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X:\02_0124\01_CEEME\01_SEER\02_ActivityFinite\PSE_0013_Model_Improvement_Demand_Europe\04. Project Documents\AMADEUS\Data\Inputs\Historical Data\IND\"/>
    </mc:Choice>
  </mc:AlternateContent>
  <bookViews>
    <workbookView xWindow="0" yWindow="0" windowWidth="23040" windowHeight="9396" firstSheet="1" activeTab="5"/>
  </bookViews>
  <sheets>
    <sheet name="Assumptions" sheetId="12" r:id="rId1"/>
    <sheet name="Historical Data" sheetId="15" r:id="rId2"/>
    <sheet name="Projection of Power Price " sheetId="4" r:id="rId3"/>
    <sheet name="Projection of Coal-OIl-Gas-CO2" sheetId="11" r:id="rId4"/>
    <sheet name="Final Prices IND without CO2 " sheetId="3" r:id="rId5"/>
    <sheet name="input" sheetId="16" r:id="rId6"/>
    <sheet name="RAW Data" sheetId="5" r:id="rId7"/>
    <sheet name="Power price" sheetId="6" r:id="rId8"/>
    <sheet name="Coal Price" sheetId="8" r:id="rId9"/>
    <sheet name="Natural Gas" sheetId="9" r:id="rId10"/>
    <sheet name="Crude oil" sheetId="10" r:id="rId11"/>
    <sheet name="CO2 Price" sheetId="7" r:id="rId12"/>
    <sheet name="Exchange Rate € US$" sheetId="13" r:id="rId13"/>
    <sheet name="CPI" sheetId="14" r:id="rId14"/>
    <sheet name="Final Price IND Historical Data" sheetId="1" r:id="rId15"/>
  </sheets>
  <externalReferences>
    <externalReference r:id="rId16"/>
  </externalReferences>
  <definedNames>
    <definedName name="_xlnm._FilterDatabase" localSheetId="4" hidden="1">'Final Prices IND without CO2 '!$A$1:$BH$254</definedName>
    <definedName name="_xlnm._FilterDatabase" localSheetId="3" hidden="1">'Projection of Coal-OIl-Gas-CO2'!$A$1:$AV$33</definedName>
    <definedName name="_xlnm._FilterDatabase" localSheetId="2" hidden="1">'Projection of Power Price '!$A$2:$AK$90</definedName>
  </definedNames>
  <calcPr calcId="152511"/>
</workbook>
</file>

<file path=xl/calcChain.xml><?xml version="1.0" encoding="utf-8"?>
<calcChain xmlns="http://schemas.openxmlformats.org/spreadsheetml/2006/main">
  <c r="K375" i="16" l="1"/>
  <c r="L375" i="16"/>
  <c r="M375" i="16"/>
  <c r="N375" i="16"/>
  <c r="O375" i="16"/>
  <c r="P375" i="16"/>
  <c r="Q375" i="16"/>
  <c r="R375" i="16"/>
  <c r="S375" i="16"/>
  <c r="T375" i="16"/>
  <c r="U375" i="16"/>
  <c r="V375" i="16"/>
  <c r="W375" i="16"/>
  <c r="X375" i="16"/>
  <c r="Y375" i="16"/>
  <c r="Z375" i="16"/>
  <c r="AA375" i="16"/>
  <c r="AB375" i="16"/>
  <c r="AC375" i="16"/>
  <c r="AD375" i="16"/>
  <c r="AE375" i="16"/>
  <c r="AF375" i="16"/>
  <c r="AG375" i="16"/>
  <c r="AH375" i="16"/>
  <c r="AI375" i="16"/>
  <c r="AJ375" i="16"/>
  <c r="AK375" i="16"/>
  <c r="AL375" i="16"/>
  <c r="AM375" i="16"/>
  <c r="AN375" i="16"/>
  <c r="AO375" i="16"/>
  <c r="AP375" i="16"/>
  <c r="AQ375" i="16"/>
  <c r="AR375" i="16"/>
  <c r="AS375" i="16"/>
  <c r="AT375" i="16"/>
  <c r="AU375" i="16"/>
  <c r="AV375" i="16"/>
  <c r="AW375" i="16"/>
  <c r="AX375" i="16"/>
  <c r="AY375" i="16"/>
  <c r="AZ375" i="16"/>
  <c r="BA375" i="16"/>
  <c r="BB375" i="16"/>
  <c r="BC375" i="16"/>
  <c r="BD375" i="16"/>
  <c r="BE375" i="16"/>
  <c r="BF375" i="16"/>
  <c r="BG375" i="16"/>
  <c r="BH375" i="16"/>
  <c r="K376" i="16"/>
  <c r="L376" i="16"/>
  <c r="M376" i="16"/>
  <c r="N376" i="16"/>
  <c r="O376" i="16"/>
  <c r="P376" i="16"/>
  <c r="Q376" i="16"/>
  <c r="R376" i="16"/>
  <c r="S376" i="16"/>
  <c r="T376" i="16"/>
  <c r="U376" i="16"/>
  <c r="V376" i="16"/>
  <c r="W376" i="16"/>
  <c r="X376" i="16"/>
  <c r="Y376" i="16"/>
  <c r="Z376" i="16"/>
  <c r="AA376" i="16"/>
  <c r="AB376" i="16"/>
  <c r="AC376" i="16"/>
  <c r="AD376" i="16"/>
  <c r="AE376" i="16"/>
  <c r="AF376" i="16"/>
  <c r="AG376" i="16"/>
  <c r="AH376" i="16"/>
  <c r="AI376" i="16"/>
  <c r="AJ376" i="16"/>
  <c r="AK376" i="16"/>
  <c r="AL376" i="16"/>
  <c r="AM376" i="16"/>
  <c r="AN376" i="16"/>
  <c r="AO376" i="16"/>
  <c r="AP376" i="16"/>
  <c r="AQ376" i="16"/>
  <c r="AR376" i="16"/>
  <c r="AS376" i="16"/>
  <c r="AT376" i="16"/>
  <c r="AU376" i="16"/>
  <c r="AV376" i="16"/>
  <c r="AW376" i="16"/>
  <c r="AX376" i="16"/>
  <c r="AY376" i="16"/>
  <c r="AZ376" i="16"/>
  <c r="BA376" i="16"/>
  <c r="BB376" i="16"/>
  <c r="BC376" i="16"/>
  <c r="BD376" i="16"/>
  <c r="BE376" i="16"/>
  <c r="BF376" i="16"/>
  <c r="BG376" i="16"/>
  <c r="BH376" i="16"/>
  <c r="K377" i="16"/>
  <c r="L377" i="16"/>
  <c r="M377" i="16"/>
  <c r="N377" i="16"/>
  <c r="O377" i="16"/>
  <c r="P377" i="16"/>
  <c r="Q377" i="16"/>
  <c r="R377" i="16"/>
  <c r="S377" i="16"/>
  <c r="T377" i="16"/>
  <c r="U377" i="16"/>
  <c r="V377" i="16"/>
  <c r="W377" i="16"/>
  <c r="X377" i="16"/>
  <c r="Y377" i="16"/>
  <c r="Z377" i="16"/>
  <c r="AA377" i="16"/>
  <c r="AB377" i="16"/>
  <c r="AC377" i="16"/>
  <c r="AD377" i="16"/>
  <c r="AE377" i="16"/>
  <c r="AF377" i="16"/>
  <c r="AG377" i="16"/>
  <c r="AH377" i="16"/>
  <c r="AI377" i="16"/>
  <c r="AJ377" i="16"/>
  <c r="AK377" i="16"/>
  <c r="AL377" i="16"/>
  <c r="AM377" i="16"/>
  <c r="AN377" i="16"/>
  <c r="AO377" i="16"/>
  <c r="AP377" i="16"/>
  <c r="AQ377" i="16"/>
  <c r="AR377" i="16"/>
  <c r="AS377" i="16"/>
  <c r="AT377" i="16"/>
  <c r="AU377" i="16"/>
  <c r="AV377" i="16"/>
  <c r="AW377" i="16"/>
  <c r="AX377" i="16"/>
  <c r="AY377" i="16"/>
  <c r="AZ377" i="16"/>
  <c r="BA377" i="16"/>
  <c r="BB377" i="16"/>
  <c r="BC377" i="16"/>
  <c r="BD377" i="16"/>
  <c r="BE377" i="16"/>
  <c r="BF377" i="16"/>
  <c r="BG377" i="16"/>
  <c r="BH377" i="16"/>
  <c r="K378" i="16"/>
  <c r="L378" i="16"/>
  <c r="M378" i="16"/>
  <c r="N378" i="16"/>
  <c r="O378" i="16"/>
  <c r="P378" i="16"/>
  <c r="Q378" i="16"/>
  <c r="R378" i="16"/>
  <c r="S378" i="16"/>
  <c r="T378" i="16"/>
  <c r="U378" i="16"/>
  <c r="V378" i="16"/>
  <c r="W378" i="16"/>
  <c r="X378" i="16"/>
  <c r="Y378" i="16"/>
  <c r="Z378" i="16"/>
  <c r="AA378" i="16"/>
  <c r="AB378" i="16"/>
  <c r="AC378" i="16"/>
  <c r="AD378" i="16"/>
  <c r="AE378" i="16"/>
  <c r="AF378" i="16"/>
  <c r="AG378" i="16"/>
  <c r="AH378" i="16"/>
  <c r="AI378" i="16"/>
  <c r="AJ378" i="16"/>
  <c r="AK378" i="16"/>
  <c r="AL378" i="16"/>
  <c r="AM378" i="16"/>
  <c r="AN378" i="16"/>
  <c r="AO378" i="16"/>
  <c r="AP378" i="16"/>
  <c r="AQ378" i="16"/>
  <c r="AR378" i="16"/>
  <c r="AS378" i="16"/>
  <c r="AT378" i="16"/>
  <c r="AU378" i="16"/>
  <c r="AV378" i="16"/>
  <c r="AW378" i="16"/>
  <c r="AX378" i="16"/>
  <c r="AY378" i="16"/>
  <c r="AZ378" i="16"/>
  <c r="BA378" i="16"/>
  <c r="BB378" i="16"/>
  <c r="BC378" i="16"/>
  <c r="BD378" i="16"/>
  <c r="BE378" i="16"/>
  <c r="BF378" i="16"/>
  <c r="BG378" i="16"/>
  <c r="BH378" i="16"/>
  <c r="K379" i="16"/>
  <c r="L379" i="16"/>
  <c r="M379" i="16"/>
  <c r="N379" i="16"/>
  <c r="O379" i="16"/>
  <c r="P379" i="16"/>
  <c r="Q379" i="16"/>
  <c r="R379" i="16"/>
  <c r="S379" i="16"/>
  <c r="T379" i="16"/>
  <c r="U379" i="16"/>
  <c r="V379" i="16"/>
  <c r="W379" i="16"/>
  <c r="X379" i="16"/>
  <c r="Y379" i="16"/>
  <c r="Z379" i="16"/>
  <c r="AA379" i="16"/>
  <c r="AB379" i="16"/>
  <c r="AC379" i="16"/>
  <c r="AD379" i="16"/>
  <c r="AE379" i="16"/>
  <c r="AF379" i="16"/>
  <c r="AG379" i="16"/>
  <c r="AH379" i="16"/>
  <c r="AI379" i="16"/>
  <c r="AJ379" i="16"/>
  <c r="AK379" i="16"/>
  <c r="AL379" i="16"/>
  <c r="AM379" i="16"/>
  <c r="AN379" i="16"/>
  <c r="AO379" i="16"/>
  <c r="AP379" i="16"/>
  <c r="AQ379" i="16"/>
  <c r="AR379" i="16"/>
  <c r="AS379" i="16"/>
  <c r="AT379" i="16"/>
  <c r="AU379" i="16"/>
  <c r="AV379" i="16"/>
  <c r="AW379" i="16"/>
  <c r="AX379" i="16"/>
  <c r="AY379" i="16"/>
  <c r="AZ379" i="16"/>
  <c r="BA379" i="16"/>
  <c r="BB379" i="16"/>
  <c r="BC379" i="16"/>
  <c r="BD379" i="16"/>
  <c r="BE379" i="16"/>
  <c r="BF379" i="16"/>
  <c r="BG379" i="16"/>
  <c r="BH379" i="16"/>
  <c r="K380" i="16"/>
  <c r="L380" i="16"/>
  <c r="M380" i="16"/>
  <c r="N380" i="16"/>
  <c r="O380" i="16"/>
  <c r="P380" i="16"/>
  <c r="Q380" i="16"/>
  <c r="R380" i="16"/>
  <c r="S380" i="16"/>
  <c r="T380" i="16"/>
  <c r="U380" i="16"/>
  <c r="V380" i="16"/>
  <c r="W380" i="16"/>
  <c r="X380" i="16"/>
  <c r="Y380" i="16"/>
  <c r="Z380" i="16"/>
  <c r="AA380" i="16"/>
  <c r="AB380" i="16"/>
  <c r="AC380" i="16"/>
  <c r="AD380" i="16"/>
  <c r="AE380" i="16"/>
  <c r="AF380" i="16"/>
  <c r="AG380" i="16"/>
  <c r="AH380" i="16"/>
  <c r="AI380" i="16"/>
  <c r="AJ380" i="16"/>
  <c r="AK380" i="16"/>
  <c r="AL380" i="16"/>
  <c r="AM380" i="16"/>
  <c r="AN380" i="16"/>
  <c r="AO380" i="16"/>
  <c r="AP380" i="16"/>
  <c r="AQ380" i="16"/>
  <c r="AR380" i="16"/>
  <c r="AS380" i="16"/>
  <c r="AT380" i="16"/>
  <c r="AU380" i="16"/>
  <c r="AV380" i="16"/>
  <c r="AW380" i="16"/>
  <c r="AX380" i="16"/>
  <c r="AY380" i="16"/>
  <c r="AZ380" i="16"/>
  <c r="BA380" i="16"/>
  <c r="BB380" i="16"/>
  <c r="BC380" i="16"/>
  <c r="BD380" i="16"/>
  <c r="BE380" i="16"/>
  <c r="BF380" i="16"/>
  <c r="BG380" i="16"/>
  <c r="BH380" i="16"/>
  <c r="K381" i="16"/>
  <c r="L381" i="16"/>
  <c r="M381" i="16"/>
  <c r="N381" i="16"/>
  <c r="O381" i="16"/>
  <c r="P381" i="16"/>
  <c r="Q381" i="16"/>
  <c r="R381" i="16"/>
  <c r="S381" i="16"/>
  <c r="T381" i="16"/>
  <c r="U381" i="16"/>
  <c r="V381" i="16"/>
  <c r="W381" i="16"/>
  <c r="X381" i="16"/>
  <c r="Y381" i="16"/>
  <c r="Z381" i="16"/>
  <c r="AA381" i="16"/>
  <c r="AB381" i="16"/>
  <c r="AC381" i="16"/>
  <c r="AD381" i="16"/>
  <c r="AE381" i="16"/>
  <c r="AF381" i="16"/>
  <c r="AG381" i="16"/>
  <c r="AH381" i="16"/>
  <c r="AI381" i="16"/>
  <c r="AJ381" i="16"/>
  <c r="AK381" i="16"/>
  <c r="AL381" i="16"/>
  <c r="AM381" i="16"/>
  <c r="AN381" i="16"/>
  <c r="AO381" i="16"/>
  <c r="AP381" i="16"/>
  <c r="AQ381" i="16"/>
  <c r="AR381" i="16"/>
  <c r="AS381" i="16"/>
  <c r="AT381" i="16"/>
  <c r="AU381" i="16"/>
  <c r="AV381" i="16"/>
  <c r="AW381" i="16"/>
  <c r="AX381" i="16"/>
  <c r="AY381" i="16"/>
  <c r="AZ381" i="16"/>
  <c r="BA381" i="16"/>
  <c r="BB381" i="16"/>
  <c r="BC381" i="16"/>
  <c r="BD381" i="16"/>
  <c r="BE381" i="16"/>
  <c r="BF381" i="16"/>
  <c r="BG381" i="16"/>
  <c r="BH381" i="16"/>
  <c r="K382" i="16"/>
  <c r="L382" i="16"/>
  <c r="M382" i="16"/>
  <c r="N382" i="16"/>
  <c r="O382" i="16"/>
  <c r="P382" i="16"/>
  <c r="Q382" i="16"/>
  <c r="R382" i="16"/>
  <c r="S382" i="16"/>
  <c r="T382" i="16"/>
  <c r="U382" i="16"/>
  <c r="V382" i="16"/>
  <c r="W382" i="16"/>
  <c r="X382" i="16"/>
  <c r="Y382" i="16"/>
  <c r="Z382" i="16"/>
  <c r="AA382" i="16"/>
  <c r="AB382" i="16"/>
  <c r="AC382" i="16"/>
  <c r="AD382" i="16"/>
  <c r="AE382" i="16"/>
  <c r="AF382" i="16"/>
  <c r="AG382" i="16"/>
  <c r="AH382" i="16"/>
  <c r="AI382" i="16"/>
  <c r="AJ382" i="16"/>
  <c r="AK382" i="16"/>
  <c r="AL382" i="16"/>
  <c r="AM382" i="16"/>
  <c r="AN382" i="16"/>
  <c r="AO382" i="16"/>
  <c r="AP382" i="16"/>
  <c r="AQ382" i="16"/>
  <c r="AR382" i="16"/>
  <c r="AS382" i="16"/>
  <c r="AT382" i="16"/>
  <c r="AU382" i="16"/>
  <c r="AV382" i="16"/>
  <c r="AW382" i="16"/>
  <c r="AX382" i="16"/>
  <c r="AY382" i="16"/>
  <c r="AZ382" i="16"/>
  <c r="BA382" i="16"/>
  <c r="BB382" i="16"/>
  <c r="BC382" i="16"/>
  <c r="BD382" i="16"/>
  <c r="BE382" i="16"/>
  <c r="BF382" i="16"/>
  <c r="BG382" i="16"/>
  <c r="BH382" i="16"/>
  <c r="K383" i="16"/>
  <c r="L383" i="16"/>
  <c r="M383" i="16"/>
  <c r="N383" i="16"/>
  <c r="O383" i="16"/>
  <c r="P383" i="16"/>
  <c r="Q383" i="16"/>
  <c r="R383" i="16"/>
  <c r="S383" i="16"/>
  <c r="T383" i="16"/>
  <c r="U383" i="16"/>
  <c r="V383" i="16"/>
  <c r="W383" i="16"/>
  <c r="X383" i="16"/>
  <c r="Y383" i="16"/>
  <c r="Z383" i="16"/>
  <c r="AA383" i="16"/>
  <c r="AB383" i="16"/>
  <c r="AC383" i="16"/>
  <c r="AD383" i="16"/>
  <c r="AE383" i="16"/>
  <c r="AF383" i="16"/>
  <c r="AG383" i="16"/>
  <c r="AH383" i="16"/>
  <c r="AI383" i="16"/>
  <c r="AJ383" i="16"/>
  <c r="AK383" i="16"/>
  <c r="AL383" i="16"/>
  <c r="AM383" i="16"/>
  <c r="AN383" i="16"/>
  <c r="AO383" i="16"/>
  <c r="AP383" i="16"/>
  <c r="AQ383" i="16"/>
  <c r="AR383" i="16"/>
  <c r="AS383" i="16"/>
  <c r="AT383" i="16"/>
  <c r="AU383" i="16"/>
  <c r="AV383" i="16"/>
  <c r="AW383" i="16"/>
  <c r="AX383" i="16"/>
  <c r="AY383" i="16"/>
  <c r="AZ383" i="16"/>
  <c r="BA383" i="16"/>
  <c r="BB383" i="16"/>
  <c r="BC383" i="16"/>
  <c r="BD383" i="16"/>
  <c r="BE383" i="16"/>
  <c r="BF383" i="16"/>
  <c r="BG383" i="16"/>
  <c r="BH383" i="16"/>
  <c r="K384" i="16"/>
  <c r="L384" i="16"/>
  <c r="M384" i="16"/>
  <c r="N384" i="16"/>
  <c r="O384" i="16"/>
  <c r="P384" i="16"/>
  <c r="Q384" i="16"/>
  <c r="R384" i="16"/>
  <c r="S384" i="16"/>
  <c r="T384" i="16"/>
  <c r="U384" i="16"/>
  <c r="V384" i="16"/>
  <c r="W384" i="16"/>
  <c r="X384" i="16"/>
  <c r="Y384" i="16"/>
  <c r="Z384" i="16"/>
  <c r="AA384" i="16"/>
  <c r="AB384" i="16"/>
  <c r="AC384" i="16"/>
  <c r="AD384" i="16"/>
  <c r="AE384" i="16"/>
  <c r="AF384" i="16"/>
  <c r="AG384" i="16"/>
  <c r="AH384" i="16"/>
  <c r="AI384" i="16"/>
  <c r="AJ384" i="16"/>
  <c r="AK384" i="16"/>
  <c r="AL384" i="16"/>
  <c r="AM384" i="16"/>
  <c r="AN384" i="16"/>
  <c r="AO384" i="16"/>
  <c r="AP384" i="16"/>
  <c r="AQ384" i="16"/>
  <c r="AR384" i="16"/>
  <c r="AS384" i="16"/>
  <c r="AT384" i="16"/>
  <c r="AU384" i="16"/>
  <c r="AV384" i="16"/>
  <c r="AW384" i="16"/>
  <c r="AX384" i="16"/>
  <c r="AY384" i="16"/>
  <c r="AZ384" i="16"/>
  <c r="BA384" i="16"/>
  <c r="BB384" i="16"/>
  <c r="BC384" i="16"/>
  <c r="BD384" i="16"/>
  <c r="BE384" i="16"/>
  <c r="BF384" i="16"/>
  <c r="BG384" i="16"/>
  <c r="BH384" i="16"/>
  <c r="K385" i="16"/>
  <c r="L385" i="16"/>
  <c r="M385" i="16"/>
  <c r="N385" i="16"/>
  <c r="O385" i="16"/>
  <c r="P385" i="16"/>
  <c r="Q385" i="16"/>
  <c r="R385" i="16"/>
  <c r="S385" i="16"/>
  <c r="T385" i="16"/>
  <c r="U385" i="16"/>
  <c r="V385" i="16"/>
  <c r="W385" i="16"/>
  <c r="X385" i="16"/>
  <c r="Y385" i="16"/>
  <c r="Z385" i="16"/>
  <c r="AA385" i="16"/>
  <c r="AB385" i="16"/>
  <c r="AC385" i="16"/>
  <c r="AD385" i="16"/>
  <c r="AE385" i="16"/>
  <c r="AF385" i="16"/>
  <c r="AG385" i="16"/>
  <c r="AH385" i="16"/>
  <c r="AI385" i="16"/>
  <c r="AJ385" i="16"/>
  <c r="AK385" i="16"/>
  <c r="AL385" i="16"/>
  <c r="AM385" i="16"/>
  <c r="AN385" i="16"/>
  <c r="AO385" i="16"/>
  <c r="AP385" i="16"/>
  <c r="AQ385" i="16"/>
  <c r="AR385" i="16"/>
  <c r="AS385" i="16"/>
  <c r="AT385" i="16"/>
  <c r="AU385" i="16"/>
  <c r="AV385" i="16"/>
  <c r="AW385" i="16"/>
  <c r="AX385" i="16"/>
  <c r="AY385" i="16"/>
  <c r="AZ385" i="16"/>
  <c r="BA385" i="16"/>
  <c r="BB385" i="16"/>
  <c r="BC385" i="16"/>
  <c r="BD385" i="16"/>
  <c r="BE385" i="16"/>
  <c r="BF385" i="16"/>
  <c r="BG385" i="16"/>
  <c r="BH385" i="16"/>
  <c r="K386" i="16"/>
  <c r="L386" i="16"/>
  <c r="M386" i="16"/>
  <c r="N386" i="16"/>
  <c r="O386" i="16"/>
  <c r="P386" i="16"/>
  <c r="Q386" i="16"/>
  <c r="R386" i="16"/>
  <c r="S386" i="16"/>
  <c r="T386" i="16"/>
  <c r="U386" i="16"/>
  <c r="V386" i="16"/>
  <c r="W386" i="16"/>
  <c r="X386" i="16"/>
  <c r="Y386" i="16"/>
  <c r="Z386" i="16"/>
  <c r="AA386" i="16"/>
  <c r="AB386" i="16"/>
  <c r="AC386" i="16"/>
  <c r="AD386" i="16"/>
  <c r="AE386" i="16"/>
  <c r="AF386" i="16"/>
  <c r="AG386" i="16"/>
  <c r="AH386" i="16"/>
  <c r="AI386" i="16"/>
  <c r="AJ386" i="16"/>
  <c r="AK386" i="16"/>
  <c r="AL386" i="16"/>
  <c r="AM386" i="16"/>
  <c r="AN386" i="16"/>
  <c r="AO386" i="16"/>
  <c r="AP386" i="16"/>
  <c r="AQ386" i="16"/>
  <c r="AR386" i="16"/>
  <c r="AS386" i="16"/>
  <c r="AT386" i="16"/>
  <c r="AU386" i="16"/>
  <c r="AV386" i="16"/>
  <c r="AW386" i="16"/>
  <c r="AX386" i="16"/>
  <c r="AY386" i="16"/>
  <c r="AZ386" i="16"/>
  <c r="BA386" i="16"/>
  <c r="BB386" i="16"/>
  <c r="BC386" i="16"/>
  <c r="BD386" i="16"/>
  <c r="BE386" i="16"/>
  <c r="BF386" i="16"/>
  <c r="BG386" i="16"/>
  <c r="BH386" i="16"/>
  <c r="K387" i="16"/>
  <c r="L387" i="16"/>
  <c r="M387" i="16"/>
  <c r="N387" i="16"/>
  <c r="O387" i="16"/>
  <c r="P387" i="16"/>
  <c r="Q387" i="16"/>
  <c r="R387" i="16"/>
  <c r="S387" i="16"/>
  <c r="T387" i="16"/>
  <c r="U387" i="16"/>
  <c r="V387" i="16"/>
  <c r="W387" i="16"/>
  <c r="X387" i="16"/>
  <c r="Y387" i="16"/>
  <c r="Z387" i="16"/>
  <c r="AA387" i="16"/>
  <c r="AB387" i="16"/>
  <c r="AC387" i="16"/>
  <c r="AD387" i="16"/>
  <c r="AE387" i="16"/>
  <c r="AF387" i="16"/>
  <c r="AG387" i="16"/>
  <c r="AH387" i="16"/>
  <c r="AI387" i="16"/>
  <c r="AJ387" i="16"/>
  <c r="AK387" i="16"/>
  <c r="AL387" i="16"/>
  <c r="AM387" i="16"/>
  <c r="AN387" i="16"/>
  <c r="AO387" i="16"/>
  <c r="AP387" i="16"/>
  <c r="AQ387" i="16"/>
  <c r="AR387" i="16"/>
  <c r="AS387" i="16"/>
  <c r="AT387" i="16"/>
  <c r="AU387" i="16"/>
  <c r="AV387" i="16"/>
  <c r="AW387" i="16"/>
  <c r="AX387" i="16"/>
  <c r="AY387" i="16"/>
  <c r="AZ387" i="16"/>
  <c r="BA387" i="16"/>
  <c r="BB387" i="16"/>
  <c r="BC387" i="16"/>
  <c r="BD387" i="16"/>
  <c r="BE387" i="16"/>
  <c r="BF387" i="16"/>
  <c r="BG387" i="16"/>
  <c r="BH387" i="16"/>
  <c r="K388" i="16"/>
  <c r="L388" i="16"/>
  <c r="M388" i="16"/>
  <c r="N388" i="16"/>
  <c r="O388" i="16"/>
  <c r="P388" i="16"/>
  <c r="Q388" i="16"/>
  <c r="R388" i="16"/>
  <c r="S388" i="16"/>
  <c r="T388" i="16"/>
  <c r="U388" i="16"/>
  <c r="V388" i="16"/>
  <c r="W388" i="16"/>
  <c r="X388" i="16"/>
  <c r="Y388" i="16"/>
  <c r="Z388" i="16"/>
  <c r="AA388" i="16"/>
  <c r="AB388" i="16"/>
  <c r="AC388" i="16"/>
  <c r="AD388" i="16"/>
  <c r="AE388" i="16"/>
  <c r="AF388" i="16"/>
  <c r="AG388" i="16"/>
  <c r="AH388" i="16"/>
  <c r="AI388" i="16"/>
  <c r="AJ388" i="16"/>
  <c r="AK388" i="16"/>
  <c r="AL388" i="16"/>
  <c r="AM388" i="16"/>
  <c r="AN388" i="16"/>
  <c r="AO388" i="16"/>
  <c r="AP388" i="16"/>
  <c r="AQ388" i="16"/>
  <c r="AR388" i="16"/>
  <c r="AS388" i="16"/>
  <c r="AT388" i="16"/>
  <c r="AU388" i="16"/>
  <c r="AV388" i="16"/>
  <c r="AW388" i="16"/>
  <c r="AX388" i="16"/>
  <c r="AY388" i="16"/>
  <c r="AZ388" i="16"/>
  <c r="BA388" i="16"/>
  <c r="BB388" i="16"/>
  <c r="BC388" i="16"/>
  <c r="BD388" i="16"/>
  <c r="BE388" i="16"/>
  <c r="BF388" i="16"/>
  <c r="BG388" i="16"/>
  <c r="BH388" i="16"/>
  <c r="K389" i="16"/>
  <c r="L389" i="16"/>
  <c r="M389" i="16"/>
  <c r="N389" i="16"/>
  <c r="O389" i="16"/>
  <c r="P389" i="16"/>
  <c r="Q389" i="16"/>
  <c r="R389" i="16"/>
  <c r="S389" i="16"/>
  <c r="T389" i="16"/>
  <c r="U389" i="16"/>
  <c r="V389" i="16"/>
  <c r="W389" i="16"/>
  <c r="X389" i="16"/>
  <c r="Y389" i="16"/>
  <c r="Z389" i="16"/>
  <c r="AA389" i="16"/>
  <c r="AB389" i="16"/>
  <c r="AC389" i="16"/>
  <c r="AD389" i="16"/>
  <c r="AE389" i="16"/>
  <c r="AF389" i="16"/>
  <c r="AG389" i="16"/>
  <c r="AH389" i="16"/>
  <c r="AI389" i="16"/>
  <c r="AJ389" i="16"/>
  <c r="AK389" i="16"/>
  <c r="AL389" i="16"/>
  <c r="AM389" i="16"/>
  <c r="AN389" i="16"/>
  <c r="AO389" i="16"/>
  <c r="AP389" i="16"/>
  <c r="AQ389" i="16"/>
  <c r="AR389" i="16"/>
  <c r="AS389" i="16"/>
  <c r="AT389" i="16"/>
  <c r="AU389" i="16"/>
  <c r="AV389" i="16"/>
  <c r="AW389" i="16"/>
  <c r="AX389" i="16"/>
  <c r="AY389" i="16"/>
  <c r="AZ389" i="16"/>
  <c r="BA389" i="16"/>
  <c r="BB389" i="16"/>
  <c r="BC389" i="16"/>
  <c r="BD389" i="16"/>
  <c r="BE389" i="16"/>
  <c r="BF389" i="16"/>
  <c r="BG389" i="16"/>
  <c r="BH389" i="16"/>
  <c r="K390" i="16"/>
  <c r="L390" i="16"/>
  <c r="M390" i="16"/>
  <c r="N390" i="16"/>
  <c r="O390" i="16"/>
  <c r="P390" i="16"/>
  <c r="Q390" i="16"/>
  <c r="R390" i="16"/>
  <c r="S390" i="16"/>
  <c r="T390" i="16"/>
  <c r="U390" i="16"/>
  <c r="V390" i="16"/>
  <c r="W390" i="16"/>
  <c r="X390" i="16"/>
  <c r="Y390" i="16"/>
  <c r="Z390" i="16"/>
  <c r="AA390" i="16"/>
  <c r="AB390" i="16"/>
  <c r="AC390" i="16"/>
  <c r="AD390" i="16"/>
  <c r="AE390" i="16"/>
  <c r="AF390" i="16"/>
  <c r="AG390" i="16"/>
  <c r="AH390" i="16"/>
  <c r="AI390" i="16"/>
  <c r="AJ390" i="16"/>
  <c r="AK390" i="16"/>
  <c r="AL390" i="16"/>
  <c r="AM390" i="16"/>
  <c r="AN390" i="16"/>
  <c r="AO390" i="16"/>
  <c r="AP390" i="16"/>
  <c r="AQ390" i="16"/>
  <c r="AR390" i="16"/>
  <c r="AS390" i="16"/>
  <c r="AT390" i="16"/>
  <c r="AU390" i="16"/>
  <c r="AV390" i="16"/>
  <c r="AW390" i="16"/>
  <c r="AX390" i="16"/>
  <c r="AY390" i="16"/>
  <c r="AZ390" i="16"/>
  <c r="BA390" i="16"/>
  <c r="BB390" i="16"/>
  <c r="BC390" i="16"/>
  <c r="BD390" i="16"/>
  <c r="BE390" i="16"/>
  <c r="BF390" i="16"/>
  <c r="BG390" i="16"/>
  <c r="BH390" i="16"/>
  <c r="K391" i="16"/>
  <c r="L391" i="16"/>
  <c r="M391" i="16"/>
  <c r="N391" i="16"/>
  <c r="O391" i="16"/>
  <c r="P391" i="16"/>
  <c r="Q391" i="16"/>
  <c r="R391" i="16"/>
  <c r="S391" i="16"/>
  <c r="T391" i="16"/>
  <c r="U391" i="16"/>
  <c r="V391" i="16"/>
  <c r="W391" i="16"/>
  <c r="X391" i="16"/>
  <c r="Y391" i="16"/>
  <c r="Z391" i="16"/>
  <c r="AA391" i="16"/>
  <c r="AB391" i="16"/>
  <c r="AC391" i="16"/>
  <c r="AD391" i="16"/>
  <c r="AE391" i="16"/>
  <c r="AF391" i="16"/>
  <c r="AG391" i="16"/>
  <c r="AH391" i="16"/>
  <c r="AI391" i="16"/>
  <c r="AJ391" i="16"/>
  <c r="AK391" i="16"/>
  <c r="AL391" i="16"/>
  <c r="AM391" i="16"/>
  <c r="AN391" i="16"/>
  <c r="AO391" i="16"/>
  <c r="AP391" i="16"/>
  <c r="AQ391" i="16"/>
  <c r="AR391" i="16"/>
  <c r="AS391" i="16"/>
  <c r="AT391" i="16"/>
  <c r="AU391" i="16"/>
  <c r="AV391" i="16"/>
  <c r="AW391" i="16"/>
  <c r="AX391" i="16"/>
  <c r="AY391" i="16"/>
  <c r="AZ391" i="16"/>
  <c r="BA391" i="16"/>
  <c r="BB391" i="16"/>
  <c r="BC391" i="16"/>
  <c r="BD391" i="16"/>
  <c r="BE391" i="16"/>
  <c r="BF391" i="16"/>
  <c r="BG391" i="16"/>
  <c r="BH391" i="16"/>
  <c r="K392" i="16"/>
  <c r="L392" i="16"/>
  <c r="M392" i="16"/>
  <c r="N392" i="16"/>
  <c r="O392" i="16"/>
  <c r="P392" i="16"/>
  <c r="Q392" i="16"/>
  <c r="R392" i="16"/>
  <c r="S392" i="16"/>
  <c r="T392" i="16"/>
  <c r="U392" i="16"/>
  <c r="V392" i="16"/>
  <c r="W392" i="16"/>
  <c r="X392" i="16"/>
  <c r="Y392" i="16"/>
  <c r="Z392" i="16"/>
  <c r="AA392" i="16"/>
  <c r="AB392" i="16"/>
  <c r="AC392" i="16"/>
  <c r="AD392" i="16"/>
  <c r="AE392" i="16"/>
  <c r="AF392" i="16"/>
  <c r="AG392" i="16"/>
  <c r="AH392" i="16"/>
  <c r="AI392" i="16"/>
  <c r="AJ392" i="16"/>
  <c r="AK392" i="16"/>
  <c r="AL392" i="16"/>
  <c r="AM392" i="16"/>
  <c r="AN392" i="16"/>
  <c r="AO392" i="16"/>
  <c r="AP392" i="16"/>
  <c r="AQ392" i="16"/>
  <c r="AR392" i="16"/>
  <c r="AS392" i="16"/>
  <c r="AT392" i="16"/>
  <c r="AU392" i="16"/>
  <c r="AV392" i="16"/>
  <c r="AW392" i="16"/>
  <c r="AX392" i="16"/>
  <c r="AY392" i="16"/>
  <c r="AZ392" i="16"/>
  <c r="BA392" i="16"/>
  <c r="BB392" i="16"/>
  <c r="BC392" i="16"/>
  <c r="BD392" i="16"/>
  <c r="BE392" i="16"/>
  <c r="BF392" i="16"/>
  <c r="BG392" i="16"/>
  <c r="BH392" i="16"/>
  <c r="K393" i="16"/>
  <c r="L393" i="16"/>
  <c r="M393" i="16"/>
  <c r="N393" i="16"/>
  <c r="O393" i="16"/>
  <c r="P393" i="16"/>
  <c r="Q393" i="16"/>
  <c r="R393" i="16"/>
  <c r="S393" i="16"/>
  <c r="T393" i="16"/>
  <c r="U393" i="16"/>
  <c r="V393" i="16"/>
  <c r="W393" i="16"/>
  <c r="X393" i="16"/>
  <c r="Y393" i="16"/>
  <c r="Z393" i="16"/>
  <c r="AA393" i="16"/>
  <c r="AB393" i="16"/>
  <c r="AC393" i="16"/>
  <c r="AD393" i="16"/>
  <c r="AE393" i="16"/>
  <c r="AF393" i="16"/>
  <c r="AG393" i="16"/>
  <c r="AH393" i="16"/>
  <c r="AI393" i="16"/>
  <c r="AJ393" i="16"/>
  <c r="AK393" i="16"/>
  <c r="AL393" i="16"/>
  <c r="AM393" i="16"/>
  <c r="AN393" i="16"/>
  <c r="AO393" i="16"/>
  <c r="AP393" i="16"/>
  <c r="AQ393" i="16"/>
  <c r="AR393" i="16"/>
  <c r="AS393" i="16"/>
  <c r="AT393" i="16"/>
  <c r="AU393" i="16"/>
  <c r="AV393" i="16"/>
  <c r="AW393" i="16"/>
  <c r="AX393" i="16"/>
  <c r="AY393" i="16"/>
  <c r="AZ393" i="16"/>
  <c r="BA393" i="16"/>
  <c r="BB393" i="16"/>
  <c r="BC393" i="16"/>
  <c r="BD393" i="16"/>
  <c r="BE393" i="16"/>
  <c r="BF393" i="16"/>
  <c r="BG393" i="16"/>
  <c r="BH393" i="16"/>
  <c r="K394" i="16"/>
  <c r="L394" i="16"/>
  <c r="M394" i="16"/>
  <c r="N394" i="16"/>
  <c r="O394" i="16"/>
  <c r="P394" i="16"/>
  <c r="Q394" i="16"/>
  <c r="R394" i="16"/>
  <c r="S394" i="16"/>
  <c r="T394" i="16"/>
  <c r="U394" i="16"/>
  <c r="V394" i="16"/>
  <c r="W394" i="16"/>
  <c r="X394" i="16"/>
  <c r="Y394" i="16"/>
  <c r="Z394" i="16"/>
  <c r="AA394" i="16"/>
  <c r="AB394" i="16"/>
  <c r="AC394" i="16"/>
  <c r="AD394" i="16"/>
  <c r="AE394" i="16"/>
  <c r="AF394" i="16"/>
  <c r="AG394" i="16"/>
  <c r="AH394" i="16"/>
  <c r="AI394" i="16"/>
  <c r="AJ394" i="16"/>
  <c r="AK394" i="16"/>
  <c r="AL394" i="16"/>
  <c r="AM394" i="16"/>
  <c r="AN394" i="16"/>
  <c r="AO394" i="16"/>
  <c r="AP394" i="16"/>
  <c r="AQ394" i="16"/>
  <c r="AR394" i="16"/>
  <c r="AS394" i="16"/>
  <c r="AT394" i="16"/>
  <c r="AU394" i="16"/>
  <c r="AV394" i="16"/>
  <c r="AW394" i="16"/>
  <c r="AX394" i="16"/>
  <c r="AY394" i="16"/>
  <c r="AZ394" i="16"/>
  <c r="BA394" i="16"/>
  <c r="BB394" i="16"/>
  <c r="BC394" i="16"/>
  <c r="BD394" i="16"/>
  <c r="BE394" i="16"/>
  <c r="BF394" i="16"/>
  <c r="BG394" i="16"/>
  <c r="BH394" i="16"/>
  <c r="K395" i="16"/>
  <c r="L395" i="16"/>
  <c r="M395" i="16"/>
  <c r="N395" i="16"/>
  <c r="O395" i="16"/>
  <c r="P395" i="16"/>
  <c r="Q395" i="16"/>
  <c r="R395" i="16"/>
  <c r="S395" i="16"/>
  <c r="T395" i="16"/>
  <c r="U395" i="16"/>
  <c r="V395" i="16"/>
  <c r="W395" i="16"/>
  <c r="X395" i="16"/>
  <c r="Y395" i="16"/>
  <c r="Z395" i="16"/>
  <c r="AA395" i="16"/>
  <c r="AB395" i="16"/>
  <c r="AC395" i="16"/>
  <c r="AD395" i="16"/>
  <c r="AE395" i="16"/>
  <c r="AF395" i="16"/>
  <c r="AG395" i="16"/>
  <c r="AH395" i="16"/>
  <c r="AI395" i="16"/>
  <c r="AJ395" i="16"/>
  <c r="AK395" i="16"/>
  <c r="AL395" i="16"/>
  <c r="AM395" i="16"/>
  <c r="AN395" i="16"/>
  <c r="AO395" i="16"/>
  <c r="AP395" i="16"/>
  <c r="AQ395" i="16"/>
  <c r="AR395" i="16"/>
  <c r="AS395" i="16"/>
  <c r="AT395" i="16"/>
  <c r="AU395" i="16"/>
  <c r="AV395" i="16"/>
  <c r="AW395" i="16"/>
  <c r="AX395" i="16"/>
  <c r="AY395" i="16"/>
  <c r="AZ395" i="16"/>
  <c r="BA395" i="16"/>
  <c r="BB395" i="16"/>
  <c r="BC395" i="16"/>
  <c r="BD395" i="16"/>
  <c r="BE395" i="16"/>
  <c r="BF395" i="16"/>
  <c r="BG395" i="16"/>
  <c r="BH395" i="16"/>
  <c r="K396" i="16"/>
  <c r="L396" i="16"/>
  <c r="M396" i="16"/>
  <c r="N396" i="16"/>
  <c r="O396" i="16"/>
  <c r="P396" i="16"/>
  <c r="Q396" i="16"/>
  <c r="R396" i="16"/>
  <c r="S396" i="16"/>
  <c r="T396" i="16"/>
  <c r="U396" i="16"/>
  <c r="V396" i="16"/>
  <c r="W396" i="16"/>
  <c r="X396" i="16"/>
  <c r="Y396" i="16"/>
  <c r="Z396" i="16"/>
  <c r="AA396" i="16"/>
  <c r="AB396" i="16"/>
  <c r="AC396" i="16"/>
  <c r="AD396" i="16"/>
  <c r="AE396" i="16"/>
  <c r="AF396" i="16"/>
  <c r="AG396" i="16"/>
  <c r="AH396" i="16"/>
  <c r="AI396" i="16"/>
  <c r="AJ396" i="16"/>
  <c r="AK396" i="16"/>
  <c r="AL396" i="16"/>
  <c r="AM396" i="16"/>
  <c r="AN396" i="16"/>
  <c r="AO396" i="16"/>
  <c r="AP396" i="16"/>
  <c r="AQ396" i="16"/>
  <c r="AR396" i="16"/>
  <c r="AS396" i="16"/>
  <c r="AT396" i="16"/>
  <c r="AU396" i="16"/>
  <c r="AV396" i="16"/>
  <c r="AW396" i="16"/>
  <c r="AX396" i="16"/>
  <c r="AY396" i="16"/>
  <c r="AZ396" i="16"/>
  <c r="BA396" i="16"/>
  <c r="BB396" i="16"/>
  <c r="BC396" i="16"/>
  <c r="BD396" i="16"/>
  <c r="BE396" i="16"/>
  <c r="BF396" i="16"/>
  <c r="BG396" i="16"/>
  <c r="BH396" i="16"/>
  <c r="K397" i="16"/>
  <c r="L397" i="16"/>
  <c r="M397" i="16"/>
  <c r="N397" i="16"/>
  <c r="O397" i="16"/>
  <c r="P397" i="16"/>
  <c r="Q397" i="16"/>
  <c r="R397" i="16"/>
  <c r="S397" i="16"/>
  <c r="T397" i="16"/>
  <c r="U397" i="16"/>
  <c r="V397" i="16"/>
  <c r="W397" i="16"/>
  <c r="X397" i="16"/>
  <c r="Y397" i="16"/>
  <c r="Z397" i="16"/>
  <c r="AA397" i="16"/>
  <c r="AB397" i="16"/>
  <c r="AC397" i="16"/>
  <c r="AD397" i="16"/>
  <c r="AE397" i="16"/>
  <c r="AF397" i="16"/>
  <c r="AG397" i="16"/>
  <c r="AH397" i="16"/>
  <c r="AI397" i="16"/>
  <c r="AJ397" i="16"/>
  <c r="AK397" i="16"/>
  <c r="AL397" i="16"/>
  <c r="AM397" i="16"/>
  <c r="AN397" i="16"/>
  <c r="AO397" i="16"/>
  <c r="AP397" i="16"/>
  <c r="AQ397" i="16"/>
  <c r="AR397" i="16"/>
  <c r="AS397" i="16"/>
  <c r="AT397" i="16"/>
  <c r="AU397" i="16"/>
  <c r="AV397" i="16"/>
  <c r="AW397" i="16"/>
  <c r="AX397" i="16"/>
  <c r="AY397" i="16"/>
  <c r="AZ397" i="16"/>
  <c r="BA397" i="16"/>
  <c r="BB397" i="16"/>
  <c r="BC397" i="16"/>
  <c r="BD397" i="16"/>
  <c r="BE397" i="16"/>
  <c r="BF397" i="16"/>
  <c r="BG397" i="16"/>
  <c r="BH397" i="16"/>
  <c r="J376" i="16"/>
  <c r="J377" i="16"/>
  <c r="J378" i="16"/>
  <c r="J379" i="16"/>
  <c r="J380" i="16"/>
  <c r="J381" i="16"/>
  <c r="J382" i="16"/>
  <c r="J383" i="16"/>
  <c r="J384" i="16"/>
  <c r="J385" i="16"/>
  <c r="J386" i="16"/>
  <c r="J387" i="16"/>
  <c r="J388" i="16"/>
  <c r="J389" i="16"/>
  <c r="J390" i="16"/>
  <c r="J391" i="16"/>
  <c r="J392" i="16"/>
  <c r="J393" i="16"/>
  <c r="J394" i="16"/>
  <c r="J395" i="16"/>
  <c r="J396" i="16"/>
  <c r="J397" i="16"/>
  <c r="J375" i="16"/>
  <c r="K352" i="16"/>
  <c r="L352" i="16"/>
  <c r="M352" i="16"/>
  <c r="N352" i="16"/>
  <c r="O352" i="16"/>
  <c r="P352" i="16"/>
  <c r="Q352" i="16"/>
  <c r="R352" i="16"/>
  <c r="S352" i="16"/>
  <c r="T352" i="16"/>
  <c r="U352" i="16"/>
  <c r="V352" i="16"/>
  <c r="W352" i="16"/>
  <c r="X352" i="16"/>
  <c r="Y352" i="16"/>
  <c r="Z352" i="16"/>
  <c r="AA352" i="16"/>
  <c r="AB352" i="16"/>
  <c r="AC352" i="16"/>
  <c r="AD352" i="16"/>
  <c r="AE352" i="16"/>
  <c r="AF352" i="16"/>
  <c r="AG352" i="16"/>
  <c r="AH352" i="16"/>
  <c r="AI352" i="16"/>
  <c r="AJ352" i="16"/>
  <c r="AK352" i="16"/>
  <c r="AL352" i="16"/>
  <c r="AM352" i="16"/>
  <c r="AN352" i="16"/>
  <c r="AO352" i="16"/>
  <c r="AP352" i="16"/>
  <c r="AQ352" i="16"/>
  <c r="AR352" i="16"/>
  <c r="AS352" i="16"/>
  <c r="AT352" i="16"/>
  <c r="AU352" i="16"/>
  <c r="AV352" i="16"/>
  <c r="AW352" i="16"/>
  <c r="AX352" i="16"/>
  <c r="AY352" i="16"/>
  <c r="AZ352" i="16"/>
  <c r="BA352" i="16"/>
  <c r="BB352" i="16"/>
  <c r="BC352" i="16"/>
  <c r="BD352" i="16"/>
  <c r="BE352" i="16"/>
  <c r="BF352" i="16"/>
  <c r="BG352" i="16"/>
  <c r="BH352" i="16"/>
  <c r="K353" i="16"/>
  <c r="L353" i="16"/>
  <c r="M353" i="16"/>
  <c r="N353" i="16"/>
  <c r="O353" i="16"/>
  <c r="P353" i="16"/>
  <c r="Q353" i="16"/>
  <c r="R353" i="16"/>
  <c r="S353" i="16"/>
  <c r="T353" i="16"/>
  <c r="U353" i="16"/>
  <c r="V353" i="16"/>
  <c r="W353" i="16"/>
  <c r="X353" i="16"/>
  <c r="Y353" i="16"/>
  <c r="Z353" i="16"/>
  <c r="AA353" i="16"/>
  <c r="AB353" i="16"/>
  <c r="AC353" i="16"/>
  <c r="AD353" i="16"/>
  <c r="AE353" i="16"/>
  <c r="AF353" i="16"/>
  <c r="AG353" i="16"/>
  <c r="AH353" i="16"/>
  <c r="AI353" i="16"/>
  <c r="AJ353" i="16"/>
  <c r="AK353" i="16"/>
  <c r="AL353" i="16"/>
  <c r="AM353" i="16"/>
  <c r="AN353" i="16"/>
  <c r="AO353" i="16"/>
  <c r="AP353" i="16"/>
  <c r="AQ353" i="16"/>
  <c r="AR353" i="16"/>
  <c r="AS353" i="16"/>
  <c r="AT353" i="16"/>
  <c r="AU353" i="16"/>
  <c r="AV353" i="16"/>
  <c r="AW353" i="16"/>
  <c r="AX353" i="16"/>
  <c r="AY353" i="16"/>
  <c r="AZ353" i="16"/>
  <c r="BA353" i="16"/>
  <c r="BB353" i="16"/>
  <c r="BC353" i="16"/>
  <c r="BD353" i="16"/>
  <c r="BE353" i="16"/>
  <c r="BF353" i="16"/>
  <c r="BG353" i="16"/>
  <c r="BH353" i="16"/>
  <c r="K354" i="16"/>
  <c r="L354" i="16"/>
  <c r="M354" i="16"/>
  <c r="N354" i="16"/>
  <c r="O354" i="16"/>
  <c r="P354" i="16"/>
  <c r="Q354" i="16"/>
  <c r="R354" i="16"/>
  <c r="S354" i="16"/>
  <c r="T354" i="16"/>
  <c r="U354" i="16"/>
  <c r="V354" i="16"/>
  <c r="W354" i="16"/>
  <c r="X354" i="16"/>
  <c r="Y354" i="16"/>
  <c r="Z354" i="16"/>
  <c r="AA354" i="16"/>
  <c r="AB354" i="16"/>
  <c r="AC354" i="16"/>
  <c r="AD354" i="16"/>
  <c r="AE354" i="16"/>
  <c r="AF354" i="16"/>
  <c r="AG354" i="16"/>
  <c r="AH354" i="16"/>
  <c r="AI354" i="16"/>
  <c r="AJ354" i="16"/>
  <c r="AK354" i="16"/>
  <c r="AL354" i="16"/>
  <c r="AM354" i="16"/>
  <c r="AN354" i="16"/>
  <c r="AO354" i="16"/>
  <c r="AP354" i="16"/>
  <c r="AQ354" i="16"/>
  <c r="AR354" i="16"/>
  <c r="AS354" i="16"/>
  <c r="AT354" i="16"/>
  <c r="AU354" i="16"/>
  <c r="AV354" i="16"/>
  <c r="AW354" i="16"/>
  <c r="AX354" i="16"/>
  <c r="AY354" i="16"/>
  <c r="AZ354" i="16"/>
  <c r="BA354" i="16"/>
  <c r="BB354" i="16"/>
  <c r="BC354" i="16"/>
  <c r="BD354" i="16"/>
  <c r="BE354" i="16"/>
  <c r="BF354" i="16"/>
  <c r="BG354" i="16"/>
  <c r="BH354" i="16"/>
  <c r="K355" i="16"/>
  <c r="L355" i="16"/>
  <c r="M355" i="16"/>
  <c r="N355" i="16"/>
  <c r="O355" i="16"/>
  <c r="P355" i="16"/>
  <c r="Q355" i="16"/>
  <c r="R355" i="16"/>
  <c r="S355" i="16"/>
  <c r="T355" i="16"/>
  <c r="U355" i="16"/>
  <c r="V355" i="16"/>
  <c r="W355" i="16"/>
  <c r="X355" i="16"/>
  <c r="Y355" i="16"/>
  <c r="Z355" i="16"/>
  <c r="AA355" i="16"/>
  <c r="AB355" i="16"/>
  <c r="AC355" i="16"/>
  <c r="AD355" i="16"/>
  <c r="AE355" i="16"/>
  <c r="AF355" i="16"/>
  <c r="AG355" i="16"/>
  <c r="AH355" i="16"/>
  <c r="AI355" i="16"/>
  <c r="AJ355" i="16"/>
  <c r="AK355" i="16"/>
  <c r="AL355" i="16"/>
  <c r="AM355" i="16"/>
  <c r="AN355" i="16"/>
  <c r="AO355" i="16"/>
  <c r="AP355" i="16"/>
  <c r="AQ355" i="16"/>
  <c r="AR355" i="16"/>
  <c r="AS355" i="16"/>
  <c r="AT355" i="16"/>
  <c r="AU355" i="16"/>
  <c r="AV355" i="16"/>
  <c r="AW355" i="16"/>
  <c r="AX355" i="16"/>
  <c r="AY355" i="16"/>
  <c r="AZ355" i="16"/>
  <c r="BA355" i="16"/>
  <c r="BB355" i="16"/>
  <c r="BC355" i="16"/>
  <c r="BD355" i="16"/>
  <c r="BE355" i="16"/>
  <c r="BF355" i="16"/>
  <c r="BG355" i="16"/>
  <c r="BH355" i="16"/>
  <c r="K356" i="16"/>
  <c r="L356" i="16"/>
  <c r="M356" i="16"/>
  <c r="N356" i="16"/>
  <c r="O356" i="16"/>
  <c r="P356" i="16"/>
  <c r="Q356" i="16"/>
  <c r="R356" i="16"/>
  <c r="S356" i="16"/>
  <c r="T356" i="16"/>
  <c r="U356" i="16"/>
  <c r="V356" i="16"/>
  <c r="W356" i="16"/>
  <c r="X356" i="16"/>
  <c r="Y356" i="16"/>
  <c r="Z356" i="16"/>
  <c r="AA356" i="16"/>
  <c r="AB356" i="16"/>
  <c r="AC356" i="16"/>
  <c r="AD356" i="16"/>
  <c r="AE356" i="16"/>
  <c r="AF356" i="16"/>
  <c r="AG356" i="16"/>
  <c r="AH356" i="16"/>
  <c r="AI356" i="16"/>
  <c r="AJ356" i="16"/>
  <c r="AK356" i="16"/>
  <c r="AL356" i="16"/>
  <c r="AM356" i="16"/>
  <c r="AN356" i="16"/>
  <c r="AO356" i="16"/>
  <c r="AP356" i="16"/>
  <c r="AQ356" i="16"/>
  <c r="AR356" i="16"/>
  <c r="AS356" i="16"/>
  <c r="AT356" i="16"/>
  <c r="AU356" i="16"/>
  <c r="AV356" i="16"/>
  <c r="AW356" i="16"/>
  <c r="AX356" i="16"/>
  <c r="AY356" i="16"/>
  <c r="AZ356" i="16"/>
  <c r="BA356" i="16"/>
  <c r="BB356" i="16"/>
  <c r="BC356" i="16"/>
  <c r="BD356" i="16"/>
  <c r="BE356" i="16"/>
  <c r="BF356" i="16"/>
  <c r="BG356" i="16"/>
  <c r="BH356" i="16"/>
  <c r="K357" i="16"/>
  <c r="L357" i="16"/>
  <c r="M357" i="16"/>
  <c r="N357" i="16"/>
  <c r="O357" i="16"/>
  <c r="P357" i="16"/>
  <c r="Q357" i="16"/>
  <c r="R357" i="16"/>
  <c r="S357" i="16"/>
  <c r="T357" i="16"/>
  <c r="U357" i="16"/>
  <c r="V357" i="16"/>
  <c r="W357" i="16"/>
  <c r="X357" i="16"/>
  <c r="Y357" i="16"/>
  <c r="Z357" i="16"/>
  <c r="AA357" i="16"/>
  <c r="AB357" i="16"/>
  <c r="AC357" i="16"/>
  <c r="AD357" i="16"/>
  <c r="AE357" i="16"/>
  <c r="AF357" i="16"/>
  <c r="AG357" i="16"/>
  <c r="AH357" i="16"/>
  <c r="AI357" i="16"/>
  <c r="AJ357" i="16"/>
  <c r="AK357" i="16"/>
  <c r="AL357" i="16"/>
  <c r="AM357" i="16"/>
  <c r="AN357" i="16"/>
  <c r="AO357" i="16"/>
  <c r="AP357" i="16"/>
  <c r="AQ357" i="16"/>
  <c r="AR357" i="16"/>
  <c r="AS357" i="16"/>
  <c r="AT357" i="16"/>
  <c r="AU357" i="16"/>
  <c r="AV357" i="16"/>
  <c r="AW357" i="16"/>
  <c r="AX357" i="16"/>
  <c r="AY357" i="16"/>
  <c r="AZ357" i="16"/>
  <c r="BA357" i="16"/>
  <c r="BB357" i="16"/>
  <c r="BC357" i="16"/>
  <c r="BD357" i="16"/>
  <c r="BE357" i="16"/>
  <c r="BF357" i="16"/>
  <c r="BG357" i="16"/>
  <c r="BH357" i="16"/>
  <c r="K358" i="16"/>
  <c r="L358" i="16"/>
  <c r="M358" i="16"/>
  <c r="N358" i="16"/>
  <c r="O358" i="16"/>
  <c r="P358" i="16"/>
  <c r="Q358" i="16"/>
  <c r="R358" i="16"/>
  <c r="S358" i="16"/>
  <c r="T358" i="16"/>
  <c r="U358" i="16"/>
  <c r="V358" i="16"/>
  <c r="W358" i="16"/>
  <c r="X358" i="16"/>
  <c r="Y358" i="16"/>
  <c r="Z358" i="16"/>
  <c r="AA358" i="16"/>
  <c r="AB358" i="16"/>
  <c r="AC358" i="16"/>
  <c r="AD358" i="16"/>
  <c r="AE358" i="16"/>
  <c r="AF358" i="16"/>
  <c r="AG358" i="16"/>
  <c r="AH358" i="16"/>
  <c r="AI358" i="16"/>
  <c r="AJ358" i="16"/>
  <c r="AK358" i="16"/>
  <c r="AL358" i="16"/>
  <c r="AM358" i="16"/>
  <c r="AN358" i="16"/>
  <c r="AO358" i="16"/>
  <c r="AP358" i="16"/>
  <c r="AQ358" i="16"/>
  <c r="AR358" i="16"/>
  <c r="AS358" i="16"/>
  <c r="AT358" i="16"/>
  <c r="AU358" i="16"/>
  <c r="AV358" i="16"/>
  <c r="AW358" i="16"/>
  <c r="AX358" i="16"/>
  <c r="AY358" i="16"/>
  <c r="AZ358" i="16"/>
  <c r="BA358" i="16"/>
  <c r="BB358" i="16"/>
  <c r="BC358" i="16"/>
  <c r="BD358" i="16"/>
  <c r="BE358" i="16"/>
  <c r="BF358" i="16"/>
  <c r="BG358" i="16"/>
  <c r="BH358" i="16"/>
  <c r="K359" i="16"/>
  <c r="L359" i="16"/>
  <c r="M359" i="16"/>
  <c r="N359" i="16"/>
  <c r="O359" i="16"/>
  <c r="P359" i="16"/>
  <c r="Q359" i="16"/>
  <c r="R359" i="16"/>
  <c r="S359" i="16"/>
  <c r="T359" i="16"/>
  <c r="U359" i="16"/>
  <c r="V359" i="16"/>
  <c r="W359" i="16"/>
  <c r="X359" i="16"/>
  <c r="Y359" i="16"/>
  <c r="Z359" i="16"/>
  <c r="AA359" i="16"/>
  <c r="AB359" i="16"/>
  <c r="AC359" i="16"/>
  <c r="AD359" i="16"/>
  <c r="AE359" i="16"/>
  <c r="AF359" i="16"/>
  <c r="AG359" i="16"/>
  <c r="AH359" i="16"/>
  <c r="AI359" i="16"/>
  <c r="AJ359" i="16"/>
  <c r="AK359" i="16"/>
  <c r="AL359" i="16"/>
  <c r="AM359" i="16"/>
  <c r="AN359" i="16"/>
  <c r="AO359" i="16"/>
  <c r="AP359" i="16"/>
  <c r="AQ359" i="16"/>
  <c r="AR359" i="16"/>
  <c r="AS359" i="16"/>
  <c r="AT359" i="16"/>
  <c r="AU359" i="16"/>
  <c r="AV359" i="16"/>
  <c r="AW359" i="16"/>
  <c r="AX359" i="16"/>
  <c r="AY359" i="16"/>
  <c r="AZ359" i="16"/>
  <c r="BA359" i="16"/>
  <c r="BB359" i="16"/>
  <c r="BC359" i="16"/>
  <c r="BD359" i="16"/>
  <c r="BE359" i="16"/>
  <c r="BF359" i="16"/>
  <c r="BG359" i="16"/>
  <c r="BH359" i="16"/>
  <c r="K360" i="16"/>
  <c r="L360" i="16"/>
  <c r="M360" i="16"/>
  <c r="N360" i="16"/>
  <c r="O360" i="16"/>
  <c r="P360" i="16"/>
  <c r="Q360" i="16"/>
  <c r="R360" i="16"/>
  <c r="S360" i="16"/>
  <c r="T360" i="16"/>
  <c r="U360" i="16"/>
  <c r="V360" i="16"/>
  <c r="W360" i="16"/>
  <c r="X360" i="16"/>
  <c r="Y360" i="16"/>
  <c r="Z360" i="16"/>
  <c r="AA360" i="16"/>
  <c r="AB360" i="16"/>
  <c r="AC360" i="16"/>
  <c r="AD360" i="16"/>
  <c r="AE360" i="16"/>
  <c r="AF360" i="16"/>
  <c r="AG360" i="16"/>
  <c r="AH360" i="16"/>
  <c r="AI360" i="16"/>
  <c r="AJ360" i="16"/>
  <c r="AK360" i="16"/>
  <c r="AL360" i="16"/>
  <c r="AM360" i="16"/>
  <c r="AN360" i="16"/>
  <c r="AO360" i="16"/>
  <c r="AP360" i="16"/>
  <c r="AQ360" i="16"/>
  <c r="AR360" i="16"/>
  <c r="AS360" i="16"/>
  <c r="AT360" i="16"/>
  <c r="AU360" i="16"/>
  <c r="AV360" i="16"/>
  <c r="AW360" i="16"/>
  <c r="AX360" i="16"/>
  <c r="AY360" i="16"/>
  <c r="AZ360" i="16"/>
  <c r="BA360" i="16"/>
  <c r="BB360" i="16"/>
  <c r="BC360" i="16"/>
  <c r="BD360" i="16"/>
  <c r="BE360" i="16"/>
  <c r="BF360" i="16"/>
  <c r="BG360" i="16"/>
  <c r="BH360" i="16"/>
  <c r="K361" i="16"/>
  <c r="L361" i="16"/>
  <c r="M361" i="16"/>
  <c r="N361" i="16"/>
  <c r="O361" i="16"/>
  <c r="P361" i="16"/>
  <c r="Q361" i="16"/>
  <c r="R361" i="16"/>
  <c r="S361" i="16"/>
  <c r="T361" i="16"/>
  <c r="U361" i="16"/>
  <c r="V361" i="16"/>
  <c r="W361" i="16"/>
  <c r="X361" i="16"/>
  <c r="Y361" i="16"/>
  <c r="Z361" i="16"/>
  <c r="AA361" i="16"/>
  <c r="AB361" i="16"/>
  <c r="AC361" i="16"/>
  <c r="AD361" i="16"/>
  <c r="AE361" i="16"/>
  <c r="AF361" i="16"/>
  <c r="AG361" i="16"/>
  <c r="AH361" i="16"/>
  <c r="AI361" i="16"/>
  <c r="AJ361" i="16"/>
  <c r="AK361" i="16"/>
  <c r="AL361" i="16"/>
  <c r="AM361" i="16"/>
  <c r="AN361" i="16"/>
  <c r="AO361" i="16"/>
  <c r="AP361" i="16"/>
  <c r="AQ361" i="16"/>
  <c r="AR361" i="16"/>
  <c r="AS361" i="16"/>
  <c r="AT361" i="16"/>
  <c r="AU361" i="16"/>
  <c r="AV361" i="16"/>
  <c r="AW361" i="16"/>
  <c r="AX361" i="16"/>
  <c r="AY361" i="16"/>
  <c r="AZ361" i="16"/>
  <c r="BA361" i="16"/>
  <c r="BB361" i="16"/>
  <c r="BC361" i="16"/>
  <c r="BD361" i="16"/>
  <c r="BE361" i="16"/>
  <c r="BF361" i="16"/>
  <c r="BG361" i="16"/>
  <c r="BH361" i="16"/>
  <c r="K362" i="16"/>
  <c r="L362" i="16"/>
  <c r="M362" i="16"/>
  <c r="N362" i="16"/>
  <c r="O362" i="16"/>
  <c r="P362" i="16"/>
  <c r="Q362" i="16"/>
  <c r="R362" i="16"/>
  <c r="S362" i="16"/>
  <c r="T362" i="16"/>
  <c r="U362" i="16"/>
  <c r="V362" i="16"/>
  <c r="W362" i="16"/>
  <c r="X362" i="16"/>
  <c r="Y362" i="16"/>
  <c r="Z362" i="16"/>
  <c r="AA362" i="16"/>
  <c r="AB362" i="16"/>
  <c r="AC362" i="16"/>
  <c r="AD362" i="16"/>
  <c r="AE362" i="16"/>
  <c r="AF362" i="16"/>
  <c r="AG362" i="16"/>
  <c r="AH362" i="16"/>
  <c r="AI362" i="16"/>
  <c r="AJ362" i="16"/>
  <c r="AK362" i="16"/>
  <c r="AL362" i="16"/>
  <c r="AM362" i="16"/>
  <c r="AN362" i="16"/>
  <c r="AO362" i="16"/>
  <c r="AP362" i="16"/>
  <c r="AQ362" i="16"/>
  <c r="AR362" i="16"/>
  <c r="AS362" i="16"/>
  <c r="AT362" i="16"/>
  <c r="AU362" i="16"/>
  <c r="AV362" i="16"/>
  <c r="AW362" i="16"/>
  <c r="AX362" i="16"/>
  <c r="AY362" i="16"/>
  <c r="AZ362" i="16"/>
  <c r="BA362" i="16"/>
  <c r="BB362" i="16"/>
  <c r="BC362" i="16"/>
  <c r="BD362" i="16"/>
  <c r="BE362" i="16"/>
  <c r="BF362" i="16"/>
  <c r="BG362" i="16"/>
  <c r="BH362" i="16"/>
  <c r="K363" i="16"/>
  <c r="L363" i="16"/>
  <c r="M363" i="16"/>
  <c r="N363" i="16"/>
  <c r="O363" i="16"/>
  <c r="P363" i="16"/>
  <c r="Q363" i="16"/>
  <c r="R363" i="16"/>
  <c r="S363" i="16"/>
  <c r="T363" i="16"/>
  <c r="U363" i="16"/>
  <c r="V363" i="16"/>
  <c r="W363" i="16"/>
  <c r="X363" i="16"/>
  <c r="Y363" i="16"/>
  <c r="Z363" i="16"/>
  <c r="AA363" i="16"/>
  <c r="AB363" i="16"/>
  <c r="AC363" i="16"/>
  <c r="AD363" i="16"/>
  <c r="AE363" i="16"/>
  <c r="AF363" i="16"/>
  <c r="AG363" i="16"/>
  <c r="AH363" i="16"/>
  <c r="AI363" i="16"/>
  <c r="AJ363" i="16"/>
  <c r="AK363" i="16"/>
  <c r="AL363" i="16"/>
  <c r="AM363" i="16"/>
  <c r="AN363" i="16"/>
  <c r="AO363" i="16"/>
  <c r="AP363" i="16"/>
  <c r="AQ363" i="16"/>
  <c r="AR363" i="16"/>
  <c r="AS363" i="16"/>
  <c r="AT363" i="16"/>
  <c r="AU363" i="16"/>
  <c r="AV363" i="16"/>
  <c r="AW363" i="16"/>
  <c r="AX363" i="16"/>
  <c r="AY363" i="16"/>
  <c r="AZ363" i="16"/>
  <c r="BA363" i="16"/>
  <c r="BB363" i="16"/>
  <c r="BC363" i="16"/>
  <c r="BD363" i="16"/>
  <c r="BE363" i="16"/>
  <c r="BF363" i="16"/>
  <c r="BG363" i="16"/>
  <c r="BH363" i="16"/>
  <c r="K364" i="16"/>
  <c r="L364" i="16"/>
  <c r="M364" i="16"/>
  <c r="N364" i="16"/>
  <c r="O364" i="16"/>
  <c r="P364" i="16"/>
  <c r="Q364" i="16"/>
  <c r="R364" i="16"/>
  <c r="S364" i="16"/>
  <c r="T364" i="16"/>
  <c r="U364" i="16"/>
  <c r="V364" i="16"/>
  <c r="W364" i="16"/>
  <c r="X364" i="16"/>
  <c r="Y364" i="16"/>
  <c r="Z364" i="16"/>
  <c r="AA364" i="16"/>
  <c r="AB364" i="16"/>
  <c r="AC364" i="16"/>
  <c r="AD364" i="16"/>
  <c r="AE364" i="16"/>
  <c r="AF364" i="16"/>
  <c r="AG364" i="16"/>
  <c r="AH364" i="16"/>
  <c r="AI364" i="16"/>
  <c r="AJ364" i="16"/>
  <c r="AK364" i="16"/>
  <c r="AL364" i="16"/>
  <c r="AM364" i="16"/>
  <c r="AN364" i="16"/>
  <c r="AO364" i="16"/>
  <c r="AP364" i="16"/>
  <c r="AQ364" i="16"/>
  <c r="AR364" i="16"/>
  <c r="AS364" i="16"/>
  <c r="AT364" i="16"/>
  <c r="AU364" i="16"/>
  <c r="AV364" i="16"/>
  <c r="AW364" i="16"/>
  <c r="AX364" i="16"/>
  <c r="AY364" i="16"/>
  <c r="AZ364" i="16"/>
  <c r="BA364" i="16"/>
  <c r="BB364" i="16"/>
  <c r="BC364" i="16"/>
  <c r="BD364" i="16"/>
  <c r="BE364" i="16"/>
  <c r="BF364" i="16"/>
  <c r="BG364" i="16"/>
  <c r="BH364" i="16"/>
  <c r="K365" i="16"/>
  <c r="L365" i="16"/>
  <c r="M365" i="16"/>
  <c r="N365" i="16"/>
  <c r="O365" i="16"/>
  <c r="P365" i="16"/>
  <c r="Q365" i="16"/>
  <c r="R365" i="16"/>
  <c r="S365" i="16"/>
  <c r="T365" i="16"/>
  <c r="U365" i="16"/>
  <c r="V365" i="16"/>
  <c r="W365" i="16"/>
  <c r="X365" i="16"/>
  <c r="Y365" i="16"/>
  <c r="Z365" i="16"/>
  <c r="AA365" i="16"/>
  <c r="AB365" i="16"/>
  <c r="AC365" i="16"/>
  <c r="AD365" i="16"/>
  <c r="AE365" i="16"/>
  <c r="AF365" i="16"/>
  <c r="AG365" i="16"/>
  <c r="AH365" i="16"/>
  <c r="AI365" i="16"/>
  <c r="AJ365" i="16"/>
  <c r="AK365" i="16"/>
  <c r="AL365" i="16"/>
  <c r="AM365" i="16"/>
  <c r="AN365" i="16"/>
  <c r="AO365" i="16"/>
  <c r="AP365" i="16"/>
  <c r="AQ365" i="16"/>
  <c r="AR365" i="16"/>
  <c r="AS365" i="16"/>
  <c r="AT365" i="16"/>
  <c r="AU365" i="16"/>
  <c r="AV365" i="16"/>
  <c r="AW365" i="16"/>
  <c r="AX365" i="16"/>
  <c r="AY365" i="16"/>
  <c r="AZ365" i="16"/>
  <c r="BA365" i="16"/>
  <c r="BB365" i="16"/>
  <c r="BC365" i="16"/>
  <c r="BD365" i="16"/>
  <c r="BE365" i="16"/>
  <c r="BF365" i="16"/>
  <c r="BG365" i="16"/>
  <c r="BH365" i="16"/>
  <c r="K366" i="16"/>
  <c r="L366" i="16"/>
  <c r="M366" i="16"/>
  <c r="N366" i="16"/>
  <c r="O366" i="16"/>
  <c r="P366" i="16"/>
  <c r="Q366" i="16"/>
  <c r="R366" i="16"/>
  <c r="S366" i="16"/>
  <c r="T366" i="16"/>
  <c r="U366" i="16"/>
  <c r="V366" i="16"/>
  <c r="W366" i="16"/>
  <c r="X366" i="16"/>
  <c r="Y366" i="16"/>
  <c r="Z366" i="16"/>
  <c r="AA366" i="16"/>
  <c r="AB366" i="16"/>
  <c r="AC366" i="16"/>
  <c r="AD366" i="16"/>
  <c r="AE366" i="16"/>
  <c r="AF366" i="16"/>
  <c r="AG366" i="16"/>
  <c r="AH366" i="16"/>
  <c r="AI366" i="16"/>
  <c r="AJ366" i="16"/>
  <c r="AK366" i="16"/>
  <c r="AL366" i="16"/>
  <c r="AM366" i="16"/>
  <c r="AN366" i="16"/>
  <c r="AO366" i="16"/>
  <c r="AP366" i="16"/>
  <c r="AQ366" i="16"/>
  <c r="AR366" i="16"/>
  <c r="AS366" i="16"/>
  <c r="AT366" i="16"/>
  <c r="AU366" i="16"/>
  <c r="AV366" i="16"/>
  <c r="AW366" i="16"/>
  <c r="AX366" i="16"/>
  <c r="AY366" i="16"/>
  <c r="AZ366" i="16"/>
  <c r="BA366" i="16"/>
  <c r="BB366" i="16"/>
  <c r="BC366" i="16"/>
  <c r="BD366" i="16"/>
  <c r="BE366" i="16"/>
  <c r="BF366" i="16"/>
  <c r="BG366" i="16"/>
  <c r="BH366" i="16"/>
  <c r="K367" i="16"/>
  <c r="L367" i="16"/>
  <c r="M367" i="16"/>
  <c r="N367" i="16"/>
  <c r="O367" i="16"/>
  <c r="P367" i="16"/>
  <c r="Q367" i="16"/>
  <c r="R367" i="16"/>
  <c r="S367" i="16"/>
  <c r="T367" i="16"/>
  <c r="U367" i="16"/>
  <c r="V367" i="16"/>
  <c r="W367" i="16"/>
  <c r="X367" i="16"/>
  <c r="Y367" i="16"/>
  <c r="Z367" i="16"/>
  <c r="AA367" i="16"/>
  <c r="AB367" i="16"/>
  <c r="AC367" i="16"/>
  <c r="AD367" i="16"/>
  <c r="AE367" i="16"/>
  <c r="AF367" i="16"/>
  <c r="AG367" i="16"/>
  <c r="AH367" i="16"/>
  <c r="AI367" i="16"/>
  <c r="AJ367" i="16"/>
  <c r="AK367" i="16"/>
  <c r="AL367" i="16"/>
  <c r="AM367" i="16"/>
  <c r="AN367" i="16"/>
  <c r="AO367" i="16"/>
  <c r="AP367" i="16"/>
  <c r="AQ367" i="16"/>
  <c r="AR367" i="16"/>
  <c r="AS367" i="16"/>
  <c r="AT367" i="16"/>
  <c r="AU367" i="16"/>
  <c r="AV367" i="16"/>
  <c r="AW367" i="16"/>
  <c r="AX367" i="16"/>
  <c r="AY367" i="16"/>
  <c r="AZ367" i="16"/>
  <c r="BA367" i="16"/>
  <c r="BB367" i="16"/>
  <c r="BC367" i="16"/>
  <c r="BD367" i="16"/>
  <c r="BE367" i="16"/>
  <c r="BF367" i="16"/>
  <c r="BG367" i="16"/>
  <c r="BH367" i="16"/>
  <c r="K368" i="16"/>
  <c r="L368" i="16"/>
  <c r="M368" i="16"/>
  <c r="N368" i="16"/>
  <c r="O368" i="16"/>
  <c r="P368" i="16"/>
  <c r="Q368" i="16"/>
  <c r="R368" i="16"/>
  <c r="S368" i="16"/>
  <c r="T368" i="16"/>
  <c r="U368" i="16"/>
  <c r="V368" i="16"/>
  <c r="W368" i="16"/>
  <c r="X368" i="16"/>
  <c r="Y368" i="16"/>
  <c r="Z368" i="16"/>
  <c r="AA368" i="16"/>
  <c r="AB368" i="16"/>
  <c r="AC368" i="16"/>
  <c r="AD368" i="16"/>
  <c r="AE368" i="16"/>
  <c r="AF368" i="16"/>
  <c r="AG368" i="16"/>
  <c r="AH368" i="16"/>
  <c r="AI368" i="16"/>
  <c r="AJ368" i="16"/>
  <c r="AK368" i="16"/>
  <c r="AL368" i="16"/>
  <c r="AM368" i="16"/>
  <c r="AN368" i="16"/>
  <c r="AO368" i="16"/>
  <c r="AP368" i="16"/>
  <c r="AQ368" i="16"/>
  <c r="AR368" i="16"/>
  <c r="AS368" i="16"/>
  <c r="AT368" i="16"/>
  <c r="AU368" i="16"/>
  <c r="AV368" i="16"/>
  <c r="AW368" i="16"/>
  <c r="AX368" i="16"/>
  <c r="AY368" i="16"/>
  <c r="AZ368" i="16"/>
  <c r="BA368" i="16"/>
  <c r="BB368" i="16"/>
  <c r="BC368" i="16"/>
  <c r="BD368" i="16"/>
  <c r="BE368" i="16"/>
  <c r="BF368" i="16"/>
  <c r="BG368" i="16"/>
  <c r="BH368" i="16"/>
  <c r="K369" i="16"/>
  <c r="L369" i="16"/>
  <c r="M369" i="16"/>
  <c r="N369" i="16"/>
  <c r="O369" i="16"/>
  <c r="P369" i="16"/>
  <c r="Q369" i="16"/>
  <c r="R369" i="16"/>
  <c r="S369" i="16"/>
  <c r="T369" i="16"/>
  <c r="U369" i="16"/>
  <c r="V369" i="16"/>
  <c r="W369" i="16"/>
  <c r="X369" i="16"/>
  <c r="Y369" i="16"/>
  <c r="Z369" i="16"/>
  <c r="AA369" i="16"/>
  <c r="AB369" i="16"/>
  <c r="AC369" i="16"/>
  <c r="AD369" i="16"/>
  <c r="AE369" i="16"/>
  <c r="AF369" i="16"/>
  <c r="AG369" i="16"/>
  <c r="AH369" i="16"/>
  <c r="AI369" i="16"/>
  <c r="AJ369" i="16"/>
  <c r="AK369" i="16"/>
  <c r="AL369" i="16"/>
  <c r="AM369" i="16"/>
  <c r="AN369" i="16"/>
  <c r="AO369" i="16"/>
  <c r="AP369" i="16"/>
  <c r="AQ369" i="16"/>
  <c r="AR369" i="16"/>
  <c r="AS369" i="16"/>
  <c r="AT369" i="16"/>
  <c r="AU369" i="16"/>
  <c r="AV369" i="16"/>
  <c r="AW369" i="16"/>
  <c r="AX369" i="16"/>
  <c r="AY369" i="16"/>
  <c r="AZ369" i="16"/>
  <c r="BA369" i="16"/>
  <c r="BB369" i="16"/>
  <c r="BC369" i="16"/>
  <c r="BD369" i="16"/>
  <c r="BE369" i="16"/>
  <c r="BF369" i="16"/>
  <c r="BG369" i="16"/>
  <c r="BH369" i="16"/>
  <c r="K370" i="16"/>
  <c r="L370" i="16"/>
  <c r="M370" i="16"/>
  <c r="N370" i="16"/>
  <c r="O370" i="16"/>
  <c r="P370" i="16"/>
  <c r="Q370" i="16"/>
  <c r="R370" i="16"/>
  <c r="S370" i="16"/>
  <c r="T370" i="16"/>
  <c r="U370" i="16"/>
  <c r="V370" i="16"/>
  <c r="W370" i="16"/>
  <c r="X370" i="16"/>
  <c r="Y370" i="16"/>
  <c r="Z370" i="16"/>
  <c r="AA370" i="16"/>
  <c r="AB370" i="16"/>
  <c r="AC370" i="16"/>
  <c r="AD370" i="16"/>
  <c r="AE370" i="16"/>
  <c r="AF370" i="16"/>
  <c r="AG370" i="16"/>
  <c r="AH370" i="16"/>
  <c r="AI370" i="16"/>
  <c r="AJ370" i="16"/>
  <c r="AK370" i="16"/>
  <c r="AL370" i="16"/>
  <c r="AM370" i="16"/>
  <c r="AN370" i="16"/>
  <c r="AO370" i="16"/>
  <c r="AP370" i="16"/>
  <c r="AQ370" i="16"/>
  <c r="AR370" i="16"/>
  <c r="AS370" i="16"/>
  <c r="AT370" i="16"/>
  <c r="AU370" i="16"/>
  <c r="AV370" i="16"/>
  <c r="AW370" i="16"/>
  <c r="AX370" i="16"/>
  <c r="AY370" i="16"/>
  <c r="AZ370" i="16"/>
  <c r="BA370" i="16"/>
  <c r="BB370" i="16"/>
  <c r="BC370" i="16"/>
  <c r="BD370" i="16"/>
  <c r="BE370" i="16"/>
  <c r="BF370" i="16"/>
  <c r="BG370" i="16"/>
  <c r="BH370" i="16"/>
  <c r="K371" i="16"/>
  <c r="L371" i="16"/>
  <c r="M371" i="16"/>
  <c r="N371" i="16"/>
  <c r="O371" i="16"/>
  <c r="P371" i="16"/>
  <c r="Q371" i="16"/>
  <c r="R371" i="16"/>
  <c r="S371" i="16"/>
  <c r="T371" i="16"/>
  <c r="U371" i="16"/>
  <c r="V371" i="16"/>
  <c r="W371" i="16"/>
  <c r="X371" i="16"/>
  <c r="Y371" i="16"/>
  <c r="Z371" i="16"/>
  <c r="AA371" i="16"/>
  <c r="AB371" i="16"/>
  <c r="AC371" i="16"/>
  <c r="AD371" i="16"/>
  <c r="AE371" i="16"/>
  <c r="AF371" i="16"/>
  <c r="AG371" i="16"/>
  <c r="AH371" i="16"/>
  <c r="AI371" i="16"/>
  <c r="AJ371" i="16"/>
  <c r="AK371" i="16"/>
  <c r="AL371" i="16"/>
  <c r="AM371" i="16"/>
  <c r="AN371" i="16"/>
  <c r="AO371" i="16"/>
  <c r="AP371" i="16"/>
  <c r="AQ371" i="16"/>
  <c r="AR371" i="16"/>
  <c r="AS371" i="16"/>
  <c r="AT371" i="16"/>
  <c r="AU371" i="16"/>
  <c r="AV371" i="16"/>
  <c r="AW371" i="16"/>
  <c r="AX371" i="16"/>
  <c r="AY371" i="16"/>
  <c r="AZ371" i="16"/>
  <c r="BA371" i="16"/>
  <c r="BB371" i="16"/>
  <c r="BC371" i="16"/>
  <c r="BD371" i="16"/>
  <c r="BE371" i="16"/>
  <c r="BF371" i="16"/>
  <c r="BG371" i="16"/>
  <c r="BH371" i="16"/>
  <c r="K372" i="16"/>
  <c r="L372" i="16"/>
  <c r="M372" i="16"/>
  <c r="N372" i="16"/>
  <c r="O372" i="16"/>
  <c r="P372" i="16"/>
  <c r="Q372" i="16"/>
  <c r="R372" i="16"/>
  <c r="S372" i="16"/>
  <c r="T372" i="16"/>
  <c r="U372" i="16"/>
  <c r="V372" i="16"/>
  <c r="W372" i="16"/>
  <c r="X372" i="16"/>
  <c r="Y372" i="16"/>
  <c r="Z372" i="16"/>
  <c r="AA372" i="16"/>
  <c r="AB372" i="16"/>
  <c r="AC372" i="16"/>
  <c r="AD372" i="16"/>
  <c r="AE372" i="16"/>
  <c r="AF372" i="16"/>
  <c r="AG372" i="16"/>
  <c r="AH372" i="16"/>
  <c r="AI372" i="16"/>
  <c r="AJ372" i="16"/>
  <c r="AK372" i="16"/>
  <c r="AL372" i="16"/>
  <c r="AM372" i="16"/>
  <c r="AN372" i="16"/>
  <c r="AO372" i="16"/>
  <c r="AP372" i="16"/>
  <c r="AQ372" i="16"/>
  <c r="AR372" i="16"/>
  <c r="AS372" i="16"/>
  <c r="AT372" i="16"/>
  <c r="AU372" i="16"/>
  <c r="AV372" i="16"/>
  <c r="AW372" i="16"/>
  <c r="AX372" i="16"/>
  <c r="AY372" i="16"/>
  <c r="AZ372" i="16"/>
  <c r="BA372" i="16"/>
  <c r="BB372" i="16"/>
  <c r="BC372" i="16"/>
  <c r="BD372" i="16"/>
  <c r="BE372" i="16"/>
  <c r="BF372" i="16"/>
  <c r="BG372" i="16"/>
  <c r="BH372" i="16"/>
  <c r="K373" i="16"/>
  <c r="L373" i="16"/>
  <c r="M373" i="16"/>
  <c r="N373" i="16"/>
  <c r="O373" i="16"/>
  <c r="P373" i="16"/>
  <c r="Q373" i="16"/>
  <c r="R373" i="16"/>
  <c r="S373" i="16"/>
  <c r="T373" i="16"/>
  <c r="U373" i="16"/>
  <c r="V373" i="16"/>
  <c r="W373" i="16"/>
  <c r="X373" i="16"/>
  <c r="Y373" i="16"/>
  <c r="Z373" i="16"/>
  <c r="AA373" i="16"/>
  <c r="AB373" i="16"/>
  <c r="AC373" i="16"/>
  <c r="AD373" i="16"/>
  <c r="AE373" i="16"/>
  <c r="AF373" i="16"/>
  <c r="AG373" i="16"/>
  <c r="AH373" i="16"/>
  <c r="AI373" i="16"/>
  <c r="AJ373" i="16"/>
  <c r="AK373" i="16"/>
  <c r="AL373" i="16"/>
  <c r="AM373" i="16"/>
  <c r="AN373" i="16"/>
  <c r="AO373" i="16"/>
  <c r="AP373" i="16"/>
  <c r="AQ373" i="16"/>
  <c r="AR373" i="16"/>
  <c r="AS373" i="16"/>
  <c r="AT373" i="16"/>
  <c r="AU373" i="16"/>
  <c r="AV373" i="16"/>
  <c r="AW373" i="16"/>
  <c r="AX373" i="16"/>
  <c r="AY373" i="16"/>
  <c r="AZ373" i="16"/>
  <c r="BA373" i="16"/>
  <c r="BB373" i="16"/>
  <c r="BC373" i="16"/>
  <c r="BD373" i="16"/>
  <c r="BE373" i="16"/>
  <c r="BF373" i="16"/>
  <c r="BG373" i="16"/>
  <c r="BH373" i="16"/>
  <c r="K374" i="16"/>
  <c r="L374" i="16"/>
  <c r="M374" i="16"/>
  <c r="N374" i="16"/>
  <c r="O374" i="16"/>
  <c r="P374" i="16"/>
  <c r="Q374" i="16"/>
  <c r="R374" i="16"/>
  <c r="S374" i="16"/>
  <c r="T374" i="16"/>
  <c r="U374" i="16"/>
  <c r="V374" i="16"/>
  <c r="W374" i="16"/>
  <c r="X374" i="16"/>
  <c r="Y374" i="16"/>
  <c r="Z374" i="16"/>
  <c r="AA374" i="16"/>
  <c r="AB374" i="16"/>
  <c r="AC374" i="16"/>
  <c r="AD374" i="16"/>
  <c r="AE374" i="16"/>
  <c r="AF374" i="16"/>
  <c r="AG374" i="16"/>
  <c r="AH374" i="16"/>
  <c r="AI374" i="16"/>
  <c r="AJ374" i="16"/>
  <c r="AK374" i="16"/>
  <c r="AL374" i="16"/>
  <c r="AM374" i="16"/>
  <c r="AN374" i="16"/>
  <c r="AO374" i="16"/>
  <c r="AP374" i="16"/>
  <c r="AQ374" i="16"/>
  <c r="AR374" i="16"/>
  <c r="AS374" i="16"/>
  <c r="AT374" i="16"/>
  <c r="AU374" i="16"/>
  <c r="AV374" i="16"/>
  <c r="AW374" i="16"/>
  <c r="AX374" i="16"/>
  <c r="AY374" i="16"/>
  <c r="AZ374" i="16"/>
  <c r="BA374" i="16"/>
  <c r="BB374" i="16"/>
  <c r="BC374" i="16"/>
  <c r="BD374" i="16"/>
  <c r="BE374" i="16"/>
  <c r="BF374" i="16"/>
  <c r="BG374" i="16"/>
  <c r="BH374" i="16"/>
  <c r="J353" i="16"/>
  <c r="J354" i="16"/>
  <c r="J355" i="16"/>
  <c r="J356" i="16"/>
  <c r="J357" i="16"/>
  <c r="J358" i="16"/>
  <c r="J359" i="16"/>
  <c r="J360" i="16"/>
  <c r="J361" i="16"/>
  <c r="J362" i="16"/>
  <c r="J363" i="16"/>
  <c r="J364" i="16"/>
  <c r="J365" i="16"/>
  <c r="J366" i="16"/>
  <c r="J367" i="16"/>
  <c r="J368" i="16"/>
  <c r="J369" i="16"/>
  <c r="J370" i="16"/>
  <c r="J371" i="16"/>
  <c r="J372" i="16"/>
  <c r="J373" i="16"/>
  <c r="J374" i="16"/>
  <c r="J352" i="16"/>
  <c r="K306" i="16"/>
  <c r="L306" i="16"/>
  <c r="M306" i="16"/>
  <c r="N306" i="16"/>
  <c r="O306" i="16"/>
  <c r="P306" i="16"/>
  <c r="Q306" i="16"/>
  <c r="R306" i="16"/>
  <c r="S306" i="16"/>
  <c r="T306" i="16"/>
  <c r="U306" i="16"/>
  <c r="V306" i="16"/>
  <c r="W306" i="16"/>
  <c r="X306" i="16"/>
  <c r="Y306" i="16"/>
  <c r="Z306" i="16"/>
  <c r="AA306" i="16"/>
  <c r="AB306" i="16"/>
  <c r="AC306" i="16"/>
  <c r="AD306" i="16"/>
  <c r="AE306" i="16"/>
  <c r="AF306" i="16"/>
  <c r="AG306" i="16"/>
  <c r="AH306" i="16"/>
  <c r="AI306" i="16"/>
  <c r="AJ306" i="16"/>
  <c r="AK306" i="16"/>
  <c r="AL306" i="16"/>
  <c r="AM306" i="16"/>
  <c r="AN306" i="16"/>
  <c r="AO306" i="16"/>
  <c r="AP306" i="16"/>
  <c r="AQ306" i="16"/>
  <c r="AR306" i="16"/>
  <c r="AS306" i="16"/>
  <c r="AT306" i="16"/>
  <c r="AU306" i="16"/>
  <c r="AV306" i="16"/>
  <c r="AW306" i="16"/>
  <c r="AX306" i="16"/>
  <c r="AY306" i="16"/>
  <c r="AZ306" i="16"/>
  <c r="BA306" i="16"/>
  <c r="BB306" i="16"/>
  <c r="BC306" i="16"/>
  <c r="BD306" i="16"/>
  <c r="BE306" i="16"/>
  <c r="BF306" i="16"/>
  <c r="BG306" i="16"/>
  <c r="BH306" i="16"/>
  <c r="K307" i="16"/>
  <c r="L307" i="16"/>
  <c r="M307" i="16"/>
  <c r="N307" i="16"/>
  <c r="O307" i="16"/>
  <c r="P307" i="16"/>
  <c r="Q307" i="16"/>
  <c r="R307" i="16"/>
  <c r="S307" i="16"/>
  <c r="T307" i="16"/>
  <c r="U307" i="16"/>
  <c r="V307" i="16"/>
  <c r="W307" i="16"/>
  <c r="X307" i="16"/>
  <c r="Y307" i="16"/>
  <c r="Z307" i="16"/>
  <c r="AA307" i="16"/>
  <c r="AB307" i="16"/>
  <c r="AC307" i="16"/>
  <c r="AD307" i="16"/>
  <c r="AE307" i="16"/>
  <c r="AF307" i="16"/>
  <c r="AG307" i="16"/>
  <c r="AH307" i="16"/>
  <c r="AI307" i="16"/>
  <c r="AJ307" i="16"/>
  <c r="AK307" i="16"/>
  <c r="AL307" i="16"/>
  <c r="AM307" i="16"/>
  <c r="AN307" i="16"/>
  <c r="AO307" i="16"/>
  <c r="AP307" i="16"/>
  <c r="AQ307" i="16"/>
  <c r="AR307" i="16"/>
  <c r="AS307" i="16"/>
  <c r="AT307" i="16"/>
  <c r="AU307" i="16"/>
  <c r="AV307" i="16"/>
  <c r="AW307" i="16"/>
  <c r="AX307" i="16"/>
  <c r="AY307" i="16"/>
  <c r="AZ307" i="16"/>
  <c r="BA307" i="16"/>
  <c r="BB307" i="16"/>
  <c r="BC307" i="16"/>
  <c r="BD307" i="16"/>
  <c r="BE307" i="16"/>
  <c r="BF307" i="16"/>
  <c r="BG307" i="16"/>
  <c r="BH307" i="16"/>
  <c r="K308" i="16"/>
  <c r="L308" i="16"/>
  <c r="M308" i="16"/>
  <c r="N308" i="16"/>
  <c r="O308" i="16"/>
  <c r="P308" i="16"/>
  <c r="Q308" i="16"/>
  <c r="R308" i="16"/>
  <c r="S308" i="16"/>
  <c r="T308" i="16"/>
  <c r="U308" i="16"/>
  <c r="V308" i="16"/>
  <c r="W308" i="16"/>
  <c r="X308" i="16"/>
  <c r="Y308" i="16"/>
  <c r="Z308" i="16"/>
  <c r="AA308" i="16"/>
  <c r="AB308" i="16"/>
  <c r="AC308" i="16"/>
  <c r="AD308" i="16"/>
  <c r="AE308" i="16"/>
  <c r="AF308" i="16"/>
  <c r="AG308" i="16"/>
  <c r="AH308" i="16"/>
  <c r="AI308" i="16"/>
  <c r="AJ308" i="16"/>
  <c r="AK308" i="16"/>
  <c r="AL308" i="16"/>
  <c r="AM308" i="16"/>
  <c r="AN308" i="16"/>
  <c r="AO308" i="16"/>
  <c r="AP308" i="16"/>
  <c r="AQ308" i="16"/>
  <c r="AR308" i="16"/>
  <c r="AS308" i="16"/>
  <c r="AT308" i="16"/>
  <c r="AU308" i="16"/>
  <c r="AV308" i="16"/>
  <c r="AW308" i="16"/>
  <c r="AX308" i="16"/>
  <c r="AY308" i="16"/>
  <c r="AZ308" i="16"/>
  <c r="BA308" i="16"/>
  <c r="BB308" i="16"/>
  <c r="BC308" i="16"/>
  <c r="BD308" i="16"/>
  <c r="BE308" i="16"/>
  <c r="BF308" i="16"/>
  <c r="BG308" i="16"/>
  <c r="BH308" i="16"/>
  <c r="K309" i="16"/>
  <c r="L309" i="16"/>
  <c r="M309" i="16"/>
  <c r="N309" i="16"/>
  <c r="O309" i="16"/>
  <c r="P309" i="16"/>
  <c r="Q309" i="16"/>
  <c r="R309" i="16"/>
  <c r="S309" i="16"/>
  <c r="T309" i="16"/>
  <c r="U309" i="16"/>
  <c r="V309" i="16"/>
  <c r="W309" i="16"/>
  <c r="X309" i="16"/>
  <c r="Y309" i="16"/>
  <c r="Z309" i="16"/>
  <c r="AA309" i="16"/>
  <c r="AB309" i="16"/>
  <c r="AC309" i="16"/>
  <c r="AD309" i="16"/>
  <c r="AE309" i="16"/>
  <c r="AF309" i="16"/>
  <c r="AG309" i="16"/>
  <c r="AH309" i="16"/>
  <c r="AI309" i="16"/>
  <c r="AJ309" i="16"/>
  <c r="AK309" i="16"/>
  <c r="AL309" i="16"/>
  <c r="AM309" i="16"/>
  <c r="AN309" i="16"/>
  <c r="AO309" i="16"/>
  <c r="AP309" i="16"/>
  <c r="AQ309" i="16"/>
  <c r="AR309" i="16"/>
  <c r="AS309" i="16"/>
  <c r="AT309" i="16"/>
  <c r="AU309" i="16"/>
  <c r="AV309" i="16"/>
  <c r="AW309" i="16"/>
  <c r="AX309" i="16"/>
  <c r="AY309" i="16"/>
  <c r="AZ309" i="16"/>
  <c r="BA309" i="16"/>
  <c r="BB309" i="16"/>
  <c r="BC309" i="16"/>
  <c r="BD309" i="16"/>
  <c r="BE309" i="16"/>
  <c r="BF309" i="16"/>
  <c r="BG309" i="16"/>
  <c r="BH309" i="16"/>
  <c r="K310" i="16"/>
  <c r="L310" i="16"/>
  <c r="M310" i="16"/>
  <c r="N310" i="16"/>
  <c r="O310" i="16"/>
  <c r="P310" i="16"/>
  <c r="Q310" i="16"/>
  <c r="R310" i="16"/>
  <c r="S310" i="16"/>
  <c r="T310" i="16"/>
  <c r="U310" i="16"/>
  <c r="V310" i="16"/>
  <c r="W310" i="16"/>
  <c r="X310" i="16"/>
  <c r="Y310" i="16"/>
  <c r="Z310" i="16"/>
  <c r="AA310" i="16"/>
  <c r="AB310" i="16"/>
  <c r="AC310" i="16"/>
  <c r="AD310" i="16"/>
  <c r="AE310" i="16"/>
  <c r="AF310" i="16"/>
  <c r="AG310" i="16"/>
  <c r="AH310" i="16"/>
  <c r="AI310" i="16"/>
  <c r="AJ310" i="16"/>
  <c r="AK310" i="16"/>
  <c r="AL310" i="16"/>
  <c r="AM310" i="16"/>
  <c r="AN310" i="16"/>
  <c r="AO310" i="16"/>
  <c r="AP310" i="16"/>
  <c r="AQ310" i="16"/>
  <c r="AR310" i="16"/>
  <c r="AS310" i="16"/>
  <c r="AT310" i="16"/>
  <c r="AU310" i="16"/>
  <c r="AV310" i="16"/>
  <c r="AW310" i="16"/>
  <c r="AX310" i="16"/>
  <c r="AY310" i="16"/>
  <c r="AZ310" i="16"/>
  <c r="BA310" i="16"/>
  <c r="BB310" i="16"/>
  <c r="BC310" i="16"/>
  <c r="BD310" i="16"/>
  <c r="BE310" i="16"/>
  <c r="BF310" i="16"/>
  <c r="BG310" i="16"/>
  <c r="BH310" i="16"/>
  <c r="K311" i="16"/>
  <c r="L311" i="16"/>
  <c r="M311" i="16"/>
  <c r="N311" i="16"/>
  <c r="O311" i="16"/>
  <c r="P311" i="16"/>
  <c r="Q311" i="16"/>
  <c r="R311" i="16"/>
  <c r="S311" i="16"/>
  <c r="T311" i="16"/>
  <c r="U311" i="16"/>
  <c r="V311" i="16"/>
  <c r="W311" i="16"/>
  <c r="X311" i="16"/>
  <c r="Y311" i="16"/>
  <c r="Z311" i="16"/>
  <c r="AA311" i="16"/>
  <c r="AB311" i="16"/>
  <c r="AC311" i="16"/>
  <c r="AD311" i="16"/>
  <c r="AE311" i="16"/>
  <c r="AF311" i="16"/>
  <c r="AG311" i="16"/>
  <c r="AH311" i="16"/>
  <c r="AI311" i="16"/>
  <c r="AJ311" i="16"/>
  <c r="AK311" i="16"/>
  <c r="AL311" i="16"/>
  <c r="AM311" i="16"/>
  <c r="AN311" i="16"/>
  <c r="AO311" i="16"/>
  <c r="AP311" i="16"/>
  <c r="AQ311" i="16"/>
  <c r="AR311" i="16"/>
  <c r="AS311" i="16"/>
  <c r="AT311" i="16"/>
  <c r="AU311" i="16"/>
  <c r="AV311" i="16"/>
  <c r="AW311" i="16"/>
  <c r="AX311" i="16"/>
  <c r="AY311" i="16"/>
  <c r="AZ311" i="16"/>
  <c r="BA311" i="16"/>
  <c r="BB311" i="16"/>
  <c r="BC311" i="16"/>
  <c r="BD311" i="16"/>
  <c r="BE311" i="16"/>
  <c r="BF311" i="16"/>
  <c r="BG311" i="16"/>
  <c r="BH311" i="16"/>
  <c r="K312" i="16"/>
  <c r="L312" i="16"/>
  <c r="M312" i="16"/>
  <c r="N312" i="16"/>
  <c r="O312" i="16"/>
  <c r="P312" i="16"/>
  <c r="Q312" i="16"/>
  <c r="R312" i="16"/>
  <c r="S312" i="16"/>
  <c r="T312" i="16"/>
  <c r="U312" i="16"/>
  <c r="V312" i="16"/>
  <c r="W312" i="16"/>
  <c r="X312" i="16"/>
  <c r="Y312" i="16"/>
  <c r="Z312" i="16"/>
  <c r="AA312" i="16"/>
  <c r="AB312" i="16"/>
  <c r="AC312" i="16"/>
  <c r="AD312" i="16"/>
  <c r="AE312" i="16"/>
  <c r="AF312" i="16"/>
  <c r="AG312" i="16"/>
  <c r="AH312" i="16"/>
  <c r="AI312" i="16"/>
  <c r="AJ312" i="16"/>
  <c r="AK312" i="16"/>
  <c r="AL312" i="16"/>
  <c r="AM312" i="16"/>
  <c r="AN312" i="16"/>
  <c r="AO312" i="16"/>
  <c r="AP312" i="16"/>
  <c r="AQ312" i="16"/>
  <c r="AR312" i="16"/>
  <c r="AS312" i="16"/>
  <c r="AT312" i="16"/>
  <c r="AU312" i="16"/>
  <c r="AV312" i="16"/>
  <c r="AW312" i="16"/>
  <c r="AX312" i="16"/>
  <c r="AY312" i="16"/>
  <c r="AZ312" i="16"/>
  <c r="BA312" i="16"/>
  <c r="BB312" i="16"/>
  <c r="BC312" i="16"/>
  <c r="BD312" i="16"/>
  <c r="BE312" i="16"/>
  <c r="BF312" i="16"/>
  <c r="BG312" i="16"/>
  <c r="BH312" i="16"/>
  <c r="K313" i="16"/>
  <c r="L313" i="16"/>
  <c r="M313" i="16"/>
  <c r="N313" i="16"/>
  <c r="O313" i="16"/>
  <c r="P313" i="16"/>
  <c r="Q313" i="16"/>
  <c r="R313" i="16"/>
  <c r="S313" i="16"/>
  <c r="T313" i="16"/>
  <c r="U313" i="16"/>
  <c r="V313" i="16"/>
  <c r="W313" i="16"/>
  <c r="X313" i="16"/>
  <c r="Y313" i="16"/>
  <c r="Z313" i="16"/>
  <c r="AA313" i="16"/>
  <c r="AB313" i="16"/>
  <c r="AC313" i="16"/>
  <c r="AD313" i="16"/>
  <c r="AE313" i="16"/>
  <c r="AF313" i="16"/>
  <c r="AG313" i="16"/>
  <c r="AH313" i="16"/>
  <c r="AI313" i="16"/>
  <c r="AJ313" i="16"/>
  <c r="AK313" i="16"/>
  <c r="AL313" i="16"/>
  <c r="AM313" i="16"/>
  <c r="AN313" i="16"/>
  <c r="AO313" i="16"/>
  <c r="AP313" i="16"/>
  <c r="AQ313" i="16"/>
  <c r="AR313" i="16"/>
  <c r="AS313" i="16"/>
  <c r="AT313" i="16"/>
  <c r="AU313" i="16"/>
  <c r="AV313" i="16"/>
  <c r="AW313" i="16"/>
  <c r="AX313" i="16"/>
  <c r="AY313" i="16"/>
  <c r="AZ313" i="16"/>
  <c r="BA313" i="16"/>
  <c r="BB313" i="16"/>
  <c r="BC313" i="16"/>
  <c r="BD313" i="16"/>
  <c r="BE313" i="16"/>
  <c r="BF313" i="16"/>
  <c r="BG313" i="16"/>
  <c r="BH313" i="16"/>
  <c r="K314" i="16"/>
  <c r="L314" i="16"/>
  <c r="M314" i="16"/>
  <c r="N314" i="16"/>
  <c r="O314" i="16"/>
  <c r="P314" i="16"/>
  <c r="Q314" i="16"/>
  <c r="R314" i="16"/>
  <c r="S314" i="16"/>
  <c r="T314" i="16"/>
  <c r="U314" i="16"/>
  <c r="V314" i="16"/>
  <c r="W314" i="16"/>
  <c r="X314" i="16"/>
  <c r="Y314" i="16"/>
  <c r="Z314" i="16"/>
  <c r="AA314" i="16"/>
  <c r="AB314" i="16"/>
  <c r="AC314" i="16"/>
  <c r="AD314" i="16"/>
  <c r="AE314" i="16"/>
  <c r="AF314" i="16"/>
  <c r="AG314" i="16"/>
  <c r="AH314" i="16"/>
  <c r="AI314" i="16"/>
  <c r="AJ314" i="16"/>
  <c r="AK314" i="16"/>
  <c r="AL314" i="16"/>
  <c r="AM314" i="16"/>
  <c r="AN314" i="16"/>
  <c r="AO314" i="16"/>
  <c r="AP314" i="16"/>
  <c r="AQ314" i="16"/>
  <c r="AR314" i="16"/>
  <c r="AS314" i="16"/>
  <c r="AT314" i="16"/>
  <c r="AU314" i="16"/>
  <c r="AV314" i="16"/>
  <c r="AW314" i="16"/>
  <c r="AX314" i="16"/>
  <c r="AY314" i="16"/>
  <c r="AZ314" i="16"/>
  <c r="BA314" i="16"/>
  <c r="BB314" i="16"/>
  <c r="BC314" i="16"/>
  <c r="BD314" i="16"/>
  <c r="BE314" i="16"/>
  <c r="BF314" i="16"/>
  <c r="BG314" i="16"/>
  <c r="BH314" i="16"/>
  <c r="K315" i="16"/>
  <c r="L315" i="16"/>
  <c r="M315" i="16"/>
  <c r="N315" i="16"/>
  <c r="O315" i="16"/>
  <c r="P315" i="16"/>
  <c r="Q315" i="16"/>
  <c r="R315" i="16"/>
  <c r="S315" i="16"/>
  <c r="T315" i="16"/>
  <c r="U315" i="16"/>
  <c r="V315" i="16"/>
  <c r="W315" i="16"/>
  <c r="X315" i="16"/>
  <c r="Y315" i="16"/>
  <c r="Z315" i="16"/>
  <c r="AA315" i="16"/>
  <c r="AB315" i="16"/>
  <c r="AC315" i="16"/>
  <c r="AD315" i="16"/>
  <c r="AE315" i="16"/>
  <c r="AF315" i="16"/>
  <c r="AG315" i="16"/>
  <c r="AH315" i="16"/>
  <c r="AI315" i="16"/>
  <c r="AJ315" i="16"/>
  <c r="AK315" i="16"/>
  <c r="AL315" i="16"/>
  <c r="AM315" i="16"/>
  <c r="AN315" i="16"/>
  <c r="AO315" i="16"/>
  <c r="AP315" i="16"/>
  <c r="AQ315" i="16"/>
  <c r="AR315" i="16"/>
  <c r="AS315" i="16"/>
  <c r="AT315" i="16"/>
  <c r="AU315" i="16"/>
  <c r="AV315" i="16"/>
  <c r="AW315" i="16"/>
  <c r="AX315" i="16"/>
  <c r="AY315" i="16"/>
  <c r="AZ315" i="16"/>
  <c r="BA315" i="16"/>
  <c r="BB315" i="16"/>
  <c r="BC315" i="16"/>
  <c r="BD315" i="16"/>
  <c r="BE315" i="16"/>
  <c r="BF315" i="16"/>
  <c r="BG315" i="16"/>
  <c r="BH315" i="16"/>
  <c r="K316" i="16"/>
  <c r="L316" i="16"/>
  <c r="M316" i="16"/>
  <c r="N316" i="16"/>
  <c r="O316" i="16"/>
  <c r="P316" i="16"/>
  <c r="Q316" i="16"/>
  <c r="R316" i="16"/>
  <c r="S316" i="16"/>
  <c r="T316" i="16"/>
  <c r="U316" i="16"/>
  <c r="V316" i="16"/>
  <c r="W316" i="16"/>
  <c r="X316" i="16"/>
  <c r="Y316" i="16"/>
  <c r="Z316" i="16"/>
  <c r="AA316" i="16"/>
  <c r="AB316" i="16"/>
  <c r="AC316" i="16"/>
  <c r="AD316" i="16"/>
  <c r="AE316" i="16"/>
  <c r="AF316" i="16"/>
  <c r="AG316" i="16"/>
  <c r="AH316" i="16"/>
  <c r="AI316" i="16"/>
  <c r="AJ316" i="16"/>
  <c r="AK316" i="16"/>
  <c r="AL316" i="16"/>
  <c r="AM316" i="16"/>
  <c r="AN316" i="16"/>
  <c r="AO316" i="16"/>
  <c r="AP316" i="16"/>
  <c r="AQ316" i="16"/>
  <c r="AR316" i="16"/>
  <c r="AS316" i="16"/>
  <c r="AT316" i="16"/>
  <c r="AU316" i="16"/>
  <c r="AV316" i="16"/>
  <c r="AW316" i="16"/>
  <c r="AX316" i="16"/>
  <c r="AY316" i="16"/>
  <c r="AZ316" i="16"/>
  <c r="BA316" i="16"/>
  <c r="BB316" i="16"/>
  <c r="BC316" i="16"/>
  <c r="BD316" i="16"/>
  <c r="BE316" i="16"/>
  <c r="BF316" i="16"/>
  <c r="BG316" i="16"/>
  <c r="BH316" i="16"/>
  <c r="K317" i="16"/>
  <c r="L317" i="16"/>
  <c r="M317" i="16"/>
  <c r="N317" i="16"/>
  <c r="O317" i="16"/>
  <c r="P317" i="16"/>
  <c r="Q317" i="16"/>
  <c r="R317" i="16"/>
  <c r="S317" i="16"/>
  <c r="T317" i="16"/>
  <c r="U317" i="16"/>
  <c r="V317" i="16"/>
  <c r="W317" i="16"/>
  <c r="X317" i="16"/>
  <c r="Y317" i="16"/>
  <c r="Z317" i="16"/>
  <c r="AA317" i="16"/>
  <c r="AB317" i="16"/>
  <c r="AC317" i="16"/>
  <c r="AD317" i="16"/>
  <c r="AE317" i="16"/>
  <c r="AF317" i="16"/>
  <c r="AG317" i="16"/>
  <c r="AH317" i="16"/>
  <c r="AI317" i="16"/>
  <c r="AJ317" i="16"/>
  <c r="AK317" i="16"/>
  <c r="AL317" i="16"/>
  <c r="AM317" i="16"/>
  <c r="AN317" i="16"/>
  <c r="AO317" i="16"/>
  <c r="AP317" i="16"/>
  <c r="AQ317" i="16"/>
  <c r="AR317" i="16"/>
  <c r="AS317" i="16"/>
  <c r="AT317" i="16"/>
  <c r="AU317" i="16"/>
  <c r="AV317" i="16"/>
  <c r="AW317" i="16"/>
  <c r="AX317" i="16"/>
  <c r="AY317" i="16"/>
  <c r="AZ317" i="16"/>
  <c r="BA317" i="16"/>
  <c r="BB317" i="16"/>
  <c r="BC317" i="16"/>
  <c r="BD317" i="16"/>
  <c r="BE317" i="16"/>
  <c r="BF317" i="16"/>
  <c r="BG317" i="16"/>
  <c r="BH317" i="16"/>
  <c r="K318" i="16"/>
  <c r="L318" i="16"/>
  <c r="M318" i="16"/>
  <c r="N318" i="16"/>
  <c r="O318" i="16"/>
  <c r="P318" i="16"/>
  <c r="Q318" i="16"/>
  <c r="R318" i="16"/>
  <c r="S318" i="16"/>
  <c r="T318" i="16"/>
  <c r="U318" i="16"/>
  <c r="V318" i="16"/>
  <c r="W318" i="16"/>
  <c r="X318" i="16"/>
  <c r="Y318" i="16"/>
  <c r="Z318" i="16"/>
  <c r="AA318" i="16"/>
  <c r="AB318" i="16"/>
  <c r="AC318" i="16"/>
  <c r="AD318" i="16"/>
  <c r="AE318" i="16"/>
  <c r="AF318" i="16"/>
  <c r="AG318" i="16"/>
  <c r="AH318" i="16"/>
  <c r="AI318" i="16"/>
  <c r="AJ318" i="16"/>
  <c r="AK318" i="16"/>
  <c r="AL318" i="16"/>
  <c r="AM318" i="16"/>
  <c r="AN318" i="16"/>
  <c r="AO318" i="16"/>
  <c r="AP318" i="16"/>
  <c r="AQ318" i="16"/>
  <c r="AR318" i="16"/>
  <c r="AS318" i="16"/>
  <c r="AT318" i="16"/>
  <c r="AU318" i="16"/>
  <c r="AV318" i="16"/>
  <c r="AW318" i="16"/>
  <c r="AX318" i="16"/>
  <c r="AY318" i="16"/>
  <c r="AZ318" i="16"/>
  <c r="BA318" i="16"/>
  <c r="BB318" i="16"/>
  <c r="BC318" i="16"/>
  <c r="BD318" i="16"/>
  <c r="BE318" i="16"/>
  <c r="BF318" i="16"/>
  <c r="BG318" i="16"/>
  <c r="BH318" i="16"/>
  <c r="K319" i="16"/>
  <c r="L319" i="16"/>
  <c r="M319" i="16"/>
  <c r="N319" i="16"/>
  <c r="O319" i="16"/>
  <c r="P319" i="16"/>
  <c r="Q319" i="16"/>
  <c r="R319" i="16"/>
  <c r="S319" i="16"/>
  <c r="T319" i="16"/>
  <c r="U319" i="16"/>
  <c r="V319" i="16"/>
  <c r="W319" i="16"/>
  <c r="X319" i="16"/>
  <c r="Y319" i="16"/>
  <c r="Z319" i="16"/>
  <c r="AA319" i="16"/>
  <c r="AB319" i="16"/>
  <c r="AC319" i="16"/>
  <c r="AD319" i="16"/>
  <c r="AE319" i="16"/>
  <c r="AF319" i="16"/>
  <c r="AG319" i="16"/>
  <c r="AH319" i="16"/>
  <c r="AI319" i="16"/>
  <c r="AJ319" i="16"/>
  <c r="AK319" i="16"/>
  <c r="AL319" i="16"/>
  <c r="AM319" i="16"/>
  <c r="AN319" i="16"/>
  <c r="AO319" i="16"/>
  <c r="AP319" i="16"/>
  <c r="AQ319" i="16"/>
  <c r="AR319" i="16"/>
  <c r="AS319" i="16"/>
  <c r="AT319" i="16"/>
  <c r="AU319" i="16"/>
  <c r="AV319" i="16"/>
  <c r="AW319" i="16"/>
  <c r="AX319" i="16"/>
  <c r="AY319" i="16"/>
  <c r="AZ319" i="16"/>
  <c r="BA319" i="16"/>
  <c r="BB319" i="16"/>
  <c r="BC319" i="16"/>
  <c r="BD319" i="16"/>
  <c r="BE319" i="16"/>
  <c r="BF319" i="16"/>
  <c r="BG319" i="16"/>
  <c r="BH319" i="16"/>
  <c r="K320" i="16"/>
  <c r="L320" i="16"/>
  <c r="M320" i="16"/>
  <c r="N320" i="16"/>
  <c r="O320" i="16"/>
  <c r="P320" i="16"/>
  <c r="Q320" i="16"/>
  <c r="R320" i="16"/>
  <c r="S320" i="16"/>
  <c r="T320" i="16"/>
  <c r="U320" i="16"/>
  <c r="V320" i="16"/>
  <c r="W320" i="16"/>
  <c r="X320" i="16"/>
  <c r="Y320" i="16"/>
  <c r="Z320" i="16"/>
  <c r="AA320" i="16"/>
  <c r="AB320" i="16"/>
  <c r="AC320" i="16"/>
  <c r="AD320" i="16"/>
  <c r="AE320" i="16"/>
  <c r="AF320" i="16"/>
  <c r="AG320" i="16"/>
  <c r="AH320" i="16"/>
  <c r="AI320" i="16"/>
  <c r="AJ320" i="16"/>
  <c r="AK320" i="16"/>
  <c r="AL320" i="16"/>
  <c r="AM320" i="16"/>
  <c r="AN320" i="16"/>
  <c r="AO320" i="16"/>
  <c r="AP320" i="16"/>
  <c r="AQ320" i="16"/>
  <c r="AR320" i="16"/>
  <c r="AS320" i="16"/>
  <c r="AT320" i="16"/>
  <c r="AU320" i="16"/>
  <c r="AV320" i="16"/>
  <c r="AW320" i="16"/>
  <c r="AX320" i="16"/>
  <c r="AY320" i="16"/>
  <c r="AZ320" i="16"/>
  <c r="BA320" i="16"/>
  <c r="BB320" i="16"/>
  <c r="BC320" i="16"/>
  <c r="BD320" i="16"/>
  <c r="BE320" i="16"/>
  <c r="BF320" i="16"/>
  <c r="BG320" i="16"/>
  <c r="BH320" i="16"/>
  <c r="K321" i="16"/>
  <c r="L321" i="16"/>
  <c r="M321" i="16"/>
  <c r="N321" i="16"/>
  <c r="O321" i="16"/>
  <c r="P321" i="16"/>
  <c r="Q321" i="16"/>
  <c r="R321" i="16"/>
  <c r="S321" i="16"/>
  <c r="T321" i="16"/>
  <c r="U321" i="16"/>
  <c r="V321" i="16"/>
  <c r="W321" i="16"/>
  <c r="X321" i="16"/>
  <c r="Y321" i="16"/>
  <c r="Z321" i="16"/>
  <c r="AA321" i="16"/>
  <c r="AB321" i="16"/>
  <c r="AC321" i="16"/>
  <c r="AD321" i="16"/>
  <c r="AE321" i="16"/>
  <c r="AF321" i="16"/>
  <c r="AG321" i="16"/>
  <c r="AH321" i="16"/>
  <c r="AI321" i="16"/>
  <c r="AJ321" i="16"/>
  <c r="AK321" i="16"/>
  <c r="AL321" i="16"/>
  <c r="AM321" i="16"/>
  <c r="AN321" i="16"/>
  <c r="AO321" i="16"/>
  <c r="AP321" i="16"/>
  <c r="AQ321" i="16"/>
  <c r="AR321" i="16"/>
  <c r="AS321" i="16"/>
  <c r="AT321" i="16"/>
  <c r="AU321" i="16"/>
  <c r="AV321" i="16"/>
  <c r="AW321" i="16"/>
  <c r="AX321" i="16"/>
  <c r="AY321" i="16"/>
  <c r="AZ321" i="16"/>
  <c r="BA321" i="16"/>
  <c r="BB321" i="16"/>
  <c r="BC321" i="16"/>
  <c r="BD321" i="16"/>
  <c r="BE321" i="16"/>
  <c r="BF321" i="16"/>
  <c r="BG321" i="16"/>
  <c r="BH321" i="16"/>
  <c r="K322" i="16"/>
  <c r="L322" i="16"/>
  <c r="M322" i="16"/>
  <c r="N322" i="16"/>
  <c r="O322" i="16"/>
  <c r="P322" i="16"/>
  <c r="Q322" i="16"/>
  <c r="R322" i="16"/>
  <c r="S322" i="16"/>
  <c r="T322" i="16"/>
  <c r="U322" i="16"/>
  <c r="V322" i="16"/>
  <c r="W322" i="16"/>
  <c r="X322" i="16"/>
  <c r="Y322" i="16"/>
  <c r="Z322" i="16"/>
  <c r="AA322" i="16"/>
  <c r="AB322" i="16"/>
  <c r="AC322" i="16"/>
  <c r="AD322" i="16"/>
  <c r="AE322" i="16"/>
  <c r="AF322" i="16"/>
  <c r="AG322" i="16"/>
  <c r="AH322" i="16"/>
  <c r="AI322" i="16"/>
  <c r="AJ322" i="16"/>
  <c r="AK322" i="16"/>
  <c r="AL322" i="16"/>
  <c r="AM322" i="16"/>
  <c r="AN322" i="16"/>
  <c r="AO322" i="16"/>
  <c r="AP322" i="16"/>
  <c r="AQ322" i="16"/>
  <c r="AR322" i="16"/>
  <c r="AS322" i="16"/>
  <c r="AT322" i="16"/>
  <c r="AU322" i="16"/>
  <c r="AV322" i="16"/>
  <c r="AW322" i="16"/>
  <c r="AX322" i="16"/>
  <c r="AY322" i="16"/>
  <c r="AZ322" i="16"/>
  <c r="BA322" i="16"/>
  <c r="BB322" i="16"/>
  <c r="BC322" i="16"/>
  <c r="BD322" i="16"/>
  <c r="BE322" i="16"/>
  <c r="BF322" i="16"/>
  <c r="BG322" i="16"/>
  <c r="BH322" i="16"/>
  <c r="K323" i="16"/>
  <c r="L323" i="16"/>
  <c r="M323" i="16"/>
  <c r="N323" i="16"/>
  <c r="O323" i="16"/>
  <c r="P323" i="16"/>
  <c r="Q323" i="16"/>
  <c r="R323" i="16"/>
  <c r="S323" i="16"/>
  <c r="T323" i="16"/>
  <c r="U323" i="16"/>
  <c r="V323" i="16"/>
  <c r="W323" i="16"/>
  <c r="X323" i="16"/>
  <c r="Y323" i="16"/>
  <c r="Z323" i="16"/>
  <c r="AA323" i="16"/>
  <c r="AB323" i="16"/>
  <c r="AC323" i="16"/>
  <c r="AD323" i="16"/>
  <c r="AE323" i="16"/>
  <c r="AF323" i="16"/>
  <c r="AG323" i="16"/>
  <c r="AH323" i="16"/>
  <c r="AI323" i="16"/>
  <c r="AJ323" i="16"/>
  <c r="AK323" i="16"/>
  <c r="AL323" i="16"/>
  <c r="AM323" i="16"/>
  <c r="AN323" i="16"/>
  <c r="AO323" i="16"/>
  <c r="AP323" i="16"/>
  <c r="AQ323" i="16"/>
  <c r="AR323" i="16"/>
  <c r="AS323" i="16"/>
  <c r="AT323" i="16"/>
  <c r="AU323" i="16"/>
  <c r="AV323" i="16"/>
  <c r="AW323" i="16"/>
  <c r="AX323" i="16"/>
  <c r="AY323" i="16"/>
  <c r="AZ323" i="16"/>
  <c r="BA323" i="16"/>
  <c r="BB323" i="16"/>
  <c r="BC323" i="16"/>
  <c r="BD323" i="16"/>
  <c r="BE323" i="16"/>
  <c r="BF323" i="16"/>
  <c r="BG323" i="16"/>
  <c r="BH323" i="16"/>
  <c r="K324" i="16"/>
  <c r="L324" i="16"/>
  <c r="M324" i="16"/>
  <c r="N324" i="16"/>
  <c r="O324" i="16"/>
  <c r="P324" i="16"/>
  <c r="Q324" i="16"/>
  <c r="R324" i="16"/>
  <c r="S324" i="16"/>
  <c r="T324" i="16"/>
  <c r="U324" i="16"/>
  <c r="V324" i="16"/>
  <c r="W324" i="16"/>
  <c r="X324" i="16"/>
  <c r="Y324" i="16"/>
  <c r="Z324" i="16"/>
  <c r="AA324" i="16"/>
  <c r="AB324" i="16"/>
  <c r="AC324" i="16"/>
  <c r="AD324" i="16"/>
  <c r="AE324" i="16"/>
  <c r="AF324" i="16"/>
  <c r="AG324" i="16"/>
  <c r="AH324" i="16"/>
  <c r="AI324" i="16"/>
  <c r="AJ324" i="16"/>
  <c r="AK324" i="16"/>
  <c r="AL324" i="16"/>
  <c r="AM324" i="16"/>
  <c r="AN324" i="16"/>
  <c r="AO324" i="16"/>
  <c r="AP324" i="16"/>
  <c r="AQ324" i="16"/>
  <c r="AR324" i="16"/>
  <c r="AS324" i="16"/>
  <c r="AT324" i="16"/>
  <c r="AU324" i="16"/>
  <c r="AV324" i="16"/>
  <c r="AW324" i="16"/>
  <c r="AX324" i="16"/>
  <c r="AY324" i="16"/>
  <c r="AZ324" i="16"/>
  <c r="BA324" i="16"/>
  <c r="BB324" i="16"/>
  <c r="BC324" i="16"/>
  <c r="BD324" i="16"/>
  <c r="BE324" i="16"/>
  <c r="BF324" i="16"/>
  <c r="BG324" i="16"/>
  <c r="BH324" i="16"/>
  <c r="K325" i="16"/>
  <c r="L325" i="16"/>
  <c r="M325" i="16"/>
  <c r="N325" i="16"/>
  <c r="O325" i="16"/>
  <c r="P325" i="16"/>
  <c r="Q325" i="16"/>
  <c r="R325" i="16"/>
  <c r="S325" i="16"/>
  <c r="T325" i="16"/>
  <c r="U325" i="16"/>
  <c r="V325" i="16"/>
  <c r="W325" i="16"/>
  <c r="X325" i="16"/>
  <c r="Y325" i="16"/>
  <c r="Z325" i="16"/>
  <c r="AA325" i="16"/>
  <c r="AB325" i="16"/>
  <c r="AC325" i="16"/>
  <c r="AD325" i="16"/>
  <c r="AE325" i="16"/>
  <c r="AF325" i="16"/>
  <c r="AG325" i="16"/>
  <c r="AH325" i="16"/>
  <c r="AI325" i="16"/>
  <c r="AJ325" i="16"/>
  <c r="AK325" i="16"/>
  <c r="AL325" i="16"/>
  <c r="AM325" i="16"/>
  <c r="AN325" i="16"/>
  <c r="AO325" i="16"/>
  <c r="AP325" i="16"/>
  <c r="AQ325" i="16"/>
  <c r="AR325" i="16"/>
  <c r="AS325" i="16"/>
  <c r="AT325" i="16"/>
  <c r="AU325" i="16"/>
  <c r="AV325" i="16"/>
  <c r="AW325" i="16"/>
  <c r="AX325" i="16"/>
  <c r="AY325" i="16"/>
  <c r="AZ325" i="16"/>
  <c r="BA325" i="16"/>
  <c r="BB325" i="16"/>
  <c r="BC325" i="16"/>
  <c r="BD325" i="16"/>
  <c r="BE325" i="16"/>
  <c r="BF325" i="16"/>
  <c r="BG325" i="16"/>
  <c r="BH325" i="16"/>
  <c r="K326" i="16"/>
  <c r="L326" i="16"/>
  <c r="M326" i="16"/>
  <c r="N326" i="16"/>
  <c r="O326" i="16"/>
  <c r="P326" i="16"/>
  <c r="Q326" i="16"/>
  <c r="R326" i="16"/>
  <c r="S326" i="16"/>
  <c r="T326" i="16"/>
  <c r="U326" i="16"/>
  <c r="V326" i="16"/>
  <c r="W326" i="16"/>
  <c r="X326" i="16"/>
  <c r="Y326" i="16"/>
  <c r="Z326" i="16"/>
  <c r="AA326" i="16"/>
  <c r="AB326" i="16"/>
  <c r="AC326" i="16"/>
  <c r="AD326" i="16"/>
  <c r="AE326" i="16"/>
  <c r="AF326" i="16"/>
  <c r="AG326" i="16"/>
  <c r="AH326" i="16"/>
  <c r="AI326" i="16"/>
  <c r="AJ326" i="16"/>
  <c r="AK326" i="16"/>
  <c r="AL326" i="16"/>
  <c r="AM326" i="16"/>
  <c r="AN326" i="16"/>
  <c r="AO326" i="16"/>
  <c r="AP326" i="16"/>
  <c r="AQ326" i="16"/>
  <c r="AR326" i="16"/>
  <c r="AS326" i="16"/>
  <c r="AT326" i="16"/>
  <c r="AU326" i="16"/>
  <c r="AV326" i="16"/>
  <c r="AW326" i="16"/>
  <c r="AX326" i="16"/>
  <c r="AY326" i="16"/>
  <c r="AZ326" i="16"/>
  <c r="BA326" i="16"/>
  <c r="BB326" i="16"/>
  <c r="BC326" i="16"/>
  <c r="BD326" i="16"/>
  <c r="BE326" i="16"/>
  <c r="BF326" i="16"/>
  <c r="BG326" i="16"/>
  <c r="BH326" i="16"/>
  <c r="K327" i="16"/>
  <c r="L327" i="16"/>
  <c r="M327" i="16"/>
  <c r="N327" i="16"/>
  <c r="O327" i="16"/>
  <c r="P327" i="16"/>
  <c r="Q327" i="16"/>
  <c r="R327" i="16"/>
  <c r="S327" i="16"/>
  <c r="T327" i="16"/>
  <c r="U327" i="16"/>
  <c r="V327" i="16"/>
  <c r="W327" i="16"/>
  <c r="X327" i="16"/>
  <c r="Y327" i="16"/>
  <c r="Z327" i="16"/>
  <c r="AA327" i="16"/>
  <c r="AB327" i="16"/>
  <c r="AC327" i="16"/>
  <c r="AD327" i="16"/>
  <c r="AE327" i="16"/>
  <c r="AF327" i="16"/>
  <c r="AG327" i="16"/>
  <c r="AH327" i="16"/>
  <c r="AI327" i="16"/>
  <c r="AJ327" i="16"/>
  <c r="AK327" i="16"/>
  <c r="AL327" i="16"/>
  <c r="AM327" i="16"/>
  <c r="AN327" i="16"/>
  <c r="AO327" i="16"/>
  <c r="AP327" i="16"/>
  <c r="AQ327" i="16"/>
  <c r="AR327" i="16"/>
  <c r="AS327" i="16"/>
  <c r="AT327" i="16"/>
  <c r="AU327" i="16"/>
  <c r="AV327" i="16"/>
  <c r="AW327" i="16"/>
  <c r="AX327" i="16"/>
  <c r="AY327" i="16"/>
  <c r="AZ327" i="16"/>
  <c r="BA327" i="16"/>
  <c r="BB327" i="16"/>
  <c r="BC327" i="16"/>
  <c r="BD327" i="16"/>
  <c r="BE327" i="16"/>
  <c r="BF327" i="16"/>
  <c r="BG327" i="16"/>
  <c r="BH327" i="16"/>
  <c r="K328" i="16"/>
  <c r="L328" i="16"/>
  <c r="M328" i="16"/>
  <c r="N328" i="16"/>
  <c r="O328" i="16"/>
  <c r="P328" i="16"/>
  <c r="Q328" i="16"/>
  <c r="R328" i="16"/>
  <c r="S328" i="16"/>
  <c r="T328" i="16"/>
  <c r="U328" i="16"/>
  <c r="V328" i="16"/>
  <c r="W328" i="16"/>
  <c r="X328" i="16"/>
  <c r="Y328" i="16"/>
  <c r="Z328" i="16"/>
  <c r="AA328" i="16"/>
  <c r="AB328" i="16"/>
  <c r="AC328" i="16"/>
  <c r="AD328" i="16"/>
  <c r="AE328" i="16"/>
  <c r="AF328" i="16"/>
  <c r="AG328" i="16"/>
  <c r="AH328" i="16"/>
  <c r="AI328" i="16"/>
  <c r="AJ328" i="16"/>
  <c r="AK328" i="16"/>
  <c r="AL328" i="16"/>
  <c r="AM328" i="16"/>
  <c r="AN328" i="16"/>
  <c r="AO328" i="16"/>
  <c r="AP328" i="16"/>
  <c r="AQ328" i="16"/>
  <c r="AR328" i="16"/>
  <c r="AS328" i="16"/>
  <c r="AT328" i="16"/>
  <c r="AU328" i="16"/>
  <c r="AV328" i="16"/>
  <c r="AW328" i="16"/>
  <c r="AX328" i="16"/>
  <c r="AY328" i="16"/>
  <c r="AZ328" i="16"/>
  <c r="BA328" i="16"/>
  <c r="BB328" i="16"/>
  <c r="BC328" i="16"/>
  <c r="BD328" i="16"/>
  <c r="BE328" i="16"/>
  <c r="BF328" i="16"/>
  <c r="BG328" i="16"/>
  <c r="BH328" i="16"/>
  <c r="J307" i="16"/>
  <c r="J308" i="16"/>
  <c r="J309" i="16"/>
  <c r="J310" i="16"/>
  <c r="J311" i="16"/>
  <c r="J312" i="16"/>
  <c r="J313" i="16"/>
  <c r="J314" i="16"/>
  <c r="J315" i="16"/>
  <c r="J316" i="16"/>
  <c r="J317" i="16"/>
  <c r="J318" i="16"/>
  <c r="J319" i="16"/>
  <c r="J320" i="16"/>
  <c r="J321" i="16"/>
  <c r="J322" i="16"/>
  <c r="J323" i="16"/>
  <c r="J324" i="16"/>
  <c r="J325" i="16"/>
  <c r="J326" i="16"/>
  <c r="J327" i="16"/>
  <c r="J328" i="16"/>
  <c r="J306" i="16"/>
  <c r="K329" i="16"/>
  <c r="L329" i="16"/>
  <c r="M329" i="16"/>
  <c r="N329" i="16"/>
  <c r="O329" i="16"/>
  <c r="P329" i="16"/>
  <c r="Q329" i="16"/>
  <c r="R329" i="16"/>
  <c r="S329" i="16"/>
  <c r="T329" i="16"/>
  <c r="U329" i="16"/>
  <c r="V329" i="16"/>
  <c r="W329" i="16"/>
  <c r="X329" i="16"/>
  <c r="Y329" i="16"/>
  <c r="Z329" i="16"/>
  <c r="AA329" i="16"/>
  <c r="AB329" i="16"/>
  <c r="AC329" i="16"/>
  <c r="AD329" i="16"/>
  <c r="AE329" i="16"/>
  <c r="AF329" i="16"/>
  <c r="AG329" i="16"/>
  <c r="AH329" i="16"/>
  <c r="AI329" i="16"/>
  <c r="AJ329" i="16"/>
  <c r="AK329" i="16"/>
  <c r="AL329" i="16"/>
  <c r="AM329" i="16"/>
  <c r="AN329" i="16"/>
  <c r="AO329" i="16"/>
  <c r="AP329" i="16"/>
  <c r="AQ329" i="16"/>
  <c r="AR329" i="16"/>
  <c r="AS329" i="16"/>
  <c r="AT329" i="16"/>
  <c r="AU329" i="16"/>
  <c r="AV329" i="16"/>
  <c r="AW329" i="16"/>
  <c r="AX329" i="16"/>
  <c r="AY329" i="16"/>
  <c r="AZ329" i="16"/>
  <c r="BA329" i="16"/>
  <c r="BB329" i="16"/>
  <c r="BC329" i="16"/>
  <c r="BD329" i="16"/>
  <c r="BE329" i="16"/>
  <c r="BF329" i="16"/>
  <c r="BG329" i="16"/>
  <c r="BH329" i="16"/>
  <c r="K330" i="16"/>
  <c r="L330" i="16"/>
  <c r="M330" i="16"/>
  <c r="N330" i="16"/>
  <c r="O330" i="16"/>
  <c r="P330" i="16"/>
  <c r="Q330" i="16"/>
  <c r="R330" i="16"/>
  <c r="S330" i="16"/>
  <c r="T330" i="16"/>
  <c r="U330" i="16"/>
  <c r="V330" i="16"/>
  <c r="W330" i="16"/>
  <c r="X330" i="16"/>
  <c r="Y330" i="16"/>
  <c r="Z330" i="16"/>
  <c r="AA330" i="16"/>
  <c r="AB330" i="16"/>
  <c r="AC330" i="16"/>
  <c r="AD330" i="16"/>
  <c r="AE330" i="16"/>
  <c r="AF330" i="16"/>
  <c r="AG330" i="16"/>
  <c r="AH330" i="16"/>
  <c r="AI330" i="16"/>
  <c r="AJ330" i="16"/>
  <c r="AK330" i="16"/>
  <c r="AL330" i="16"/>
  <c r="AM330" i="16"/>
  <c r="AN330" i="16"/>
  <c r="AO330" i="16"/>
  <c r="AP330" i="16"/>
  <c r="AQ330" i="16"/>
  <c r="AR330" i="16"/>
  <c r="AS330" i="16"/>
  <c r="AT330" i="16"/>
  <c r="AU330" i="16"/>
  <c r="AV330" i="16"/>
  <c r="AW330" i="16"/>
  <c r="AX330" i="16"/>
  <c r="AY330" i="16"/>
  <c r="AZ330" i="16"/>
  <c r="BA330" i="16"/>
  <c r="BB330" i="16"/>
  <c r="BC330" i="16"/>
  <c r="BD330" i="16"/>
  <c r="BE330" i="16"/>
  <c r="BF330" i="16"/>
  <c r="BG330" i="16"/>
  <c r="BH330" i="16"/>
  <c r="K331" i="16"/>
  <c r="L331" i="16"/>
  <c r="M331" i="16"/>
  <c r="N331" i="16"/>
  <c r="O331" i="16"/>
  <c r="P331" i="16"/>
  <c r="Q331" i="16"/>
  <c r="R331" i="16"/>
  <c r="S331" i="16"/>
  <c r="T331" i="16"/>
  <c r="U331" i="16"/>
  <c r="V331" i="16"/>
  <c r="W331" i="16"/>
  <c r="X331" i="16"/>
  <c r="Y331" i="16"/>
  <c r="Z331" i="16"/>
  <c r="AA331" i="16"/>
  <c r="AB331" i="16"/>
  <c r="AC331" i="16"/>
  <c r="AD331" i="16"/>
  <c r="AE331" i="16"/>
  <c r="AF331" i="16"/>
  <c r="AG331" i="16"/>
  <c r="AH331" i="16"/>
  <c r="AI331" i="16"/>
  <c r="AJ331" i="16"/>
  <c r="AK331" i="16"/>
  <c r="AL331" i="16"/>
  <c r="AM331" i="16"/>
  <c r="AN331" i="16"/>
  <c r="AO331" i="16"/>
  <c r="AP331" i="16"/>
  <c r="AQ331" i="16"/>
  <c r="AR331" i="16"/>
  <c r="AS331" i="16"/>
  <c r="AT331" i="16"/>
  <c r="AU331" i="16"/>
  <c r="AV331" i="16"/>
  <c r="AW331" i="16"/>
  <c r="AX331" i="16"/>
  <c r="AY331" i="16"/>
  <c r="AZ331" i="16"/>
  <c r="BA331" i="16"/>
  <c r="BB331" i="16"/>
  <c r="BC331" i="16"/>
  <c r="BD331" i="16"/>
  <c r="BE331" i="16"/>
  <c r="BF331" i="16"/>
  <c r="BG331" i="16"/>
  <c r="BH331" i="16"/>
  <c r="K332" i="16"/>
  <c r="L332" i="16"/>
  <c r="M332" i="16"/>
  <c r="N332" i="16"/>
  <c r="O332" i="16"/>
  <c r="P332" i="16"/>
  <c r="Q332" i="16"/>
  <c r="R332" i="16"/>
  <c r="S332" i="16"/>
  <c r="T332" i="16"/>
  <c r="U332" i="16"/>
  <c r="V332" i="16"/>
  <c r="W332" i="16"/>
  <c r="X332" i="16"/>
  <c r="Y332" i="16"/>
  <c r="Z332" i="16"/>
  <c r="AA332" i="16"/>
  <c r="AB332" i="16"/>
  <c r="AC332" i="16"/>
  <c r="AD332" i="16"/>
  <c r="AE332" i="16"/>
  <c r="AF332" i="16"/>
  <c r="AG332" i="16"/>
  <c r="AH332" i="16"/>
  <c r="AI332" i="16"/>
  <c r="AJ332" i="16"/>
  <c r="AK332" i="16"/>
  <c r="AL332" i="16"/>
  <c r="AM332" i="16"/>
  <c r="AN332" i="16"/>
  <c r="AO332" i="16"/>
  <c r="AP332" i="16"/>
  <c r="AQ332" i="16"/>
  <c r="AR332" i="16"/>
  <c r="AS332" i="16"/>
  <c r="AT332" i="16"/>
  <c r="AU332" i="16"/>
  <c r="AV332" i="16"/>
  <c r="AW332" i="16"/>
  <c r="AX332" i="16"/>
  <c r="AY332" i="16"/>
  <c r="AZ332" i="16"/>
  <c r="BA332" i="16"/>
  <c r="BB332" i="16"/>
  <c r="BC332" i="16"/>
  <c r="BD332" i="16"/>
  <c r="BE332" i="16"/>
  <c r="BF332" i="16"/>
  <c r="BG332" i="16"/>
  <c r="BH332" i="16"/>
  <c r="K333" i="16"/>
  <c r="L333" i="16"/>
  <c r="M333" i="16"/>
  <c r="N333" i="16"/>
  <c r="O333" i="16"/>
  <c r="P333" i="16"/>
  <c r="Q333" i="16"/>
  <c r="R333" i="16"/>
  <c r="S333" i="16"/>
  <c r="T333" i="16"/>
  <c r="U333" i="16"/>
  <c r="V333" i="16"/>
  <c r="W333" i="16"/>
  <c r="X333" i="16"/>
  <c r="Y333" i="16"/>
  <c r="Z333" i="16"/>
  <c r="AA333" i="16"/>
  <c r="AB333" i="16"/>
  <c r="AC333" i="16"/>
  <c r="AD333" i="16"/>
  <c r="AE333" i="16"/>
  <c r="AF333" i="16"/>
  <c r="AG333" i="16"/>
  <c r="AH333" i="16"/>
  <c r="AI333" i="16"/>
  <c r="AJ333" i="16"/>
  <c r="AK333" i="16"/>
  <c r="AL333" i="16"/>
  <c r="AM333" i="16"/>
  <c r="AN333" i="16"/>
  <c r="AO333" i="16"/>
  <c r="AP333" i="16"/>
  <c r="AQ333" i="16"/>
  <c r="AR333" i="16"/>
  <c r="AS333" i="16"/>
  <c r="AT333" i="16"/>
  <c r="AU333" i="16"/>
  <c r="AV333" i="16"/>
  <c r="AW333" i="16"/>
  <c r="AX333" i="16"/>
  <c r="AY333" i="16"/>
  <c r="AZ333" i="16"/>
  <c r="BA333" i="16"/>
  <c r="BB333" i="16"/>
  <c r="BC333" i="16"/>
  <c r="BD333" i="16"/>
  <c r="BE333" i="16"/>
  <c r="BF333" i="16"/>
  <c r="BG333" i="16"/>
  <c r="BH333" i="16"/>
  <c r="K334" i="16"/>
  <c r="L334" i="16"/>
  <c r="M334" i="16"/>
  <c r="N334" i="16"/>
  <c r="O334" i="16"/>
  <c r="P334" i="16"/>
  <c r="Q334" i="16"/>
  <c r="R334" i="16"/>
  <c r="S334" i="16"/>
  <c r="T334" i="16"/>
  <c r="U334" i="16"/>
  <c r="V334" i="16"/>
  <c r="W334" i="16"/>
  <c r="X334" i="16"/>
  <c r="Y334" i="16"/>
  <c r="Z334" i="16"/>
  <c r="AA334" i="16"/>
  <c r="AB334" i="16"/>
  <c r="AC334" i="16"/>
  <c r="AD334" i="16"/>
  <c r="AE334" i="16"/>
  <c r="AF334" i="16"/>
  <c r="AG334" i="16"/>
  <c r="AH334" i="16"/>
  <c r="AI334" i="16"/>
  <c r="AJ334" i="16"/>
  <c r="AK334" i="16"/>
  <c r="AL334" i="16"/>
  <c r="AM334" i="16"/>
  <c r="AN334" i="16"/>
  <c r="AO334" i="16"/>
  <c r="AP334" i="16"/>
  <c r="AQ334" i="16"/>
  <c r="AR334" i="16"/>
  <c r="AS334" i="16"/>
  <c r="AT334" i="16"/>
  <c r="AU334" i="16"/>
  <c r="AV334" i="16"/>
  <c r="AW334" i="16"/>
  <c r="AX334" i="16"/>
  <c r="AY334" i="16"/>
  <c r="AZ334" i="16"/>
  <c r="BA334" i="16"/>
  <c r="BB334" i="16"/>
  <c r="BC334" i="16"/>
  <c r="BD334" i="16"/>
  <c r="BE334" i="16"/>
  <c r="BF334" i="16"/>
  <c r="BG334" i="16"/>
  <c r="BH334" i="16"/>
  <c r="K335" i="16"/>
  <c r="L335" i="16"/>
  <c r="M335" i="16"/>
  <c r="N335" i="16"/>
  <c r="O335" i="16"/>
  <c r="P335" i="16"/>
  <c r="Q335" i="16"/>
  <c r="R335" i="16"/>
  <c r="S335" i="16"/>
  <c r="T335" i="16"/>
  <c r="U335" i="16"/>
  <c r="V335" i="16"/>
  <c r="W335" i="16"/>
  <c r="X335" i="16"/>
  <c r="Y335" i="16"/>
  <c r="Z335" i="16"/>
  <c r="AA335" i="16"/>
  <c r="AB335" i="16"/>
  <c r="AC335" i="16"/>
  <c r="AD335" i="16"/>
  <c r="AE335" i="16"/>
  <c r="AF335" i="16"/>
  <c r="AG335" i="16"/>
  <c r="AH335" i="16"/>
  <c r="AI335" i="16"/>
  <c r="AJ335" i="16"/>
  <c r="AK335" i="16"/>
  <c r="AL335" i="16"/>
  <c r="AM335" i="16"/>
  <c r="AN335" i="16"/>
  <c r="AO335" i="16"/>
  <c r="AP335" i="16"/>
  <c r="AQ335" i="16"/>
  <c r="AR335" i="16"/>
  <c r="AS335" i="16"/>
  <c r="AT335" i="16"/>
  <c r="AU335" i="16"/>
  <c r="AV335" i="16"/>
  <c r="AW335" i="16"/>
  <c r="AX335" i="16"/>
  <c r="AY335" i="16"/>
  <c r="AZ335" i="16"/>
  <c r="BA335" i="16"/>
  <c r="BB335" i="16"/>
  <c r="BC335" i="16"/>
  <c r="BD335" i="16"/>
  <c r="BE335" i="16"/>
  <c r="BF335" i="16"/>
  <c r="BG335" i="16"/>
  <c r="BH335" i="16"/>
  <c r="K336" i="16"/>
  <c r="L336" i="16"/>
  <c r="M336" i="16"/>
  <c r="N336" i="16"/>
  <c r="O336" i="16"/>
  <c r="P336" i="16"/>
  <c r="Q336" i="16"/>
  <c r="R336" i="16"/>
  <c r="S336" i="16"/>
  <c r="T336" i="16"/>
  <c r="U336" i="16"/>
  <c r="V336" i="16"/>
  <c r="W336" i="16"/>
  <c r="X336" i="16"/>
  <c r="Y336" i="16"/>
  <c r="Z336" i="16"/>
  <c r="AA336" i="16"/>
  <c r="AB336" i="16"/>
  <c r="AC336" i="16"/>
  <c r="AD336" i="16"/>
  <c r="AE336" i="16"/>
  <c r="AF336" i="16"/>
  <c r="AG336" i="16"/>
  <c r="AH336" i="16"/>
  <c r="AI336" i="16"/>
  <c r="AJ336" i="16"/>
  <c r="AK336" i="16"/>
  <c r="AL336" i="16"/>
  <c r="AM336" i="16"/>
  <c r="AN336" i="16"/>
  <c r="AO336" i="16"/>
  <c r="AP336" i="16"/>
  <c r="AQ336" i="16"/>
  <c r="AR336" i="16"/>
  <c r="AS336" i="16"/>
  <c r="AT336" i="16"/>
  <c r="AU336" i="16"/>
  <c r="AV336" i="16"/>
  <c r="AW336" i="16"/>
  <c r="AX336" i="16"/>
  <c r="AY336" i="16"/>
  <c r="AZ336" i="16"/>
  <c r="BA336" i="16"/>
  <c r="BB336" i="16"/>
  <c r="BC336" i="16"/>
  <c r="BD336" i="16"/>
  <c r="BE336" i="16"/>
  <c r="BF336" i="16"/>
  <c r="BG336" i="16"/>
  <c r="BH336" i="16"/>
  <c r="K337" i="16"/>
  <c r="L337" i="16"/>
  <c r="M337" i="16"/>
  <c r="N337" i="16"/>
  <c r="O337" i="16"/>
  <c r="P337" i="16"/>
  <c r="Q337" i="16"/>
  <c r="R337" i="16"/>
  <c r="S337" i="16"/>
  <c r="T337" i="16"/>
  <c r="U337" i="16"/>
  <c r="V337" i="16"/>
  <c r="W337" i="16"/>
  <c r="X337" i="16"/>
  <c r="Y337" i="16"/>
  <c r="Z337" i="16"/>
  <c r="AA337" i="16"/>
  <c r="AB337" i="16"/>
  <c r="AC337" i="16"/>
  <c r="AD337" i="16"/>
  <c r="AE337" i="16"/>
  <c r="AF337" i="16"/>
  <c r="AG337" i="16"/>
  <c r="AH337" i="16"/>
  <c r="AI337" i="16"/>
  <c r="AJ337" i="16"/>
  <c r="AK337" i="16"/>
  <c r="AL337" i="16"/>
  <c r="AM337" i="16"/>
  <c r="AN337" i="16"/>
  <c r="AO337" i="16"/>
  <c r="AP337" i="16"/>
  <c r="AQ337" i="16"/>
  <c r="AR337" i="16"/>
  <c r="AS337" i="16"/>
  <c r="AT337" i="16"/>
  <c r="AU337" i="16"/>
  <c r="AV337" i="16"/>
  <c r="AW337" i="16"/>
  <c r="AX337" i="16"/>
  <c r="AY337" i="16"/>
  <c r="AZ337" i="16"/>
  <c r="BA337" i="16"/>
  <c r="BB337" i="16"/>
  <c r="BC337" i="16"/>
  <c r="BD337" i="16"/>
  <c r="BE337" i="16"/>
  <c r="BF337" i="16"/>
  <c r="BG337" i="16"/>
  <c r="BH337" i="16"/>
  <c r="K338" i="16"/>
  <c r="L338" i="16"/>
  <c r="M338" i="16"/>
  <c r="N338" i="16"/>
  <c r="O338" i="16"/>
  <c r="P338" i="16"/>
  <c r="Q338" i="16"/>
  <c r="R338" i="16"/>
  <c r="S338" i="16"/>
  <c r="T338" i="16"/>
  <c r="U338" i="16"/>
  <c r="V338" i="16"/>
  <c r="W338" i="16"/>
  <c r="X338" i="16"/>
  <c r="Y338" i="16"/>
  <c r="Z338" i="16"/>
  <c r="AA338" i="16"/>
  <c r="AB338" i="16"/>
  <c r="AC338" i="16"/>
  <c r="AD338" i="16"/>
  <c r="AE338" i="16"/>
  <c r="AF338" i="16"/>
  <c r="AG338" i="16"/>
  <c r="AH338" i="16"/>
  <c r="AI338" i="16"/>
  <c r="AJ338" i="16"/>
  <c r="AK338" i="16"/>
  <c r="AL338" i="16"/>
  <c r="AM338" i="16"/>
  <c r="AN338" i="16"/>
  <c r="AO338" i="16"/>
  <c r="AP338" i="16"/>
  <c r="AQ338" i="16"/>
  <c r="AR338" i="16"/>
  <c r="AS338" i="16"/>
  <c r="AT338" i="16"/>
  <c r="AU338" i="16"/>
  <c r="AV338" i="16"/>
  <c r="AW338" i="16"/>
  <c r="AX338" i="16"/>
  <c r="AY338" i="16"/>
  <c r="AZ338" i="16"/>
  <c r="BA338" i="16"/>
  <c r="BB338" i="16"/>
  <c r="BC338" i="16"/>
  <c r="BD338" i="16"/>
  <c r="BE338" i="16"/>
  <c r="BF338" i="16"/>
  <c r="BG338" i="16"/>
  <c r="BH338" i="16"/>
  <c r="K339" i="16"/>
  <c r="L339" i="16"/>
  <c r="M339" i="16"/>
  <c r="N339" i="16"/>
  <c r="O339" i="16"/>
  <c r="P339" i="16"/>
  <c r="Q339" i="16"/>
  <c r="R339" i="16"/>
  <c r="S339" i="16"/>
  <c r="T339" i="16"/>
  <c r="U339" i="16"/>
  <c r="V339" i="16"/>
  <c r="W339" i="16"/>
  <c r="X339" i="16"/>
  <c r="Y339" i="16"/>
  <c r="Z339" i="16"/>
  <c r="AA339" i="16"/>
  <c r="AB339" i="16"/>
  <c r="AC339" i="16"/>
  <c r="AD339" i="16"/>
  <c r="AE339" i="16"/>
  <c r="AF339" i="16"/>
  <c r="AG339" i="16"/>
  <c r="AH339" i="16"/>
  <c r="AI339" i="16"/>
  <c r="AJ339" i="16"/>
  <c r="AK339" i="16"/>
  <c r="AL339" i="16"/>
  <c r="AM339" i="16"/>
  <c r="AN339" i="16"/>
  <c r="AO339" i="16"/>
  <c r="AP339" i="16"/>
  <c r="AQ339" i="16"/>
  <c r="AR339" i="16"/>
  <c r="AS339" i="16"/>
  <c r="AT339" i="16"/>
  <c r="AU339" i="16"/>
  <c r="AV339" i="16"/>
  <c r="AW339" i="16"/>
  <c r="AX339" i="16"/>
  <c r="AY339" i="16"/>
  <c r="AZ339" i="16"/>
  <c r="BA339" i="16"/>
  <c r="BB339" i="16"/>
  <c r="BC339" i="16"/>
  <c r="BD339" i="16"/>
  <c r="BE339" i="16"/>
  <c r="BF339" i="16"/>
  <c r="BG339" i="16"/>
  <c r="BH339" i="16"/>
  <c r="K340" i="16"/>
  <c r="L340" i="16"/>
  <c r="M340" i="16"/>
  <c r="N340" i="16"/>
  <c r="O340" i="16"/>
  <c r="P340" i="16"/>
  <c r="Q340" i="16"/>
  <c r="R340" i="16"/>
  <c r="S340" i="16"/>
  <c r="T340" i="16"/>
  <c r="U340" i="16"/>
  <c r="V340" i="16"/>
  <c r="W340" i="16"/>
  <c r="X340" i="16"/>
  <c r="Y340" i="16"/>
  <c r="Z340" i="16"/>
  <c r="AA340" i="16"/>
  <c r="AB340" i="16"/>
  <c r="AC340" i="16"/>
  <c r="AD340" i="16"/>
  <c r="AE340" i="16"/>
  <c r="AF340" i="16"/>
  <c r="AG340" i="16"/>
  <c r="AH340" i="16"/>
  <c r="AI340" i="16"/>
  <c r="AJ340" i="16"/>
  <c r="AK340" i="16"/>
  <c r="AL340" i="16"/>
  <c r="AM340" i="16"/>
  <c r="AN340" i="16"/>
  <c r="AO340" i="16"/>
  <c r="AP340" i="16"/>
  <c r="AQ340" i="16"/>
  <c r="AR340" i="16"/>
  <c r="AS340" i="16"/>
  <c r="AT340" i="16"/>
  <c r="AU340" i="16"/>
  <c r="AV340" i="16"/>
  <c r="AW340" i="16"/>
  <c r="AX340" i="16"/>
  <c r="AY340" i="16"/>
  <c r="AZ340" i="16"/>
  <c r="BA340" i="16"/>
  <c r="BB340" i="16"/>
  <c r="BC340" i="16"/>
  <c r="BD340" i="16"/>
  <c r="BE340" i="16"/>
  <c r="BF340" i="16"/>
  <c r="BG340" i="16"/>
  <c r="BH340" i="16"/>
  <c r="K341" i="16"/>
  <c r="L341" i="16"/>
  <c r="M341" i="16"/>
  <c r="N341" i="16"/>
  <c r="O341" i="16"/>
  <c r="P341" i="16"/>
  <c r="Q341" i="16"/>
  <c r="R341" i="16"/>
  <c r="S341" i="16"/>
  <c r="T341" i="16"/>
  <c r="U341" i="16"/>
  <c r="V341" i="16"/>
  <c r="W341" i="16"/>
  <c r="X341" i="16"/>
  <c r="Y341" i="16"/>
  <c r="Z341" i="16"/>
  <c r="AA341" i="16"/>
  <c r="AB341" i="16"/>
  <c r="AC341" i="16"/>
  <c r="AD341" i="16"/>
  <c r="AE341" i="16"/>
  <c r="AF341" i="16"/>
  <c r="AG341" i="16"/>
  <c r="AH341" i="16"/>
  <c r="AI341" i="16"/>
  <c r="AJ341" i="16"/>
  <c r="AK341" i="16"/>
  <c r="AL341" i="16"/>
  <c r="AM341" i="16"/>
  <c r="AN341" i="16"/>
  <c r="AO341" i="16"/>
  <c r="AP341" i="16"/>
  <c r="AQ341" i="16"/>
  <c r="AR341" i="16"/>
  <c r="AS341" i="16"/>
  <c r="AT341" i="16"/>
  <c r="AU341" i="16"/>
  <c r="AV341" i="16"/>
  <c r="AW341" i="16"/>
  <c r="AX341" i="16"/>
  <c r="AY341" i="16"/>
  <c r="AZ341" i="16"/>
  <c r="BA341" i="16"/>
  <c r="BB341" i="16"/>
  <c r="BC341" i="16"/>
  <c r="BD341" i="16"/>
  <c r="BE341" i="16"/>
  <c r="BF341" i="16"/>
  <c r="BG341" i="16"/>
  <c r="BH341" i="16"/>
  <c r="K342" i="16"/>
  <c r="L342" i="16"/>
  <c r="M342" i="16"/>
  <c r="N342" i="16"/>
  <c r="O342" i="16"/>
  <c r="P342" i="16"/>
  <c r="Q342" i="16"/>
  <c r="R342" i="16"/>
  <c r="S342" i="16"/>
  <c r="T342" i="16"/>
  <c r="U342" i="16"/>
  <c r="V342" i="16"/>
  <c r="W342" i="16"/>
  <c r="X342" i="16"/>
  <c r="Y342" i="16"/>
  <c r="Z342" i="16"/>
  <c r="AA342" i="16"/>
  <c r="AB342" i="16"/>
  <c r="AC342" i="16"/>
  <c r="AD342" i="16"/>
  <c r="AE342" i="16"/>
  <c r="AF342" i="16"/>
  <c r="AG342" i="16"/>
  <c r="AH342" i="16"/>
  <c r="AI342" i="16"/>
  <c r="AJ342" i="16"/>
  <c r="AK342" i="16"/>
  <c r="AL342" i="16"/>
  <c r="AM342" i="16"/>
  <c r="AN342" i="16"/>
  <c r="AO342" i="16"/>
  <c r="AP342" i="16"/>
  <c r="AQ342" i="16"/>
  <c r="AR342" i="16"/>
  <c r="AS342" i="16"/>
  <c r="AT342" i="16"/>
  <c r="AU342" i="16"/>
  <c r="AV342" i="16"/>
  <c r="AW342" i="16"/>
  <c r="AX342" i="16"/>
  <c r="AY342" i="16"/>
  <c r="AZ342" i="16"/>
  <c r="BA342" i="16"/>
  <c r="BB342" i="16"/>
  <c r="BC342" i="16"/>
  <c r="BD342" i="16"/>
  <c r="BE342" i="16"/>
  <c r="BF342" i="16"/>
  <c r="BG342" i="16"/>
  <c r="BH342" i="16"/>
  <c r="K343" i="16"/>
  <c r="L343" i="16"/>
  <c r="M343" i="16"/>
  <c r="N343" i="16"/>
  <c r="O343" i="16"/>
  <c r="P343" i="16"/>
  <c r="Q343" i="16"/>
  <c r="R343" i="16"/>
  <c r="S343" i="16"/>
  <c r="T343" i="16"/>
  <c r="U343" i="16"/>
  <c r="V343" i="16"/>
  <c r="W343" i="16"/>
  <c r="X343" i="16"/>
  <c r="Y343" i="16"/>
  <c r="Z343" i="16"/>
  <c r="AA343" i="16"/>
  <c r="AB343" i="16"/>
  <c r="AC343" i="16"/>
  <c r="AD343" i="16"/>
  <c r="AE343" i="16"/>
  <c r="AF343" i="16"/>
  <c r="AG343" i="16"/>
  <c r="AH343" i="16"/>
  <c r="AI343" i="16"/>
  <c r="AJ343" i="16"/>
  <c r="AK343" i="16"/>
  <c r="AL343" i="16"/>
  <c r="AM343" i="16"/>
  <c r="AN343" i="16"/>
  <c r="AO343" i="16"/>
  <c r="AP343" i="16"/>
  <c r="AQ343" i="16"/>
  <c r="AR343" i="16"/>
  <c r="AS343" i="16"/>
  <c r="AT343" i="16"/>
  <c r="AU343" i="16"/>
  <c r="AV343" i="16"/>
  <c r="AW343" i="16"/>
  <c r="AX343" i="16"/>
  <c r="AY343" i="16"/>
  <c r="AZ343" i="16"/>
  <c r="BA343" i="16"/>
  <c r="BB343" i="16"/>
  <c r="BC343" i="16"/>
  <c r="BD343" i="16"/>
  <c r="BE343" i="16"/>
  <c r="BF343" i="16"/>
  <c r="BG343" i="16"/>
  <c r="BH343" i="16"/>
  <c r="K344" i="16"/>
  <c r="L344" i="16"/>
  <c r="M344" i="16"/>
  <c r="N344" i="16"/>
  <c r="O344" i="16"/>
  <c r="P344" i="16"/>
  <c r="Q344" i="16"/>
  <c r="R344" i="16"/>
  <c r="S344" i="16"/>
  <c r="T344" i="16"/>
  <c r="U344" i="16"/>
  <c r="V344" i="16"/>
  <c r="W344" i="16"/>
  <c r="X344" i="16"/>
  <c r="Y344" i="16"/>
  <c r="Z344" i="16"/>
  <c r="AA344" i="16"/>
  <c r="AB344" i="16"/>
  <c r="AC344" i="16"/>
  <c r="AD344" i="16"/>
  <c r="AE344" i="16"/>
  <c r="AF344" i="16"/>
  <c r="AG344" i="16"/>
  <c r="AH344" i="16"/>
  <c r="AI344" i="16"/>
  <c r="AJ344" i="16"/>
  <c r="AK344" i="16"/>
  <c r="AL344" i="16"/>
  <c r="AM344" i="16"/>
  <c r="AN344" i="16"/>
  <c r="AO344" i="16"/>
  <c r="AP344" i="16"/>
  <c r="AQ344" i="16"/>
  <c r="AR344" i="16"/>
  <c r="AS344" i="16"/>
  <c r="AT344" i="16"/>
  <c r="AU344" i="16"/>
  <c r="AV344" i="16"/>
  <c r="AW344" i="16"/>
  <c r="AX344" i="16"/>
  <c r="AY344" i="16"/>
  <c r="AZ344" i="16"/>
  <c r="BA344" i="16"/>
  <c r="BB344" i="16"/>
  <c r="BC344" i="16"/>
  <c r="BD344" i="16"/>
  <c r="BE344" i="16"/>
  <c r="BF344" i="16"/>
  <c r="BG344" i="16"/>
  <c r="BH344" i="16"/>
  <c r="K345" i="16"/>
  <c r="L345" i="16"/>
  <c r="M345" i="16"/>
  <c r="N345" i="16"/>
  <c r="O345" i="16"/>
  <c r="P345" i="16"/>
  <c r="Q345" i="16"/>
  <c r="R345" i="16"/>
  <c r="S345" i="16"/>
  <c r="T345" i="16"/>
  <c r="U345" i="16"/>
  <c r="V345" i="16"/>
  <c r="W345" i="16"/>
  <c r="X345" i="16"/>
  <c r="Y345" i="16"/>
  <c r="Z345" i="16"/>
  <c r="AA345" i="16"/>
  <c r="AB345" i="16"/>
  <c r="AC345" i="16"/>
  <c r="AD345" i="16"/>
  <c r="AE345" i="16"/>
  <c r="AF345" i="16"/>
  <c r="AG345" i="16"/>
  <c r="AH345" i="16"/>
  <c r="AI345" i="16"/>
  <c r="AJ345" i="16"/>
  <c r="AK345" i="16"/>
  <c r="AL345" i="16"/>
  <c r="AM345" i="16"/>
  <c r="AN345" i="16"/>
  <c r="AO345" i="16"/>
  <c r="AP345" i="16"/>
  <c r="AQ345" i="16"/>
  <c r="AR345" i="16"/>
  <c r="AS345" i="16"/>
  <c r="AT345" i="16"/>
  <c r="AU345" i="16"/>
  <c r="AV345" i="16"/>
  <c r="AW345" i="16"/>
  <c r="AX345" i="16"/>
  <c r="AY345" i="16"/>
  <c r="AZ345" i="16"/>
  <c r="BA345" i="16"/>
  <c r="BB345" i="16"/>
  <c r="BC345" i="16"/>
  <c r="BD345" i="16"/>
  <c r="BE345" i="16"/>
  <c r="BF345" i="16"/>
  <c r="BG345" i="16"/>
  <c r="BH345" i="16"/>
  <c r="K346" i="16"/>
  <c r="L346" i="16"/>
  <c r="M346" i="16"/>
  <c r="N346" i="16"/>
  <c r="O346" i="16"/>
  <c r="P346" i="16"/>
  <c r="Q346" i="16"/>
  <c r="R346" i="16"/>
  <c r="S346" i="16"/>
  <c r="T346" i="16"/>
  <c r="U346" i="16"/>
  <c r="V346" i="16"/>
  <c r="W346" i="16"/>
  <c r="X346" i="16"/>
  <c r="Y346" i="16"/>
  <c r="Z346" i="16"/>
  <c r="AA346" i="16"/>
  <c r="AB346" i="16"/>
  <c r="AC346" i="16"/>
  <c r="AD346" i="16"/>
  <c r="AE346" i="16"/>
  <c r="AF346" i="16"/>
  <c r="AG346" i="16"/>
  <c r="AH346" i="16"/>
  <c r="AI346" i="16"/>
  <c r="AJ346" i="16"/>
  <c r="AK346" i="16"/>
  <c r="AL346" i="16"/>
  <c r="AM346" i="16"/>
  <c r="AN346" i="16"/>
  <c r="AO346" i="16"/>
  <c r="AP346" i="16"/>
  <c r="AQ346" i="16"/>
  <c r="AR346" i="16"/>
  <c r="AS346" i="16"/>
  <c r="AT346" i="16"/>
  <c r="AU346" i="16"/>
  <c r="AV346" i="16"/>
  <c r="AW346" i="16"/>
  <c r="AX346" i="16"/>
  <c r="AY346" i="16"/>
  <c r="AZ346" i="16"/>
  <c r="BA346" i="16"/>
  <c r="BB346" i="16"/>
  <c r="BC346" i="16"/>
  <c r="BD346" i="16"/>
  <c r="BE346" i="16"/>
  <c r="BF346" i="16"/>
  <c r="BG346" i="16"/>
  <c r="BH346" i="16"/>
  <c r="K347" i="16"/>
  <c r="L347" i="16"/>
  <c r="M347" i="16"/>
  <c r="N347" i="16"/>
  <c r="O347" i="16"/>
  <c r="P347" i="16"/>
  <c r="Q347" i="16"/>
  <c r="R347" i="16"/>
  <c r="S347" i="16"/>
  <c r="T347" i="16"/>
  <c r="U347" i="16"/>
  <c r="V347" i="16"/>
  <c r="W347" i="16"/>
  <c r="X347" i="16"/>
  <c r="Y347" i="16"/>
  <c r="Z347" i="16"/>
  <c r="AA347" i="16"/>
  <c r="AB347" i="16"/>
  <c r="AC347" i="16"/>
  <c r="AD347" i="16"/>
  <c r="AE347" i="16"/>
  <c r="AF347" i="16"/>
  <c r="AG347" i="16"/>
  <c r="AH347" i="16"/>
  <c r="AI347" i="16"/>
  <c r="AJ347" i="16"/>
  <c r="AK347" i="16"/>
  <c r="AL347" i="16"/>
  <c r="AM347" i="16"/>
  <c r="AN347" i="16"/>
  <c r="AO347" i="16"/>
  <c r="AP347" i="16"/>
  <c r="AQ347" i="16"/>
  <c r="AR347" i="16"/>
  <c r="AS347" i="16"/>
  <c r="AT347" i="16"/>
  <c r="AU347" i="16"/>
  <c r="AV347" i="16"/>
  <c r="AW347" i="16"/>
  <c r="AX347" i="16"/>
  <c r="AY347" i="16"/>
  <c r="AZ347" i="16"/>
  <c r="BA347" i="16"/>
  <c r="BB347" i="16"/>
  <c r="BC347" i="16"/>
  <c r="BD347" i="16"/>
  <c r="BE347" i="16"/>
  <c r="BF347" i="16"/>
  <c r="BG347" i="16"/>
  <c r="BH347" i="16"/>
  <c r="K348" i="16"/>
  <c r="L348" i="16"/>
  <c r="M348" i="16"/>
  <c r="N348" i="16"/>
  <c r="O348" i="16"/>
  <c r="P348" i="16"/>
  <c r="Q348" i="16"/>
  <c r="R348" i="16"/>
  <c r="S348" i="16"/>
  <c r="T348" i="16"/>
  <c r="U348" i="16"/>
  <c r="V348" i="16"/>
  <c r="W348" i="16"/>
  <c r="X348" i="16"/>
  <c r="Y348" i="16"/>
  <c r="Z348" i="16"/>
  <c r="AA348" i="16"/>
  <c r="AB348" i="16"/>
  <c r="AC348" i="16"/>
  <c r="AD348" i="16"/>
  <c r="AE348" i="16"/>
  <c r="AF348" i="16"/>
  <c r="AG348" i="16"/>
  <c r="AH348" i="16"/>
  <c r="AI348" i="16"/>
  <c r="AJ348" i="16"/>
  <c r="AK348" i="16"/>
  <c r="AL348" i="16"/>
  <c r="AM348" i="16"/>
  <c r="AN348" i="16"/>
  <c r="AO348" i="16"/>
  <c r="AP348" i="16"/>
  <c r="AQ348" i="16"/>
  <c r="AR348" i="16"/>
  <c r="AS348" i="16"/>
  <c r="AT348" i="16"/>
  <c r="AU348" i="16"/>
  <c r="AV348" i="16"/>
  <c r="AW348" i="16"/>
  <c r="AX348" i="16"/>
  <c r="AY348" i="16"/>
  <c r="AZ348" i="16"/>
  <c r="BA348" i="16"/>
  <c r="BB348" i="16"/>
  <c r="BC348" i="16"/>
  <c r="BD348" i="16"/>
  <c r="BE348" i="16"/>
  <c r="BF348" i="16"/>
  <c r="BG348" i="16"/>
  <c r="BH348" i="16"/>
  <c r="K349" i="16"/>
  <c r="L349" i="16"/>
  <c r="M349" i="16"/>
  <c r="N349" i="16"/>
  <c r="O349" i="16"/>
  <c r="P349" i="16"/>
  <c r="Q349" i="16"/>
  <c r="R349" i="16"/>
  <c r="S349" i="16"/>
  <c r="T349" i="16"/>
  <c r="U349" i="16"/>
  <c r="V349" i="16"/>
  <c r="W349" i="16"/>
  <c r="X349" i="16"/>
  <c r="Y349" i="16"/>
  <c r="Z349" i="16"/>
  <c r="AA349" i="16"/>
  <c r="AB349" i="16"/>
  <c r="AC349" i="16"/>
  <c r="AD349" i="16"/>
  <c r="AE349" i="16"/>
  <c r="AF349" i="16"/>
  <c r="AG349" i="16"/>
  <c r="AH349" i="16"/>
  <c r="AI349" i="16"/>
  <c r="AJ349" i="16"/>
  <c r="AK349" i="16"/>
  <c r="AL349" i="16"/>
  <c r="AM349" i="16"/>
  <c r="AN349" i="16"/>
  <c r="AO349" i="16"/>
  <c r="AP349" i="16"/>
  <c r="AQ349" i="16"/>
  <c r="AR349" i="16"/>
  <c r="AS349" i="16"/>
  <c r="AT349" i="16"/>
  <c r="AU349" i="16"/>
  <c r="AV349" i="16"/>
  <c r="AW349" i="16"/>
  <c r="AX349" i="16"/>
  <c r="AY349" i="16"/>
  <c r="AZ349" i="16"/>
  <c r="BA349" i="16"/>
  <c r="BB349" i="16"/>
  <c r="BC349" i="16"/>
  <c r="BD349" i="16"/>
  <c r="BE349" i="16"/>
  <c r="BF349" i="16"/>
  <c r="BG349" i="16"/>
  <c r="BH349" i="16"/>
  <c r="K350" i="16"/>
  <c r="L350" i="16"/>
  <c r="M350" i="16"/>
  <c r="N350" i="16"/>
  <c r="O350" i="16"/>
  <c r="P350" i="16"/>
  <c r="Q350" i="16"/>
  <c r="R350" i="16"/>
  <c r="S350" i="16"/>
  <c r="T350" i="16"/>
  <c r="U350" i="16"/>
  <c r="V350" i="16"/>
  <c r="W350" i="16"/>
  <c r="X350" i="16"/>
  <c r="Y350" i="16"/>
  <c r="Z350" i="16"/>
  <c r="AA350" i="16"/>
  <c r="AB350" i="16"/>
  <c r="AC350" i="16"/>
  <c r="AD350" i="16"/>
  <c r="AE350" i="16"/>
  <c r="AF350" i="16"/>
  <c r="AG350" i="16"/>
  <c r="AH350" i="16"/>
  <c r="AI350" i="16"/>
  <c r="AJ350" i="16"/>
  <c r="AK350" i="16"/>
  <c r="AL350" i="16"/>
  <c r="AM350" i="16"/>
  <c r="AN350" i="16"/>
  <c r="AO350" i="16"/>
  <c r="AP350" i="16"/>
  <c r="AQ350" i="16"/>
  <c r="AR350" i="16"/>
  <c r="AS350" i="16"/>
  <c r="AT350" i="16"/>
  <c r="AU350" i="16"/>
  <c r="AV350" i="16"/>
  <c r="AW350" i="16"/>
  <c r="AX350" i="16"/>
  <c r="AY350" i="16"/>
  <c r="AZ350" i="16"/>
  <c r="BA350" i="16"/>
  <c r="BB350" i="16"/>
  <c r="BC350" i="16"/>
  <c r="BD350" i="16"/>
  <c r="BE350" i="16"/>
  <c r="BF350" i="16"/>
  <c r="BG350" i="16"/>
  <c r="BH350" i="16"/>
  <c r="K351" i="16"/>
  <c r="L351" i="16"/>
  <c r="M351" i="16"/>
  <c r="N351" i="16"/>
  <c r="O351" i="16"/>
  <c r="P351" i="16"/>
  <c r="Q351" i="16"/>
  <c r="R351" i="16"/>
  <c r="S351" i="16"/>
  <c r="T351" i="16"/>
  <c r="U351" i="16"/>
  <c r="V351" i="16"/>
  <c r="W351" i="16"/>
  <c r="X351" i="16"/>
  <c r="Y351" i="16"/>
  <c r="Z351" i="16"/>
  <c r="AA351" i="16"/>
  <c r="AB351" i="16"/>
  <c r="AC351" i="16"/>
  <c r="AD351" i="16"/>
  <c r="AE351" i="16"/>
  <c r="AF351" i="16"/>
  <c r="AG351" i="16"/>
  <c r="AH351" i="16"/>
  <c r="AI351" i="16"/>
  <c r="AJ351" i="16"/>
  <c r="AK351" i="16"/>
  <c r="AL351" i="16"/>
  <c r="AM351" i="16"/>
  <c r="AN351" i="16"/>
  <c r="AO351" i="16"/>
  <c r="AP351" i="16"/>
  <c r="AQ351" i="16"/>
  <c r="AR351" i="16"/>
  <c r="AS351" i="16"/>
  <c r="AT351" i="16"/>
  <c r="AU351" i="16"/>
  <c r="AV351" i="16"/>
  <c r="AW351" i="16"/>
  <c r="AX351" i="16"/>
  <c r="AY351" i="16"/>
  <c r="AZ351" i="16"/>
  <c r="BA351" i="16"/>
  <c r="BB351" i="16"/>
  <c r="BC351" i="16"/>
  <c r="BD351" i="16"/>
  <c r="BE351" i="16"/>
  <c r="BF351" i="16"/>
  <c r="BG351" i="16"/>
  <c r="BH351" i="16"/>
  <c r="J329" i="16"/>
  <c r="J330" i="16"/>
  <c r="J331" i="16"/>
  <c r="J332" i="16"/>
  <c r="J333" i="16"/>
  <c r="J334" i="16"/>
  <c r="J335" i="16"/>
  <c r="J336" i="16"/>
  <c r="J337" i="16"/>
  <c r="J338" i="16"/>
  <c r="J339" i="16"/>
  <c r="J340" i="16"/>
  <c r="J341" i="16"/>
  <c r="J342" i="16"/>
  <c r="J343" i="16"/>
  <c r="J344" i="16"/>
  <c r="J345" i="16"/>
  <c r="J346" i="16"/>
  <c r="J347" i="16"/>
  <c r="J348" i="16"/>
  <c r="J349" i="16"/>
  <c r="J350" i="16"/>
  <c r="J351" i="16"/>
  <c r="K305" i="16"/>
  <c r="L305" i="16"/>
  <c r="M305" i="16"/>
  <c r="N305" i="16"/>
  <c r="O305" i="16"/>
  <c r="P305" i="16"/>
  <c r="Q305" i="16"/>
  <c r="R305" i="16"/>
  <c r="S305" i="16"/>
  <c r="T305" i="16"/>
  <c r="U305" i="16"/>
  <c r="V305" i="16"/>
  <c r="W305" i="16"/>
  <c r="X305" i="16"/>
  <c r="Y305" i="16"/>
  <c r="Z305" i="16"/>
  <c r="AA305" i="16"/>
  <c r="AB305" i="16"/>
  <c r="AC305" i="16"/>
  <c r="AD305" i="16"/>
  <c r="AE305" i="16"/>
  <c r="AF305" i="16"/>
  <c r="AG305" i="16"/>
  <c r="AH305" i="16"/>
  <c r="AI305" i="16"/>
  <c r="AJ305" i="16"/>
  <c r="AK305" i="16"/>
  <c r="AL305" i="16"/>
  <c r="AM305" i="16"/>
  <c r="AN305" i="16"/>
  <c r="AO305" i="16"/>
  <c r="AP305" i="16"/>
  <c r="AQ305" i="16"/>
  <c r="AR305" i="16"/>
  <c r="AS305" i="16"/>
  <c r="AT305" i="16"/>
  <c r="AU305" i="16"/>
  <c r="AV305" i="16"/>
  <c r="AW305" i="16"/>
  <c r="AX305" i="16"/>
  <c r="AY305" i="16"/>
  <c r="AZ305" i="16"/>
  <c r="BA305" i="16"/>
  <c r="BB305" i="16"/>
  <c r="BC305" i="16"/>
  <c r="BD305" i="16"/>
  <c r="BE305" i="16"/>
  <c r="BF305" i="16"/>
  <c r="BG305" i="16"/>
  <c r="BH305" i="16"/>
  <c r="J305" i="16"/>
  <c r="J305" i="3"/>
  <c r="K305" i="3"/>
  <c r="L305" i="3"/>
  <c r="M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N305" i="3"/>
  <c r="J2" i="16"/>
  <c r="K255" i="16" l="1"/>
  <c r="L255" i="16"/>
  <c r="M255" i="16"/>
  <c r="N255" i="16"/>
  <c r="O255" i="16"/>
  <c r="P255" i="16"/>
  <c r="Q255" i="16"/>
  <c r="R255" i="16"/>
  <c r="S255" i="16"/>
  <c r="T255" i="16"/>
  <c r="U255" i="16"/>
  <c r="V255" i="16"/>
  <c r="W255" i="16"/>
  <c r="X255" i="16"/>
  <c r="Y255" i="16"/>
  <c r="Z255" i="16"/>
  <c r="AA255" i="16"/>
  <c r="K256" i="16"/>
  <c r="L256" i="16"/>
  <c r="M256" i="16"/>
  <c r="N256" i="16"/>
  <c r="O256" i="16"/>
  <c r="P256" i="16"/>
  <c r="Q256" i="16"/>
  <c r="R256" i="16"/>
  <c r="S256" i="16"/>
  <c r="T256" i="16"/>
  <c r="U256" i="16"/>
  <c r="V256" i="16"/>
  <c r="W256" i="16"/>
  <c r="X256" i="16"/>
  <c r="Y256" i="16"/>
  <c r="Z256" i="16"/>
  <c r="AA256" i="16"/>
  <c r="K257" i="16"/>
  <c r="L257" i="16"/>
  <c r="M257" i="16"/>
  <c r="N257" i="16"/>
  <c r="O257" i="16"/>
  <c r="P257" i="16"/>
  <c r="Q257" i="16"/>
  <c r="R257" i="16"/>
  <c r="S257" i="16"/>
  <c r="T257" i="16"/>
  <c r="U257" i="16"/>
  <c r="V257" i="16"/>
  <c r="W257" i="16"/>
  <c r="X257" i="16"/>
  <c r="Y257" i="16"/>
  <c r="Z257" i="16"/>
  <c r="AA257" i="16"/>
  <c r="K258" i="16"/>
  <c r="L258" i="16"/>
  <c r="M258" i="16"/>
  <c r="N258" i="16"/>
  <c r="O258" i="16"/>
  <c r="P258" i="16"/>
  <c r="Q258" i="16"/>
  <c r="R258" i="16"/>
  <c r="S258" i="16"/>
  <c r="T258" i="16"/>
  <c r="U258" i="16"/>
  <c r="V258" i="16"/>
  <c r="W258" i="16"/>
  <c r="X258" i="16"/>
  <c r="Y258" i="16"/>
  <c r="Z258" i="16"/>
  <c r="AA258" i="16"/>
  <c r="K259" i="16"/>
  <c r="L259" i="16"/>
  <c r="M259" i="16"/>
  <c r="N259" i="16"/>
  <c r="O259" i="16"/>
  <c r="P259" i="16"/>
  <c r="Q259" i="16"/>
  <c r="R259" i="16"/>
  <c r="S259" i="16"/>
  <c r="T259" i="16"/>
  <c r="U259" i="16"/>
  <c r="V259" i="16"/>
  <c r="W259" i="16"/>
  <c r="X259" i="16"/>
  <c r="Y259" i="16"/>
  <c r="Z259" i="16"/>
  <c r="AA259" i="16"/>
  <c r="K260" i="16"/>
  <c r="L260" i="16"/>
  <c r="M260" i="16"/>
  <c r="N260" i="16"/>
  <c r="O260" i="16"/>
  <c r="P260" i="16"/>
  <c r="Q260" i="16"/>
  <c r="R260" i="16"/>
  <c r="S260" i="16"/>
  <c r="T260" i="16"/>
  <c r="U260" i="16"/>
  <c r="V260" i="16"/>
  <c r="W260" i="16"/>
  <c r="X260" i="16"/>
  <c r="Y260" i="16"/>
  <c r="Z260" i="16"/>
  <c r="AA260" i="16"/>
  <c r="K261" i="16"/>
  <c r="L261" i="16"/>
  <c r="M261" i="16"/>
  <c r="N261" i="16"/>
  <c r="O261" i="16"/>
  <c r="P261" i="16"/>
  <c r="Q261" i="16"/>
  <c r="R261" i="16"/>
  <c r="S261" i="16"/>
  <c r="T261" i="16"/>
  <c r="U261" i="16"/>
  <c r="V261" i="16"/>
  <c r="W261" i="16"/>
  <c r="X261" i="16"/>
  <c r="Y261" i="16"/>
  <c r="Z261" i="16"/>
  <c r="AA261" i="16"/>
  <c r="K262" i="16"/>
  <c r="L262" i="16"/>
  <c r="M262" i="16"/>
  <c r="N262" i="16"/>
  <c r="O262" i="16"/>
  <c r="P262" i="16"/>
  <c r="Q262" i="16"/>
  <c r="R262" i="16"/>
  <c r="S262" i="16"/>
  <c r="T262" i="16"/>
  <c r="U262" i="16"/>
  <c r="V262" i="16"/>
  <c r="W262" i="16"/>
  <c r="X262" i="16"/>
  <c r="Y262" i="16"/>
  <c r="Z262" i="16"/>
  <c r="AA262" i="16"/>
  <c r="K263" i="16"/>
  <c r="L263" i="16"/>
  <c r="M263" i="16"/>
  <c r="N263" i="16"/>
  <c r="O263" i="16"/>
  <c r="P263" i="16"/>
  <c r="Q263" i="16"/>
  <c r="R263" i="16"/>
  <c r="S263" i="16"/>
  <c r="T263" i="16"/>
  <c r="U263" i="16"/>
  <c r="V263" i="16"/>
  <c r="W263" i="16"/>
  <c r="X263" i="16"/>
  <c r="Y263" i="16"/>
  <c r="Z263" i="16"/>
  <c r="AA263" i="16"/>
  <c r="K264" i="16"/>
  <c r="L264" i="16"/>
  <c r="M264" i="16"/>
  <c r="N264" i="16"/>
  <c r="O264" i="16"/>
  <c r="P264" i="16"/>
  <c r="Q264" i="16"/>
  <c r="R264" i="16"/>
  <c r="S264" i="16"/>
  <c r="T264" i="16"/>
  <c r="U264" i="16"/>
  <c r="V264" i="16"/>
  <c r="W264" i="16"/>
  <c r="X264" i="16"/>
  <c r="Y264" i="16"/>
  <c r="Z264" i="16"/>
  <c r="AA264" i="16"/>
  <c r="K265" i="16"/>
  <c r="L265" i="16"/>
  <c r="M265" i="16"/>
  <c r="N265" i="16"/>
  <c r="O265" i="16"/>
  <c r="P265" i="16"/>
  <c r="Q265" i="16"/>
  <c r="R265" i="16"/>
  <c r="S265" i="16"/>
  <c r="T265" i="16"/>
  <c r="U265" i="16"/>
  <c r="V265" i="16"/>
  <c r="W265" i="16"/>
  <c r="X265" i="16"/>
  <c r="Y265" i="16"/>
  <c r="Z265" i="16"/>
  <c r="AA265" i="16"/>
  <c r="K266" i="16"/>
  <c r="L266" i="16"/>
  <c r="M266" i="16"/>
  <c r="N266" i="16"/>
  <c r="O266" i="16"/>
  <c r="P266" i="16"/>
  <c r="Q266" i="16"/>
  <c r="R266" i="16"/>
  <c r="S266" i="16"/>
  <c r="T266" i="16"/>
  <c r="U266" i="16"/>
  <c r="V266" i="16"/>
  <c r="W266" i="16"/>
  <c r="X266" i="16"/>
  <c r="Y266" i="16"/>
  <c r="Z266" i="16"/>
  <c r="AA266" i="16"/>
  <c r="K267" i="16"/>
  <c r="L267" i="16"/>
  <c r="M267" i="16"/>
  <c r="N267" i="16"/>
  <c r="O267" i="16"/>
  <c r="P267" i="16"/>
  <c r="Q267" i="16"/>
  <c r="R267" i="16"/>
  <c r="S267" i="16"/>
  <c r="T267" i="16"/>
  <c r="U267" i="16"/>
  <c r="V267" i="16"/>
  <c r="W267" i="16"/>
  <c r="X267" i="16"/>
  <c r="Y267" i="16"/>
  <c r="Z267" i="16"/>
  <c r="AA267" i="16"/>
  <c r="K268" i="16"/>
  <c r="L268" i="16"/>
  <c r="M268" i="16"/>
  <c r="N268" i="16"/>
  <c r="O268" i="16"/>
  <c r="P268" i="16"/>
  <c r="Q268" i="16"/>
  <c r="R268" i="16"/>
  <c r="S268" i="16"/>
  <c r="T268" i="16"/>
  <c r="U268" i="16"/>
  <c r="V268" i="16"/>
  <c r="W268" i="16"/>
  <c r="X268" i="16"/>
  <c r="Y268" i="16"/>
  <c r="Z268" i="16"/>
  <c r="AA268" i="16"/>
  <c r="K269" i="16"/>
  <c r="L269" i="16"/>
  <c r="M269" i="16"/>
  <c r="N269" i="16"/>
  <c r="O269" i="16"/>
  <c r="P269" i="16"/>
  <c r="Q269" i="16"/>
  <c r="R269" i="16"/>
  <c r="S269" i="16"/>
  <c r="T269" i="16"/>
  <c r="U269" i="16"/>
  <c r="V269" i="16"/>
  <c r="W269" i="16"/>
  <c r="X269" i="16"/>
  <c r="Y269" i="16"/>
  <c r="Z269" i="16"/>
  <c r="AA269" i="16"/>
  <c r="K270" i="16"/>
  <c r="L270" i="16"/>
  <c r="M270" i="16"/>
  <c r="N270" i="16"/>
  <c r="O270" i="16"/>
  <c r="P270" i="16"/>
  <c r="Q270" i="16"/>
  <c r="R270" i="16"/>
  <c r="S270" i="16"/>
  <c r="T270" i="16"/>
  <c r="U270" i="16"/>
  <c r="V270" i="16"/>
  <c r="W270" i="16"/>
  <c r="X270" i="16"/>
  <c r="Y270" i="16"/>
  <c r="Z270" i="16"/>
  <c r="AA270" i="16"/>
  <c r="K271" i="16"/>
  <c r="L271" i="16"/>
  <c r="M271" i="16"/>
  <c r="N271" i="16"/>
  <c r="O271" i="16"/>
  <c r="P271" i="16"/>
  <c r="Q271" i="16"/>
  <c r="R271" i="16"/>
  <c r="S271" i="16"/>
  <c r="T271" i="16"/>
  <c r="U271" i="16"/>
  <c r="V271" i="16"/>
  <c r="W271" i="16"/>
  <c r="X271" i="16"/>
  <c r="Y271" i="16"/>
  <c r="Z271" i="16"/>
  <c r="AA271" i="16"/>
  <c r="K272" i="16"/>
  <c r="L272" i="16"/>
  <c r="M272" i="16"/>
  <c r="N272" i="16"/>
  <c r="O272" i="16"/>
  <c r="P272" i="16"/>
  <c r="Q272" i="16"/>
  <c r="R272" i="16"/>
  <c r="S272" i="16"/>
  <c r="T272" i="16"/>
  <c r="U272" i="16"/>
  <c r="V272" i="16"/>
  <c r="W272" i="16"/>
  <c r="X272" i="16"/>
  <c r="Y272" i="16"/>
  <c r="Z272" i="16"/>
  <c r="AA272" i="16"/>
  <c r="K273" i="16"/>
  <c r="L273" i="16"/>
  <c r="M273" i="16"/>
  <c r="N273" i="16"/>
  <c r="O273" i="16"/>
  <c r="P273" i="16"/>
  <c r="Q273" i="16"/>
  <c r="R273" i="16"/>
  <c r="S273" i="16"/>
  <c r="T273" i="16"/>
  <c r="U273" i="16"/>
  <c r="V273" i="16"/>
  <c r="W273" i="16"/>
  <c r="X273" i="16"/>
  <c r="Y273" i="16"/>
  <c r="Z273" i="16"/>
  <c r="AA273" i="16"/>
  <c r="K274" i="16"/>
  <c r="L274" i="16"/>
  <c r="M274" i="16"/>
  <c r="N274" i="16"/>
  <c r="O274" i="16"/>
  <c r="P274" i="16"/>
  <c r="Q274" i="16"/>
  <c r="R274" i="16"/>
  <c r="S274" i="16"/>
  <c r="T274" i="16"/>
  <c r="U274" i="16"/>
  <c r="V274" i="16"/>
  <c r="W274" i="16"/>
  <c r="X274" i="16"/>
  <c r="Y274" i="16"/>
  <c r="Z274" i="16"/>
  <c r="AA274" i="16"/>
  <c r="K275" i="16"/>
  <c r="L275" i="16"/>
  <c r="M275" i="16"/>
  <c r="N275" i="16"/>
  <c r="O275" i="16"/>
  <c r="P275" i="16"/>
  <c r="Q275" i="16"/>
  <c r="R275" i="16"/>
  <c r="S275" i="16"/>
  <c r="T275" i="16"/>
  <c r="U275" i="16"/>
  <c r="V275" i="16"/>
  <c r="W275" i="16"/>
  <c r="X275" i="16"/>
  <c r="Y275" i="16"/>
  <c r="Z275" i="16"/>
  <c r="AA275" i="16"/>
  <c r="K276" i="16"/>
  <c r="L276" i="16"/>
  <c r="M276" i="16"/>
  <c r="N276" i="16"/>
  <c r="O276" i="16"/>
  <c r="P276" i="16"/>
  <c r="Q276" i="16"/>
  <c r="R276" i="16"/>
  <c r="S276" i="16"/>
  <c r="T276" i="16"/>
  <c r="U276" i="16"/>
  <c r="V276" i="16"/>
  <c r="W276" i="16"/>
  <c r="X276" i="16"/>
  <c r="Y276" i="16"/>
  <c r="Z276" i="16"/>
  <c r="AA276" i="16"/>
  <c r="K277" i="16"/>
  <c r="L277" i="16"/>
  <c r="M277" i="16"/>
  <c r="N277" i="16"/>
  <c r="O277" i="16"/>
  <c r="P277" i="16"/>
  <c r="Q277" i="16"/>
  <c r="R277" i="16"/>
  <c r="S277" i="16"/>
  <c r="T277" i="16"/>
  <c r="U277" i="16"/>
  <c r="V277" i="16"/>
  <c r="W277" i="16"/>
  <c r="X277" i="16"/>
  <c r="Y277" i="16"/>
  <c r="Z277" i="16"/>
  <c r="AA277" i="16"/>
  <c r="J256" i="16"/>
  <c r="J257" i="16"/>
  <c r="J258" i="16"/>
  <c r="J259" i="16"/>
  <c r="J260" i="16"/>
  <c r="J261" i="16"/>
  <c r="J262" i="16"/>
  <c r="J263" i="16"/>
  <c r="J264" i="16"/>
  <c r="J265" i="16"/>
  <c r="J266" i="16"/>
  <c r="J267" i="16"/>
  <c r="J268" i="16"/>
  <c r="J269" i="16"/>
  <c r="J270" i="16"/>
  <c r="J271" i="16"/>
  <c r="J272" i="16"/>
  <c r="J273" i="16"/>
  <c r="J274" i="16"/>
  <c r="J275" i="16"/>
  <c r="J276" i="16"/>
  <c r="J277" i="16"/>
  <c r="J255" i="16"/>
  <c r="K209" i="16"/>
  <c r="L209" i="16"/>
  <c r="M209" i="16"/>
  <c r="N209" i="16"/>
  <c r="O209" i="16"/>
  <c r="P209" i="16"/>
  <c r="Q209" i="16"/>
  <c r="R209" i="16"/>
  <c r="S209" i="16"/>
  <c r="T209" i="16"/>
  <c r="U209" i="16"/>
  <c r="V209" i="16"/>
  <c r="W209" i="16"/>
  <c r="X209" i="16"/>
  <c r="Y209" i="16"/>
  <c r="Z209" i="16"/>
  <c r="AA209" i="16"/>
  <c r="K210" i="16"/>
  <c r="L210" i="16"/>
  <c r="M210" i="16"/>
  <c r="N210" i="16"/>
  <c r="O210" i="16"/>
  <c r="P210" i="16"/>
  <c r="Q210" i="16"/>
  <c r="R210" i="16"/>
  <c r="S210" i="16"/>
  <c r="T210" i="16"/>
  <c r="U210" i="16"/>
  <c r="V210" i="16"/>
  <c r="W210" i="16"/>
  <c r="X210" i="16"/>
  <c r="Y210" i="16"/>
  <c r="Z210" i="16"/>
  <c r="AA210" i="16"/>
  <c r="K211" i="16"/>
  <c r="L211" i="16"/>
  <c r="M211" i="16"/>
  <c r="N211" i="16"/>
  <c r="O211" i="16"/>
  <c r="P211" i="16"/>
  <c r="Q211" i="16"/>
  <c r="R211" i="16"/>
  <c r="S211" i="16"/>
  <c r="T211" i="16"/>
  <c r="U211" i="16"/>
  <c r="V211" i="16"/>
  <c r="W211" i="16"/>
  <c r="X211" i="16"/>
  <c r="Y211" i="16"/>
  <c r="Z211" i="16"/>
  <c r="AA211" i="16"/>
  <c r="K212" i="16"/>
  <c r="L212" i="16"/>
  <c r="M212" i="16"/>
  <c r="N212" i="16"/>
  <c r="O212" i="16"/>
  <c r="P212" i="16"/>
  <c r="Q212" i="16"/>
  <c r="R212" i="16"/>
  <c r="S212" i="16"/>
  <c r="T212" i="16"/>
  <c r="U212" i="16"/>
  <c r="V212" i="16"/>
  <c r="W212" i="16"/>
  <c r="X212" i="16"/>
  <c r="Y212" i="16"/>
  <c r="Z212" i="16"/>
  <c r="AA212" i="16"/>
  <c r="K213" i="16"/>
  <c r="L213" i="16"/>
  <c r="M213" i="16"/>
  <c r="N213" i="16"/>
  <c r="O213" i="16"/>
  <c r="P213" i="16"/>
  <c r="Q213" i="16"/>
  <c r="R213" i="16"/>
  <c r="S213" i="16"/>
  <c r="T213" i="16"/>
  <c r="U213" i="16"/>
  <c r="V213" i="16"/>
  <c r="W213" i="16"/>
  <c r="X213" i="16"/>
  <c r="Y213" i="16"/>
  <c r="Z213" i="16"/>
  <c r="AA213" i="16"/>
  <c r="K214" i="16"/>
  <c r="L214" i="16"/>
  <c r="M214" i="16"/>
  <c r="N214" i="16"/>
  <c r="O214" i="16"/>
  <c r="P214" i="16"/>
  <c r="Q214" i="16"/>
  <c r="R214" i="16"/>
  <c r="S214" i="16"/>
  <c r="T214" i="16"/>
  <c r="U214" i="16"/>
  <c r="V214" i="16"/>
  <c r="W214" i="16"/>
  <c r="X214" i="16"/>
  <c r="Y214" i="16"/>
  <c r="Z214" i="16"/>
  <c r="AA214" i="16"/>
  <c r="K215" i="16"/>
  <c r="L215" i="16"/>
  <c r="M215" i="16"/>
  <c r="N215" i="16"/>
  <c r="O215" i="16"/>
  <c r="P215" i="16"/>
  <c r="Q215" i="16"/>
  <c r="R215" i="16"/>
  <c r="S215" i="16"/>
  <c r="T215" i="16"/>
  <c r="U215" i="16"/>
  <c r="V215" i="16"/>
  <c r="W215" i="16"/>
  <c r="X215" i="16"/>
  <c r="Y215" i="16"/>
  <c r="Z215" i="16"/>
  <c r="AA215" i="16"/>
  <c r="K216" i="16"/>
  <c r="L216" i="16"/>
  <c r="M216" i="16"/>
  <c r="N216" i="16"/>
  <c r="O216" i="16"/>
  <c r="P216" i="16"/>
  <c r="Q216" i="16"/>
  <c r="R216" i="16"/>
  <c r="S216" i="16"/>
  <c r="T216" i="16"/>
  <c r="U216" i="16"/>
  <c r="V216" i="16"/>
  <c r="W216" i="16"/>
  <c r="X216" i="16"/>
  <c r="Y216" i="16"/>
  <c r="Z216" i="16"/>
  <c r="AA216" i="16"/>
  <c r="K217" i="16"/>
  <c r="L217" i="16"/>
  <c r="M217" i="16"/>
  <c r="N217" i="16"/>
  <c r="O217" i="16"/>
  <c r="P217" i="16"/>
  <c r="Q217" i="16"/>
  <c r="R217" i="16"/>
  <c r="S217" i="16"/>
  <c r="T217" i="16"/>
  <c r="U217" i="16"/>
  <c r="V217" i="16"/>
  <c r="W217" i="16"/>
  <c r="X217" i="16"/>
  <c r="Y217" i="16"/>
  <c r="Z217" i="16"/>
  <c r="AA217" i="16"/>
  <c r="K218" i="16"/>
  <c r="L218" i="16"/>
  <c r="M218" i="16"/>
  <c r="N218" i="16"/>
  <c r="O218" i="16"/>
  <c r="P218" i="16"/>
  <c r="Q218" i="16"/>
  <c r="R218" i="16"/>
  <c r="S218" i="16"/>
  <c r="T218" i="16"/>
  <c r="U218" i="16"/>
  <c r="V218" i="16"/>
  <c r="W218" i="16"/>
  <c r="X218" i="16"/>
  <c r="Y218" i="16"/>
  <c r="Z218" i="16"/>
  <c r="AA218" i="16"/>
  <c r="K219" i="16"/>
  <c r="L219" i="16"/>
  <c r="M219" i="16"/>
  <c r="N219" i="16"/>
  <c r="O219" i="16"/>
  <c r="P219" i="16"/>
  <c r="Q219" i="16"/>
  <c r="R219" i="16"/>
  <c r="S219" i="16"/>
  <c r="T219" i="16"/>
  <c r="U219" i="16"/>
  <c r="V219" i="16"/>
  <c r="W219" i="16"/>
  <c r="X219" i="16"/>
  <c r="Y219" i="16"/>
  <c r="Z219" i="16"/>
  <c r="AA219" i="16"/>
  <c r="K220" i="16"/>
  <c r="L220" i="16"/>
  <c r="M220" i="16"/>
  <c r="N220" i="16"/>
  <c r="O220" i="16"/>
  <c r="P220" i="16"/>
  <c r="Q220" i="16"/>
  <c r="R220" i="16"/>
  <c r="S220" i="16"/>
  <c r="T220" i="16"/>
  <c r="U220" i="16"/>
  <c r="V220" i="16"/>
  <c r="W220" i="16"/>
  <c r="X220" i="16"/>
  <c r="Y220" i="16"/>
  <c r="Z220" i="16"/>
  <c r="AA220" i="16"/>
  <c r="K221" i="16"/>
  <c r="L221" i="16"/>
  <c r="M221" i="16"/>
  <c r="N221" i="16"/>
  <c r="O221" i="16"/>
  <c r="P221" i="16"/>
  <c r="Q221" i="16"/>
  <c r="R221" i="16"/>
  <c r="S221" i="16"/>
  <c r="T221" i="16"/>
  <c r="U221" i="16"/>
  <c r="V221" i="16"/>
  <c r="W221" i="16"/>
  <c r="X221" i="16"/>
  <c r="Y221" i="16"/>
  <c r="Z221" i="16"/>
  <c r="AA221" i="16"/>
  <c r="K222" i="16"/>
  <c r="L222" i="16"/>
  <c r="M222" i="16"/>
  <c r="N222" i="16"/>
  <c r="O222" i="16"/>
  <c r="P222" i="16"/>
  <c r="Q222" i="16"/>
  <c r="R222" i="16"/>
  <c r="S222" i="16"/>
  <c r="T222" i="16"/>
  <c r="U222" i="16"/>
  <c r="V222" i="16"/>
  <c r="W222" i="16"/>
  <c r="X222" i="16"/>
  <c r="Y222" i="16"/>
  <c r="Z222" i="16"/>
  <c r="AA222" i="16"/>
  <c r="K223" i="16"/>
  <c r="L223" i="16"/>
  <c r="M223" i="16"/>
  <c r="N223" i="16"/>
  <c r="O223" i="16"/>
  <c r="P223" i="16"/>
  <c r="Q223" i="16"/>
  <c r="R223" i="16"/>
  <c r="S223" i="16"/>
  <c r="T223" i="16"/>
  <c r="U223" i="16"/>
  <c r="V223" i="16"/>
  <c r="W223" i="16"/>
  <c r="X223" i="16"/>
  <c r="Y223" i="16"/>
  <c r="Z223" i="16"/>
  <c r="AA223" i="16"/>
  <c r="K224" i="16"/>
  <c r="L224" i="16"/>
  <c r="M224" i="16"/>
  <c r="N224" i="16"/>
  <c r="O224" i="16"/>
  <c r="P224" i="16"/>
  <c r="Q224" i="16"/>
  <c r="R224" i="16"/>
  <c r="S224" i="16"/>
  <c r="T224" i="16"/>
  <c r="U224" i="16"/>
  <c r="V224" i="16"/>
  <c r="W224" i="16"/>
  <c r="X224" i="16"/>
  <c r="Y224" i="16"/>
  <c r="Z224" i="16"/>
  <c r="AA224" i="16"/>
  <c r="K225" i="16"/>
  <c r="L225" i="16"/>
  <c r="M225" i="16"/>
  <c r="N225" i="16"/>
  <c r="O225" i="16"/>
  <c r="P225" i="16"/>
  <c r="Q225" i="16"/>
  <c r="R225" i="16"/>
  <c r="S225" i="16"/>
  <c r="T225" i="16"/>
  <c r="U225" i="16"/>
  <c r="V225" i="16"/>
  <c r="W225" i="16"/>
  <c r="X225" i="16"/>
  <c r="Y225" i="16"/>
  <c r="Z225" i="16"/>
  <c r="AA225" i="16"/>
  <c r="K226" i="16"/>
  <c r="L226" i="16"/>
  <c r="M226" i="16"/>
  <c r="N226" i="16"/>
  <c r="O226" i="16"/>
  <c r="P226" i="16"/>
  <c r="Q226" i="16"/>
  <c r="R226" i="16"/>
  <c r="S226" i="16"/>
  <c r="T226" i="16"/>
  <c r="U226" i="16"/>
  <c r="V226" i="16"/>
  <c r="W226" i="16"/>
  <c r="X226" i="16"/>
  <c r="Y226" i="16"/>
  <c r="Z226" i="16"/>
  <c r="AA226" i="16"/>
  <c r="K227" i="16"/>
  <c r="L227" i="16"/>
  <c r="M227" i="16"/>
  <c r="N227" i="16"/>
  <c r="O227" i="16"/>
  <c r="P227" i="16"/>
  <c r="Q227" i="16"/>
  <c r="R227" i="16"/>
  <c r="S227" i="16"/>
  <c r="T227" i="16"/>
  <c r="U227" i="16"/>
  <c r="V227" i="16"/>
  <c r="W227" i="16"/>
  <c r="X227" i="16"/>
  <c r="Y227" i="16"/>
  <c r="Z227" i="16"/>
  <c r="AA227" i="16"/>
  <c r="K228" i="16"/>
  <c r="L228" i="16"/>
  <c r="M228" i="16"/>
  <c r="N228" i="16"/>
  <c r="O228" i="16"/>
  <c r="P228" i="16"/>
  <c r="Q228" i="16"/>
  <c r="R228" i="16"/>
  <c r="S228" i="16"/>
  <c r="T228" i="16"/>
  <c r="U228" i="16"/>
  <c r="V228" i="16"/>
  <c r="W228" i="16"/>
  <c r="X228" i="16"/>
  <c r="Y228" i="16"/>
  <c r="Z228" i="16"/>
  <c r="AA228" i="16"/>
  <c r="K229" i="16"/>
  <c r="L229" i="16"/>
  <c r="M229" i="16"/>
  <c r="N229" i="16"/>
  <c r="O229" i="16"/>
  <c r="P229" i="16"/>
  <c r="Q229" i="16"/>
  <c r="R229" i="16"/>
  <c r="S229" i="16"/>
  <c r="T229" i="16"/>
  <c r="U229" i="16"/>
  <c r="V229" i="16"/>
  <c r="W229" i="16"/>
  <c r="X229" i="16"/>
  <c r="Y229" i="16"/>
  <c r="Z229" i="16"/>
  <c r="AA229" i="16"/>
  <c r="K230" i="16"/>
  <c r="L230" i="16"/>
  <c r="M230" i="16"/>
  <c r="N230" i="16"/>
  <c r="O230" i="16"/>
  <c r="P230" i="16"/>
  <c r="Q230" i="16"/>
  <c r="R230" i="16"/>
  <c r="S230" i="16"/>
  <c r="T230" i="16"/>
  <c r="U230" i="16"/>
  <c r="V230" i="16"/>
  <c r="W230" i="16"/>
  <c r="X230" i="16"/>
  <c r="Y230" i="16"/>
  <c r="Z230" i="16"/>
  <c r="AA230" i="16"/>
  <c r="K231" i="16"/>
  <c r="L231" i="16"/>
  <c r="M231" i="16"/>
  <c r="N231" i="16"/>
  <c r="O231" i="16"/>
  <c r="P231" i="16"/>
  <c r="Q231" i="16"/>
  <c r="R231" i="16"/>
  <c r="S231" i="16"/>
  <c r="T231" i="16"/>
  <c r="U231" i="16"/>
  <c r="V231" i="16"/>
  <c r="W231" i="16"/>
  <c r="X231" i="16"/>
  <c r="Y231" i="16"/>
  <c r="Z231" i="16"/>
  <c r="AA231" i="16"/>
  <c r="J210" i="16"/>
  <c r="J211" i="16"/>
  <c r="J212" i="16"/>
  <c r="J213" i="16"/>
  <c r="J214" i="16"/>
  <c r="J215" i="16"/>
  <c r="J216" i="16"/>
  <c r="J217" i="16"/>
  <c r="J218" i="16"/>
  <c r="J219" i="16"/>
  <c r="J220" i="16"/>
  <c r="J221" i="16"/>
  <c r="J222" i="16"/>
  <c r="J223" i="16"/>
  <c r="J224" i="16"/>
  <c r="J225" i="16"/>
  <c r="J226" i="16"/>
  <c r="J227" i="16"/>
  <c r="J228" i="16"/>
  <c r="J229" i="16"/>
  <c r="J230" i="16"/>
  <c r="J231" i="16"/>
  <c r="J209" i="16"/>
  <c r="K163" i="16"/>
  <c r="L163" i="16"/>
  <c r="M163" i="16"/>
  <c r="N163" i="16"/>
  <c r="O163" i="16"/>
  <c r="P163" i="16"/>
  <c r="Q163" i="16"/>
  <c r="R163" i="16"/>
  <c r="S163" i="16"/>
  <c r="T163" i="16"/>
  <c r="U163" i="16"/>
  <c r="V163" i="16"/>
  <c r="W163" i="16"/>
  <c r="X163" i="16"/>
  <c r="Y163" i="16"/>
  <c r="Z163" i="16"/>
  <c r="AA163" i="16"/>
  <c r="K164" i="16"/>
  <c r="L164" i="16"/>
  <c r="M164" i="16"/>
  <c r="N164" i="16"/>
  <c r="O164" i="16"/>
  <c r="P164" i="16"/>
  <c r="Q164" i="16"/>
  <c r="R164" i="16"/>
  <c r="S164" i="16"/>
  <c r="T164" i="16"/>
  <c r="U164" i="16"/>
  <c r="V164" i="16"/>
  <c r="W164" i="16"/>
  <c r="X164" i="16"/>
  <c r="Y164" i="16"/>
  <c r="Z164" i="16"/>
  <c r="AA164" i="16"/>
  <c r="K165" i="16"/>
  <c r="L165" i="16"/>
  <c r="M165" i="16"/>
  <c r="N165" i="16"/>
  <c r="O165" i="16"/>
  <c r="P165" i="16"/>
  <c r="Q165" i="16"/>
  <c r="R165" i="16"/>
  <c r="S165" i="16"/>
  <c r="T165" i="16"/>
  <c r="U165" i="16"/>
  <c r="V165" i="16"/>
  <c r="W165" i="16"/>
  <c r="X165" i="16"/>
  <c r="Y165" i="16"/>
  <c r="Z165" i="16"/>
  <c r="AA165" i="16"/>
  <c r="K166" i="16"/>
  <c r="L166" i="16"/>
  <c r="M166" i="16"/>
  <c r="N166" i="16"/>
  <c r="O166" i="16"/>
  <c r="P166" i="16"/>
  <c r="Q166" i="16"/>
  <c r="R166" i="16"/>
  <c r="S166" i="16"/>
  <c r="T166" i="16"/>
  <c r="U166" i="16"/>
  <c r="V166" i="16"/>
  <c r="W166" i="16"/>
  <c r="X166" i="16"/>
  <c r="Y166" i="16"/>
  <c r="Z166" i="16"/>
  <c r="AA166" i="16"/>
  <c r="K167" i="16"/>
  <c r="L167" i="16"/>
  <c r="M167" i="16"/>
  <c r="N167" i="16"/>
  <c r="O167" i="16"/>
  <c r="P167" i="16"/>
  <c r="Q167" i="16"/>
  <c r="R167" i="16"/>
  <c r="S167" i="16"/>
  <c r="T167" i="16"/>
  <c r="U167" i="16"/>
  <c r="V167" i="16"/>
  <c r="W167" i="16"/>
  <c r="X167" i="16"/>
  <c r="Y167" i="16"/>
  <c r="Z167" i="16"/>
  <c r="AA167" i="16"/>
  <c r="K168" i="16"/>
  <c r="L168" i="16"/>
  <c r="M168" i="16"/>
  <c r="N168" i="16"/>
  <c r="O168" i="16"/>
  <c r="P168" i="16"/>
  <c r="Q168" i="16"/>
  <c r="R168" i="16"/>
  <c r="S168" i="16"/>
  <c r="T168" i="16"/>
  <c r="U168" i="16"/>
  <c r="V168" i="16"/>
  <c r="W168" i="16"/>
  <c r="X168" i="16"/>
  <c r="Y168" i="16"/>
  <c r="Z168" i="16"/>
  <c r="AA168" i="16"/>
  <c r="K169" i="16"/>
  <c r="L169" i="16"/>
  <c r="M169" i="16"/>
  <c r="N169" i="16"/>
  <c r="O169" i="16"/>
  <c r="P169" i="16"/>
  <c r="Q169" i="16"/>
  <c r="R169" i="16"/>
  <c r="S169" i="16"/>
  <c r="T169" i="16"/>
  <c r="U169" i="16"/>
  <c r="V169" i="16"/>
  <c r="W169" i="16"/>
  <c r="X169" i="16"/>
  <c r="Y169" i="16"/>
  <c r="Z169" i="16"/>
  <c r="AA169" i="16"/>
  <c r="K170" i="16"/>
  <c r="L170" i="16"/>
  <c r="M170" i="16"/>
  <c r="N170" i="16"/>
  <c r="O170" i="16"/>
  <c r="P170" i="16"/>
  <c r="Q170" i="16"/>
  <c r="R170" i="16"/>
  <c r="S170" i="16"/>
  <c r="T170" i="16"/>
  <c r="U170" i="16"/>
  <c r="V170" i="16"/>
  <c r="W170" i="16"/>
  <c r="X170" i="16"/>
  <c r="Y170" i="16"/>
  <c r="Z170" i="16"/>
  <c r="AA170" i="16"/>
  <c r="K171" i="16"/>
  <c r="L171" i="16"/>
  <c r="M171" i="16"/>
  <c r="N171" i="16"/>
  <c r="O171" i="16"/>
  <c r="P171" i="16"/>
  <c r="Q171" i="16"/>
  <c r="R171" i="16"/>
  <c r="S171" i="16"/>
  <c r="T171" i="16"/>
  <c r="U171" i="16"/>
  <c r="V171" i="16"/>
  <c r="W171" i="16"/>
  <c r="X171" i="16"/>
  <c r="Y171" i="16"/>
  <c r="Z171" i="16"/>
  <c r="AA171" i="16"/>
  <c r="K172" i="16"/>
  <c r="L172" i="16"/>
  <c r="M172" i="16"/>
  <c r="N172" i="16"/>
  <c r="O172" i="16"/>
  <c r="P172" i="16"/>
  <c r="Q172" i="16"/>
  <c r="R172" i="16"/>
  <c r="S172" i="16"/>
  <c r="T172" i="16"/>
  <c r="U172" i="16"/>
  <c r="V172" i="16"/>
  <c r="W172" i="16"/>
  <c r="X172" i="16"/>
  <c r="Y172" i="16"/>
  <c r="Z172" i="16"/>
  <c r="AA172" i="16"/>
  <c r="K173" i="16"/>
  <c r="L173" i="16"/>
  <c r="M173" i="16"/>
  <c r="N173" i="16"/>
  <c r="O173" i="16"/>
  <c r="P173" i="16"/>
  <c r="Q173" i="16"/>
  <c r="R173" i="16"/>
  <c r="S173" i="16"/>
  <c r="T173" i="16"/>
  <c r="U173" i="16"/>
  <c r="V173" i="16"/>
  <c r="W173" i="16"/>
  <c r="X173" i="16"/>
  <c r="Y173" i="16"/>
  <c r="Z173" i="16"/>
  <c r="AA173" i="16"/>
  <c r="K174" i="16"/>
  <c r="L174" i="16"/>
  <c r="M174" i="16"/>
  <c r="N174" i="16"/>
  <c r="O174" i="16"/>
  <c r="P174" i="16"/>
  <c r="Q174" i="16"/>
  <c r="R174" i="16"/>
  <c r="S174" i="16"/>
  <c r="T174" i="16"/>
  <c r="U174" i="16"/>
  <c r="V174" i="16"/>
  <c r="W174" i="16"/>
  <c r="X174" i="16"/>
  <c r="Y174" i="16"/>
  <c r="Z174" i="16"/>
  <c r="AA174" i="16"/>
  <c r="K175" i="16"/>
  <c r="L175" i="16"/>
  <c r="M175" i="16"/>
  <c r="N175" i="16"/>
  <c r="O175" i="16"/>
  <c r="P175" i="16"/>
  <c r="Q175" i="16"/>
  <c r="R175" i="16"/>
  <c r="S175" i="16"/>
  <c r="T175" i="16"/>
  <c r="U175" i="16"/>
  <c r="V175" i="16"/>
  <c r="W175" i="16"/>
  <c r="X175" i="16"/>
  <c r="Y175" i="16"/>
  <c r="Z175" i="16"/>
  <c r="AA175" i="16"/>
  <c r="K176" i="16"/>
  <c r="L176" i="16"/>
  <c r="M176" i="16"/>
  <c r="N176" i="16"/>
  <c r="O176" i="16"/>
  <c r="P176" i="16"/>
  <c r="Q176" i="16"/>
  <c r="R176" i="16"/>
  <c r="S176" i="16"/>
  <c r="T176" i="16"/>
  <c r="U176" i="16"/>
  <c r="V176" i="16"/>
  <c r="W176" i="16"/>
  <c r="X176" i="16"/>
  <c r="Y176" i="16"/>
  <c r="Z176" i="16"/>
  <c r="AA176" i="16"/>
  <c r="K177" i="16"/>
  <c r="L177" i="16"/>
  <c r="M177" i="16"/>
  <c r="N177" i="16"/>
  <c r="O177" i="16"/>
  <c r="P177" i="16"/>
  <c r="Q177" i="16"/>
  <c r="R177" i="16"/>
  <c r="S177" i="16"/>
  <c r="T177" i="16"/>
  <c r="U177" i="16"/>
  <c r="V177" i="16"/>
  <c r="W177" i="16"/>
  <c r="X177" i="16"/>
  <c r="Y177" i="16"/>
  <c r="Z177" i="16"/>
  <c r="AA177" i="16"/>
  <c r="K178" i="16"/>
  <c r="L178" i="16"/>
  <c r="M178" i="16"/>
  <c r="N178" i="16"/>
  <c r="O178" i="16"/>
  <c r="P178" i="16"/>
  <c r="Q178" i="16"/>
  <c r="R178" i="16"/>
  <c r="S178" i="16"/>
  <c r="T178" i="16"/>
  <c r="U178" i="16"/>
  <c r="V178" i="16"/>
  <c r="W178" i="16"/>
  <c r="X178" i="16"/>
  <c r="Y178" i="16"/>
  <c r="Z178" i="16"/>
  <c r="AA178" i="16"/>
  <c r="K179" i="16"/>
  <c r="L179" i="16"/>
  <c r="M179" i="16"/>
  <c r="N179" i="16"/>
  <c r="O179" i="16"/>
  <c r="P179" i="16"/>
  <c r="Q179" i="16"/>
  <c r="R179" i="16"/>
  <c r="S179" i="16"/>
  <c r="T179" i="16"/>
  <c r="U179" i="16"/>
  <c r="V179" i="16"/>
  <c r="W179" i="16"/>
  <c r="X179" i="16"/>
  <c r="Y179" i="16"/>
  <c r="Z179" i="16"/>
  <c r="AA179" i="16"/>
  <c r="K180" i="16"/>
  <c r="L180" i="16"/>
  <c r="M180" i="16"/>
  <c r="N180" i="16"/>
  <c r="O180" i="16"/>
  <c r="P180" i="16"/>
  <c r="Q180" i="16"/>
  <c r="R180" i="16"/>
  <c r="S180" i="16"/>
  <c r="T180" i="16"/>
  <c r="U180" i="16"/>
  <c r="V180" i="16"/>
  <c r="W180" i="16"/>
  <c r="X180" i="16"/>
  <c r="Y180" i="16"/>
  <c r="Z180" i="16"/>
  <c r="AA180" i="16"/>
  <c r="K181" i="16"/>
  <c r="L181" i="16"/>
  <c r="M181" i="16"/>
  <c r="N181" i="16"/>
  <c r="O181" i="16"/>
  <c r="P181" i="16"/>
  <c r="Q181" i="16"/>
  <c r="R181" i="16"/>
  <c r="S181" i="16"/>
  <c r="T181" i="16"/>
  <c r="U181" i="16"/>
  <c r="V181" i="16"/>
  <c r="W181" i="16"/>
  <c r="X181" i="16"/>
  <c r="Y181" i="16"/>
  <c r="Z181" i="16"/>
  <c r="AA181" i="16"/>
  <c r="K182" i="16"/>
  <c r="L182" i="16"/>
  <c r="M182" i="16"/>
  <c r="N182" i="16"/>
  <c r="O182" i="16"/>
  <c r="P182" i="16"/>
  <c r="Q182" i="16"/>
  <c r="R182" i="16"/>
  <c r="S182" i="16"/>
  <c r="T182" i="16"/>
  <c r="U182" i="16"/>
  <c r="V182" i="16"/>
  <c r="W182" i="16"/>
  <c r="X182" i="16"/>
  <c r="Y182" i="16"/>
  <c r="Z182" i="16"/>
  <c r="AA182" i="16"/>
  <c r="K183" i="16"/>
  <c r="L183" i="16"/>
  <c r="M183" i="16"/>
  <c r="N183" i="16"/>
  <c r="O183" i="16"/>
  <c r="P183" i="16"/>
  <c r="Q183" i="16"/>
  <c r="R183" i="16"/>
  <c r="S183" i="16"/>
  <c r="T183" i="16"/>
  <c r="U183" i="16"/>
  <c r="V183" i="16"/>
  <c r="W183" i="16"/>
  <c r="X183" i="16"/>
  <c r="Y183" i="16"/>
  <c r="Z183" i="16"/>
  <c r="AA183" i="16"/>
  <c r="K184" i="16"/>
  <c r="L184" i="16"/>
  <c r="M184" i="16"/>
  <c r="N184" i="16"/>
  <c r="O184" i="16"/>
  <c r="P184" i="16"/>
  <c r="Q184" i="16"/>
  <c r="R184" i="16"/>
  <c r="S184" i="16"/>
  <c r="T184" i="16"/>
  <c r="U184" i="16"/>
  <c r="V184" i="16"/>
  <c r="W184" i="16"/>
  <c r="X184" i="16"/>
  <c r="Y184" i="16"/>
  <c r="Z184" i="16"/>
  <c r="AA184" i="16"/>
  <c r="K185" i="16"/>
  <c r="L185" i="16"/>
  <c r="M185" i="16"/>
  <c r="N185" i="16"/>
  <c r="O185" i="16"/>
  <c r="P185" i="16"/>
  <c r="Q185" i="16"/>
  <c r="R185" i="16"/>
  <c r="S185" i="16"/>
  <c r="T185" i="16"/>
  <c r="U185" i="16"/>
  <c r="V185" i="16"/>
  <c r="W185" i="16"/>
  <c r="X185" i="16"/>
  <c r="Y185" i="16"/>
  <c r="Z185" i="16"/>
  <c r="AA185" i="16"/>
  <c r="J164" i="16"/>
  <c r="J165" i="16"/>
  <c r="J166" i="16"/>
  <c r="J167" i="16"/>
  <c r="J168" i="16"/>
  <c r="J169" i="16"/>
  <c r="J170" i="16"/>
  <c r="J171" i="16"/>
  <c r="J172" i="16"/>
  <c r="J173" i="16"/>
  <c r="J174" i="16"/>
  <c r="J175" i="16"/>
  <c r="J176" i="16"/>
  <c r="J177" i="16"/>
  <c r="J178" i="16"/>
  <c r="J179" i="16"/>
  <c r="J180" i="16"/>
  <c r="J181" i="16"/>
  <c r="J182" i="16"/>
  <c r="J183" i="16"/>
  <c r="J184" i="16"/>
  <c r="J185" i="16"/>
  <c r="J163" i="16"/>
  <c r="K232" i="16"/>
  <c r="L232" i="16"/>
  <c r="M232" i="16"/>
  <c r="N232" i="16"/>
  <c r="O232" i="16"/>
  <c r="P232" i="16"/>
  <c r="Q232" i="16"/>
  <c r="R232" i="16"/>
  <c r="S232" i="16"/>
  <c r="T232" i="16"/>
  <c r="U232" i="16"/>
  <c r="V232" i="16"/>
  <c r="W232" i="16"/>
  <c r="X232" i="16"/>
  <c r="Y232" i="16"/>
  <c r="Z232" i="16"/>
  <c r="AA232" i="16"/>
  <c r="K233" i="16"/>
  <c r="L233" i="16"/>
  <c r="M233" i="16"/>
  <c r="N233" i="16"/>
  <c r="O233" i="16"/>
  <c r="P233" i="16"/>
  <c r="Q233" i="16"/>
  <c r="R233" i="16"/>
  <c r="S233" i="16"/>
  <c r="T233" i="16"/>
  <c r="U233" i="16"/>
  <c r="V233" i="16"/>
  <c r="W233" i="16"/>
  <c r="X233" i="16"/>
  <c r="Y233" i="16"/>
  <c r="Z233" i="16"/>
  <c r="AA233" i="16"/>
  <c r="K234" i="16"/>
  <c r="L234" i="16"/>
  <c r="M234" i="16"/>
  <c r="N234" i="16"/>
  <c r="O234" i="16"/>
  <c r="P234" i="16"/>
  <c r="Q234" i="16"/>
  <c r="R234" i="16"/>
  <c r="S234" i="16"/>
  <c r="T234" i="16"/>
  <c r="U234" i="16"/>
  <c r="V234" i="16"/>
  <c r="W234" i="16"/>
  <c r="X234" i="16"/>
  <c r="Y234" i="16"/>
  <c r="Z234" i="16"/>
  <c r="AA234" i="16"/>
  <c r="K235" i="16"/>
  <c r="L235" i="16"/>
  <c r="M235" i="16"/>
  <c r="N235" i="16"/>
  <c r="O235" i="16"/>
  <c r="P235" i="16"/>
  <c r="Q235" i="16"/>
  <c r="R235" i="16"/>
  <c r="S235" i="16"/>
  <c r="T235" i="16"/>
  <c r="U235" i="16"/>
  <c r="V235" i="16"/>
  <c r="W235" i="16"/>
  <c r="X235" i="16"/>
  <c r="Y235" i="16"/>
  <c r="Z235" i="16"/>
  <c r="AA235" i="16"/>
  <c r="K236" i="16"/>
  <c r="L236" i="16"/>
  <c r="M236" i="16"/>
  <c r="N236" i="16"/>
  <c r="O236" i="16"/>
  <c r="P236" i="16"/>
  <c r="Q236" i="16"/>
  <c r="R236" i="16"/>
  <c r="S236" i="16"/>
  <c r="T236" i="16"/>
  <c r="U236" i="16"/>
  <c r="V236" i="16"/>
  <c r="W236" i="16"/>
  <c r="X236" i="16"/>
  <c r="Y236" i="16"/>
  <c r="Z236" i="16"/>
  <c r="AA236" i="16"/>
  <c r="K237" i="16"/>
  <c r="L237" i="16"/>
  <c r="M237" i="16"/>
  <c r="N237" i="16"/>
  <c r="O237" i="16"/>
  <c r="P237" i="16"/>
  <c r="Q237" i="16"/>
  <c r="R237" i="16"/>
  <c r="S237" i="16"/>
  <c r="T237" i="16"/>
  <c r="U237" i="16"/>
  <c r="V237" i="16"/>
  <c r="W237" i="16"/>
  <c r="X237" i="16"/>
  <c r="Y237" i="16"/>
  <c r="Z237" i="16"/>
  <c r="AA237" i="16"/>
  <c r="K238" i="16"/>
  <c r="L238" i="16"/>
  <c r="M238" i="16"/>
  <c r="N238" i="16"/>
  <c r="O238" i="16"/>
  <c r="P238" i="16"/>
  <c r="Q238" i="16"/>
  <c r="R238" i="16"/>
  <c r="S238" i="16"/>
  <c r="T238" i="16"/>
  <c r="U238" i="16"/>
  <c r="V238" i="16"/>
  <c r="W238" i="16"/>
  <c r="X238" i="16"/>
  <c r="Y238" i="16"/>
  <c r="Z238" i="16"/>
  <c r="AA238" i="16"/>
  <c r="K239" i="16"/>
  <c r="L239" i="16"/>
  <c r="M239" i="16"/>
  <c r="N239" i="16"/>
  <c r="O239" i="16"/>
  <c r="P239" i="16"/>
  <c r="Q239" i="16"/>
  <c r="R239" i="16"/>
  <c r="S239" i="16"/>
  <c r="T239" i="16"/>
  <c r="U239" i="16"/>
  <c r="V239" i="16"/>
  <c r="W239" i="16"/>
  <c r="X239" i="16"/>
  <c r="Y239" i="16"/>
  <c r="Z239" i="16"/>
  <c r="AA239" i="16"/>
  <c r="K240" i="16"/>
  <c r="L240" i="16"/>
  <c r="M240" i="16"/>
  <c r="N240" i="16"/>
  <c r="O240" i="16"/>
  <c r="P240" i="16"/>
  <c r="Q240" i="16"/>
  <c r="R240" i="16"/>
  <c r="S240" i="16"/>
  <c r="T240" i="16"/>
  <c r="U240" i="16"/>
  <c r="V240" i="16"/>
  <c r="W240" i="16"/>
  <c r="X240" i="16"/>
  <c r="Y240" i="16"/>
  <c r="Z240" i="16"/>
  <c r="AA240" i="16"/>
  <c r="K241" i="16"/>
  <c r="L241" i="16"/>
  <c r="M241" i="16"/>
  <c r="N241" i="16"/>
  <c r="O241" i="16"/>
  <c r="P241" i="16"/>
  <c r="Q241" i="16"/>
  <c r="R241" i="16"/>
  <c r="S241" i="16"/>
  <c r="T241" i="16"/>
  <c r="U241" i="16"/>
  <c r="V241" i="16"/>
  <c r="W241" i="16"/>
  <c r="X241" i="16"/>
  <c r="Y241" i="16"/>
  <c r="Z241" i="16"/>
  <c r="AA241" i="16"/>
  <c r="K242" i="16"/>
  <c r="L242" i="16"/>
  <c r="M242" i="16"/>
  <c r="N242" i="16"/>
  <c r="O242" i="16"/>
  <c r="P242" i="16"/>
  <c r="Q242" i="16"/>
  <c r="R242" i="16"/>
  <c r="S242" i="16"/>
  <c r="T242" i="16"/>
  <c r="U242" i="16"/>
  <c r="V242" i="16"/>
  <c r="W242" i="16"/>
  <c r="X242" i="16"/>
  <c r="Y242" i="16"/>
  <c r="Z242" i="16"/>
  <c r="AA242" i="16"/>
  <c r="K243" i="16"/>
  <c r="L243" i="16"/>
  <c r="M243" i="16"/>
  <c r="N243" i="16"/>
  <c r="O243" i="16"/>
  <c r="P243" i="16"/>
  <c r="Q243" i="16"/>
  <c r="R243" i="16"/>
  <c r="S243" i="16"/>
  <c r="T243" i="16"/>
  <c r="U243" i="16"/>
  <c r="V243" i="16"/>
  <c r="W243" i="16"/>
  <c r="X243" i="16"/>
  <c r="Y243" i="16"/>
  <c r="Z243" i="16"/>
  <c r="AA243" i="16"/>
  <c r="K244" i="16"/>
  <c r="L244" i="16"/>
  <c r="M244" i="16"/>
  <c r="N244" i="16"/>
  <c r="O244" i="16"/>
  <c r="P244" i="16"/>
  <c r="Q244" i="16"/>
  <c r="R244" i="16"/>
  <c r="S244" i="16"/>
  <c r="T244" i="16"/>
  <c r="U244" i="16"/>
  <c r="V244" i="16"/>
  <c r="W244" i="16"/>
  <c r="X244" i="16"/>
  <c r="Y244" i="16"/>
  <c r="Z244" i="16"/>
  <c r="AA244" i="16"/>
  <c r="K245" i="16"/>
  <c r="L245" i="16"/>
  <c r="M245" i="16"/>
  <c r="N245" i="16"/>
  <c r="O245" i="16"/>
  <c r="P245" i="16"/>
  <c r="Q245" i="16"/>
  <c r="R245" i="16"/>
  <c r="S245" i="16"/>
  <c r="T245" i="16"/>
  <c r="U245" i="16"/>
  <c r="V245" i="16"/>
  <c r="W245" i="16"/>
  <c r="X245" i="16"/>
  <c r="Y245" i="16"/>
  <c r="Z245" i="16"/>
  <c r="AA245" i="16"/>
  <c r="K246" i="16"/>
  <c r="L246" i="16"/>
  <c r="M246" i="16"/>
  <c r="N246" i="16"/>
  <c r="O246" i="16"/>
  <c r="P246" i="16"/>
  <c r="Q246" i="16"/>
  <c r="R246" i="16"/>
  <c r="S246" i="16"/>
  <c r="T246" i="16"/>
  <c r="U246" i="16"/>
  <c r="V246" i="16"/>
  <c r="W246" i="16"/>
  <c r="X246" i="16"/>
  <c r="Y246" i="16"/>
  <c r="Z246" i="16"/>
  <c r="AA246" i="16"/>
  <c r="K247" i="16"/>
  <c r="L247" i="16"/>
  <c r="M247" i="16"/>
  <c r="N247" i="16"/>
  <c r="O247" i="16"/>
  <c r="P247" i="16"/>
  <c r="Q247" i="16"/>
  <c r="R247" i="16"/>
  <c r="S247" i="16"/>
  <c r="T247" i="16"/>
  <c r="U247" i="16"/>
  <c r="V247" i="16"/>
  <c r="W247" i="16"/>
  <c r="X247" i="16"/>
  <c r="Y247" i="16"/>
  <c r="Z247" i="16"/>
  <c r="AA247" i="16"/>
  <c r="K248" i="16"/>
  <c r="L248" i="16"/>
  <c r="M248" i="16"/>
  <c r="N248" i="16"/>
  <c r="O248" i="16"/>
  <c r="P248" i="16"/>
  <c r="Q248" i="16"/>
  <c r="R248" i="16"/>
  <c r="S248" i="16"/>
  <c r="T248" i="16"/>
  <c r="U248" i="16"/>
  <c r="V248" i="16"/>
  <c r="W248" i="16"/>
  <c r="X248" i="16"/>
  <c r="Y248" i="16"/>
  <c r="Z248" i="16"/>
  <c r="AA248" i="16"/>
  <c r="K249" i="16"/>
  <c r="L249" i="16"/>
  <c r="M249" i="16"/>
  <c r="N249" i="16"/>
  <c r="O249" i="16"/>
  <c r="P249" i="16"/>
  <c r="Q249" i="16"/>
  <c r="R249" i="16"/>
  <c r="S249" i="16"/>
  <c r="T249" i="16"/>
  <c r="U249" i="16"/>
  <c r="V249" i="16"/>
  <c r="W249" i="16"/>
  <c r="X249" i="16"/>
  <c r="Y249" i="16"/>
  <c r="Z249" i="16"/>
  <c r="AA249" i="16"/>
  <c r="K250" i="16"/>
  <c r="L250" i="16"/>
  <c r="M250" i="16"/>
  <c r="N250" i="16"/>
  <c r="O250" i="16"/>
  <c r="P250" i="16"/>
  <c r="Q250" i="16"/>
  <c r="R250" i="16"/>
  <c r="S250" i="16"/>
  <c r="T250" i="16"/>
  <c r="U250" i="16"/>
  <c r="V250" i="16"/>
  <c r="W250" i="16"/>
  <c r="X250" i="16"/>
  <c r="Y250" i="16"/>
  <c r="Z250" i="16"/>
  <c r="AA250" i="16"/>
  <c r="K251" i="16"/>
  <c r="L251" i="16"/>
  <c r="M251" i="16"/>
  <c r="N251" i="16"/>
  <c r="O251" i="16"/>
  <c r="P251" i="16"/>
  <c r="Q251" i="16"/>
  <c r="R251" i="16"/>
  <c r="S251" i="16"/>
  <c r="T251" i="16"/>
  <c r="U251" i="16"/>
  <c r="V251" i="16"/>
  <c r="W251" i="16"/>
  <c r="X251" i="16"/>
  <c r="Y251" i="16"/>
  <c r="Z251" i="16"/>
  <c r="AA251" i="16"/>
  <c r="K252" i="16"/>
  <c r="L252" i="16"/>
  <c r="M252" i="16"/>
  <c r="N252" i="16"/>
  <c r="O252" i="16"/>
  <c r="P252" i="16"/>
  <c r="Q252" i="16"/>
  <c r="R252" i="16"/>
  <c r="S252" i="16"/>
  <c r="T252" i="16"/>
  <c r="U252" i="16"/>
  <c r="V252" i="16"/>
  <c r="W252" i="16"/>
  <c r="X252" i="16"/>
  <c r="Y252" i="16"/>
  <c r="Z252" i="16"/>
  <c r="AA252" i="16"/>
  <c r="K253" i="16"/>
  <c r="L253" i="16"/>
  <c r="M253" i="16"/>
  <c r="N253" i="16"/>
  <c r="O253" i="16"/>
  <c r="P253" i="16"/>
  <c r="Q253" i="16"/>
  <c r="R253" i="16"/>
  <c r="S253" i="16"/>
  <c r="T253" i="16"/>
  <c r="U253" i="16"/>
  <c r="V253" i="16"/>
  <c r="W253" i="16"/>
  <c r="X253" i="16"/>
  <c r="Y253" i="16"/>
  <c r="Z253" i="16"/>
  <c r="AA253" i="16"/>
  <c r="K254" i="16"/>
  <c r="L254" i="16"/>
  <c r="M254" i="16"/>
  <c r="N254" i="16"/>
  <c r="O254" i="16"/>
  <c r="P254" i="16"/>
  <c r="Q254" i="16"/>
  <c r="R254" i="16"/>
  <c r="S254" i="16"/>
  <c r="T254" i="16"/>
  <c r="U254" i="16"/>
  <c r="V254" i="16"/>
  <c r="W254" i="16"/>
  <c r="X254" i="16"/>
  <c r="Y254" i="16"/>
  <c r="Z254" i="16"/>
  <c r="AA254" i="16"/>
  <c r="J233" i="16"/>
  <c r="J234" i="16"/>
  <c r="J235" i="16"/>
  <c r="J236" i="16"/>
  <c r="J237" i="16"/>
  <c r="J238" i="16"/>
  <c r="J239" i="16"/>
  <c r="J240" i="16"/>
  <c r="J241" i="16"/>
  <c r="J242" i="16"/>
  <c r="J243" i="16"/>
  <c r="J244" i="16"/>
  <c r="J245" i="16"/>
  <c r="J246" i="16"/>
  <c r="J247" i="16"/>
  <c r="J248" i="16"/>
  <c r="J249" i="16"/>
  <c r="J250" i="16"/>
  <c r="J251" i="16"/>
  <c r="J252" i="16"/>
  <c r="J253" i="16"/>
  <c r="J254" i="16"/>
  <c r="J232" i="16"/>
  <c r="K186" i="16"/>
  <c r="L186" i="16"/>
  <c r="M186" i="16"/>
  <c r="N186" i="16"/>
  <c r="O186" i="16"/>
  <c r="P186" i="16"/>
  <c r="Q186" i="16"/>
  <c r="R186" i="16"/>
  <c r="S186" i="16"/>
  <c r="T186" i="16"/>
  <c r="U186" i="16"/>
  <c r="V186" i="16"/>
  <c r="W186" i="16"/>
  <c r="X186" i="16"/>
  <c r="Y186" i="16"/>
  <c r="Z186" i="16"/>
  <c r="AA186" i="16"/>
  <c r="K187" i="16"/>
  <c r="L187" i="16"/>
  <c r="M187" i="16"/>
  <c r="N187" i="16"/>
  <c r="O187" i="16"/>
  <c r="P187" i="16"/>
  <c r="Q187" i="16"/>
  <c r="R187" i="16"/>
  <c r="S187" i="16"/>
  <c r="T187" i="16"/>
  <c r="U187" i="16"/>
  <c r="V187" i="16"/>
  <c r="W187" i="16"/>
  <c r="X187" i="16"/>
  <c r="Y187" i="16"/>
  <c r="Z187" i="16"/>
  <c r="AA187" i="16"/>
  <c r="K188" i="16"/>
  <c r="L188" i="16"/>
  <c r="M188" i="16"/>
  <c r="N188" i="16"/>
  <c r="O188" i="16"/>
  <c r="P188" i="16"/>
  <c r="Q188" i="16"/>
  <c r="R188" i="16"/>
  <c r="S188" i="16"/>
  <c r="T188" i="16"/>
  <c r="U188" i="16"/>
  <c r="V188" i="16"/>
  <c r="W188" i="16"/>
  <c r="X188" i="16"/>
  <c r="Y188" i="16"/>
  <c r="Z188" i="16"/>
  <c r="AA188" i="16"/>
  <c r="K189" i="16"/>
  <c r="L189" i="16"/>
  <c r="M189" i="16"/>
  <c r="N189" i="16"/>
  <c r="O189" i="16"/>
  <c r="P189" i="16"/>
  <c r="Q189" i="16"/>
  <c r="R189" i="16"/>
  <c r="S189" i="16"/>
  <c r="T189" i="16"/>
  <c r="U189" i="16"/>
  <c r="V189" i="16"/>
  <c r="W189" i="16"/>
  <c r="X189" i="16"/>
  <c r="Y189" i="16"/>
  <c r="Z189" i="16"/>
  <c r="AA189" i="16"/>
  <c r="K190" i="16"/>
  <c r="L190" i="16"/>
  <c r="M190" i="16"/>
  <c r="N190" i="16"/>
  <c r="O190" i="16"/>
  <c r="P190" i="16"/>
  <c r="Q190" i="16"/>
  <c r="R190" i="16"/>
  <c r="S190" i="16"/>
  <c r="T190" i="16"/>
  <c r="U190" i="16"/>
  <c r="V190" i="16"/>
  <c r="W190" i="16"/>
  <c r="X190" i="16"/>
  <c r="Y190" i="16"/>
  <c r="Z190" i="16"/>
  <c r="AA190" i="16"/>
  <c r="K191" i="16"/>
  <c r="L191" i="16"/>
  <c r="M191" i="16"/>
  <c r="N191" i="16"/>
  <c r="O191" i="16"/>
  <c r="P191" i="16"/>
  <c r="Q191" i="16"/>
  <c r="R191" i="16"/>
  <c r="S191" i="16"/>
  <c r="T191" i="16"/>
  <c r="U191" i="16"/>
  <c r="V191" i="16"/>
  <c r="W191" i="16"/>
  <c r="X191" i="16"/>
  <c r="Y191" i="16"/>
  <c r="Z191" i="16"/>
  <c r="AA191" i="16"/>
  <c r="K192" i="16"/>
  <c r="L192" i="16"/>
  <c r="M192" i="16"/>
  <c r="N192" i="16"/>
  <c r="O192" i="16"/>
  <c r="P192" i="16"/>
  <c r="Q192" i="16"/>
  <c r="R192" i="16"/>
  <c r="S192" i="16"/>
  <c r="T192" i="16"/>
  <c r="U192" i="16"/>
  <c r="V192" i="16"/>
  <c r="W192" i="16"/>
  <c r="X192" i="16"/>
  <c r="Y192" i="16"/>
  <c r="Z192" i="16"/>
  <c r="AA192" i="16"/>
  <c r="K193" i="16"/>
  <c r="L193" i="16"/>
  <c r="M193" i="16"/>
  <c r="N193" i="16"/>
  <c r="O193" i="16"/>
  <c r="P193" i="16"/>
  <c r="Q193" i="16"/>
  <c r="R193" i="16"/>
  <c r="S193" i="16"/>
  <c r="T193" i="16"/>
  <c r="U193" i="16"/>
  <c r="V193" i="16"/>
  <c r="W193" i="16"/>
  <c r="X193" i="16"/>
  <c r="Y193" i="16"/>
  <c r="Z193" i="16"/>
  <c r="AA193" i="16"/>
  <c r="K194" i="16"/>
  <c r="L194" i="16"/>
  <c r="M194" i="16"/>
  <c r="N194" i="16"/>
  <c r="O194" i="16"/>
  <c r="P194" i="16"/>
  <c r="Q194" i="16"/>
  <c r="R194" i="16"/>
  <c r="S194" i="16"/>
  <c r="T194" i="16"/>
  <c r="U194" i="16"/>
  <c r="V194" i="16"/>
  <c r="W194" i="16"/>
  <c r="X194" i="16"/>
  <c r="Y194" i="16"/>
  <c r="Z194" i="16"/>
  <c r="AA194" i="16"/>
  <c r="K195" i="16"/>
  <c r="L195" i="16"/>
  <c r="M195" i="16"/>
  <c r="N195" i="16"/>
  <c r="O195" i="16"/>
  <c r="P195" i="16"/>
  <c r="Q195" i="16"/>
  <c r="R195" i="16"/>
  <c r="S195" i="16"/>
  <c r="T195" i="16"/>
  <c r="U195" i="16"/>
  <c r="V195" i="16"/>
  <c r="W195" i="16"/>
  <c r="X195" i="16"/>
  <c r="Y195" i="16"/>
  <c r="Z195" i="16"/>
  <c r="AA195" i="16"/>
  <c r="K196" i="16"/>
  <c r="L196" i="16"/>
  <c r="M196" i="16"/>
  <c r="N196" i="16"/>
  <c r="O196" i="16"/>
  <c r="P196" i="16"/>
  <c r="Q196" i="16"/>
  <c r="R196" i="16"/>
  <c r="S196" i="16"/>
  <c r="T196" i="16"/>
  <c r="U196" i="16"/>
  <c r="V196" i="16"/>
  <c r="W196" i="16"/>
  <c r="X196" i="16"/>
  <c r="Y196" i="16"/>
  <c r="Z196" i="16"/>
  <c r="AA196" i="16"/>
  <c r="K197" i="16"/>
  <c r="L197" i="16"/>
  <c r="M197" i="16"/>
  <c r="N197" i="16"/>
  <c r="O197" i="16"/>
  <c r="P197" i="16"/>
  <c r="Q197" i="16"/>
  <c r="R197" i="16"/>
  <c r="S197" i="16"/>
  <c r="T197" i="16"/>
  <c r="U197" i="16"/>
  <c r="V197" i="16"/>
  <c r="W197" i="16"/>
  <c r="X197" i="16"/>
  <c r="Y197" i="16"/>
  <c r="Z197" i="16"/>
  <c r="AA197" i="16"/>
  <c r="K198" i="16"/>
  <c r="L198" i="16"/>
  <c r="M198" i="16"/>
  <c r="N198" i="16"/>
  <c r="O198" i="16"/>
  <c r="P198" i="16"/>
  <c r="Q198" i="16"/>
  <c r="R198" i="16"/>
  <c r="S198" i="16"/>
  <c r="T198" i="16"/>
  <c r="U198" i="16"/>
  <c r="V198" i="16"/>
  <c r="W198" i="16"/>
  <c r="X198" i="16"/>
  <c r="Y198" i="16"/>
  <c r="Z198" i="16"/>
  <c r="AA198" i="16"/>
  <c r="K199" i="16"/>
  <c r="L199" i="16"/>
  <c r="M199" i="16"/>
  <c r="N199" i="16"/>
  <c r="O199" i="16"/>
  <c r="P199" i="16"/>
  <c r="Q199" i="16"/>
  <c r="R199" i="16"/>
  <c r="S199" i="16"/>
  <c r="T199" i="16"/>
  <c r="U199" i="16"/>
  <c r="V199" i="16"/>
  <c r="W199" i="16"/>
  <c r="X199" i="16"/>
  <c r="Y199" i="16"/>
  <c r="Z199" i="16"/>
  <c r="AA199" i="16"/>
  <c r="K200" i="16"/>
  <c r="L200" i="16"/>
  <c r="M200" i="16"/>
  <c r="N200" i="16"/>
  <c r="O200" i="16"/>
  <c r="P200" i="16"/>
  <c r="Q200" i="16"/>
  <c r="R200" i="16"/>
  <c r="S200" i="16"/>
  <c r="T200" i="16"/>
  <c r="U200" i="16"/>
  <c r="V200" i="16"/>
  <c r="W200" i="16"/>
  <c r="X200" i="16"/>
  <c r="Y200" i="16"/>
  <c r="Z200" i="16"/>
  <c r="AA200" i="16"/>
  <c r="K201" i="16"/>
  <c r="L201" i="16"/>
  <c r="M201" i="16"/>
  <c r="N201" i="16"/>
  <c r="O201" i="16"/>
  <c r="P201" i="16"/>
  <c r="Q201" i="16"/>
  <c r="R201" i="16"/>
  <c r="S201" i="16"/>
  <c r="T201" i="16"/>
  <c r="U201" i="16"/>
  <c r="V201" i="16"/>
  <c r="W201" i="16"/>
  <c r="X201" i="16"/>
  <c r="Y201" i="16"/>
  <c r="Z201" i="16"/>
  <c r="AA201" i="16"/>
  <c r="K202" i="16"/>
  <c r="L202" i="16"/>
  <c r="M202" i="16"/>
  <c r="N202" i="16"/>
  <c r="O202" i="16"/>
  <c r="P202" i="16"/>
  <c r="Q202" i="16"/>
  <c r="R202" i="16"/>
  <c r="S202" i="16"/>
  <c r="T202" i="16"/>
  <c r="U202" i="16"/>
  <c r="V202" i="16"/>
  <c r="W202" i="16"/>
  <c r="X202" i="16"/>
  <c r="Y202" i="16"/>
  <c r="Z202" i="16"/>
  <c r="AA202" i="16"/>
  <c r="K203" i="16"/>
  <c r="L203" i="16"/>
  <c r="M203" i="16"/>
  <c r="N203" i="16"/>
  <c r="O203" i="16"/>
  <c r="P203" i="16"/>
  <c r="Q203" i="16"/>
  <c r="R203" i="16"/>
  <c r="S203" i="16"/>
  <c r="T203" i="16"/>
  <c r="U203" i="16"/>
  <c r="V203" i="16"/>
  <c r="W203" i="16"/>
  <c r="X203" i="16"/>
  <c r="Y203" i="16"/>
  <c r="Z203" i="16"/>
  <c r="AA203" i="16"/>
  <c r="K204" i="16"/>
  <c r="L204" i="16"/>
  <c r="M204" i="16"/>
  <c r="N204" i="16"/>
  <c r="O204" i="16"/>
  <c r="P204" i="16"/>
  <c r="Q204" i="16"/>
  <c r="R204" i="16"/>
  <c r="S204" i="16"/>
  <c r="T204" i="16"/>
  <c r="U204" i="16"/>
  <c r="V204" i="16"/>
  <c r="W204" i="16"/>
  <c r="X204" i="16"/>
  <c r="Y204" i="16"/>
  <c r="Z204" i="16"/>
  <c r="AA204" i="16"/>
  <c r="K205" i="16"/>
  <c r="L205" i="16"/>
  <c r="M205" i="16"/>
  <c r="N205" i="16"/>
  <c r="O205" i="16"/>
  <c r="P205" i="16"/>
  <c r="Q205" i="16"/>
  <c r="R205" i="16"/>
  <c r="S205" i="16"/>
  <c r="T205" i="16"/>
  <c r="U205" i="16"/>
  <c r="V205" i="16"/>
  <c r="W205" i="16"/>
  <c r="X205" i="16"/>
  <c r="Y205" i="16"/>
  <c r="Z205" i="16"/>
  <c r="AA205" i="16"/>
  <c r="K206" i="16"/>
  <c r="L206" i="16"/>
  <c r="M206" i="16"/>
  <c r="N206" i="16"/>
  <c r="O206" i="16"/>
  <c r="P206" i="16"/>
  <c r="Q206" i="16"/>
  <c r="R206" i="16"/>
  <c r="S206" i="16"/>
  <c r="T206" i="16"/>
  <c r="U206" i="16"/>
  <c r="V206" i="16"/>
  <c r="W206" i="16"/>
  <c r="X206" i="16"/>
  <c r="Y206" i="16"/>
  <c r="Z206" i="16"/>
  <c r="AA206" i="16"/>
  <c r="K207" i="16"/>
  <c r="L207" i="16"/>
  <c r="M207" i="16"/>
  <c r="N207" i="16"/>
  <c r="O207" i="16"/>
  <c r="P207" i="16"/>
  <c r="Q207" i="16"/>
  <c r="R207" i="16"/>
  <c r="S207" i="16"/>
  <c r="T207" i="16"/>
  <c r="U207" i="16"/>
  <c r="V207" i="16"/>
  <c r="W207" i="16"/>
  <c r="X207" i="16"/>
  <c r="Y207" i="16"/>
  <c r="Z207" i="16"/>
  <c r="AA207" i="16"/>
  <c r="K208" i="16"/>
  <c r="L208" i="16"/>
  <c r="M208" i="16"/>
  <c r="N208" i="16"/>
  <c r="O208" i="16"/>
  <c r="P208" i="16"/>
  <c r="Q208" i="16"/>
  <c r="R208" i="16"/>
  <c r="S208" i="16"/>
  <c r="T208" i="16"/>
  <c r="U208" i="16"/>
  <c r="V208" i="16"/>
  <c r="W208" i="16"/>
  <c r="X208" i="16"/>
  <c r="Y208" i="16"/>
  <c r="Z208" i="16"/>
  <c r="AA208" i="16"/>
  <c r="J187" i="16"/>
  <c r="J188" i="16"/>
  <c r="J189" i="16"/>
  <c r="J190" i="16"/>
  <c r="J191" i="16"/>
  <c r="J192" i="16"/>
  <c r="J193" i="16"/>
  <c r="J194" i="16"/>
  <c r="J195" i="16"/>
  <c r="J196" i="16"/>
  <c r="J197" i="16"/>
  <c r="J198" i="16"/>
  <c r="J199" i="16"/>
  <c r="J200" i="16"/>
  <c r="J201" i="16"/>
  <c r="J202" i="16"/>
  <c r="J203" i="16"/>
  <c r="J204" i="16"/>
  <c r="J205" i="16"/>
  <c r="J206" i="16"/>
  <c r="J207" i="16"/>
  <c r="J208" i="16"/>
  <c r="J186" i="16"/>
  <c r="K278" i="16"/>
  <c r="L278" i="16"/>
  <c r="M278" i="16"/>
  <c r="N278" i="16"/>
  <c r="O278" i="16"/>
  <c r="P278" i="16"/>
  <c r="Q278" i="16"/>
  <c r="R278" i="16"/>
  <c r="S278" i="16"/>
  <c r="T278" i="16"/>
  <c r="U278" i="16"/>
  <c r="V278" i="16"/>
  <c r="W278" i="16"/>
  <c r="X278" i="16"/>
  <c r="Y278" i="16"/>
  <c r="Z278" i="16"/>
  <c r="AA278" i="16"/>
  <c r="K279" i="16"/>
  <c r="L279" i="16"/>
  <c r="M279" i="16"/>
  <c r="N279" i="16"/>
  <c r="O279" i="16"/>
  <c r="P279" i="16"/>
  <c r="Q279" i="16"/>
  <c r="R279" i="16"/>
  <c r="S279" i="16"/>
  <c r="T279" i="16"/>
  <c r="U279" i="16"/>
  <c r="V279" i="16"/>
  <c r="W279" i="16"/>
  <c r="X279" i="16"/>
  <c r="Y279" i="16"/>
  <c r="Z279" i="16"/>
  <c r="AA279" i="16"/>
  <c r="K280" i="16"/>
  <c r="L280" i="16"/>
  <c r="M280" i="16"/>
  <c r="N280" i="16"/>
  <c r="O280" i="16"/>
  <c r="P280" i="16"/>
  <c r="Q280" i="16"/>
  <c r="R280" i="16"/>
  <c r="S280" i="16"/>
  <c r="T280" i="16"/>
  <c r="U280" i="16"/>
  <c r="V280" i="16"/>
  <c r="W280" i="16"/>
  <c r="X280" i="16"/>
  <c r="Y280" i="16"/>
  <c r="Z280" i="16"/>
  <c r="AA280" i="16"/>
  <c r="K281" i="16"/>
  <c r="L281" i="16"/>
  <c r="M281" i="16"/>
  <c r="N281" i="16"/>
  <c r="O281" i="16"/>
  <c r="P281" i="16"/>
  <c r="Q281" i="16"/>
  <c r="R281" i="16"/>
  <c r="S281" i="16"/>
  <c r="T281" i="16"/>
  <c r="U281" i="16"/>
  <c r="V281" i="16"/>
  <c r="W281" i="16"/>
  <c r="X281" i="16"/>
  <c r="Y281" i="16"/>
  <c r="Z281" i="16"/>
  <c r="AA281" i="16"/>
  <c r="K282" i="16"/>
  <c r="L282" i="16"/>
  <c r="M282" i="16"/>
  <c r="N282" i="16"/>
  <c r="O282" i="16"/>
  <c r="P282" i="16"/>
  <c r="Q282" i="16"/>
  <c r="R282" i="16"/>
  <c r="S282" i="16"/>
  <c r="T282" i="16"/>
  <c r="U282" i="16"/>
  <c r="V282" i="16"/>
  <c r="W282" i="16"/>
  <c r="X282" i="16"/>
  <c r="Y282" i="16"/>
  <c r="Z282" i="16"/>
  <c r="AA282" i="16"/>
  <c r="K283" i="16"/>
  <c r="L283" i="16"/>
  <c r="M283" i="16"/>
  <c r="N283" i="16"/>
  <c r="O283" i="16"/>
  <c r="P283" i="16"/>
  <c r="Q283" i="16"/>
  <c r="R283" i="16"/>
  <c r="S283" i="16"/>
  <c r="T283" i="16"/>
  <c r="U283" i="16"/>
  <c r="V283" i="16"/>
  <c r="W283" i="16"/>
  <c r="X283" i="16"/>
  <c r="Y283" i="16"/>
  <c r="Z283" i="16"/>
  <c r="AA283" i="16"/>
  <c r="K284" i="16"/>
  <c r="L284" i="16"/>
  <c r="M284" i="16"/>
  <c r="N284" i="16"/>
  <c r="O284" i="16"/>
  <c r="P284" i="16"/>
  <c r="Q284" i="16"/>
  <c r="R284" i="16"/>
  <c r="S284" i="16"/>
  <c r="T284" i="16"/>
  <c r="U284" i="16"/>
  <c r="V284" i="16"/>
  <c r="W284" i="16"/>
  <c r="X284" i="16"/>
  <c r="Y284" i="16"/>
  <c r="Z284" i="16"/>
  <c r="AA284" i="16"/>
  <c r="K285" i="16"/>
  <c r="L285" i="16"/>
  <c r="M285" i="16"/>
  <c r="N285" i="16"/>
  <c r="O285" i="16"/>
  <c r="P285" i="16"/>
  <c r="Q285" i="16"/>
  <c r="R285" i="16"/>
  <c r="S285" i="16"/>
  <c r="T285" i="16"/>
  <c r="U285" i="16"/>
  <c r="V285" i="16"/>
  <c r="W285" i="16"/>
  <c r="X285" i="16"/>
  <c r="Y285" i="16"/>
  <c r="Z285" i="16"/>
  <c r="AA285" i="16"/>
  <c r="K286" i="16"/>
  <c r="L286" i="16"/>
  <c r="M286" i="16"/>
  <c r="N286" i="16"/>
  <c r="O286" i="16"/>
  <c r="P286" i="16"/>
  <c r="Q286" i="16"/>
  <c r="R286" i="16"/>
  <c r="S286" i="16"/>
  <c r="T286" i="16"/>
  <c r="U286" i="16"/>
  <c r="V286" i="16"/>
  <c r="W286" i="16"/>
  <c r="X286" i="16"/>
  <c r="Y286" i="16"/>
  <c r="Z286" i="16"/>
  <c r="AA286" i="16"/>
  <c r="K287" i="16"/>
  <c r="L287" i="16"/>
  <c r="M287" i="16"/>
  <c r="N287" i="16"/>
  <c r="O287" i="16"/>
  <c r="P287" i="16"/>
  <c r="Q287" i="16"/>
  <c r="R287" i="16"/>
  <c r="S287" i="16"/>
  <c r="T287" i="16"/>
  <c r="U287" i="16"/>
  <c r="V287" i="16"/>
  <c r="W287" i="16"/>
  <c r="X287" i="16"/>
  <c r="Y287" i="16"/>
  <c r="Z287" i="16"/>
  <c r="AA287" i="16"/>
  <c r="K288" i="16"/>
  <c r="L288" i="16"/>
  <c r="M288" i="16"/>
  <c r="N288" i="16"/>
  <c r="O288" i="16"/>
  <c r="P288" i="16"/>
  <c r="Q288" i="16"/>
  <c r="R288" i="16"/>
  <c r="S288" i="16"/>
  <c r="T288" i="16"/>
  <c r="U288" i="16"/>
  <c r="V288" i="16"/>
  <c r="W288" i="16"/>
  <c r="X288" i="16"/>
  <c r="Y288" i="16"/>
  <c r="Z288" i="16"/>
  <c r="AA288" i="16"/>
  <c r="K289" i="16"/>
  <c r="L289" i="16"/>
  <c r="M289" i="16"/>
  <c r="N289" i="16"/>
  <c r="O289" i="16"/>
  <c r="P289" i="16"/>
  <c r="Q289" i="16"/>
  <c r="R289" i="16"/>
  <c r="S289" i="16"/>
  <c r="T289" i="16"/>
  <c r="U289" i="16"/>
  <c r="V289" i="16"/>
  <c r="W289" i="16"/>
  <c r="X289" i="16"/>
  <c r="Y289" i="16"/>
  <c r="Z289" i="16"/>
  <c r="AA289" i="16"/>
  <c r="K290" i="16"/>
  <c r="L290" i="16"/>
  <c r="M290" i="16"/>
  <c r="N290" i="16"/>
  <c r="O290" i="16"/>
  <c r="P290" i="16"/>
  <c r="Q290" i="16"/>
  <c r="R290" i="16"/>
  <c r="S290" i="16"/>
  <c r="T290" i="16"/>
  <c r="U290" i="16"/>
  <c r="V290" i="16"/>
  <c r="W290" i="16"/>
  <c r="X290" i="16"/>
  <c r="Y290" i="16"/>
  <c r="Z290" i="16"/>
  <c r="AA290" i="16"/>
  <c r="K291" i="16"/>
  <c r="L291" i="16"/>
  <c r="M291" i="16"/>
  <c r="N291" i="16"/>
  <c r="O291" i="16"/>
  <c r="P291" i="16"/>
  <c r="Q291" i="16"/>
  <c r="R291" i="16"/>
  <c r="S291" i="16"/>
  <c r="T291" i="16"/>
  <c r="U291" i="16"/>
  <c r="V291" i="16"/>
  <c r="W291" i="16"/>
  <c r="X291" i="16"/>
  <c r="Y291" i="16"/>
  <c r="Z291" i="16"/>
  <c r="AA291" i="16"/>
  <c r="K292" i="16"/>
  <c r="L292" i="16"/>
  <c r="M292" i="16"/>
  <c r="N292" i="16"/>
  <c r="O292" i="16"/>
  <c r="P292" i="16"/>
  <c r="Q292" i="16"/>
  <c r="R292" i="16"/>
  <c r="S292" i="16"/>
  <c r="T292" i="16"/>
  <c r="U292" i="16"/>
  <c r="V292" i="16"/>
  <c r="W292" i="16"/>
  <c r="X292" i="16"/>
  <c r="Y292" i="16"/>
  <c r="Z292" i="16"/>
  <c r="AA292" i="16"/>
  <c r="K293" i="16"/>
  <c r="L293" i="16"/>
  <c r="M293" i="16"/>
  <c r="N293" i="16"/>
  <c r="O293" i="16"/>
  <c r="P293" i="16"/>
  <c r="Q293" i="16"/>
  <c r="R293" i="16"/>
  <c r="S293" i="16"/>
  <c r="T293" i="16"/>
  <c r="U293" i="16"/>
  <c r="V293" i="16"/>
  <c r="W293" i="16"/>
  <c r="X293" i="16"/>
  <c r="Y293" i="16"/>
  <c r="Z293" i="16"/>
  <c r="AA293" i="16"/>
  <c r="K294" i="16"/>
  <c r="L294" i="16"/>
  <c r="M294" i="16"/>
  <c r="N294" i="16"/>
  <c r="O294" i="16"/>
  <c r="P294" i="16"/>
  <c r="Q294" i="16"/>
  <c r="R294" i="16"/>
  <c r="S294" i="16"/>
  <c r="T294" i="16"/>
  <c r="U294" i="16"/>
  <c r="V294" i="16"/>
  <c r="W294" i="16"/>
  <c r="X294" i="16"/>
  <c r="Y294" i="16"/>
  <c r="Z294" i="16"/>
  <c r="AA294" i="16"/>
  <c r="K295" i="16"/>
  <c r="L295" i="16"/>
  <c r="M295" i="16"/>
  <c r="N295" i="16"/>
  <c r="O295" i="16"/>
  <c r="P295" i="16"/>
  <c r="Q295" i="16"/>
  <c r="R295" i="16"/>
  <c r="S295" i="16"/>
  <c r="T295" i="16"/>
  <c r="U295" i="16"/>
  <c r="V295" i="16"/>
  <c r="W295" i="16"/>
  <c r="X295" i="16"/>
  <c r="Y295" i="16"/>
  <c r="Z295" i="16"/>
  <c r="AA295" i="16"/>
  <c r="K296" i="16"/>
  <c r="L296" i="16"/>
  <c r="M296" i="16"/>
  <c r="N296" i="16"/>
  <c r="O296" i="16"/>
  <c r="P296" i="16"/>
  <c r="Q296" i="16"/>
  <c r="R296" i="16"/>
  <c r="S296" i="16"/>
  <c r="T296" i="16"/>
  <c r="U296" i="16"/>
  <c r="V296" i="16"/>
  <c r="W296" i="16"/>
  <c r="X296" i="16"/>
  <c r="Y296" i="16"/>
  <c r="Z296" i="16"/>
  <c r="AA296" i="16"/>
  <c r="K297" i="16"/>
  <c r="L297" i="16"/>
  <c r="M297" i="16"/>
  <c r="N297" i="16"/>
  <c r="O297" i="16"/>
  <c r="P297" i="16"/>
  <c r="Q297" i="16"/>
  <c r="R297" i="16"/>
  <c r="S297" i="16"/>
  <c r="T297" i="16"/>
  <c r="U297" i="16"/>
  <c r="V297" i="16"/>
  <c r="W297" i="16"/>
  <c r="X297" i="16"/>
  <c r="Y297" i="16"/>
  <c r="Z297" i="16"/>
  <c r="AA297" i="16"/>
  <c r="K298" i="16"/>
  <c r="L298" i="16"/>
  <c r="M298" i="16"/>
  <c r="N298" i="16"/>
  <c r="O298" i="16"/>
  <c r="P298" i="16"/>
  <c r="Q298" i="16"/>
  <c r="R298" i="16"/>
  <c r="S298" i="16"/>
  <c r="T298" i="16"/>
  <c r="U298" i="16"/>
  <c r="V298" i="16"/>
  <c r="W298" i="16"/>
  <c r="X298" i="16"/>
  <c r="Y298" i="16"/>
  <c r="Z298" i="16"/>
  <c r="AA298" i="16"/>
  <c r="K299" i="16"/>
  <c r="L299" i="16"/>
  <c r="M299" i="16"/>
  <c r="N299" i="16"/>
  <c r="O299" i="16"/>
  <c r="P299" i="16"/>
  <c r="Q299" i="16"/>
  <c r="R299" i="16"/>
  <c r="S299" i="16"/>
  <c r="T299" i="16"/>
  <c r="U299" i="16"/>
  <c r="V299" i="16"/>
  <c r="W299" i="16"/>
  <c r="X299" i="16"/>
  <c r="Y299" i="16"/>
  <c r="Z299" i="16"/>
  <c r="AA299" i="16"/>
  <c r="K300" i="16"/>
  <c r="L300" i="16"/>
  <c r="M300" i="16"/>
  <c r="N300" i="16"/>
  <c r="O300" i="16"/>
  <c r="P300" i="16"/>
  <c r="Q300" i="16"/>
  <c r="R300" i="16"/>
  <c r="S300" i="16"/>
  <c r="T300" i="16"/>
  <c r="U300" i="16"/>
  <c r="V300" i="16"/>
  <c r="W300" i="16"/>
  <c r="X300" i="16"/>
  <c r="Y300" i="16"/>
  <c r="Z300" i="16"/>
  <c r="AA300" i="16"/>
  <c r="J279" i="16"/>
  <c r="J280" i="16"/>
  <c r="J281" i="16"/>
  <c r="J282" i="16"/>
  <c r="J283" i="16"/>
  <c r="J284" i="16"/>
  <c r="J285" i="16"/>
  <c r="J286" i="16"/>
  <c r="J287" i="16"/>
  <c r="J288" i="16"/>
  <c r="J289" i="16"/>
  <c r="J290" i="16"/>
  <c r="J291" i="16"/>
  <c r="J292" i="16"/>
  <c r="J293" i="16"/>
  <c r="J294" i="16"/>
  <c r="J295" i="16"/>
  <c r="J296" i="16"/>
  <c r="J297" i="16"/>
  <c r="J298" i="16"/>
  <c r="J299" i="16"/>
  <c r="J300" i="16"/>
  <c r="J278" i="16"/>
  <c r="K2" i="16"/>
  <c r="L2" i="16"/>
  <c r="M2" i="16"/>
  <c r="N2" i="16"/>
  <c r="O2" i="16"/>
  <c r="P2" i="16"/>
  <c r="Q2" i="16"/>
  <c r="R2" i="16"/>
  <c r="S2" i="16"/>
  <c r="T2" i="16"/>
  <c r="U2" i="16"/>
  <c r="V2" i="16"/>
  <c r="W2" i="16"/>
  <c r="X2" i="16"/>
  <c r="Y2" i="16"/>
  <c r="Z2" i="16"/>
  <c r="AA2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X3" i="16"/>
  <c r="Y3" i="16"/>
  <c r="Z3" i="16"/>
  <c r="AA3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X7" i="16"/>
  <c r="Y7" i="16"/>
  <c r="Z7" i="16"/>
  <c r="AA7" i="16"/>
  <c r="K8" i="16"/>
  <c r="L8" i="16"/>
  <c r="M8" i="16"/>
  <c r="N8" i="16"/>
  <c r="O8" i="16"/>
  <c r="P8" i="16"/>
  <c r="Q8" i="16"/>
  <c r="R8" i="16"/>
  <c r="S8" i="16"/>
  <c r="T8" i="16"/>
  <c r="U8" i="16"/>
  <c r="V8" i="16"/>
  <c r="W8" i="16"/>
  <c r="X8" i="16"/>
  <c r="Y8" i="16"/>
  <c r="Z8" i="16"/>
  <c r="AA8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Z10" i="16"/>
  <c r="AA10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K12" i="16"/>
  <c r="L12" i="16"/>
  <c r="M12" i="16"/>
  <c r="N12" i="16"/>
  <c r="O12" i="16"/>
  <c r="P12" i="16"/>
  <c r="Q12" i="16"/>
  <c r="R12" i="16"/>
  <c r="S12" i="16"/>
  <c r="T12" i="16"/>
  <c r="U12" i="16"/>
  <c r="V12" i="16"/>
  <c r="W12" i="16"/>
  <c r="X12" i="16"/>
  <c r="Y12" i="16"/>
  <c r="Z12" i="16"/>
  <c r="AA12" i="16"/>
  <c r="K13" i="16"/>
  <c r="L13" i="16"/>
  <c r="M13" i="16"/>
  <c r="N13" i="16"/>
  <c r="O13" i="16"/>
  <c r="P13" i="16"/>
  <c r="Q13" i="16"/>
  <c r="R13" i="16"/>
  <c r="S13" i="16"/>
  <c r="T13" i="16"/>
  <c r="U13" i="16"/>
  <c r="V13" i="16"/>
  <c r="W13" i="16"/>
  <c r="X13" i="16"/>
  <c r="Y13" i="16"/>
  <c r="Z13" i="16"/>
  <c r="AA13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K16" i="16"/>
  <c r="L16" i="16"/>
  <c r="M16" i="16"/>
  <c r="N16" i="16"/>
  <c r="O16" i="16"/>
  <c r="P16" i="16"/>
  <c r="Q16" i="16"/>
  <c r="R16" i="16"/>
  <c r="S16" i="16"/>
  <c r="T16" i="16"/>
  <c r="U16" i="16"/>
  <c r="V16" i="16"/>
  <c r="W16" i="16"/>
  <c r="X16" i="16"/>
  <c r="Y16" i="16"/>
  <c r="Z16" i="16"/>
  <c r="AA16" i="16"/>
  <c r="K17" i="16"/>
  <c r="L17" i="16"/>
  <c r="M17" i="16"/>
  <c r="N17" i="16"/>
  <c r="O17" i="16"/>
  <c r="P17" i="16"/>
  <c r="Q17" i="16"/>
  <c r="R17" i="16"/>
  <c r="S17" i="16"/>
  <c r="T17" i="16"/>
  <c r="U17" i="16"/>
  <c r="V17" i="16"/>
  <c r="W17" i="16"/>
  <c r="X17" i="16"/>
  <c r="Y17" i="16"/>
  <c r="Z17" i="16"/>
  <c r="AA17" i="16"/>
  <c r="K18" i="16"/>
  <c r="L18" i="16"/>
  <c r="M18" i="16"/>
  <c r="N18" i="16"/>
  <c r="O18" i="16"/>
  <c r="P18" i="16"/>
  <c r="Q18" i="16"/>
  <c r="R18" i="16"/>
  <c r="S18" i="16"/>
  <c r="T18" i="16"/>
  <c r="U18" i="16"/>
  <c r="V18" i="16"/>
  <c r="W18" i="16"/>
  <c r="X18" i="16"/>
  <c r="Y18" i="16"/>
  <c r="Z18" i="16"/>
  <c r="AA18" i="16"/>
  <c r="K19" i="16"/>
  <c r="L19" i="16"/>
  <c r="M19" i="16"/>
  <c r="N19" i="16"/>
  <c r="O19" i="16"/>
  <c r="P19" i="16"/>
  <c r="Q19" i="16"/>
  <c r="R19" i="16"/>
  <c r="S19" i="16"/>
  <c r="T19" i="16"/>
  <c r="U19" i="16"/>
  <c r="V19" i="16"/>
  <c r="W19" i="16"/>
  <c r="X19" i="16"/>
  <c r="Y19" i="16"/>
  <c r="Z19" i="16"/>
  <c r="AA19" i="16"/>
  <c r="K20" i="16"/>
  <c r="L20" i="16"/>
  <c r="M20" i="16"/>
  <c r="N20" i="16"/>
  <c r="O20" i="16"/>
  <c r="P20" i="16"/>
  <c r="Q20" i="16"/>
  <c r="R20" i="16"/>
  <c r="S20" i="16"/>
  <c r="T20" i="16"/>
  <c r="U20" i="16"/>
  <c r="V20" i="16"/>
  <c r="W20" i="16"/>
  <c r="X20" i="16"/>
  <c r="Y20" i="16"/>
  <c r="Z20" i="16"/>
  <c r="AA20" i="16"/>
  <c r="K21" i="16"/>
  <c r="L21" i="16"/>
  <c r="M21" i="16"/>
  <c r="N21" i="16"/>
  <c r="O21" i="16"/>
  <c r="P21" i="16"/>
  <c r="Q21" i="16"/>
  <c r="R21" i="16"/>
  <c r="S21" i="16"/>
  <c r="T21" i="16"/>
  <c r="U21" i="16"/>
  <c r="V21" i="16"/>
  <c r="W21" i="16"/>
  <c r="X21" i="16"/>
  <c r="Y21" i="16"/>
  <c r="Z21" i="16"/>
  <c r="AA21" i="16"/>
  <c r="K22" i="16"/>
  <c r="L22" i="16"/>
  <c r="M22" i="16"/>
  <c r="N22" i="16"/>
  <c r="O22" i="16"/>
  <c r="P22" i="16"/>
  <c r="Q22" i="16"/>
  <c r="R22" i="16"/>
  <c r="S22" i="16"/>
  <c r="T22" i="16"/>
  <c r="U22" i="16"/>
  <c r="V22" i="16"/>
  <c r="W22" i="16"/>
  <c r="X22" i="16"/>
  <c r="Y22" i="16"/>
  <c r="Z22" i="16"/>
  <c r="AA22" i="16"/>
  <c r="K23" i="16"/>
  <c r="L23" i="16"/>
  <c r="M23" i="16"/>
  <c r="N23" i="16"/>
  <c r="O23" i="16"/>
  <c r="P23" i="16"/>
  <c r="Q23" i="16"/>
  <c r="R23" i="16"/>
  <c r="S23" i="16"/>
  <c r="T23" i="16"/>
  <c r="U23" i="16"/>
  <c r="V23" i="16"/>
  <c r="W23" i="16"/>
  <c r="X23" i="16"/>
  <c r="Y23" i="16"/>
  <c r="Z23" i="16"/>
  <c r="AA23" i="16"/>
  <c r="K24" i="16"/>
  <c r="L24" i="16"/>
  <c r="M24" i="16"/>
  <c r="N24" i="16"/>
  <c r="O24" i="16"/>
  <c r="P24" i="16"/>
  <c r="Q24" i="16"/>
  <c r="R24" i="16"/>
  <c r="S24" i="16"/>
  <c r="T24" i="16"/>
  <c r="U24" i="16"/>
  <c r="V24" i="16"/>
  <c r="W24" i="16"/>
  <c r="X24" i="16"/>
  <c r="Y24" i="16"/>
  <c r="Z24" i="16"/>
  <c r="AA24" i="16"/>
  <c r="K25" i="16"/>
  <c r="L25" i="16"/>
  <c r="M25" i="16"/>
  <c r="N25" i="16"/>
  <c r="O25" i="16"/>
  <c r="P25" i="16"/>
  <c r="Q25" i="16"/>
  <c r="R25" i="16"/>
  <c r="S25" i="16"/>
  <c r="T25" i="16"/>
  <c r="U25" i="16"/>
  <c r="V25" i="16"/>
  <c r="W25" i="16"/>
  <c r="X25" i="16"/>
  <c r="Y25" i="16"/>
  <c r="Z25" i="16"/>
  <c r="AA25" i="16"/>
  <c r="K26" i="16"/>
  <c r="L26" i="16"/>
  <c r="M26" i="16"/>
  <c r="N26" i="16"/>
  <c r="O26" i="16"/>
  <c r="P26" i="16"/>
  <c r="Q26" i="16"/>
  <c r="R26" i="16"/>
  <c r="S26" i="16"/>
  <c r="T26" i="16"/>
  <c r="U26" i="16"/>
  <c r="V26" i="16"/>
  <c r="W26" i="16"/>
  <c r="X26" i="16"/>
  <c r="Y26" i="16"/>
  <c r="Z26" i="16"/>
  <c r="AA26" i="16"/>
  <c r="K27" i="16"/>
  <c r="L27" i="16"/>
  <c r="M27" i="16"/>
  <c r="N27" i="16"/>
  <c r="O27" i="16"/>
  <c r="P27" i="16"/>
  <c r="Q27" i="16"/>
  <c r="R27" i="16"/>
  <c r="S27" i="16"/>
  <c r="T27" i="16"/>
  <c r="U27" i="16"/>
  <c r="V27" i="16"/>
  <c r="W27" i="16"/>
  <c r="X27" i="16"/>
  <c r="Y27" i="16"/>
  <c r="Z27" i="16"/>
  <c r="AA27" i="16"/>
  <c r="K28" i="16"/>
  <c r="L28" i="16"/>
  <c r="M28" i="16"/>
  <c r="N28" i="16"/>
  <c r="O28" i="16"/>
  <c r="P28" i="16"/>
  <c r="Q28" i="16"/>
  <c r="R28" i="16"/>
  <c r="S28" i="16"/>
  <c r="T28" i="16"/>
  <c r="U28" i="16"/>
  <c r="V28" i="16"/>
  <c r="W28" i="16"/>
  <c r="X28" i="16"/>
  <c r="Y28" i="16"/>
  <c r="Z28" i="16"/>
  <c r="AA28" i="16"/>
  <c r="K29" i="16"/>
  <c r="L29" i="16"/>
  <c r="M29" i="16"/>
  <c r="N29" i="16"/>
  <c r="O29" i="16"/>
  <c r="P29" i="16"/>
  <c r="Q29" i="16"/>
  <c r="R29" i="16"/>
  <c r="S29" i="16"/>
  <c r="T29" i="16"/>
  <c r="U29" i="16"/>
  <c r="V29" i="16"/>
  <c r="W29" i="16"/>
  <c r="X29" i="16"/>
  <c r="Y29" i="16"/>
  <c r="Z29" i="16"/>
  <c r="AA29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AA30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AA31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AA32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AA33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AA34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AA35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AA36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AA37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AA38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AA39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AA40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AA41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AA42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AA43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AA44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AA45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AA46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AA47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AA48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AA49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AA50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AA51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AA52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AA53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AA54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AA55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AA56" i="16"/>
  <c r="K57" i="16"/>
  <c r="L57" i="16"/>
  <c r="M57" i="16"/>
  <c r="N57" i="16"/>
  <c r="O57" i="16"/>
  <c r="P57" i="16"/>
  <c r="Q57" i="16"/>
  <c r="R57" i="16"/>
  <c r="S57" i="16"/>
  <c r="T57" i="16"/>
  <c r="U57" i="16"/>
  <c r="V57" i="16"/>
  <c r="W57" i="16"/>
  <c r="X57" i="16"/>
  <c r="Y57" i="16"/>
  <c r="Z57" i="16"/>
  <c r="AA57" i="16"/>
  <c r="K58" i="16"/>
  <c r="L58" i="16"/>
  <c r="M58" i="16"/>
  <c r="N58" i="16"/>
  <c r="O58" i="16"/>
  <c r="P58" i="16"/>
  <c r="Q58" i="16"/>
  <c r="R58" i="16"/>
  <c r="S58" i="16"/>
  <c r="T58" i="16"/>
  <c r="U58" i="16"/>
  <c r="V58" i="16"/>
  <c r="W58" i="16"/>
  <c r="X58" i="16"/>
  <c r="Y58" i="16"/>
  <c r="Z58" i="16"/>
  <c r="AA58" i="16"/>
  <c r="K59" i="16"/>
  <c r="L59" i="16"/>
  <c r="M59" i="16"/>
  <c r="N59" i="16"/>
  <c r="O59" i="16"/>
  <c r="P59" i="16"/>
  <c r="Q59" i="16"/>
  <c r="R59" i="16"/>
  <c r="S59" i="16"/>
  <c r="T59" i="16"/>
  <c r="U59" i="16"/>
  <c r="V59" i="16"/>
  <c r="W59" i="16"/>
  <c r="X59" i="16"/>
  <c r="Y59" i="16"/>
  <c r="Z59" i="16"/>
  <c r="AA59" i="16"/>
  <c r="K60" i="16"/>
  <c r="L60" i="16"/>
  <c r="M60" i="16"/>
  <c r="N60" i="16"/>
  <c r="O60" i="16"/>
  <c r="P60" i="16"/>
  <c r="Q60" i="16"/>
  <c r="R60" i="16"/>
  <c r="S60" i="16"/>
  <c r="T60" i="16"/>
  <c r="U60" i="16"/>
  <c r="V60" i="16"/>
  <c r="W60" i="16"/>
  <c r="X60" i="16"/>
  <c r="Y60" i="16"/>
  <c r="Z60" i="16"/>
  <c r="AA60" i="16"/>
  <c r="K61" i="16"/>
  <c r="L61" i="16"/>
  <c r="M61" i="16"/>
  <c r="N61" i="16"/>
  <c r="O61" i="16"/>
  <c r="P61" i="16"/>
  <c r="Q61" i="16"/>
  <c r="R61" i="16"/>
  <c r="S61" i="16"/>
  <c r="T61" i="16"/>
  <c r="U61" i="16"/>
  <c r="V61" i="16"/>
  <c r="W61" i="16"/>
  <c r="X61" i="16"/>
  <c r="Y61" i="16"/>
  <c r="Z61" i="16"/>
  <c r="AA61" i="16"/>
  <c r="K62" i="16"/>
  <c r="L62" i="16"/>
  <c r="M62" i="16"/>
  <c r="N62" i="16"/>
  <c r="O62" i="16"/>
  <c r="P62" i="16"/>
  <c r="Q62" i="16"/>
  <c r="R62" i="16"/>
  <c r="S62" i="16"/>
  <c r="T62" i="16"/>
  <c r="U62" i="16"/>
  <c r="V62" i="16"/>
  <c r="W62" i="16"/>
  <c r="X62" i="16"/>
  <c r="Y62" i="16"/>
  <c r="Z62" i="16"/>
  <c r="AA62" i="16"/>
  <c r="K63" i="16"/>
  <c r="L63" i="16"/>
  <c r="M63" i="16"/>
  <c r="N63" i="16"/>
  <c r="O63" i="16"/>
  <c r="P63" i="16"/>
  <c r="Q63" i="16"/>
  <c r="R63" i="16"/>
  <c r="S63" i="16"/>
  <c r="T63" i="16"/>
  <c r="U63" i="16"/>
  <c r="V63" i="16"/>
  <c r="W63" i="16"/>
  <c r="X63" i="16"/>
  <c r="Y63" i="16"/>
  <c r="Z63" i="16"/>
  <c r="AA63" i="16"/>
  <c r="K64" i="16"/>
  <c r="L64" i="16"/>
  <c r="M64" i="16"/>
  <c r="N64" i="16"/>
  <c r="O64" i="16"/>
  <c r="P64" i="16"/>
  <c r="Q64" i="16"/>
  <c r="R64" i="16"/>
  <c r="S64" i="16"/>
  <c r="T64" i="16"/>
  <c r="U64" i="16"/>
  <c r="V64" i="16"/>
  <c r="W64" i="16"/>
  <c r="X64" i="16"/>
  <c r="Y64" i="16"/>
  <c r="Z64" i="16"/>
  <c r="AA64" i="16"/>
  <c r="K65" i="16"/>
  <c r="L65" i="16"/>
  <c r="M65" i="16"/>
  <c r="N65" i="16"/>
  <c r="O65" i="16"/>
  <c r="P65" i="16"/>
  <c r="Q65" i="16"/>
  <c r="R65" i="16"/>
  <c r="S65" i="16"/>
  <c r="T65" i="16"/>
  <c r="U65" i="16"/>
  <c r="V65" i="16"/>
  <c r="W65" i="16"/>
  <c r="X65" i="16"/>
  <c r="Y65" i="16"/>
  <c r="Z65" i="16"/>
  <c r="AA65" i="16"/>
  <c r="K66" i="16"/>
  <c r="L66" i="16"/>
  <c r="M66" i="16"/>
  <c r="N66" i="16"/>
  <c r="O66" i="16"/>
  <c r="P66" i="16"/>
  <c r="Q66" i="16"/>
  <c r="R66" i="16"/>
  <c r="S66" i="16"/>
  <c r="T66" i="16"/>
  <c r="U66" i="16"/>
  <c r="V66" i="16"/>
  <c r="W66" i="16"/>
  <c r="X66" i="16"/>
  <c r="Y66" i="16"/>
  <c r="Z66" i="16"/>
  <c r="AA66" i="16"/>
  <c r="K67" i="16"/>
  <c r="L67" i="16"/>
  <c r="M67" i="16"/>
  <c r="N67" i="16"/>
  <c r="O67" i="16"/>
  <c r="P67" i="16"/>
  <c r="Q67" i="16"/>
  <c r="R67" i="16"/>
  <c r="S67" i="16"/>
  <c r="T67" i="16"/>
  <c r="U67" i="16"/>
  <c r="V67" i="16"/>
  <c r="W67" i="16"/>
  <c r="X67" i="16"/>
  <c r="Y67" i="16"/>
  <c r="Z67" i="16"/>
  <c r="AA67" i="16"/>
  <c r="K68" i="16"/>
  <c r="L68" i="16"/>
  <c r="M68" i="16"/>
  <c r="N68" i="16"/>
  <c r="O68" i="16"/>
  <c r="P68" i="16"/>
  <c r="Q68" i="16"/>
  <c r="R68" i="16"/>
  <c r="S68" i="16"/>
  <c r="T68" i="16"/>
  <c r="U68" i="16"/>
  <c r="V68" i="16"/>
  <c r="W68" i="16"/>
  <c r="X68" i="16"/>
  <c r="Y68" i="16"/>
  <c r="Z68" i="16"/>
  <c r="AA68" i="16"/>
  <c r="K69" i="16"/>
  <c r="L69" i="16"/>
  <c r="M69" i="16"/>
  <c r="N69" i="16"/>
  <c r="O69" i="16"/>
  <c r="P69" i="16"/>
  <c r="Q69" i="16"/>
  <c r="R69" i="16"/>
  <c r="S69" i="16"/>
  <c r="T69" i="16"/>
  <c r="U69" i="16"/>
  <c r="V69" i="16"/>
  <c r="W69" i="16"/>
  <c r="X69" i="16"/>
  <c r="Y69" i="16"/>
  <c r="Z69" i="16"/>
  <c r="AA69" i="16"/>
  <c r="K70" i="16"/>
  <c r="L70" i="16"/>
  <c r="M70" i="16"/>
  <c r="N70" i="16"/>
  <c r="O70" i="16"/>
  <c r="P70" i="16"/>
  <c r="Q70" i="16"/>
  <c r="R70" i="16"/>
  <c r="S70" i="16"/>
  <c r="T70" i="16"/>
  <c r="U70" i="16"/>
  <c r="V70" i="16"/>
  <c r="W70" i="16"/>
  <c r="X70" i="16"/>
  <c r="Y70" i="16"/>
  <c r="Z70" i="16"/>
  <c r="AA70" i="16"/>
  <c r="K71" i="16"/>
  <c r="L71" i="16"/>
  <c r="M71" i="16"/>
  <c r="N71" i="16"/>
  <c r="O71" i="16"/>
  <c r="P71" i="16"/>
  <c r="Q71" i="16"/>
  <c r="R71" i="16"/>
  <c r="S71" i="16"/>
  <c r="T71" i="16"/>
  <c r="U71" i="16"/>
  <c r="V71" i="16"/>
  <c r="W71" i="16"/>
  <c r="X71" i="16"/>
  <c r="Y71" i="16"/>
  <c r="Z71" i="16"/>
  <c r="AA71" i="16"/>
  <c r="K72" i="16"/>
  <c r="L72" i="16"/>
  <c r="M72" i="16"/>
  <c r="N72" i="16"/>
  <c r="O72" i="16"/>
  <c r="P72" i="16"/>
  <c r="Q72" i="16"/>
  <c r="R72" i="16"/>
  <c r="S72" i="16"/>
  <c r="T72" i="16"/>
  <c r="U72" i="16"/>
  <c r="V72" i="16"/>
  <c r="W72" i="16"/>
  <c r="X72" i="16"/>
  <c r="Y72" i="16"/>
  <c r="Z72" i="16"/>
  <c r="AA72" i="16"/>
  <c r="K73" i="16"/>
  <c r="L73" i="16"/>
  <c r="M73" i="16"/>
  <c r="N73" i="16"/>
  <c r="O73" i="16"/>
  <c r="P73" i="16"/>
  <c r="Q73" i="16"/>
  <c r="R73" i="16"/>
  <c r="S73" i="16"/>
  <c r="T73" i="16"/>
  <c r="U73" i="16"/>
  <c r="V73" i="16"/>
  <c r="W73" i="16"/>
  <c r="X73" i="16"/>
  <c r="Y73" i="16"/>
  <c r="Z73" i="16"/>
  <c r="AA73" i="16"/>
  <c r="K74" i="16"/>
  <c r="L74" i="16"/>
  <c r="M74" i="16"/>
  <c r="N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AA74" i="16"/>
  <c r="K75" i="16"/>
  <c r="L75" i="16"/>
  <c r="M75" i="16"/>
  <c r="N75" i="16"/>
  <c r="O75" i="16"/>
  <c r="P75" i="16"/>
  <c r="Q75" i="16"/>
  <c r="R75" i="16"/>
  <c r="S75" i="16"/>
  <c r="T75" i="16"/>
  <c r="U75" i="16"/>
  <c r="V75" i="16"/>
  <c r="W75" i="16"/>
  <c r="X75" i="16"/>
  <c r="Y75" i="16"/>
  <c r="Z75" i="16"/>
  <c r="AA75" i="16"/>
  <c r="K76" i="16"/>
  <c r="L76" i="16"/>
  <c r="M76" i="16"/>
  <c r="N76" i="16"/>
  <c r="O76" i="16"/>
  <c r="P76" i="16"/>
  <c r="Q76" i="16"/>
  <c r="R76" i="16"/>
  <c r="S76" i="16"/>
  <c r="T76" i="16"/>
  <c r="U76" i="16"/>
  <c r="V76" i="16"/>
  <c r="W76" i="16"/>
  <c r="X76" i="16"/>
  <c r="Y76" i="16"/>
  <c r="Z76" i="16"/>
  <c r="AA76" i="16"/>
  <c r="K77" i="16"/>
  <c r="L77" i="16"/>
  <c r="M77" i="16"/>
  <c r="N77" i="16"/>
  <c r="O77" i="16"/>
  <c r="P77" i="16"/>
  <c r="Q77" i="16"/>
  <c r="R77" i="16"/>
  <c r="S77" i="16"/>
  <c r="T77" i="16"/>
  <c r="U77" i="16"/>
  <c r="V77" i="16"/>
  <c r="W77" i="16"/>
  <c r="X77" i="16"/>
  <c r="Y77" i="16"/>
  <c r="Z77" i="16"/>
  <c r="AA77" i="16"/>
  <c r="K78" i="16"/>
  <c r="L78" i="16"/>
  <c r="M78" i="16"/>
  <c r="N78" i="16"/>
  <c r="O78" i="16"/>
  <c r="P78" i="16"/>
  <c r="Q78" i="16"/>
  <c r="R78" i="16"/>
  <c r="S78" i="16"/>
  <c r="T78" i="16"/>
  <c r="U78" i="16"/>
  <c r="V78" i="16"/>
  <c r="W78" i="16"/>
  <c r="X78" i="16"/>
  <c r="Y78" i="16"/>
  <c r="Z78" i="16"/>
  <c r="AA78" i="16"/>
  <c r="K79" i="16"/>
  <c r="L79" i="16"/>
  <c r="M79" i="16"/>
  <c r="N79" i="16"/>
  <c r="O79" i="16"/>
  <c r="P79" i="16"/>
  <c r="Q79" i="16"/>
  <c r="R79" i="16"/>
  <c r="S79" i="16"/>
  <c r="T79" i="16"/>
  <c r="U79" i="16"/>
  <c r="V79" i="16"/>
  <c r="W79" i="16"/>
  <c r="X79" i="16"/>
  <c r="Y79" i="16"/>
  <c r="Z79" i="16"/>
  <c r="AA79" i="16"/>
  <c r="K80" i="16"/>
  <c r="L80" i="16"/>
  <c r="M80" i="16"/>
  <c r="N80" i="16"/>
  <c r="O80" i="16"/>
  <c r="P80" i="16"/>
  <c r="Q80" i="16"/>
  <c r="R80" i="16"/>
  <c r="S80" i="16"/>
  <c r="T80" i="16"/>
  <c r="U80" i="16"/>
  <c r="V80" i="16"/>
  <c r="W80" i="16"/>
  <c r="X80" i="16"/>
  <c r="Y80" i="16"/>
  <c r="Z80" i="16"/>
  <c r="AA80" i="16"/>
  <c r="K81" i="16"/>
  <c r="L81" i="16"/>
  <c r="M81" i="16"/>
  <c r="N81" i="16"/>
  <c r="O81" i="16"/>
  <c r="P81" i="16"/>
  <c r="Q81" i="16"/>
  <c r="R81" i="16"/>
  <c r="S81" i="16"/>
  <c r="T81" i="16"/>
  <c r="U81" i="16"/>
  <c r="V81" i="16"/>
  <c r="W81" i="16"/>
  <c r="X81" i="16"/>
  <c r="Y81" i="16"/>
  <c r="Z81" i="16"/>
  <c r="AA81" i="16"/>
  <c r="K82" i="16"/>
  <c r="L82" i="16"/>
  <c r="M82" i="16"/>
  <c r="N82" i="16"/>
  <c r="O82" i="16"/>
  <c r="P82" i="16"/>
  <c r="Q82" i="16"/>
  <c r="R82" i="16"/>
  <c r="S82" i="16"/>
  <c r="T82" i="16"/>
  <c r="U82" i="16"/>
  <c r="V82" i="16"/>
  <c r="W82" i="16"/>
  <c r="X82" i="16"/>
  <c r="Y82" i="16"/>
  <c r="Z82" i="16"/>
  <c r="AA82" i="16"/>
  <c r="K83" i="16"/>
  <c r="L83" i="16"/>
  <c r="M83" i="16"/>
  <c r="N83" i="16"/>
  <c r="O83" i="16"/>
  <c r="P83" i="16"/>
  <c r="Q83" i="16"/>
  <c r="R83" i="16"/>
  <c r="S83" i="16"/>
  <c r="T83" i="16"/>
  <c r="U83" i="16"/>
  <c r="V83" i="16"/>
  <c r="W83" i="16"/>
  <c r="X83" i="16"/>
  <c r="Y83" i="16"/>
  <c r="Z83" i="16"/>
  <c r="AA83" i="16"/>
  <c r="K84" i="16"/>
  <c r="L84" i="16"/>
  <c r="M84" i="16"/>
  <c r="N84" i="16"/>
  <c r="O84" i="16"/>
  <c r="P84" i="16"/>
  <c r="Q84" i="16"/>
  <c r="R84" i="16"/>
  <c r="S84" i="16"/>
  <c r="T84" i="16"/>
  <c r="U84" i="16"/>
  <c r="V84" i="16"/>
  <c r="W84" i="16"/>
  <c r="X84" i="16"/>
  <c r="Y84" i="16"/>
  <c r="Z84" i="16"/>
  <c r="AA84" i="16"/>
  <c r="K85" i="16"/>
  <c r="L85" i="16"/>
  <c r="M85" i="16"/>
  <c r="N85" i="16"/>
  <c r="O85" i="16"/>
  <c r="P85" i="16"/>
  <c r="Q85" i="16"/>
  <c r="R85" i="16"/>
  <c r="S85" i="16"/>
  <c r="T85" i="16"/>
  <c r="U85" i="16"/>
  <c r="V85" i="16"/>
  <c r="W85" i="16"/>
  <c r="X85" i="16"/>
  <c r="Y85" i="16"/>
  <c r="Z85" i="16"/>
  <c r="AA85" i="16"/>
  <c r="K86" i="16"/>
  <c r="L86" i="16"/>
  <c r="M86" i="16"/>
  <c r="N86" i="16"/>
  <c r="O86" i="16"/>
  <c r="P86" i="16"/>
  <c r="Q86" i="16"/>
  <c r="R86" i="16"/>
  <c r="S86" i="16"/>
  <c r="T86" i="16"/>
  <c r="U86" i="16"/>
  <c r="V86" i="16"/>
  <c r="W86" i="16"/>
  <c r="X86" i="16"/>
  <c r="Y86" i="16"/>
  <c r="Z86" i="16"/>
  <c r="AA86" i="16"/>
  <c r="K87" i="16"/>
  <c r="L87" i="16"/>
  <c r="M87" i="16"/>
  <c r="N87" i="16"/>
  <c r="O87" i="16"/>
  <c r="P87" i="16"/>
  <c r="Q87" i="16"/>
  <c r="R87" i="16"/>
  <c r="S87" i="16"/>
  <c r="T87" i="16"/>
  <c r="U87" i="16"/>
  <c r="V87" i="16"/>
  <c r="W87" i="16"/>
  <c r="X87" i="16"/>
  <c r="Y87" i="16"/>
  <c r="Z87" i="16"/>
  <c r="AA87" i="16"/>
  <c r="K88" i="16"/>
  <c r="L88" i="16"/>
  <c r="M88" i="16"/>
  <c r="N88" i="16"/>
  <c r="O88" i="16"/>
  <c r="P88" i="16"/>
  <c r="Q88" i="16"/>
  <c r="R88" i="16"/>
  <c r="S88" i="16"/>
  <c r="T88" i="16"/>
  <c r="U88" i="16"/>
  <c r="V88" i="16"/>
  <c r="W88" i="16"/>
  <c r="X88" i="16"/>
  <c r="Y88" i="16"/>
  <c r="Z88" i="16"/>
  <c r="AA88" i="16"/>
  <c r="K89" i="16"/>
  <c r="L89" i="16"/>
  <c r="M89" i="16"/>
  <c r="N89" i="16"/>
  <c r="O89" i="16"/>
  <c r="P89" i="16"/>
  <c r="Q89" i="16"/>
  <c r="R89" i="16"/>
  <c r="S89" i="16"/>
  <c r="T89" i="16"/>
  <c r="U89" i="16"/>
  <c r="V89" i="16"/>
  <c r="W89" i="16"/>
  <c r="X89" i="16"/>
  <c r="Y89" i="16"/>
  <c r="Z89" i="16"/>
  <c r="AA89" i="16"/>
  <c r="K90" i="16"/>
  <c r="L90" i="16"/>
  <c r="M90" i="16"/>
  <c r="N90" i="16"/>
  <c r="O90" i="16"/>
  <c r="P90" i="16"/>
  <c r="Q90" i="16"/>
  <c r="R90" i="16"/>
  <c r="S90" i="16"/>
  <c r="T90" i="16"/>
  <c r="U90" i="16"/>
  <c r="V90" i="16"/>
  <c r="W90" i="16"/>
  <c r="X90" i="16"/>
  <c r="Y90" i="16"/>
  <c r="Z90" i="16"/>
  <c r="AA90" i="16"/>
  <c r="K91" i="16"/>
  <c r="L91" i="16"/>
  <c r="M91" i="16"/>
  <c r="N91" i="16"/>
  <c r="O91" i="16"/>
  <c r="P91" i="16"/>
  <c r="Q91" i="16"/>
  <c r="R91" i="16"/>
  <c r="S91" i="16"/>
  <c r="T91" i="16"/>
  <c r="U91" i="16"/>
  <c r="V91" i="16"/>
  <c r="W91" i="16"/>
  <c r="X91" i="16"/>
  <c r="Y91" i="16"/>
  <c r="Z91" i="16"/>
  <c r="AA91" i="16"/>
  <c r="K92" i="16"/>
  <c r="L92" i="16"/>
  <c r="M92" i="16"/>
  <c r="N92" i="16"/>
  <c r="O92" i="16"/>
  <c r="P92" i="16"/>
  <c r="Q92" i="16"/>
  <c r="R92" i="16"/>
  <c r="S92" i="16"/>
  <c r="T92" i="16"/>
  <c r="U92" i="16"/>
  <c r="V92" i="16"/>
  <c r="W92" i="16"/>
  <c r="X92" i="16"/>
  <c r="Y92" i="16"/>
  <c r="Z92" i="16"/>
  <c r="AA92" i="16"/>
  <c r="K93" i="16"/>
  <c r="L93" i="16"/>
  <c r="M93" i="16"/>
  <c r="N93" i="16"/>
  <c r="O93" i="16"/>
  <c r="P93" i="16"/>
  <c r="Q93" i="16"/>
  <c r="R93" i="16"/>
  <c r="S93" i="16"/>
  <c r="T93" i="16"/>
  <c r="U93" i="16"/>
  <c r="V93" i="16"/>
  <c r="W93" i="16"/>
  <c r="X93" i="16"/>
  <c r="Y93" i="16"/>
  <c r="Z93" i="16"/>
  <c r="AA93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K301" i="16"/>
  <c r="L301" i="16"/>
  <c r="M301" i="16"/>
  <c r="N301" i="16"/>
  <c r="O301" i="16"/>
  <c r="P301" i="16"/>
  <c r="Q301" i="16"/>
  <c r="R301" i="16"/>
  <c r="S301" i="16"/>
  <c r="T301" i="16"/>
  <c r="U301" i="16"/>
  <c r="V301" i="16"/>
  <c r="W301" i="16"/>
  <c r="X301" i="16"/>
  <c r="Y301" i="16"/>
  <c r="Z301" i="16"/>
  <c r="AA301" i="16"/>
  <c r="K302" i="16"/>
  <c r="L302" i="16"/>
  <c r="M302" i="16"/>
  <c r="N302" i="16"/>
  <c r="O302" i="16"/>
  <c r="P302" i="16"/>
  <c r="Q302" i="16"/>
  <c r="R302" i="16"/>
  <c r="S302" i="16"/>
  <c r="T302" i="16"/>
  <c r="U302" i="16"/>
  <c r="V302" i="16"/>
  <c r="W302" i="16"/>
  <c r="X302" i="16"/>
  <c r="Y302" i="16"/>
  <c r="Z302" i="16"/>
  <c r="AA302" i="16"/>
  <c r="K303" i="16"/>
  <c r="L303" i="16"/>
  <c r="M303" i="16"/>
  <c r="N303" i="16"/>
  <c r="O303" i="16"/>
  <c r="P303" i="16"/>
  <c r="Q303" i="16"/>
  <c r="R303" i="16"/>
  <c r="S303" i="16"/>
  <c r="T303" i="16"/>
  <c r="U303" i="16"/>
  <c r="V303" i="16"/>
  <c r="W303" i="16"/>
  <c r="X303" i="16"/>
  <c r="Y303" i="16"/>
  <c r="Z303" i="16"/>
  <c r="AA303" i="16"/>
  <c r="K304" i="16"/>
  <c r="L304" i="16"/>
  <c r="M304" i="16"/>
  <c r="N304" i="16"/>
  <c r="O304" i="16"/>
  <c r="P304" i="16"/>
  <c r="Q304" i="16"/>
  <c r="R304" i="16"/>
  <c r="S304" i="16"/>
  <c r="T304" i="16"/>
  <c r="U304" i="16"/>
  <c r="V304" i="16"/>
  <c r="W304" i="16"/>
  <c r="X304" i="16"/>
  <c r="Y304" i="16"/>
  <c r="Z304" i="16"/>
  <c r="AA304" i="16"/>
  <c r="AJ304" i="16"/>
  <c r="AK304" i="16"/>
  <c r="AL304" i="16"/>
  <c r="AM304" i="16"/>
  <c r="AN304" i="16"/>
  <c r="AO304" i="16"/>
  <c r="AP304" i="16"/>
  <c r="AQ304" i="16"/>
  <c r="AR304" i="16"/>
  <c r="AS304" i="16"/>
  <c r="AT304" i="16"/>
  <c r="AU304" i="16"/>
  <c r="AV304" i="16"/>
  <c r="AW304" i="16"/>
  <c r="AX304" i="16"/>
  <c r="AY304" i="16"/>
  <c r="AZ304" i="16"/>
  <c r="BA304" i="16"/>
  <c r="BB304" i="16"/>
  <c r="BC304" i="16"/>
  <c r="BD304" i="16"/>
  <c r="BE304" i="16"/>
  <c r="BF304" i="16"/>
  <c r="BG304" i="16"/>
  <c r="BH304" i="16"/>
  <c r="J302" i="16"/>
  <c r="J303" i="16"/>
  <c r="J304" i="16"/>
  <c r="J301" i="16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J302" i="3"/>
  <c r="J303" i="3"/>
  <c r="J304" i="3"/>
  <c r="J301" i="3"/>
  <c r="C11" i="12"/>
  <c r="C10" i="12"/>
  <c r="C9" i="12"/>
  <c r="K94" i="16"/>
  <c r="L94" i="16"/>
  <c r="M94" i="16"/>
  <c r="N94" i="16"/>
  <c r="O94" i="16"/>
  <c r="P94" i="16"/>
  <c r="Q94" i="16"/>
  <c r="R94" i="16"/>
  <c r="S94" i="16"/>
  <c r="T94" i="16"/>
  <c r="U94" i="16"/>
  <c r="V94" i="16"/>
  <c r="W94" i="16"/>
  <c r="X94" i="16"/>
  <c r="Y94" i="16"/>
  <c r="Z94" i="16"/>
  <c r="AA94" i="16"/>
  <c r="K95" i="16"/>
  <c r="L95" i="16"/>
  <c r="M95" i="16"/>
  <c r="N95" i="16"/>
  <c r="O95" i="16"/>
  <c r="P95" i="16"/>
  <c r="Q95" i="16"/>
  <c r="R95" i="16"/>
  <c r="S95" i="16"/>
  <c r="T95" i="16"/>
  <c r="U95" i="16"/>
  <c r="V95" i="16"/>
  <c r="W95" i="16"/>
  <c r="X95" i="16"/>
  <c r="Y95" i="16"/>
  <c r="Z95" i="16"/>
  <c r="AA95" i="16"/>
  <c r="K96" i="16"/>
  <c r="L96" i="16"/>
  <c r="M96" i="16"/>
  <c r="N96" i="16"/>
  <c r="O96" i="16"/>
  <c r="P96" i="16"/>
  <c r="Q96" i="16"/>
  <c r="R96" i="16"/>
  <c r="S96" i="16"/>
  <c r="T96" i="16"/>
  <c r="U96" i="16"/>
  <c r="V96" i="16"/>
  <c r="W96" i="16"/>
  <c r="X96" i="16"/>
  <c r="Y96" i="16"/>
  <c r="Z96" i="16"/>
  <c r="AA96" i="16"/>
  <c r="K97" i="16"/>
  <c r="L97" i="16"/>
  <c r="M97" i="16"/>
  <c r="N97" i="16"/>
  <c r="O97" i="16"/>
  <c r="P97" i="16"/>
  <c r="Q97" i="16"/>
  <c r="R97" i="16"/>
  <c r="S97" i="16"/>
  <c r="T97" i="16"/>
  <c r="U97" i="16"/>
  <c r="V97" i="16"/>
  <c r="W97" i="16"/>
  <c r="X97" i="16"/>
  <c r="Y97" i="16"/>
  <c r="Z97" i="16"/>
  <c r="AA97" i="16"/>
  <c r="K98" i="16"/>
  <c r="L98" i="16"/>
  <c r="M98" i="16"/>
  <c r="N98" i="16"/>
  <c r="O98" i="16"/>
  <c r="P98" i="16"/>
  <c r="Q98" i="16"/>
  <c r="R98" i="16"/>
  <c r="S98" i="16"/>
  <c r="T98" i="16"/>
  <c r="U98" i="16"/>
  <c r="V98" i="16"/>
  <c r="W98" i="16"/>
  <c r="X98" i="16"/>
  <c r="Y98" i="16"/>
  <c r="Z98" i="16"/>
  <c r="AA98" i="16"/>
  <c r="K99" i="16"/>
  <c r="L99" i="16"/>
  <c r="M99" i="16"/>
  <c r="N99" i="16"/>
  <c r="O99" i="16"/>
  <c r="P99" i="16"/>
  <c r="Q99" i="16"/>
  <c r="R99" i="16"/>
  <c r="S99" i="16"/>
  <c r="T99" i="16"/>
  <c r="U99" i="16"/>
  <c r="V99" i="16"/>
  <c r="W99" i="16"/>
  <c r="X99" i="16"/>
  <c r="Y99" i="16"/>
  <c r="Z99" i="16"/>
  <c r="AA99" i="16"/>
  <c r="K100" i="16"/>
  <c r="L100" i="16"/>
  <c r="M100" i="16"/>
  <c r="N100" i="16"/>
  <c r="O100" i="16"/>
  <c r="P100" i="16"/>
  <c r="Q100" i="16"/>
  <c r="R100" i="16"/>
  <c r="S100" i="16"/>
  <c r="T100" i="16"/>
  <c r="U100" i="16"/>
  <c r="V100" i="16"/>
  <c r="W100" i="16"/>
  <c r="X100" i="16"/>
  <c r="Y100" i="16"/>
  <c r="Z100" i="16"/>
  <c r="AA100" i="16"/>
  <c r="K101" i="16"/>
  <c r="L101" i="16"/>
  <c r="M101" i="16"/>
  <c r="N101" i="16"/>
  <c r="O101" i="16"/>
  <c r="P101" i="16"/>
  <c r="Q101" i="16"/>
  <c r="R101" i="16"/>
  <c r="S101" i="16"/>
  <c r="T101" i="16"/>
  <c r="U101" i="16"/>
  <c r="V101" i="16"/>
  <c r="W101" i="16"/>
  <c r="X101" i="16"/>
  <c r="Y101" i="16"/>
  <c r="Z101" i="16"/>
  <c r="AA101" i="16"/>
  <c r="K102" i="16"/>
  <c r="L102" i="16"/>
  <c r="M102" i="16"/>
  <c r="N102" i="16"/>
  <c r="O102" i="16"/>
  <c r="P102" i="16"/>
  <c r="Q102" i="16"/>
  <c r="R102" i="16"/>
  <c r="S102" i="16"/>
  <c r="T102" i="16"/>
  <c r="U102" i="16"/>
  <c r="V102" i="16"/>
  <c r="W102" i="16"/>
  <c r="X102" i="16"/>
  <c r="Y102" i="16"/>
  <c r="Z102" i="16"/>
  <c r="AA102" i="16"/>
  <c r="K103" i="16"/>
  <c r="L103" i="16"/>
  <c r="M103" i="16"/>
  <c r="N103" i="16"/>
  <c r="O103" i="16"/>
  <c r="P103" i="16"/>
  <c r="Q103" i="16"/>
  <c r="R103" i="16"/>
  <c r="S103" i="16"/>
  <c r="T103" i="16"/>
  <c r="U103" i="16"/>
  <c r="V103" i="16"/>
  <c r="W103" i="16"/>
  <c r="X103" i="16"/>
  <c r="Y103" i="16"/>
  <c r="Z103" i="16"/>
  <c r="AA103" i="16"/>
  <c r="K104" i="16"/>
  <c r="L104" i="16"/>
  <c r="M104" i="16"/>
  <c r="N104" i="16"/>
  <c r="O104" i="16"/>
  <c r="P104" i="16"/>
  <c r="Q104" i="16"/>
  <c r="R104" i="16"/>
  <c r="S104" i="16"/>
  <c r="T104" i="16"/>
  <c r="U104" i="16"/>
  <c r="V104" i="16"/>
  <c r="W104" i="16"/>
  <c r="X104" i="16"/>
  <c r="Y104" i="16"/>
  <c r="Z104" i="16"/>
  <c r="AA104" i="16"/>
  <c r="K105" i="16"/>
  <c r="L105" i="16"/>
  <c r="M105" i="16"/>
  <c r="N105" i="16"/>
  <c r="O105" i="16"/>
  <c r="P105" i="16"/>
  <c r="Q105" i="16"/>
  <c r="R105" i="16"/>
  <c r="S105" i="16"/>
  <c r="T105" i="16"/>
  <c r="U105" i="16"/>
  <c r="V105" i="16"/>
  <c r="W105" i="16"/>
  <c r="X105" i="16"/>
  <c r="Y105" i="16"/>
  <c r="Z105" i="16"/>
  <c r="AA105" i="16"/>
  <c r="K106" i="16"/>
  <c r="L106" i="16"/>
  <c r="M106" i="16"/>
  <c r="N106" i="16"/>
  <c r="O106" i="16"/>
  <c r="P106" i="16"/>
  <c r="Q106" i="16"/>
  <c r="R106" i="16"/>
  <c r="S106" i="16"/>
  <c r="T106" i="16"/>
  <c r="U106" i="16"/>
  <c r="V106" i="16"/>
  <c r="W106" i="16"/>
  <c r="X106" i="16"/>
  <c r="Y106" i="16"/>
  <c r="Z106" i="16"/>
  <c r="AA106" i="16"/>
  <c r="K107" i="16"/>
  <c r="L107" i="16"/>
  <c r="M107" i="16"/>
  <c r="N107" i="16"/>
  <c r="O107" i="16"/>
  <c r="P107" i="16"/>
  <c r="Q107" i="16"/>
  <c r="R107" i="16"/>
  <c r="S107" i="16"/>
  <c r="T107" i="16"/>
  <c r="U107" i="16"/>
  <c r="V107" i="16"/>
  <c r="W107" i="16"/>
  <c r="X107" i="16"/>
  <c r="Y107" i="16"/>
  <c r="Z107" i="16"/>
  <c r="AA107" i="16"/>
  <c r="K108" i="16"/>
  <c r="L108" i="16"/>
  <c r="M108" i="16"/>
  <c r="N108" i="16"/>
  <c r="O108" i="16"/>
  <c r="P108" i="16"/>
  <c r="Q108" i="16"/>
  <c r="R108" i="16"/>
  <c r="S108" i="16"/>
  <c r="T108" i="16"/>
  <c r="U108" i="16"/>
  <c r="V108" i="16"/>
  <c r="W108" i="16"/>
  <c r="X108" i="16"/>
  <c r="Y108" i="16"/>
  <c r="Z108" i="16"/>
  <c r="AA108" i="16"/>
  <c r="K109" i="16"/>
  <c r="L109" i="16"/>
  <c r="M109" i="16"/>
  <c r="N109" i="16"/>
  <c r="O109" i="16"/>
  <c r="P109" i="16"/>
  <c r="Q109" i="16"/>
  <c r="R109" i="16"/>
  <c r="S109" i="16"/>
  <c r="T109" i="16"/>
  <c r="U109" i="16"/>
  <c r="V109" i="16"/>
  <c r="W109" i="16"/>
  <c r="X109" i="16"/>
  <c r="Y109" i="16"/>
  <c r="Z109" i="16"/>
  <c r="AA109" i="16"/>
  <c r="K110" i="16"/>
  <c r="L110" i="16"/>
  <c r="M110" i="16"/>
  <c r="N110" i="16"/>
  <c r="O110" i="16"/>
  <c r="P110" i="16"/>
  <c r="Q110" i="16"/>
  <c r="R110" i="16"/>
  <c r="S110" i="16"/>
  <c r="T110" i="16"/>
  <c r="U110" i="16"/>
  <c r="V110" i="16"/>
  <c r="W110" i="16"/>
  <c r="X110" i="16"/>
  <c r="Y110" i="16"/>
  <c r="Z110" i="16"/>
  <c r="AA110" i="16"/>
  <c r="K111" i="16"/>
  <c r="L111" i="16"/>
  <c r="M111" i="16"/>
  <c r="N111" i="16"/>
  <c r="O111" i="16"/>
  <c r="P111" i="16"/>
  <c r="Q111" i="16"/>
  <c r="R111" i="16"/>
  <c r="S111" i="16"/>
  <c r="T111" i="16"/>
  <c r="U111" i="16"/>
  <c r="V111" i="16"/>
  <c r="W111" i="16"/>
  <c r="X111" i="16"/>
  <c r="Y111" i="16"/>
  <c r="Z111" i="16"/>
  <c r="AA111" i="16"/>
  <c r="K112" i="16"/>
  <c r="L112" i="16"/>
  <c r="M112" i="16"/>
  <c r="N112" i="16"/>
  <c r="O112" i="16"/>
  <c r="P112" i="16"/>
  <c r="Q112" i="16"/>
  <c r="R112" i="16"/>
  <c r="S112" i="16"/>
  <c r="T112" i="16"/>
  <c r="U112" i="16"/>
  <c r="V112" i="16"/>
  <c r="W112" i="16"/>
  <c r="X112" i="16"/>
  <c r="Y112" i="16"/>
  <c r="Z112" i="16"/>
  <c r="AA112" i="16"/>
  <c r="K113" i="16"/>
  <c r="L113" i="16"/>
  <c r="M113" i="16"/>
  <c r="N113" i="16"/>
  <c r="O113" i="16"/>
  <c r="P113" i="16"/>
  <c r="Q113" i="16"/>
  <c r="R113" i="16"/>
  <c r="S113" i="16"/>
  <c r="T113" i="16"/>
  <c r="U113" i="16"/>
  <c r="V113" i="16"/>
  <c r="W113" i="16"/>
  <c r="X113" i="16"/>
  <c r="Y113" i="16"/>
  <c r="Z113" i="16"/>
  <c r="AA113" i="16"/>
  <c r="K114" i="16"/>
  <c r="L114" i="16"/>
  <c r="M114" i="16"/>
  <c r="N114" i="16"/>
  <c r="O114" i="16"/>
  <c r="P114" i="16"/>
  <c r="Q114" i="16"/>
  <c r="R114" i="16"/>
  <c r="S114" i="16"/>
  <c r="T114" i="16"/>
  <c r="U114" i="16"/>
  <c r="V114" i="16"/>
  <c r="W114" i="16"/>
  <c r="X114" i="16"/>
  <c r="Y114" i="16"/>
  <c r="Z114" i="16"/>
  <c r="AA114" i="16"/>
  <c r="K115" i="16"/>
  <c r="L115" i="16"/>
  <c r="M115" i="16"/>
  <c r="N115" i="16"/>
  <c r="O115" i="16"/>
  <c r="P115" i="16"/>
  <c r="Q115" i="16"/>
  <c r="R115" i="16"/>
  <c r="S115" i="16"/>
  <c r="T115" i="16"/>
  <c r="U115" i="16"/>
  <c r="V115" i="16"/>
  <c r="W115" i="16"/>
  <c r="X115" i="16"/>
  <c r="Y115" i="16"/>
  <c r="Z115" i="16"/>
  <c r="AA115" i="16"/>
  <c r="K116" i="16"/>
  <c r="L116" i="16"/>
  <c r="M116" i="16"/>
  <c r="N116" i="16"/>
  <c r="O116" i="16"/>
  <c r="P116" i="16"/>
  <c r="Q116" i="16"/>
  <c r="R116" i="16"/>
  <c r="S116" i="16"/>
  <c r="T116" i="16"/>
  <c r="U116" i="16"/>
  <c r="V116" i="16"/>
  <c r="W116" i="16"/>
  <c r="X116" i="16"/>
  <c r="Y116" i="16"/>
  <c r="Z116" i="16"/>
  <c r="AA116" i="16"/>
  <c r="K117" i="16"/>
  <c r="L117" i="16"/>
  <c r="M117" i="16"/>
  <c r="N117" i="16"/>
  <c r="O117" i="16"/>
  <c r="P117" i="16"/>
  <c r="Q117" i="16"/>
  <c r="R117" i="16"/>
  <c r="S117" i="16"/>
  <c r="T117" i="16"/>
  <c r="U117" i="16"/>
  <c r="V117" i="16"/>
  <c r="W117" i="16"/>
  <c r="X117" i="16"/>
  <c r="Y117" i="16"/>
  <c r="Z117" i="16"/>
  <c r="AA117" i="16"/>
  <c r="K118" i="16"/>
  <c r="L118" i="16"/>
  <c r="M118" i="16"/>
  <c r="N118" i="16"/>
  <c r="O118" i="16"/>
  <c r="P118" i="16"/>
  <c r="Q118" i="16"/>
  <c r="R118" i="16"/>
  <c r="S118" i="16"/>
  <c r="T118" i="16"/>
  <c r="U118" i="16"/>
  <c r="V118" i="16"/>
  <c r="W118" i="16"/>
  <c r="X118" i="16"/>
  <c r="Y118" i="16"/>
  <c r="Z118" i="16"/>
  <c r="AA118" i="16"/>
  <c r="K119" i="16"/>
  <c r="L119" i="16"/>
  <c r="M119" i="16"/>
  <c r="N119" i="16"/>
  <c r="O119" i="16"/>
  <c r="P119" i="16"/>
  <c r="Q119" i="16"/>
  <c r="R119" i="16"/>
  <c r="S119" i="16"/>
  <c r="T119" i="16"/>
  <c r="U119" i="16"/>
  <c r="V119" i="16"/>
  <c r="W119" i="16"/>
  <c r="X119" i="16"/>
  <c r="Y119" i="16"/>
  <c r="Z119" i="16"/>
  <c r="AA119" i="16"/>
  <c r="K120" i="16"/>
  <c r="L120" i="16"/>
  <c r="M120" i="16"/>
  <c r="N120" i="16"/>
  <c r="O120" i="16"/>
  <c r="P120" i="16"/>
  <c r="Q120" i="16"/>
  <c r="R120" i="16"/>
  <c r="S120" i="16"/>
  <c r="T120" i="16"/>
  <c r="U120" i="16"/>
  <c r="V120" i="16"/>
  <c r="W120" i="16"/>
  <c r="X120" i="16"/>
  <c r="Y120" i="16"/>
  <c r="Z120" i="16"/>
  <c r="AA120" i="16"/>
  <c r="K121" i="16"/>
  <c r="L121" i="16"/>
  <c r="M121" i="16"/>
  <c r="N121" i="16"/>
  <c r="O121" i="16"/>
  <c r="P121" i="16"/>
  <c r="Q121" i="16"/>
  <c r="R121" i="16"/>
  <c r="S121" i="16"/>
  <c r="T121" i="16"/>
  <c r="U121" i="16"/>
  <c r="V121" i="16"/>
  <c r="W121" i="16"/>
  <c r="X121" i="16"/>
  <c r="Y121" i="16"/>
  <c r="Z121" i="16"/>
  <c r="AA121" i="16"/>
  <c r="K122" i="16"/>
  <c r="L122" i="16"/>
  <c r="M122" i="16"/>
  <c r="N122" i="16"/>
  <c r="O122" i="16"/>
  <c r="P122" i="16"/>
  <c r="Q122" i="16"/>
  <c r="R122" i="16"/>
  <c r="S122" i="16"/>
  <c r="T122" i="16"/>
  <c r="U122" i="16"/>
  <c r="V122" i="16"/>
  <c r="W122" i="16"/>
  <c r="X122" i="16"/>
  <c r="Y122" i="16"/>
  <c r="Z122" i="16"/>
  <c r="AA122" i="16"/>
  <c r="K123" i="16"/>
  <c r="L123" i="16"/>
  <c r="M123" i="16"/>
  <c r="N123" i="16"/>
  <c r="O123" i="16"/>
  <c r="P123" i="16"/>
  <c r="Q123" i="16"/>
  <c r="R123" i="16"/>
  <c r="S123" i="16"/>
  <c r="T123" i="16"/>
  <c r="U123" i="16"/>
  <c r="V123" i="16"/>
  <c r="W123" i="16"/>
  <c r="X123" i="16"/>
  <c r="Y123" i="16"/>
  <c r="Z123" i="16"/>
  <c r="AA123" i="16"/>
  <c r="K124" i="16"/>
  <c r="L124" i="16"/>
  <c r="M124" i="16"/>
  <c r="N124" i="16"/>
  <c r="O124" i="16"/>
  <c r="P124" i="16"/>
  <c r="Q124" i="16"/>
  <c r="R124" i="16"/>
  <c r="S124" i="16"/>
  <c r="T124" i="16"/>
  <c r="U124" i="16"/>
  <c r="V124" i="16"/>
  <c r="W124" i="16"/>
  <c r="X124" i="16"/>
  <c r="Y124" i="16"/>
  <c r="Z124" i="16"/>
  <c r="AA124" i="16"/>
  <c r="K125" i="16"/>
  <c r="L125" i="16"/>
  <c r="M125" i="16"/>
  <c r="N125" i="16"/>
  <c r="O125" i="16"/>
  <c r="P125" i="16"/>
  <c r="Q125" i="16"/>
  <c r="R125" i="16"/>
  <c r="S125" i="16"/>
  <c r="T125" i="16"/>
  <c r="U125" i="16"/>
  <c r="V125" i="16"/>
  <c r="W125" i="16"/>
  <c r="X125" i="16"/>
  <c r="Y125" i="16"/>
  <c r="Z125" i="16"/>
  <c r="AA125" i="16"/>
  <c r="K126" i="16"/>
  <c r="L126" i="16"/>
  <c r="M126" i="16"/>
  <c r="N126" i="16"/>
  <c r="O126" i="16"/>
  <c r="P126" i="16"/>
  <c r="Q126" i="16"/>
  <c r="R126" i="16"/>
  <c r="S126" i="16"/>
  <c r="T126" i="16"/>
  <c r="U126" i="16"/>
  <c r="V126" i="16"/>
  <c r="W126" i="16"/>
  <c r="X126" i="16"/>
  <c r="Y126" i="16"/>
  <c r="Z126" i="16"/>
  <c r="AA126" i="16"/>
  <c r="K127" i="16"/>
  <c r="L127" i="16"/>
  <c r="M127" i="16"/>
  <c r="N127" i="16"/>
  <c r="O127" i="16"/>
  <c r="P127" i="16"/>
  <c r="Q127" i="16"/>
  <c r="R127" i="16"/>
  <c r="S127" i="16"/>
  <c r="T127" i="16"/>
  <c r="U127" i="16"/>
  <c r="V127" i="16"/>
  <c r="W127" i="16"/>
  <c r="X127" i="16"/>
  <c r="Y127" i="16"/>
  <c r="Z127" i="16"/>
  <c r="AA127" i="16"/>
  <c r="K128" i="16"/>
  <c r="L128" i="16"/>
  <c r="M128" i="16"/>
  <c r="N128" i="16"/>
  <c r="O128" i="16"/>
  <c r="P128" i="16"/>
  <c r="Q128" i="16"/>
  <c r="R128" i="16"/>
  <c r="S128" i="16"/>
  <c r="T128" i="16"/>
  <c r="U128" i="16"/>
  <c r="V128" i="16"/>
  <c r="W128" i="16"/>
  <c r="X128" i="16"/>
  <c r="Y128" i="16"/>
  <c r="Z128" i="16"/>
  <c r="AA128" i="16"/>
  <c r="K129" i="16"/>
  <c r="L129" i="16"/>
  <c r="M129" i="16"/>
  <c r="N129" i="16"/>
  <c r="O129" i="16"/>
  <c r="P129" i="16"/>
  <c r="Q129" i="16"/>
  <c r="R129" i="16"/>
  <c r="S129" i="16"/>
  <c r="T129" i="16"/>
  <c r="U129" i="16"/>
  <c r="V129" i="16"/>
  <c r="W129" i="16"/>
  <c r="X129" i="16"/>
  <c r="Y129" i="16"/>
  <c r="Z129" i="16"/>
  <c r="AA129" i="16"/>
  <c r="K130" i="16"/>
  <c r="L130" i="16"/>
  <c r="M130" i="16"/>
  <c r="N130" i="16"/>
  <c r="O130" i="16"/>
  <c r="P130" i="16"/>
  <c r="Q130" i="16"/>
  <c r="R130" i="16"/>
  <c r="S130" i="16"/>
  <c r="T130" i="16"/>
  <c r="U130" i="16"/>
  <c r="V130" i="16"/>
  <c r="W130" i="16"/>
  <c r="X130" i="16"/>
  <c r="Y130" i="16"/>
  <c r="Z130" i="16"/>
  <c r="AA130" i="16"/>
  <c r="K131" i="16"/>
  <c r="L131" i="16"/>
  <c r="M131" i="16"/>
  <c r="N131" i="16"/>
  <c r="O131" i="16"/>
  <c r="P131" i="16"/>
  <c r="Q131" i="16"/>
  <c r="R131" i="16"/>
  <c r="S131" i="16"/>
  <c r="T131" i="16"/>
  <c r="U131" i="16"/>
  <c r="V131" i="16"/>
  <c r="W131" i="16"/>
  <c r="X131" i="16"/>
  <c r="Y131" i="16"/>
  <c r="Z131" i="16"/>
  <c r="AA131" i="16"/>
  <c r="K132" i="16"/>
  <c r="L132" i="16"/>
  <c r="M132" i="16"/>
  <c r="N132" i="16"/>
  <c r="O132" i="16"/>
  <c r="P132" i="16"/>
  <c r="Q132" i="16"/>
  <c r="R132" i="16"/>
  <c r="S132" i="16"/>
  <c r="T132" i="16"/>
  <c r="U132" i="16"/>
  <c r="V132" i="16"/>
  <c r="W132" i="16"/>
  <c r="X132" i="16"/>
  <c r="Y132" i="16"/>
  <c r="Z132" i="16"/>
  <c r="AA132" i="16"/>
  <c r="K133" i="16"/>
  <c r="L133" i="16"/>
  <c r="M133" i="16"/>
  <c r="N133" i="16"/>
  <c r="O133" i="16"/>
  <c r="P133" i="16"/>
  <c r="Q133" i="16"/>
  <c r="R133" i="16"/>
  <c r="S133" i="16"/>
  <c r="T133" i="16"/>
  <c r="U133" i="16"/>
  <c r="V133" i="16"/>
  <c r="W133" i="16"/>
  <c r="X133" i="16"/>
  <c r="Y133" i="16"/>
  <c r="Z133" i="16"/>
  <c r="AA133" i="16"/>
  <c r="K134" i="16"/>
  <c r="L134" i="16"/>
  <c r="M134" i="16"/>
  <c r="N134" i="16"/>
  <c r="O134" i="16"/>
  <c r="P134" i="16"/>
  <c r="Q134" i="16"/>
  <c r="R134" i="16"/>
  <c r="S134" i="16"/>
  <c r="T134" i="16"/>
  <c r="U134" i="16"/>
  <c r="V134" i="16"/>
  <c r="W134" i="16"/>
  <c r="X134" i="16"/>
  <c r="Y134" i="16"/>
  <c r="Z134" i="16"/>
  <c r="AA134" i="16"/>
  <c r="K135" i="16"/>
  <c r="L135" i="16"/>
  <c r="M135" i="16"/>
  <c r="N135" i="16"/>
  <c r="O135" i="16"/>
  <c r="P135" i="16"/>
  <c r="Q135" i="16"/>
  <c r="R135" i="16"/>
  <c r="S135" i="16"/>
  <c r="T135" i="16"/>
  <c r="U135" i="16"/>
  <c r="V135" i="16"/>
  <c r="W135" i="16"/>
  <c r="X135" i="16"/>
  <c r="Y135" i="16"/>
  <c r="Z135" i="16"/>
  <c r="AA135" i="16"/>
  <c r="K136" i="16"/>
  <c r="L136" i="16"/>
  <c r="M136" i="16"/>
  <c r="N136" i="16"/>
  <c r="O136" i="16"/>
  <c r="P136" i="16"/>
  <c r="Q136" i="16"/>
  <c r="R136" i="16"/>
  <c r="S136" i="16"/>
  <c r="T136" i="16"/>
  <c r="U136" i="16"/>
  <c r="V136" i="16"/>
  <c r="W136" i="16"/>
  <c r="X136" i="16"/>
  <c r="Y136" i="16"/>
  <c r="Z136" i="16"/>
  <c r="AA136" i="16"/>
  <c r="K137" i="16"/>
  <c r="L137" i="16"/>
  <c r="M137" i="16"/>
  <c r="N137" i="16"/>
  <c r="O137" i="16"/>
  <c r="P137" i="16"/>
  <c r="Q137" i="16"/>
  <c r="R137" i="16"/>
  <c r="S137" i="16"/>
  <c r="T137" i="16"/>
  <c r="U137" i="16"/>
  <c r="V137" i="16"/>
  <c r="W137" i="16"/>
  <c r="X137" i="16"/>
  <c r="Y137" i="16"/>
  <c r="Z137" i="16"/>
  <c r="AA137" i="16"/>
  <c r="K138" i="16"/>
  <c r="L138" i="16"/>
  <c r="M138" i="16"/>
  <c r="N138" i="16"/>
  <c r="O138" i="16"/>
  <c r="P138" i="16"/>
  <c r="Q138" i="16"/>
  <c r="R138" i="16"/>
  <c r="S138" i="16"/>
  <c r="T138" i="16"/>
  <c r="U138" i="16"/>
  <c r="V138" i="16"/>
  <c r="W138" i="16"/>
  <c r="X138" i="16"/>
  <c r="Y138" i="16"/>
  <c r="Z138" i="16"/>
  <c r="AA138" i="16"/>
  <c r="K139" i="16"/>
  <c r="L139" i="16"/>
  <c r="M139" i="16"/>
  <c r="N139" i="16"/>
  <c r="O139" i="16"/>
  <c r="P139" i="16"/>
  <c r="Q139" i="16"/>
  <c r="R139" i="16"/>
  <c r="S139" i="16"/>
  <c r="T139" i="16"/>
  <c r="U139" i="16"/>
  <c r="V139" i="16"/>
  <c r="W139" i="16"/>
  <c r="X139" i="16"/>
  <c r="Y139" i="16"/>
  <c r="Z139" i="16"/>
  <c r="AA139" i="16"/>
  <c r="K140" i="16"/>
  <c r="L140" i="16"/>
  <c r="M140" i="16"/>
  <c r="N140" i="16"/>
  <c r="O140" i="16"/>
  <c r="P140" i="16"/>
  <c r="Q140" i="16"/>
  <c r="R140" i="16"/>
  <c r="S140" i="16"/>
  <c r="T140" i="16"/>
  <c r="U140" i="16"/>
  <c r="V140" i="16"/>
  <c r="W140" i="16"/>
  <c r="X140" i="16"/>
  <c r="Y140" i="16"/>
  <c r="Z140" i="16"/>
  <c r="AA140" i="16"/>
  <c r="K141" i="16"/>
  <c r="L141" i="16"/>
  <c r="M141" i="16"/>
  <c r="N141" i="16"/>
  <c r="O141" i="16"/>
  <c r="P141" i="16"/>
  <c r="Q141" i="16"/>
  <c r="R141" i="16"/>
  <c r="S141" i="16"/>
  <c r="T141" i="16"/>
  <c r="U141" i="16"/>
  <c r="V141" i="16"/>
  <c r="W141" i="16"/>
  <c r="X141" i="16"/>
  <c r="Y141" i="16"/>
  <c r="Z141" i="16"/>
  <c r="AA141" i="16"/>
  <c r="K142" i="16"/>
  <c r="L142" i="16"/>
  <c r="M142" i="16"/>
  <c r="N142" i="16"/>
  <c r="O142" i="16"/>
  <c r="P142" i="16"/>
  <c r="Q142" i="16"/>
  <c r="R142" i="16"/>
  <c r="S142" i="16"/>
  <c r="T142" i="16"/>
  <c r="U142" i="16"/>
  <c r="V142" i="16"/>
  <c r="W142" i="16"/>
  <c r="X142" i="16"/>
  <c r="Y142" i="16"/>
  <c r="Z142" i="16"/>
  <c r="AA142" i="16"/>
  <c r="K143" i="16"/>
  <c r="L143" i="16"/>
  <c r="M143" i="16"/>
  <c r="N143" i="16"/>
  <c r="O143" i="16"/>
  <c r="P143" i="16"/>
  <c r="Q143" i="16"/>
  <c r="R143" i="16"/>
  <c r="S143" i="16"/>
  <c r="T143" i="16"/>
  <c r="U143" i="16"/>
  <c r="V143" i="16"/>
  <c r="W143" i="16"/>
  <c r="X143" i="16"/>
  <c r="Y143" i="16"/>
  <c r="Z143" i="16"/>
  <c r="AA143" i="16"/>
  <c r="K144" i="16"/>
  <c r="L144" i="16"/>
  <c r="M144" i="16"/>
  <c r="N144" i="16"/>
  <c r="O144" i="16"/>
  <c r="P144" i="16"/>
  <c r="Q144" i="16"/>
  <c r="R144" i="16"/>
  <c r="S144" i="16"/>
  <c r="T144" i="16"/>
  <c r="U144" i="16"/>
  <c r="V144" i="16"/>
  <c r="W144" i="16"/>
  <c r="X144" i="16"/>
  <c r="Y144" i="16"/>
  <c r="Z144" i="16"/>
  <c r="AA144" i="16"/>
  <c r="K145" i="16"/>
  <c r="L145" i="16"/>
  <c r="M145" i="16"/>
  <c r="N145" i="16"/>
  <c r="O145" i="16"/>
  <c r="P145" i="16"/>
  <c r="Q145" i="16"/>
  <c r="R145" i="16"/>
  <c r="S145" i="16"/>
  <c r="T145" i="16"/>
  <c r="U145" i="16"/>
  <c r="V145" i="16"/>
  <c r="W145" i="16"/>
  <c r="X145" i="16"/>
  <c r="Y145" i="16"/>
  <c r="Z145" i="16"/>
  <c r="AA145" i="16"/>
  <c r="K146" i="16"/>
  <c r="L146" i="16"/>
  <c r="M146" i="16"/>
  <c r="N146" i="16"/>
  <c r="O146" i="16"/>
  <c r="P146" i="16"/>
  <c r="Q146" i="16"/>
  <c r="R146" i="16"/>
  <c r="S146" i="16"/>
  <c r="T146" i="16"/>
  <c r="U146" i="16"/>
  <c r="V146" i="16"/>
  <c r="W146" i="16"/>
  <c r="X146" i="16"/>
  <c r="Y146" i="16"/>
  <c r="Z146" i="16"/>
  <c r="AA146" i="16"/>
  <c r="K147" i="16"/>
  <c r="L147" i="16"/>
  <c r="M147" i="16"/>
  <c r="N147" i="16"/>
  <c r="O147" i="16"/>
  <c r="P147" i="16"/>
  <c r="Q147" i="16"/>
  <c r="R147" i="16"/>
  <c r="S147" i="16"/>
  <c r="T147" i="16"/>
  <c r="U147" i="16"/>
  <c r="V147" i="16"/>
  <c r="W147" i="16"/>
  <c r="X147" i="16"/>
  <c r="Y147" i="16"/>
  <c r="Z147" i="16"/>
  <c r="AA147" i="16"/>
  <c r="K148" i="16"/>
  <c r="L148" i="16"/>
  <c r="M148" i="16"/>
  <c r="N148" i="16"/>
  <c r="O148" i="16"/>
  <c r="P148" i="16"/>
  <c r="Q148" i="16"/>
  <c r="R148" i="16"/>
  <c r="S148" i="16"/>
  <c r="T148" i="16"/>
  <c r="U148" i="16"/>
  <c r="V148" i="16"/>
  <c r="W148" i="16"/>
  <c r="X148" i="16"/>
  <c r="Y148" i="16"/>
  <c r="Z148" i="16"/>
  <c r="AA148" i="16"/>
  <c r="K149" i="16"/>
  <c r="L149" i="16"/>
  <c r="M149" i="16"/>
  <c r="N149" i="16"/>
  <c r="O149" i="16"/>
  <c r="P149" i="16"/>
  <c r="Q149" i="16"/>
  <c r="R149" i="16"/>
  <c r="S149" i="16"/>
  <c r="T149" i="16"/>
  <c r="U149" i="16"/>
  <c r="V149" i="16"/>
  <c r="W149" i="16"/>
  <c r="X149" i="16"/>
  <c r="Y149" i="16"/>
  <c r="Z149" i="16"/>
  <c r="AA149" i="16"/>
  <c r="K150" i="16"/>
  <c r="L150" i="16"/>
  <c r="M150" i="16"/>
  <c r="N150" i="16"/>
  <c r="O150" i="16"/>
  <c r="P150" i="16"/>
  <c r="Q150" i="16"/>
  <c r="R150" i="16"/>
  <c r="S150" i="16"/>
  <c r="T150" i="16"/>
  <c r="U150" i="16"/>
  <c r="V150" i="16"/>
  <c r="W150" i="16"/>
  <c r="X150" i="16"/>
  <c r="Y150" i="16"/>
  <c r="Z150" i="16"/>
  <c r="AA150" i="16"/>
  <c r="K151" i="16"/>
  <c r="L151" i="16"/>
  <c r="M151" i="16"/>
  <c r="N151" i="16"/>
  <c r="O151" i="16"/>
  <c r="P151" i="16"/>
  <c r="Q151" i="16"/>
  <c r="R151" i="16"/>
  <c r="S151" i="16"/>
  <c r="T151" i="16"/>
  <c r="U151" i="16"/>
  <c r="V151" i="16"/>
  <c r="W151" i="16"/>
  <c r="X151" i="16"/>
  <c r="Y151" i="16"/>
  <c r="Z151" i="16"/>
  <c r="AA151" i="16"/>
  <c r="K152" i="16"/>
  <c r="L152" i="16"/>
  <c r="M152" i="16"/>
  <c r="N152" i="16"/>
  <c r="O152" i="16"/>
  <c r="P152" i="16"/>
  <c r="Q152" i="16"/>
  <c r="R152" i="16"/>
  <c r="S152" i="16"/>
  <c r="T152" i="16"/>
  <c r="U152" i="16"/>
  <c r="V152" i="16"/>
  <c r="W152" i="16"/>
  <c r="X152" i="16"/>
  <c r="Y152" i="16"/>
  <c r="Z152" i="16"/>
  <c r="AA152" i="16"/>
  <c r="K153" i="16"/>
  <c r="L153" i="16"/>
  <c r="M153" i="16"/>
  <c r="N153" i="16"/>
  <c r="O153" i="16"/>
  <c r="P153" i="16"/>
  <c r="Q153" i="16"/>
  <c r="R153" i="16"/>
  <c r="S153" i="16"/>
  <c r="T153" i="16"/>
  <c r="U153" i="16"/>
  <c r="V153" i="16"/>
  <c r="W153" i="16"/>
  <c r="X153" i="16"/>
  <c r="Y153" i="16"/>
  <c r="Z153" i="16"/>
  <c r="AA153" i="16"/>
  <c r="K154" i="16"/>
  <c r="L154" i="16"/>
  <c r="M154" i="16"/>
  <c r="N154" i="16"/>
  <c r="O154" i="16"/>
  <c r="P154" i="16"/>
  <c r="Q154" i="16"/>
  <c r="R154" i="16"/>
  <c r="S154" i="16"/>
  <c r="T154" i="16"/>
  <c r="U154" i="16"/>
  <c r="V154" i="16"/>
  <c r="W154" i="16"/>
  <c r="X154" i="16"/>
  <c r="Y154" i="16"/>
  <c r="Z154" i="16"/>
  <c r="AA154" i="16"/>
  <c r="K155" i="16"/>
  <c r="L155" i="16"/>
  <c r="M155" i="16"/>
  <c r="N155" i="16"/>
  <c r="O155" i="16"/>
  <c r="P155" i="16"/>
  <c r="Q155" i="16"/>
  <c r="R155" i="16"/>
  <c r="S155" i="16"/>
  <c r="T155" i="16"/>
  <c r="U155" i="16"/>
  <c r="V155" i="16"/>
  <c r="W155" i="16"/>
  <c r="X155" i="16"/>
  <c r="Y155" i="16"/>
  <c r="Z155" i="16"/>
  <c r="AA155" i="16"/>
  <c r="K156" i="16"/>
  <c r="L156" i="16"/>
  <c r="M156" i="16"/>
  <c r="N156" i="16"/>
  <c r="O156" i="16"/>
  <c r="P156" i="16"/>
  <c r="Q156" i="16"/>
  <c r="R156" i="16"/>
  <c r="S156" i="16"/>
  <c r="T156" i="16"/>
  <c r="U156" i="16"/>
  <c r="V156" i="16"/>
  <c r="W156" i="16"/>
  <c r="X156" i="16"/>
  <c r="Y156" i="16"/>
  <c r="Z156" i="16"/>
  <c r="AA156" i="16"/>
  <c r="K157" i="16"/>
  <c r="L157" i="16"/>
  <c r="M157" i="16"/>
  <c r="N157" i="16"/>
  <c r="O157" i="16"/>
  <c r="P157" i="16"/>
  <c r="Q157" i="16"/>
  <c r="R157" i="16"/>
  <c r="S157" i="16"/>
  <c r="T157" i="16"/>
  <c r="U157" i="16"/>
  <c r="V157" i="16"/>
  <c r="W157" i="16"/>
  <c r="X157" i="16"/>
  <c r="Y157" i="16"/>
  <c r="Z157" i="16"/>
  <c r="AA157" i="16"/>
  <c r="K158" i="16"/>
  <c r="L158" i="16"/>
  <c r="M158" i="16"/>
  <c r="N158" i="16"/>
  <c r="O158" i="16"/>
  <c r="P158" i="16"/>
  <c r="Q158" i="16"/>
  <c r="R158" i="16"/>
  <c r="S158" i="16"/>
  <c r="T158" i="16"/>
  <c r="U158" i="16"/>
  <c r="V158" i="16"/>
  <c r="W158" i="16"/>
  <c r="X158" i="16"/>
  <c r="Y158" i="16"/>
  <c r="Z158" i="16"/>
  <c r="AA158" i="16"/>
  <c r="K159" i="16"/>
  <c r="L159" i="16"/>
  <c r="M159" i="16"/>
  <c r="N159" i="16"/>
  <c r="O159" i="16"/>
  <c r="P159" i="16"/>
  <c r="Q159" i="16"/>
  <c r="R159" i="16"/>
  <c r="S159" i="16"/>
  <c r="T159" i="16"/>
  <c r="U159" i="16"/>
  <c r="V159" i="16"/>
  <c r="W159" i="16"/>
  <c r="X159" i="16"/>
  <c r="Y159" i="16"/>
  <c r="Z159" i="16"/>
  <c r="AA159" i="16"/>
  <c r="K160" i="16"/>
  <c r="L160" i="16"/>
  <c r="M160" i="16"/>
  <c r="N160" i="16"/>
  <c r="O160" i="16"/>
  <c r="P160" i="16"/>
  <c r="Q160" i="16"/>
  <c r="R160" i="16"/>
  <c r="S160" i="16"/>
  <c r="T160" i="16"/>
  <c r="U160" i="16"/>
  <c r="V160" i="16"/>
  <c r="W160" i="16"/>
  <c r="X160" i="16"/>
  <c r="Y160" i="16"/>
  <c r="Z160" i="16"/>
  <c r="AA160" i="16"/>
  <c r="K161" i="16"/>
  <c r="L161" i="16"/>
  <c r="M161" i="16"/>
  <c r="N161" i="16"/>
  <c r="O161" i="16"/>
  <c r="P161" i="16"/>
  <c r="Q161" i="16"/>
  <c r="R161" i="16"/>
  <c r="S161" i="16"/>
  <c r="T161" i="16"/>
  <c r="U161" i="16"/>
  <c r="V161" i="16"/>
  <c r="W161" i="16"/>
  <c r="X161" i="16"/>
  <c r="Y161" i="16"/>
  <c r="Z161" i="16"/>
  <c r="AA161" i="16"/>
  <c r="K162" i="16"/>
  <c r="L162" i="16"/>
  <c r="M162" i="16"/>
  <c r="N162" i="16"/>
  <c r="O162" i="16"/>
  <c r="P162" i="16"/>
  <c r="Q162" i="16"/>
  <c r="R162" i="16"/>
  <c r="S162" i="16"/>
  <c r="T162" i="16"/>
  <c r="U162" i="16"/>
  <c r="V162" i="16"/>
  <c r="W162" i="16"/>
  <c r="X162" i="16"/>
  <c r="Y162" i="16"/>
  <c r="Z162" i="16"/>
  <c r="AA162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J110" i="16"/>
  <c r="J111" i="16"/>
  <c r="J112" i="16"/>
  <c r="J113" i="16"/>
  <c r="J114" i="16"/>
  <c r="J115" i="16"/>
  <c r="J116" i="16"/>
  <c r="J117" i="16"/>
  <c r="J118" i="16"/>
  <c r="J119" i="16"/>
  <c r="J120" i="16"/>
  <c r="J121" i="16"/>
  <c r="J122" i="16"/>
  <c r="J123" i="16"/>
  <c r="J124" i="16"/>
  <c r="J125" i="16"/>
  <c r="J126" i="16"/>
  <c r="J127" i="16"/>
  <c r="J128" i="16"/>
  <c r="J129" i="16"/>
  <c r="J130" i="16"/>
  <c r="J131" i="16"/>
  <c r="J132" i="16"/>
  <c r="J133" i="16"/>
  <c r="J134" i="16"/>
  <c r="J135" i="16"/>
  <c r="J136" i="16"/>
  <c r="J137" i="16"/>
  <c r="J138" i="16"/>
  <c r="J139" i="16"/>
  <c r="J140" i="16"/>
  <c r="J141" i="16"/>
  <c r="J142" i="16"/>
  <c r="J143" i="16"/>
  <c r="J144" i="16"/>
  <c r="J145" i="16"/>
  <c r="J146" i="16"/>
  <c r="J147" i="16"/>
  <c r="J148" i="16"/>
  <c r="J149" i="16"/>
  <c r="J150" i="16"/>
  <c r="J151" i="16"/>
  <c r="J152" i="16"/>
  <c r="J153" i="16"/>
  <c r="J154" i="16"/>
  <c r="J155" i="16"/>
  <c r="J156" i="16"/>
  <c r="J157" i="16"/>
  <c r="J158" i="16"/>
  <c r="J159" i="16"/>
  <c r="J160" i="16"/>
  <c r="J161" i="16"/>
  <c r="J162" i="16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AA243" i="3"/>
  <c r="Z243" i="3"/>
  <c r="Y243" i="3"/>
  <c r="X243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AA242" i="3"/>
  <c r="Z242" i="3"/>
  <c r="Y242" i="3"/>
  <c r="X242" i="3"/>
  <c r="W242" i="3"/>
  <c r="V242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AA241" i="3"/>
  <c r="Z241" i="3"/>
  <c r="Y241" i="3"/>
  <c r="X241" i="3"/>
  <c r="W241" i="3"/>
  <c r="V241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AA240" i="3"/>
  <c r="Z240" i="3"/>
  <c r="Y240" i="3"/>
  <c r="X240" i="3"/>
  <c r="W240" i="3"/>
  <c r="V240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AA239" i="3"/>
  <c r="Z239" i="3"/>
  <c r="Y239" i="3"/>
  <c r="X239" i="3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AA238" i="3"/>
  <c r="Z238" i="3"/>
  <c r="Y238" i="3"/>
  <c r="X238" i="3"/>
  <c r="W238" i="3"/>
  <c r="V238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AA237" i="3"/>
  <c r="Z237" i="3"/>
  <c r="Y237" i="3"/>
  <c r="X237" i="3"/>
  <c r="W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AA236" i="3"/>
  <c r="Z236" i="3"/>
  <c r="Y236" i="3"/>
  <c r="X236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AA235" i="3"/>
  <c r="Z235" i="3"/>
  <c r="Y235" i="3"/>
  <c r="X235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AA234" i="3"/>
  <c r="Z234" i="3"/>
  <c r="Y234" i="3"/>
  <c r="X234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AA233" i="3"/>
  <c r="Z233" i="3"/>
  <c r="Y233" i="3"/>
  <c r="X233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AA232" i="3"/>
  <c r="Z232" i="3"/>
  <c r="Y232" i="3"/>
  <c r="X232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AA231" i="3"/>
  <c r="Z231" i="3"/>
  <c r="Y231" i="3"/>
  <c r="X231" i="3"/>
  <c r="W231" i="3"/>
  <c r="V231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AA230" i="3"/>
  <c r="Z230" i="3"/>
  <c r="Y230" i="3"/>
  <c r="X230" i="3"/>
  <c r="W230" i="3"/>
  <c r="V230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AA229" i="3"/>
  <c r="Z229" i="3"/>
  <c r="Y229" i="3"/>
  <c r="X229" i="3"/>
  <c r="W229" i="3"/>
  <c r="V229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AA228" i="3"/>
  <c r="Z228" i="3"/>
  <c r="Y228" i="3"/>
  <c r="X228" i="3"/>
  <c r="W228" i="3"/>
  <c r="V228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AA227" i="3"/>
  <c r="Z227" i="3"/>
  <c r="Y227" i="3"/>
  <c r="X227" i="3"/>
  <c r="W227" i="3"/>
  <c r="V227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AA226" i="3"/>
  <c r="Z226" i="3"/>
  <c r="Y226" i="3"/>
  <c r="X226" i="3"/>
  <c r="W226" i="3"/>
  <c r="V226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AA225" i="3"/>
  <c r="Z225" i="3"/>
  <c r="Y225" i="3"/>
  <c r="X225" i="3"/>
  <c r="W225" i="3"/>
  <c r="V225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AA224" i="3"/>
  <c r="Z224" i="3"/>
  <c r="Y224" i="3"/>
  <c r="X224" i="3"/>
  <c r="W224" i="3"/>
  <c r="V224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AA223" i="3"/>
  <c r="Z223" i="3"/>
  <c r="Y223" i="3"/>
  <c r="X223" i="3"/>
  <c r="W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AA222" i="3"/>
  <c r="Z222" i="3"/>
  <c r="Y222" i="3"/>
  <c r="X222" i="3"/>
  <c r="W222" i="3"/>
  <c r="V222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AA221" i="3"/>
  <c r="Z221" i="3"/>
  <c r="Y221" i="3"/>
  <c r="X221" i="3"/>
  <c r="W221" i="3"/>
  <c r="V221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AA220" i="3"/>
  <c r="Z220" i="3"/>
  <c r="Y220" i="3"/>
  <c r="X220" i="3"/>
  <c r="W220" i="3"/>
  <c r="V220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AA219" i="3"/>
  <c r="Z219" i="3"/>
  <c r="Y219" i="3"/>
  <c r="X219" i="3"/>
  <c r="W219" i="3"/>
  <c r="V219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AA218" i="3"/>
  <c r="Z218" i="3"/>
  <c r="Y218" i="3"/>
  <c r="X218" i="3"/>
  <c r="W218" i="3"/>
  <c r="V218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AA217" i="3"/>
  <c r="Z217" i="3"/>
  <c r="Y217" i="3"/>
  <c r="X217" i="3"/>
  <c r="W217" i="3"/>
  <c r="V217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AA216" i="3"/>
  <c r="Z216" i="3"/>
  <c r="Y216" i="3"/>
  <c r="X216" i="3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AA215" i="3"/>
  <c r="Z215" i="3"/>
  <c r="Y215" i="3"/>
  <c r="X215" i="3"/>
  <c r="W215" i="3"/>
  <c r="V215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AA214" i="3"/>
  <c r="Z214" i="3"/>
  <c r="Y214" i="3"/>
  <c r="X214" i="3"/>
  <c r="W214" i="3"/>
  <c r="V214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AA213" i="3"/>
  <c r="Z213" i="3"/>
  <c r="Y213" i="3"/>
  <c r="X213" i="3"/>
  <c r="W213" i="3"/>
  <c r="V213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AA212" i="3"/>
  <c r="Z212" i="3"/>
  <c r="Y212" i="3"/>
  <c r="X212" i="3"/>
  <c r="W212" i="3"/>
  <c r="V212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AA211" i="3"/>
  <c r="Z211" i="3"/>
  <c r="Y211" i="3"/>
  <c r="X211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AA210" i="3"/>
  <c r="Z210" i="3"/>
  <c r="Y210" i="3"/>
  <c r="X210" i="3"/>
  <c r="W210" i="3"/>
  <c r="V210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AA209" i="3"/>
  <c r="Z209" i="3"/>
  <c r="Y209" i="3"/>
  <c r="X209" i="3"/>
  <c r="W209" i="3"/>
  <c r="V209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AA208" i="3"/>
  <c r="Z208" i="3"/>
  <c r="Y208" i="3"/>
  <c r="X208" i="3"/>
  <c r="W208" i="3"/>
  <c r="V208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AA207" i="3"/>
  <c r="Z207" i="3"/>
  <c r="Y207" i="3"/>
  <c r="X207" i="3"/>
  <c r="W207" i="3"/>
  <c r="V207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AA206" i="3"/>
  <c r="Z206" i="3"/>
  <c r="Y206" i="3"/>
  <c r="X206" i="3"/>
  <c r="W206" i="3"/>
  <c r="V206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AA205" i="3"/>
  <c r="Z205" i="3"/>
  <c r="Y205" i="3"/>
  <c r="X205" i="3"/>
  <c r="W205" i="3"/>
  <c r="V205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AA204" i="3"/>
  <c r="Z204" i="3"/>
  <c r="Y204" i="3"/>
  <c r="X204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AA203" i="3"/>
  <c r="Z203" i="3"/>
  <c r="Y203" i="3"/>
  <c r="X203" i="3"/>
  <c r="W203" i="3"/>
  <c r="V203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AA202" i="3"/>
  <c r="Z202" i="3"/>
  <c r="Y202" i="3"/>
  <c r="X202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AA201" i="3"/>
  <c r="Z201" i="3"/>
  <c r="Y201" i="3"/>
  <c r="X201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AA200" i="3"/>
  <c r="Z200" i="3"/>
  <c r="Y200" i="3"/>
  <c r="X200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AA199" i="3"/>
  <c r="Z199" i="3"/>
  <c r="Y199" i="3"/>
  <c r="X199" i="3"/>
  <c r="W199" i="3"/>
  <c r="V199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AA198" i="3"/>
  <c r="Z198" i="3"/>
  <c r="Y198" i="3"/>
  <c r="X198" i="3"/>
  <c r="W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AA197" i="3"/>
  <c r="Z197" i="3"/>
  <c r="Y197" i="3"/>
  <c r="X197" i="3"/>
  <c r="W197" i="3"/>
  <c r="V197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AA196" i="3"/>
  <c r="Z196" i="3"/>
  <c r="Y196" i="3"/>
  <c r="X196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AA195" i="3"/>
  <c r="Z195" i="3"/>
  <c r="Y195" i="3"/>
  <c r="X195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AA194" i="3"/>
  <c r="Z194" i="3"/>
  <c r="Y194" i="3"/>
  <c r="X194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AA193" i="3"/>
  <c r="Z193" i="3"/>
  <c r="Y193" i="3"/>
  <c r="X193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AA192" i="3"/>
  <c r="Z192" i="3"/>
  <c r="Y192" i="3"/>
  <c r="X192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AA191" i="3"/>
  <c r="Z191" i="3"/>
  <c r="Y191" i="3"/>
  <c r="X191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AA187" i="3"/>
  <c r="Z187" i="3"/>
  <c r="Y187" i="3"/>
  <c r="X187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AA185" i="3"/>
  <c r="Z185" i="3"/>
  <c r="Y185" i="3"/>
  <c r="X185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AA184" i="3"/>
  <c r="Z184" i="3"/>
  <c r="Y184" i="3"/>
  <c r="X184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AA183" i="3"/>
  <c r="Z183" i="3"/>
  <c r="Y183" i="3"/>
  <c r="X183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AA182" i="3"/>
  <c r="Z182" i="3"/>
  <c r="Y182" i="3"/>
  <c r="X182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AA181" i="3"/>
  <c r="Z181" i="3"/>
  <c r="Y181" i="3"/>
  <c r="X181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AA180" i="3"/>
  <c r="Z180" i="3"/>
  <c r="Y180" i="3"/>
  <c r="X180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AA179" i="3"/>
  <c r="Z179" i="3"/>
  <c r="Y179" i="3"/>
  <c r="X179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AA178" i="3"/>
  <c r="Z178" i="3"/>
  <c r="Y178" i="3"/>
  <c r="X178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AA177" i="3"/>
  <c r="Z177" i="3"/>
  <c r="Y177" i="3"/>
  <c r="X177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AA176" i="3"/>
  <c r="Z176" i="3"/>
  <c r="Y176" i="3"/>
  <c r="X176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AA175" i="3"/>
  <c r="Z175" i="3"/>
  <c r="Y175" i="3"/>
  <c r="X175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AA174" i="3"/>
  <c r="Z174" i="3"/>
  <c r="Y174" i="3"/>
  <c r="X174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AA173" i="3"/>
  <c r="Z173" i="3"/>
  <c r="Y173" i="3"/>
  <c r="X173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AA172" i="3"/>
  <c r="Z172" i="3"/>
  <c r="Y172" i="3"/>
  <c r="X172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AA171" i="3"/>
  <c r="Z171" i="3"/>
  <c r="Y171" i="3"/>
  <c r="X171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AA170" i="3"/>
  <c r="Z170" i="3"/>
  <c r="Y170" i="3"/>
  <c r="X170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AA169" i="3"/>
  <c r="Z169" i="3"/>
  <c r="Y169" i="3"/>
  <c r="X169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AA168" i="3"/>
  <c r="Z168" i="3"/>
  <c r="Y168" i="3"/>
  <c r="X168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AA167" i="3"/>
  <c r="Z167" i="3"/>
  <c r="Y167" i="3"/>
  <c r="X167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AA166" i="3"/>
  <c r="Z166" i="3"/>
  <c r="Y166" i="3"/>
  <c r="X166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AA165" i="3"/>
  <c r="Z165" i="3"/>
  <c r="Y165" i="3"/>
  <c r="X165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AA164" i="3"/>
  <c r="Z164" i="3"/>
  <c r="Y164" i="3"/>
  <c r="X164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AA163" i="3"/>
  <c r="Z163" i="3"/>
  <c r="Y163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AA162" i="3"/>
  <c r="Z162" i="3"/>
  <c r="Y162" i="3"/>
  <c r="X162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AA147" i="3"/>
  <c r="Z147" i="3"/>
  <c r="Y147" i="3"/>
  <c r="X147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AA146" i="3"/>
  <c r="Z146" i="3"/>
  <c r="Y146" i="3"/>
  <c r="X146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AA145" i="3"/>
  <c r="Z145" i="3"/>
  <c r="Y145" i="3"/>
  <c r="X145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AA144" i="3"/>
  <c r="Z144" i="3"/>
  <c r="Y144" i="3"/>
  <c r="X144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AA143" i="3"/>
  <c r="Z143" i="3"/>
  <c r="Y143" i="3"/>
  <c r="X143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AA142" i="3"/>
  <c r="Z142" i="3"/>
  <c r="Y142" i="3"/>
  <c r="X142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AA141" i="3"/>
  <c r="Z141" i="3"/>
  <c r="Y141" i="3"/>
  <c r="X141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AA140" i="3"/>
  <c r="Z140" i="3"/>
  <c r="Y140" i="3"/>
  <c r="X140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AA139" i="3"/>
  <c r="Z139" i="3"/>
  <c r="Y139" i="3"/>
  <c r="X139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AA138" i="3"/>
  <c r="Z138" i="3"/>
  <c r="Y138" i="3"/>
  <c r="X138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AA137" i="3"/>
  <c r="Z137" i="3"/>
  <c r="Y137" i="3"/>
  <c r="X137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AA136" i="3"/>
  <c r="Z136" i="3"/>
  <c r="Y136" i="3"/>
  <c r="X136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AA135" i="3"/>
  <c r="Z135" i="3"/>
  <c r="Y135" i="3"/>
  <c r="X135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AA134" i="3"/>
  <c r="Z134" i="3"/>
  <c r="Y134" i="3"/>
  <c r="X134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AA133" i="3"/>
  <c r="Z133" i="3"/>
  <c r="Y133" i="3"/>
  <c r="X133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AA132" i="3"/>
  <c r="Z132" i="3"/>
  <c r="Y132" i="3"/>
  <c r="X132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AA131" i="3"/>
  <c r="Z131" i="3"/>
  <c r="Y131" i="3"/>
  <c r="X131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AA130" i="3"/>
  <c r="Z130" i="3"/>
  <c r="Y130" i="3"/>
  <c r="X130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AA129" i="3"/>
  <c r="Z129" i="3"/>
  <c r="Y129" i="3"/>
  <c r="X129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AA128" i="3"/>
  <c r="Z128" i="3"/>
  <c r="Y128" i="3"/>
  <c r="X128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AA127" i="3"/>
  <c r="Z127" i="3"/>
  <c r="Y127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AA126" i="3"/>
  <c r="Z126" i="3"/>
  <c r="Y126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AA125" i="3"/>
  <c r="Z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AA124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AA123" i="3"/>
  <c r="Z123" i="3"/>
  <c r="Y123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AA122" i="3"/>
  <c r="Z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AA121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AA120" i="3"/>
  <c r="Z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AA119" i="3"/>
  <c r="Z119" i="3"/>
  <c r="Y119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AA118" i="3"/>
  <c r="Z118" i="3"/>
  <c r="Y118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2" i="3"/>
  <c r="Q16" i="15"/>
  <c r="R16" i="15"/>
  <c r="S16" i="15" s="1"/>
  <c r="T16" i="15" s="1"/>
  <c r="U16" i="15" s="1"/>
  <c r="P16" i="15"/>
  <c r="Q17" i="15"/>
  <c r="R17" i="15"/>
  <c r="R15" i="15" s="1"/>
  <c r="P17" i="15"/>
  <c r="Q18" i="15"/>
  <c r="R18" i="15"/>
  <c r="S18" i="15"/>
  <c r="T18" i="15"/>
  <c r="U18" i="15" s="1"/>
  <c r="P18" i="15"/>
  <c r="S4" i="15"/>
  <c r="T4" i="15"/>
  <c r="U4" i="15" s="1"/>
  <c r="R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D4" i="15"/>
  <c r="E11" i="15"/>
  <c r="F11" i="15"/>
  <c r="G11" i="15"/>
  <c r="H11" i="15"/>
  <c r="I11" i="15"/>
  <c r="J11" i="15"/>
  <c r="K11" i="15"/>
  <c r="L11" i="15"/>
  <c r="M11" i="15"/>
  <c r="N11" i="15"/>
  <c r="O11" i="15"/>
  <c r="P11" i="15"/>
  <c r="Q11" i="15"/>
  <c r="R11" i="15"/>
  <c r="S11" i="15"/>
  <c r="T11" i="15"/>
  <c r="U11" i="15"/>
  <c r="D11" i="15"/>
  <c r="E9" i="15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D9" i="15"/>
  <c r="E15" i="15"/>
  <c r="F15" i="15"/>
  <c r="G15" i="15"/>
  <c r="H15" i="15"/>
  <c r="I15" i="15"/>
  <c r="J15" i="15"/>
  <c r="K15" i="15"/>
  <c r="L15" i="15"/>
  <c r="M15" i="15"/>
  <c r="N15" i="15"/>
  <c r="O15" i="15"/>
  <c r="Q15" i="15"/>
  <c r="D15" i="15"/>
  <c r="E17" i="15"/>
  <c r="F17" i="15"/>
  <c r="G17" i="15"/>
  <c r="H17" i="15"/>
  <c r="I17" i="15"/>
  <c r="J17" i="15"/>
  <c r="K17" i="15"/>
  <c r="L17" i="15"/>
  <c r="M17" i="15"/>
  <c r="N17" i="15"/>
  <c r="O17" i="15"/>
  <c r="P15" i="15"/>
  <c r="D17" i="15"/>
  <c r="E16" i="15"/>
  <c r="F16" i="15" s="1"/>
  <c r="G16" i="15" s="1"/>
  <c r="E24" i="15"/>
  <c r="F24" i="15"/>
  <c r="G24" i="15"/>
  <c r="H24" i="15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D24" i="15"/>
  <c r="E18" i="15"/>
  <c r="F18" i="15"/>
  <c r="G18" i="15"/>
  <c r="H18" i="15"/>
  <c r="I18" i="15"/>
  <c r="J18" i="15"/>
  <c r="K18" i="15"/>
  <c r="L18" i="15"/>
  <c r="M18" i="15"/>
  <c r="N18" i="15"/>
  <c r="O18" i="15"/>
  <c r="D18" i="15"/>
  <c r="I5" i="15"/>
  <c r="J5" i="15"/>
  <c r="K5" i="15" s="1"/>
  <c r="L5" i="15" s="1"/>
  <c r="M5" i="15" s="1"/>
  <c r="N5" i="15" s="1"/>
  <c r="O5" i="15" s="1"/>
  <c r="P5" i="15" s="1"/>
  <c r="Q5" i="15" s="1"/>
  <c r="R5" i="15" s="1"/>
  <c r="S5" i="15" s="1"/>
  <c r="T5" i="15" s="1"/>
  <c r="U5" i="15" s="1"/>
  <c r="H5" i="15"/>
  <c r="U12" i="15"/>
  <c r="T12" i="15"/>
  <c r="U14" i="15"/>
  <c r="Q19" i="15"/>
  <c r="R19" i="15"/>
  <c r="S19" i="15" s="1"/>
  <c r="T19" i="15" s="1"/>
  <c r="U19" i="15" s="1"/>
  <c r="P19" i="15"/>
  <c r="U20" i="15"/>
  <c r="T20" i="15"/>
  <c r="P23" i="15"/>
  <c r="Q23" i="15"/>
  <c r="R23" i="15"/>
  <c r="S23" i="15"/>
  <c r="T23" i="15" s="1"/>
  <c r="U23" i="15" s="1"/>
  <c r="O23" i="15"/>
  <c r="I14" i="15"/>
  <c r="J14" i="15"/>
  <c r="K14" i="15" s="1"/>
  <c r="L14" i="15" s="1"/>
  <c r="M14" i="15" s="1"/>
  <c r="H14" i="15"/>
  <c r="R10" i="15"/>
  <c r="S10" i="15"/>
  <c r="T10" i="15" s="1"/>
  <c r="U10" i="15" s="1"/>
  <c r="Q10" i="15"/>
  <c r="T6" i="15"/>
  <c r="U6" i="15"/>
  <c r="S6" i="15"/>
  <c r="U3" i="15"/>
  <c r="L48" i="15"/>
  <c r="R90" i="15"/>
  <c r="S90" i="15" s="1"/>
  <c r="T90" i="15" s="1"/>
  <c r="U90" i="15" s="1"/>
  <c r="O93" i="15"/>
  <c r="P93" i="15" s="1"/>
  <c r="Q93" i="15" s="1"/>
  <c r="R93" i="15" s="1"/>
  <c r="S93" i="15" s="1"/>
  <c r="T93" i="15" s="1"/>
  <c r="U93" i="15" s="1"/>
  <c r="G86" i="15"/>
  <c r="F86" i="15"/>
  <c r="E86" i="15" s="1"/>
  <c r="D86" i="15" s="1"/>
  <c r="K84" i="15"/>
  <c r="J84" i="15" s="1"/>
  <c r="I84" i="15" s="1"/>
  <c r="H84" i="15" s="1"/>
  <c r="G84" i="15" s="1"/>
  <c r="F84" i="15" s="1"/>
  <c r="E84" i="15" s="1"/>
  <c r="D84" i="15" s="1"/>
  <c r="R81" i="15"/>
  <c r="R82" i="15"/>
  <c r="R83" i="15"/>
  <c r="R84" i="15"/>
  <c r="R85" i="15"/>
  <c r="R86" i="15"/>
  <c r="R87" i="15"/>
  <c r="R88" i="15"/>
  <c r="R89" i="15"/>
  <c r="R91" i="15"/>
  <c r="R92" i="15"/>
  <c r="H89" i="15"/>
  <c r="I89" i="15" s="1"/>
  <c r="J80" i="15"/>
  <c r="K80" i="15" s="1"/>
  <c r="L80" i="15" s="1"/>
  <c r="M80" i="15" s="1"/>
  <c r="N80" i="15" s="1"/>
  <c r="O80" i="15" s="1"/>
  <c r="P80" i="15" s="1"/>
  <c r="Q80" i="15" s="1"/>
  <c r="P73" i="15"/>
  <c r="Q73" i="15" s="1"/>
  <c r="R73" i="15" s="1"/>
  <c r="S73" i="15" s="1"/>
  <c r="T73" i="15" s="1"/>
  <c r="U73" i="15" s="1"/>
  <c r="K73" i="15"/>
  <c r="J73" i="15" s="1"/>
  <c r="I73" i="15" s="1"/>
  <c r="H73" i="15" s="1"/>
  <c r="G73" i="15" s="1"/>
  <c r="F73" i="15" s="1"/>
  <c r="E73" i="15" s="1"/>
  <c r="D73" i="15" s="1"/>
  <c r="D60" i="15"/>
  <c r="F61" i="15"/>
  <c r="E61" i="15" s="1"/>
  <c r="D61" i="15" s="1"/>
  <c r="G66" i="15"/>
  <c r="F66" i="15"/>
  <c r="E66" i="15"/>
  <c r="D66" i="15"/>
  <c r="E50" i="15"/>
  <c r="D50" i="15"/>
  <c r="E27" i="15"/>
  <c r="D27" i="15"/>
  <c r="F25" i="15"/>
  <c r="E25" i="15"/>
  <c r="J38" i="15"/>
  <c r="AI24" i="11"/>
  <c r="AJ24" i="11"/>
  <c r="AK24" i="11"/>
  <c r="AL24" i="11"/>
  <c r="AI25" i="11"/>
  <c r="AJ25" i="11"/>
  <c r="AK25" i="11"/>
  <c r="AL25" i="11"/>
  <c r="AI26" i="11"/>
  <c r="AJ26" i="11"/>
  <c r="AK26" i="11"/>
  <c r="AL26" i="11"/>
  <c r="D71" i="15"/>
  <c r="E71" i="15"/>
  <c r="F71" i="15"/>
  <c r="G71" i="15"/>
  <c r="H71" i="15"/>
  <c r="I71" i="15"/>
  <c r="J71" i="15"/>
  <c r="K71" i="15"/>
  <c r="L71" i="15"/>
  <c r="M71" i="15"/>
  <c r="N71" i="15"/>
  <c r="O71" i="15"/>
  <c r="P71" i="15"/>
  <c r="Q71" i="15"/>
  <c r="R71" i="15"/>
  <c r="S71" i="15"/>
  <c r="T71" i="15"/>
  <c r="U71" i="15"/>
  <c r="D72" i="15"/>
  <c r="E72" i="15"/>
  <c r="F72" i="15"/>
  <c r="G72" i="15"/>
  <c r="H72" i="15"/>
  <c r="I72" i="15"/>
  <c r="J72" i="15"/>
  <c r="K72" i="15"/>
  <c r="L72" i="15"/>
  <c r="M72" i="15"/>
  <c r="N72" i="15"/>
  <c r="O72" i="15"/>
  <c r="P72" i="15"/>
  <c r="Q72" i="15"/>
  <c r="R72" i="15"/>
  <c r="S72" i="15"/>
  <c r="T72" i="15"/>
  <c r="U72" i="15"/>
  <c r="L73" i="15"/>
  <c r="M73" i="15"/>
  <c r="N73" i="15"/>
  <c r="O73" i="15"/>
  <c r="D74" i="15"/>
  <c r="E74" i="15"/>
  <c r="F74" i="15"/>
  <c r="G74" i="15"/>
  <c r="H74" i="15"/>
  <c r="I74" i="15"/>
  <c r="J74" i="15"/>
  <c r="K74" i="15"/>
  <c r="L74" i="15"/>
  <c r="M74" i="15"/>
  <c r="N74" i="15"/>
  <c r="O74" i="15"/>
  <c r="P74" i="15"/>
  <c r="Q74" i="15"/>
  <c r="R74" i="15"/>
  <c r="S74" i="15"/>
  <c r="T74" i="15"/>
  <c r="U74" i="15"/>
  <c r="D75" i="15"/>
  <c r="E75" i="15"/>
  <c r="F75" i="15"/>
  <c r="G75" i="15"/>
  <c r="H75" i="15"/>
  <c r="I75" i="15"/>
  <c r="J75" i="15"/>
  <c r="K75" i="15"/>
  <c r="L75" i="15"/>
  <c r="M75" i="15"/>
  <c r="N75" i="15"/>
  <c r="O75" i="15"/>
  <c r="P75" i="15"/>
  <c r="Q75" i="15"/>
  <c r="R75" i="15"/>
  <c r="S75" i="15"/>
  <c r="T75" i="15"/>
  <c r="U75" i="15"/>
  <c r="D76" i="15"/>
  <c r="E76" i="15"/>
  <c r="F76" i="15"/>
  <c r="G76" i="15"/>
  <c r="H76" i="15"/>
  <c r="I76" i="15"/>
  <c r="J76" i="15"/>
  <c r="K76" i="15"/>
  <c r="L76" i="15"/>
  <c r="M76" i="15"/>
  <c r="N76" i="15"/>
  <c r="O76" i="15"/>
  <c r="P76" i="15"/>
  <c r="Q76" i="15"/>
  <c r="R76" i="15"/>
  <c r="S76" i="15"/>
  <c r="T76" i="15"/>
  <c r="U76" i="15"/>
  <c r="D77" i="15"/>
  <c r="E77" i="15"/>
  <c r="F77" i="15"/>
  <c r="G77" i="15"/>
  <c r="H77" i="15"/>
  <c r="I77" i="15"/>
  <c r="J77" i="15"/>
  <c r="K77" i="15"/>
  <c r="L77" i="15"/>
  <c r="M77" i="15"/>
  <c r="N77" i="15"/>
  <c r="O77" i="15"/>
  <c r="P77" i="15"/>
  <c r="Q77" i="15"/>
  <c r="R77" i="15"/>
  <c r="S77" i="15"/>
  <c r="T77" i="15"/>
  <c r="U77" i="15"/>
  <c r="D78" i="15"/>
  <c r="E78" i="15"/>
  <c r="F78" i="15"/>
  <c r="G78" i="15"/>
  <c r="H78" i="15"/>
  <c r="I78" i="15"/>
  <c r="J78" i="15"/>
  <c r="K78" i="15"/>
  <c r="L78" i="15"/>
  <c r="M78" i="15"/>
  <c r="N78" i="15"/>
  <c r="O78" i="15"/>
  <c r="P78" i="15"/>
  <c r="Q78" i="15"/>
  <c r="R78" i="15"/>
  <c r="S78" i="15"/>
  <c r="T78" i="15"/>
  <c r="U78" i="15"/>
  <c r="D79" i="15"/>
  <c r="E79" i="15"/>
  <c r="F79" i="15"/>
  <c r="G79" i="15"/>
  <c r="H79" i="15"/>
  <c r="I79" i="15"/>
  <c r="J79" i="15"/>
  <c r="K79" i="15"/>
  <c r="L79" i="15"/>
  <c r="M79" i="15"/>
  <c r="N79" i="15"/>
  <c r="O79" i="15"/>
  <c r="P79" i="15"/>
  <c r="Q79" i="15"/>
  <c r="R79" i="15"/>
  <c r="S79" i="15"/>
  <c r="T79" i="15"/>
  <c r="U79" i="15"/>
  <c r="D80" i="15"/>
  <c r="E80" i="15"/>
  <c r="F80" i="15"/>
  <c r="G80" i="15"/>
  <c r="H80" i="15"/>
  <c r="I80" i="15"/>
  <c r="D81" i="15"/>
  <c r="E81" i="15"/>
  <c r="F81" i="15"/>
  <c r="G81" i="15"/>
  <c r="H81" i="15"/>
  <c r="I81" i="15"/>
  <c r="J81" i="15"/>
  <c r="K81" i="15"/>
  <c r="L81" i="15"/>
  <c r="M81" i="15"/>
  <c r="N81" i="15"/>
  <c r="O81" i="15"/>
  <c r="P81" i="15"/>
  <c r="Q81" i="15"/>
  <c r="S81" i="15"/>
  <c r="T81" i="15"/>
  <c r="U81" i="15"/>
  <c r="D82" i="15"/>
  <c r="E82" i="15"/>
  <c r="F82" i="15"/>
  <c r="G82" i="15"/>
  <c r="H82" i="15"/>
  <c r="I82" i="15"/>
  <c r="J82" i="15"/>
  <c r="K82" i="15"/>
  <c r="L82" i="15"/>
  <c r="M82" i="15"/>
  <c r="N82" i="15"/>
  <c r="O82" i="15"/>
  <c r="P82" i="15"/>
  <c r="Q82" i="15"/>
  <c r="S82" i="15"/>
  <c r="T82" i="15"/>
  <c r="U82" i="15"/>
  <c r="D83" i="15"/>
  <c r="E83" i="15"/>
  <c r="F83" i="15"/>
  <c r="G83" i="15"/>
  <c r="H83" i="15"/>
  <c r="I83" i="15"/>
  <c r="J83" i="15"/>
  <c r="K83" i="15"/>
  <c r="L83" i="15"/>
  <c r="M83" i="15"/>
  <c r="N83" i="15"/>
  <c r="O83" i="15"/>
  <c r="P83" i="15"/>
  <c r="Q83" i="15"/>
  <c r="S83" i="15"/>
  <c r="T83" i="15"/>
  <c r="U83" i="15"/>
  <c r="L84" i="15"/>
  <c r="M84" i="15"/>
  <c r="N84" i="15"/>
  <c r="O84" i="15"/>
  <c r="P84" i="15"/>
  <c r="Q84" i="15"/>
  <c r="S84" i="15"/>
  <c r="T84" i="15"/>
  <c r="U84" i="15"/>
  <c r="D85" i="15"/>
  <c r="E85" i="15"/>
  <c r="F85" i="15"/>
  <c r="G85" i="15"/>
  <c r="H85" i="15"/>
  <c r="I85" i="15"/>
  <c r="J85" i="15"/>
  <c r="K85" i="15"/>
  <c r="L85" i="15"/>
  <c r="M85" i="15"/>
  <c r="N85" i="15"/>
  <c r="O85" i="15"/>
  <c r="P85" i="15"/>
  <c r="Q85" i="15"/>
  <c r="S85" i="15"/>
  <c r="T85" i="15"/>
  <c r="U85" i="15"/>
  <c r="H86" i="15"/>
  <c r="I86" i="15"/>
  <c r="J86" i="15"/>
  <c r="K86" i="15"/>
  <c r="L86" i="15"/>
  <c r="M86" i="15"/>
  <c r="N86" i="15"/>
  <c r="O86" i="15"/>
  <c r="P86" i="15"/>
  <c r="Q86" i="15"/>
  <c r="S86" i="15"/>
  <c r="T86" i="15"/>
  <c r="U86" i="15"/>
  <c r="D87" i="15"/>
  <c r="E87" i="15"/>
  <c r="F87" i="15"/>
  <c r="G87" i="15"/>
  <c r="H87" i="15"/>
  <c r="I87" i="15"/>
  <c r="J87" i="15"/>
  <c r="K87" i="15"/>
  <c r="L87" i="15"/>
  <c r="M87" i="15"/>
  <c r="N87" i="15"/>
  <c r="O87" i="15"/>
  <c r="P87" i="15"/>
  <c r="Q87" i="15"/>
  <c r="S87" i="15"/>
  <c r="T87" i="15"/>
  <c r="U87" i="15"/>
  <c r="D88" i="15"/>
  <c r="E88" i="15"/>
  <c r="F88" i="15"/>
  <c r="G88" i="15"/>
  <c r="H88" i="15"/>
  <c r="I88" i="15"/>
  <c r="J88" i="15"/>
  <c r="K88" i="15"/>
  <c r="L88" i="15"/>
  <c r="M88" i="15"/>
  <c r="N88" i="15"/>
  <c r="O88" i="15"/>
  <c r="P88" i="15"/>
  <c r="Q88" i="15"/>
  <c r="S88" i="15"/>
  <c r="T88" i="15"/>
  <c r="U88" i="15"/>
  <c r="D89" i="15"/>
  <c r="E89" i="15"/>
  <c r="F89" i="15"/>
  <c r="G89" i="15"/>
  <c r="D90" i="15"/>
  <c r="E90" i="15"/>
  <c r="F90" i="15"/>
  <c r="G90" i="15"/>
  <c r="H90" i="15"/>
  <c r="I90" i="15"/>
  <c r="J90" i="15"/>
  <c r="K90" i="15"/>
  <c r="L90" i="15"/>
  <c r="M90" i="15"/>
  <c r="N90" i="15"/>
  <c r="O90" i="15"/>
  <c r="P90" i="15"/>
  <c r="Q90" i="15"/>
  <c r="D91" i="15"/>
  <c r="E91" i="15"/>
  <c r="F91" i="15"/>
  <c r="G91" i="15"/>
  <c r="H91" i="15"/>
  <c r="I91" i="15"/>
  <c r="J91" i="15"/>
  <c r="K91" i="15"/>
  <c r="L91" i="15"/>
  <c r="M91" i="15"/>
  <c r="N91" i="15"/>
  <c r="O91" i="15"/>
  <c r="P91" i="15"/>
  <c r="Q91" i="15"/>
  <c r="S91" i="15"/>
  <c r="T91" i="15"/>
  <c r="U91" i="15"/>
  <c r="D92" i="15"/>
  <c r="E92" i="15"/>
  <c r="F92" i="15"/>
  <c r="G92" i="15"/>
  <c r="H92" i="15"/>
  <c r="I92" i="15"/>
  <c r="J92" i="15"/>
  <c r="K92" i="15"/>
  <c r="L92" i="15"/>
  <c r="M92" i="15"/>
  <c r="N92" i="15"/>
  <c r="O92" i="15"/>
  <c r="P92" i="15"/>
  <c r="Q92" i="15"/>
  <c r="S92" i="15"/>
  <c r="T92" i="15"/>
  <c r="U92" i="15"/>
  <c r="D93" i="15"/>
  <c r="E93" i="15"/>
  <c r="F93" i="15"/>
  <c r="G93" i="15"/>
  <c r="H93" i="15"/>
  <c r="I93" i="15"/>
  <c r="J93" i="15"/>
  <c r="K93" i="15"/>
  <c r="L93" i="15"/>
  <c r="M93" i="15"/>
  <c r="N93" i="15"/>
  <c r="D48" i="15"/>
  <c r="E48" i="15"/>
  <c r="F48" i="15"/>
  <c r="G48" i="15"/>
  <c r="H48" i="15"/>
  <c r="I48" i="15"/>
  <c r="J48" i="15"/>
  <c r="K48" i="15"/>
  <c r="M48" i="15"/>
  <c r="N48" i="15"/>
  <c r="O48" i="15"/>
  <c r="P48" i="15"/>
  <c r="Q48" i="15"/>
  <c r="R48" i="15"/>
  <c r="S48" i="15"/>
  <c r="T48" i="15"/>
  <c r="U48" i="15"/>
  <c r="D49" i="15"/>
  <c r="E49" i="15"/>
  <c r="F49" i="15"/>
  <c r="G49" i="15"/>
  <c r="H49" i="15"/>
  <c r="I49" i="15"/>
  <c r="J49" i="15"/>
  <c r="K49" i="15"/>
  <c r="L49" i="15"/>
  <c r="M49" i="15"/>
  <c r="N49" i="15"/>
  <c r="O49" i="15"/>
  <c r="P49" i="15"/>
  <c r="Q49" i="15"/>
  <c r="R49" i="15"/>
  <c r="S49" i="15"/>
  <c r="T49" i="15"/>
  <c r="U49" i="15"/>
  <c r="F50" i="15"/>
  <c r="G50" i="15"/>
  <c r="H50" i="15"/>
  <c r="I50" i="15"/>
  <c r="J50" i="15"/>
  <c r="K50" i="15"/>
  <c r="L50" i="15"/>
  <c r="M50" i="15"/>
  <c r="N50" i="15"/>
  <c r="O50" i="15"/>
  <c r="P50" i="15"/>
  <c r="Q50" i="15"/>
  <c r="R50" i="15"/>
  <c r="S50" i="15"/>
  <c r="T50" i="15"/>
  <c r="U50" i="15"/>
  <c r="D51" i="15"/>
  <c r="E51" i="15"/>
  <c r="F51" i="15"/>
  <c r="G51" i="15"/>
  <c r="H51" i="15"/>
  <c r="I51" i="15"/>
  <c r="J51" i="15"/>
  <c r="K51" i="15"/>
  <c r="L51" i="15"/>
  <c r="M51" i="15"/>
  <c r="N51" i="15"/>
  <c r="O51" i="15"/>
  <c r="P51" i="15"/>
  <c r="Q51" i="15"/>
  <c r="R51" i="15"/>
  <c r="S51" i="15"/>
  <c r="T51" i="15"/>
  <c r="U51" i="15"/>
  <c r="D52" i="15"/>
  <c r="E52" i="15"/>
  <c r="F52" i="15"/>
  <c r="G52" i="15"/>
  <c r="H52" i="15"/>
  <c r="I52" i="15"/>
  <c r="J52" i="15"/>
  <c r="K52" i="15"/>
  <c r="L52" i="15"/>
  <c r="M52" i="15"/>
  <c r="N52" i="15"/>
  <c r="O52" i="15"/>
  <c r="P52" i="15"/>
  <c r="Q52" i="15"/>
  <c r="R52" i="15"/>
  <c r="S52" i="15"/>
  <c r="T52" i="15"/>
  <c r="U52" i="15"/>
  <c r="D53" i="15"/>
  <c r="E53" i="15"/>
  <c r="F53" i="15"/>
  <c r="G53" i="15"/>
  <c r="H53" i="15"/>
  <c r="I53" i="15"/>
  <c r="J53" i="15"/>
  <c r="K53" i="15"/>
  <c r="L53" i="15"/>
  <c r="M53" i="15"/>
  <c r="N53" i="15"/>
  <c r="O53" i="15"/>
  <c r="P53" i="15"/>
  <c r="Q53" i="15"/>
  <c r="R53" i="15"/>
  <c r="S53" i="15"/>
  <c r="T53" i="15"/>
  <c r="U53" i="15"/>
  <c r="D54" i="15"/>
  <c r="E54" i="15"/>
  <c r="F54" i="15"/>
  <c r="G54" i="15"/>
  <c r="H54" i="15"/>
  <c r="I54" i="15"/>
  <c r="J54" i="15"/>
  <c r="K54" i="15"/>
  <c r="L54" i="15"/>
  <c r="M54" i="15"/>
  <c r="N54" i="15"/>
  <c r="O54" i="15"/>
  <c r="P54" i="15"/>
  <c r="Q54" i="15"/>
  <c r="R54" i="15"/>
  <c r="S54" i="15"/>
  <c r="T54" i="15"/>
  <c r="U54" i="15"/>
  <c r="D55" i="15"/>
  <c r="E55" i="15"/>
  <c r="F55" i="15"/>
  <c r="G55" i="15"/>
  <c r="H55" i="15"/>
  <c r="I55" i="15"/>
  <c r="J55" i="15"/>
  <c r="K55" i="15"/>
  <c r="L55" i="15"/>
  <c r="M55" i="15"/>
  <c r="N55" i="15"/>
  <c r="O55" i="15"/>
  <c r="P55" i="15"/>
  <c r="Q55" i="15"/>
  <c r="R55" i="15"/>
  <c r="S55" i="15"/>
  <c r="T55" i="15"/>
  <c r="U55" i="15"/>
  <c r="D56" i="15"/>
  <c r="E56" i="15"/>
  <c r="F56" i="15"/>
  <c r="G56" i="15"/>
  <c r="H56" i="15"/>
  <c r="I56" i="15"/>
  <c r="J56" i="15"/>
  <c r="K56" i="15"/>
  <c r="L56" i="15"/>
  <c r="M56" i="15"/>
  <c r="N56" i="15"/>
  <c r="O56" i="15"/>
  <c r="P56" i="15"/>
  <c r="Q56" i="15"/>
  <c r="R56" i="15"/>
  <c r="S56" i="15"/>
  <c r="T56" i="15"/>
  <c r="U56" i="15"/>
  <c r="D57" i="15"/>
  <c r="E57" i="15"/>
  <c r="F57" i="15"/>
  <c r="G57" i="15"/>
  <c r="H57" i="15"/>
  <c r="I57" i="15"/>
  <c r="J57" i="15"/>
  <c r="K57" i="15"/>
  <c r="L57" i="15"/>
  <c r="M57" i="15"/>
  <c r="N57" i="15"/>
  <c r="O57" i="15"/>
  <c r="P57" i="15"/>
  <c r="Q57" i="15"/>
  <c r="R57" i="15"/>
  <c r="S57" i="15"/>
  <c r="T57" i="15"/>
  <c r="U57" i="15"/>
  <c r="D58" i="15"/>
  <c r="E58" i="15"/>
  <c r="F58" i="15"/>
  <c r="G58" i="15"/>
  <c r="H58" i="15"/>
  <c r="I58" i="15"/>
  <c r="J58" i="15"/>
  <c r="K58" i="15"/>
  <c r="L58" i="15"/>
  <c r="M58" i="15"/>
  <c r="N58" i="15"/>
  <c r="O58" i="15"/>
  <c r="P58" i="15"/>
  <c r="Q58" i="15"/>
  <c r="R58" i="15"/>
  <c r="S58" i="15"/>
  <c r="T58" i="15"/>
  <c r="U58" i="15"/>
  <c r="D59" i="15"/>
  <c r="E59" i="15"/>
  <c r="F59" i="15"/>
  <c r="G59" i="15"/>
  <c r="H59" i="15"/>
  <c r="I59" i="15"/>
  <c r="J59" i="15"/>
  <c r="K59" i="15"/>
  <c r="L59" i="15"/>
  <c r="M59" i="15"/>
  <c r="N59" i="15"/>
  <c r="O59" i="15"/>
  <c r="P59" i="15"/>
  <c r="Q59" i="15"/>
  <c r="R59" i="15"/>
  <c r="S59" i="15"/>
  <c r="T59" i="15"/>
  <c r="U59" i="15"/>
  <c r="E60" i="15"/>
  <c r="F60" i="15"/>
  <c r="G60" i="15"/>
  <c r="H60" i="15"/>
  <c r="I60" i="15"/>
  <c r="J60" i="15"/>
  <c r="K60" i="15"/>
  <c r="L60" i="15"/>
  <c r="M60" i="15"/>
  <c r="N60" i="15"/>
  <c r="O60" i="15"/>
  <c r="P60" i="15"/>
  <c r="Q60" i="15"/>
  <c r="R60" i="15"/>
  <c r="S60" i="15"/>
  <c r="T60" i="15"/>
  <c r="U60" i="15"/>
  <c r="G61" i="15"/>
  <c r="H61" i="15"/>
  <c r="I61" i="15"/>
  <c r="J61" i="15"/>
  <c r="K61" i="15"/>
  <c r="L61" i="15"/>
  <c r="M61" i="15"/>
  <c r="N61" i="15"/>
  <c r="O61" i="15"/>
  <c r="P61" i="15"/>
  <c r="Q61" i="15"/>
  <c r="R61" i="15"/>
  <c r="S61" i="15"/>
  <c r="T61" i="15"/>
  <c r="U61" i="15"/>
  <c r="D62" i="15"/>
  <c r="E62" i="15"/>
  <c r="F62" i="15"/>
  <c r="G62" i="15"/>
  <c r="H62" i="15"/>
  <c r="I62" i="15"/>
  <c r="J62" i="15"/>
  <c r="K62" i="15"/>
  <c r="L62" i="15"/>
  <c r="M62" i="15"/>
  <c r="N62" i="15"/>
  <c r="O62" i="15"/>
  <c r="P62" i="15"/>
  <c r="Q62" i="15"/>
  <c r="R62" i="15"/>
  <c r="S62" i="15"/>
  <c r="T62" i="15"/>
  <c r="U62" i="15"/>
  <c r="D63" i="15"/>
  <c r="E63" i="15"/>
  <c r="F63" i="15"/>
  <c r="G63" i="15"/>
  <c r="H63" i="15"/>
  <c r="I63" i="15"/>
  <c r="J63" i="15"/>
  <c r="K63" i="15"/>
  <c r="L63" i="15"/>
  <c r="M63" i="15"/>
  <c r="N63" i="15"/>
  <c r="O63" i="15"/>
  <c r="P63" i="15"/>
  <c r="Q63" i="15"/>
  <c r="R63" i="15"/>
  <c r="S63" i="15"/>
  <c r="T63" i="15"/>
  <c r="U63" i="15"/>
  <c r="D64" i="15"/>
  <c r="E64" i="15"/>
  <c r="F64" i="15"/>
  <c r="G64" i="15"/>
  <c r="H64" i="15"/>
  <c r="I64" i="15"/>
  <c r="J64" i="15"/>
  <c r="K64" i="15"/>
  <c r="L64" i="15"/>
  <c r="M64" i="15"/>
  <c r="N64" i="15"/>
  <c r="O64" i="15"/>
  <c r="P64" i="15"/>
  <c r="Q64" i="15"/>
  <c r="R64" i="15"/>
  <c r="S64" i="15"/>
  <c r="T64" i="15"/>
  <c r="U64" i="15"/>
  <c r="D65" i="15"/>
  <c r="E65" i="15"/>
  <c r="F65" i="15"/>
  <c r="G65" i="15"/>
  <c r="H65" i="15"/>
  <c r="I65" i="15"/>
  <c r="J65" i="15"/>
  <c r="K65" i="15"/>
  <c r="L65" i="15"/>
  <c r="M65" i="15"/>
  <c r="N65" i="15"/>
  <c r="O65" i="15"/>
  <c r="P65" i="15"/>
  <c r="Q65" i="15"/>
  <c r="R65" i="15"/>
  <c r="S65" i="15"/>
  <c r="T65" i="15"/>
  <c r="U65" i="15"/>
  <c r="D67" i="15"/>
  <c r="E67" i="15"/>
  <c r="F67" i="15"/>
  <c r="G67" i="15"/>
  <c r="H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D68" i="15"/>
  <c r="E68" i="15"/>
  <c r="F68" i="15"/>
  <c r="G68" i="15"/>
  <c r="H68" i="15"/>
  <c r="I68" i="15"/>
  <c r="J68" i="15"/>
  <c r="K68" i="15"/>
  <c r="L68" i="15"/>
  <c r="M68" i="15"/>
  <c r="N68" i="15"/>
  <c r="O68" i="15"/>
  <c r="P68" i="15"/>
  <c r="Q68" i="15"/>
  <c r="R68" i="15"/>
  <c r="S68" i="15"/>
  <c r="T68" i="15"/>
  <c r="U68" i="15"/>
  <c r="D69" i="15"/>
  <c r="E69" i="15"/>
  <c r="F69" i="15"/>
  <c r="G69" i="15"/>
  <c r="H69" i="15"/>
  <c r="I69" i="15"/>
  <c r="J69" i="15"/>
  <c r="K69" i="15"/>
  <c r="L69" i="15"/>
  <c r="M69" i="15"/>
  <c r="N69" i="15"/>
  <c r="O69" i="15"/>
  <c r="P69" i="15"/>
  <c r="Q69" i="15"/>
  <c r="R69" i="15"/>
  <c r="S69" i="15"/>
  <c r="T69" i="15"/>
  <c r="U69" i="15"/>
  <c r="D70" i="15"/>
  <c r="E70" i="15"/>
  <c r="F70" i="15"/>
  <c r="G70" i="15"/>
  <c r="H70" i="15"/>
  <c r="I70" i="15"/>
  <c r="J70" i="15"/>
  <c r="K70" i="15"/>
  <c r="L70" i="15"/>
  <c r="M70" i="15"/>
  <c r="N70" i="15"/>
  <c r="O70" i="15"/>
  <c r="P70" i="15"/>
  <c r="Q70" i="15"/>
  <c r="R70" i="15"/>
  <c r="S70" i="15"/>
  <c r="T70" i="15"/>
  <c r="U70" i="15"/>
  <c r="D25" i="15"/>
  <c r="G25" i="15"/>
  <c r="H25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D26" i="15"/>
  <c r="E26" i="15"/>
  <c r="F26" i="15"/>
  <c r="G26" i="15"/>
  <c r="H26" i="15"/>
  <c r="I26" i="15"/>
  <c r="J26" i="15"/>
  <c r="K26" i="15"/>
  <c r="L26" i="15"/>
  <c r="M26" i="15"/>
  <c r="N26" i="15"/>
  <c r="O26" i="15"/>
  <c r="P26" i="15"/>
  <c r="Q26" i="15"/>
  <c r="R26" i="15"/>
  <c r="S26" i="15"/>
  <c r="T26" i="15"/>
  <c r="U26" i="15"/>
  <c r="F27" i="15"/>
  <c r="G27" i="15"/>
  <c r="H27" i="15"/>
  <c r="I27" i="15"/>
  <c r="J27" i="15"/>
  <c r="K27" i="15"/>
  <c r="L27" i="15"/>
  <c r="M27" i="15"/>
  <c r="N27" i="15"/>
  <c r="O27" i="15"/>
  <c r="P27" i="15"/>
  <c r="Q27" i="15"/>
  <c r="R27" i="15"/>
  <c r="S27" i="15"/>
  <c r="T27" i="15"/>
  <c r="U27" i="15"/>
  <c r="D28" i="15"/>
  <c r="E28" i="15"/>
  <c r="F28" i="15"/>
  <c r="G28" i="15"/>
  <c r="H28" i="15"/>
  <c r="I28" i="15"/>
  <c r="J28" i="15"/>
  <c r="K28" i="15"/>
  <c r="L28" i="15"/>
  <c r="M28" i="15"/>
  <c r="N28" i="15"/>
  <c r="O28" i="15"/>
  <c r="P28" i="15"/>
  <c r="Q28" i="15"/>
  <c r="R28" i="15"/>
  <c r="S28" i="15"/>
  <c r="T28" i="15"/>
  <c r="U28" i="15"/>
  <c r="D29" i="15"/>
  <c r="E29" i="15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D30" i="15"/>
  <c r="E30" i="15"/>
  <c r="F30" i="15"/>
  <c r="G30" i="15"/>
  <c r="H30" i="15"/>
  <c r="I30" i="15"/>
  <c r="J30" i="15"/>
  <c r="K30" i="15"/>
  <c r="L30" i="15"/>
  <c r="M30" i="15"/>
  <c r="N30" i="15"/>
  <c r="O30" i="15"/>
  <c r="P30" i="15"/>
  <c r="Q30" i="15"/>
  <c r="R30" i="15"/>
  <c r="S30" i="15"/>
  <c r="T30" i="15"/>
  <c r="U30" i="15"/>
  <c r="D31" i="15"/>
  <c r="E31" i="15"/>
  <c r="F31" i="15"/>
  <c r="G31" i="15"/>
  <c r="H31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D32" i="15"/>
  <c r="E32" i="15"/>
  <c r="F32" i="15"/>
  <c r="G32" i="15"/>
  <c r="H32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D33" i="15"/>
  <c r="E33" i="15"/>
  <c r="F33" i="15"/>
  <c r="G33" i="15"/>
  <c r="H33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D34" i="15"/>
  <c r="E34" i="15"/>
  <c r="F34" i="15"/>
  <c r="G34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D35" i="15"/>
  <c r="E35" i="15"/>
  <c r="F35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D36" i="15"/>
  <c r="E36" i="15"/>
  <c r="F36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D37" i="15"/>
  <c r="E37" i="15"/>
  <c r="F37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D38" i="15"/>
  <c r="E38" i="15"/>
  <c r="F38" i="15"/>
  <c r="G38" i="15"/>
  <c r="H38" i="15"/>
  <c r="I38" i="15"/>
  <c r="K38" i="15"/>
  <c r="L38" i="15"/>
  <c r="M38" i="15"/>
  <c r="N38" i="15"/>
  <c r="O38" i="15"/>
  <c r="P38" i="15"/>
  <c r="Q38" i="15"/>
  <c r="R38" i="15"/>
  <c r="S38" i="15"/>
  <c r="T38" i="15"/>
  <c r="U38" i="15"/>
  <c r="D39" i="15"/>
  <c r="E39" i="15"/>
  <c r="F39" i="15"/>
  <c r="G39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T39" i="15"/>
  <c r="U39" i="15"/>
  <c r="D40" i="15"/>
  <c r="E40" i="15"/>
  <c r="F40" i="15"/>
  <c r="G40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T40" i="15"/>
  <c r="U40" i="15"/>
  <c r="D41" i="15"/>
  <c r="E41" i="15"/>
  <c r="F41" i="15"/>
  <c r="G41" i="15"/>
  <c r="H41" i="15"/>
  <c r="I41" i="15"/>
  <c r="J41" i="15"/>
  <c r="K41" i="15"/>
  <c r="L41" i="15"/>
  <c r="M41" i="15"/>
  <c r="N41" i="15"/>
  <c r="O41" i="15"/>
  <c r="P41" i="15"/>
  <c r="Q41" i="15"/>
  <c r="R41" i="15"/>
  <c r="S41" i="15"/>
  <c r="T41" i="15"/>
  <c r="U41" i="15"/>
  <c r="D42" i="15"/>
  <c r="E42" i="15"/>
  <c r="F42" i="15"/>
  <c r="G42" i="15"/>
  <c r="H42" i="15"/>
  <c r="I42" i="15"/>
  <c r="J42" i="15"/>
  <c r="K42" i="15"/>
  <c r="L42" i="15"/>
  <c r="M42" i="15"/>
  <c r="N42" i="15"/>
  <c r="O42" i="15"/>
  <c r="P42" i="15"/>
  <c r="Q42" i="15"/>
  <c r="R42" i="15"/>
  <c r="S42" i="15"/>
  <c r="T42" i="15"/>
  <c r="U42" i="15"/>
  <c r="D43" i="15"/>
  <c r="E43" i="15"/>
  <c r="F43" i="15"/>
  <c r="G43" i="15"/>
  <c r="H43" i="15"/>
  <c r="I43" i="15"/>
  <c r="J43" i="15"/>
  <c r="K43" i="15"/>
  <c r="L43" i="15"/>
  <c r="M43" i="15"/>
  <c r="N43" i="15"/>
  <c r="O43" i="15"/>
  <c r="P43" i="15"/>
  <c r="Q43" i="15"/>
  <c r="R43" i="15"/>
  <c r="S43" i="15"/>
  <c r="T43" i="15"/>
  <c r="U43" i="15"/>
  <c r="D44" i="15"/>
  <c r="E44" i="15"/>
  <c r="F44" i="15"/>
  <c r="G44" i="15"/>
  <c r="H44" i="15"/>
  <c r="I44" i="15"/>
  <c r="J44" i="15"/>
  <c r="K44" i="15"/>
  <c r="L44" i="15"/>
  <c r="M44" i="15"/>
  <c r="N44" i="15"/>
  <c r="O44" i="15"/>
  <c r="P44" i="15"/>
  <c r="Q44" i="15"/>
  <c r="R44" i="15"/>
  <c r="S44" i="15"/>
  <c r="T44" i="15"/>
  <c r="U44" i="15"/>
  <c r="D45" i="15"/>
  <c r="E45" i="15"/>
  <c r="F45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D46" i="15"/>
  <c r="E46" i="15"/>
  <c r="F46" i="15"/>
  <c r="G46" i="15"/>
  <c r="H46" i="15"/>
  <c r="I46" i="15"/>
  <c r="J46" i="15"/>
  <c r="K46" i="15"/>
  <c r="L46" i="15"/>
  <c r="M46" i="15"/>
  <c r="N46" i="15"/>
  <c r="O46" i="15"/>
  <c r="P46" i="15"/>
  <c r="Q46" i="15"/>
  <c r="R46" i="15"/>
  <c r="S46" i="15"/>
  <c r="T46" i="15"/>
  <c r="U46" i="15"/>
  <c r="D47" i="15"/>
  <c r="E47" i="15"/>
  <c r="F47" i="15"/>
  <c r="G47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D2" i="15"/>
  <c r="E2" i="15"/>
  <c r="F2" i="15"/>
  <c r="G2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D5" i="15"/>
  <c r="E5" i="15"/>
  <c r="F5" i="15"/>
  <c r="G5" i="15"/>
  <c r="D6" i="15"/>
  <c r="E6" i="15"/>
  <c r="F6" i="15"/>
  <c r="G6" i="15"/>
  <c r="H6" i="15"/>
  <c r="I6" i="15"/>
  <c r="J6" i="15"/>
  <c r="K6" i="15"/>
  <c r="L6" i="15"/>
  <c r="M6" i="15"/>
  <c r="N6" i="15"/>
  <c r="O6" i="15"/>
  <c r="P6" i="15"/>
  <c r="Q6" i="15"/>
  <c r="R6" i="15"/>
  <c r="D7" i="15"/>
  <c r="E7" i="15"/>
  <c r="F7" i="15"/>
  <c r="G7" i="15"/>
  <c r="H7" i="15"/>
  <c r="I7" i="15"/>
  <c r="J7" i="15"/>
  <c r="K7" i="15"/>
  <c r="L7" i="15"/>
  <c r="M7" i="15"/>
  <c r="N7" i="15"/>
  <c r="O7" i="15"/>
  <c r="P7" i="15"/>
  <c r="Q7" i="15"/>
  <c r="R7" i="15"/>
  <c r="S7" i="15"/>
  <c r="T7" i="15"/>
  <c r="U7" i="15"/>
  <c r="D8" i="15"/>
  <c r="E8" i="15"/>
  <c r="F8" i="15"/>
  <c r="G8" i="15"/>
  <c r="H8" i="15"/>
  <c r="I8" i="15"/>
  <c r="J8" i="15"/>
  <c r="K8" i="15"/>
  <c r="L8" i="15"/>
  <c r="M8" i="15"/>
  <c r="N8" i="15"/>
  <c r="O8" i="15"/>
  <c r="P8" i="15"/>
  <c r="Q8" i="15"/>
  <c r="R8" i="15"/>
  <c r="S8" i="15"/>
  <c r="T8" i="15"/>
  <c r="U8" i="15"/>
  <c r="D10" i="15"/>
  <c r="E10" i="15"/>
  <c r="F10" i="15"/>
  <c r="G10" i="15"/>
  <c r="H10" i="15"/>
  <c r="I10" i="15"/>
  <c r="J10" i="15"/>
  <c r="K10" i="15"/>
  <c r="L10" i="15"/>
  <c r="M10" i="15"/>
  <c r="N10" i="15"/>
  <c r="O10" i="15"/>
  <c r="P10" i="15"/>
  <c r="D12" i="15"/>
  <c r="E12" i="15"/>
  <c r="F12" i="15"/>
  <c r="G12" i="15"/>
  <c r="H12" i="15"/>
  <c r="I12" i="15"/>
  <c r="J12" i="15"/>
  <c r="K12" i="15"/>
  <c r="L12" i="15"/>
  <c r="M12" i="15"/>
  <c r="N12" i="15"/>
  <c r="O12" i="15"/>
  <c r="P12" i="15"/>
  <c r="Q12" i="15"/>
  <c r="R12" i="15"/>
  <c r="S12" i="15"/>
  <c r="D13" i="15"/>
  <c r="E13" i="15"/>
  <c r="F13" i="15"/>
  <c r="G13" i="15"/>
  <c r="H13" i="15"/>
  <c r="I13" i="15"/>
  <c r="J13" i="15"/>
  <c r="K13" i="15"/>
  <c r="L13" i="15"/>
  <c r="M13" i="15"/>
  <c r="N13" i="15"/>
  <c r="O13" i="15"/>
  <c r="P13" i="15"/>
  <c r="Q13" i="15"/>
  <c r="R13" i="15"/>
  <c r="S13" i="15"/>
  <c r="T13" i="15"/>
  <c r="U13" i="15"/>
  <c r="D14" i="15"/>
  <c r="E14" i="15"/>
  <c r="F14" i="15"/>
  <c r="G14" i="15"/>
  <c r="N14" i="15"/>
  <c r="O14" i="15"/>
  <c r="P14" i="15"/>
  <c r="Q14" i="15"/>
  <c r="R14" i="15"/>
  <c r="S14" i="15"/>
  <c r="T14" i="15"/>
  <c r="D16" i="15"/>
  <c r="D19" i="15"/>
  <c r="E19" i="15"/>
  <c r="F19" i="15"/>
  <c r="G19" i="15"/>
  <c r="H19" i="15"/>
  <c r="I19" i="15"/>
  <c r="J19" i="15"/>
  <c r="K19" i="15"/>
  <c r="L19" i="15"/>
  <c r="M19" i="15"/>
  <c r="N19" i="15"/>
  <c r="O19" i="15"/>
  <c r="D20" i="15"/>
  <c r="E20" i="15"/>
  <c r="F20" i="15"/>
  <c r="G20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D21" i="15"/>
  <c r="E21" i="15"/>
  <c r="F21" i="15"/>
  <c r="G21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D22" i="15"/>
  <c r="E22" i="15"/>
  <c r="F22" i="15"/>
  <c r="G22" i="15"/>
  <c r="H22" i="15"/>
  <c r="I22" i="15"/>
  <c r="J22" i="15"/>
  <c r="K22" i="15"/>
  <c r="L22" i="15"/>
  <c r="M22" i="15"/>
  <c r="N22" i="15"/>
  <c r="O22" i="15"/>
  <c r="P22" i="15"/>
  <c r="Q22" i="15"/>
  <c r="R22" i="15"/>
  <c r="S22" i="15"/>
  <c r="T22" i="15"/>
  <c r="U22" i="15"/>
  <c r="D23" i="15"/>
  <c r="E23" i="15"/>
  <c r="F23" i="15"/>
  <c r="G23" i="15"/>
  <c r="H23" i="15"/>
  <c r="I23" i="15"/>
  <c r="J23" i="15"/>
  <c r="K23" i="15"/>
  <c r="L23" i="15"/>
  <c r="M23" i="15"/>
  <c r="N23" i="15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F31" i="11"/>
  <c r="G31" i="11"/>
  <c r="H31" i="11"/>
  <c r="I31" i="11"/>
  <c r="J31" i="11"/>
  <c r="K31" i="11"/>
  <c r="L31" i="11"/>
  <c r="M31" i="11"/>
  <c r="N31" i="11"/>
  <c r="O31" i="11"/>
  <c r="P31" i="11"/>
  <c r="AB302" i="3" s="1"/>
  <c r="AB302" i="16" s="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F33" i="11"/>
  <c r="G33" i="11"/>
  <c r="H33" i="11"/>
  <c r="I33" i="11"/>
  <c r="J33" i="11"/>
  <c r="K33" i="11"/>
  <c r="L33" i="11"/>
  <c r="M33" i="11"/>
  <c r="N33" i="11"/>
  <c r="O33" i="11"/>
  <c r="P33" i="11"/>
  <c r="AB304" i="3" s="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E31" i="11"/>
  <c r="E32" i="11"/>
  <c r="E33" i="11"/>
  <c r="E30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D24" i="11"/>
  <c r="AE24" i="11"/>
  <c r="AF24" i="11"/>
  <c r="AG24" i="11"/>
  <c r="AH24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AD25" i="11"/>
  <c r="AE25" i="11"/>
  <c r="AF25" i="11"/>
  <c r="AG25" i="11"/>
  <c r="AH25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D26" i="11"/>
  <c r="AE26" i="11"/>
  <c r="AF26" i="11"/>
  <c r="AG26" i="11"/>
  <c r="AH26" i="11"/>
  <c r="E25" i="11"/>
  <c r="E26" i="11"/>
  <c r="E24" i="11"/>
  <c r="E65" i="14"/>
  <c r="E67" i="14" s="1"/>
  <c r="E66" i="14"/>
  <c r="E64" i="14"/>
  <c r="F55" i="13"/>
  <c r="F57" i="13" s="1"/>
  <c r="F56" i="13"/>
  <c r="F54" i="13"/>
  <c r="E38" i="14"/>
  <c r="E37" i="14" s="1"/>
  <c r="E36" i="14" s="1"/>
  <c r="E35" i="14" s="1"/>
  <c r="E34" i="14" s="1"/>
  <c r="E33" i="14" s="1"/>
  <c r="E32" i="14" s="1"/>
  <c r="E31" i="14" s="1"/>
  <c r="E30" i="14" s="1"/>
  <c r="E29" i="14" s="1"/>
  <c r="E28" i="14" s="1"/>
  <c r="E27" i="14" s="1"/>
  <c r="E26" i="14" s="1"/>
  <c r="E25" i="14" s="1"/>
  <c r="E24" i="14" s="1"/>
  <c r="E23" i="14" s="1"/>
  <c r="E22" i="14" s="1"/>
  <c r="E21" i="14" s="1"/>
  <c r="E20" i="14" s="1"/>
  <c r="E19" i="14" s="1"/>
  <c r="E18" i="14" s="1"/>
  <c r="E17" i="14" s="1"/>
  <c r="E16" i="14" s="1"/>
  <c r="E15" i="14" s="1"/>
  <c r="E14" i="14" s="1"/>
  <c r="E13" i="14" s="1"/>
  <c r="E12" i="14" s="1"/>
  <c r="E11" i="14" s="1"/>
  <c r="E10" i="14" s="1"/>
  <c r="E9" i="14" s="1"/>
  <c r="E8" i="14" s="1"/>
  <c r="E7" i="14" s="1"/>
  <c r="E6" i="14" s="1"/>
  <c r="E5" i="14" s="1"/>
  <c r="E4" i="14" s="1"/>
  <c r="E3" i="14" s="1"/>
  <c r="E39" i="14"/>
  <c r="E42" i="14"/>
  <c r="E43" i="14"/>
  <c r="E44" i="14"/>
  <c r="E45" i="14"/>
  <c r="E46" i="14" s="1"/>
  <c r="E47" i="14" s="1"/>
  <c r="E48" i="14" s="1"/>
  <c r="E49" i="14" s="1"/>
  <c r="E50" i="14" s="1"/>
  <c r="E51" i="14" s="1"/>
  <c r="E52" i="14" s="1"/>
  <c r="E53" i="14" s="1"/>
  <c r="E54" i="14" s="1"/>
  <c r="E55" i="14" s="1"/>
  <c r="E56" i="14" s="1"/>
  <c r="E57" i="14" s="1"/>
  <c r="E58" i="14" s="1"/>
  <c r="E59" i="14" s="1"/>
  <c r="E60" i="14" s="1"/>
  <c r="E61" i="14" s="1"/>
  <c r="E62" i="14" s="1"/>
  <c r="E63" i="14" s="1"/>
  <c r="E41" i="14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554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B577" i="13"/>
  <c r="B578" i="13"/>
  <c r="B579" i="13"/>
  <c r="B580" i="13"/>
  <c r="B581" i="13"/>
  <c r="B582" i="13"/>
  <c r="B583" i="13"/>
  <c r="B584" i="13"/>
  <c r="B585" i="13"/>
  <c r="B586" i="13"/>
  <c r="B587" i="13"/>
  <c r="B588" i="13"/>
  <c r="B589" i="13"/>
  <c r="B590" i="13"/>
  <c r="B591" i="13"/>
  <c r="B592" i="13"/>
  <c r="B593" i="13"/>
  <c r="B594" i="13"/>
  <c r="B595" i="13"/>
  <c r="B596" i="13"/>
  <c r="B597" i="13"/>
  <c r="B598" i="13"/>
  <c r="B599" i="13"/>
  <c r="B600" i="13"/>
  <c r="B601" i="13"/>
  <c r="B602" i="13"/>
  <c r="B603" i="13"/>
  <c r="B604" i="13"/>
  <c r="B605" i="13"/>
  <c r="B606" i="13"/>
  <c r="B607" i="13"/>
  <c r="B608" i="13"/>
  <c r="B609" i="13"/>
  <c r="B610" i="13"/>
  <c r="B611" i="13"/>
  <c r="B612" i="13"/>
  <c r="B613" i="13"/>
  <c r="B614" i="13"/>
  <c r="B3" i="13"/>
  <c r="F7" i="13" s="1"/>
  <c r="AE18" i="11"/>
  <c r="AE27" i="11" s="1"/>
  <c r="I19" i="11"/>
  <c r="I28" i="11" s="1"/>
  <c r="M19" i="11"/>
  <c r="M28" i="11" s="1"/>
  <c r="W19" i="11"/>
  <c r="W28" i="11" s="1"/>
  <c r="AC19" i="11"/>
  <c r="AC28" i="11" s="1"/>
  <c r="P20" i="11"/>
  <c r="P29" i="11" s="1"/>
  <c r="T20" i="11"/>
  <c r="T29" i="11" s="1"/>
  <c r="AF20" i="11"/>
  <c r="AF29" i="11" s="1"/>
  <c r="F15" i="11"/>
  <c r="F21" i="11" s="1"/>
  <c r="V15" i="11"/>
  <c r="V21" i="11" s="1"/>
  <c r="Z15" i="11"/>
  <c r="Z21" i="11" s="1"/>
  <c r="P16" i="11"/>
  <c r="P22" i="11" s="1"/>
  <c r="AH16" i="11"/>
  <c r="AH22" i="11" s="1"/>
  <c r="F17" i="11"/>
  <c r="F23" i="11" s="1"/>
  <c r="N17" i="11"/>
  <c r="N23" i="11" s="1"/>
  <c r="R17" i="11"/>
  <c r="R23" i="11" s="1"/>
  <c r="V17" i="11"/>
  <c r="V23" i="11" s="1"/>
  <c r="AD17" i="11"/>
  <c r="AD23" i="11" s="1"/>
  <c r="AH17" i="11"/>
  <c r="AH23" i="11" s="1"/>
  <c r="AL17" i="11"/>
  <c r="AL23" i="11" s="1"/>
  <c r="G4" i="12"/>
  <c r="D3" i="12" s="1"/>
  <c r="L16" i="11" s="1"/>
  <c r="L22" i="11" s="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D11" i="11"/>
  <c r="AE11" i="11"/>
  <c r="AF11" i="11"/>
  <c r="AG11" i="11"/>
  <c r="AH11" i="11"/>
  <c r="AI11" i="11"/>
  <c r="AJ11" i="11"/>
  <c r="AK11" i="11"/>
  <c r="AL11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D12" i="11"/>
  <c r="AE12" i="11"/>
  <c r="AF12" i="11"/>
  <c r="AG12" i="11"/>
  <c r="AH12" i="11"/>
  <c r="AI12" i="11"/>
  <c r="AJ12" i="11"/>
  <c r="AK12" i="11"/>
  <c r="AL12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D13" i="11"/>
  <c r="AE13" i="11"/>
  <c r="AF13" i="11"/>
  <c r="AG13" i="11"/>
  <c r="AH13" i="11"/>
  <c r="AI13" i="11"/>
  <c r="AJ13" i="11"/>
  <c r="AK13" i="11"/>
  <c r="AL13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E14" i="11"/>
  <c r="E13" i="11"/>
  <c r="E12" i="11"/>
  <c r="E11" i="11"/>
  <c r="F8" i="11"/>
  <c r="F18" i="11" s="1"/>
  <c r="F27" i="11" s="1"/>
  <c r="G8" i="11"/>
  <c r="G18" i="11" s="1"/>
  <c r="G27" i="11" s="1"/>
  <c r="H8" i="11"/>
  <c r="H18" i="11" s="1"/>
  <c r="H27" i="11" s="1"/>
  <c r="I8" i="11"/>
  <c r="I18" i="11" s="1"/>
  <c r="I27" i="11" s="1"/>
  <c r="J8" i="11"/>
  <c r="J18" i="11" s="1"/>
  <c r="J27" i="11" s="1"/>
  <c r="K8" i="11"/>
  <c r="K18" i="11" s="1"/>
  <c r="K27" i="11" s="1"/>
  <c r="L8" i="11"/>
  <c r="L18" i="11" s="1"/>
  <c r="L27" i="11" s="1"/>
  <c r="M8" i="11"/>
  <c r="M18" i="11" s="1"/>
  <c r="M27" i="11" s="1"/>
  <c r="N8" i="11"/>
  <c r="N18" i="11" s="1"/>
  <c r="N27" i="11" s="1"/>
  <c r="O8" i="11"/>
  <c r="O18" i="11" s="1"/>
  <c r="O27" i="11" s="1"/>
  <c r="P8" i="11"/>
  <c r="P18" i="11" s="1"/>
  <c r="P27" i="11" s="1"/>
  <c r="Q8" i="11"/>
  <c r="Q18" i="11" s="1"/>
  <c r="Q27" i="11" s="1"/>
  <c r="R8" i="11"/>
  <c r="R18" i="11" s="1"/>
  <c r="R27" i="11" s="1"/>
  <c r="S8" i="11"/>
  <c r="S18" i="11" s="1"/>
  <c r="S27" i="11" s="1"/>
  <c r="T8" i="11"/>
  <c r="T18" i="11" s="1"/>
  <c r="T27" i="11" s="1"/>
  <c r="U8" i="11"/>
  <c r="U18" i="11" s="1"/>
  <c r="U27" i="11" s="1"/>
  <c r="V8" i="11"/>
  <c r="V18" i="11" s="1"/>
  <c r="V27" i="11" s="1"/>
  <c r="W8" i="11"/>
  <c r="W18" i="11" s="1"/>
  <c r="W27" i="11" s="1"/>
  <c r="X8" i="11"/>
  <c r="X18" i="11" s="1"/>
  <c r="X27" i="11" s="1"/>
  <c r="Y8" i="11"/>
  <c r="Y18" i="11" s="1"/>
  <c r="Y27" i="11" s="1"/>
  <c r="Z8" i="11"/>
  <c r="Z18" i="11" s="1"/>
  <c r="Z27" i="11" s="1"/>
  <c r="AA8" i="11"/>
  <c r="AA18" i="11" s="1"/>
  <c r="AA27" i="11" s="1"/>
  <c r="AB8" i="11"/>
  <c r="AB18" i="11" s="1"/>
  <c r="AB27" i="11" s="1"/>
  <c r="AC8" i="11"/>
  <c r="AC18" i="11" s="1"/>
  <c r="AC27" i="11" s="1"/>
  <c r="AD8" i="11"/>
  <c r="AD18" i="11" s="1"/>
  <c r="AD27" i="11" s="1"/>
  <c r="AE8" i="11"/>
  <c r="AF8" i="11"/>
  <c r="AF18" i="11" s="1"/>
  <c r="AF27" i="11" s="1"/>
  <c r="AG8" i="11"/>
  <c r="AG18" i="11" s="1"/>
  <c r="AG27" i="11" s="1"/>
  <c r="AH8" i="11"/>
  <c r="AH18" i="11" s="1"/>
  <c r="AH27" i="11" s="1"/>
  <c r="AI8" i="11"/>
  <c r="AJ8" i="11"/>
  <c r="AJ18" i="11" s="1"/>
  <c r="AJ27" i="11" s="1"/>
  <c r="AK8" i="11"/>
  <c r="AK18" i="11" s="1"/>
  <c r="AK27" i="11" s="1"/>
  <c r="AL8" i="11"/>
  <c r="AL18" i="11" s="1"/>
  <c r="AL27" i="11" s="1"/>
  <c r="F9" i="11"/>
  <c r="F19" i="11" s="1"/>
  <c r="F28" i="11" s="1"/>
  <c r="G9" i="11"/>
  <c r="G19" i="11" s="1"/>
  <c r="G28" i="11" s="1"/>
  <c r="H9" i="11"/>
  <c r="H19" i="11" s="1"/>
  <c r="H28" i="11" s="1"/>
  <c r="I9" i="11"/>
  <c r="J9" i="11"/>
  <c r="J19" i="11" s="1"/>
  <c r="J28" i="11" s="1"/>
  <c r="K9" i="11"/>
  <c r="K19" i="11" s="1"/>
  <c r="K28" i="11" s="1"/>
  <c r="L9" i="11"/>
  <c r="L19" i="11" s="1"/>
  <c r="L28" i="11" s="1"/>
  <c r="M9" i="11"/>
  <c r="N9" i="11"/>
  <c r="N19" i="11" s="1"/>
  <c r="N28" i="11" s="1"/>
  <c r="O9" i="11"/>
  <c r="O19" i="11" s="1"/>
  <c r="O28" i="11" s="1"/>
  <c r="P9" i="11"/>
  <c r="P19" i="11" s="1"/>
  <c r="P28" i="11" s="1"/>
  <c r="Q9" i="11"/>
  <c r="Q19" i="11" s="1"/>
  <c r="Q28" i="11" s="1"/>
  <c r="R9" i="11"/>
  <c r="R19" i="11" s="1"/>
  <c r="R28" i="11" s="1"/>
  <c r="S9" i="11"/>
  <c r="S19" i="11" s="1"/>
  <c r="S28" i="11" s="1"/>
  <c r="T9" i="11"/>
  <c r="T19" i="11" s="1"/>
  <c r="T28" i="11" s="1"/>
  <c r="U9" i="11"/>
  <c r="U19" i="11" s="1"/>
  <c r="U28" i="11" s="1"/>
  <c r="V9" i="11"/>
  <c r="V19" i="11" s="1"/>
  <c r="V28" i="11" s="1"/>
  <c r="W9" i="11"/>
  <c r="X9" i="11"/>
  <c r="X19" i="11" s="1"/>
  <c r="X28" i="11" s="1"/>
  <c r="Y9" i="11"/>
  <c r="Y19" i="11" s="1"/>
  <c r="Y28" i="11" s="1"/>
  <c r="Z9" i="11"/>
  <c r="Z19" i="11" s="1"/>
  <c r="Z28" i="11" s="1"/>
  <c r="AA9" i="11"/>
  <c r="AA19" i="11" s="1"/>
  <c r="AA28" i="11" s="1"/>
  <c r="AB9" i="11"/>
  <c r="AB19" i="11" s="1"/>
  <c r="AB28" i="11" s="1"/>
  <c r="AC9" i="11"/>
  <c r="AD9" i="11"/>
  <c r="AD19" i="11" s="1"/>
  <c r="AD28" i="11" s="1"/>
  <c r="AE9" i="11"/>
  <c r="AE19" i="11" s="1"/>
  <c r="AE28" i="11" s="1"/>
  <c r="AF9" i="11"/>
  <c r="AF19" i="11" s="1"/>
  <c r="AF28" i="11" s="1"/>
  <c r="AG9" i="11"/>
  <c r="AG19" i="11" s="1"/>
  <c r="AG28" i="11" s="1"/>
  <c r="AH9" i="11"/>
  <c r="AI9" i="11"/>
  <c r="AI19" i="11" s="1"/>
  <c r="AI28" i="11" s="1"/>
  <c r="AJ9" i="11"/>
  <c r="AJ19" i="11" s="1"/>
  <c r="AJ28" i="11" s="1"/>
  <c r="AK9" i="11"/>
  <c r="AL9" i="11"/>
  <c r="F10" i="11"/>
  <c r="F20" i="11" s="1"/>
  <c r="F29" i="11" s="1"/>
  <c r="G10" i="11"/>
  <c r="G20" i="11" s="1"/>
  <c r="G29" i="11" s="1"/>
  <c r="H10" i="11"/>
  <c r="H20" i="11" s="1"/>
  <c r="H29" i="11" s="1"/>
  <c r="I10" i="11"/>
  <c r="I20" i="11" s="1"/>
  <c r="I29" i="11" s="1"/>
  <c r="J10" i="11"/>
  <c r="J20" i="11" s="1"/>
  <c r="J29" i="11" s="1"/>
  <c r="K10" i="11"/>
  <c r="K20" i="11" s="1"/>
  <c r="K29" i="11" s="1"/>
  <c r="L10" i="11"/>
  <c r="L20" i="11" s="1"/>
  <c r="L29" i="11" s="1"/>
  <c r="M10" i="11"/>
  <c r="M20" i="11" s="1"/>
  <c r="M29" i="11" s="1"/>
  <c r="N10" i="11"/>
  <c r="N20" i="11" s="1"/>
  <c r="N29" i="11" s="1"/>
  <c r="O10" i="11"/>
  <c r="O20" i="11" s="1"/>
  <c r="O29" i="11" s="1"/>
  <c r="AB300" i="3" s="1"/>
  <c r="P10" i="11"/>
  <c r="Q10" i="11"/>
  <c r="Q20" i="11" s="1"/>
  <c r="Q29" i="11" s="1"/>
  <c r="R10" i="11"/>
  <c r="R20" i="11" s="1"/>
  <c r="R29" i="11" s="1"/>
  <c r="S10" i="11"/>
  <c r="S20" i="11" s="1"/>
  <c r="S29" i="11" s="1"/>
  <c r="T10" i="11"/>
  <c r="U10" i="11"/>
  <c r="U20" i="11" s="1"/>
  <c r="U29" i="11" s="1"/>
  <c r="V10" i="11"/>
  <c r="V20" i="11" s="1"/>
  <c r="V29" i="11" s="1"/>
  <c r="W10" i="11"/>
  <c r="W20" i="11" s="1"/>
  <c r="W29" i="11" s="1"/>
  <c r="X10" i="11"/>
  <c r="X20" i="11" s="1"/>
  <c r="X29" i="11" s="1"/>
  <c r="Y10" i="11"/>
  <c r="Y20" i="11" s="1"/>
  <c r="Y29" i="11" s="1"/>
  <c r="Z10" i="11"/>
  <c r="Z20" i="11" s="1"/>
  <c r="Z29" i="11" s="1"/>
  <c r="AA10" i="11"/>
  <c r="AA20" i="11" s="1"/>
  <c r="AA29" i="11" s="1"/>
  <c r="AB10" i="11"/>
  <c r="AB20" i="11" s="1"/>
  <c r="AB29" i="11" s="1"/>
  <c r="AC10" i="11"/>
  <c r="AC20" i="11" s="1"/>
  <c r="AC29" i="11" s="1"/>
  <c r="AD10" i="11"/>
  <c r="AD20" i="11" s="1"/>
  <c r="AD29" i="11" s="1"/>
  <c r="AE10" i="11"/>
  <c r="AE20" i="11" s="1"/>
  <c r="AE29" i="11" s="1"/>
  <c r="AF10" i="11"/>
  <c r="AG10" i="11"/>
  <c r="AG20" i="11" s="1"/>
  <c r="AG29" i="11" s="1"/>
  <c r="AH10" i="11"/>
  <c r="AI10" i="11"/>
  <c r="AI20" i="11" s="1"/>
  <c r="AI29" i="11" s="1"/>
  <c r="AJ10" i="11"/>
  <c r="AJ20" i="11" s="1"/>
  <c r="AJ29" i="11" s="1"/>
  <c r="AK10" i="11"/>
  <c r="AK20" i="11" s="1"/>
  <c r="AK29" i="11" s="1"/>
  <c r="AL10" i="11"/>
  <c r="AL20" i="11" s="1"/>
  <c r="AL29" i="11" s="1"/>
  <c r="E10" i="11"/>
  <c r="E20" i="11" s="1"/>
  <c r="E29" i="11" s="1"/>
  <c r="E9" i="11"/>
  <c r="E19" i="11" s="1"/>
  <c r="E28" i="11" s="1"/>
  <c r="E8" i="11"/>
  <c r="E18" i="11" s="1"/>
  <c r="E27" i="11" s="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H6" i="11"/>
  <c r="AI6" i="11"/>
  <c r="AJ6" i="11"/>
  <c r="AK6" i="11"/>
  <c r="AL6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AH7" i="11"/>
  <c r="AI7" i="11"/>
  <c r="AJ7" i="11"/>
  <c r="AK7" i="11"/>
  <c r="AL7" i="11"/>
  <c r="E7" i="11"/>
  <c r="E6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E5" i="11"/>
  <c r="F4" i="11"/>
  <c r="G4" i="11"/>
  <c r="G17" i="11" s="1"/>
  <c r="G23" i="11" s="1"/>
  <c r="H4" i="11"/>
  <c r="H17" i="11" s="1"/>
  <c r="H23" i="11" s="1"/>
  <c r="I4" i="11"/>
  <c r="I17" i="11" s="1"/>
  <c r="I23" i="11" s="1"/>
  <c r="J4" i="11"/>
  <c r="K4" i="11"/>
  <c r="K17" i="11" s="1"/>
  <c r="K23" i="11" s="1"/>
  <c r="L4" i="11"/>
  <c r="L17" i="11" s="1"/>
  <c r="L23" i="11" s="1"/>
  <c r="M4" i="11"/>
  <c r="M17" i="11" s="1"/>
  <c r="M23" i="11" s="1"/>
  <c r="N4" i="11"/>
  <c r="O4" i="11"/>
  <c r="O17" i="11" s="1"/>
  <c r="O23" i="11" s="1"/>
  <c r="P4" i="11"/>
  <c r="P17" i="11" s="1"/>
  <c r="P23" i="11" s="1"/>
  <c r="Q4" i="11"/>
  <c r="Q17" i="11" s="1"/>
  <c r="Q23" i="11" s="1"/>
  <c r="R4" i="11"/>
  <c r="S4" i="11"/>
  <c r="S17" i="11" s="1"/>
  <c r="S23" i="11" s="1"/>
  <c r="T4" i="11"/>
  <c r="T17" i="11" s="1"/>
  <c r="T23" i="11" s="1"/>
  <c r="U4" i="11"/>
  <c r="U17" i="11" s="1"/>
  <c r="U23" i="11" s="1"/>
  <c r="V4" i="11"/>
  <c r="W4" i="11"/>
  <c r="W17" i="11" s="1"/>
  <c r="W23" i="11" s="1"/>
  <c r="X4" i="11"/>
  <c r="X17" i="11" s="1"/>
  <c r="X23" i="11" s="1"/>
  <c r="Y4" i="11"/>
  <c r="Y17" i="11" s="1"/>
  <c r="Y23" i="11" s="1"/>
  <c r="Z4" i="11"/>
  <c r="AA4" i="11"/>
  <c r="AA17" i="11" s="1"/>
  <c r="AA23" i="11" s="1"/>
  <c r="AB4" i="11"/>
  <c r="AB17" i="11" s="1"/>
  <c r="AB23" i="11" s="1"/>
  <c r="AC4" i="11"/>
  <c r="AC17" i="11" s="1"/>
  <c r="AC23" i="11" s="1"/>
  <c r="AD4" i="11"/>
  <c r="AE4" i="11"/>
  <c r="AE17" i="11" s="1"/>
  <c r="AE23" i="11" s="1"/>
  <c r="AF4" i="11"/>
  <c r="AF17" i="11" s="1"/>
  <c r="AF23" i="11" s="1"/>
  <c r="AG4" i="11"/>
  <c r="AG17" i="11" s="1"/>
  <c r="AG23" i="11" s="1"/>
  <c r="AH4" i="11"/>
  <c r="AI4" i="11"/>
  <c r="AJ4" i="11"/>
  <c r="AJ17" i="11" s="1"/>
  <c r="AJ23" i="11" s="1"/>
  <c r="AK4" i="11"/>
  <c r="AK17" i="11" s="1"/>
  <c r="AK23" i="11" s="1"/>
  <c r="AL4" i="11"/>
  <c r="E4" i="11"/>
  <c r="E17" i="11" s="1"/>
  <c r="E23" i="11" s="1"/>
  <c r="F3" i="11"/>
  <c r="F16" i="11" s="1"/>
  <c r="F22" i="11" s="1"/>
  <c r="G3" i="11"/>
  <c r="G16" i="11" s="1"/>
  <c r="G22" i="11" s="1"/>
  <c r="H3" i="11"/>
  <c r="H16" i="11" s="1"/>
  <c r="H22" i="11" s="1"/>
  <c r="I3" i="11"/>
  <c r="I16" i="11" s="1"/>
  <c r="I22" i="11" s="1"/>
  <c r="J3" i="11"/>
  <c r="J16" i="11" s="1"/>
  <c r="J22" i="11" s="1"/>
  <c r="K3" i="11"/>
  <c r="K16" i="11" s="1"/>
  <c r="K22" i="11" s="1"/>
  <c r="L3" i="11"/>
  <c r="M3" i="11"/>
  <c r="M16" i="11" s="1"/>
  <c r="M22" i="11" s="1"/>
  <c r="N3" i="11"/>
  <c r="N16" i="11" s="1"/>
  <c r="N22" i="11" s="1"/>
  <c r="O3" i="11"/>
  <c r="O16" i="11" s="1"/>
  <c r="O22" i="11" s="1"/>
  <c r="P3" i="11"/>
  <c r="Q3" i="11"/>
  <c r="Q16" i="11" s="1"/>
  <c r="Q22" i="11" s="1"/>
  <c r="R3" i="11"/>
  <c r="R16" i="11" s="1"/>
  <c r="R22" i="11" s="1"/>
  <c r="S3" i="11"/>
  <c r="S16" i="11" s="1"/>
  <c r="S22" i="11" s="1"/>
  <c r="T3" i="11"/>
  <c r="T16" i="11" s="1"/>
  <c r="T22" i="11" s="1"/>
  <c r="U3" i="11"/>
  <c r="U16" i="11" s="1"/>
  <c r="U22" i="11" s="1"/>
  <c r="V3" i="11"/>
  <c r="V16" i="11" s="1"/>
  <c r="V22" i="11" s="1"/>
  <c r="W3" i="11"/>
  <c r="W16" i="11" s="1"/>
  <c r="W22" i="11" s="1"/>
  <c r="X3" i="11"/>
  <c r="X16" i="11" s="1"/>
  <c r="X22" i="11" s="1"/>
  <c r="Y3" i="11"/>
  <c r="Y16" i="11" s="1"/>
  <c r="Y22" i="11" s="1"/>
  <c r="Z3" i="11"/>
  <c r="Z16" i="11" s="1"/>
  <c r="Z22" i="11" s="1"/>
  <c r="AA3" i="11"/>
  <c r="AA16" i="11" s="1"/>
  <c r="AA22" i="11" s="1"/>
  <c r="AB3" i="11"/>
  <c r="AB16" i="11" s="1"/>
  <c r="AB22" i="11" s="1"/>
  <c r="AC3" i="11"/>
  <c r="AC16" i="11" s="1"/>
  <c r="AC22" i="11" s="1"/>
  <c r="AD3" i="11"/>
  <c r="AD16" i="11" s="1"/>
  <c r="AD22" i="11" s="1"/>
  <c r="AE3" i="11"/>
  <c r="AE16" i="11" s="1"/>
  <c r="AE22" i="11" s="1"/>
  <c r="AF3" i="11"/>
  <c r="AF16" i="11" s="1"/>
  <c r="AF22" i="11" s="1"/>
  <c r="AG3" i="11"/>
  <c r="AG16" i="11" s="1"/>
  <c r="AG22" i="11" s="1"/>
  <c r="AH3" i="11"/>
  <c r="AI3" i="11"/>
  <c r="AI16" i="11" s="1"/>
  <c r="AI22" i="11" s="1"/>
  <c r="AJ3" i="11"/>
  <c r="AK3" i="11"/>
  <c r="AK16" i="11" s="1"/>
  <c r="AK22" i="11" s="1"/>
  <c r="AL3" i="11"/>
  <c r="AL16" i="11" s="1"/>
  <c r="AL22" i="11" s="1"/>
  <c r="E3" i="11"/>
  <c r="E16" i="11" s="1"/>
  <c r="E22" i="11" s="1"/>
  <c r="F2" i="11"/>
  <c r="G2" i="11"/>
  <c r="G15" i="11" s="1"/>
  <c r="G21" i="11" s="1"/>
  <c r="H2" i="11"/>
  <c r="H15" i="11" s="1"/>
  <c r="H21" i="11" s="1"/>
  <c r="I2" i="11"/>
  <c r="I15" i="11" s="1"/>
  <c r="I21" i="11" s="1"/>
  <c r="J2" i="11"/>
  <c r="J15" i="11" s="1"/>
  <c r="J21" i="11" s="1"/>
  <c r="K2" i="11"/>
  <c r="K15" i="11" s="1"/>
  <c r="K21" i="11" s="1"/>
  <c r="L2" i="11"/>
  <c r="L15" i="11" s="1"/>
  <c r="L21" i="11" s="1"/>
  <c r="M2" i="11"/>
  <c r="M15" i="11" s="1"/>
  <c r="M21" i="11" s="1"/>
  <c r="N2" i="11"/>
  <c r="N15" i="11" s="1"/>
  <c r="N21" i="11" s="1"/>
  <c r="O2" i="11"/>
  <c r="O15" i="11" s="1"/>
  <c r="O21" i="11" s="1"/>
  <c r="P2" i="11"/>
  <c r="P15" i="11" s="1"/>
  <c r="P21" i="11" s="1"/>
  <c r="Q2" i="11"/>
  <c r="Q15" i="11" s="1"/>
  <c r="Q21" i="11" s="1"/>
  <c r="R2" i="11"/>
  <c r="R15" i="11" s="1"/>
  <c r="R21" i="11" s="1"/>
  <c r="S2" i="11"/>
  <c r="S15" i="11" s="1"/>
  <c r="S21" i="11" s="1"/>
  <c r="T2" i="11"/>
  <c r="T15" i="11" s="1"/>
  <c r="T21" i="11" s="1"/>
  <c r="U2" i="11"/>
  <c r="U15" i="11" s="1"/>
  <c r="U21" i="11" s="1"/>
  <c r="V2" i="11"/>
  <c r="W2" i="11"/>
  <c r="W15" i="11" s="1"/>
  <c r="W21" i="11" s="1"/>
  <c r="X2" i="11"/>
  <c r="X15" i="11" s="1"/>
  <c r="X21" i="11" s="1"/>
  <c r="Y2" i="11"/>
  <c r="Y15" i="11" s="1"/>
  <c r="Y21" i="11" s="1"/>
  <c r="Z2" i="11"/>
  <c r="AA2" i="11"/>
  <c r="AA15" i="11" s="1"/>
  <c r="AA21" i="11" s="1"/>
  <c r="AB2" i="11"/>
  <c r="AB15" i="11" s="1"/>
  <c r="AB21" i="11" s="1"/>
  <c r="AC2" i="11"/>
  <c r="AC15" i="11" s="1"/>
  <c r="AC21" i="11" s="1"/>
  <c r="AD2" i="11"/>
  <c r="AD15" i="11" s="1"/>
  <c r="AD21" i="11" s="1"/>
  <c r="AE2" i="11"/>
  <c r="AE15" i="11" s="1"/>
  <c r="AE21" i="11" s="1"/>
  <c r="AF2" i="11"/>
  <c r="AF15" i="11" s="1"/>
  <c r="AF21" i="11" s="1"/>
  <c r="AG2" i="11"/>
  <c r="AG15" i="11" s="1"/>
  <c r="AG21" i="11" s="1"/>
  <c r="AH2" i="11"/>
  <c r="AH15" i="11" s="1"/>
  <c r="AH21" i="11" s="1"/>
  <c r="AI2" i="11"/>
  <c r="AJ2" i="11"/>
  <c r="AK2" i="11"/>
  <c r="AK15" i="11" s="1"/>
  <c r="AK21" i="11" s="1"/>
  <c r="AL2" i="11"/>
  <c r="AL15" i="11" s="1"/>
  <c r="AL21" i="11" s="1"/>
  <c r="E2" i="11"/>
  <c r="E15" i="11" s="1"/>
  <c r="E21" i="11" s="1"/>
  <c r="AB303" i="3" l="1"/>
  <c r="AB301" i="3"/>
  <c r="AB304" i="16"/>
  <c r="AB300" i="16" s="1"/>
  <c r="AC304" i="3"/>
  <c r="AB67" i="3"/>
  <c r="AB63" i="3"/>
  <c r="AB59" i="3"/>
  <c r="AB55" i="3"/>
  <c r="AB51" i="3"/>
  <c r="AC302" i="3"/>
  <c r="AB303" i="16"/>
  <c r="AC303" i="3"/>
  <c r="AB257" i="3"/>
  <c r="AB257" i="16" s="1"/>
  <c r="AB69" i="3"/>
  <c r="AB65" i="3"/>
  <c r="AB61" i="3"/>
  <c r="AB57" i="3"/>
  <c r="AB53" i="3"/>
  <c r="AB49" i="3"/>
  <c r="AB68" i="3"/>
  <c r="AB64" i="3"/>
  <c r="AB60" i="3"/>
  <c r="AB56" i="3"/>
  <c r="AB52" i="3"/>
  <c r="AB48" i="3"/>
  <c r="AB210" i="3"/>
  <c r="AB212" i="3"/>
  <c r="AB214" i="3"/>
  <c r="AB216" i="3"/>
  <c r="AB218" i="3"/>
  <c r="AB220" i="3"/>
  <c r="AB222" i="3"/>
  <c r="AB224" i="3"/>
  <c r="AB226" i="3"/>
  <c r="AB228" i="3"/>
  <c r="AB230" i="3"/>
  <c r="AB232" i="3"/>
  <c r="AB234" i="3"/>
  <c r="AB236" i="3"/>
  <c r="AB238" i="3"/>
  <c r="AB240" i="3"/>
  <c r="AB242" i="3"/>
  <c r="AB244" i="3"/>
  <c r="AB246" i="3"/>
  <c r="AB248" i="3"/>
  <c r="AB250" i="3"/>
  <c r="AB252" i="3"/>
  <c r="AB254" i="3"/>
  <c r="AB70" i="3"/>
  <c r="AB66" i="3"/>
  <c r="AB62" i="3"/>
  <c r="AB58" i="3"/>
  <c r="AB54" i="3"/>
  <c r="AB50" i="3"/>
  <c r="AB209" i="3"/>
  <c r="AB211" i="3"/>
  <c r="AB213" i="3"/>
  <c r="AB215" i="3"/>
  <c r="AB217" i="3"/>
  <c r="AB219" i="3"/>
  <c r="AB221" i="3"/>
  <c r="AB223" i="3"/>
  <c r="AB225" i="3"/>
  <c r="AB227" i="3"/>
  <c r="AB229" i="3"/>
  <c r="AB231" i="3"/>
  <c r="AB233" i="3"/>
  <c r="AB235" i="3"/>
  <c r="AB237" i="3"/>
  <c r="AB239" i="3"/>
  <c r="AB241" i="3"/>
  <c r="AB243" i="3"/>
  <c r="AB245" i="3"/>
  <c r="AB247" i="3"/>
  <c r="AB249" i="3"/>
  <c r="AB251" i="3"/>
  <c r="AB253" i="3"/>
  <c r="AB274" i="3"/>
  <c r="AB274" i="16" s="1"/>
  <c r="AB260" i="3"/>
  <c r="AB285" i="3"/>
  <c r="AC285" i="3" s="1"/>
  <c r="AB256" i="3"/>
  <c r="AB272" i="3"/>
  <c r="AB258" i="3"/>
  <c r="AB258" i="16" s="1"/>
  <c r="AB279" i="3"/>
  <c r="AC279" i="3" s="1"/>
  <c r="AB267" i="3"/>
  <c r="AB267" i="16" s="1"/>
  <c r="AB283" i="3"/>
  <c r="AB164" i="3"/>
  <c r="AB164" i="16" s="1"/>
  <c r="AB166" i="3"/>
  <c r="AB166" i="16" s="1"/>
  <c r="AB168" i="3"/>
  <c r="AB168" i="16" s="1"/>
  <c r="AB170" i="3"/>
  <c r="AB172" i="3"/>
  <c r="AB172" i="16" s="1"/>
  <c r="AB174" i="3"/>
  <c r="AB174" i="16" s="1"/>
  <c r="AB176" i="3"/>
  <c r="AB176" i="16" s="1"/>
  <c r="AB178" i="3"/>
  <c r="AB178" i="16" s="1"/>
  <c r="AB180" i="3"/>
  <c r="AB180" i="16" s="1"/>
  <c r="AB182" i="3"/>
  <c r="AB182" i="16" s="1"/>
  <c r="AB184" i="3"/>
  <c r="AB184" i="16" s="1"/>
  <c r="AB266" i="3"/>
  <c r="AB266" i="16" s="1"/>
  <c r="AB293" i="3"/>
  <c r="AB93" i="3"/>
  <c r="AB81" i="3"/>
  <c r="AB9" i="3"/>
  <c r="AB88" i="3"/>
  <c r="AB76" i="3"/>
  <c r="AB20" i="3"/>
  <c r="AB8" i="3"/>
  <c r="AC172" i="3"/>
  <c r="AB186" i="3"/>
  <c r="AB186" i="16" s="1"/>
  <c r="AB192" i="3"/>
  <c r="AB204" i="3"/>
  <c r="AB208" i="3"/>
  <c r="AC266" i="3"/>
  <c r="AB284" i="3"/>
  <c r="AB91" i="3"/>
  <c r="AB87" i="3"/>
  <c r="AB83" i="3"/>
  <c r="AB79" i="3"/>
  <c r="AB75" i="3"/>
  <c r="AB71" i="3"/>
  <c r="AB23" i="3"/>
  <c r="AB19" i="3"/>
  <c r="AB15" i="3"/>
  <c r="AB11" i="3"/>
  <c r="AB7" i="3"/>
  <c r="AB3" i="3"/>
  <c r="AB255" i="3"/>
  <c r="AB255" i="16" s="1"/>
  <c r="AB271" i="3"/>
  <c r="AB271" i="16" s="1"/>
  <c r="AB263" i="3"/>
  <c r="AB263" i="16" s="1"/>
  <c r="AC257" i="3"/>
  <c r="AB296" i="3"/>
  <c r="AB289" i="3"/>
  <c r="AC300" i="3"/>
  <c r="AB89" i="3"/>
  <c r="AB85" i="3"/>
  <c r="AB77" i="3"/>
  <c r="AB73" i="3"/>
  <c r="AB21" i="3"/>
  <c r="AB17" i="3"/>
  <c r="AB13" i="3"/>
  <c r="AB5" i="3"/>
  <c r="AC293" i="3"/>
  <c r="AB282" i="3"/>
  <c r="AB286" i="3"/>
  <c r="AB286" i="16" s="1"/>
  <c r="AB290" i="3"/>
  <c r="AB294" i="3"/>
  <c r="AB298" i="3"/>
  <c r="AB281" i="3"/>
  <c r="AB281" i="16" s="1"/>
  <c r="AB287" i="3"/>
  <c r="AB292" i="3"/>
  <c r="AB297" i="3"/>
  <c r="AB92" i="3"/>
  <c r="AB84" i="3"/>
  <c r="AB80" i="3"/>
  <c r="AB72" i="3"/>
  <c r="AB24" i="3"/>
  <c r="AB16" i="3"/>
  <c r="AB12" i="3"/>
  <c r="AB4" i="3"/>
  <c r="AC164" i="3"/>
  <c r="AC166" i="3"/>
  <c r="AC176" i="3"/>
  <c r="AB188" i="3"/>
  <c r="AB188" i="16" s="1"/>
  <c r="AB190" i="3"/>
  <c r="AB194" i="3"/>
  <c r="AB196" i="3"/>
  <c r="AB198" i="3"/>
  <c r="AB198" i="16" s="1"/>
  <c r="AB200" i="3"/>
  <c r="AB202" i="3"/>
  <c r="AB206" i="3"/>
  <c r="AC258" i="3"/>
  <c r="AB299" i="3"/>
  <c r="AB291" i="3"/>
  <c r="AB259" i="3"/>
  <c r="AB259" i="16" s="1"/>
  <c r="AB264" i="3"/>
  <c r="AB264" i="16" s="1"/>
  <c r="AB270" i="3"/>
  <c r="AB270" i="16" s="1"/>
  <c r="AB275" i="3"/>
  <c r="AB275" i="16" s="1"/>
  <c r="AB276" i="3"/>
  <c r="AB276" i="16" s="1"/>
  <c r="AB268" i="3"/>
  <c r="AB268" i="16" s="1"/>
  <c r="AB262" i="3"/>
  <c r="AB262" i="16" s="1"/>
  <c r="AB278" i="3"/>
  <c r="AB295" i="3"/>
  <c r="AB288" i="3"/>
  <c r="AB288" i="16" s="1"/>
  <c r="AB280" i="3"/>
  <c r="Z17" i="11"/>
  <c r="Z23" i="11" s="1"/>
  <c r="J17" i="11"/>
  <c r="J23" i="11" s="1"/>
  <c r="AB90" i="3"/>
  <c r="AB86" i="3"/>
  <c r="AB82" i="3"/>
  <c r="AB78" i="3"/>
  <c r="AB74" i="3"/>
  <c r="AB22" i="3"/>
  <c r="AB18" i="3"/>
  <c r="AB14" i="3"/>
  <c r="AB10" i="3"/>
  <c r="AB6" i="3"/>
  <c r="AB2" i="3"/>
  <c r="AB163" i="3"/>
  <c r="AB163" i="16" s="1"/>
  <c r="AB165" i="3"/>
  <c r="AB165" i="16" s="1"/>
  <c r="AB167" i="3"/>
  <c r="AB167" i="16" s="1"/>
  <c r="AB169" i="3"/>
  <c r="AB169" i="16" s="1"/>
  <c r="AB171" i="3"/>
  <c r="AB171" i="16" s="1"/>
  <c r="AB173" i="3"/>
  <c r="AB173" i="16" s="1"/>
  <c r="AB175" i="3"/>
  <c r="AB175" i="16" s="1"/>
  <c r="AB177" i="3"/>
  <c r="AB177" i="16" s="1"/>
  <c r="AB179" i="3"/>
  <c r="AB179" i="16" s="1"/>
  <c r="AB181" i="3"/>
  <c r="AB181" i="16" s="1"/>
  <c r="AB183" i="3"/>
  <c r="AB183" i="16" s="1"/>
  <c r="AB185" i="3"/>
  <c r="AB185" i="16" s="1"/>
  <c r="AB187" i="3"/>
  <c r="AB189" i="3"/>
  <c r="AB189" i="16" s="1"/>
  <c r="AB191" i="3"/>
  <c r="AB193" i="3"/>
  <c r="AB195" i="3"/>
  <c r="AB197" i="3"/>
  <c r="AB197" i="16" s="1"/>
  <c r="AB199" i="3"/>
  <c r="AB201" i="3"/>
  <c r="AB203" i="3"/>
  <c r="AB205" i="3"/>
  <c r="AB205" i="16" s="1"/>
  <c r="AB207" i="3"/>
  <c r="AB277" i="3"/>
  <c r="AB277" i="16" s="1"/>
  <c r="AB273" i="3"/>
  <c r="AB273" i="16" s="1"/>
  <c r="AB269" i="3"/>
  <c r="AB269" i="16" s="1"/>
  <c r="AB265" i="3"/>
  <c r="AB265" i="16" s="1"/>
  <c r="AB261" i="3"/>
  <c r="AB261" i="16" s="1"/>
  <c r="S17" i="15"/>
  <c r="H16" i="15"/>
  <c r="I16" i="15" s="1"/>
  <c r="J16" i="15" s="1"/>
  <c r="K16" i="15" s="1"/>
  <c r="L16" i="15" s="1"/>
  <c r="M16" i="15" s="1"/>
  <c r="N16" i="15" s="1"/>
  <c r="O16" i="15" s="1"/>
  <c r="R80" i="15"/>
  <c r="S80" i="15" s="1"/>
  <c r="T80" i="15" s="1"/>
  <c r="U80" i="15" s="1"/>
  <c r="J89" i="15"/>
  <c r="I66" i="15"/>
  <c r="H66" i="15"/>
  <c r="E68" i="14"/>
  <c r="F58" i="13"/>
  <c r="AM7" i="11"/>
  <c r="AI15" i="11"/>
  <c r="AI21" i="11" s="1"/>
  <c r="AI17" i="11"/>
  <c r="AI23" i="11" s="1"/>
  <c r="AM4" i="11"/>
  <c r="AM17" i="11" s="1"/>
  <c r="AM23" i="11" s="1"/>
  <c r="AL19" i="11"/>
  <c r="AL28" i="11" s="1"/>
  <c r="AM9" i="11"/>
  <c r="AI18" i="11"/>
  <c r="AI27" i="11" s="1"/>
  <c r="AM12" i="11"/>
  <c r="AM11" i="11"/>
  <c r="AM2" i="11"/>
  <c r="AM15" i="11" s="1"/>
  <c r="AM21" i="11" s="1"/>
  <c r="AJ15" i="11"/>
  <c r="AJ21" i="11" s="1"/>
  <c r="AM3" i="11"/>
  <c r="AM16" i="11" s="1"/>
  <c r="AM22" i="11" s="1"/>
  <c r="AM5" i="11"/>
  <c r="AM24" i="11" s="1"/>
  <c r="AM6" i="11"/>
  <c r="AM10" i="11"/>
  <c r="AM20" i="11" s="1"/>
  <c r="AM29" i="11" s="1"/>
  <c r="AH20" i="11"/>
  <c r="AH29" i="11" s="1"/>
  <c r="AM13" i="11"/>
  <c r="AM32" i="11" s="1"/>
  <c r="AH19" i="11"/>
  <c r="AH28" i="11" s="1"/>
  <c r="AM14" i="11"/>
  <c r="AJ16" i="11"/>
  <c r="AJ22" i="11" s="1"/>
  <c r="AK19" i="11"/>
  <c r="AK28" i="11" s="1"/>
  <c r="AM8" i="11"/>
  <c r="F3" i="13"/>
  <c r="F50" i="13"/>
  <c r="F46" i="13"/>
  <c r="F42" i="13"/>
  <c r="F38" i="13"/>
  <c r="F34" i="13"/>
  <c r="F30" i="13"/>
  <c r="F26" i="13"/>
  <c r="F22" i="13"/>
  <c r="F18" i="13"/>
  <c r="F14" i="13"/>
  <c r="F10" i="13"/>
  <c r="F6" i="13"/>
  <c r="F53" i="13"/>
  <c r="F49" i="13"/>
  <c r="F45" i="13"/>
  <c r="F41" i="13"/>
  <c r="F37" i="13"/>
  <c r="F33" i="13"/>
  <c r="F29" i="13"/>
  <c r="F25" i="13"/>
  <c r="F21" i="13"/>
  <c r="F17" i="13"/>
  <c r="F13" i="13"/>
  <c r="F9" i="13"/>
  <c r="F5" i="13"/>
  <c r="F52" i="13"/>
  <c r="F48" i="13"/>
  <c r="F44" i="13"/>
  <c r="F40" i="13"/>
  <c r="F36" i="13"/>
  <c r="F32" i="13"/>
  <c r="F28" i="13"/>
  <c r="F24" i="13"/>
  <c r="F20" i="13"/>
  <c r="F16" i="13"/>
  <c r="F12" i="13"/>
  <c r="F8" i="13"/>
  <c r="F4" i="13"/>
  <c r="F51" i="13"/>
  <c r="F47" i="13"/>
  <c r="F43" i="13"/>
  <c r="F39" i="13"/>
  <c r="F35" i="13"/>
  <c r="F31" i="13"/>
  <c r="F27" i="13"/>
  <c r="F23" i="13"/>
  <c r="F19" i="13"/>
  <c r="F15" i="13"/>
  <c r="F11" i="13"/>
  <c r="AC180" i="3" l="1"/>
  <c r="AC182" i="3"/>
  <c r="AC174" i="3"/>
  <c r="AC231" i="3"/>
  <c r="AB231" i="16"/>
  <c r="AC223" i="3"/>
  <c r="AB223" i="16"/>
  <c r="AC215" i="3"/>
  <c r="AB215" i="16"/>
  <c r="AC50" i="3"/>
  <c r="AC66" i="3"/>
  <c r="AC250" i="3"/>
  <c r="AB250" i="16"/>
  <c r="AC242" i="3"/>
  <c r="AB242" i="16"/>
  <c r="AC226" i="3"/>
  <c r="AB226" i="16"/>
  <c r="AC218" i="3"/>
  <c r="AB218" i="16"/>
  <c r="AC60" i="3"/>
  <c r="AC53" i="3"/>
  <c r="AC69" i="3"/>
  <c r="AC59" i="3"/>
  <c r="AB201" i="16"/>
  <c r="AB193" i="16"/>
  <c r="AB278" i="16"/>
  <c r="AB291" i="16"/>
  <c r="AB202" i="16"/>
  <c r="AB194" i="16"/>
  <c r="AB292" i="16"/>
  <c r="AB294" i="16"/>
  <c r="AB296" i="16"/>
  <c r="AB204" i="16"/>
  <c r="AC178" i="3"/>
  <c r="AB279" i="16"/>
  <c r="AB285" i="16"/>
  <c r="AC251" i="3"/>
  <c r="AB251" i="16"/>
  <c r="AC243" i="3"/>
  <c r="AB243" i="16"/>
  <c r="AC235" i="3"/>
  <c r="AB235" i="16"/>
  <c r="AC227" i="3"/>
  <c r="AB227" i="16"/>
  <c r="AC219" i="3"/>
  <c r="AB219" i="16"/>
  <c r="AC211" i="3"/>
  <c r="AB211" i="16"/>
  <c r="AC58" i="3"/>
  <c r="AC254" i="3"/>
  <c r="AB254" i="16"/>
  <c r="AC246" i="3"/>
  <c r="AB246" i="16"/>
  <c r="AC238" i="3"/>
  <c r="AB238" i="16"/>
  <c r="AC230" i="3"/>
  <c r="AB230" i="16"/>
  <c r="AC222" i="3"/>
  <c r="AB222" i="16"/>
  <c r="AC214" i="3"/>
  <c r="AB214" i="16"/>
  <c r="AC52" i="3"/>
  <c r="AC68" i="3"/>
  <c r="AC61" i="3"/>
  <c r="AC51" i="3"/>
  <c r="AC67" i="3"/>
  <c r="AC283" i="3"/>
  <c r="AD283" i="3" s="1"/>
  <c r="AB283" i="16"/>
  <c r="AC247" i="3"/>
  <c r="AB247" i="16"/>
  <c r="AC210" i="3"/>
  <c r="AB210" i="16"/>
  <c r="AB207" i="16"/>
  <c r="AB199" i="16"/>
  <c r="AB191" i="16"/>
  <c r="AB280" i="16"/>
  <c r="AB299" i="16"/>
  <c r="AB200" i="16"/>
  <c r="AB190" i="16"/>
  <c r="AB287" i="16"/>
  <c r="AB290" i="16"/>
  <c r="AB284" i="16"/>
  <c r="AB192" i="16"/>
  <c r="AB293" i="16"/>
  <c r="AC260" i="3"/>
  <c r="AB260" i="16"/>
  <c r="AC249" i="3"/>
  <c r="AB249" i="16"/>
  <c r="AC241" i="3"/>
  <c r="AB241" i="16"/>
  <c r="AC233" i="3"/>
  <c r="AB233" i="16"/>
  <c r="AC225" i="3"/>
  <c r="AB225" i="16"/>
  <c r="AC217" i="3"/>
  <c r="AB217" i="16"/>
  <c r="AC209" i="3"/>
  <c r="AB209" i="16"/>
  <c r="AC62" i="3"/>
  <c r="AC252" i="3"/>
  <c r="AB252" i="16"/>
  <c r="AC244" i="3"/>
  <c r="AB244" i="16"/>
  <c r="AC236" i="3"/>
  <c r="AB236" i="16"/>
  <c r="AC228" i="3"/>
  <c r="AB228" i="16"/>
  <c r="AC220" i="3"/>
  <c r="AB220" i="16"/>
  <c r="AC212" i="3"/>
  <c r="AB212" i="16"/>
  <c r="AC56" i="3"/>
  <c r="AC49" i="3"/>
  <c r="AC65" i="3"/>
  <c r="AD303" i="3"/>
  <c r="AC303" i="16"/>
  <c r="AC55" i="3"/>
  <c r="AC304" i="16"/>
  <c r="AC285" i="16" s="1"/>
  <c r="AD304" i="3"/>
  <c r="AC170" i="3"/>
  <c r="AB170" i="16"/>
  <c r="AC272" i="3"/>
  <c r="AB272" i="16"/>
  <c r="AC239" i="3"/>
  <c r="AB239" i="16"/>
  <c r="AC234" i="3"/>
  <c r="AB234" i="16"/>
  <c r="AB203" i="16"/>
  <c r="AB195" i="16"/>
  <c r="AB187" i="16"/>
  <c r="AB295" i="16"/>
  <c r="AB206" i="16"/>
  <c r="AB196" i="16"/>
  <c r="AB297" i="16"/>
  <c r="AB298" i="16"/>
  <c r="AB282" i="16"/>
  <c r="AB289" i="16"/>
  <c r="AB208" i="16"/>
  <c r="AC256" i="3"/>
  <c r="AB256" i="16"/>
  <c r="AC253" i="3"/>
  <c r="AB253" i="16"/>
  <c r="AC245" i="3"/>
  <c r="AB245" i="16"/>
  <c r="AC237" i="3"/>
  <c r="AB237" i="16"/>
  <c r="AC229" i="3"/>
  <c r="AB229" i="16"/>
  <c r="AC221" i="3"/>
  <c r="AB221" i="16"/>
  <c r="AC213" i="3"/>
  <c r="AB213" i="16"/>
  <c r="AC54" i="3"/>
  <c r="AC70" i="3"/>
  <c r="AC248" i="3"/>
  <c r="AB248" i="16"/>
  <c r="AC240" i="3"/>
  <c r="AB240" i="16"/>
  <c r="AC232" i="3"/>
  <c r="AB232" i="16"/>
  <c r="AC224" i="3"/>
  <c r="AB224" i="16"/>
  <c r="AC216" i="3"/>
  <c r="AB216" i="16"/>
  <c r="AC48" i="3"/>
  <c r="AC64" i="3"/>
  <c r="AC57" i="3"/>
  <c r="AD302" i="3"/>
  <c r="AC302" i="16"/>
  <c r="AC166" i="16" s="1"/>
  <c r="AC63" i="3"/>
  <c r="AB301" i="16"/>
  <c r="AB10" i="16" s="1"/>
  <c r="AC301" i="3"/>
  <c r="AC267" i="3"/>
  <c r="AC184" i="3"/>
  <c r="AC274" i="3"/>
  <c r="AD274" i="3" s="1"/>
  <c r="AC168" i="3"/>
  <c r="AC265" i="3"/>
  <c r="AC207" i="3"/>
  <c r="AC199" i="3"/>
  <c r="AC199" i="16" s="1"/>
  <c r="AC191" i="3"/>
  <c r="AC183" i="3"/>
  <c r="AC175" i="3"/>
  <c r="AC167" i="3"/>
  <c r="AC6" i="3"/>
  <c r="AC22" i="3"/>
  <c r="AC86" i="3"/>
  <c r="AC278" i="3"/>
  <c r="AC278" i="16" s="1"/>
  <c r="AC275" i="3"/>
  <c r="AC275" i="16" s="1"/>
  <c r="AC291" i="3"/>
  <c r="AC202" i="3"/>
  <c r="AC194" i="3"/>
  <c r="AC194" i="16" s="1"/>
  <c r="AD180" i="3"/>
  <c r="AC4" i="3"/>
  <c r="AC72" i="3"/>
  <c r="AC297" i="3"/>
  <c r="AC297" i="16" s="1"/>
  <c r="AC298" i="3"/>
  <c r="AC282" i="3"/>
  <c r="AC21" i="3"/>
  <c r="AC89" i="3"/>
  <c r="AC296" i="3"/>
  <c r="AC271" i="3"/>
  <c r="AC11" i="3"/>
  <c r="AC71" i="3"/>
  <c r="AC87" i="3"/>
  <c r="AD266" i="3"/>
  <c r="AC186" i="3"/>
  <c r="AC88" i="3"/>
  <c r="AC9" i="3"/>
  <c r="AC295" i="3"/>
  <c r="AC276" i="3"/>
  <c r="AC276" i="16" s="1"/>
  <c r="AC259" i="3"/>
  <c r="AC206" i="3"/>
  <c r="AC196" i="3"/>
  <c r="AD184" i="3"/>
  <c r="AD170" i="3"/>
  <c r="AD164" i="3"/>
  <c r="AC24" i="3"/>
  <c r="AC92" i="3"/>
  <c r="AC281" i="3"/>
  <c r="AC281" i="16" s="1"/>
  <c r="AC286" i="3"/>
  <c r="AD293" i="3"/>
  <c r="AC17" i="3"/>
  <c r="AC85" i="3"/>
  <c r="AC289" i="3"/>
  <c r="AC263" i="3"/>
  <c r="AC7" i="3"/>
  <c r="AC23" i="3"/>
  <c r="AC83" i="3"/>
  <c r="AC284" i="3"/>
  <c r="AC192" i="3"/>
  <c r="AD172" i="3"/>
  <c r="AC76" i="3"/>
  <c r="AC269" i="3"/>
  <c r="AC205" i="3"/>
  <c r="AC197" i="3"/>
  <c r="AC189" i="3"/>
  <c r="AC181" i="3"/>
  <c r="AC173" i="3"/>
  <c r="AC165" i="3"/>
  <c r="AC10" i="3"/>
  <c r="AC74" i="3"/>
  <c r="AC90" i="3"/>
  <c r="AC280" i="3"/>
  <c r="AC262" i="3"/>
  <c r="AC262" i="16" s="1"/>
  <c r="AC270" i="3"/>
  <c r="AC299" i="3"/>
  <c r="AC200" i="3"/>
  <c r="AC190" i="3"/>
  <c r="AD176" i="3"/>
  <c r="AD166" i="3"/>
  <c r="AC12" i="3"/>
  <c r="AC80" i="3"/>
  <c r="AC292" i="3"/>
  <c r="AC292" i="16" s="1"/>
  <c r="AC294" i="3"/>
  <c r="AD279" i="3"/>
  <c r="AC5" i="3"/>
  <c r="AC73" i="3"/>
  <c r="AD257" i="3"/>
  <c r="AC255" i="3"/>
  <c r="AC15" i="3"/>
  <c r="AC75" i="3"/>
  <c r="AC91" i="3"/>
  <c r="AC208" i="3"/>
  <c r="AC8" i="3"/>
  <c r="AD285" i="3"/>
  <c r="AC81" i="3"/>
  <c r="AC261" i="3"/>
  <c r="AC277" i="3"/>
  <c r="AC277" i="16" s="1"/>
  <c r="AC201" i="3"/>
  <c r="AC201" i="16" s="1"/>
  <c r="AC193" i="3"/>
  <c r="AC185" i="3"/>
  <c r="AC177" i="3"/>
  <c r="AC177" i="16" s="1"/>
  <c r="AC169" i="3"/>
  <c r="AC2" i="3"/>
  <c r="AC18" i="3"/>
  <c r="AC82" i="3"/>
  <c r="AC273" i="3"/>
  <c r="AC203" i="3"/>
  <c r="AC195" i="3"/>
  <c r="AC187" i="3"/>
  <c r="AC179" i="3"/>
  <c r="AC171" i="3"/>
  <c r="AC163" i="3"/>
  <c r="AC14" i="3"/>
  <c r="AC78" i="3"/>
  <c r="AC288" i="3"/>
  <c r="AC268" i="3"/>
  <c r="AC264" i="3"/>
  <c r="AC264" i="16" s="1"/>
  <c r="AD258" i="3"/>
  <c r="AC198" i="3"/>
  <c r="AC188" i="3"/>
  <c r="AC16" i="3"/>
  <c r="AC84" i="3"/>
  <c r="AC287" i="3"/>
  <c r="AC290" i="3"/>
  <c r="AC13" i="3"/>
  <c r="AC77" i="3"/>
  <c r="AD300" i="3"/>
  <c r="AD267" i="3"/>
  <c r="AC3" i="3"/>
  <c r="AC19" i="3"/>
  <c r="AC79" i="3"/>
  <c r="AC204" i="3"/>
  <c r="AD182" i="3"/>
  <c r="AD174" i="3"/>
  <c r="AC20" i="3"/>
  <c r="AC93" i="3"/>
  <c r="AD256" i="3"/>
  <c r="S15" i="15"/>
  <c r="T17" i="15"/>
  <c r="K89" i="15"/>
  <c r="J66" i="15"/>
  <c r="AN7" i="11"/>
  <c r="AN26" i="11" s="1"/>
  <c r="AM26" i="11"/>
  <c r="AN6" i="11"/>
  <c r="AN25" i="11" s="1"/>
  <c r="AM25" i="11"/>
  <c r="AN14" i="11"/>
  <c r="AM33" i="11"/>
  <c r="AN11" i="11"/>
  <c r="AN30" i="11" s="1"/>
  <c r="AM30" i="11"/>
  <c r="AN12" i="11"/>
  <c r="AN31" i="11" s="1"/>
  <c r="AM31" i="11"/>
  <c r="E69" i="14"/>
  <c r="E70" i="14" s="1"/>
  <c r="F60" i="13"/>
  <c r="F59" i="13"/>
  <c r="AN2" i="11"/>
  <c r="AN15" i="11" s="1"/>
  <c r="AN21" i="11" s="1"/>
  <c r="AN13" i="11"/>
  <c r="AN32" i="11" s="1"/>
  <c r="AM18" i="11"/>
  <c r="AM27" i="11" s="1"/>
  <c r="AN10" i="11"/>
  <c r="AN3" i="11"/>
  <c r="AO3" i="11" s="1"/>
  <c r="AO16" i="11" s="1"/>
  <c r="AO22" i="11" s="1"/>
  <c r="AN5" i="11"/>
  <c r="AM19" i="11"/>
  <c r="AM28" i="11" s="1"/>
  <c r="AN9" i="11"/>
  <c r="AN8" i="11"/>
  <c r="AN18" i="11" s="1"/>
  <c r="AN27" i="11" s="1"/>
  <c r="AN4" i="11"/>
  <c r="AN17" i="11" s="1"/>
  <c r="AN23" i="11" s="1"/>
  <c r="AB4" i="16" l="1"/>
  <c r="AB93" i="16"/>
  <c r="AB76" i="16"/>
  <c r="AB82" i="16"/>
  <c r="AC187" i="16"/>
  <c r="AC192" i="16"/>
  <c r="AC186" i="16"/>
  <c r="AC202" i="16"/>
  <c r="AC207" i="16"/>
  <c r="AB57" i="16"/>
  <c r="AB70" i="16"/>
  <c r="AC300" i="16"/>
  <c r="AB65" i="16"/>
  <c r="AB56" i="16"/>
  <c r="AB89" i="16"/>
  <c r="AB16" i="16"/>
  <c r="AB88" i="16"/>
  <c r="AB51" i="16"/>
  <c r="AB68" i="16"/>
  <c r="AB58" i="16"/>
  <c r="AB9" i="16"/>
  <c r="AB15" i="16"/>
  <c r="AB2" i="16"/>
  <c r="AC204" i="16"/>
  <c r="AC290" i="16"/>
  <c r="AC188" i="16"/>
  <c r="AC195" i="16"/>
  <c r="AC208" i="16"/>
  <c r="AC200" i="16"/>
  <c r="AC280" i="16"/>
  <c r="AC197" i="16"/>
  <c r="AC284" i="16"/>
  <c r="AC196" i="16"/>
  <c r="AC295" i="16"/>
  <c r="AC282" i="16"/>
  <c r="AC291" i="16"/>
  <c r="AB11" i="16"/>
  <c r="AB92" i="16"/>
  <c r="AC293" i="16"/>
  <c r="AB86" i="16"/>
  <c r="AB24" i="16"/>
  <c r="AB77" i="16"/>
  <c r="AB14" i="16"/>
  <c r="AB3" i="16"/>
  <c r="AB91" i="16"/>
  <c r="AC279" i="16"/>
  <c r="AB73" i="16"/>
  <c r="AC190" i="16"/>
  <c r="AC189" i="16"/>
  <c r="AB63" i="16"/>
  <c r="AB48" i="16"/>
  <c r="AB87" i="16"/>
  <c r="AB55" i="16"/>
  <c r="AC287" i="16"/>
  <c r="AC198" i="16"/>
  <c r="AC288" i="16"/>
  <c r="AC203" i="16"/>
  <c r="AC193" i="16"/>
  <c r="AC294" i="16"/>
  <c r="AC299" i="16"/>
  <c r="AC205" i="16"/>
  <c r="AC289" i="16"/>
  <c r="AC286" i="16"/>
  <c r="AC206" i="16"/>
  <c r="AC296" i="16"/>
  <c r="AC298" i="16"/>
  <c r="AC191" i="16"/>
  <c r="AB64" i="16"/>
  <c r="AB54" i="16"/>
  <c r="AB49" i="16"/>
  <c r="AB62" i="16"/>
  <c r="AB79" i="16"/>
  <c r="AB6" i="16"/>
  <c r="AB67" i="16"/>
  <c r="AB61" i="16"/>
  <c r="AB52" i="16"/>
  <c r="AB85" i="16"/>
  <c r="AB12" i="16"/>
  <c r="AD283" i="16"/>
  <c r="AD168" i="3"/>
  <c r="AC168" i="16"/>
  <c r="AD301" i="3"/>
  <c r="AC301" i="16"/>
  <c r="AC14" i="16" s="1"/>
  <c r="AC178" i="16"/>
  <c r="AD59" i="3"/>
  <c r="AD53" i="3"/>
  <c r="AD218" i="3"/>
  <c r="AC218" i="16"/>
  <c r="AD242" i="3"/>
  <c r="AC242" i="16"/>
  <c r="AD66" i="3"/>
  <c r="AD215" i="3"/>
  <c r="AC215" i="16"/>
  <c r="AD231" i="3"/>
  <c r="AC231" i="16"/>
  <c r="AC93" i="16"/>
  <c r="AC268" i="16"/>
  <c r="AC163" i="16"/>
  <c r="AC18" i="16"/>
  <c r="AC185" i="16"/>
  <c r="AC261" i="16"/>
  <c r="AC255" i="16"/>
  <c r="AC165" i="16"/>
  <c r="AC263" i="16"/>
  <c r="AD178" i="3"/>
  <c r="AE178" i="3" s="1"/>
  <c r="AC71" i="16"/>
  <c r="AC167" i="16"/>
  <c r="AC274" i="16"/>
  <c r="AE302" i="3"/>
  <c r="AD302" i="16"/>
  <c r="AD182" i="16" s="1"/>
  <c r="AD64" i="3"/>
  <c r="AD216" i="3"/>
  <c r="AC216" i="16"/>
  <c r="AD232" i="3"/>
  <c r="AC232" i="16"/>
  <c r="AD248" i="3"/>
  <c r="AC248" i="16"/>
  <c r="AD54" i="3"/>
  <c r="AD221" i="3"/>
  <c r="AC221" i="16"/>
  <c r="AD237" i="3"/>
  <c r="AC237" i="16"/>
  <c r="AD253" i="3"/>
  <c r="AC253" i="16"/>
  <c r="AB8" i="16"/>
  <c r="AB71" i="16"/>
  <c r="AB13" i="16"/>
  <c r="AB72" i="16"/>
  <c r="AD234" i="3"/>
  <c r="AC234" i="16"/>
  <c r="AC272" i="16"/>
  <c r="AD272" i="3"/>
  <c r="AB23" i="16"/>
  <c r="AB90" i="16"/>
  <c r="AD55" i="3"/>
  <c r="AD65" i="3"/>
  <c r="AD56" i="3"/>
  <c r="AD220" i="3"/>
  <c r="AC220" i="16"/>
  <c r="AD236" i="3"/>
  <c r="AC236" i="16"/>
  <c r="AD252" i="3"/>
  <c r="AC252" i="16"/>
  <c r="AD209" i="3"/>
  <c r="AC209" i="16"/>
  <c r="AD225" i="3"/>
  <c r="AC225" i="16"/>
  <c r="AD241" i="3"/>
  <c r="AC241" i="16"/>
  <c r="AC260" i="16"/>
  <c r="AD260" i="3"/>
  <c r="AC174" i="16"/>
  <c r="AB19" i="16"/>
  <c r="AB21" i="16"/>
  <c r="AB84" i="16"/>
  <c r="AB22" i="16"/>
  <c r="AD247" i="3"/>
  <c r="AC247" i="16"/>
  <c r="AB83" i="16"/>
  <c r="AD67" i="3"/>
  <c r="AD61" i="3"/>
  <c r="AD52" i="3"/>
  <c r="AD222" i="3"/>
  <c r="AC222" i="16"/>
  <c r="AD238" i="3"/>
  <c r="AC238" i="16"/>
  <c r="AD254" i="3"/>
  <c r="AC254" i="16"/>
  <c r="AD211" i="3"/>
  <c r="AC211" i="16"/>
  <c r="AD227" i="3"/>
  <c r="AC227" i="16"/>
  <c r="AD243" i="3"/>
  <c r="AC243" i="16"/>
  <c r="AC176" i="16"/>
  <c r="AB69" i="16"/>
  <c r="AB60" i="16"/>
  <c r="AB50" i="16"/>
  <c r="AC172" i="16"/>
  <c r="AC164" i="16"/>
  <c r="AC20" i="16"/>
  <c r="AC171" i="16"/>
  <c r="AC2" i="16"/>
  <c r="AD257" i="16"/>
  <c r="AD166" i="16"/>
  <c r="AC173" i="16"/>
  <c r="AC83" i="16"/>
  <c r="AD164" i="16"/>
  <c r="AC72" i="16"/>
  <c r="AC175" i="16"/>
  <c r="AC184" i="16"/>
  <c r="AC182" i="16"/>
  <c r="AE304" i="3"/>
  <c r="AD304" i="16"/>
  <c r="AD293" i="16" s="1"/>
  <c r="AD69" i="3"/>
  <c r="AC69" i="16"/>
  <c r="AD60" i="3"/>
  <c r="AD226" i="3"/>
  <c r="AC226" i="16"/>
  <c r="AD250" i="3"/>
  <c r="AC250" i="16"/>
  <c r="AD50" i="3"/>
  <c r="AC50" i="16"/>
  <c r="AD223" i="3"/>
  <c r="AC223" i="16"/>
  <c r="AC266" i="16"/>
  <c r="AC258" i="16"/>
  <c r="AD256" i="16"/>
  <c r="AD174" i="16"/>
  <c r="AC77" i="16"/>
  <c r="AD258" i="16"/>
  <c r="AC179" i="16"/>
  <c r="AC273" i="16"/>
  <c r="AC169" i="16"/>
  <c r="AC75" i="16"/>
  <c r="AD176" i="16"/>
  <c r="AC270" i="16"/>
  <c r="AC74" i="16"/>
  <c r="AC181" i="16"/>
  <c r="AC269" i="16"/>
  <c r="AD172" i="16"/>
  <c r="AC23" i="16"/>
  <c r="AD170" i="16"/>
  <c r="AC259" i="16"/>
  <c r="AC9" i="16"/>
  <c r="AD266" i="16"/>
  <c r="AC271" i="16"/>
  <c r="AC22" i="16"/>
  <c r="AC183" i="16"/>
  <c r="AC265" i="16"/>
  <c r="AC267" i="16"/>
  <c r="AD63" i="3"/>
  <c r="AD57" i="3"/>
  <c r="AD48" i="3"/>
  <c r="AD224" i="3"/>
  <c r="AC224" i="16"/>
  <c r="AD240" i="3"/>
  <c r="AC240" i="16"/>
  <c r="AD70" i="3"/>
  <c r="AD213" i="3"/>
  <c r="AC213" i="16"/>
  <c r="AD229" i="3"/>
  <c r="AC229" i="16"/>
  <c r="AD245" i="3"/>
  <c r="AC245" i="16"/>
  <c r="AC256" i="16"/>
  <c r="AC180" i="16"/>
  <c r="AB78" i="16"/>
  <c r="AD239" i="3"/>
  <c r="AC239" i="16"/>
  <c r="AC170" i="16"/>
  <c r="AB5" i="16"/>
  <c r="AE303" i="3"/>
  <c r="AD303" i="16"/>
  <c r="AD49" i="3"/>
  <c r="AC49" i="16"/>
  <c r="AD212" i="3"/>
  <c r="AC212" i="16"/>
  <c r="AD228" i="3"/>
  <c r="AC228" i="16"/>
  <c r="AD244" i="3"/>
  <c r="AC244" i="16"/>
  <c r="AD62" i="3"/>
  <c r="AC62" i="16"/>
  <c r="AD217" i="3"/>
  <c r="AC217" i="16"/>
  <c r="AD233" i="3"/>
  <c r="AC233" i="16"/>
  <c r="AD249" i="3"/>
  <c r="AC249" i="16"/>
  <c r="AB81" i="16"/>
  <c r="AC257" i="16"/>
  <c r="AD210" i="3"/>
  <c r="AC210" i="16"/>
  <c r="AC283" i="16"/>
  <c r="AB74" i="16"/>
  <c r="AD51" i="3"/>
  <c r="AD68" i="3"/>
  <c r="AC68" i="16"/>
  <c r="AD214" i="3"/>
  <c r="AC214" i="16"/>
  <c r="AD230" i="3"/>
  <c r="AC230" i="16"/>
  <c r="AD246" i="3"/>
  <c r="AC246" i="16"/>
  <c r="AD58" i="3"/>
  <c r="AC58" i="16"/>
  <c r="AD219" i="3"/>
  <c r="AC219" i="16"/>
  <c r="AD235" i="3"/>
  <c r="AC235" i="16"/>
  <c r="AD251" i="3"/>
  <c r="AC251" i="16"/>
  <c r="AB20" i="16"/>
  <c r="AB75" i="16"/>
  <c r="AB17" i="16"/>
  <c r="AB80" i="16"/>
  <c r="AB18" i="16"/>
  <c r="AB59" i="16"/>
  <c r="AB53" i="16"/>
  <c r="AB66" i="16"/>
  <c r="AB7" i="16"/>
  <c r="AD186" i="3"/>
  <c r="AD186" i="16" s="1"/>
  <c r="AD87" i="3"/>
  <c r="AD11" i="3"/>
  <c r="AD296" i="3"/>
  <c r="AD21" i="3"/>
  <c r="AD298" i="3"/>
  <c r="AD72" i="3"/>
  <c r="AE180" i="3"/>
  <c r="AD202" i="3"/>
  <c r="AD202" i="16" s="1"/>
  <c r="AD275" i="3"/>
  <c r="AD275" i="16" s="1"/>
  <c r="AD86" i="3"/>
  <c r="AD6" i="3"/>
  <c r="AD175" i="3"/>
  <c r="AD175" i="16" s="1"/>
  <c r="AD191" i="3"/>
  <c r="AD207" i="3"/>
  <c r="AD207" i="16" s="1"/>
  <c r="AE258" i="3"/>
  <c r="AD273" i="3"/>
  <c r="AD273" i="16" s="1"/>
  <c r="AE285" i="3"/>
  <c r="AE279" i="3"/>
  <c r="AD270" i="3"/>
  <c r="AD270" i="16" s="1"/>
  <c r="AD269" i="3"/>
  <c r="AD269" i="16" s="1"/>
  <c r="AD284" i="3"/>
  <c r="AE293" i="3"/>
  <c r="AD281" i="3"/>
  <c r="AD259" i="3"/>
  <c r="AD259" i="16" s="1"/>
  <c r="AD295" i="3"/>
  <c r="AE256" i="3"/>
  <c r="AD93" i="3"/>
  <c r="AE174" i="3"/>
  <c r="AD204" i="3"/>
  <c r="AD19" i="3"/>
  <c r="AE267" i="3"/>
  <c r="AD77" i="3"/>
  <c r="AD290" i="3"/>
  <c r="AD84" i="3"/>
  <c r="AD188" i="3"/>
  <c r="AD268" i="3"/>
  <c r="AD268" i="16" s="1"/>
  <c r="AD78" i="3"/>
  <c r="AD163" i="3"/>
  <c r="AD163" i="16" s="1"/>
  <c r="AD179" i="3"/>
  <c r="AD179" i="16" s="1"/>
  <c r="AD195" i="3"/>
  <c r="AD195" i="16" s="1"/>
  <c r="AD18" i="3"/>
  <c r="AD169" i="3"/>
  <c r="AD169" i="16" s="1"/>
  <c r="AD185" i="3"/>
  <c r="AD185" i="16" s="1"/>
  <c r="AD201" i="3"/>
  <c r="AD201" i="16" s="1"/>
  <c r="AD261" i="3"/>
  <c r="AD261" i="16" s="1"/>
  <c r="AD208" i="3"/>
  <c r="AD208" i="16" s="1"/>
  <c r="AD75" i="3"/>
  <c r="AD255" i="3"/>
  <c r="AD255" i="16" s="1"/>
  <c r="AD73" i="3"/>
  <c r="AD292" i="3"/>
  <c r="AD292" i="16" s="1"/>
  <c r="AD12" i="3"/>
  <c r="AE176" i="3"/>
  <c r="AD200" i="3"/>
  <c r="AD280" i="3"/>
  <c r="AD280" i="16" s="1"/>
  <c r="AD74" i="3"/>
  <c r="AD165" i="3"/>
  <c r="AD165" i="16" s="1"/>
  <c r="AD181" i="3"/>
  <c r="AD181" i="16" s="1"/>
  <c r="AD197" i="3"/>
  <c r="AD197" i="16" s="1"/>
  <c r="AE274" i="3"/>
  <c r="AE172" i="3"/>
  <c r="AD23" i="3"/>
  <c r="AD263" i="3"/>
  <c r="AD263" i="16" s="1"/>
  <c r="AD85" i="3"/>
  <c r="AD24" i="3"/>
  <c r="AE170" i="3"/>
  <c r="AD196" i="3"/>
  <c r="AD196" i="16" s="1"/>
  <c r="AD9" i="3"/>
  <c r="AE168" i="3"/>
  <c r="AD287" i="3"/>
  <c r="AD287" i="16" s="1"/>
  <c r="AD277" i="3"/>
  <c r="AD277" i="16" s="1"/>
  <c r="AD299" i="3"/>
  <c r="AD299" i="16" s="1"/>
  <c r="AE283" i="3"/>
  <c r="AD289" i="3"/>
  <c r="AD289" i="16" s="1"/>
  <c r="AD276" i="3"/>
  <c r="AD276" i="16" s="1"/>
  <c r="AD297" i="3"/>
  <c r="AD297" i="16" s="1"/>
  <c r="AD291" i="3"/>
  <c r="AD265" i="3"/>
  <c r="AD265" i="16" s="1"/>
  <c r="AD20" i="3"/>
  <c r="AE182" i="3"/>
  <c r="AD79" i="3"/>
  <c r="AD3" i="3"/>
  <c r="AE300" i="3"/>
  <c r="AD13" i="3"/>
  <c r="AD16" i="3"/>
  <c r="AD198" i="3"/>
  <c r="AD198" i="16" s="1"/>
  <c r="AD264" i="3"/>
  <c r="AD264" i="16" s="1"/>
  <c r="AD288" i="3"/>
  <c r="AD288" i="16" s="1"/>
  <c r="AD14" i="3"/>
  <c r="AD171" i="3"/>
  <c r="AD171" i="16" s="1"/>
  <c r="AD187" i="3"/>
  <c r="AD203" i="3"/>
  <c r="AD203" i="16" s="1"/>
  <c r="AD82" i="3"/>
  <c r="AD2" i="3"/>
  <c r="AD177" i="3"/>
  <c r="AD177" i="16" s="1"/>
  <c r="AD193" i="3"/>
  <c r="AD193" i="16" s="1"/>
  <c r="AD81" i="3"/>
  <c r="AD8" i="3"/>
  <c r="AD91" i="3"/>
  <c r="AD15" i="3"/>
  <c r="AE257" i="3"/>
  <c r="AD5" i="3"/>
  <c r="AD294" i="3"/>
  <c r="AD80" i="3"/>
  <c r="AE166" i="3"/>
  <c r="AD190" i="3"/>
  <c r="AD190" i="16" s="1"/>
  <c r="AD262" i="3"/>
  <c r="AD262" i="16" s="1"/>
  <c r="AD90" i="3"/>
  <c r="AD10" i="3"/>
  <c r="AD173" i="3"/>
  <c r="AD173" i="16" s="1"/>
  <c r="AD189" i="3"/>
  <c r="AD205" i="3"/>
  <c r="AD205" i="16" s="1"/>
  <c r="AD76" i="3"/>
  <c r="AD192" i="3"/>
  <c r="AD192" i="16" s="1"/>
  <c r="AD83" i="3"/>
  <c r="AD7" i="3"/>
  <c r="AD17" i="3"/>
  <c r="AD286" i="3"/>
  <c r="AD286" i="16" s="1"/>
  <c r="AD92" i="3"/>
  <c r="AE164" i="3"/>
  <c r="AE184" i="3"/>
  <c r="AD206" i="3"/>
  <c r="AD206" i="16" s="1"/>
  <c r="AD88" i="3"/>
  <c r="AE266" i="3"/>
  <c r="AD71" i="3"/>
  <c r="AD271" i="3"/>
  <c r="AD271" i="16" s="1"/>
  <c r="AD89" i="3"/>
  <c r="AD282" i="3"/>
  <c r="AD282" i="16" s="1"/>
  <c r="AD4" i="3"/>
  <c r="AD194" i="3"/>
  <c r="AD194" i="16" s="1"/>
  <c r="AD278" i="3"/>
  <c r="AD22" i="3"/>
  <c r="AD167" i="3"/>
  <c r="AD167" i="16" s="1"/>
  <c r="AD183" i="3"/>
  <c r="AD183" i="16" s="1"/>
  <c r="AD199" i="3"/>
  <c r="U17" i="15"/>
  <c r="U15" i="15" s="1"/>
  <c r="T15" i="15"/>
  <c r="L89" i="15"/>
  <c r="K66" i="15"/>
  <c r="AO2" i="11"/>
  <c r="AO15" i="11" s="1"/>
  <c r="AO21" i="11" s="1"/>
  <c r="AO6" i="11"/>
  <c r="AO5" i="11"/>
  <c r="AO24" i="11" s="1"/>
  <c r="AN24" i="11"/>
  <c r="AO11" i="11"/>
  <c r="AO30" i="11" s="1"/>
  <c r="AO7" i="11"/>
  <c r="AO12" i="11"/>
  <c r="AO13" i="11"/>
  <c r="AO14" i="11"/>
  <c r="AN33" i="11"/>
  <c r="E71" i="14"/>
  <c r="F61" i="13"/>
  <c r="F62" i="13" s="1"/>
  <c r="AP2" i="11"/>
  <c r="AQ2" i="11" s="1"/>
  <c r="AN20" i="11"/>
  <c r="AN29" i="11" s="1"/>
  <c r="AO10" i="11"/>
  <c r="AO20" i="11" s="1"/>
  <c r="AO29" i="11" s="1"/>
  <c r="AO4" i="11"/>
  <c r="AO17" i="11" s="1"/>
  <c r="AO23" i="11" s="1"/>
  <c r="AN16" i="11"/>
  <c r="AN22" i="11" s="1"/>
  <c r="AP3" i="11"/>
  <c r="AP16" i="11" s="1"/>
  <c r="AP22" i="11" s="1"/>
  <c r="AN19" i="11"/>
  <c r="AN28" i="11" s="1"/>
  <c r="AO8" i="11"/>
  <c r="AO9" i="11"/>
  <c r="AD279" i="16" l="1"/>
  <c r="AD184" i="16"/>
  <c r="AE245" i="3"/>
  <c r="AD245" i="16"/>
  <c r="AE213" i="3"/>
  <c r="AD213" i="16"/>
  <c r="AE240" i="3"/>
  <c r="AD240" i="16"/>
  <c r="AE48" i="3"/>
  <c r="AE63" i="3"/>
  <c r="AE243" i="3"/>
  <c r="AD243" i="16"/>
  <c r="AE211" i="3"/>
  <c r="AD211" i="16"/>
  <c r="AE238" i="3"/>
  <c r="AD238" i="16"/>
  <c r="AE52" i="3"/>
  <c r="AE67" i="3"/>
  <c r="AE241" i="3"/>
  <c r="AD241" i="16"/>
  <c r="AE209" i="3"/>
  <c r="AD209" i="16"/>
  <c r="AE236" i="3"/>
  <c r="AD236" i="16"/>
  <c r="AE56" i="3"/>
  <c r="AE55" i="3"/>
  <c r="AE253" i="3"/>
  <c r="AD253" i="16"/>
  <c r="AE221" i="3"/>
  <c r="AD221" i="16"/>
  <c r="AE248" i="3"/>
  <c r="AD248" i="16"/>
  <c r="AE216" i="3"/>
  <c r="AD216" i="16"/>
  <c r="AF302" i="3"/>
  <c r="AE302" i="16"/>
  <c r="AE174" i="16" s="1"/>
  <c r="AE215" i="3"/>
  <c r="AD215" i="16"/>
  <c r="AE242" i="3"/>
  <c r="AD242" i="16"/>
  <c r="AE53" i="3"/>
  <c r="AC6" i="16"/>
  <c r="AC15" i="16"/>
  <c r="AC16" i="16"/>
  <c r="AD189" i="16"/>
  <c r="AD294" i="16"/>
  <c r="AD187" i="16"/>
  <c r="AD188" i="16"/>
  <c r="AD281" i="16"/>
  <c r="AD296" i="16"/>
  <c r="AE235" i="3"/>
  <c r="AD235" i="16"/>
  <c r="AE58" i="3"/>
  <c r="AE230" i="3"/>
  <c r="AD230" i="16"/>
  <c r="AE68" i="3"/>
  <c r="AE233" i="3"/>
  <c r="AD233" i="16"/>
  <c r="AE62" i="3"/>
  <c r="AE228" i="3"/>
  <c r="AD228" i="16"/>
  <c r="AE49" i="3"/>
  <c r="AC70" i="16"/>
  <c r="AC57" i="16"/>
  <c r="AC4" i="16"/>
  <c r="AD285" i="16"/>
  <c r="AC78" i="16"/>
  <c r="AC19" i="16"/>
  <c r="AE50" i="3"/>
  <c r="AE226" i="3"/>
  <c r="AD226" i="16"/>
  <c r="AE69" i="3"/>
  <c r="AC21" i="16"/>
  <c r="AC76" i="16"/>
  <c r="AC61" i="16"/>
  <c r="AD260" i="16"/>
  <c r="AE260" i="3"/>
  <c r="AC65" i="16"/>
  <c r="AC54" i="16"/>
  <c r="AC64" i="16"/>
  <c r="AD178" i="16"/>
  <c r="AD274" i="16"/>
  <c r="AC66" i="16"/>
  <c r="AC59" i="16"/>
  <c r="AE301" i="3"/>
  <c r="AD301" i="16"/>
  <c r="AD88" i="16" s="1"/>
  <c r="AD180" i="16"/>
  <c r="AC92" i="16"/>
  <c r="AC10" i="16"/>
  <c r="AC8" i="16"/>
  <c r="AC13" i="16"/>
  <c r="AD22" i="16"/>
  <c r="AD84" i="16"/>
  <c r="AC51" i="16"/>
  <c r="AE229" i="3"/>
  <c r="AD229" i="16"/>
  <c r="AE70" i="3"/>
  <c r="AE224" i="3"/>
  <c r="AD224" i="16"/>
  <c r="AE57" i="3"/>
  <c r="AC60" i="16"/>
  <c r="AC11" i="16"/>
  <c r="AC91" i="16"/>
  <c r="AD300" i="16"/>
  <c r="AE227" i="3"/>
  <c r="AD227" i="16"/>
  <c r="AE254" i="3"/>
  <c r="AD254" i="16"/>
  <c r="AE222" i="3"/>
  <c r="AD222" i="16"/>
  <c r="AE61" i="3"/>
  <c r="AE225" i="3"/>
  <c r="AD225" i="16"/>
  <c r="AE252" i="3"/>
  <c r="AD252" i="16"/>
  <c r="AE220" i="3"/>
  <c r="AD220" i="16"/>
  <c r="AE65" i="3"/>
  <c r="AE234" i="3"/>
  <c r="AD234" i="16"/>
  <c r="AE237" i="3"/>
  <c r="AD237" i="16"/>
  <c r="AE54" i="3"/>
  <c r="AE232" i="3"/>
  <c r="AD232" i="16"/>
  <c r="AE64" i="3"/>
  <c r="AC24" i="16"/>
  <c r="AE231" i="3"/>
  <c r="AD231" i="16"/>
  <c r="AE66" i="3"/>
  <c r="AE218" i="3"/>
  <c r="AD218" i="16"/>
  <c r="AE59" i="3"/>
  <c r="AC87" i="16"/>
  <c r="AC17" i="16"/>
  <c r="AC80" i="16"/>
  <c r="AC82" i="16"/>
  <c r="AC3" i="16"/>
  <c r="AD199" i="16"/>
  <c r="AD278" i="16"/>
  <c r="AD17" i="16"/>
  <c r="AD82" i="16"/>
  <c r="AD291" i="16"/>
  <c r="AD200" i="16"/>
  <c r="AD18" i="16"/>
  <c r="AD290" i="16"/>
  <c r="AD204" i="16"/>
  <c r="AD295" i="16"/>
  <c r="AD284" i="16"/>
  <c r="AD191" i="16"/>
  <c r="AD298" i="16"/>
  <c r="AD87" i="16"/>
  <c r="AE251" i="3"/>
  <c r="AD251" i="16"/>
  <c r="AE219" i="3"/>
  <c r="AD219" i="16"/>
  <c r="AE246" i="3"/>
  <c r="AD246" i="16"/>
  <c r="AE214" i="3"/>
  <c r="AD214" i="16"/>
  <c r="AE51" i="3"/>
  <c r="AE210" i="3"/>
  <c r="AD210" i="16"/>
  <c r="AE249" i="3"/>
  <c r="AD249" i="16"/>
  <c r="AE217" i="3"/>
  <c r="AD217" i="16"/>
  <c r="AE244" i="3"/>
  <c r="AD244" i="16"/>
  <c r="AE212" i="3"/>
  <c r="AD212" i="16"/>
  <c r="AF303" i="3"/>
  <c r="AE303" i="16"/>
  <c r="AE239" i="3"/>
  <c r="AD239" i="16"/>
  <c r="AC48" i="16"/>
  <c r="AC63" i="16"/>
  <c r="AC85" i="16"/>
  <c r="AC73" i="16"/>
  <c r="AC84" i="16"/>
  <c r="AE223" i="3"/>
  <c r="AD223" i="16"/>
  <c r="AE250" i="3"/>
  <c r="AD250" i="16"/>
  <c r="AE60" i="3"/>
  <c r="AF304" i="3"/>
  <c r="AE304" i="16"/>
  <c r="AE293" i="16" s="1"/>
  <c r="AC86" i="16"/>
  <c r="AC90" i="16"/>
  <c r="AC81" i="16"/>
  <c r="AC79" i="16"/>
  <c r="AC52" i="16"/>
  <c r="AC67" i="16"/>
  <c r="AE247" i="3"/>
  <c r="AD247" i="16"/>
  <c r="AC56" i="16"/>
  <c r="AC55" i="16"/>
  <c r="AD272" i="16"/>
  <c r="AE272" i="3"/>
  <c r="AC89" i="16"/>
  <c r="AC12" i="16"/>
  <c r="AD267" i="16"/>
  <c r="AC53" i="16"/>
  <c r="AD168" i="16"/>
  <c r="AC88" i="16"/>
  <c r="AC7" i="16"/>
  <c r="AC5" i="16"/>
  <c r="AE271" i="3"/>
  <c r="AE289" i="3"/>
  <c r="AE287" i="3"/>
  <c r="AE273" i="3"/>
  <c r="AE183" i="3"/>
  <c r="AE22" i="3"/>
  <c r="AE194" i="3"/>
  <c r="AE282" i="3"/>
  <c r="AE282" i="16" s="1"/>
  <c r="AF266" i="3"/>
  <c r="AE88" i="3"/>
  <c r="AE206" i="3"/>
  <c r="AF164" i="3"/>
  <c r="AE286" i="3"/>
  <c r="AE7" i="3"/>
  <c r="AE192" i="3"/>
  <c r="AE205" i="3"/>
  <c r="AE205" i="16" s="1"/>
  <c r="AE173" i="3"/>
  <c r="AE90" i="3"/>
  <c r="AE190" i="3"/>
  <c r="AE80" i="3"/>
  <c r="AE5" i="3"/>
  <c r="AE15" i="3"/>
  <c r="AE8" i="3"/>
  <c r="AE193" i="3"/>
  <c r="AE193" i="16" s="1"/>
  <c r="AE2" i="3"/>
  <c r="AE203" i="3"/>
  <c r="AE171" i="3"/>
  <c r="AE288" i="3"/>
  <c r="AE288" i="16" s="1"/>
  <c r="AE198" i="3"/>
  <c r="AE13" i="3"/>
  <c r="AE3" i="3"/>
  <c r="AF182" i="3"/>
  <c r="AE265" i="3"/>
  <c r="AE297" i="3"/>
  <c r="AE299" i="3"/>
  <c r="AF168" i="3"/>
  <c r="AE196" i="3"/>
  <c r="AE24" i="3"/>
  <c r="AE263" i="3"/>
  <c r="AF172" i="3"/>
  <c r="AE197" i="3"/>
  <c r="AE165" i="3"/>
  <c r="AE280" i="3"/>
  <c r="AF176" i="3"/>
  <c r="AE292" i="3"/>
  <c r="AE255" i="3"/>
  <c r="AE208" i="3"/>
  <c r="AE201" i="3"/>
  <c r="AE201" i="16" s="1"/>
  <c r="AE169" i="3"/>
  <c r="AE195" i="3"/>
  <c r="AE163" i="3"/>
  <c r="AE268" i="3"/>
  <c r="AE84" i="3"/>
  <c r="AE77" i="3"/>
  <c r="AE19" i="3"/>
  <c r="AF174" i="3"/>
  <c r="AF256" i="3"/>
  <c r="AE259" i="3"/>
  <c r="AF293" i="3"/>
  <c r="AE269" i="3"/>
  <c r="AF279" i="3"/>
  <c r="AE207" i="3"/>
  <c r="AE175" i="3"/>
  <c r="AE86" i="3"/>
  <c r="AE202" i="3"/>
  <c r="AE72" i="3"/>
  <c r="AE21" i="3"/>
  <c r="AE11" i="3"/>
  <c r="AE186" i="3"/>
  <c r="AE278" i="3"/>
  <c r="AE262" i="3"/>
  <c r="AE262" i="16" s="1"/>
  <c r="AE294" i="3"/>
  <c r="AF257" i="3"/>
  <c r="AF300" i="3"/>
  <c r="AE291" i="3"/>
  <c r="AE291" i="16" s="1"/>
  <c r="AE277" i="3"/>
  <c r="AE281" i="3"/>
  <c r="AE275" i="3"/>
  <c r="AE199" i="3"/>
  <c r="AE199" i="16" s="1"/>
  <c r="AE167" i="3"/>
  <c r="AE4" i="3"/>
  <c r="AE89" i="3"/>
  <c r="AE71" i="3"/>
  <c r="AF178" i="3"/>
  <c r="AF184" i="3"/>
  <c r="AE92" i="3"/>
  <c r="AE17" i="3"/>
  <c r="AE83" i="3"/>
  <c r="AE76" i="3"/>
  <c r="AE189" i="3"/>
  <c r="AE10" i="3"/>
  <c r="AF166" i="3"/>
  <c r="AE91" i="3"/>
  <c r="AE81" i="3"/>
  <c r="AE177" i="3"/>
  <c r="AE177" i="16" s="1"/>
  <c r="AE82" i="3"/>
  <c r="AE187" i="3"/>
  <c r="AE14" i="3"/>
  <c r="AE264" i="3"/>
  <c r="AE264" i="16" s="1"/>
  <c r="AE16" i="3"/>
  <c r="AE79" i="3"/>
  <c r="AE20" i="3"/>
  <c r="AE276" i="3"/>
  <c r="AE276" i="16" s="1"/>
  <c r="AF283" i="3"/>
  <c r="AE9" i="3"/>
  <c r="AF170" i="3"/>
  <c r="AE85" i="3"/>
  <c r="AE23" i="3"/>
  <c r="AF274" i="3"/>
  <c r="AE181" i="3"/>
  <c r="AE74" i="3"/>
  <c r="AE200" i="3"/>
  <c r="AE12" i="3"/>
  <c r="AE73" i="3"/>
  <c r="AE75" i="3"/>
  <c r="AE261" i="3"/>
  <c r="AE185" i="3"/>
  <c r="AE18" i="3"/>
  <c r="AE179" i="3"/>
  <c r="AE78" i="3"/>
  <c r="AE188" i="3"/>
  <c r="AE290" i="3"/>
  <c r="AE290" i="16" s="1"/>
  <c r="AF267" i="3"/>
  <c r="AE204" i="3"/>
  <c r="AE93" i="3"/>
  <c r="AE295" i="3"/>
  <c r="AE295" i="16" s="1"/>
  <c r="AE284" i="3"/>
  <c r="AE270" i="3"/>
  <c r="AF285" i="3"/>
  <c r="AF258" i="3"/>
  <c r="AE191" i="3"/>
  <c r="AE6" i="3"/>
  <c r="AF180" i="3"/>
  <c r="AE298" i="3"/>
  <c r="AE298" i="16" s="1"/>
  <c r="AE296" i="3"/>
  <c r="AE87" i="3"/>
  <c r="M89" i="15"/>
  <c r="L66" i="15"/>
  <c r="AP5" i="11"/>
  <c r="AP24" i="11" s="1"/>
  <c r="AP11" i="11"/>
  <c r="AP30" i="11" s="1"/>
  <c r="AO25" i="11"/>
  <c r="AP6" i="11"/>
  <c r="AO26" i="11"/>
  <c r="AP7" i="11"/>
  <c r="AP26" i="11" s="1"/>
  <c r="AQ11" i="11"/>
  <c r="AQ30" i="11" s="1"/>
  <c r="AP15" i="11"/>
  <c r="AP21" i="11" s="1"/>
  <c r="AO33" i="11"/>
  <c r="AP14" i="11"/>
  <c r="AP13" i="11"/>
  <c r="AO32" i="11"/>
  <c r="AP12" i="11"/>
  <c r="AO31" i="11"/>
  <c r="E72" i="14"/>
  <c r="E73" i="14" s="1"/>
  <c r="F63" i="13"/>
  <c r="AP10" i="11"/>
  <c r="AP20" i="11" s="1"/>
  <c r="AP29" i="11" s="1"/>
  <c r="AO18" i="11"/>
  <c r="AO27" i="11" s="1"/>
  <c r="AQ15" i="11"/>
  <c r="AQ21" i="11" s="1"/>
  <c r="AQ3" i="11"/>
  <c r="AQ16" i="11" s="1"/>
  <c r="AQ22" i="11" s="1"/>
  <c r="AP8" i="11"/>
  <c r="AQ8" i="11" s="1"/>
  <c r="AP4" i="11"/>
  <c r="AP17" i="11" s="1"/>
  <c r="AP23" i="11" s="1"/>
  <c r="AO19" i="11"/>
  <c r="AO28" i="11" s="1"/>
  <c r="AP9" i="11"/>
  <c r="AR2" i="11"/>
  <c r="AS2" i="11" s="1"/>
  <c r="AS15" i="11" s="1"/>
  <c r="AS21" i="11" s="1"/>
  <c r="AD51" i="16" l="1"/>
  <c r="AD16" i="16"/>
  <c r="AD10" i="16"/>
  <c r="AD89" i="16"/>
  <c r="AD59" i="16"/>
  <c r="AD66" i="16"/>
  <c r="AD11" i="16"/>
  <c r="AD2" i="16"/>
  <c r="AD80" i="16"/>
  <c r="AD9" i="16"/>
  <c r="AD56" i="16"/>
  <c r="AD67" i="16"/>
  <c r="AD48" i="16"/>
  <c r="AD21" i="16"/>
  <c r="AQ5" i="11"/>
  <c r="AQ24" i="11" s="1"/>
  <c r="AE269" i="16"/>
  <c r="AE268" i="16"/>
  <c r="AE273" i="16"/>
  <c r="AD78" i="16"/>
  <c r="AD23" i="16"/>
  <c r="AD14" i="16"/>
  <c r="AD76" i="16"/>
  <c r="AD64" i="16"/>
  <c r="AD54" i="16"/>
  <c r="AD72" i="16"/>
  <c r="AD5" i="16"/>
  <c r="AD93" i="16"/>
  <c r="AD92" i="16"/>
  <c r="AD15" i="16"/>
  <c r="AD91" i="16"/>
  <c r="AD4" i="16"/>
  <c r="AD53" i="16"/>
  <c r="AD55" i="16"/>
  <c r="AD52" i="16"/>
  <c r="AD63" i="16"/>
  <c r="AD7" i="16"/>
  <c r="AE181" i="16"/>
  <c r="AD60" i="16"/>
  <c r="AD73" i="16"/>
  <c r="AD79" i="16"/>
  <c r="AD81" i="16"/>
  <c r="AE178" i="16"/>
  <c r="AD65" i="16"/>
  <c r="AD61" i="16"/>
  <c r="AD57" i="16"/>
  <c r="AD70" i="16"/>
  <c r="AD3" i="16"/>
  <c r="AD24" i="16"/>
  <c r="AE180" i="16"/>
  <c r="AD12" i="16"/>
  <c r="AE272" i="16"/>
  <c r="AF272" i="3"/>
  <c r="AG303" i="3"/>
  <c r="AF303" i="16"/>
  <c r="AF244" i="3"/>
  <c r="AE244" i="16"/>
  <c r="AF249" i="3"/>
  <c r="AE249" i="16"/>
  <c r="AF51" i="3"/>
  <c r="AF246" i="3"/>
  <c r="AE246" i="16"/>
  <c r="AF251" i="3"/>
  <c r="AE251" i="16"/>
  <c r="AE285" i="16"/>
  <c r="AF69" i="3"/>
  <c r="AF50" i="3"/>
  <c r="AF49" i="3"/>
  <c r="AF62" i="3"/>
  <c r="AF68" i="3"/>
  <c r="AF58" i="3"/>
  <c r="AE270" i="16"/>
  <c r="AE204" i="16"/>
  <c r="AE261" i="16"/>
  <c r="AE200" i="16"/>
  <c r="AE187" i="16"/>
  <c r="AF184" i="16"/>
  <c r="AE281" i="16"/>
  <c r="AE278" i="16"/>
  <c r="AE207" i="16"/>
  <c r="AE259" i="16"/>
  <c r="AE195" i="16"/>
  <c r="AE255" i="16"/>
  <c r="AE165" i="16"/>
  <c r="AE297" i="16"/>
  <c r="AE203" i="16"/>
  <c r="AE289" i="16"/>
  <c r="AF239" i="3"/>
  <c r="AE239" i="16"/>
  <c r="AF212" i="3"/>
  <c r="AE212" i="16"/>
  <c r="AF217" i="3"/>
  <c r="AE217" i="16"/>
  <c r="AF210" i="3"/>
  <c r="AE210" i="16"/>
  <c r="AF214" i="3"/>
  <c r="AE214" i="16"/>
  <c r="AF219" i="3"/>
  <c r="AE219" i="16"/>
  <c r="AE170" i="16"/>
  <c r="AE257" i="16"/>
  <c r="AF59" i="3"/>
  <c r="AF66" i="3"/>
  <c r="AE256" i="16"/>
  <c r="AF301" i="3"/>
  <c r="AE301" i="16"/>
  <c r="AE18" i="16" s="1"/>
  <c r="AE260" i="16"/>
  <c r="AF260" i="3"/>
  <c r="AF226" i="3"/>
  <c r="AE226" i="16"/>
  <c r="AF228" i="3"/>
  <c r="AE228" i="16"/>
  <c r="AF233" i="3"/>
  <c r="AE233" i="16"/>
  <c r="AF230" i="3"/>
  <c r="AE230" i="16"/>
  <c r="AF235" i="3"/>
  <c r="AE235" i="16"/>
  <c r="AE258" i="16"/>
  <c r="AE274" i="16"/>
  <c r="AE300" i="16"/>
  <c r="AE176" i="16"/>
  <c r="AE296" i="16"/>
  <c r="AE191" i="16"/>
  <c r="AE284" i="16"/>
  <c r="AE179" i="16"/>
  <c r="AE16" i="16"/>
  <c r="AE167" i="16"/>
  <c r="AE277" i="16"/>
  <c r="AE294" i="16"/>
  <c r="AE186" i="16"/>
  <c r="AE202" i="16"/>
  <c r="AE84" i="16"/>
  <c r="AE169" i="16"/>
  <c r="AE292" i="16"/>
  <c r="AE197" i="16"/>
  <c r="AE196" i="16"/>
  <c r="AE265" i="16"/>
  <c r="AE198" i="16"/>
  <c r="AE173" i="16"/>
  <c r="AE286" i="16"/>
  <c r="AE183" i="16"/>
  <c r="AE271" i="16"/>
  <c r="AF60" i="3"/>
  <c r="AF223" i="3"/>
  <c r="AE223" i="16"/>
  <c r="AE283" i="16"/>
  <c r="AE166" i="16"/>
  <c r="AE184" i="16"/>
  <c r="AF64" i="3"/>
  <c r="AF54" i="3"/>
  <c r="AF234" i="3"/>
  <c r="AE234" i="16"/>
  <c r="AF220" i="3"/>
  <c r="AE220" i="16"/>
  <c r="AF225" i="3"/>
  <c r="AE225" i="16"/>
  <c r="AF222" i="3"/>
  <c r="AE222" i="16"/>
  <c r="AF227" i="3"/>
  <c r="AE227" i="16"/>
  <c r="AF224" i="3"/>
  <c r="AE224" i="16"/>
  <c r="AF229" i="3"/>
  <c r="AE229" i="16"/>
  <c r="AD86" i="16"/>
  <c r="AD19" i="16"/>
  <c r="AD8" i="16"/>
  <c r="AD77" i="16"/>
  <c r="AE164" i="16"/>
  <c r="AD69" i="16"/>
  <c r="AD50" i="16"/>
  <c r="AD49" i="16"/>
  <c r="AD62" i="16"/>
  <c r="AD68" i="16"/>
  <c r="AD58" i="16"/>
  <c r="AD75" i="16"/>
  <c r="AD85" i="16"/>
  <c r="AD83" i="16"/>
  <c r="AF53" i="3"/>
  <c r="AF215" i="3"/>
  <c r="AE215" i="16"/>
  <c r="AF216" i="3"/>
  <c r="AE216" i="16"/>
  <c r="AF221" i="3"/>
  <c r="AE221" i="16"/>
  <c r="AF55" i="3"/>
  <c r="AF236" i="3"/>
  <c r="AE236" i="16"/>
  <c r="AF241" i="3"/>
  <c r="AE241" i="16"/>
  <c r="AF52" i="3"/>
  <c r="AF211" i="3"/>
  <c r="AE211" i="16"/>
  <c r="AF63" i="3"/>
  <c r="AF240" i="3"/>
  <c r="AE240" i="16"/>
  <c r="AF245" i="3"/>
  <c r="AE245" i="16"/>
  <c r="AE172" i="16"/>
  <c r="AD90" i="16"/>
  <c r="AE73" i="16"/>
  <c r="AF218" i="3"/>
  <c r="AE218" i="16"/>
  <c r="AF231" i="3"/>
  <c r="AE231" i="16"/>
  <c r="AE279" i="16"/>
  <c r="AE168" i="16"/>
  <c r="AE188" i="16"/>
  <c r="AE185" i="16"/>
  <c r="AE14" i="16"/>
  <c r="AE189" i="16"/>
  <c r="AE275" i="16"/>
  <c r="AE175" i="16"/>
  <c r="AE163" i="16"/>
  <c r="AE208" i="16"/>
  <c r="AE280" i="16"/>
  <c r="AE263" i="16"/>
  <c r="AE299" i="16"/>
  <c r="AE171" i="16"/>
  <c r="AE190" i="16"/>
  <c r="AE192" i="16"/>
  <c r="AE206" i="16"/>
  <c r="AE194" i="16"/>
  <c r="AE287" i="16"/>
  <c r="AF247" i="3"/>
  <c r="AE247" i="16"/>
  <c r="AG304" i="3"/>
  <c r="AF304" i="16"/>
  <c r="AF293" i="16" s="1"/>
  <c r="AF250" i="3"/>
  <c r="AE250" i="16"/>
  <c r="AF232" i="3"/>
  <c r="AE232" i="16"/>
  <c r="AF237" i="3"/>
  <c r="AE237" i="16"/>
  <c r="AF65" i="3"/>
  <c r="AF252" i="3"/>
  <c r="AE252" i="16"/>
  <c r="AF61" i="3"/>
  <c r="AF254" i="3"/>
  <c r="AE254" i="16"/>
  <c r="AF57" i="3"/>
  <c r="AF70" i="3"/>
  <c r="AE266" i="16"/>
  <c r="AE182" i="16"/>
  <c r="AD6" i="16"/>
  <c r="AE267" i="16"/>
  <c r="AD74" i="16"/>
  <c r="AD20" i="16"/>
  <c r="AD71" i="16"/>
  <c r="AF242" i="3"/>
  <c r="AE242" i="16"/>
  <c r="AG302" i="3"/>
  <c r="AF302" i="16"/>
  <c r="AF172" i="16" s="1"/>
  <c r="AF248" i="3"/>
  <c r="AE248" i="16"/>
  <c r="AF253" i="3"/>
  <c r="AE253" i="16"/>
  <c r="AF56" i="3"/>
  <c r="AF209" i="3"/>
  <c r="AE209" i="16"/>
  <c r="AF67" i="3"/>
  <c r="AF238" i="3"/>
  <c r="AE238" i="16"/>
  <c r="AF243" i="3"/>
  <c r="AE243" i="16"/>
  <c r="AF48" i="3"/>
  <c r="AF213" i="3"/>
  <c r="AE213" i="16"/>
  <c r="AD13" i="16"/>
  <c r="AG274" i="3"/>
  <c r="AG279" i="3"/>
  <c r="AF299" i="3"/>
  <c r="AF265" i="3"/>
  <c r="AF296" i="3"/>
  <c r="AG180" i="3"/>
  <c r="AF191" i="3"/>
  <c r="AG285" i="3"/>
  <c r="AF284" i="3"/>
  <c r="AF93" i="3"/>
  <c r="AG267" i="3"/>
  <c r="AF188" i="3"/>
  <c r="AF188" i="16" s="1"/>
  <c r="AF179" i="3"/>
  <c r="AF179" i="16" s="1"/>
  <c r="AF185" i="3"/>
  <c r="AF75" i="3"/>
  <c r="AF12" i="3"/>
  <c r="AF74" i="3"/>
  <c r="AF85" i="3"/>
  <c r="AF9" i="3"/>
  <c r="AG283" i="3"/>
  <c r="AF20" i="3"/>
  <c r="AF16" i="3"/>
  <c r="AF14" i="3"/>
  <c r="AF82" i="3"/>
  <c r="AF81" i="3"/>
  <c r="AG166" i="3"/>
  <c r="AF189" i="3"/>
  <c r="AF83" i="3"/>
  <c r="AG178" i="3"/>
  <c r="AF89" i="3"/>
  <c r="AF167" i="3"/>
  <c r="AF167" i="16" s="1"/>
  <c r="AF275" i="3"/>
  <c r="AF277" i="3"/>
  <c r="AF277" i="16" s="1"/>
  <c r="AG300" i="3"/>
  <c r="AF294" i="3"/>
  <c r="AF186" i="3"/>
  <c r="AF186" i="16" s="1"/>
  <c r="AF21" i="3"/>
  <c r="AF202" i="3"/>
  <c r="AF175" i="3"/>
  <c r="AG293" i="3"/>
  <c r="AG256" i="3"/>
  <c r="AF19" i="3"/>
  <c r="AF84" i="3"/>
  <c r="AF163" i="3"/>
  <c r="AF163" i="16" s="1"/>
  <c r="AF169" i="3"/>
  <c r="AF169" i="16" s="1"/>
  <c r="AF208" i="3"/>
  <c r="AF292" i="3"/>
  <c r="AF280" i="3"/>
  <c r="AF280" i="16" s="1"/>
  <c r="AF197" i="3"/>
  <c r="AF263" i="3"/>
  <c r="AF196" i="3"/>
  <c r="AF3" i="3"/>
  <c r="AF198" i="3"/>
  <c r="AF171" i="3"/>
  <c r="AF2" i="3"/>
  <c r="AF8" i="3"/>
  <c r="AF5" i="3"/>
  <c r="AF190" i="3"/>
  <c r="AF173" i="3"/>
  <c r="AF192" i="3"/>
  <c r="AF192" i="16" s="1"/>
  <c r="AF286" i="3"/>
  <c r="AF206" i="3"/>
  <c r="AG266" i="3"/>
  <c r="AF194" i="3"/>
  <c r="AF194" i="16" s="1"/>
  <c r="AF183" i="3"/>
  <c r="AF183" i="16" s="1"/>
  <c r="AF287" i="3"/>
  <c r="AF271" i="3"/>
  <c r="AF291" i="3"/>
  <c r="AF291" i="16" s="1"/>
  <c r="AF268" i="3"/>
  <c r="AF268" i="16" s="1"/>
  <c r="AF87" i="3"/>
  <c r="AF298" i="3"/>
  <c r="AF6" i="3"/>
  <c r="AG258" i="3"/>
  <c r="AF270" i="3"/>
  <c r="AF295" i="3"/>
  <c r="AF204" i="3"/>
  <c r="AF204" i="16" s="1"/>
  <c r="AF290" i="3"/>
  <c r="AF78" i="3"/>
  <c r="AF18" i="3"/>
  <c r="AF261" i="3"/>
  <c r="AF261" i="16" s="1"/>
  <c r="AF73" i="3"/>
  <c r="AF200" i="3"/>
  <c r="AF181" i="3"/>
  <c r="AF23" i="3"/>
  <c r="AG170" i="3"/>
  <c r="AF276" i="3"/>
  <c r="AF79" i="3"/>
  <c r="AF264" i="3"/>
  <c r="AF264" i="16" s="1"/>
  <c r="AF187" i="3"/>
  <c r="AF177" i="3"/>
  <c r="AF91" i="3"/>
  <c r="AF10" i="3"/>
  <c r="AF76" i="3"/>
  <c r="AF17" i="3"/>
  <c r="AG184" i="3"/>
  <c r="AF71" i="3"/>
  <c r="AF4" i="3"/>
  <c r="AF199" i="3"/>
  <c r="AF281" i="3"/>
  <c r="AG257" i="3"/>
  <c r="AF262" i="3"/>
  <c r="AF262" i="16" s="1"/>
  <c r="AF278" i="3"/>
  <c r="AF11" i="3"/>
  <c r="AF72" i="3"/>
  <c r="AF86" i="3"/>
  <c r="AF207" i="3"/>
  <c r="AF269" i="3"/>
  <c r="AF269" i="16" s="1"/>
  <c r="AF259" i="3"/>
  <c r="AF259" i="16" s="1"/>
  <c r="AG174" i="3"/>
  <c r="AF77" i="3"/>
  <c r="AF195" i="3"/>
  <c r="AF201" i="3"/>
  <c r="AF201" i="16" s="1"/>
  <c r="AF255" i="3"/>
  <c r="AF255" i="16" s="1"/>
  <c r="AG176" i="3"/>
  <c r="AF165" i="3"/>
  <c r="AF165" i="16" s="1"/>
  <c r="AG172" i="3"/>
  <c r="AF24" i="3"/>
  <c r="AG168" i="3"/>
  <c r="AF297" i="3"/>
  <c r="AG182" i="3"/>
  <c r="AF13" i="3"/>
  <c r="AF288" i="3"/>
  <c r="AF203" i="3"/>
  <c r="AF193" i="3"/>
  <c r="AF193" i="16" s="1"/>
  <c r="AF15" i="3"/>
  <c r="AF80" i="3"/>
  <c r="AF90" i="3"/>
  <c r="AF205" i="3"/>
  <c r="AF205" i="16" s="1"/>
  <c r="AF7" i="3"/>
  <c r="AG164" i="3"/>
  <c r="AF88" i="3"/>
  <c r="AF282" i="3"/>
  <c r="AF282" i="16" s="1"/>
  <c r="AF22" i="3"/>
  <c r="AF273" i="3"/>
  <c r="AF289" i="3"/>
  <c r="AF92" i="3"/>
  <c r="N89" i="15"/>
  <c r="M66" i="15"/>
  <c r="AQ6" i="11"/>
  <c r="AQ25" i="11" s="1"/>
  <c r="AR6" i="11"/>
  <c r="AR25" i="11" s="1"/>
  <c r="AP25" i="11"/>
  <c r="AR11" i="11"/>
  <c r="AR30" i="11" s="1"/>
  <c r="AQ7" i="11"/>
  <c r="AP33" i="11"/>
  <c r="AQ4" i="11"/>
  <c r="AQ17" i="11" s="1"/>
  <c r="AQ23" i="11" s="1"/>
  <c r="AP31" i="11"/>
  <c r="AQ12" i="11"/>
  <c r="AQ13" i="11"/>
  <c r="AP32" i="11"/>
  <c r="AS11" i="11"/>
  <c r="AQ14" i="11"/>
  <c r="AQ10" i="11"/>
  <c r="AQ20" i="11" s="1"/>
  <c r="AQ29" i="11" s="1"/>
  <c r="AQ18" i="11"/>
  <c r="AQ27" i="11" s="1"/>
  <c r="AR3" i="11"/>
  <c r="AP18" i="11"/>
  <c r="AP27" i="11" s="1"/>
  <c r="AR8" i="11"/>
  <c r="AR18" i="11" s="1"/>
  <c r="AR27" i="11" s="1"/>
  <c r="AP19" i="11"/>
  <c r="AP28" i="11" s="1"/>
  <c r="AQ9" i="11"/>
  <c r="AR15" i="11"/>
  <c r="AR21" i="11" s="1"/>
  <c r="AT2" i="11"/>
  <c r="AT15" i="11" s="1"/>
  <c r="AT21" i="11" s="1"/>
  <c r="AE22" i="16" l="1"/>
  <c r="AE24" i="16"/>
  <c r="AE17" i="16"/>
  <c r="AF203" i="16"/>
  <c r="AF195" i="16"/>
  <c r="AF292" i="16"/>
  <c r="AF294" i="16"/>
  <c r="AF189" i="16"/>
  <c r="AF191" i="16"/>
  <c r="AE56" i="16"/>
  <c r="AE8" i="16"/>
  <c r="AE64" i="16"/>
  <c r="AF283" i="16"/>
  <c r="AF187" i="16"/>
  <c r="AF290" i="16"/>
  <c r="AF286" i="16"/>
  <c r="AF198" i="16"/>
  <c r="AF197" i="16"/>
  <c r="AF284" i="16"/>
  <c r="AF296" i="16"/>
  <c r="AE48" i="16"/>
  <c r="AE3" i="16"/>
  <c r="AE63" i="16"/>
  <c r="AE52" i="16"/>
  <c r="AE54" i="16"/>
  <c r="AF178" i="16"/>
  <c r="AE75" i="16"/>
  <c r="AE79" i="16"/>
  <c r="AF174" i="16"/>
  <c r="AF289" i="16"/>
  <c r="AF298" i="16"/>
  <c r="AF196" i="16"/>
  <c r="AE67" i="16"/>
  <c r="AE19" i="16"/>
  <c r="AF285" i="16"/>
  <c r="AE55" i="16"/>
  <c r="AE87" i="16"/>
  <c r="AF300" i="16"/>
  <c r="AE77" i="16"/>
  <c r="AF297" i="16"/>
  <c r="AF281" i="16"/>
  <c r="AF295" i="16"/>
  <c r="AF299" i="16"/>
  <c r="AE9" i="16"/>
  <c r="AE53" i="16"/>
  <c r="AE5" i="16"/>
  <c r="AF279" i="16"/>
  <c r="AE15" i="16"/>
  <c r="AR5" i="11"/>
  <c r="AF288" i="16"/>
  <c r="AF207" i="16"/>
  <c r="AF278" i="16"/>
  <c r="AF199" i="16"/>
  <c r="AF200" i="16"/>
  <c r="AF270" i="16"/>
  <c r="AF287" i="16"/>
  <c r="AF206" i="16"/>
  <c r="AF190" i="16"/>
  <c r="AF171" i="16"/>
  <c r="AF263" i="16"/>
  <c r="AF208" i="16"/>
  <c r="AF202" i="16"/>
  <c r="AF185" i="16"/>
  <c r="AE89" i="16"/>
  <c r="AE12" i="16"/>
  <c r="AE85" i="16"/>
  <c r="AE78" i="16"/>
  <c r="AF164" i="16"/>
  <c r="AG61" i="3"/>
  <c r="AG232" i="3"/>
  <c r="AF232" i="16"/>
  <c r="AF260" i="16"/>
  <c r="AG260" i="3"/>
  <c r="AG59" i="3"/>
  <c r="AG212" i="3"/>
  <c r="AF212" i="16"/>
  <c r="AG172" i="16"/>
  <c r="AF93" i="16"/>
  <c r="AG213" i="3"/>
  <c r="AF213" i="16"/>
  <c r="AG243" i="3"/>
  <c r="AF243" i="16"/>
  <c r="AG67" i="3"/>
  <c r="AG56" i="3"/>
  <c r="AG248" i="3"/>
  <c r="AF248" i="16"/>
  <c r="AG242" i="3"/>
  <c r="AF242" i="16"/>
  <c r="AE70" i="16"/>
  <c r="AE81" i="16"/>
  <c r="AF274" i="16"/>
  <c r="AE93" i="16"/>
  <c r="AG218" i="3"/>
  <c r="AF218" i="16"/>
  <c r="AF258" i="16"/>
  <c r="AG245" i="3"/>
  <c r="AF245" i="16"/>
  <c r="AG63" i="3"/>
  <c r="AG52" i="3"/>
  <c r="AG236" i="3"/>
  <c r="AF236" i="16"/>
  <c r="AG221" i="3"/>
  <c r="AF221" i="16"/>
  <c r="AG215" i="3"/>
  <c r="AF215" i="16"/>
  <c r="AG224" i="3"/>
  <c r="AF224" i="16"/>
  <c r="AG222" i="3"/>
  <c r="AF222" i="16"/>
  <c r="AG220" i="3"/>
  <c r="AF220" i="16"/>
  <c r="AG54" i="3"/>
  <c r="AE60" i="16"/>
  <c r="AF266" i="16"/>
  <c r="AE2" i="16"/>
  <c r="AF256" i="16"/>
  <c r="AE83" i="16"/>
  <c r="AG230" i="3"/>
  <c r="AF230" i="16"/>
  <c r="AG228" i="3"/>
  <c r="AF228" i="16"/>
  <c r="AE66" i="16"/>
  <c r="AE88" i="16"/>
  <c r="AF257" i="16"/>
  <c r="AE76" i="16"/>
  <c r="AE23" i="16"/>
  <c r="AE58" i="16"/>
  <c r="AE62" i="16"/>
  <c r="AE50" i="16"/>
  <c r="AG246" i="3"/>
  <c r="AF246" i="16"/>
  <c r="AG249" i="3"/>
  <c r="AF249" i="16"/>
  <c r="AH303" i="3"/>
  <c r="AG303" i="16"/>
  <c r="AE80" i="16"/>
  <c r="AE86" i="16"/>
  <c r="AE10" i="16"/>
  <c r="AG57" i="3"/>
  <c r="AG65" i="3"/>
  <c r="AH304" i="3"/>
  <c r="AG304" i="16"/>
  <c r="AG300" i="16" s="1"/>
  <c r="AG223" i="3"/>
  <c r="AF223" i="16"/>
  <c r="AG219" i="3"/>
  <c r="AF219" i="16"/>
  <c r="AG210" i="3"/>
  <c r="AF210" i="16"/>
  <c r="AG68" i="3"/>
  <c r="AF68" i="16"/>
  <c r="AG49" i="3"/>
  <c r="AG69" i="3"/>
  <c r="AS6" i="11"/>
  <c r="AT6" i="11" s="1"/>
  <c r="AT25" i="11" s="1"/>
  <c r="AF74" i="16"/>
  <c r="AG70" i="3"/>
  <c r="AG254" i="3"/>
  <c r="AF254" i="16"/>
  <c r="AG252" i="3"/>
  <c r="AF252" i="16"/>
  <c r="AG237" i="3"/>
  <c r="AF237" i="16"/>
  <c r="AG250" i="3"/>
  <c r="AF250" i="16"/>
  <c r="AG247" i="3"/>
  <c r="AF247" i="16"/>
  <c r="AF168" i="16"/>
  <c r="AG60" i="3"/>
  <c r="AF166" i="16"/>
  <c r="AF267" i="16"/>
  <c r="AG66" i="3"/>
  <c r="AG214" i="3"/>
  <c r="AF214" i="16"/>
  <c r="AG217" i="3"/>
  <c r="AF217" i="16"/>
  <c r="AG239" i="3"/>
  <c r="AF239" i="16"/>
  <c r="AE7" i="16"/>
  <c r="AE13" i="16"/>
  <c r="AE91" i="16"/>
  <c r="AG58" i="3"/>
  <c r="AG62" i="3"/>
  <c r="AG50" i="3"/>
  <c r="AE51" i="16"/>
  <c r="AF272" i="16"/>
  <c r="AG272" i="3"/>
  <c r="AF182" i="16"/>
  <c r="AE11" i="16"/>
  <c r="AF170" i="16"/>
  <c r="AF273" i="16"/>
  <c r="AF177" i="16"/>
  <c r="AF276" i="16"/>
  <c r="AF181" i="16"/>
  <c r="AF271" i="16"/>
  <c r="AF173" i="16"/>
  <c r="AF175" i="16"/>
  <c r="AF275" i="16"/>
  <c r="AF265" i="16"/>
  <c r="AG48" i="3"/>
  <c r="AG238" i="3"/>
  <c r="AF238" i="16"/>
  <c r="AG209" i="3"/>
  <c r="AF209" i="16"/>
  <c r="AG253" i="3"/>
  <c r="AF253" i="16"/>
  <c r="AG302" i="16"/>
  <c r="AG182" i="16" s="1"/>
  <c r="AH302" i="3"/>
  <c r="AE57" i="16"/>
  <c r="AE61" i="16"/>
  <c r="AE65" i="16"/>
  <c r="AE21" i="16"/>
  <c r="AE92" i="16"/>
  <c r="AE20" i="16"/>
  <c r="AF180" i="16"/>
  <c r="AG231" i="3"/>
  <c r="AF231" i="16"/>
  <c r="AF176" i="16"/>
  <c r="AG240" i="3"/>
  <c r="AF240" i="16"/>
  <c r="AG211" i="3"/>
  <c r="AF211" i="16"/>
  <c r="AG241" i="3"/>
  <c r="AF241" i="16"/>
  <c r="AG55" i="3"/>
  <c r="AG216" i="3"/>
  <c r="AF216" i="16"/>
  <c r="AG53" i="3"/>
  <c r="AG229" i="3"/>
  <c r="AF229" i="16"/>
  <c r="AG227" i="3"/>
  <c r="AF227" i="16"/>
  <c r="AG225" i="3"/>
  <c r="AF225" i="16"/>
  <c r="AG234" i="3"/>
  <c r="AF234" i="16"/>
  <c r="AG64" i="3"/>
  <c r="AE82" i="16"/>
  <c r="AE74" i="16"/>
  <c r="AG235" i="3"/>
  <c r="AF235" i="16"/>
  <c r="AG233" i="3"/>
  <c r="AF233" i="16"/>
  <c r="AG226" i="3"/>
  <c r="AF226" i="16"/>
  <c r="AG301" i="3"/>
  <c r="AF301" i="16"/>
  <c r="AF7" i="16" s="1"/>
  <c r="AE59" i="16"/>
  <c r="AE90" i="16"/>
  <c r="AE72" i="16"/>
  <c r="AE4" i="16"/>
  <c r="AE6" i="16"/>
  <c r="AE68" i="16"/>
  <c r="AE49" i="16"/>
  <c r="AE69" i="16"/>
  <c r="AG251" i="3"/>
  <c r="AF251" i="16"/>
  <c r="AG51" i="3"/>
  <c r="AF51" i="16"/>
  <c r="AG244" i="3"/>
  <c r="AF244" i="16"/>
  <c r="AE71" i="16"/>
  <c r="AG297" i="3"/>
  <c r="AG287" i="3"/>
  <c r="AG288" i="3"/>
  <c r="AG259" i="3"/>
  <c r="AG259" i="16" s="1"/>
  <c r="AH258" i="3"/>
  <c r="AG271" i="3"/>
  <c r="AG271" i="16" s="1"/>
  <c r="AG292" i="3"/>
  <c r="AG275" i="3"/>
  <c r="AG275" i="16" s="1"/>
  <c r="AG92" i="3"/>
  <c r="AG273" i="3"/>
  <c r="AG273" i="16" s="1"/>
  <c r="AG282" i="3"/>
  <c r="AH164" i="3"/>
  <c r="AG205" i="3"/>
  <c r="AG80" i="3"/>
  <c r="AG193" i="3"/>
  <c r="AH182" i="3"/>
  <c r="AH168" i="3"/>
  <c r="AH172" i="3"/>
  <c r="AH176" i="3"/>
  <c r="AG201" i="3"/>
  <c r="AG77" i="3"/>
  <c r="AG207" i="3"/>
  <c r="AG72" i="3"/>
  <c r="AG278" i="3"/>
  <c r="AH257" i="3"/>
  <c r="AG199" i="3"/>
  <c r="AG71" i="3"/>
  <c r="AG17" i="3"/>
  <c r="AG10" i="3"/>
  <c r="AG177" i="3"/>
  <c r="AG177" i="16" s="1"/>
  <c r="AG264" i="3"/>
  <c r="AG276" i="3"/>
  <c r="AG276" i="16" s="1"/>
  <c r="AH170" i="3"/>
  <c r="AG181" i="3"/>
  <c r="AG181" i="16" s="1"/>
  <c r="AG73" i="3"/>
  <c r="AG18" i="3"/>
  <c r="AG290" i="3"/>
  <c r="AG295" i="3"/>
  <c r="AG298" i="3"/>
  <c r="AG268" i="3"/>
  <c r="AG268" i="16" s="1"/>
  <c r="AG183" i="3"/>
  <c r="AG183" i="16" s="1"/>
  <c r="AH266" i="3"/>
  <c r="AG286" i="3"/>
  <c r="AG173" i="3"/>
  <c r="AG173" i="16" s="1"/>
  <c r="AG5" i="3"/>
  <c r="AG2" i="3"/>
  <c r="AG198" i="3"/>
  <c r="AG196" i="3"/>
  <c r="AG197" i="3"/>
  <c r="AG169" i="3"/>
  <c r="AG169" i="16" s="1"/>
  <c r="AG84" i="3"/>
  <c r="AH256" i="3"/>
  <c r="AG175" i="3"/>
  <c r="AG175" i="16" s="1"/>
  <c r="AG21" i="3"/>
  <c r="AH300" i="3"/>
  <c r="AG89" i="3"/>
  <c r="AG83" i="3"/>
  <c r="AH166" i="3"/>
  <c r="AG82" i="3"/>
  <c r="AG16" i="3"/>
  <c r="AH283" i="3"/>
  <c r="AG85" i="3"/>
  <c r="AG12" i="3"/>
  <c r="AG185" i="3"/>
  <c r="AG185" i="16" s="1"/>
  <c r="AG188" i="3"/>
  <c r="AG93" i="3"/>
  <c r="AH285" i="3"/>
  <c r="AH180" i="3"/>
  <c r="AG265" i="3"/>
  <c r="AG265" i="16" s="1"/>
  <c r="AH279" i="3"/>
  <c r="AG280" i="3"/>
  <c r="AG284" i="3"/>
  <c r="AG289" i="3"/>
  <c r="AG22" i="3"/>
  <c r="AG88" i="3"/>
  <c r="AG7" i="3"/>
  <c r="AG90" i="3"/>
  <c r="AG15" i="3"/>
  <c r="AG203" i="3"/>
  <c r="AG13" i="3"/>
  <c r="AG24" i="3"/>
  <c r="AG165" i="3"/>
  <c r="AG165" i="16" s="1"/>
  <c r="AG255" i="3"/>
  <c r="AG195" i="3"/>
  <c r="AH174" i="3"/>
  <c r="AG269" i="3"/>
  <c r="AG269" i="16" s="1"/>
  <c r="AG86" i="3"/>
  <c r="AG11" i="3"/>
  <c r="AG262" i="3"/>
  <c r="AG262" i="16" s="1"/>
  <c r="AG281" i="3"/>
  <c r="AG4" i="3"/>
  <c r="AH184" i="3"/>
  <c r="AG76" i="3"/>
  <c r="AG91" i="3"/>
  <c r="AG187" i="3"/>
  <c r="AG79" i="3"/>
  <c r="AG23" i="3"/>
  <c r="AG200" i="3"/>
  <c r="AG200" i="16" s="1"/>
  <c r="AG261" i="3"/>
  <c r="AG78" i="3"/>
  <c r="AG204" i="3"/>
  <c r="AG270" i="3"/>
  <c r="AG270" i="16" s="1"/>
  <c r="AG6" i="3"/>
  <c r="AG87" i="3"/>
  <c r="AG291" i="3"/>
  <c r="AG194" i="3"/>
  <c r="AG194" i="16" s="1"/>
  <c r="AG206" i="3"/>
  <c r="AG192" i="3"/>
  <c r="AG190" i="3"/>
  <c r="AG8" i="3"/>
  <c r="AG171" i="3"/>
  <c r="AG3" i="3"/>
  <c r="AG263" i="3"/>
  <c r="AG263" i="16" s="1"/>
  <c r="AG208" i="3"/>
  <c r="AG208" i="16" s="1"/>
  <c r="AG163" i="3"/>
  <c r="AG19" i="3"/>
  <c r="AH293" i="3"/>
  <c r="AG202" i="3"/>
  <c r="AG202" i="16" s="1"/>
  <c r="AG186" i="3"/>
  <c r="AG294" i="3"/>
  <c r="AG277" i="3"/>
  <c r="AG277" i="16" s="1"/>
  <c r="AG167" i="3"/>
  <c r="AG167" i="16" s="1"/>
  <c r="AH178" i="3"/>
  <c r="AG189" i="3"/>
  <c r="AG81" i="3"/>
  <c r="AG14" i="3"/>
  <c r="AG20" i="3"/>
  <c r="AG9" i="3"/>
  <c r="AG74" i="3"/>
  <c r="AG75" i="3"/>
  <c r="AG179" i="3"/>
  <c r="AH267" i="3"/>
  <c r="AG191" i="3"/>
  <c r="AG296" i="3"/>
  <c r="AG296" i="16" s="1"/>
  <c r="AG299" i="3"/>
  <c r="AH274" i="3"/>
  <c r="O89" i="15"/>
  <c r="N66" i="15"/>
  <c r="AS5" i="11"/>
  <c r="AS24" i="11" s="1"/>
  <c r="AR24" i="11"/>
  <c r="AR7" i="11"/>
  <c r="AQ26" i="11"/>
  <c r="AQ32" i="11"/>
  <c r="AT11" i="11"/>
  <c r="AS30" i="11"/>
  <c r="AR4" i="11"/>
  <c r="AR13" i="11"/>
  <c r="AQ31" i="11"/>
  <c r="AR12" i="11"/>
  <c r="AQ33" i="11"/>
  <c r="AR14" i="11"/>
  <c r="AS8" i="11"/>
  <c r="AR10" i="11"/>
  <c r="AQ19" i="11"/>
  <c r="AQ28" i="11" s="1"/>
  <c r="AR9" i="11"/>
  <c r="AU2" i="11"/>
  <c r="AU15" i="11" s="1"/>
  <c r="AU21" i="11" s="1"/>
  <c r="AR16" i="11"/>
  <c r="AR22" i="11" s="1"/>
  <c r="AS3" i="11"/>
  <c r="AS25" i="11" l="1"/>
  <c r="AG179" i="16"/>
  <c r="AG163" i="16"/>
  <c r="AG171" i="16"/>
  <c r="AG261" i="16"/>
  <c r="AG187" i="16"/>
  <c r="AG255" i="16"/>
  <c r="AG203" i="16"/>
  <c r="AG280" i="16"/>
  <c r="AG264" i="16"/>
  <c r="AF83" i="16"/>
  <c r="AF11" i="16"/>
  <c r="AF57" i="16"/>
  <c r="AF10" i="16"/>
  <c r="AU6" i="11"/>
  <c r="AV6" i="11" s="1"/>
  <c r="AV25" i="11" s="1"/>
  <c r="AF18" i="16"/>
  <c r="AF17" i="16"/>
  <c r="AG293" i="16"/>
  <c r="AF69" i="16"/>
  <c r="AF87" i="16"/>
  <c r="AF89" i="16"/>
  <c r="AF78" i="16"/>
  <c r="AG196" i="16"/>
  <c r="AG278" i="16"/>
  <c r="AG201" i="16"/>
  <c r="AG285" i="16"/>
  <c r="AF2" i="16"/>
  <c r="AF80" i="16"/>
  <c r="AF66" i="16"/>
  <c r="AF60" i="16"/>
  <c r="AF23" i="16"/>
  <c r="AF22" i="16"/>
  <c r="AF67" i="16"/>
  <c r="AF5" i="16"/>
  <c r="AF13" i="16"/>
  <c r="AH256" i="16"/>
  <c r="AH51" i="3"/>
  <c r="AG51" i="16"/>
  <c r="AH301" i="3"/>
  <c r="AG301" i="16"/>
  <c r="AG75" i="16" s="1"/>
  <c r="AH233" i="3"/>
  <c r="AG233" i="16"/>
  <c r="AH234" i="3"/>
  <c r="AG234" i="16"/>
  <c r="AH53" i="3"/>
  <c r="AG53" i="16"/>
  <c r="AH211" i="3"/>
  <c r="AG211" i="16"/>
  <c r="AH253" i="3"/>
  <c r="AG253" i="16"/>
  <c r="AH238" i="3"/>
  <c r="AG238" i="16"/>
  <c r="AH247" i="3"/>
  <c r="AG247" i="16"/>
  <c r="AH237" i="3"/>
  <c r="AG237" i="16"/>
  <c r="AH254" i="3"/>
  <c r="AG254" i="16"/>
  <c r="AH222" i="3"/>
  <c r="AG222" i="16"/>
  <c r="AH215" i="3"/>
  <c r="AG215" i="16"/>
  <c r="AH236" i="3"/>
  <c r="AG236" i="16"/>
  <c r="AH63" i="3"/>
  <c r="AG63" i="16"/>
  <c r="AH212" i="3"/>
  <c r="AG212" i="16"/>
  <c r="AH61" i="3"/>
  <c r="AG61" i="16"/>
  <c r="AG9" i="16"/>
  <c r="AG189" i="16"/>
  <c r="AG294" i="16"/>
  <c r="AG3" i="16"/>
  <c r="AG192" i="16"/>
  <c r="AG87" i="16"/>
  <c r="AG76" i="16"/>
  <c r="AG24" i="16"/>
  <c r="AG289" i="16"/>
  <c r="AG188" i="16"/>
  <c r="AH283" i="16"/>
  <c r="AG21" i="16"/>
  <c r="AH266" i="16"/>
  <c r="AG295" i="16"/>
  <c r="AG199" i="16"/>
  <c r="AG207" i="16"/>
  <c r="AH172" i="16"/>
  <c r="AG80" i="16"/>
  <c r="AG287" i="16"/>
  <c r="AH244" i="3"/>
  <c r="AG244" i="16"/>
  <c r="AH251" i="3"/>
  <c r="AG251" i="16"/>
  <c r="AH226" i="3"/>
  <c r="AG226" i="16"/>
  <c r="AH235" i="3"/>
  <c r="AG235" i="16"/>
  <c r="AH64" i="3"/>
  <c r="AG64" i="16"/>
  <c r="AH225" i="3"/>
  <c r="AG225" i="16"/>
  <c r="AH229" i="3"/>
  <c r="AG229" i="16"/>
  <c r="AH216" i="3"/>
  <c r="AG216" i="16"/>
  <c r="AH241" i="3"/>
  <c r="AG241" i="16"/>
  <c r="AH240" i="3"/>
  <c r="AG240" i="16"/>
  <c r="AH209" i="3"/>
  <c r="AG209" i="16"/>
  <c r="AH48" i="3"/>
  <c r="AG48" i="16"/>
  <c r="AG283" i="16"/>
  <c r="AG266" i="16"/>
  <c r="AG176" i="16"/>
  <c r="AG272" i="16"/>
  <c r="AH272" i="3"/>
  <c r="AH50" i="3"/>
  <c r="AG50" i="16"/>
  <c r="AH58" i="3"/>
  <c r="AG58" i="16"/>
  <c r="AH250" i="3"/>
  <c r="AG250" i="16"/>
  <c r="AH252" i="3"/>
  <c r="AG252" i="16"/>
  <c r="AH70" i="3"/>
  <c r="AG70" i="16"/>
  <c r="AF81" i="16"/>
  <c r="AF8" i="16"/>
  <c r="AF91" i="16"/>
  <c r="AF88" i="16"/>
  <c r="AF49" i="16"/>
  <c r="AF65" i="16"/>
  <c r="AG267" i="16"/>
  <c r="AF86" i="16"/>
  <c r="AH220" i="3"/>
  <c r="AG220" i="16"/>
  <c r="AH224" i="3"/>
  <c r="AG224" i="16"/>
  <c r="AH221" i="3"/>
  <c r="AG221" i="16"/>
  <c r="AH52" i="3"/>
  <c r="AG52" i="16"/>
  <c r="AH245" i="3"/>
  <c r="AG245" i="16"/>
  <c r="AF56" i="16"/>
  <c r="AG279" i="16"/>
  <c r="AF16" i="16"/>
  <c r="AF21" i="16"/>
  <c r="AF73" i="16"/>
  <c r="AG257" i="16"/>
  <c r="AF92" i="16"/>
  <c r="AH59" i="3"/>
  <c r="AG59" i="16"/>
  <c r="AH232" i="3"/>
  <c r="AG232" i="16"/>
  <c r="AF9" i="16"/>
  <c r="AG174" i="16"/>
  <c r="AG14" i="16"/>
  <c r="AG8" i="16"/>
  <c r="AG86" i="16"/>
  <c r="AG12" i="16"/>
  <c r="AG17" i="16"/>
  <c r="AH227" i="3"/>
  <c r="AG227" i="16"/>
  <c r="AH55" i="3"/>
  <c r="AG55" i="16"/>
  <c r="AG299" i="16"/>
  <c r="AG20" i="16"/>
  <c r="AG186" i="16"/>
  <c r="AG206" i="16"/>
  <c r="AG6" i="16"/>
  <c r="AG79" i="16"/>
  <c r="AH184" i="16"/>
  <c r="AG11" i="16"/>
  <c r="AG195" i="16"/>
  <c r="AG13" i="16"/>
  <c r="AG7" i="16"/>
  <c r="AG284" i="16"/>
  <c r="AG16" i="16"/>
  <c r="AG89" i="16"/>
  <c r="AG197" i="16"/>
  <c r="AG5" i="16"/>
  <c r="AG290" i="16"/>
  <c r="AH170" i="16"/>
  <c r="AG10" i="16"/>
  <c r="AG77" i="16"/>
  <c r="AH168" i="16"/>
  <c r="AG205" i="16"/>
  <c r="AG92" i="16"/>
  <c r="AG297" i="16"/>
  <c r="AF53" i="16"/>
  <c r="AF55" i="16"/>
  <c r="AF82" i="16"/>
  <c r="AF84" i="16"/>
  <c r="AG168" i="16"/>
  <c r="AF62" i="16"/>
  <c r="AH239" i="3"/>
  <c r="AG239" i="16"/>
  <c r="AH214" i="3"/>
  <c r="AG214" i="16"/>
  <c r="AG274" i="16"/>
  <c r="AG178" i="16"/>
  <c r="AF6" i="16"/>
  <c r="AG184" i="16"/>
  <c r="AH49" i="3"/>
  <c r="AG49" i="16"/>
  <c r="AH210" i="3"/>
  <c r="AG210" i="16"/>
  <c r="AH223" i="3"/>
  <c r="AG223" i="16"/>
  <c r="AH65" i="3"/>
  <c r="AG65" i="16"/>
  <c r="AF14" i="16"/>
  <c r="AF15" i="16"/>
  <c r="AH249" i="3"/>
  <c r="AG249" i="16"/>
  <c r="AH228" i="3"/>
  <c r="AG228" i="16"/>
  <c r="AF54" i="16"/>
  <c r="AF63" i="16"/>
  <c r="AH242" i="3"/>
  <c r="AG242" i="16"/>
  <c r="AH56" i="3"/>
  <c r="AG56" i="16"/>
  <c r="AH243" i="3"/>
  <c r="AG243" i="16"/>
  <c r="AG180" i="16"/>
  <c r="AG166" i="16"/>
  <c r="AG256" i="16"/>
  <c r="AG170" i="16"/>
  <c r="AF72" i="16"/>
  <c r="AG260" i="16"/>
  <c r="AH260" i="3"/>
  <c r="AF61" i="16"/>
  <c r="AF19" i="16"/>
  <c r="AF24" i="16"/>
  <c r="AH62" i="3"/>
  <c r="AG62" i="16"/>
  <c r="AH54" i="3"/>
  <c r="AG54" i="16"/>
  <c r="AG191" i="16"/>
  <c r="AG74" i="16"/>
  <c r="AG81" i="16"/>
  <c r="AG190" i="16"/>
  <c r="AG291" i="16"/>
  <c r="AG204" i="16"/>
  <c r="AG23" i="16"/>
  <c r="AG91" i="16"/>
  <c r="AG281" i="16"/>
  <c r="AG15" i="16"/>
  <c r="AG22" i="16"/>
  <c r="AG93" i="16"/>
  <c r="AG85" i="16"/>
  <c r="AH166" i="16"/>
  <c r="AG84" i="16"/>
  <c r="AG198" i="16"/>
  <c r="AG286" i="16"/>
  <c r="AG298" i="16"/>
  <c r="AG73" i="16"/>
  <c r="AG71" i="16"/>
  <c r="AG72" i="16"/>
  <c r="AH176" i="16"/>
  <c r="AG193" i="16"/>
  <c r="AG282" i="16"/>
  <c r="AG292" i="16"/>
  <c r="AG288" i="16"/>
  <c r="AF64" i="16"/>
  <c r="AH231" i="3"/>
  <c r="AG231" i="16"/>
  <c r="AI302" i="3"/>
  <c r="AH302" i="16"/>
  <c r="AH164" i="16" s="1"/>
  <c r="AF48" i="16"/>
  <c r="AF12" i="16"/>
  <c r="AF77" i="16"/>
  <c r="AG164" i="16"/>
  <c r="AF50" i="16"/>
  <c r="AF58" i="16"/>
  <c r="AH217" i="3"/>
  <c r="AG217" i="16"/>
  <c r="AH66" i="3"/>
  <c r="AG66" i="16"/>
  <c r="AH60" i="3"/>
  <c r="AG60" i="16"/>
  <c r="AF70" i="16"/>
  <c r="AF20" i="16"/>
  <c r="AF3" i="16"/>
  <c r="AF79" i="16"/>
  <c r="AF90" i="16"/>
  <c r="AH69" i="3"/>
  <c r="AG69" i="16"/>
  <c r="AH68" i="3"/>
  <c r="AG68" i="16"/>
  <c r="AH219" i="3"/>
  <c r="AG219" i="16"/>
  <c r="AI304" i="3"/>
  <c r="AI304" i="16" s="1"/>
  <c r="AH304" i="16"/>
  <c r="AH300" i="16" s="1"/>
  <c r="AH57" i="3"/>
  <c r="AG57" i="16"/>
  <c r="AF4" i="16"/>
  <c r="AI303" i="3"/>
  <c r="AH303" i="16"/>
  <c r="AH246" i="3"/>
  <c r="AG246" i="16"/>
  <c r="AH230" i="3"/>
  <c r="AG230" i="16"/>
  <c r="AF52" i="16"/>
  <c r="AH218" i="3"/>
  <c r="AG218" i="16"/>
  <c r="AH248" i="3"/>
  <c r="AG248" i="16"/>
  <c r="AH67" i="3"/>
  <c r="AG67" i="16"/>
  <c r="AH213" i="3"/>
  <c r="AG213" i="16"/>
  <c r="AF85" i="16"/>
  <c r="AG258" i="16"/>
  <c r="AF71" i="16"/>
  <c r="AF59" i="16"/>
  <c r="AF75" i="16"/>
  <c r="AF76" i="16"/>
  <c r="AH296" i="3"/>
  <c r="AH296" i="16" s="1"/>
  <c r="AH75" i="3"/>
  <c r="AH14" i="3"/>
  <c r="AH167" i="3"/>
  <c r="AH167" i="16" s="1"/>
  <c r="AH19" i="3"/>
  <c r="AH3" i="3"/>
  <c r="AH194" i="3"/>
  <c r="AH78" i="3"/>
  <c r="AH4" i="3"/>
  <c r="AI174" i="3"/>
  <c r="AH203" i="3"/>
  <c r="AH88" i="3"/>
  <c r="AH188" i="3"/>
  <c r="AH188" i="16" s="1"/>
  <c r="AH82" i="3"/>
  <c r="AI300" i="3"/>
  <c r="AI300" i="16" s="1"/>
  <c r="AI256" i="3"/>
  <c r="AH196" i="3"/>
  <c r="AH196" i="16" s="1"/>
  <c r="AI266" i="3"/>
  <c r="AH18" i="3"/>
  <c r="AH259" i="3"/>
  <c r="AH259" i="16" s="1"/>
  <c r="AH261" i="3"/>
  <c r="AH261" i="16" s="1"/>
  <c r="AI279" i="3"/>
  <c r="AI279" i="16" s="1"/>
  <c r="AH288" i="3"/>
  <c r="AH280" i="3"/>
  <c r="AH280" i="16" s="1"/>
  <c r="AI283" i="3"/>
  <c r="AI283" i="16" s="1"/>
  <c r="AI274" i="3"/>
  <c r="AI267" i="3"/>
  <c r="AH9" i="3"/>
  <c r="AH189" i="3"/>
  <c r="AH189" i="16" s="1"/>
  <c r="AH294" i="3"/>
  <c r="AH202" i="3"/>
  <c r="AH208" i="3"/>
  <c r="AH208" i="16" s="1"/>
  <c r="AH8" i="3"/>
  <c r="AH192" i="3"/>
  <c r="AH87" i="3"/>
  <c r="AH270" i="3"/>
  <c r="AH270" i="16" s="1"/>
  <c r="AH200" i="3"/>
  <c r="AH200" i="16" s="1"/>
  <c r="AH187" i="3"/>
  <c r="AH76" i="3"/>
  <c r="AH262" i="3"/>
  <c r="AH262" i="16" s="1"/>
  <c r="AH86" i="3"/>
  <c r="AH255" i="3"/>
  <c r="AH255" i="16" s="1"/>
  <c r="AH24" i="3"/>
  <c r="AH90" i="3"/>
  <c r="AH289" i="3"/>
  <c r="AH289" i="16" s="1"/>
  <c r="AH265" i="3"/>
  <c r="AH265" i="16" s="1"/>
  <c r="AI285" i="3"/>
  <c r="AI285" i="16" s="1"/>
  <c r="AH12" i="3"/>
  <c r="AH83" i="3"/>
  <c r="AH21" i="3"/>
  <c r="AH169" i="3"/>
  <c r="AH169" i="16" s="1"/>
  <c r="AH2" i="3"/>
  <c r="AH173" i="3"/>
  <c r="AH173" i="16" s="1"/>
  <c r="AH268" i="3"/>
  <c r="AH268" i="16" s="1"/>
  <c r="AH295" i="3"/>
  <c r="AH181" i="3"/>
  <c r="AH181" i="16" s="1"/>
  <c r="AH276" i="3"/>
  <c r="AH276" i="16" s="1"/>
  <c r="AH177" i="3"/>
  <c r="AH177" i="16" s="1"/>
  <c r="AH17" i="3"/>
  <c r="AH199" i="3"/>
  <c r="AH199" i="16" s="1"/>
  <c r="AH278" i="3"/>
  <c r="AH278" i="16" s="1"/>
  <c r="AH207" i="3"/>
  <c r="AH201" i="3"/>
  <c r="AI172" i="3"/>
  <c r="AI182" i="3"/>
  <c r="AH80" i="3"/>
  <c r="AI164" i="3"/>
  <c r="AH273" i="3"/>
  <c r="AH273" i="16" s="1"/>
  <c r="AH275" i="3"/>
  <c r="AH275" i="16" s="1"/>
  <c r="AH271" i="3"/>
  <c r="AH271" i="16" s="1"/>
  <c r="AH287" i="3"/>
  <c r="AH299" i="3"/>
  <c r="AH299" i="16" s="1"/>
  <c r="AH191" i="3"/>
  <c r="AH191" i="16" s="1"/>
  <c r="AH179" i="3"/>
  <c r="AH179" i="16" s="1"/>
  <c r="AH74" i="3"/>
  <c r="AH20" i="3"/>
  <c r="AH81" i="3"/>
  <c r="AI178" i="3"/>
  <c r="AH277" i="3"/>
  <c r="AH277" i="16" s="1"/>
  <c r="AH186" i="3"/>
  <c r="AH186" i="16" s="1"/>
  <c r="AI293" i="3"/>
  <c r="AI293" i="16" s="1"/>
  <c r="AH163" i="3"/>
  <c r="AH163" i="16" s="1"/>
  <c r="AH263" i="3"/>
  <c r="AH263" i="16" s="1"/>
  <c r="AH171" i="3"/>
  <c r="AH171" i="16" s="1"/>
  <c r="AH190" i="3"/>
  <c r="AH190" i="16" s="1"/>
  <c r="AH206" i="3"/>
  <c r="AH291" i="3"/>
  <c r="AH6" i="3"/>
  <c r="AH204" i="3"/>
  <c r="AH204" i="16" s="1"/>
  <c r="AH23" i="3"/>
  <c r="AH79" i="3"/>
  <c r="AH91" i="3"/>
  <c r="AI184" i="3"/>
  <c r="AH281" i="3"/>
  <c r="AH11" i="3"/>
  <c r="AH269" i="3"/>
  <c r="AH269" i="16" s="1"/>
  <c r="AH195" i="3"/>
  <c r="AH195" i="16" s="1"/>
  <c r="AH165" i="3"/>
  <c r="AH165" i="16" s="1"/>
  <c r="AH13" i="3"/>
  <c r="AH15" i="3"/>
  <c r="AH7" i="3"/>
  <c r="AH22" i="3"/>
  <c r="AH284" i="3"/>
  <c r="AI180" i="3"/>
  <c r="AH93" i="3"/>
  <c r="AH185" i="3"/>
  <c r="AH185" i="16" s="1"/>
  <c r="AH85" i="3"/>
  <c r="AH16" i="3"/>
  <c r="AI166" i="3"/>
  <c r="AH89" i="3"/>
  <c r="AH175" i="3"/>
  <c r="AH175" i="16" s="1"/>
  <c r="AH84" i="3"/>
  <c r="AH197" i="3"/>
  <c r="AH198" i="3"/>
  <c r="AH198" i="16" s="1"/>
  <c r="AH5" i="3"/>
  <c r="AH286" i="3"/>
  <c r="AH286" i="16" s="1"/>
  <c r="AH183" i="3"/>
  <c r="AH183" i="16" s="1"/>
  <c r="AH298" i="3"/>
  <c r="AH298" i="16" s="1"/>
  <c r="AH290" i="3"/>
  <c r="AH73" i="3"/>
  <c r="AI170" i="3"/>
  <c r="AH264" i="3"/>
  <c r="AH264" i="16" s="1"/>
  <c r="AH10" i="3"/>
  <c r="AH71" i="3"/>
  <c r="AI257" i="3"/>
  <c r="AH72" i="3"/>
  <c r="AH77" i="3"/>
  <c r="AI176" i="3"/>
  <c r="AI168" i="3"/>
  <c r="AH193" i="3"/>
  <c r="AH193" i="16" s="1"/>
  <c r="AH205" i="3"/>
  <c r="AH282" i="3"/>
  <c r="AH282" i="16" s="1"/>
  <c r="AH92" i="3"/>
  <c r="AH292" i="3"/>
  <c r="AH292" i="16" s="1"/>
  <c r="AI258" i="3"/>
  <c r="AH297" i="3"/>
  <c r="AH297" i="16" s="1"/>
  <c r="P89" i="15"/>
  <c r="O66" i="15"/>
  <c r="AT5" i="11"/>
  <c r="AT24" i="11" s="1"/>
  <c r="AS7" i="11"/>
  <c r="AR26" i="11"/>
  <c r="AU5" i="11"/>
  <c r="AR33" i="11"/>
  <c r="AU11" i="11"/>
  <c r="AT30" i="11"/>
  <c r="AR17" i="11"/>
  <c r="AR23" i="11" s="1"/>
  <c r="AS4" i="11"/>
  <c r="AS13" i="11"/>
  <c r="AS32" i="11" s="1"/>
  <c r="AR32" i="11"/>
  <c r="AS12" i="11"/>
  <c r="AR31" i="11"/>
  <c r="AS14" i="11"/>
  <c r="AR20" i="11"/>
  <c r="AR29" i="11" s="1"/>
  <c r="AS10" i="11"/>
  <c r="AS18" i="11"/>
  <c r="AS27" i="11" s="1"/>
  <c r="AT8" i="11"/>
  <c r="AS16" i="11"/>
  <c r="AS22" i="11" s="1"/>
  <c r="AV2" i="11"/>
  <c r="AV15" i="11" s="1"/>
  <c r="AV21" i="11" s="1"/>
  <c r="AT3" i="11"/>
  <c r="AT16" i="11" s="1"/>
  <c r="AT22" i="11" s="1"/>
  <c r="AR19" i="11"/>
  <c r="AR28" i="11" s="1"/>
  <c r="AS9" i="11"/>
  <c r="AH205" i="16" l="1"/>
  <c r="AH290" i="16"/>
  <c r="AH284" i="16"/>
  <c r="AH291" i="16"/>
  <c r="AH287" i="16"/>
  <c r="AH201" i="16"/>
  <c r="AH295" i="16"/>
  <c r="AH202" i="16"/>
  <c r="AH288" i="16"/>
  <c r="AH203" i="16"/>
  <c r="AH293" i="16"/>
  <c r="AG83" i="16"/>
  <c r="AG90" i="16"/>
  <c r="AG78" i="16"/>
  <c r="AG19" i="16"/>
  <c r="AH274" i="16"/>
  <c r="AG18" i="16"/>
  <c r="AG4" i="16"/>
  <c r="AU25" i="11"/>
  <c r="AG2" i="16"/>
  <c r="AH174" i="16"/>
  <c r="AH285" i="16"/>
  <c r="AH257" i="16"/>
  <c r="AH180" i="16"/>
  <c r="AH182" i="16"/>
  <c r="AG88" i="16"/>
  <c r="AI182" i="16"/>
  <c r="AI246" i="3"/>
  <c r="AH246" i="16"/>
  <c r="AI60" i="3"/>
  <c r="AI217" i="3"/>
  <c r="AH217" i="16"/>
  <c r="AJ302" i="3"/>
  <c r="AI302" i="16"/>
  <c r="AI176" i="16" s="1"/>
  <c r="AI52" i="3"/>
  <c r="AI224" i="3"/>
  <c r="AH224" i="16"/>
  <c r="AI70" i="3"/>
  <c r="AI250" i="3"/>
  <c r="AH250" i="16"/>
  <c r="AI50" i="3"/>
  <c r="AI212" i="3"/>
  <c r="AH212" i="16"/>
  <c r="AI236" i="3"/>
  <c r="AH236" i="16"/>
  <c r="AI222" i="3"/>
  <c r="AH222" i="16"/>
  <c r="AI237" i="3"/>
  <c r="AH237" i="16"/>
  <c r="AI238" i="3"/>
  <c r="AH238" i="16"/>
  <c r="AI211" i="3"/>
  <c r="AH211" i="16"/>
  <c r="AI234" i="3"/>
  <c r="AH234" i="16"/>
  <c r="AI301" i="3"/>
  <c r="AH301" i="16"/>
  <c r="AH81" i="16" s="1"/>
  <c r="AI258" i="16"/>
  <c r="AH5" i="16"/>
  <c r="AH91" i="16"/>
  <c r="AI172" i="16"/>
  <c r="AH2" i="16"/>
  <c r="AI213" i="3"/>
  <c r="AH213" i="16"/>
  <c r="AI248" i="3"/>
  <c r="AH248" i="16"/>
  <c r="AI57" i="3"/>
  <c r="AH57" i="16"/>
  <c r="AI219" i="3"/>
  <c r="AH219" i="16"/>
  <c r="AI69" i="3"/>
  <c r="AH69" i="16"/>
  <c r="AI54" i="3"/>
  <c r="AI56" i="3"/>
  <c r="AH56" i="16"/>
  <c r="AI249" i="3"/>
  <c r="AH249" i="16"/>
  <c r="AI65" i="3"/>
  <c r="AH65" i="16"/>
  <c r="AI210" i="3"/>
  <c r="AH210" i="16"/>
  <c r="AI214" i="3"/>
  <c r="AH214" i="16"/>
  <c r="AI227" i="3"/>
  <c r="AH227" i="16"/>
  <c r="AI59" i="3"/>
  <c r="AH59" i="16"/>
  <c r="AH272" i="16"/>
  <c r="AI272" i="3"/>
  <c r="AI209" i="3"/>
  <c r="AH209" i="16"/>
  <c r="AI241" i="3"/>
  <c r="AH241" i="16"/>
  <c r="AI229" i="3"/>
  <c r="AH229" i="16"/>
  <c r="AI64" i="3"/>
  <c r="AI226" i="3"/>
  <c r="AH226" i="16"/>
  <c r="AI244" i="3"/>
  <c r="AH244" i="16"/>
  <c r="AH85" i="16"/>
  <c r="AH74" i="16"/>
  <c r="AI164" i="16"/>
  <c r="AH76" i="16"/>
  <c r="AI267" i="16"/>
  <c r="AH78" i="16"/>
  <c r="AI230" i="3"/>
  <c r="AH230" i="16"/>
  <c r="AJ303" i="3"/>
  <c r="AI303" i="16"/>
  <c r="AI66" i="3"/>
  <c r="AI231" i="3"/>
  <c r="AH231" i="16"/>
  <c r="AI245" i="3"/>
  <c r="AH245" i="16"/>
  <c r="AI221" i="3"/>
  <c r="AH221" i="16"/>
  <c r="AI220" i="3"/>
  <c r="AH220" i="16"/>
  <c r="AI252" i="3"/>
  <c r="AH252" i="16"/>
  <c r="AI58" i="3"/>
  <c r="AI61" i="3"/>
  <c r="AH61" i="16"/>
  <c r="AI63" i="3"/>
  <c r="AI215" i="3"/>
  <c r="AH215" i="16"/>
  <c r="AI254" i="3"/>
  <c r="AH254" i="16"/>
  <c r="AI247" i="3"/>
  <c r="AH247" i="16"/>
  <c r="AI253" i="3"/>
  <c r="AH253" i="16"/>
  <c r="AI53" i="3"/>
  <c r="AH53" i="16"/>
  <c r="AI233" i="3"/>
  <c r="AH233" i="16"/>
  <c r="AI51" i="3"/>
  <c r="AH51" i="16"/>
  <c r="AI168" i="16"/>
  <c r="AI257" i="16"/>
  <c r="AI170" i="16"/>
  <c r="AH197" i="16"/>
  <c r="AH281" i="16"/>
  <c r="AH206" i="16"/>
  <c r="AI178" i="16"/>
  <c r="AH80" i="16"/>
  <c r="AH207" i="16"/>
  <c r="AH187" i="16"/>
  <c r="AH192" i="16"/>
  <c r="AH294" i="16"/>
  <c r="AI274" i="16"/>
  <c r="AI266" i="16"/>
  <c r="AH82" i="16"/>
  <c r="AI174" i="16"/>
  <c r="AH194" i="16"/>
  <c r="AI67" i="3"/>
  <c r="AI218" i="3"/>
  <c r="AH218" i="16"/>
  <c r="AI68" i="3"/>
  <c r="AH279" i="16"/>
  <c r="AI62" i="3"/>
  <c r="AH62" i="16"/>
  <c r="AH260" i="16"/>
  <c r="AI260" i="3"/>
  <c r="AI243" i="3"/>
  <c r="AH243" i="16"/>
  <c r="AI242" i="3"/>
  <c r="AH242" i="16"/>
  <c r="AI228" i="3"/>
  <c r="AH228" i="16"/>
  <c r="AI223" i="3"/>
  <c r="AH223" i="16"/>
  <c r="AI49" i="3"/>
  <c r="AH49" i="16"/>
  <c r="AI239" i="3"/>
  <c r="AH239" i="16"/>
  <c r="AH258" i="16"/>
  <c r="AH178" i="16"/>
  <c r="AI55" i="3"/>
  <c r="AI232" i="3"/>
  <c r="AH232" i="16"/>
  <c r="AI48" i="3"/>
  <c r="AI240" i="3"/>
  <c r="AH240" i="16"/>
  <c r="AI216" i="3"/>
  <c r="AH216" i="16"/>
  <c r="AI225" i="3"/>
  <c r="AH225" i="16"/>
  <c r="AI235" i="3"/>
  <c r="AH235" i="16"/>
  <c r="AI251" i="3"/>
  <c r="AH251" i="16"/>
  <c r="AH267" i="16"/>
  <c r="AG82" i="16"/>
  <c r="AI286" i="3"/>
  <c r="AI286" i="16" s="1"/>
  <c r="AI297" i="3"/>
  <c r="AI297" i="16" s="1"/>
  <c r="AI282" i="3"/>
  <c r="AI282" i="16" s="1"/>
  <c r="AJ176" i="3"/>
  <c r="AI71" i="3"/>
  <c r="AI73" i="3"/>
  <c r="AI298" i="3"/>
  <c r="AI298" i="16" s="1"/>
  <c r="AI198" i="3"/>
  <c r="AI198" i="16" s="1"/>
  <c r="AI85" i="3"/>
  <c r="AI284" i="3"/>
  <c r="AI284" i="16" s="1"/>
  <c r="AI13" i="3"/>
  <c r="AI11" i="3"/>
  <c r="AI79" i="3"/>
  <c r="AI291" i="3"/>
  <c r="AI291" i="16" s="1"/>
  <c r="AJ293" i="3"/>
  <c r="AJ293" i="16" s="1"/>
  <c r="AI81" i="3"/>
  <c r="AI191" i="3"/>
  <c r="AI191" i="16" s="1"/>
  <c r="AI275" i="3"/>
  <c r="AI275" i="16" s="1"/>
  <c r="AJ164" i="3"/>
  <c r="AI278" i="3"/>
  <c r="AI278" i="16" s="1"/>
  <c r="AI276" i="3"/>
  <c r="AI276" i="16" s="1"/>
  <c r="AI295" i="3"/>
  <c r="AI295" i="16" s="1"/>
  <c r="AI169" i="3"/>
  <c r="AI169" i="16" s="1"/>
  <c r="AI83" i="3"/>
  <c r="AI289" i="3"/>
  <c r="AI289" i="16" s="1"/>
  <c r="AI86" i="3"/>
  <c r="AI200" i="3"/>
  <c r="AI200" i="16" s="1"/>
  <c r="AI8" i="3"/>
  <c r="AJ267" i="3"/>
  <c r="AI288" i="3"/>
  <c r="AI288" i="16" s="1"/>
  <c r="AI18" i="3"/>
  <c r="AJ300" i="3"/>
  <c r="AJ300" i="16" s="1"/>
  <c r="AI203" i="3"/>
  <c r="AI203" i="16" s="1"/>
  <c r="AI3" i="3"/>
  <c r="AI75" i="3"/>
  <c r="AI287" i="3"/>
  <c r="AI287" i="16" s="1"/>
  <c r="AJ285" i="3"/>
  <c r="AJ285" i="16" s="1"/>
  <c r="AI292" i="3"/>
  <c r="AI292" i="16" s="1"/>
  <c r="AI193" i="3"/>
  <c r="AI193" i="16" s="1"/>
  <c r="AI72" i="3"/>
  <c r="AI264" i="3"/>
  <c r="AI264" i="16" s="1"/>
  <c r="AI84" i="3"/>
  <c r="AJ166" i="3"/>
  <c r="AI93" i="3"/>
  <c r="AI7" i="3"/>
  <c r="AI195" i="3"/>
  <c r="AI195" i="16" s="1"/>
  <c r="AJ184" i="3"/>
  <c r="AI204" i="3"/>
  <c r="AI204" i="16" s="1"/>
  <c r="AI190" i="3"/>
  <c r="AI190" i="16" s="1"/>
  <c r="AI263" i="3"/>
  <c r="AI263" i="16" s="1"/>
  <c r="AI277" i="3"/>
  <c r="AI277" i="16" s="1"/>
  <c r="AI74" i="3"/>
  <c r="AJ182" i="3"/>
  <c r="AI201" i="3"/>
  <c r="AI201" i="16" s="1"/>
  <c r="AI17" i="3"/>
  <c r="AI173" i="3"/>
  <c r="AI173" i="16" s="1"/>
  <c r="AI24" i="3"/>
  <c r="AI76" i="3"/>
  <c r="AI87" i="3"/>
  <c r="AI202" i="3"/>
  <c r="AI202" i="16" s="1"/>
  <c r="AI189" i="3"/>
  <c r="AI189" i="16" s="1"/>
  <c r="AJ283" i="3"/>
  <c r="AJ283" i="16" s="1"/>
  <c r="AI261" i="3"/>
  <c r="AI261" i="16" s="1"/>
  <c r="AI196" i="3"/>
  <c r="AI196" i="16" s="1"/>
  <c r="AI188" i="3"/>
  <c r="AI188" i="16" s="1"/>
  <c r="AI4" i="3"/>
  <c r="AI78" i="3"/>
  <c r="AI167" i="3"/>
  <c r="AI167" i="16" s="1"/>
  <c r="AJ258" i="3"/>
  <c r="AI92" i="3"/>
  <c r="AI205" i="3"/>
  <c r="AI205" i="16" s="1"/>
  <c r="AJ168" i="3"/>
  <c r="AI77" i="3"/>
  <c r="AJ257" i="3"/>
  <c r="AI10" i="3"/>
  <c r="AJ170" i="3"/>
  <c r="AI290" i="3"/>
  <c r="AI290" i="16" s="1"/>
  <c r="AI183" i="3"/>
  <c r="AI183" i="16" s="1"/>
  <c r="AI5" i="3"/>
  <c r="AI197" i="3"/>
  <c r="AI197" i="16" s="1"/>
  <c r="AI175" i="3"/>
  <c r="AI175" i="16" s="1"/>
  <c r="AI89" i="3"/>
  <c r="AI16" i="3"/>
  <c r="AI185" i="3"/>
  <c r="AI185" i="16" s="1"/>
  <c r="AJ180" i="3"/>
  <c r="AI22" i="3"/>
  <c r="AI15" i="3"/>
  <c r="AI165" i="3"/>
  <c r="AI165" i="16" s="1"/>
  <c r="AI269" i="3"/>
  <c r="AI269" i="16" s="1"/>
  <c r="AI281" i="3"/>
  <c r="AI281" i="16" s="1"/>
  <c r="AI91" i="3"/>
  <c r="AI23" i="3"/>
  <c r="AI6" i="3"/>
  <c r="AI206" i="3"/>
  <c r="AI206" i="16" s="1"/>
  <c r="AI171" i="3"/>
  <c r="AI171" i="16" s="1"/>
  <c r="AI163" i="3"/>
  <c r="AI163" i="16" s="1"/>
  <c r="AI186" i="3"/>
  <c r="AI186" i="16" s="1"/>
  <c r="AJ178" i="3"/>
  <c r="AI20" i="3"/>
  <c r="AI179" i="3"/>
  <c r="AI179" i="16" s="1"/>
  <c r="AI299" i="3"/>
  <c r="AI299" i="16" s="1"/>
  <c r="AI271" i="3"/>
  <c r="AI271" i="16" s="1"/>
  <c r="AI273" i="3"/>
  <c r="AI273" i="16" s="1"/>
  <c r="AI80" i="3"/>
  <c r="AJ172" i="3"/>
  <c r="AI207" i="3"/>
  <c r="AI207" i="16" s="1"/>
  <c r="AI199" i="3"/>
  <c r="AI199" i="16" s="1"/>
  <c r="AI177" i="3"/>
  <c r="AI177" i="16" s="1"/>
  <c r="AI181" i="3"/>
  <c r="AI181" i="16" s="1"/>
  <c r="AI268" i="3"/>
  <c r="AI268" i="16" s="1"/>
  <c r="AI2" i="3"/>
  <c r="AI21" i="3"/>
  <c r="AI12" i="3"/>
  <c r="AI265" i="3"/>
  <c r="AI265" i="16" s="1"/>
  <c r="AI90" i="3"/>
  <c r="AI255" i="3"/>
  <c r="AI255" i="16" s="1"/>
  <c r="AI262" i="3"/>
  <c r="AI262" i="16" s="1"/>
  <c r="AI187" i="3"/>
  <c r="AI187" i="16" s="1"/>
  <c r="AI270" i="3"/>
  <c r="AI270" i="16" s="1"/>
  <c r="AI192" i="3"/>
  <c r="AI192" i="16" s="1"/>
  <c r="AI208" i="3"/>
  <c r="AI208" i="16" s="1"/>
  <c r="AI294" i="3"/>
  <c r="AI294" i="16" s="1"/>
  <c r="AI9" i="3"/>
  <c r="AJ274" i="3"/>
  <c r="AI280" i="3"/>
  <c r="AI280" i="16" s="1"/>
  <c r="AJ279" i="3"/>
  <c r="AJ279" i="16" s="1"/>
  <c r="AI259" i="3"/>
  <c r="AI259" i="16" s="1"/>
  <c r="AJ266" i="3"/>
  <c r="AJ256" i="3"/>
  <c r="AI82" i="3"/>
  <c r="AI88" i="3"/>
  <c r="AJ174" i="3"/>
  <c r="AI194" i="3"/>
  <c r="AI194" i="16" s="1"/>
  <c r="AI19" i="3"/>
  <c r="AI14" i="3"/>
  <c r="AI296" i="3"/>
  <c r="AI296" i="16" s="1"/>
  <c r="Q89" i="15"/>
  <c r="P66" i="15"/>
  <c r="AT7" i="11"/>
  <c r="AS26" i="11"/>
  <c r="AV5" i="11"/>
  <c r="AV24" i="11" s="1"/>
  <c r="AU24" i="11"/>
  <c r="AS33" i="11"/>
  <c r="AV11" i="11"/>
  <c r="AV30" i="11" s="1"/>
  <c r="AU30" i="11"/>
  <c r="AT12" i="11"/>
  <c r="AS31" i="11"/>
  <c r="AT13" i="11"/>
  <c r="AT32" i="11" s="1"/>
  <c r="AT4" i="11"/>
  <c r="AS17" i="11"/>
  <c r="AS23" i="11" s="1"/>
  <c r="AT14" i="11"/>
  <c r="AT33" i="11" s="1"/>
  <c r="AU3" i="11"/>
  <c r="AU16" i="11" s="1"/>
  <c r="AU22" i="11" s="1"/>
  <c r="AS20" i="11"/>
  <c r="AS29" i="11" s="1"/>
  <c r="AT10" i="11"/>
  <c r="AT18" i="11"/>
  <c r="AT27" i="11" s="1"/>
  <c r="AU8" i="11"/>
  <c r="AU18" i="11" s="1"/>
  <c r="AU27" i="11" s="1"/>
  <c r="AS19" i="11"/>
  <c r="AS28" i="11" s="1"/>
  <c r="AT9" i="11"/>
  <c r="AT19" i="11" s="1"/>
  <c r="AT28" i="11" s="1"/>
  <c r="E3" i="4"/>
  <c r="E47" i="4" s="1"/>
  <c r="F3" i="4"/>
  <c r="F47" i="4" s="1"/>
  <c r="G3" i="4"/>
  <c r="G47" i="4" s="1"/>
  <c r="H3" i="4"/>
  <c r="H47" i="4" s="1"/>
  <c r="I3" i="4"/>
  <c r="I47" i="4" s="1"/>
  <c r="J3" i="4"/>
  <c r="J47" i="4" s="1"/>
  <c r="K3" i="4"/>
  <c r="K47" i="4" s="1"/>
  <c r="L3" i="4"/>
  <c r="L47" i="4" s="1"/>
  <c r="M3" i="4"/>
  <c r="M47" i="4" s="1"/>
  <c r="N3" i="4"/>
  <c r="N47" i="4" s="1"/>
  <c r="O3" i="4"/>
  <c r="O47" i="4" s="1"/>
  <c r="P3" i="4"/>
  <c r="P47" i="4" s="1"/>
  <c r="Q3" i="4"/>
  <c r="Q47" i="4" s="1"/>
  <c r="R3" i="4"/>
  <c r="R47" i="4" s="1"/>
  <c r="S3" i="4"/>
  <c r="S47" i="4" s="1"/>
  <c r="T3" i="4"/>
  <c r="T47" i="4" s="1"/>
  <c r="U3" i="4"/>
  <c r="U47" i="4" s="1"/>
  <c r="V3" i="4"/>
  <c r="V47" i="4" s="1"/>
  <c r="W3" i="4"/>
  <c r="W47" i="4" s="1"/>
  <c r="X3" i="4"/>
  <c r="X47" i="4" s="1"/>
  <c r="Y3" i="4"/>
  <c r="Y47" i="4" s="1"/>
  <c r="Z3" i="4"/>
  <c r="Z47" i="4" s="1"/>
  <c r="AA3" i="4"/>
  <c r="AA47" i="4" s="1"/>
  <c r="E4" i="4"/>
  <c r="E48" i="4" s="1"/>
  <c r="F4" i="4"/>
  <c r="F48" i="4" s="1"/>
  <c r="G4" i="4"/>
  <c r="G48" i="4" s="1"/>
  <c r="H4" i="4"/>
  <c r="H48" i="4" s="1"/>
  <c r="I4" i="4"/>
  <c r="I48" i="4" s="1"/>
  <c r="J4" i="4"/>
  <c r="J48" i="4" s="1"/>
  <c r="K4" i="4"/>
  <c r="K48" i="4" s="1"/>
  <c r="L4" i="4"/>
  <c r="L48" i="4" s="1"/>
  <c r="M4" i="4"/>
  <c r="M48" i="4" s="1"/>
  <c r="N4" i="4"/>
  <c r="N48" i="4" s="1"/>
  <c r="O4" i="4"/>
  <c r="O48" i="4" s="1"/>
  <c r="P4" i="4"/>
  <c r="P48" i="4" s="1"/>
  <c r="Q4" i="4"/>
  <c r="Q48" i="4" s="1"/>
  <c r="R4" i="4"/>
  <c r="R48" i="4" s="1"/>
  <c r="S4" i="4"/>
  <c r="S48" i="4" s="1"/>
  <c r="T4" i="4"/>
  <c r="T48" i="4" s="1"/>
  <c r="U4" i="4"/>
  <c r="U48" i="4" s="1"/>
  <c r="V4" i="4"/>
  <c r="V48" i="4" s="1"/>
  <c r="W4" i="4"/>
  <c r="W48" i="4" s="1"/>
  <c r="X4" i="4"/>
  <c r="X48" i="4" s="1"/>
  <c r="Y4" i="4"/>
  <c r="Y48" i="4" s="1"/>
  <c r="Z4" i="4"/>
  <c r="Z48" i="4" s="1"/>
  <c r="AA4" i="4"/>
  <c r="AA48" i="4" s="1"/>
  <c r="E5" i="4"/>
  <c r="E49" i="4" s="1"/>
  <c r="F5" i="4"/>
  <c r="F49" i="4" s="1"/>
  <c r="G5" i="4"/>
  <c r="G49" i="4" s="1"/>
  <c r="H5" i="4"/>
  <c r="H49" i="4" s="1"/>
  <c r="I5" i="4"/>
  <c r="I49" i="4" s="1"/>
  <c r="J5" i="4"/>
  <c r="J49" i="4" s="1"/>
  <c r="K5" i="4"/>
  <c r="K49" i="4" s="1"/>
  <c r="L5" i="4"/>
  <c r="L49" i="4" s="1"/>
  <c r="M5" i="4"/>
  <c r="M49" i="4" s="1"/>
  <c r="N5" i="4"/>
  <c r="N49" i="4" s="1"/>
  <c r="O5" i="4"/>
  <c r="O49" i="4" s="1"/>
  <c r="P5" i="4"/>
  <c r="P49" i="4" s="1"/>
  <c r="Q5" i="4"/>
  <c r="Q49" i="4" s="1"/>
  <c r="R5" i="4"/>
  <c r="R49" i="4" s="1"/>
  <c r="S5" i="4"/>
  <c r="S49" i="4" s="1"/>
  <c r="T5" i="4"/>
  <c r="T49" i="4" s="1"/>
  <c r="U5" i="4"/>
  <c r="U49" i="4" s="1"/>
  <c r="V5" i="4"/>
  <c r="V49" i="4" s="1"/>
  <c r="W5" i="4"/>
  <c r="W49" i="4" s="1"/>
  <c r="X5" i="4"/>
  <c r="X49" i="4" s="1"/>
  <c r="Y5" i="4"/>
  <c r="Y49" i="4" s="1"/>
  <c r="Z5" i="4"/>
  <c r="Z49" i="4" s="1"/>
  <c r="AA5" i="4"/>
  <c r="AA49" i="4" s="1"/>
  <c r="E6" i="4"/>
  <c r="E50" i="4" s="1"/>
  <c r="F6" i="4"/>
  <c r="F50" i="4" s="1"/>
  <c r="G6" i="4"/>
  <c r="G50" i="4" s="1"/>
  <c r="H6" i="4"/>
  <c r="H50" i="4" s="1"/>
  <c r="I6" i="4"/>
  <c r="I50" i="4" s="1"/>
  <c r="J6" i="4"/>
  <c r="J50" i="4" s="1"/>
  <c r="K6" i="4"/>
  <c r="K50" i="4" s="1"/>
  <c r="L6" i="4"/>
  <c r="L50" i="4" s="1"/>
  <c r="M6" i="4"/>
  <c r="M50" i="4" s="1"/>
  <c r="N6" i="4"/>
  <c r="N50" i="4" s="1"/>
  <c r="O6" i="4"/>
  <c r="O50" i="4" s="1"/>
  <c r="P6" i="4"/>
  <c r="P50" i="4" s="1"/>
  <c r="Q6" i="4"/>
  <c r="Q50" i="4" s="1"/>
  <c r="R6" i="4"/>
  <c r="R50" i="4" s="1"/>
  <c r="S6" i="4"/>
  <c r="S50" i="4" s="1"/>
  <c r="T6" i="4"/>
  <c r="T50" i="4" s="1"/>
  <c r="U6" i="4"/>
  <c r="U50" i="4" s="1"/>
  <c r="V6" i="4"/>
  <c r="V50" i="4" s="1"/>
  <c r="W6" i="4"/>
  <c r="W50" i="4" s="1"/>
  <c r="X6" i="4"/>
  <c r="X50" i="4" s="1"/>
  <c r="Y6" i="4"/>
  <c r="Y50" i="4" s="1"/>
  <c r="Z6" i="4"/>
  <c r="Z50" i="4" s="1"/>
  <c r="AA6" i="4"/>
  <c r="AA50" i="4" s="1"/>
  <c r="E7" i="4"/>
  <c r="E51" i="4" s="1"/>
  <c r="F7" i="4"/>
  <c r="F51" i="4" s="1"/>
  <c r="G7" i="4"/>
  <c r="G51" i="4" s="1"/>
  <c r="H7" i="4"/>
  <c r="H51" i="4" s="1"/>
  <c r="I7" i="4"/>
  <c r="I51" i="4" s="1"/>
  <c r="J7" i="4"/>
  <c r="J51" i="4" s="1"/>
  <c r="K7" i="4"/>
  <c r="K51" i="4" s="1"/>
  <c r="L7" i="4"/>
  <c r="L51" i="4" s="1"/>
  <c r="M7" i="4"/>
  <c r="M51" i="4" s="1"/>
  <c r="N7" i="4"/>
  <c r="N51" i="4" s="1"/>
  <c r="O7" i="4"/>
  <c r="O51" i="4" s="1"/>
  <c r="P7" i="4"/>
  <c r="P51" i="4" s="1"/>
  <c r="Q7" i="4"/>
  <c r="Q51" i="4" s="1"/>
  <c r="R7" i="4"/>
  <c r="R51" i="4" s="1"/>
  <c r="S7" i="4"/>
  <c r="S51" i="4" s="1"/>
  <c r="T7" i="4"/>
  <c r="T51" i="4" s="1"/>
  <c r="U7" i="4"/>
  <c r="U51" i="4" s="1"/>
  <c r="V7" i="4"/>
  <c r="V51" i="4" s="1"/>
  <c r="W7" i="4"/>
  <c r="W51" i="4" s="1"/>
  <c r="X7" i="4"/>
  <c r="X51" i="4" s="1"/>
  <c r="Y7" i="4"/>
  <c r="Y51" i="4" s="1"/>
  <c r="Z7" i="4"/>
  <c r="Z51" i="4" s="1"/>
  <c r="AA7" i="4"/>
  <c r="AA51" i="4" s="1"/>
  <c r="E8" i="4"/>
  <c r="E52" i="4" s="1"/>
  <c r="F8" i="4"/>
  <c r="F52" i="4" s="1"/>
  <c r="G8" i="4"/>
  <c r="G52" i="4" s="1"/>
  <c r="H8" i="4"/>
  <c r="H52" i="4" s="1"/>
  <c r="I8" i="4"/>
  <c r="I52" i="4" s="1"/>
  <c r="J8" i="4"/>
  <c r="J52" i="4" s="1"/>
  <c r="K8" i="4"/>
  <c r="K52" i="4" s="1"/>
  <c r="L8" i="4"/>
  <c r="L52" i="4" s="1"/>
  <c r="M8" i="4"/>
  <c r="M52" i="4" s="1"/>
  <c r="N8" i="4"/>
  <c r="N52" i="4" s="1"/>
  <c r="O8" i="4"/>
  <c r="O52" i="4" s="1"/>
  <c r="P8" i="4"/>
  <c r="P52" i="4" s="1"/>
  <c r="Q8" i="4"/>
  <c r="Q52" i="4" s="1"/>
  <c r="R8" i="4"/>
  <c r="R52" i="4" s="1"/>
  <c r="S8" i="4"/>
  <c r="S52" i="4" s="1"/>
  <c r="T8" i="4"/>
  <c r="T52" i="4" s="1"/>
  <c r="U8" i="4"/>
  <c r="U52" i="4" s="1"/>
  <c r="V8" i="4"/>
  <c r="V52" i="4" s="1"/>
  <c r="W8" i="4"/>
  <c r="W52" i="4" s="1"/>
  <c r="X8" i="4"/>
  <c r="X52" i="4" s="1"/>
  <c r="Y8" i="4"/>
  <c r="Y52" i="4" s="1"/>
  <c r="Z8" i="4"/>
  <c r="Z52" i="4" s="1"/>
  <c r="AA8" i="4"/>
  <c r="AA52" i="4" s="1"/>
  <c r="E9" i="4"/>
  <c r="E53" i="4" s="1"/>
  <c r="F9" i="4"/>
  <c r="F53" i="4" s="1"/>
  <c r="G9" i="4"/>
  <c r="G53" i="4" s="1"/>
  <c r="H9" i="4"/>
  <c r="H53" i="4" s="1"/>
  <c r="I9" i="4"/>
  <c r="I53" i="4" s="1"/>
  <c r="J9" i="4"/>
  <c r="J53" i="4" s="1"/>
  <c r="K9" i="4"/>
  <c r="K53" i="4" s="1"/>
  <c r="L9" i="4"/>
  <c r="L53" i="4" s="1"/>
  <c r="M9" i="4"/>
  <c r="M53" i="4" s="1"/>
  <c r="N9" i="4"/>
  <c r="N53" i="4" s="1"/>
  <c r="O9" i="4"/>
  <c r="O53" i="4" s="1"/>
  <c r="P9" i="4"/>
  <c r="P53" i="4" s="1"/>
  <c r="Q9" i="4"/>
  <c r="Q53" i="4" s="1"/>
  <c r="R9" i="4"/>
  <c r="R53" i="4" s="1"/>
  <c r="S9" i="4"/>
  <c r="S53" i="4" s="1"/>
  <c r="T9" i="4"/>
  <c r="T53" i="4" s="1"/>
  <c r="U9" i="4"/>
  <c r="U53" i="4" s="1"/>
  <c r="V9" i="4"/>
  <c r="V53" i="4" s="1"/>
  <c r="W9" i="4"/>
  <c r="W53" i="4" s="1"/>
  <c r="X9" i="4"/>
  <c r="X53" i="4" s="1"/>
  <c r="Y9" i="4"/>
  <c r="Y53" i="4" s="1"/>
  <c r="Z9" i="4"/>
  <c r="Z53" i="4" s="1"/>
  <c r="AA9" i="4"/>
  <c r="AA53" i="4" s="1"/>
  <c r="E10" i="4"/>
  <c r="E54" i="4" s="1"/>
  <c r="F10" i="4"/>
  <c r="F54" i="4" s="1"/>
  <c r="G10" i="4"/>
  <c r="G54" i="4" s="1"/>
  <c r="H10" i="4"/>
  <c r="H54" i="4" s="1"/>
  <c r="I10" i="4"/>
  <c r="I54" i="4" s="1"/>
  <c r="J10" i="4"/>
  <c r="J54" i="4" s="1"/>
  <c r="K10" i="4"/>
  <c r="K54" i="4" s="1"/>
  <c r="L10" i="4"/>
  <c r="L54" i="4" s="1"/>
  <c r="M10" i="4"/>
  <c r="M54" i="4" s="1"/>
  <c r="N10" i="4"/>
  <c r="N54" i="4" s="1"/>
  <c r="O10" i="4"/>
  <c r="O54" i="4" s="1"/>
  <c r="P10" i="4"/>
  <c r="P54" i="4" s="1"/>
  <c r="Q10" i="4"/>
  <c r="Q54" i="4" s="1"/>
  <c r="R10" i="4"/>
  <c r="R54" i="4" s="1"/>
  <c r="S10" i="4"/>
  <c r="S54" i="4" s="1"/>
  <c r="T10" i="4"/>
  <c r="T54" i="4" s="1"/>
  <c r="U10" i="4"/>
  <c r="U54" i="4" s="1"/>
  <c r="V10" i="4"/>
  <c r="V54" i="4" s="1"/>
  <c r="W10" i="4"/>
  <c r="W54" i="4" s="1"/>
  <c r="X10" i="4"/>
  <c r="X54" i="4" s="1"/>
  <c r="Y10" i="4"/>
  <c r="Y54" i="4" s="1"/>
  <c r="Z10" i="4"/>
  <c r="Z54" i="4" s="1"/>
  <c r="AA10" i="4"/>
  <c r="AA54" i="4" s="1"/>
  <c r="E11" i="4"/>
  <c r="E55" i="4" s="1"/>
  <c r="F11" i="4"/>
  <c r="F55" i="4" s="1"/>
  <c r="G11" i="4"/>
  <c r="G55" i="4" s="1"/>
  <c r="H11" i="4"/>
  <c r="H55" i="4" s="1"/>
  <c r="I11" i="4"/>
  <c r="I55" i="4" s="1"/>
  <c r="J11" i="4"/>
  <c r="J55" i="4" s="1"/>
  <c r="K11" i="4"/>
  <c r="K55" i="4" s="1"/>
  <c r="L11" i="4"/>
  <c r="L55" i="4" s="1"/>
  <c r="M11" i="4"/>
  <c r="M55" i="4" s="1"/>
  <c r="N11" i="4"/>
  <c r="N55" i="4" s="1"/>
  <c r="O11" i="4"/>
  <c r="O55" i="4" s="1"/>
  <c r="P11" i="4"/>
  <c r="P55" i="4" s="1"/>
  <c r="Q11" i="4"/>
  <c r="Q55" i="4" s="1"/>
  <c r="R11" i="4"/>
  <c r="R55" i="4" s="1"/>
  <c r="S11" i="4"/>
  <c r="S55" i="4" s="1"/>
  <c r="T11" i="4"/>
  <c r="T55" i="4" s="1"/>
  <c r="U11" i="4"/>
  <c r="U55" i="4" s="1"/>
  <c r="V11" i="4"/>
  <c r="V55" i="4" s="1"/>
  <c r="W11" i="4"/>
  <c r="W55" i="4" s="1"/>
  <c r="X11" i="4"/>
  <c r="X55" i="4" s="1"/>
  <c r="Y11" i="4"/>
  <c r="Y55" i="4" s="1"/>
  <c r="Z11" i="4"/>
  <c r="Z55" i="4" s="1"/>
  <c r="AA11" i="4"/>
  <c r="AA55" i="4" s="1"/>
  <c r="E12" i="4"/>
  <c r="E56" i="4" s="1"/>
  <c r="F12" i="4"/>
  <c r="F56" i="4" s="1"/>
  <c r="G12" i="4"/>
  <c r="G56" i="4" s="1"/>
  <c r="H12" i="4"/>
  <c r="H56" i="4" s="1"/>
  <c r="I12" i="4"/>
  <c r="I56" i="4" s="1"/>
  <c r="J12" i="4"/>
  <c r="J56" i="4" s="1"/>
  <c r="K12" i="4"/>
  <c r="K56" i="4" s="1"/>
  <c r="L12" i="4"/>
  <c r="L56" i="4" s="1"/>
  <c r="M12" i="4"/>
  <c r="M56" i="4" s="1"/>
  <c r="N12" i="4"/>
  <c r="N56" i="4" s="1"/>
  <c r="O12" i="4"/>
  <c r="O56" i="4" s="1"/>
  <c r="P12" i="4"/>
  <c r="P56" i="4" s="1"/>
  <c r="Q12" i="4"/>
  <c r="Q56" i="4" s="1"/>
  <c r="R12" i="4"/>
  <c r="R56" i="4" s="1"/>
  <c r="S12" i="4"/>
  <c r="S56" i="4" s="1"/>
  <c r="T12" i="4"/>
  <c r="T56" i="4" s="1"/>
  <c r="U12" i="4"/>
  <c r="U56" i="4" s="1"/>
  <c r="V12" i="4"/>
  <c r="V56" i="4" s="1"/>
  <c r="W12" i="4"/>
  <c r="W56" i="4" s="1"/>
  <c r="X12" i="4"/>
  <c r="X56" i="4" s="1"/>
  <c r="Y12" i="4"/>
  <c r="Y56" i="4" s="1"/>
  <c r="Z12" i="4"/>
  <c r="Z56" i="4" s="1"/>
  <c r="AA12" i="4"/>
  <c r="AA56" i="4" s="1"/>
  <c r="E13" i="4"/>
  <c r="E57" i="4" s="1"/>
  <c r="F13" i="4"/>
  <c r="F57" i="4" s="1"/>
  <c r="G13" i="4"/>
  <c r="G57" i="4" s="1"/>
  <c r="H13" i="4"/>
  <c r="H57" i="4" s="1"/>
  <c r="I13" i="4"/>
  <c r="I57" i="4" s="1"/>
  <c r="J13" i="4"/>
  <c r="J57" i="4" s="1"/>
  <c r="K13" i="4"/>
  <c r="K57" i="4" s="1"/>
  <c r="L13" i="4"/>
  <c r="L57" i="4" s="1"/>
  <c r="M13" i="4"/>
  <c r="M57" i="4" s="1"/>
  <c r="N13" i="4"/>
  <c r="N57" i="4" s="1"/>
  <c r="O13" i="4"/>
  <c r="O57" i="4" s="1"/>
  <c r="P13" i="4"/>
  <c r="P57" i="4" s="1"/>
  <c r="Q13" i="4"/>
  <c r="Q57" i="4" s="1"/>
  <c r="R13" i="4"/>
  <c r="R57" i="4" s="1"/>
  <c r="S13" i="4"/>
  <c r="S57" i="4" s="1"/>
  <c r="T13" i="4"/>
  <c r="T57" i="4" s="1"/>
  <c r="U13" i="4"/>
  <c r="U57" i="4" s="1"/>
  <c r="V13" i="4"/>
  <c r="V57" i="4" s="1"/>
  <c r="W13" i="4"/>
  <c r="W57" i="4" s="1"/>
  <c r="X13" i="4"/>
  <c r="X57" i="4" s="1"/>
  <c r="Y13" i="4"/>
  <c r="Y57" i="4" s="1"/>
  <c r="Z13" i="4"/>
  <c r="Z57" i="4" s="1"/>
  <c r="AA13" i="4"/>
  <c r="AA57" i="4" s="1"/>
  <c r="E14" i="4"/>
  <c r="E58" i="4" s="1"/>
  <c r="F14" i="4"/>
  <c r="F58" i="4" s="1"/>
  <c r="G14" i="4"/>
  <c r="G58" i="4" s="1"/>
  <c r="H14" i="4"/>
  <c r="H58" i="4" s="1"/>
  <c r="I14" i="4"/>
  <c r="I58" i="4" s="1"/>
  <c r="J14" i="4"/>
  <c r="J58" i="4" s="1"/>
  <c r="K14" i="4"/>
  <c r="K58" i="4" s="1"/>
  <c r="L14" i="4"/>
  <c r="L58" i="4" s="1"/>
  <c r="M14" i="4"/>
  <c r="M58" i="4" s="1"/>
  <c r="N14" i="4"/>
  <c r="N58" i="4" s="1"/>
  <c r="O14" i="4"/>
  <c r="O58" i="4" s="1"/>
  <c r="P14" i="4"/>
  <c r="P58" i="4" s="1"/>
  <c r="Q14" i="4"/>
  <c r="Q58" i="4" s="1"/>
  <c r="R14" i="4"/>
  <c r="R58" i="4" s="1"/>
  <c r="S14" i="4"/>
  <c r="S58" i="4" s="1"/>
  <c r="T14" i="4"/>
  <c r="T58" i="4" s="1"/>
  <c r="U14" i="4"/>
  <c r="U58" i="4" s="1"/>
  <c r="V14" i="4"/>
  <c r="V58" i="4" s="1"/>
  <c r="W14" i="4"/>
  <c r="W58" i="4" s="1"/>
  <c r="X14" i="4"/>
  <c r="X58" i="4" s="1"/>
  <c r="Y14" i="4"/>
  <c r="Y58" i="4" s="1"/>
  <c r="Z14" i="4"/>
  <c r="Z58" i="4" s="1"/>
  <c r="AA14" i="4"/>
  <c r="AA58" i="4" s="1"/>
  <c r="E15" i="4"/>
  <c r="E59" i="4" s="1"/>
  <c r="F15" i="4"/>
  <c r="F59" i="4" s="1"/>
  <c r="G15" i="4"/>
  <c r="G59" i="4" s="1"/>
  <c r="H15" i="4"/>
  <c r="H59" i="4" s="1"/>
  <c r="I15" i="4"/>
  <c r="I59" i="4" s="1"/>
  <c r="J15" i="4"/>
  <c r="J59" i="4" s="1"/>
  <c r="K15" i="4"/>
  <c r="K59" i="4" s="1"/>
  <c r="L15" i="4"/>
  <c r="L59" i="4" s="1"/>
  <c r="M15" i="4"/>
  <c r="M59" i="4" s="1"/>
  <c r="N15" i="4"/>
  <c r="N59" i="4" s="1"/>
  <c r="O15" i="4"/>
  <c r="O59" i="4" s="1"/>
  <c r="P15" i="4"/>
  <c r="P59" i="4" s="1"/>
  <c r="Q15" i="4"/>
  <c r="Q59" i="4" s="1"/>
  <c r="R15" i="4"/>
  <c r="R59" i="4" s="1"/>
  <c r="S15" i="4"/>
  <c r="S59" i="4" s="1"/>
  <c r="T15" i="4"/>
  <c r="T59" i="4" s="1"/>
  <c r="U15" i="4"/>
  <c r="U59" i="4" s="1"/>
  <c r="V15" i="4"/>
  <c r="V59" i="4" s="1"/>
  <c r="W15" i="4"/>
  <c r="W59" i="4" s="1"/>
  <c r="X15" i="4"/>
  <c r="X59" i="4" s="1"/>
  <c r="Y15" i="4"/>
  <c r="Y59" i="4" s="1"/>
  <c r="Z15" i="4"/>
  <c r="Z59" i="4" s="1"/>
  <c r="AA15" i="4"/>
  <c r="AA59" i="4" s="1"/>
  <c r="E16" i="4"/>
  <c r="E60" i="4" s="1"/>
  <c r="F16" i="4"/>
  <c r="F60" i="4" s="1"/>
  <c r="G16" i="4"/>
  <c r="G60" i="4" s="1"/>
  <c r="H16" i="4"/>
  <c r="H60" i="4" s="1"/>
  <c r="I16" i="4"/>
  <c r="I60" i="4" s="1"/>
  <c r="J16" i="4"/>
  <c r="J60" i="4" s="1"/>
  <c r="K16" i="4"/>
  <c r="K60" i="4" s="1"/>
  <c r="L16" i="4"/>
  <c r="L60" i="4" s="1"/>
  <c r="M16" i="4"/>
  <c r="M60" i="4" s="1"/>
  <c r="N16" i="4"/>
  <c r="N60" i="4" s="1"/>
  <c r="O16" i="4"/>
  <c r="O60" i="4" s="1"/>
  <c r="P16" i="4"/>
  <c r="P60" i="4" s="1"/>
  <c r="Q16" i="4"/>
  <c r="Q60" i="4" s="1"/>
  <c r="R16" i="4"/>
  <c r="R60" i="4" s="1"/>
  <c r="S16" i="4"/>
  <c r="S60" i="4" s="1"/>
  <c r="T16" i="4"/>
  <c r="T60" i="4" s="1"/>
  <c r="U16" i="4"/>
  <c r="U60" i="4" s="1"/>
  <c r="V16" i="4"/>
  <c r="V60" i="4" s="1"/>
  <c r="W16" i="4"/>
  <c r="W60" i="4" s="1"/>
  <c r="X16" i="4"/>
  <c r="X60" i="4" s="1"/>
  <c r="Y16" i="4"/>
  <c r="Y60" i="4" s="1"/>
  <c r="Z16" i="4"/>
  <c r="Z60" i="4" s="1"/>
  <c r="AA16" i="4"/>
  <c r="AA60" i="4" s="1"/>
  <c r="E17" i="4"/>
  <c r="E61" i="4" s="1"/>
  <c r="F17" i="4"/>
  <c r="F61" i="4" s="1"/>
  <c r="G17" i="4"/>
  <c r="G61" i="4" s="1"/>
  <c r="H17" i="4"/>
  <c r="H61" i="4" s="1"/>
  <c r="I17" i="4"/>
  <c r="I61" i="4" s="1"/>
  <c r="J17" i="4"/>
  <c r="J61" i="4" s="1"/>
  <c r="K17" i="4"/>
  <c r="K61" i="4" s="1"/>
  <c r="L17" i="4"/>
  <c r="L61" i="4" s="1"/>
  <c r="M17" i="4"/>
  <c r="M61" i="4" s="1"/>
  <c r="N17" i="4"/>
  <c r="N61" i="4" s="1"/>
  <c r="O17" i="4"/>
  <c r="O61" i="4" s="1"/>
  <c r="P17" i="4"/>
  <c r="P61" i="4" s="1"/>
  <c r="Q17" i="4"/>
  <c r="Q61" i="4" s="1"/>
  <c r="R17" i="4"/>
  <c r="R61" i="4" s="1"/>
  <c r="S17" i="4"/>
  <c r="S61" i="4" s="1"/>
  <c r="T17" i="4"/>
  <c r="T61" i="4" s="1"/>
  <c r="U17" i="4"/>
  <c r="U61" i="4" s="1"/>
  <c r="V17" i="4"/>
  <c r="V61" i="4" s="1"/>
  <c r="W17" i="4"/>
  <c r="W61" i="4" s="1"/>
  <c r="X17" i="4"/>
  <c r="X61" i="4" s="1"/>
  <c r="Y17" i="4"/>
  <c r="Y61" i="4" s="1"/>
  <c r="Z17" i="4"/>
  <c r="Z61" i="4" s="1"/>
  <c r="AA17" i="4"/>
  <c r="AA61" i="4" s="1"/>
  <c r="E18" i="4"/>
  <c r="E62" i="4" s="1"/>
  <c r="F18" i="4"/>
  <c r="F62" i="4" s="1"/>
  <c r="G18" i="4"/>
  <c r="G62" i="4" s="1"/>
  <c r="H18" i="4"/>
  <c r="H62" i="4" s="1"/>
  <c r="I18" i="4"/>
  <c r="I62" i="4" s="1"/>
  <c r="J18" i="4"/>
  <c r="J62" i="4" s="1"/>
  <c r="K18" i="4"/>
  <c r="K62" i="4" s="1"/>
  <c r="L18" i="4"/>
  <c r="L62" i="4" s="1"/>
  <c r="M18" i="4"/>
  <c r="M62" i="4" s="1"/>
  <c r="N18" i="4"/>
  <c r="N62" i="4" s="1"/>
  <c r="O18" i="4"/>
  <c r="O62" i="4" s="1"/>
  <c r="P18" i="4"/>
  <c r="P62" i="4" s="1"/>
  <c r="Q18" i="4"/>
  <c r="Q62" i="4" s="1"/>
  <c r="R18" i="4"/>
  <c r="R62" i="4" s="1"/>
  <c r="S18" i="4"/>
  <c r="S62" i="4" s="1"/>
  <c r="T18" i="4"/>
  <c r="T62" i="4" s="1"/>
  <c r="U18" i="4"/>
  <c r="U62" i="4" s="1"/>
  <c r="V18" i="4"/>
  <c r="V62" i="4" s="1"/>
  <c r="W18" i="4"/>
  <c r="W62" i="4" s="1"/>
  <c r="X18" i="4"/>
  <c r="X62" i="4" s="1"/>
  <c r="Y18" i="4"/>
  <c r="Y62" i="4" s="1"/>
  <c r="Z18" i="4"/>
  <c r="Z62" i="4" s="1"/>
  <c r="AA18" i="4"/>
  <c r="AA62" i="4" s="1"/>
  <c r="E19" i="4"/>
  <c r="E63" i="4" s="1"/>
  <c r="F19" i="4"/>
  <c r="F63" i="4" s="1"/>
  <c r="G19" i="4"/>
  <c r="G63" i="4" s="1"/>
  <c r="H19" i="4"/>
  <c r="H63" i="4" s="1"/>
  <c r="I19" i="4"/>
  <c r="I63" i="4" s="1"/>
  <c r="J19" i="4"/>
  <c r="J63" i="4" s="1"/>
  <c r="K19" i="4"/>
  <c r="K63" i="4" s="1"/>
  <c r="L19" i="4"/>
  <c r="L63" i="4" s="1"/>
  <c r="M19" i="4"/>
  <c r="M63" i="4" s="1"/>
  <c r="N19" i="4"/>
  <c r="N63" i="4" s="1"/>
  <c r="O19" i="4"/>
  <c r="O63" i="4" s="1"/>
  <c r="P19" i="4"/>
  <c r="P63" i="4" s="1"/>
  <c r="Q19" i="4"/>
  <c r="Q63" i="4" s="1"/>
  <c r="R19" i="4"/>
  <c r="R63" i="4" s="1"/>
  <c r="S19" i="4"/>
  <c r="S63" i="4" s="1"/>
  <c r="T19" i="4"/>
  <c r="T63" i="4" s="1"/>
  <c r="U19" i="4"/>
  <c r="U63" i="4" s="1"/>
  <c r="V19" i="4"/>
  <c r="V63" i="4" s="1"/>
  <c r="W19" i="4"/>
  <c r="W63" i="4" s="1"/>
  <c r="X19" i="4"/>
  <c r="X63" i="4" s="1"/>
  <c r="Y19" i="4"/>
  <c r="Y63" i="4" s="1"/>
  <c r="Z19" i="4"/>
  <c r="Z63" i="4" s="1"/>
  <c r="AA19" i="4"/>
  <c r="AA63" i="4" s="1"/>
  <c r="E20" i="4"/>
  <c r="E64" i="4" s="1"/>
  <c r="F20" i="4"/>
  <c r="F64" i="4" s="1"/>
  <c r="G20" i="4"/>
  <c r="G64" i="4" s="1"/>
  <c r="H20" i="4"/>
  <c r="H64" i="4" s="1"/>
  <c r="I20" i="4"/>
  <c r="I64" i="4" s="1"/>
  <c r="J20" i="4"/>
  <c r="J64" i="4" s="1"/>
  <c r="K20" i="4"/>
  <c r="K64" i="4" s="1"/>
  <c r="L20" i="4"/>
  <c r="L64" i="4" s="1"/>
  <c r="M20" i="4"/>
  <c r="M64" i="4" s="1"/>
  <c r="N20" i="4"/>
  <c r="N64" i="4" s="1"/>
  <c r="O20" i="4"/>
  <c r="O64" i="4" s="1"/>
  <c r="P20" i="4"/>
  <c r="P64" i="4" s="1"/>
  <c r="Q20" i="4"/>
  <c r="Q64" i="4" s="1"/>
  <c r="R20" i="4"/>
  <c r="R64" i="4" s="1"/>
  <c r="S20" i="4"/>
  <c r="S64" i="4" s="1"/>
  <c r="T20" i="4"/>
  <c r="T64" i="4" s="1"/>
  <c r="U20" i="4"/>
  <c r="U64" i="4" s="1"/>
  <c r="V20" i="4"/>
  <c r="V64" i="4" s="1"/>
  <c r="W20" i="4"/>
  <c r="W64" i="4" s="1"/>
  <c r="X20" i="4"/>
  <c r="X64" i="4" s="1"/>
  <c r="Y20" i="4"/>
  <c r="Y64" i="4" s="1"/>
  <c r="Z20" i="4"/>
  <c r="Z64" i="4" s="1"/>
  <c r="AA20" i="4"/>
  <c r="AA64" i="4" s="1"/>
  <c r="E21" i="4"/>
  <c r="E65" i="4" s="1"/>
  <c r="F21" i="4"/>
  <c r="F65" i="4" s="1"/>
  <c r="G21" i="4"/>
  <c r="G65" i="4" s="1"/>
  <c r="H21" i="4"/>
  <c r="H65" i="4" s="1"/>
  <c r="I21" i="4"/>
  <c r="I65" i="4" s="1"/>
  <c r="J21" i="4"/>
  <c r="J65" i="4" s="1"/>
  <c r="K21" i="4"/>
  <c r="K65" i="4" s="1"/>
  <c r="L21" i="4"/>
  <c r="L65" i="4" s="1"/>
  <c r="M21" i="4"/>
  <c r="M65" i="4" s="1"/>
  <c r="N21" i="4"/>
  <c r="N65" i="4" s="1"/>
  <c r="O21" i="4"/>
  <c r="O65" i="4" s="1"/>
  <c r="P21" i="4"/>
  <c r="P65" i="4" s="1"/>
  <c r="Q21" i="4"/>
  <c r="Q65" i="4" s="1"/>
  <c r="R21" i="4"/>
  <c r="R65" i="4" s="1"/>
  <c r="S21" i="4"/>
  <c r="S65" i="4" s="1"/>
  <c r="T21" i="4"/>
  <c r="T65" i="4" s="1"/>
  <c r="U21" i="4"/>
  <c r="U65" i="4" s="1"/>
  <c r="V21" i="4"/>
  <c r="V65" i="4" s="1"/>
  <c r="W21" i="4"/>
  <c r="W65" i="4" s="1"/>
  <c r="X21" i="4"/>
  <c r="X65" i="4" s="1"/>
  <c r="Y21" i="4"/>
  <c r="Y65" i="4" s="1"/>
  <c r="Z21" i="4"/>
  <c r="Z65" i="4" s="1"/>
  <c r="AA21" i="4"/>
  <c r="AA65" i="4" s="1"/>
  <c r="E22" i="4"/>
  <c r="E66" i="4" s="1"/>
  <c r="F22" i="4"/>
  <c r="F66" i="4" s="1"/>
  <c r="G22" i="4"/>
  <c r="G66" i="4" s="1"/>
  <c r="H22" i="4"/>
  <c r="H66" i="4" s="1"/>
  <c r="I22" i="4"/>
  <c r="I66" i="4" s="1"/>
  <c r="J22" i="4"/>
  <c r="J66" i="4" s="1"/>
  <c r="K22" i="4"/>
  <c r="K66" i="4" s="1"/>
  <c r="L22" i="4"/>
  <c r="L66" i="4" s="1"/>
  <c r="M22" i="4"/>
  <c r="M66" i="4" s="1"/>
  <c r="N22" i="4"/>
  <c r="N66" i="4" s="1"/>
  <c r="O22" i="4"/>
  <c r="O66" i="4" s="1"/>
  <c r="P22" i="4"/>
  <c r="P66" i="4" s="1"/>
  <c r="Q22" i="4"/>
  <c r="Q66" i="4" s="1"/>
  <c r="R22" i="4"/>
  <c r="R66" i="4" s="1"/>
  <c r="S22" i="4"/>
  <c r="S66" i="4" s="1"/>
  <c r="T22" i="4"/>
  <c r="T66" i="4" s="1"/>
  <c r="U22" i="4"/>
  <c r="U66" i="4" s="1"/>
  <c r="V22" i="4"/>
  <c r="V66" i="4" s="1"/>
  <c r="W22" i="4"/>
  <c r="W66" i="4" s="1"/>
  <c r="X22" i="4"/>
  <c r="X66" i="4" s="1"/>
  <c r="Y22" i="4"/>
  <c r="Y66" i="4" s="1"/>
  <c r="Z22" i="4"/>
  <c r="Z66" i="4" s="1"/>
  <c r="AA22" i="4"/>
  <c r="AA66" i="4" s="1"/>
  <c r="E23" i="4"/>
  <c r="E67" i="4" s="1"/>
  <c r="F23" i="4"/>
  <c r="F67" i="4" s="1"/>
  <c r="G23" i="4"/>
  <c r="G67" i="4" s="1"/>
  <c r="H23" i="4"/>
  <c r="H67" i="4" s="1"/>
  <c r="I23" i="4"/>
  <c r="I67" i="4" s="1"/>
  <c r="J23" i="4"/>
  <c r="J67" i="4" s="1"/>
  <c r="K23" i="4"/>
  <c r="K67" i="4" s="1"/>
  <c r="L23" i="4"/>
  <c r="L67" i="4" s="1"/>
  <c r="M23" i="4"/>
  <c r="M67" i="4" s="1"/>
  <c r="N23" i="4"/>
  <c r="N67" i="4" s="1"/>
  <c r="O23" i="4"/>
  <c r="O67" i="4" s="1"/>
  <c r="P23" i="4"/>
  <c r="P67" i="4" s="1"/>
  <c r="Q23" i="4"/>
  <c r="Q67" i="4" s="1"/>
  <c r="R23" i="4"/>
  <c r="R67" i="4" s="1"/>
  <c r="S23" i="4"/>
  <c r="S67" i="4" s="1"/>
  <c r="T23" i="4"/>
  <c r="T67" i="4" s="1"/>
  <c r="U23" i="4"/>
  <c r="U67" i="4" s="1"/>
  <c r="V23" i="4"/>
  <c r="V67" i="4" s="1"/>
  <c r="W23" i="4"/>
  <c r="W67" i="4" s="1"/>
  <c r="X23" i="4"/>
  <c r="X67" i="4" s="1"/>
  <c r="Y23" i="4"/>
  <c r="Y67" i="4" s="1"/>
  <c r="Z23" i="4"/>
  <c r="Z67" i="4" s="1"/>
  <c r="AA23" i="4"/>
  <c r="AA67" i="4" s="1"/>
  <c r="E24" i="4"/>
  <c r="E68" i="4" s="1"/>
  <c r="F24" i="4"/>
  <c r="F68" i="4" s="1"/>
  <c r="G24" i="4"/>
  <c r="G68" i="4" s="1"/>
  <c r="H24" i="4"/>
  <c r="H68" i="4" s="1"/>
  <c r="I24" i="4"/>
  <c r="I68" i="4" s="1"/>
  <c r="J24" i="4"/>
  <c r="J68" i="4" s="1"/>
  <c r="K24" i="4"/>
  <c r="K68" i="4" s="1"/>
  <c r="L24" i="4"/>
  <c r="L68" i="4" s="1"/>
  <c r="M24" i="4"/>
  <c r="M68" i="4" s="1"/>
  <c r="N24" i="4"/>
  <c r="N68" i="4" s="1"/>
  <c r="O24" i="4"/>
  <c r="O68" i="4" s="1"/>
  <c r="P24" i="4"/>
  <c r="P68" i="4" s="1"/>
  <c r="Q24" i="4"/>
  <c r="Q68" i="4" s="1"/>
  <c r="R24" i="4"/>
  <c r="R68" i="4" s="1"/>
  <c r="S24" i="4"/>
  <c r="S68" i="4" s="1"/>
  <c r="T24" i="4"/>
  <c r="T68" i="4" s="1"/>
  <c r="U24" i="4"/>
  <c r="U68" i="4" s="1"/>
  <c r="V24" i="4"/>
  <c r="V68" i="4" s="1"/>
  <c r="W24" i="4"/>
  <c r="W68" i="4" s="1"/>
  <c r="X24" i="4"/>
  <c r="X68" i="4" s="1"/>
  <c r="Y24" i="4"/>
  <c r="Y68" i="4" s="1"/>
  <c r="Z24" i="4"/>
  <c r="Z68" i="4" s="1"/>
  <c r="AA24" i="4"/>
  <c r="AA68" i="4" s="1"/>
  <c r="E25" i="4"/>
  <c r="E69" i="4" s="1"/>
  <c r="F25" i="4"/>
  <c r="F69" i="4" s="1"/>
  <c r="G25" i="4"/>
  <c r="G69" i="4" s="1"/>
  <c r="H25" i="4"/>
  <c r="H69" i="4" s="1"/>
  <c r="I25" i="4"/>
  <c r="I69" i="4" s="1"/>
  <c r="J25" i="4"/>
  <c r="J69" i="4" s="1"/>
  <c r="K25" i="4"/>
  <c r="K69" i="4" s="1"/>
  <c r="L25" i="4"/>
  <c r="L69" i="4" s="1"/>
  <c r="M25" i="4"/>
  <c r="M69" i="4" s="1"/>
  <c r="N25" i="4"/>
  <c r="N69" i="4" s="1"/>
  <c r="O25" i="4"/>
  <c r="O69" i="4" s="1"/>
  <c r="P25" i="4"/>
  <c r="P69" i="4" s="1"/>
  <c r="Q25" i="4"/>
  <c r="Q69" i="4" s="1"/>
  <c r="R25" i="4"/>
  <c r="R69" i="4" s="1"/>
  <c r="S25" i="4"/>
  <c r="S69" i="4" s="1"/>
  <c r="T25" i="4"/>
  <c r="T69" i="4" s="1"/>
  <c r="U25" i="4"/>
  <c r="U69" i="4" s="1"/>
  <c r="V25" i="4"/>
  <c r="V69" i="4" s="1"/>
  <c r="W25" i="4"/>
  <c r="W69" i="4" s="1"/>
  <c r="X25" i="4"/>
  <c r="X69" i="4" s="1"/>
  <c r="Y25" i="4"/>
  <c r="Y69" i="4" s="1"/>
  <c r="Z25" i="4"/>
  <c r="Z69" i="4" s="1"/>
  <c r="AA25" i="4"/>
  <c r="AA69" i="4" s="1"/>
  <c r="E26" i="4"/>
  <c r="E70" i="4" s="1"/>
  <c r="F26" i="4"/>
  <c r="F70" i="4" s="1"/>
  <c r="G26" i="4"/>
  <c r="G70" i="4" s="1"/>
  <c r="H26" i="4"/>
  <c r="H70" i="4" s="1"/>
  <c r="I26" i="4"/>
  <c r="I70" i="4" s="1"/>
  <c r="J26" i="4"/>
  <c r="J70" i="4" s="1"/>
  <c r="K26" i="4"/>
  <c r="K70" i="4" s="1"/>
  <c r="L26" i="4"/>
  <c r="L70" i="4" s="1"/>
  <c r="M26" i="4"/>
  <c r="M70" i="4" s="1"/>
  <c r="N26" i="4"/>
  <c r="N70" i="4" s="1"/>
  <c r="O26" i="4"/>
  <c r="O70" i="4" s="1"/>
  <c r="P26" i="4"/>
  <c r="P70" i="4" s="1"/>
  <c r="Q26" i="4"/>
  <c r="Q70" i="4" s="1"/>
  <c r="R26" i="4"/>
  <c r="R70" i="4" s="1"/>
  <c r="S26" i="4"/>
  <c r="S70" i="4" s="1"/>
  <c r="T26" i="4"/>
  <c r="T70" i="4" s="1"/>
  <c r="U26" i="4"/>
  <c r="U70" i="4" s="1"/>
  <c r="V26" i="4"/>
  <c r="V70" i="4" s="1"/>
  <c r="W26" i="4"/>
  <c r="W70" i="4" s="1"/>
  <c r="X26" i="4"/>
  <c r="X70" i="4" s="1"/>
  <c r="Y26" i="4"/>
  <c r="Y70" i="4" s="1"/>
  <c r="Z26" i="4"/>
  <c r="Z70" i="4" s="1"/>
  <c r="AA26" i="4"/>
  <c r="AA70" i="4" s="1"/>
  <c r="E27" i="4"/>
  <c r="E71" i="4" s="1"/>
  <c r="F27" i="4"/>
  <c r="F71" i="4" s="1"/>
  <c r="G27" i="4"/>
  <c r="G71" i="4" s="1"/>
  <c r="H27" i="4"/>
  <c r="H71" i="4" s="1"/>
  <c r="I27" i="4"/>
  <c r="I71" i="4" s="1"/>
  <c r="J27" i="4"/>
  <c r="J71" i="4" s="1"/>
  <c r="K27" i="4"/>
  <c r="K71" i="4" s="1"/>
  <c r="L27" i="4"/>
  <c r="L71" i="4" s="1"/>
  <c r="M27" i="4"/>
  <c r="M71" i="4" s="1"/>
  <c r="N27" i="4"/>
  <c r="N71" i="4" s="1"/>
  <c r="O27" i="4"/>
  <c r="O71" i="4" s="1"/>
  <c r="P27" i="4"/>
  <c r="P71" i="4" s="1"/>
  <c r="Q27" i="4"/>
  <c r="Q71" i="4" s="1"/>
  <c r="R27" i="4"/>
  <c r="R71" i="4" s="1"/>
  <c r="S27" i="4"/>
  <c r="S71" i="4" s="1"/>
  <c r="T27" i="4"/>
  <c r="T71" i="4" s="1"/>
  <c r="U27" i="4"/>
  <c r="U71" i="4" s="1"/>
  <c r="V27" i="4"/>
  <c r="V71" i="4" s="1"/>
  <c r="W27" i="4"/>
  <c r="W71" i="4" s="1"/>
  <c r="X27" i="4"/>
  <c r="X71" i="4" s="1"/>
  <c r="Y27" i="4"/>
  <c r="Y71" i="4" s="1"/>
  <c r="Z27" i="4"/>
  <c r="Z71" i="4" s="1"/>
  <c r="AA27" i="4"/>
  <c r="AA71" i="4" s="1"/>
  <c r="E28" i="4"/>
  <c r="E72" i="4" s="1"/>
  <c r="F28" i="4"/>
  <c r="F72" i="4" s="1"/>
  <c r="G28" i="4"/>
  <c r="G72" i="4" s="1"/>
  <c r="H28" i="4"/>
  <c r="H72" i="4" s="1"/>
  <c r="I28" i="4"/>
  <c r="I72" i="4" s="1"/>
  <c r="J28" i="4"/>
  <c r="J72" i="4" s="1"/>
  <c r="K28" i="4"/>
  <c r="K72" i="4" s="1"/>
  <c r="L28" i="4"/>
  <c r="L72" i="4" s="1"/>
  <c r="M28" i="4"/>
  <c r="M72" i="4" s="1"/>
  <c r="N28" i="4"/>
  <c r="N72" i="4" s="1"/>
  <c r="O28" i="4"/>
  <c r="O72" i="4" s="1"/>
  <c r="P28" i="4"/>
  <c r="P72" i="4" s="1"/>
  <c r="Q28" i="4"/>
  <c r="Q72" i="4" s="1"/>
  <c r="R28" i="4"/>
  <c r="R72" i="4" s="1"/>
  <c r="S28" i="4"/>
  <c r="S72" i="4" s="1"/>
  <c r="T28" i="4"/>
  <c r="T72" i="4" s="1"/>
  <c r="U28" i="4"/>
  <c r="U72" i="4" s="1"/>
  <c r="V28" i="4"/>
  <c r="V72" i="4" s="1"/>
  <c r="W28" i="4"/>
  <c r="W72" i="4" s="1"/>
  <c r="X28" i="4"/>
  <c r="X72" i="4" s="1"/>
  <c r="Y28" i="4"/>
  <c r="Y72" i="4" s="1"/>
  <c r="Z28" i="4"/>
  <c r="Z72" i="4" s="1"/>
  <c r="AA28" i="4"/>
  <c r="AA72" i="4" s="1"/>
  <c r="E29" i="4"/>
  <c r="E73" i="4" s="1"/>
  <c r="F29" i="4"/>
  <c r="F73" i="4" s="1"/>
  <c r="G29" i="4"/>
  <c r="G73" i="4" s="1"/>
  <c r="H29" i="4"/>
  <c r="H73" i="4" s="1"/>
  <c r="I29" i="4"/>
  <c r="I73" i="4" s="1"/>
  <c r="J29" i="4"/>
  <c r="J73" i="4" s="1"/>
  <c r="K29" i="4"/>
  <c r="K73" i="4" s="1"/>
  <c r="L29" i="4"/>
  <c r="L73" i="4" s="1"/>
  <c r="M29" i="4"/>
  <c r="M73" i="4" s="1"/>
  <c r="N29" i="4"/>
  <c r="N73" i="4" s="1"/>
  <c r="O29" i="4"/>
  <c r="O73" i="4" s="1"/>
  <c r="P29" i="4"/>
  <c r="P73" i="4" s="1"/>
  <c r="Q29" i="4"/>
  <c r="Q73" i="4" s="1"/>
  <c r="R29" i="4"/>
  <c r="R73" i="4" s="1"/>
  <c r="S29" i="4"/>
  <c r="S73" i="4" s="1"/>
  <c r="T29" i="4"/>
  <c r="T73" i="4" s="1"/>
  <c r="U29" i="4"/>
  <c r="U73" i="4" s="1"/>
  <c r="V29" i="4"/>
  <c r="V73" i="4" s="1"/>
  <c r="W29" i="4"/>
  <c r="W73" i="4" s="1"/>
  <c r="X29" i="4"/>
  <c r="X73" i="4" s="1"/>
  <c r="Y29" i="4"/>
  <c r="Y73" i="4" s="1"/>
  <c r="Z29" i="4"/>
  <c r="Z73" i="4" s="1"/>
  <c r="AA29" i="4"/>
  <c r="AA73" i="4" s="1"/>
  <c r="E30" i="4"/>
  <c r="E74" i="4" s="1"/>
  <c r="F30" i="4"/>
  <c r="F74" i="4" s="1"/>
  <c r="G30" i="4"/>
  <c r="G74" i="4" s="1"/>
  <c r="H30" i="4"/>
  <c r="H74" i="4" s="1"/>
  <c r="I30" i="4"/>
  <c r="I74" i="4" s="1"/>
  <c r="J30" i="4"/>
  <c r="J74" i="4" s="1"/>
  <c r="K30" i="4"/>
  <c r="K74" i="4" s="1"/>
  <c r="L30" i="4"/>
  <c r="L74" i="4" s="1"/>
  <c r="M30" i="4"/>
  <c r="M74" i="4" s="1"/>
  <c r="N30" i="4"/>
  <c r="N74" i="4" s="1"/>
  <c r="O30" i="4"/>
  <c r="O74" i="4" s="1"/>
  <c r="P30" i="4"/>
  <c r="P74" i="4" s="1"/>
  <c r="Q30" i="4"/>
  <c r="Q74" i="4" s="1"/>
  <c r="R30" i="4"/>
  <c r="R74" i="4" s="1"/>
  <c r="S30" i="4"/>
  <c r="S74" i="4" s="1"/>
  <c r="T30" i="4"/>
  <c r="T74" i="4" s="1"/>
  <c r="U30" i="4"/>
  <c r="U74" i="4" s="1"/>
  <c r="V30" i="4"/>
  <c r="V74" i="4" s="1"/>
  <c r="W30" i="4"/>
  <c r="W74" i="4" s="1"/>
  <c r="X30" i="4"/>
  <c r="X74" i="4" s="1"/>
  <c r="Y30" i="4"/>
  <c r="Y74" i="4" s="1"/>
  <c r="Z30" i="4"/>
  <c r="Z74" i="4" s="1"/>
  <c r="AA30" i="4"/>
  <c r="AA74" i="4" s="1"/>
  <c r="E31" i="4"/>
  <c r="E75" i="4" s="1"/>
  <c r="F31" i="4"/>
  <c r="F75" i="4" s="1"/>
  <c r="G31" i="4"/>
  <c r="G75" i="4" s="1"/>
  <c r="H31" i="4"/>
  <c r="H75" i="4" s="1"/>
  <c r="I31" i="4"/>
  <c r="I75" i="4" s="1"/>
  <c r="J31" i="4"/>
  <c r="J75" i="4" s="1"/>
  <c r="K31" i="4"/>
  <c r="K75" i="4" s="1"/>
  <c r="L31" i="4"/>
  <c r="L75" i="4" s="1"/>
  <c r="M31" i="4"/>
  <c r="M75" i="4" s="1"/>
  <c r="N31" i="4"/>
  <c r="N75" i="4" s="1"/>
  <c r="O31" i="4"/>
  <c r="O75" i="4" s="1"/>
  <c r="P31" i="4"/>
  <c r="P75" i="4" s="1"/>
  <c r="Q31" i="4"/>
  <c r="Q75" i="4" s="1"/>
  <c r="R31" i="4"/>
  <c r="R75" i="4" s="1"/>
  <c r="S31" i="4"/>
  <c r="S75" i="4" s="1"/>
  <c r="T31" i="4"/>
  <c r="T75" i="4" s="1"/>
  <c r="U31" i="4"/>
  <c r="U75" i="4" s="1"/>
  <c r="V31" i="4"/>
  <c r="V75" i="4" s="1"/>
  <c r="W31" i="4"/>
  <c r="W75" i="4" s="1"/>
  <c r="X31" i="4"/>
  <c r="X75" i="4" s="1"/>
  <c r="Y31" i="4"/>
  <c r="Y75" i="4" s="1"/>
  <c r="Z31" i="4"/>
  <c r="Z75" i="4" s="1"/>
  <c r="AA31" i="4"/>
  <c r="AA75" i="4" s="1"/>
  <c r="E32" i="4"/>
  <c r="E76" i="4" s="1"/>
  <c r="F32" i="4"/>
  <c r="F76" i="4" s="1"/>
  <c r="G32" i="4"/>
  <c r="G76" i="4" s="1"/>
  <c r="H32" i="4"/>
  <c r="H76" i="4" s="1"/>
  <c r="I32" i="4"/>
  <c r="I76" i="4" s="1"/>
  <c r="J32" i="4"/>
  <c r="J76" i="4" s="1"/>
  <c r="K32" i="4"/>
  <c r="K76" i="4" s="1"/>
  <c r="L32" i="4"/>
  <c r="L76" i="4" s="1"/>
  <c r="M32" i="4"/>
  <c r="M76" i="4" s="1"/>
  <c r="N32" i="4"/>
  <c r="N76" i="4" s="1"/>
  <c r="O32" i="4"/>
  <c r="O76" i="4" s="1"/>
  <c r="P32" i="4"/>
  <c r="P76" i="4" s="1"/>
  <c r="Q32" i="4"/>
  <c r="Q76" i="4" s="1"/>
  <c r="R32" i="4"/>
  <c r="R76" i="4" s="1"/>
  <c r="S32" i="4"/>
  <c r="S76" i="4" s="1"/>
  <c r="T32" i="4"/>
  <c r="T76" i="4" s="1"/>
  <c r="U32" i="4"/>
  <c r="U76" i="4" s="1"/>
  <c r="V32" i="4"/>
  <c r="V76" i="4" s="1"/>
  <c r="W32" i="4"/>
  <c r="W76" i="4" s="1"/>
  <c r="X32" i="4"/>
  <c r="X76" i="4" s="1"/>
  <c r="Y32" i="4"/>
  <c r="Y76" i="4" s="1"/>
  <c r="Z32" i="4"/>
  <c r="Z76" i="4" s="1"/>
  <c r="AA32" i="4"/>
  <c r="AA76" i="4" s="1"/>
  <c r="E33" i="4"/>
  <c r="E77" i="4" s="1"/>
  <c r="F33" i="4"/>
  <c r="F77" i="4" s="1"/>
  <c r="G33" i="4"/>
  <c r="G77" i="4" s="1"/>
  <c r="H33" i="4"/>
  <c r="H77" i="4" s="1"/>
  <c r="I33" i="4"/>
  <c r="I77" i="4" s="1"/>
  <c r="J33" i="4"/>
  <c r="J77" i="4" s="1"/>
  <c r="K33" i="4"/>
  <c r="K77" i="4" s="1"/>
  <c r="L33" i="4"/>
  <c r="L77" i="4" s="1"/>
  <c r="M33" i="4"/>
  <c r="M77" i="4" s="1"/>
  <c r="N33" i="4"/>
  <c r="N77" i="4" s="1"/>
  <c r="O33" i="4"/>
  <c r="O77" i="4" s="1"/>
  <c r="P33" i="4"/>
  <c r="P77" i="4" s="1"/>
  <c r="Q33" i="4"/>
  <c r="Q77" i="4" s="1"/>
  <c r="R33" i="4"/>
  <c r="R77" i="4" s="1"/>
  <c r="S33" i="4"/>
  <c r="S77" i="4" s="1"/>
  <c r="T33" i="4"/>
  <c r="T77" i="4" s="1"/>
  <c r="U33" i="4"/>
  <c r="U77" i="4" s="1"/>
  <c r="V33" i="4"/>
  <c r="V77" i="4" s="1"/>
  <c r="W33" i="4"/>
  <c r="W77" i="4" s="1"/>
  <c r="X33" i="4"/>
  <c r="X77" i="4" s="1"/>
  <c r="Y33" i="4"/>
  <c r="Y77" i="4" s="1"/>
  <c r="Z33" i="4"/>
  <c r="Z77" i="4" s="1"/>
  <c r="AA33" i="4"/>
  <c r="AA77" i="4" s="1"/>
  <c r="E34" i="4"/>
  <c r="E78" i="4" s="1"/>
  <c r="F34" i="4"/>
  <c r="F78" i="4" s="1"/>
  <c r="G34" i="4"/>
  <c r="G78" i="4" s="1"/>
  <c r="H34" i="4"/>
  <c r="H78" i="4" s="1"/>
  <c r="I34" i="4"/>
  <c r="I78" i="4" s="1"/>
  <c r="J34" i="4"/>
  <c r="J78" i="4" s="1"/>
  <c r="K34" i="4"/>
  <c r="K78" i="4" s="1"/>
  <c r="L34" i="4"/>
  <c r="L78" i="4" s="1"/>
  <c r="M34" i="4"/>
  <c r="M78" i="4" s="1"/>
  <c r="N34" i="4"/>
  <c r="N78" i="4" s="1"/>
  <c r="O34" i="4"/>
  <c r="O78" i="4" s="1"/>
  <c r="P34" i="4"/>
  <c r="P78" i="4" s="1"/>
  <c r="Q34" i="4"/>
  <c r="Q78" i="4" s="1"/>
  <c r="R34" i="4"/>
  <c r="R78" i="4" s="1"/>
  <c r="S34" i="4"/>
  <c r="S78" i="4" s="1"/>
  <c r="T34" i="4"/>
  <c r="T78" i="4" s="1"/>
  <c r="U34" i="4"/>
  <c r="U78" i="4" s="1"/>
  <c r="V34" i="4"/>
  <c r="V78" i="4" s="1"/>
  <c r="W34" i="4"/>
  <c r="W78" i="4" s="1"/>
  <c r="X34" i="4"/>
  <c r="X78" i="4" s="1"/>
  <c r="Y34" i="4"/>
  <c r="Y78" i="4" s="1"/>
  <c r="Z34" i="4"/>
  <c r="Z78" i="4" s="1"/>
  <c r="AA34" i="4"/>
  <c r="AA78" i="4" s="1"/>
  <c r="E35" i="4"/>
  <c r="E79" i="4" s="1"/>
  <c r="F35" i="4"/>
  <c r="F79" i="4" s="1"/>
  <c r="G35" i="4"/>
  <c r="G79" i="4" s="1"/>
  <c r="H35" i="4"/>
  <c r="H79" i="4" s="1"/>
  <c r="I35" i="4"/>
  <c r="I79" i="4" s="1"/>
  <c r="J35" i="4"/>
  <c r="J79" i="4" s="1"/>
  <c r="K35" i="4"/>
  <c r="K79" i="4" s="1"/>
  <c r="L35" i="4"/>
  <c r="L79" i="4" s="1"/>
  <c r="M35" i="4"/>
  <c r="M79" i="4" s="1"/>
  <c r="N35" i="4"/>
  <c r="N79" i="4" s="1"/>
  <c r="O35" i="4"/>
  <c r="O79" i="4" s="1"/>
  <c r="P35" i="4"/>
  <c r="P79" i="4" s="1"/>
  <c r="Q35" i="4"/>
  <c r="Q79" i="4" s="1"/>
  <c r="R35" i="4"/>
  <c r="R79" i="4" s="1"/>
  <c r="S35" i="4"/>
  <c r="S79" i="4" s="1"/>
  <c r="T35" i="4"/>
  <c r="T79" i="4" s="1"/>
  <c r="U35" i="4"/>
  <c r="U79" i="4" s="1"/>
  <c r="V35" i="4"/>
  <c r="V79" i="4" s="1"/>
  <c r="W35" i="4"/>
  <c r="W79" i="4" s="1"/>
  <c r="X35" i="4"/>
  <c r="X79" i="4" s="1"/>
  <c r="Y35" i="4"/>
  <c r="Y79" i="4" s="1"/>
  <c r="Z35" i="4"/>
  <c r="Z79" i="4" s="1"/>
  <c r="AA35" i="4"/>
  <c r="AA79" i="4" s="1"/>
  <c r="E36" i="4"/>
  <c r="E80" i="4" s="1"/>
  <c r="F36" i="4"/>
  <c r="F80" i="4" s="1"/>
  <c r="G36" i="4"/>
  <c r="G80" i="4" s="1"/>
  <c r="H36" i="4"/>
  <c r="H80" i="4" s="1"/>
  <c r="I36" i="4"/>
  <c r="I80" i="4" s="1"/>
  <c r="J36" i="4"/>
  <c r="J80" i="4" s="1"/>
  <c r="K36" i="4"/>
  <c r="K80" i="4" s="1"/>
  <c r="L36" i="4"/>
  <c r="L80" i="4" s="1"/>
  <c r="M36" i="4"/>
  <c r="M80" i="4" s="1"/>
  <c r="N36" i="4"/>
  <c r="N80" i="4" s="1"/>
  <c r="O36" i="4"/>
  <c r="O80" i="4" s="1"/>
  <c r="P36" i="4"/>
  <c r="P80" i="4" s="1"/>
  <c r="Q36" i="4"/>
  <c r="Q80" i="4" s="1"/>
  <c r="R36" i="4"/>
  <c r="R80" i="4" s="1"/>
  <c r="S36" i="4"/>
  <c r="S80" i="4" s="1"/>
  <c r="T36" i="4"/>
  <c r="T80" i="4" s="1"/>
  <c r="U36" i="4"/>
  <c r="U80" i="4" s="1"/>
  <c r="V36" i="4"/>
  <c r="V80" i="4" s="1"/>
  <c r="W36" i="4"/>
  <c r="W80" i="4" s="1"/>
  <c r="X36" i="4"/>
  <c r="X80" i="4" s="1"/>
  <c r="Y36" i="4"/>
  <c r="Y80" i="4" s="1"/>
  <c r="Z36" i="4"/>
  <c r="Z80" i="4" s="1"/>
  <c r="AA36" i="4"/>
  <c r="AA80" i="4" s="1"/>
  <c r="E37" i="4"/>
  <c r="E81" i="4" s="1"/>
  <c r="F37" i="4"/>
  <c r="F81" i="4" s="1"/>
  <c r="G37" i="4"/>
  <c r="G81" i="4" s="1"/>
  <c r="H37" i="4"/>
  <c r="H81" i="4" s="1"/>
  <c r="I37" i="4"/>
  <c r="I81" i="4" s="1"/>
  <c r="J37" i="4"/>
  <c r="J81" i="4" s="1"/>
  <c r="K37" i="4"/>
  <c r="K81" i="4" s="1"/>
  <c r="L37" i="4"/>
  <c r="L81" i="4" s="1"/>
  <c r="M37" i="4"/>
  <c r="M81" i="4" s="1"/>
  <c r="N37" i="4"/>
  <c r="N81" i="4" s="1"/>
  <c r="O37" i="4"/>
  <c r="O81" i="4" s="1"/>
  <c r="P37" i="4"/>
  <c r="P81" i="4" s="1"/>
  <c r="Q37" i="4"/>
  <c r="Q81" i="4" s="1"/>
  <c r="R37" i="4"/>
  <c r="R81" i="4" s="1"/>
  <c r="S37" i="4"/>
  <c r="S81" i="4" s="1"/>
  <c r="T37" i="4"/>
  <c r="T81" i="4" s="1"/>
  <c r="U37" i="4"/>
  <c r="U81" i="4" s="1"/>
  <c r="V37" i="4"/>
  <c r="V81" i="4" s="1"/>
  <c r="W37" i="4"/>
  <c r="W81" i="4" s="1"/>
  <c r="X37" i="4"/>
  <c r="X81" i="4" s="1"/>
  <c r="Y37" i="4"/>
  <c r="Y81" i="4" s="1"/>
  <c r="Z37" i="4"/>
  <c r="Z81" i="4" s="1"/>
  <c r="AA37" i="4"/>
  <c r="AA81" i="4" s="1"/>
  <c r="E38" i="4"/>
  <c r="E82" i="4" s="1"/>
  <c r="F38" i="4"/>
  <c r="F82" i="4" s="1"/>
  <c r="G38" i="4"/>
  <c r="G82" i="4" s="1"/>
  <c r="H38" i="4"/>
  <c r="H82" i="4" s="1"/>
  <c r="I38" i="4"/>
  <c r="I82" i="4" s="1"/>
  <c r="J38" i="4"/>
  <c r="J82" i="4" s="1"/>
  <c r="K38" i="4"/>
  <c r="K82" i="4" s="1"/>
  <c r="L38" i="4"/>
  <c r="L82" i="4" s="1"/>
  <c r="M38" i="4"/>
  <c r="M82" i="4" s="1"/>
  <c r="N38" i="4"/>
  <c r="N82" i="4" s="1"/>
  <c r="O38" i="4"/>
  <c r="O82" i="4" s="1"/>
  <c r="P38" i="4"/>
  <c r="P82" i="4" s="1"/>
  <c r="Q38" i="4"/>
  <c r="Q82" i="4" s="1"/>
  <c r="R38" i="4"/>
  <c r="R82" i="4" s="1"/>
  <c r="S38" i="4"/>
  <c r="S82" i="4" s="1"/>
  <c r="T38" i="4"/>
  <c r="T82" i="4" s="1"/>
  <c r="U38" i="4"/>
  <c r="U82" i="4" s="1"/>
  <c r="V38" i="4"/>
  <c r="V82" i="4" s="1"/>
  <c r="W38" i="4"/>
  <c r="W82" i="4" s="1"/>
  <c r="X38" i="4"/>
  <c r="X82" i="4" s="1"/>
  <c r="Y38" i="4"/>
  <c r="Y82" i="4" s="1"/>
  <c r="Z38" i="4"/>
  <c r="Z82" i="4" s="1"/>
  <c r="AA38" i="4"/>
  <c r="AA82" i="4" s="1"/>
  <c r="E39" i="4"/>
  <c r="E83" i="4" s="1"/>
  <c r="F39" i="4"/>
  <c r="F83" i="4" s="1"/>
  <c r="G39" i="4"/>
  <c r="G83" i="4" s="1"/>
  <c r="H39" i="4"/>
  <c r="H83" i="4" s="1"/>
  <c r="I39" i="4"/>
  <c r="I83" i="4" s="1"/>
  <c r="J39" i="4"/>
  <c r="J83" i="4" s="1"/>
  <c r="K39" i="4"/>
  <c r="K83" i="4" s="1"/>
  <c r="L39" i="4"/>
  <c r="L83" i="4" s="1"/>
  <c r="M39" i="4"/>
  <c r="M83" i="4" s="1"/>
  <c r="N39" i="4"/>
  <c r="N83" i="4" s="1"/>
  <c r="O39" i="4"/>
  <c r="O83" i="4" s="1"/>
  <c r="P39" i="4"/>
  <c r="P83" i="4" s="1"/>
  <c r="Q39" i="4"/>
  <c r="Q83" i="4" s="1"/>
  <c r="R39" i="4"/>
  <c r="R83" i="4" s="1"/>
  <c r="S39" i="4"/>
  <c r="S83" i="4" s="1"/>
  <c r="T39" i="4"/>
  <c r="T83" i="4" s="1"/>
  <c r="U39" i="4"/>
  <c r="U83" i="4" s="1"/>
  <c r="V39" i="4"/>
  <c r="V83" i="4" s="1"/>
  <c r="W39" i="4"/>
  <c r="W83" i="4" s="1"/>
  <c r="X39" i="4"/>
  <c r="X83" i="4" s="1"/>
  <c r="Y39" i="4"/>
  <c r="Y83" i="4" s="1"/>
  <c r="Z39" i="4"/>
  <c r="Z83" i="4" s="1"/>
  <c r="AA39" i="4"/>
  <c r="AA83" i="4" s="1"/>
  <c r="E40" i="4"/>
  <c r="E84" i="4" s="1"/>
  <c r="F40" i="4"/>
  <c r="F84" i="4" s="1"/>
  <c r="G40" i="4"/>
  <c r="G84" i="4" s="1"/>
  <c r="H40" i="4"/>
  <c r="H84" i="4" s="1"/>
  <c r="I40" i="4"/>
  <c r="I84" i="4" s="1"/>
  <c r="J40" i="4"/>
  <c r="J84" i="4" s="1"/>
  <c r="K40" i="4"/>
  <c r="K84" i="4" s="1"/>
  <c r="L40" i="4"/>
  <c r="L84" i="4" s="1"/>
  <c r="M40" i="4"/>
  <c r="M84" i="4" s="1"/>
  <c r="N40" i="4"/>
  <c r="N84" i="4" s="1"/>
  <c r="O40" i="4"/>
  <c r="O84" i="4" s="1"/>
  <c r="P40" i="4"/>
  <c r="P84" i="4" s="1"/>
  <c r="Q40" i="4"/>
  <c r="Q84" i="4" s="1"/>
  <c r="R40" i="4"/>
  <c r="R84" i="4" s="1"/>
  <c r="S40" i="4"/>
  <c r="S84" i="4" s="1"/>
  <c r="T40" i="4"/>
  <c r="T84" i="4" s="1"/>
  <c r="U40" i="4"/>
  <c r="U84" i="4" s="1"/>
  <c r="V40" i="4"/>
  <c r="V84" i="4" s="1"/>
  <c r="W40" i="4"/>
  <c r="W84" i="4" s="1"/>
  <c r="X40" i="4"/>
  <c r="X84" i="4" s="1"/>
  <c r="Y40" i="4"/>
  <c r="Y84" i="4" s="1"/>
  <c r="Z40" i="4"/>
  <c r="Z84" i="4" s="1"/>
  <c r="AA40" i="4"/>
  <c r="AA84" i="4" s="1"/>
  <c r="E41" i="4"/>
  <c r="E85" i="4" s="1"/>
  <c r="F41" i="4"/>
  <c r="F85" i="4" s="1"/>
  <c r="G41" i="4"/>
  <c r="G85" i="4" s="1"/>
  <c r="H41" i="4"/>
  <c r="H85" i="4" s="1"/>
  <c r="I41" i="4"/>
  <c r="I85" i="4" s="1"/>
  <c r="J41" i="4"/>
  <c r="J85" i="4" s="1"/>
  <c r="K41" i="4"/>
  <c r="K85" i="4" s="1"/>
  <c r="L41" i="4"/>
  <c r="L85" i="4" s="1"/>
  <c r="M41" i="4"/>
  <c r="M85" i="4" s="1"/>
  <c r="N41" i="4"/>
  <c r="N85" i="4" s="1"/>
  <c r="O41" i="4"/>
  <c r="O85" i="4" s="1"/>
  <c r="P41" i="4"/>
  <c r="P85" i="4" s="1"/>
  <c r="Q41" i="4"/>
  <c r="Q85" i="4" s="1"/>
  <c r="R41" i="4"/>
  <c r="R85" i="4" s="1"/>
  <c r="S41" i="4"/>
  <c r="S85" i="4" s="1"/>
  <c r="T41" i="4"/>
  <c r="T85" i="4" s="1"/>
  <c r="U41" i="4"/>
  <c r="U85" i="4" s="1"/>
  <c r="V41" i="4"/>
  <c r="V85" i="4" s="1"/>
  <c r="W41" i="4"/>
  <c r="W85" i="4" s="1"/>
  <c r="X41" i="4"/>
  <c r="X85" i="4" s="1"/>
  <c r="Y41" i="4"/>
  <c r="Y85" i="4" s="1"/>
  <c r="Z41" i="4"/>
  <c r="Z85" i="4" s="1"/>
  <c r="AA41" i="4"/>
  <c r="AA85" i="4" s="1"/>
  <c r="E42" i="4"/>
  <c r="E86" i="4" s="1"/>
  <c r="F42" i="4"/>
  <c r="F86" i="4" s="1"/>
  <c r="G42" i="4"/>
  <c r="G86" i="4" s="1"/>
  <c r="H42" i="4"/>
  <c r="H86" i="4" s="1"/>
  <c r="I42" i="4"/>
  <c r="I86" i="4" s="1"/>
  <c r="J42" i="4"/>
  <c r="J86" i="4" s="1"/>
  <c r="K42" i="4"/>
  <c r="K86" i="4" s="1"/>
  <c r="L42" i="4"/>
  <c r="L86" i="4" s="1"/>
  <c r="M42" i="4"/>
  <c r="M86" i="4" s="1"/>
  <c r="N42" i="4"/>
  <c r="N86" i="4" s="1"/>
  <c r="O42" i="4"/>
  <c r="O86" i="4" s="1"/>
  <c r="P42" i="4"/>
  <c r="P86" i="4" s="1"/>
  <c r="Q42" i="4"/>
  <c r="Q86" i="4" s="1"/>
  <c r="R42" i="4"/>
  <c r="R86" i="4" s="1"/>
  <c r="S42" i="4"/>
  <c r="S86" i="4" s="1"/>
  <c r="T42" i="4"/>
  <c r="T86" i="4" s="1"/>
  <c r="U42" i="4"/>
  <c r="U86" i="4" s="1"/>
  <c r="V42" i="4"/>
  <c r="V86" i="4" s="1"/>
  <c r="W42" i="4"/>
  <c r="W86" i="4" s="1"/>
  <c r="X42" i="4"/>
  <c r="X86" i="4" s="1"/>
  <c r="Y42" i="4"/>
  <c r="Y86" i="4" s="1"/>
  <c r="Z42" i="4"/>
  <c r="Z86" i="4" s="1"/>
  <c r="AA42" i="4"/>
  <c r="AA86" i="4" s="1"/>
  <c r="E43" i="4"/>
  <c r="E87" i="4" s="1"/>
  <c r="F43" i="4"/>
  <c r="F87" i="4" s="1"/>
  <c r="G43" i="4"/>
  <c r="G87" i="4" s="1"/>
  <c r="H43" i="4"/>
  <c r="H87" i="4" s="1"/>
  <c r="I43" i="4"/>
  <c r="I87" i="4" s="1"/>
  <c r="J43" i="4"/>
  <c r="J87" i="4" s="1"/>
  <c r="K43" i="4"/>
  <c r="K87" i="4" s="1"/>
  <c r="L43" i="4"/>
  <c r="L87" i="4" s="1"/>
  <c r="M43" i="4"/>
  <c r="M87" i="4" s="1"/>
  <c r="N43" i="4"/>
  <c r="N87" i="4" s="1"/>
  <c r="O43" i="4"/>
  <c r="O87" i="4" s="1"/>
  <c r="P43" i="4"/>
  <c r="P87" i="4" s="1"/>
  <c r="Q43" i="4"/>
  <c r="Q87" i="4" s="1"/>
  <c r="R43" i="4"/>
  <c r="R87" i="4" s="1"/>
  <c r="S43" i="4"/>
  <c r="S87" i="4" s="1"/>
  <c r="T43" i="4"/>
  <c r="T87" i="4" s="1"/>
  <c r="U43" i="4"/>
  <c r="U87" i="4" s="1"/>
  <c r="V43" i="4"/>
  <c r="V87" i="4" s="1"/>
  <c r="W43" i="4"/>
  <c r="W87" i="4" s="1"/>
  <c r="X43" i="4"/>
  <c r="X87" i="4" s="1"/>
  <c r="Y43" i="4"/>
  <c r="Y87" i="4" s="1"/>
  <c r="Z43" i="4"/>
  <c r="Z87" i="4" s="1"/>
  <c r="AA43" i="4"/>
  <c r="AA87" i="4" s="1"/>
  <c r="E44" i="4"/>
  <c r="E88" i="4" s="1"/>
  <c r="F44" i="4"/>
  <c r="F88" i="4" s="1"/>
  <c r="G44" i="4"/>
  <c r="G88" i="4" s="1"/>
  <c r="H44" i="4"/>
  <c r="H88" i="4" s="1"/>
  <c r="I44" i="4"/>
  <c r="I88" i="4" s="1"/>
  <c r="J44" i="4"/>
  <c r="J88" i="4" s="1"/>
  <c r="K44" i="4"/>
  <c r="K88" i="4" s="1"/>
  <c r="L44" i="4"/>
  <c r="L88" i="4" s="1"/>
  <c r="M44" i="4"/>
  <c r="M88" i="4" s="1"/>
  <c r="N44" i="4"/>
  <c r="N88" i="4" s="1"/>
  <c r="O44" i="4"/>
  <c r="O88" i="4" s="1"/>
  <c r="P44" i="4"/>
  <c r="P88" i="4" s="1"/>
  <c r="Q44" i="4"/>
  <c r="Q88" i="4" s="1"/>
  <c r="R44" i="4"/>
  <c r="R88" i="4" s="1"/>
  <c r="S44" i="4"/>
  <c r="S88" i="4" s="1"/>
  <c r="T44" i="4"/>
  <c r="T88" i="4" s="1"/>
  <c r="U44" i="4"/>
  <c r="U88" i="4" s="1"/>
  <c r="V44" i="4"/>
  <c r="V88" i="4" s="1"/>
  <c r="W44" i="4"/>
  <c r="W88" i="4" s="1"/>
  <c r="X44" i="4"/>
  <c r="X88" i="4" s="1"/>
  <c r="Y44" i="4"/>
  <c r="Y88" i="4" s="1"/>
  <c r="Z44" i="4"/>
  <c r="Z88" i="4" s="1"/>
  <c r="AA44" i="4"/>
  <c r="AA88" i="4" s="1"/>
  <c r="E45" i="4"/>
  <c r="E89" i="4" s="1"/>
  <c r="AB146" i="3" s="1"/>
  <c r="F45" i="4"/>
  <c r="F89" i="4" s="1"/>
  <c r="G45" i="4"/>
  <c r="G89" i="4" s="1"/>
  <c r="H45" i="4"/>
  <c r="H89" i="4" s="1"/>
  <c r="I45" i="4"/>
  <c r="I89" i="4" s="1"/>
  <c r="J45" i="4"/>
  <c r="J89" i="4" s="1"/>
  <c r="K45" i="4"/>
  <c r="K89" i="4" s="1"/>
  <c r="L45" i="4"/>
  <c r="L89" i="4" s="1"/>
  <c r="M45" i="4"/>
  <c r="M89" i="4" s="1"/>
  <c r="N45" i="4"/>
  <c r="N89" i="4" s="1"/>
  <c r="O45" i="4"/>
  <c r="O89" i="4" s="1"/>
  <c r="P45" i="4"/>
  <c r="P89" i="4" s="1"/>
  <c r="Q45" i="4"/>
  <c r="Q89" i="4" s="1"/>
  <c r="R45" i="4"/>
  <c r="R89" i="4" s="1"/>
  <c r="S45" i="4"/>
  <c r="S89" i="4" s="1"/>
  <c r="T45" i="4"/>
  <c r="T89" i="4" s="1"/>
  <c r="U45" i="4"/>
  <c r="U89" i="4" s="1"/>
  <c r="V45" i="4"/>
  <c r="V89" i="4" s="1"/>
  <c r="W45" i="4"/>
  <c r="W89" i="4" s="1"/>
  <c r="X45" i="4"/>
  <c r="X89" i="4" s="1"/>
  <c r="Y45" i="4"/>
  <c r="Y89" i="4" s="1"/>
  <c r="Z45" i="4"/>
  <c r="Z89" i="4" s="1"/>
  <c r="AA45" i="4"/>
  <c r="AA89" i="4" s="1"/>
  <c r="E46" i="4"/>
  <c r="E90" i="4" s="1"/>
  <c r="F46" i="4"/>
  <c r="F90" i="4" s="1"/>
  <c r="G46" i="4"/>
  <c r="G90" i="4" s="1"/>
  <c r="H46" i="4"/>
  <c r="H90" i="4" s="1"/>
  <c r="I46" i="4"/>
  <c r="I90" i="4" s="1"/>
  <c r="J46" i="4"/>
  <c r="J90" i="4" s="1"/>
  <c r="K46" i="4"/>
  <c r="K90" i="4" s="1"/>
  <c r="L46" i="4"/>
  <c r="L90" i="4" s="1"/>
  <c r="M46" i="4"/>
  <c r="M90" i="4" s="1"/>
  <c r="N46" i="4"/>
  <c r="N90" i="4" s="1"/>
  <c r="O46" i="4"/>
  <c r="O90" i="4" s="1"/>
  <c r="P46" i="4"/>
  <c r="P90" i="4" s="1"/>
  <c r="Q46" i="4"/>
  <c r="Q90" i="4" s="1"/>
  <c r="R46" i="4"/>
  <c r="R90" i="4" s="1"/>
  <c r="S46" i="4"/>
  <c r="S90" i="4" s="1"/>
  <c r="T46" i="4"/>
  <c r="T90" i="4" s="1"/>
  <c r="U46" i="4"/>
  <c r="U90" i="4" s="1"/>
  <c r="V46" i="4"/>
  <c r="V90" i="4" s="1"/>
  <c r="W46" i="4"/>
  <c r="W90" i="4" s="1"/>
  <c r="X46" i="4"/>
  <c r="X90" i="4" s="1"/>
  <c r="Y46" i="4"/>
  <c r="Y90" i="4" s="1"/>
  <c r="Z46" i="4"/>
  <c r="Z90" i="4" s="1"/>
  <c r="AA46" i="4"/>
  <c r="AA90" i="4" s="1"/>
  <c r="D4" i="4"/>
  <c r="D48" i="4" s="1"/>
  <c r="D5" i="4"/>
  <c r="D49" i="4" s="1"/>
  <c r="D6" i="4"/>
  <c r="D50" i="4" s="1"/>
  <c r="D7" i="4"/>
  <c r="D51" i="4" s="1"/>
  <c r="D8" i="4"/>
  <c r="D52" i="4" s="1"/>
  <c r="D9" i="4"/>
  <c r="D53" i="4" s="1"/>
  <c r="D10" i="4"/>
  <c r="D54" i="4" s="1"/>
  <c r="D11" i="4"/>
  <c r="D55" i="4" s="1"/>
  <c r="D12" i="4"/>
  <c r="D56" i="4" s="1"/>
  <c r="D13" i="4"/>
  <c r="D57" i="4" s="1"/>
  <c r="D14" i="4"/>
  <c r="D58" i="4" s="1"/>
  <c r="D15" i="4"/>
  <c r="D59" i="4" s="1"/>
  <c r="D16" i="4"/>
  <c r="D60" i="4" s="1"/>
  <c r="D17" i="4"/>
  <c r="D61" i="4" s="1"/>
  <c r="D18" i="4"/>
  <c r="D62" i="4" s="1"/>
  <c r="D19" i="4"/>
  <c r="D63" i="4" s="1"/>
  <c r="D20" i="4"/>
  <c r="D64" i="4" s="1"/>
  <c r="D21" i="4"/>
  <c r="D65" i="4" s="1"/>
  <c r="D22" i="4"/>
  <c r="D66" i="4" s="1"/>
  <c r="D23" i="4"/>
  <c r="D67" i="4" s="1"/>
  <c r="D24" i="4"/>
  <c r="D68" i="4" s="1"/>
  <c r="D25" i="4"/>
  <c r="D69" i="4" s="1"/>
  <c r="D26" i="4"/>
  <c r="D70" i="4" s="1"/>
  <c r="D27" i="4"/>
  <c r="D71" i="4" s="1"/>
  <c r="D28" i="4"/>
  <c r="D72" i="4" s="1"/>
  <c r="D29" i="4"/>
  <c r="D73" i="4" s="1"/>
  <c r="D30" i="4"/>
  <c r="D74" i="4" s="1"/>
  <c r="D31" i="4"/>
  <c r="D75" i="4" s="1"/>
  <c r="D32" i="4"/>
  <c r="D76" i="4" s="1"/>
  <c r="D33" i="4"/>
  <c r="D77" i="4" s="1"/>
  <c r="D34" i="4"/>
  <c r="D78" i="4" s="1"/>
  <c r="D35" i="4"/>
  <c r="D79" i="4" s="1"/>
  <c r="D36" i="4"/>
  <c r="D80" i="4" s="1"/>
  <c r="D37" i="4"/>
  <c r="D81" i="4" s="1"/>
  <c r="D38" i="4"/>
  <c r="D82" i="4" s="1"/>
  <c r="D39" i="4"/>
  <c r="D83" i="4" s="1"/>
  <c r="D40" i="4"/>
  <c r="D84" i="4" s="1"/>
  <c r="D41" i="4"/>
  <c r="D85" i="4" s="1"/>
  <c r="D42" i="4"/>
  <c r="D86" i="4" s="1"/>
  <c r="D43" i="4"/>
  <c r="D87" i="4" s="1"/>
  <c r="D44" i="4"/>
  <c r="D88" i="4" s="1"/>
  <c r="D45" i="4"/>
  <c r="D89" i="4" s="1"/>
  <c r="D46" i="4"/>
  <c r="D90" i="4" s="1"/>
  <c r="D3" i="4"/>
  <c r="D47" i="4" s="1"/>
  <c r="AI256" i="16" l="1"/>
  <c r="AI180" i="16"/>
  <c r="AJ172" i="16"/>
  <c r="AI10" i="16"/>
  <c r="AH48" i="16"/>
  <c r="AH55" i="16"/>
  <c r="AI260" i="16"/>
  <c r="AJ260" i="3"/>
  <c r="AJ218" i="3"/>
  <c r="AI218" i="16"/>
  <c r="AH21" i="16"/>
  <c r="AH89" i="16"/>
  <c r="AH63" i="16"/>
  <c r="AH58" i="16"/>
  <c r="AH66" i="16"/>
  <c r="AH17" i="16"/>
  <c r="AH11" i="16"/>
  <c r="AH64" i="16"/>
  <c r="AI272" i="16"/>
  <c r="AJ272" i="3"/>
  <c r="AH54" i="16"/>
  <c r="AH19" i="16"/>
  <c r="AH90" i="16"/>
  <c r="AH20" i="16"/>
  <c r="AH77" i="16"/>
  <c r="AH60" i="16"/>
  <c r="AH75" i="16"/>
  <c r="AH86" i="16"/>
  <c r="AI184" i="16"/>
  <c r="AH84" i="16"/>
  <c r="AJ67" i="3"/>
  <c r="AJ235" i="3"/>
  <c r="AI235" i="16"/>
  <c r="AJ216" i="3"/>
  <c r="AI216" i="16"/>
  <c r="AJ48" i="3"/>
  <c r="AJ55" i="3"/>
  <c r="AJ239" i="3"/>
  <c r="AI239" i="16"/>
  <c r="AJ223" i="3"/>
  <c r="AI223" i="16"/>
  <c r="AJ242" i="3"/>
  <c r="AI242" i="16"/>
  <c r="AH68" i="16"/>
  <c r="AH67" i="16"/>
  <c r="AH23" i="16"/>
  <c r="AH92" i="16"/>
  <c r="AJ233" i="3"/>
  <c r="AI233" i="16"/>
  <c r="AJ253" i="3"/>
  <c r="AI253" i="16"/>
  <c r="AJ254" i="3"/>
  <c r="AI254" i="16"/>
  <c r="AJ63" i="3"/>
  <c r="AJ58" i="3"/>
  <c r="AJ220" i="3"/>
  <c r="AI220" i="16"/>
  <c r="AJ245" i="3"/>
  <c r="AI245" i="16"/>
  <c r="AJ66" i="3"/>
  <c r="AJ230" i="3"/>
  <c r="AI230" i="16"/>
  <c r="AH87" i="16"/>
  <c r="AH13" i="16"/>
  <c r="AJ244" i="3"/>
  <c r="AI244" i="16"/>
  <c r="AJ64" i="3"/>
  <c r="AJ241" i="3"/>
  <c r="AI241" i="16"/>
  <c r="AJ227" i="3"/>
  <c r="AI227" i="16"/>
  <c r="AJ210" i="3"/>
  <c r="AI210" i="16"/>
  <c r="AJ249" i="3"/>
  <c r="AI249" i="16"/>
  <c r="AJ54" i="3"/>
  <c r="AJ219" i="3"/>
  <c r="AI219" i="16"/>
  <c r="AJ248" i="3"/>
  <c r="AI248" i="16"/>
  <c r="AH88" i="16"/>
  <c r="AH12" i="16"/>
  <c r="AH6" i="16"/>
  <c r="AH16" i="16"/>
  <c r="AJ234" i="3"/>
  <c r="AI234" i="16"/>
  <c r="AJ238" i="3"/>
  <c r="AI238" i="16"/>
  <c r="AJ222" i="3"/>
  <c r="AI222" i="16"/>
  <c r="AJ212" i="3"/>
  <c r="AI212" i="16"/>
  <c r="AJ250" i="3"/>
  <c r="AI250" i="16"/>
  <c r="AJ224" i="3"/>
  <c r="AI224" i="16"/>
  <c r="AK302" i="3"/>
  <c r="AJ302" i="16"/>
  <c r="AJ256" i="16" s="1"/>
  <c r="AJ60" i="3"/>
  <c r="AH3" i="16"/>
  <c r="AH83" i="16"/>
  <c r="AH7" i="16"/>
  <c r="AH73" i="16"/>
  <c r="AJ180" i="16"/>
  <c r="AJ68" i="3"/>
  <c r="AH50" i="16"/>
  <c r="AH70" i="16"/>
  <c r="AH52" i="16"/>
  <c r="AH4" i="16"/>
  <c r="AH93" i="16"/>
  <c r="AH71" i="16"/>
  <c r="AJ266" i="16"/>
  <c r="AJ274" i="16"/>
  <c r="AJ170" i="16"/>
  <c r="AJ251" i="3"/>
  <c r="AI251" i="16"/>
  <c r="AJ225" i="3"/>
  <c r="AI225" i="16"/>
  <c r="AJ240" i="3"/>
  <c r="AI240" i="16"/>
  <c r="AJ232" i="3"/>
  <c r="AI232" i="16"/>
  <c r="AJ49" i="3"/>
  <c r="AJ228" i="3"/>
  <c r="AI228" i="16"/>
  <c r="AJ243" i="3"/>
  <c r="AI243" i="16"/>
  <c r="AJ62" i="3"/>
  <c r="AH14" i="16"/>
  <c r="AH22" i="16"/>
  <c r="AJ51" i="3"/>
  <c r="AJ53" i="3"/>
  <c r="AJ247" i="3"/>
  <c r="AI247" i="16"/>
  <c r="AJ215" i="3"/>
  <c r="AI215" i="16"/>
  <c r="AJ61" i="3"/>
  <c r="AJ252" i="3"/>
  <c r="AI252" i="16"/>
  <c r="AJ221" i="3"/>
  <c r="AI221" i="16"/>
  <c r="AJ231" i="3"/>
  <c r="AI231" i="16"/>
  <c r="AK303" i="3"/>
  <c r="AJ303" i="16"/>
  <c r="AH18" i="16"/>
  <c r="AH24" i="16"/>
  <c r="AH79" i="16"/>
  <c r="AH72" i="16"/>
  <c r="AJ226" i="3"/>
  <c r="AI226" i="16"/>
  <c r="AJ229" i="3"/>
  <c r="AI229" i="16"/>
  <c r="AJ209" i="3"/>
  <c r="AI209" i="16"/>
  <c r="AJ59" i="3"/>
  <c r="AJ214" i="3"/>
  <c r="AI214" i="16"/>
  <c r="AJ65" i="3"/>
  <c r="AJ56" i="3"/>
  <c r="AJ69" i="3"/>
  <c r="AJ57" i="3"/>
  <c r="AJ213" i="3"/>
  <c r="AI213" i="16"/>
  <c r="AH9" i="16"/>
  <c r="AH15" i="16"/>
  <c r="AH10" i="16"/>
  <c r="AJ301" i="3"/>
  <c r="AI301" i="16"/>
  <c r="AI24" i="16" s="1"/>
  <c r="AJ211" i="3"/>
  <c r="AI211" i="16"/>
  <c r="AJ237" i="3"/>
  <c r="AI237" i="16"/>
  <c r="AJ236" i="3"/>
  <c r="AI236" i="16"/>
  <c r="AJ50" i="3"/>
  <c r="AI50" i="16"/>
  <c r="AJ70" i="3"/>
  <c r="AI70" i="16"/>
  <c r="AJ52" i="3"/>
  <c r="AI52" i="16"/>
  <c r="AJ217" i="3"/>
  <c r="AI217" i="16"/>
  <c r="AJ246" i="3"/>
  <c r="AI246" i="16"/>
  <c r="AH8" i="16"/>
  <c r="AI166" i="16"/>
  <c r="AB151" i="3"/>
  <c r="AB145" i="3"/>
  <c r="AB159" i="3" s="1"/>
  <c r="AB129" i="3"/>
  <c r="AC129" i="3" s="1"/>
  <c r="AB124" i="3"/>
  <c r="AB120" i="3" s="1"/>
  <c r="AB120" i="16" s="1"/>
  <c r="AB156" i="3"/>
  <c r="AB150" i="3"/>
  <c r="AC150" i="3" s="1"/>
  <c r="AB125" i="3"/>
  <c r="AB125" i="16" s="1"/>
  <c r="AB130" i="3"/>
  <c r="AB130" i="16" s="1"/>
  <c r="AB121" i="3"/>
  <c r="AB100" i="3"/>
  <c r="AC100" i="3" s="1"/>
  <c r="AB105" i="3"/>
  <c r="AB99" i="3"/>
  <c r="AC99" i="3" s="1"/>
  <c r="AB37" i="3"/>
  <c r="AB32" i="3"/>
  <c r="AB27" i="3" s="1"/>
  <c r="AB26" i="3"/>
  <c r="AC26" i="3" s="1"/>
  <c r="AC130" i="3"/>
  <c r="AB121" i="16"/>
  <c r="AB137" i="3"/>
  <c r="AB137" i="16" s="1"/>
  <c r="AC121" i="3"/>
  <c r="AB26" i="16"/>
  <c r="AB152" i="3"/>
  <c r="AB141" i="3"/>
  <c r="AB145" i="16"/>
  <c r="AC124" i="3"/>
  <c r="AB148" i="3"/>
  <c r="AB153" i="3"/>
  <c r="AB144" i="3"/>
  <c r="AB123" i="3"/>
  <c r="AB128" i="3"/>
  <c r="AB122" i="3"/>
  <c r="AB106" i="3"/>
  <c r="AB101" i="3"/>
  <c r="AB95" i="3"/>
  <c r="AB41" i="3"/>
  <c r="AB35" i="3"/>
  <c r="AC156" i="3"/>
  <c r="AB156" i="16"/>
  <c r="AB147" i="3"/>
  <c r="AB133" i="3"/>
  <c r="AB127" i="3"/>
  <c r="AB102" i="3"/>
  <c r="AB107" i="3"/>
  <c r="AB98" i="3"/>
  <c r="AB31" i="3"/>
  <c r="AB36" i="3"/>
  <c r="AB30" i="3"/>
  <c r="AB150" i="16"/>
  <c r="AB140" i="3"/>
  <c r="AB140" i="16" s="1"/>
  <c r="AB155" i="3"/>
  <c r="AB155" i="16" s="1"/>
  <c r="AC105" i="3"/>
  <c r="AB105" i="16"/>
  <c r="AC37" i="3"/>
  <c r="AB37" i="16"/>
  <c r="AC32" i="3"/>
  <c r="AB28" i="3"/>
  <c r="AC146" i="3"/>
  <c r="AB146" i="16"/>
  <c r="AC151" i="3"/>
  <c r="AB151" i="16"/>
  <c r="AB118" i="3"/>
  <c r="AB110" i="3"/>
  <c r="AB104" i="3"/>
  <c r="AB33" i="3"/>
  <c r="AB38" i="3"/>
  <c r="AB29" i="3"/>
  <c r="AJ296" i="3"/>
  <c r="AJ296" i="16" s="1"/>
  <c r="AJ19" i="3"/>
  <c r="AJ88" i="3"/>
  <c r="AK256" i="3"/>
  <c r="AJ259" i="3"/>
  <c r="AJ259" i="16" s="1"/>
  <c r="AJ280" i="3"/>
  <c r="AJ280" i="16" s="1"/>
  <c r="AJ9" i="3"/>
  <c r="AJ208" i="3"/>
  <c r="AJ208" i="16" s="1"/>
  <c r="AJ270" i="3"/>
  <c r="AJ270" i="16" s="1"/>
  <c r="AJ262" i="3"/>
  <c r="AJ262" i="16" s="1"/>
  <c r="AJ90" i="3"/>
  <c r="AJ12" i="3"/>
  <c r="AJ2" i="3"/>
  <c r="AJ181" i="3"/>
  <c r="AJ181" i="16" s="1"/>
  <c r="AJ199" i="3"/>
  <c r="AJ199" i="16" s="1"/>
  <c r="AK172" i="3"/>
  <c r="AJ273" i="3"/>
  <c r="AJ273" i="16" s="1"/>
  <c r="AJ299" i="3"/>
  <c r="AJ299" i="16" s="1"/>
  <c r="AJ20" i="3"/>
  <c r="AJ186" i="3"/>
  <c r="AJ186" i="16" s="1"/>
  <c r="AJ171" i="3"/>
  <c r="AJ171" i="16" s="1"/>
  <c r="AJ6" i="3"/>
  <c r="AJ91" i="3"/>
  <c r="AJ269" i="3"/>
  <c r="AJ269" i="16" s="1"/>
  <c r="AJ15" i="3"/>
  <c r="AK180" i="3"/>
  <c r="AJ16" i="3"/>
  <c r="AJ175" i="3"/>
  <c r="AJ175" i="16" s="1"/>
  <c r="AJ5" i="3"/>
  <c r="AJ290" i="3"/>
  <c r="AJ290" i="16" s="1"/>
  <c r="AJ10" i="3"/>
  <c r="AJ77" i="3"/>
  <c r="AJ205" i="3"/>
  <c r="AJ205" i="16" s="1"/>
  <c r="AK258" i="3"/>
  <c r="AJ78" i="3"/>
  <c r="AJ188" i="3"/>
  <c r="AJ188" i="16" s="1"/>
  <c r="AJ261" i="3"/>
  <c r="AJ261" i="16" s="1"/>
  <c r="AJ189" i="3"/>
  <c r="AJ189" i="16" s="1"/>
  <c r="AJ87" i="3"/>
  <c r="AJ24" i="3"/>
  <c r="AJ17" i="3"/>
  <c r="AK182" i="3"/>
  <c r="AJ277" i="3"/>
  <c r="AJ277" i="16" s="1"/>
  <c r="AJ190" i="3"/>
  <c r="AJ190" i="16" s="1"/>
  <c r="AK184" i="3"/>
  <c r="AJ7" i="3"/>
  <c r="AK166" i="3"/>
  <c r="AJ264" i="3"/>
  <c r="AJ264" i="16" s="1"/>
  <c r="AJ193" i="3"/>
  <c r="AJ193" i="16" s="1"/>
  <c r="AK285" i="3"/>
  <c r="AK285" i="16" s="1"/>
  <c r="AJ75" i="3"/>
  <c r="AJ203" i="3"/>
  <c r="AJ203" i="16" s="1"/>
  <c r="AJ18" i="3"/>
  <c r="AK267" i="3"/>
  <c r="AJ200" i="3"/>
  <c r="AJ200" i="16" s="1"/>
  <c r="AJ289" i="3"/>
  <c r="AJ289" i="16" s="1"/>
  <c r="AJ169" i="3"/>
  <c r="AJ169" i="16" s="1"/>
  <c r="AJ276" i="3"/>
  <c r="AJ276" i="16" s="1"/>
  <c r="AK164" i="3"/>
  <c r="AJ191" i="3"/>
  <c r="AJ191" i="16" s="1"/>
  <c r="AK293" i="3"/>
  <c r="AK293" i="16" s="1"/>
  <c r="AJ79" i="3"/>
  <c r="AJ13" i="3"/>
  <c r="AJ85" i="3"/>
  <c r="AJ198" i="3"/>
  <c r="AJ198" i="16" s="1"/>
  <c r="AJ73" i="3"/>
  <c r="AK176" i="3"/>
  <c r="AJ297" i="3"/>
  <c r="AJ297" i="16" s="1"/>
  <c r="AJ281" i="3"/>
  <c r="AJ281" i="16" s="1"/>
  <c r="AJ14" i="3"/>
  <c r="AJ194" i="3"/>
  <c r="AJ194" i="16" s="1"/>
  <c r="AK174" i="3"/>
  <c r="AJ82" i="3"/>
  <c r="AK266" i="3"/>
  <c r="AK279" i="3"/>
  <c r="AK279" i="16" s="1"/>
  <c r="AK274" i="3"/>
  <c r="AJ294" i="3"/>
  <c r="AJ294" i="16" s="1"/>
  <c r="AJ192" i="3"/>
  <c r="AJ192" i="16" s="1"/>
  <c r="AJ187" i="3"/>
  <c r="AJ187" i="16" s="1"/>
  <c r="AJ255" i="3"/>
  <c r="AJ255" i="16" s="1"/>
  <c r="AJ265" i="3"/>
  <c r="AJ265" i="16" s="1"/>
  <c r="AJ21" i="3"/>
  <c r="AJ268" i="3"/>
  <c r="AJ268" i="16" s="1"/>
  <c r="AJ177" i="3"/>
  <c r="AJ177" i="16" s="1"/>
  <c r="AJ207" i="3"/>
  <c r="AJ207" i="16" s="1"/>
  <c r="AJ80" i="3"/>
  <c r="AJ271" i="3"/>
  <c r="AJ271" i="16" s="1"/>
  <c r="AJ179" i="3"/>
  <c r="AJ179" i="16" s="1"/>
  <c r="AK178" i="3"/>
  <c r="AJ163" i="3"/>
  <c r="AJ163" i="16" s="1"/>
  <c r="AJ206" i="3"/>
  <c r="AJ206" i="16" s="1"/>
  <c r="AJ23" i="3"/>
  <c r="AJ165" i="3"/>
  <c r="AJ165" i="16" s="1"/>
  <c r="AJ22" i="3"/>
  <c r="AJ185" i="3"/>
  <c r="AJ185" i="16" s="1"/>
  <c r="AJ89" i="3"/>
  <c r="AJ197" i="3"/>
  <c r="AJ197" i="16" s="1"/>
  <c r="AJ183" i="3"/>
  <c r="AJ183" i="16" s="1"/>
  <c r="AK170" i="3"/>
  <c r="AK257" i="3"/>
  <c r="AK168" i="3"/>
  <c r="AJ92" i="3"/>
  <c r="AJ167" i="3"/>
  <c r="AJ167" i="16" s="1"/>
  <c r="AJ4" i="3"/>
  <c r="AJ196" i="3"/>
  <c r="AJ196" i="16" s="1"/>
  <c r="AK283" i="3"/>
  <c r="AK283" i="16" s="1"/>
  <c r="AJ202" i="3"/>
  <c r="AJ202" i="16" s="1"/>
  <c r="AJ76" i="3"/>
  <c r="AJ173" i="3"/>
  <c r="AJ173" i="16" s="1"/>
  <c r="AJ201" i="3"/>
  <c r="AJ201" i="16" s="1"/>
  <c r="AJ74" i="3"/>
  <c r="AJ263" i="3"/>
  <c r="AJ263" i="16" s="1"/>
  <c r="AJ204" i="3"/>
  <c r="AJ204" i="16" s="1"/>
  <c r="AJ195" i="3"/>
  <c r="AJ195" i="16" s="1"/>
  <c r="AJ93" i="3"/>
  <c r="AJ84" i="3"/>
  <c r="AJ72" i="3"/>
  <c r="AJ292" i="3"/>
  <c r="AJ292" i="16" s="1"/>
  <c r="AJ287" i="3"/>
  <c r="AJ287" i="16" s="1"/>
  <c r="AJ3" i="3"/>
  <c r="AK300" i="3"/>
  <c r="AK300" i="16" s="1"/>
  <c r="AJ288" i="3"/>
  <c r="AJ288" i="16" s="1"/>
  <c r="AJ8" i="3"/>
  <c r="AJ86" i="3"/>
  <c r="AJ83" i="3"/>
  <c r="AJ295" i="3"/>
  <c r="AJ295" i="16" s="1"/>
  <c r="AJ278" i="3"/>
  <c r="AJ278" i="16" s="1"/>
  <c r="AJ275" i="3"/>
  <c r="AJ275" i="16" s="1"/>
  <c r="AJ81" i="3"/>
  <c r="AJ291" i="3"/>
  <c r="AJ291" i="16" s="1"/>
  <c r="AJ11" i="3"/>
  <c r="AJ284" i="3"/>
  <c r="AJ284" i="16" s="1"/>
  <c r="AJ298" i="3"/>
  <c r="AJ298" i="16" s="1"/>
  <c r="AJ71" i="3"/>
  <c r="AJ282" i="3"/>
  <c r="AJ282" i="16" s="1"/>
  <c r="AJ286" i="3"/>
  <c r="AJ286" i="16" s="1"/>
  <c r="Q66" i="15"/>
  <c r="AU7" i="11"/>
  <c r="AT26" i="11"/>
  <c r="AB45" i="4"/>
  <c r="AB89" i="4" s="1"/>
  <c r="AB43" i="4"/>
  <c r="AB87" i="4" s="1"/>
  <c r="AB41" i="4"/>
  <c r="AB85" i="4" s="1"/>
  <c r="AB39" i="4"/>
  <c r="AB83" i="4" s="1"/>
  <c r="AB37" i="4"/>
  <c r="AB81" i="4" s="1"/>
  <c r="AB35" i="4"/>
  <c r="AB79" i="4" s="1"/>
  <c r="AB33" i="4"/>
  <c r="AB77" i="4" s="1"/>
  <c r="AB31" i="4"/>
  <c r="AB75" i="4" s="1"/>
  <c r="AB29" i="4"/>
  <c r="AB73" i="4" s="1"/>
  <c r="AB27" i="4"/>
  <c r="AB71" i="4" s="1"/>
  <c r="AB25" i="4"/>
  <c r="AB69" i="4" s="1"/>
  <c r="AB23" i="4"/>
  <c r="AB67" i="4" s="1"/>
  <c r="AB21" i="4"/>
  <c r="AB65" i="4" s="1"/>
  <c r="AB19" i="4"/>
  <c r="AB63" i="4" s="1"/>
  <c r="AB17" i="4"/>
  <c r="AB61" i="4" s="1"/>
  <c r="AB15" i="4"/>
  <c r="AB59" i="4" s="1"/>
  <c r="AB13" i="4"/>
  <c r="AB57" i="4" s="1"/>
  <c r="AB11" i="4"/>
  <c r="AB55" i="4" s="1"/>
  <c r="AB9" i="4"/>
  <c r="AB53" i="4" s="1"/>
  <c r="AB7" i="4"/>
  <c r="AB51" i="4" s="1"/>
  <c r="AB5" i="4"/>
  <c r="AB49" i="4" s="1"/>
  <c r="AB3" i="4"/>
  <c r="AB47" i="4" s="1"/>
  <c r="AB46" i="4"/>
  <c r="AB90" i="4" s="1"/>
  <c r="AB44" i="4"/>
  <c r="AB88" i="4" s="1"/>
  <c r="AB42" i="4"/>
  <c r="AB86" i="4" s="1"/>
  <c r="AB40" i="4"/>
  <c r="AB84" i="4" s="1"/>
  <c r="AB38" i="4"/>
  <c r="AB82" i="4" s="1"/>
  <c r="AB36" i="4"/>
  <c r="AB80" i="4" s="1"/>
  <c r="AB34" i="4"/>
  <c r="AB78" i="4" s="1"/>
  <c r="AB32" i="4"/>
  <c r="AB76" i="4" s="1"/>
  <c r="AB30" i="4"/>
  <c r="AB74" i="4" s="1"/>
  <c r="AB28" i="4"/>
  <c r="AB72" i="4" s="1"/>
  <c r="AB26" i="4"/>
  <c r="AB70" i="4" s="1"/>
  <c r="AB24" i="4"/>
  <c r="AB68" i="4" s="1"/>
  <c r="AB22" i="4"/>
  <c r="AB66" i="4" s="1"/>
  <c r="AB20" i="4"/>
  <c r="AB64" i="4" s="1"/>
  <c r="AB18" i="4"/>
  <c r="AB62" i="4" s="1"/>
  <c r="AB16" i="4"/>
  <c r="AB60" i="4" s="1"/>
  <c r="AB14" i="4"/>
  <c r="AB58" i="4" s="1"/>
  <c r="AB12" i="4"/>
  <c r="AB56" i="4" s="1"/>
  <c r="AB10" i="4"/>
  <c r="AB54" i="4" s="1"/>
  <c r="AB8" i="4"/>
  <c r="AB52" i="4" s="1"/>
  <c r="AB6" i="4"/>
  <c r="AB50" i="4" s="1"/>
  <c r="AB4" i="4"/>
  <c r="AB48" i="4" s="1"/>
  <c r="AV3" i="11"/>
  <c r="AV16" i="11" s="1"/>
  <c r="AV22" i="11" s="1"/>
  <c r="AT17" i="11"/>
  <c r="AT23" i="11" s="1"/>
  <c r="AU4" i="11"/>
  <c r="AU17" i="11" s="1"/>
  <c r="AU23" i="11" s="1"/>
  <c r="AU12" i="11"/>
  <c r="AT31" i="11"/>
  <c r="AU13" i="11"/>
  <c r="AU14" i="11"/>
  <c r="AU10" i="11"/>
  <c r="AU20" i="11" s="1"/>
  <c r="AU29" i="11" s="1"/>
  <c r="AT20" i="11"/>
  <c r="AT29" i="11" s="1"/>
  <c r="AV8" i="11"/>
  <c r="AV18" i="11" s="1"/>
  <c r="AV27" i="11" s="1"/>
  <c r="AU9" i="11"/>
  <c r="AJ168" i="16" l="1"/>
  <c r="AJ174" i="16"/>
  <c r="AJ267" i="16"/>
  <c r="AJ178" i="16"/>
  <c r="AJ184" i="16"/>
  <c r="AI7" i="16"/>
  <c r="AI11" i="16"/>
  <c r="AI3" i="16"/>
  <c r="AI73" i="16"/>
  <c r="AJ176" i="16"/>
  <c r="AI91" i="16"/>
  <c r="AI72" i="16"/>
  <c r="AI92" i="16"/>
  <c r="AJ182" i="16"/>
  <c r="AJ164" i="16"/>
  <c r="AI9" i="16"/>
  <c r="AK213" i="3"/>
  <c r="AJ213" i="16"/>
  <c r="AK229" i="3"/>
  <c r="AJ229" i="16"/>
  <c r="AK60" i="3"/>
  <c r="AK212" i="3"/>
  <c r="AJ212" i="16"/>
  <c r="AK238" i="3"/>
  <c r="AJ238" i="16"/>
  <c r="AK54" i="3"/>
  <c r="AK244" i="3"/>
  <c r="AJ244" i="16"/>
  <c r="AK254" i="3"/>
  <c r="AJ254" i="16"/>
  <c r="AK57" i="3"/>
  <c r="AJ57" i="16"/>
  <c r="AK56" i="3"/>
  <c r="AK214" i="3"/>
  <c r="AJ214" i="16"/>
  <c r="AK209" i="3"/>
  <c r="AJ209" i="16"/>
  <c r="AK226" i="3"/>
  <c r="AJ226" i="16"/>
  <c r="AK231" i="3"/>
  <c r="AJ231" i="16"/>
  <c r="AK252" i="3"/>
  <c r="AJ252" i="16"/>
  <c r="AK215" i="3"/>
  <c r="AJ215" i="16"/>
  <c r="AK53" i="3"/>
  <c r="AK243" i="3"/>
  <c r="AJ243" i="16"/>
  <c r="AK49" i="3"/>
  <c r="AK240" i="3"/>
  <c r="AJ240" i="16"/>
  <c r="AK251" i="3"/>
  <c r="AJ251" i="16"/>
  <c r="AI83" i="16"/>
  <c r="AI74" i="16"/>
  <c r="AI80" i="16"/>
  <c r="AI68" i="16"/>
  <c r="AL302" i="3"/>
  <c r="AK302" i="16"/>
  <c r="AK180" i="16" s="1"/>
  <c r="AK250" i="3"/>
  <c r="AJ250" i="16"/>
  <c r="AK222" i="3"/>
  <c r="AJ222" i="16"/>
  <c r="AK234" i="3"/>
  <c r="AJ234" i="16"/>
  <c r="AK219" i="3"/>
  <c r="AJ219" i="16"/>
  <c r="AK249" i="3"/>
  <c r="AJ249" i="16"/>
  <c r="AK227" i="3"/>
  <c r="AJ227" i="16"/>
  <c r="AK64" i="3"/>
  <c r="AK66" i="3"/>
  <c r="AK220" i="3"/>
  <c r="AJ220" i="16"/>
  <c r="AK63" i="3"/>
  <c r="AK253" i="3"/>
  <c r="AJ253" i="16"/>
  <c r="AK242" i="3"/>
  <c r="AJ242" i="16"/>
  <c r="AK239" i="3"/>
  <c r="AJ239" i="16"/>
  <c r="AK48" i="3"/>
  <c r="AK235" i="3"/>
  <c r="AJ235" i="16"/>
  <c r="AI76" i="16"/>
  <c r="AI89" i="16"/>
  <c r="AI67" i="16"/>
  <c r="AJ272" i="16"/>
  <c r="AK272" i="3"/>
  <c r="AJ260" i="16"/>
  <c r="AK260" i="3"/>
  <c r="AI75" i="16"/>
  <c r="AI87" i="16"/>
  <c r="AI16" i="16"/>
  <c r="AI2" i="16"/>
  <c r="AI19" i="16"/>
  <c r="AJ258" i="16"/>
  <c r="AJ21" i="16"/>
  <c r="AK266" i="16"/>
  <c r="AK221" i="3"/>
  <c r="AJ221" i="16"/>
  <c r="AK51" i="3"/>
  <c r="AK224" i="3"/>
  <c r="AJ224" i="16"/>
  <c r="AK248" i="3"/>
  <c r="AJ248" i="16"/>
  <c r="AK223" i="3"/>
  <c r="AJ223" i="16"/>
  <c r="AK55" i="3"/>
  <c r="AK216" i="3"/>
  <c r="AJ216" i="16"/>
  <c r="AJ23" i="16"/>
  <c r="AK274" i="16"/>
  <c r="AK174" i="16"/>
  <c r="AJ71" i="16"/>
  <c r="AJ8" i="16"/>
  <c r="AK170" i="16"/>
  <c r="AK176" i="16"/>
  <c r="AK164" i="16"/>
  <c r="AK166" i="16"/>
  <c r="AJ78" i="16"/>
  <c r="AJ16" i="16"/>
  <c r="AJ20" i="16"/>
  <c r="AK246" i="3"/>
  <c r="AJ246" i="16"/>
  <c r="AK52" i="3"/>
  <c r="AK50" i="3"/>
  <c r="AK237" i="3"/>
  <c r="AJ237" i="16"/>
  <c r="AK301" i="3"/>
  <c r="AJ301" i="16"/>
  <c r="AJ73" i="16" s="1"/>
  <c r="AI69" i="16"/>
  <c r="AI65" i="16"/>
  <c r="AI59" i="16"/>
  <c r="AI61" i="16"/>
  <c r="AI51" i="16"/>
  <c r="AI62" i="16"/>
  <c r="AI71" i="16"/>
  <c r="AI8" i="16"/>
  <c r="AI21" i="16"/>
  <c r="AI14" i="16"/>
  <c r="AK68" i="3"/>
  <c r="AJ68" i="16"/>
  <c r="AI60" i="16"/>
  <c r="AI54" i="16"/>
  <c r="AI58" i="16"/>
  <c r="AI55" i="16"/>
  <c r="AI86" i="16"/>
  <c r="AI4" i="16"/>
  <c r="AI22" i="16"/>
  <c r="AK67" i="3"/>
  <c r="AJ67" i="16"/>
  <c r="AI12" i="16"/>
  <c r="AI13" i="16"/>
  <c r="AJ166" i="16"/>
  <c r="AI78" i="16"/>
  <c r="AI15" i="16"/>
  <c r="AI90" i="16"/>
  <c r="AI85" i="16"/>
  <c r="AI6" i="16"/>
  <c r="AJ80" i="16"/>
  <c r="AJ14" i="16"/>
  <c r="AJ7" i="16"/>
  <c r="AK182" i="16"/>
  <c r="AK258" i="16"/>
  <c r="AJ6" i="16"/>
  <c r="AK69" i="3"/>
  <c r="AJ69" i="16"/>
  <c r="AK65" i="3"/>
  <c r="AJ65" i="16"/>
  <c r="AK59" i="3"/>
  <c r="AJ59" i="16"/>
  <c r="AK303" i="16"/>
  <c r="AL303" i="3"/>
  <c r="AK61" i="3"/>
  <c r="AJ61" i="16"/>
  <c r="AK247" i="3"/>
  <c r="AJ247" i="16"/>
  <c r="AK62" i="3"/>
  <c r="AJ62" i="16"/>
  <c r="AK228" i="3"/>
  <c r="AJ228" i="16"/>
  <c r="AK232" i="3"/>
  <c r="AJ232" i="16"/>
  <c r="AK225" i="3"/>
  <c r="AJ225" i="16"/>
  <c r="AK210" i="3"/>
  <c r="AJ210" i="16"/>
  <c r="AK241" i="3"/>
  <c r="AJ241" i="16"/>
  <c r="AK230" i="3"/>
  <c r="AJ230" i="16"/>
  <c r="AK245" i="3"/>
  <c r="AJ245" i="16"/>
  <c r="AK58" i="3"/>
  <c r="AJ58" i="16"/>
  <c r="AK233" i="3"/>
  <c r="AJ233" i="16"/>
  <c r="AJ81" i="16"/>
  <c r="AJ83" i="16"/>
  <c r="AJ72" i="16"/>
  <c r="AK168" i="16"/>
  <c r="AK178" i="16"/>
  <c r="AJ82" i="16"/>
  <c r="AJ18" i="16"/>
  <c r="AK184" i="16"/>
  <c r="AJ17" i="16"/>
  <c r="AJ5" i="16"/>
  <c r="AJ15" i="16"/>
  <c r="AJ2" i="16"/>
  <c r="AJ19" i="16"/>
  <c r="AK217" i="3"/>
  <c r="AJ217" i="16"/>
  <c r="AK70" i="3"/>
  <c r="AJ70" i="16"/>
  <c r="AK236" i="3"/>
  <c r="AJ236" i="16"/>
  <c r="AK211" i="3"/>
  <c r="AJ211" i="16"/>
  <c r="AI57" i="16"/>
  <c r="AI56" i="16"/>
  <c r="AI53" i="16"/>
  <c r="AI49" i="16"/>
  <c r="AI81" i="16"/>
  <c r="AI93" i="16"/>
  <c r="AI23" i="16"/>
  <c r="AI77" i="16"/>
  <c r="AI64" i="16"/>
  <c r="AI66" i="16"/>
  <c r="AI63" i="16"/>
  <c r="AI48" i="16"/>
  <c r="AI84" i="16"/>
  <c r="AJ257" i="16"/>
  <c r="AI82" i="16"/>
  <c r="AI79" i="16"/>
  <c r="AK218" i="3"/>
  <c r="AJ218" i="16"/>
  <c r="AI18" i="16"/>
  <c r="AI17" i="16"/>
  <c r="AI5" i="16"/>
  <c r="AI20" i="16"/>
  <c r="AI88" i="16"/>
  <c r="AC125" i="3"/>
  <c r="AB100" i="16"/>
  <c r="AB157" i="3"/>
  <c r="AB158" i="3" s="1"/>
  <c r="AB158" i="16" s="1"/>
  <c r="AC145" i="3"/>
  <c r="AD145" i="3" s="1"/>
  <c r="AB32" i="16"/>
  <c r="AB149" i="3"/>
  <c r="AB149" i="16" s="1"/>
  <c r="AB113" i="3"/>
  <c r="AB113" i="16" s="1"/>
  <c r="AB124" i="16"/>
  <c r="AB99" i="16"/>
  <c r="AB119" i="3"/>
  <c r="AB119" i="16" s="1"/>
  <c r="AB129" i="16"/>
  <c r="AB131" i="3"/>
  <c r="AB131" i="16" s="1"/>
  <c r="AB38" i="16"/>
  <c r="AB39" i="3"/>
  <c r="AB39" i="16" s="1"/>
  <c r="AC38" i="3"/>
  <c r="AD146" i="3"/>
  <c r="AC146" i="16"/>
  <c r="AB107" i="16"/>
  <c r="AB108" i="3"/>
  <c r="AB108" i="16" s="1"/>
  <c r="AC107" i="3"/>
  <c r="AD156" i="3"/>
  <c r="AC156" i="16"/>
  <c r="AC101" i="3"/>
  <c r="AB101" i="16"/>
  <c r="AB97" i="3"/>
  <c r="AB96" i="3"/>
  <c r="AD26" i="3"/>
  <c r="AC26" i="16"/>
  <c r="AB104" i="16"/>
  <c r="AB103" i="3"/>
  <c r="AB103" i="16" s="1"/>
  <c r="AC104" i="3"/>
  <c r="AB94" i="3"/>
  <c r="AB94" i="16" s="1"/>
  <c r="AB109" i="3"/>
  <c r="AB109" i="16" s="1"/>
  <c r="AB111" i="3"/>
  <c r="AD151" i="3"/>
  <c r="AC151" i="16"/>
  <c r="AC28" i="3"/>
  <c r="AB28" i="16"/>
  <c r="AC31" i="3"/>
  <c r="AB31" i="16"/>
  <c r="AC46" i="4"/>
  <c r="AC90" i="4" s="1"/>
  <c r="AC29" i="3"/>
  <c r="AB29" i="16"/>
  <c r="AB45" i="3"/>
  <c r="AC110" i="3"/>
  <c r="AB110" i="16"/>
  <c r="AC113" i="3"/>
  <c r="AD105" i="3"/>
  <c r="AC105" i="16"/>
  <c r="AB98" i="16"/>
  <c r="AC98" i="3"/>
  <c r="AB114" i="3"/>
  <c r="AB114" i="16" s="1"/>
  <c r="AC133" i="3"/>
  <c r="AB133" i="16"/>
  <c r="AC95" i="3"/>
  <c r="AB95" i="16"/>
  <c r="AC128" i="3"/>
  <c r="AB128" i="16"/>
  <c r="AC148" i="3"/>
  <c r="AB148" i="16"/>
  <c r="AD32" i="3"/>
  <c r="AC32" i="16"/>
  <c r="AB147" i="16"/>
  <c r="AC147" i="3"/>
  <c r="AB143" i="3"/>
  <c r="AB143" i="16" s="1"/>
  <c r="AB142" i="3"/>
  <c r="AB142" i="16" s="1"/>
  <c r="AC33" i="3"/>
  <c r="AB33" i="16"/>
  <c r="AC27" i="3"/>
  <c r="AB27" i="16"/>
  <c r="AD99" i="3"/>
  <c r="AC99" i="16"/>
  <c r="AD100" i="3"/>
  <c r="AC100" i="16"/>
  <c r="AC150" i="16"/>
  <c r="AC155" i="3"/>
  <c r="AC155" i="16" s="1"/>
  <c r="AC140" i="3"/>
  <c r="AC140" i="16" s="1"/>
  <c r="AC157" i="3"/>
  <c r="AD150" i="3"/>
  <c r="AC149" i="3"/>
  <c r="AC149" i="16" s="1"/>
  <c r="AC36" i="3"/>
  <c r="AB36" i="16"/>
  <c r="AC102" i="3"/>
  <c r="AB102" i="16"/>
  <c r="AB35" i="16"/>
  <c r="AB25" i="3"/>
  <c r="AB25" i="16" s="1"/>
  <c r="AB42" i="3"/>
  <c r="AC35" i="3"/>
  <c r="AB40" i="3"/>
  <c r="AB40" i="16" s="1"/>
  <c r="AB34" i="3"/>
  <c r="AB34" i="16" s="1"/>
  <c r="AC106" i="3"/>
  <c r="AB106" i="16"/>
  <c r="AB160" i="3"/>
  <c r="AB160" i="16" s="1"/>
  <c r="AB144" i="16"/>
  <c r="AC144" i="3"/>
  <c r="AD129" i="3"/>
  <c r="AC129" i="16"/>
  <c r="AC141" i="3"/>
  <c r="AB141" i="16"/>
  <c r="AC121" i="16"/>
  <c r="AD121" i="3"/>
  <c r="AC137" i="3"/>
  <c r="AC137" i="16" s="1"/>
  <c r="AC118" i="3"/>
  <c r="AB118" i="16"/>
  <c r="AB30" i="16"/>
  <c r="AC30" i="3"/>
  <c r="AB44" i="3"/>
  <c r="AC123" i="3"/>
  <c r="AB123" i="16"/>
  <c r="AD37" i="3"/>
  <c r="AC37" i="16"/>
  <c r="AB161" i="3"/>
  <c r="AB161" i="16" s="1"/>
  <c r="AB162" i="3"/>
  <c r="AB162" i="16" s="1"/>
  <c r="AC127" i="3"/>
  <c r="AB127" i="16"/>
  <c r="AB117" i="3"/>
  <c r="AB117" i="16" s="1"/>
  <c r="AB134" i="3"/>
  <c r="AB132" i="3"/>
  <c r="AB126" i="3"/>
  <c r="AD125" i="3"/>
  <c r="AC125" i="16"/>
  <c r="AC41" i="3"/>
  <c r="AB41" i="16"/>
  <c r="AC122" i="3"/>
  <c r="AB122" i="16"/>
  <c r="AB136" i="3"/>
  <c r="AB153" i="16"/>
  <c r="AB154" i="3"/>
  <c r="AB154" i="16" s="1"/>
  <c r="AC153" i="3"/>
  <c r="AD124" i="3"/>
  <c r="AC124" i="16"/>
  <c r="AC120" i="3"/>
  <c r="AB159" i="16"/>
  <c r="AC152" i="3"/>
  <c r="AB152" i="16"/>
  <c r="AD130" i="3"/>
  <c r="AC130" i="16"/>
  <c r="AK71" i="3"/>
  <c r="AK11" i="3"/>
  <c r="AK81" i="3"/>
  <c r="AK278" i="3"/>
  <c r="AK278" i="16" s="1"/>
  <c r="AK83" i="3"/>
  <c r="AK8" i="3"/>
  <c r="AL300" i="3"/>
  <c r="AL300" i="16" s="1"/>
  <c r="AK287" i="3"/>
  <c r="AK287" i="16" s="1"/>
  <c r="AK72" i="3"/>
  <c r="AK93" i="3"/>
  <c r="AK204" i="3"/>
  <c r="AK204" i="16" s="1"/>
  <c r="AK74" i="3"/>
  <c r="AK173" i="3"/>
  <c r="AK173" i="16" s="1"/>
  <c r="AK202" i="3"/>
  <c r="AK202" i="16" s="1"/>
  <c r="AK196" i="3"/>
  <c r="AK196" i="16" s="1"/>
  <c r="AK167" i="3"/>
  <c r="AK167" i="16" s="1"/>
  <c r="AL168" i="3"/>
  <c r="AL170" i="3"/>
  <c r="AK197" i="3"/>
  <c r="AK197" i="16" s="1"/>
  <c r="AK185" i="3"/>
  <c r="AK185" i="16" s="1"/>
  <c r="AK165" i="3"/>
  <c r="AK165" i="16" s="1"/>
  <c r="AK206" i="3"/>
  <c r="AK206" i="16" s="1"/>
  <c r="AL178" i="3"/>
  <c r="AK271" i="3"/>
  <c r="AK271" i="16" s="1"/>
  <c r="AK207" i="3"/>
  <c r="AK207" i="16" s="1"/>
  <c r="AK268" i="3"/>
  <c r="AK268" i="16" s="1"/>
  <c r="AK265" i="3"/>
  <c r="AK265" i="16" s="1"/>
  <c r="AK187" i="3"/>
  <c r="AK187" i="16" s="1"/>
  <c r="AK294" i="3"/>
  <c r="AK294" i="16" s="1"/>
  <c r="AL279" i="3"/>
  <c r="AL279" i="16" s="1"/>
  <c r="AK82" i="3"/>
  <c r="AK194" i="3"/>
  <c r="AK194" i="16" s="1"/>
  <c r="AK281" i="3"/>
  <c r="AK281" i="16" s="1"/>
  <c r="AL176" i="3"/>
  <c r="AK198" i="3"/>
  <c r="AK198" i="16" s="1"/>
  <c r="AK13" i="3"/>
  <c r="AL293" i="3"/>
  <c r="AL293" i="16" s="1"/>
  <c r="AL164" i="3"/>
  <c r="AK169" i="3"/>
  <c r="AK169" i="16" s="1"/>
  <c r="AK200" i="3"/>
  <c r="AK200" i="16" s="1"/>
  <c r="AK18" i="3"/>
  <c r="AK75" i="3"/>
  <c r="AK193" i="3"/>
  <c r="AK193" i="16" s="1"/>
  <c r="AL166" i="3"/>
  <c r="AL184" i="3"/>
  <c r="AK277" i="3"/>
  <c r="AK277" i="16" s="1"/>
  <c r="AK17" i="3"/>
  <c r="AK87" i="3"/>
  <c r="AK261" i="3"/>
  <c r="AK261" i="16" s="1"/>
  <c r="AK78" i="3"/>
  <c r="AK205" i="3"/>
  <c r="AK205" i="16" s="1"/>
  <c r="AK10" i="3"/>
  <c r="AK5" i="3"/>
  <c r="AK16" i="3"/>
  <c r="AK15" i="3"/>
  <c r="AK91" i="3"/>
  <c r="AK171" i="3"/>
  <c r="AK171" i="16" s="1"/>
  <c r="AK20" i="3"/>
  <c r="AK273" i="3"/>
  <c r="AK273" i="16" s="1"/>
  <c r="AK199" i="3"/>
  <c r="AK199" i="16" s="1"/>
  <c r="AK2" i="3"/>
  <c r="AK90" i="3"/>
  <c r="AK270" i="3"/>
  <c r="AK270" i="16" s="1"/>
  <c r="AK9" i="3"/>
  <c r="AK259" i="3"/>
  <c r="AK259" i="16" s="1"/>
  <c r="AK88" i="3"/>
  <c r="AK19" i="3"/>
  <c r="AK286" i="3"/>
  <c r="AK286" i="16" s="1"/>
  <c r="AK282" i="3"/>
  <c r="AK282" i="16" s="1"/>
  <c r="AK298" i="3"/>
  <c r="AK298" i="16" s="1"/>
  <c r="AK284" i="3"/>
  <c r="AK284" i="16" s="1"/>
  <c r="AK291" i="3"/>
  <c r="AK291" i="16" s="1"/>
  <c r="AK275" i="3"/>
  <c r="AK275" i="16" s="1"/>
  <c r="AK295" i="3"/>
  <c r="AK295" i="16" s="1"/>
  <c r="AK86" i="3"/>
  <c r="AK288" i="3"/>
  <c r="AK288" i="16" s="1"/>
  <c r="AK3" i="3"/>
  <c r="AK292" i="3"/>
  <c r="AK292" i="16" s="1"/>
  <c r="AK84" i="3"/>
  <c r="AK195" i="3"/>
  <c r="AK195" i="16" s="1"/>
  <c r="AK263" i="3"/>
  <c r="AK263" i="16" s="1"/>
  <c r="AK201" i="3"/>
  <c r="AK201" i="16" s="1"/>
  <c r="AK76" i="3"/>
  <c r="AL283" i="3"/>
  <c r="AL283" i="16" s="1"/>
  <c r="AK4" i="3"/>
  <c r="AK92" i="3"/>
  <c r="AL257" i="3"/>
  <c r="AK183" i="3"/>
  <c r="AK183" i="16" s="1"/>
  <c r="AK89" i="3"/>
  <c r="AK22" i="3"/>
  <c r="AK23" i="3"/>
  <c r="AK163" i="3"/>
  <c r="AK163" i="16" s="1"/>
  <c r="AK179" i="3"/>
  <c r="AK179" i="16" s="1"/>
  <c r="AK80" i="3"/>
  <c r="AK177" i="3"/>
  <c r="AK177" i="16" s="1"/>
  <c r="AK21" i="3"/>
  <c r="AK255" i="3"/>
  <c r="AK255" i="16" s="1"/>
  <c r="AK192" i="3"/>
  <c r="AK192" i="16" s="1"/>
  <c r="AL274" i="3"/>
  <c r="AL266" i="3"/>
  <c r="AL174" i="3"/>
  <c r="AK14" i="3"/>
  <c r="AK297" i="3"/>
  <c r="AK297" i="16" s="1"/>
  <c r="AK73" i="3"/>
  <c r="AK85" i="3"/>
  <c r="AK79" i="3"/>
  <c r="AK191" i="3"/>
  <c r="AK191" i="16" s="1"/>
  <c r="AK276" i="3"/>
  <c r="AK276" i="16" s="1"/>
  <c r="AK289" i="3"/>
  <c r="AK289" i="16" s="1"/>
  <c r="AL267" i="3"/>
  <c r="AK203" i="3"/>
  <c r="AK203" i="16" s="1"/>
  <c r="AL285" i="3"/>
  <c r="AL285" i="16" s="1"/>
  <c r="AK264" i="3"/>
  <c r="AK264" i="16" s="1"/>
  <c r="AK7" i="3"/>
  <c r="AK190" i="3"/>
  <c r="AK190" i="16" s="1"/>
  <c r="AL182" i="3"/>
  <c r="AK24" i="3"/>
  <c r="AK189" i="3"/>
  <c r="AK189" i="16" s="1"/>
  <c r="AK188" i="3"/>
  <c r="AK188" i="16" s="1"/>
  <c r="AL258" i="3"/>
  <c r="AK77" i="3"/>
  <c r="AK290" i="3"/>
  <c r="AK290" i="16" s="1"/>
  <c r="AK175" i="3"/>
  <c r="AK175" i="16" s="1"/>
  <c r="AL180" i="3"/>
  <c r="AK269" i="3"/>
  <c r="AK269" i="16" s="1"/>
  <c r="AK6" i="3"/>
  <c r="AK186" i="3"/>
  <c r="AK186" i="16" s="1"/>
  <c r="AK299" i="3"/>
  <c r="AK299" i="16" s="1"/>
  <c r="AL172" i="3"/>
  <c r="AK181" i="3"/>
  <c r="AK181" i="16" s="1"/>
  <c r="AK12" i="3"/>
  <c r="AK262" i="3"/>
  <c r="AK262" i="16" s="1"/>
  <c r="AK208" i="3"/>
  <c r="AK208" i="16" s="1"/>
  <c r="AK280" i="3"/>
  <c r="AK280" i="16" s="1"/>
  <c r="AL256" i="3"/>
  <c r="AK296" i="3"/>
  <c r="AK296" i="16" s="1"/>
  <c r="S89" i="15"/>
  <c r="R66" i="15"/>
  <c r="AU26" i="11"/>
  <c r="AV7" i="11"/>
  <c r="AV26" i="11" s="1"/>
  <c r="AC21" i="4"/>
  <c r="AC65" i="4" s="1"/>
  <c r="AC6" i="4"/>
  <c r="AC50" i="4" s="1"/>
  <c r="AC42" i="4"/>
  <c r="AC86" i="4" s="1"/>
  <c r="AC10" i="4"/>
  <c r="AC54" i="4" s="1"/>
  <c r="AC27" i="4"/>
  <c r="AC71" i="4" s="1"/>
  <c r="AC18" i="4"/>
  <c r="AC62" i="4" s="1"/>
  <c r="AC5" i="4"/>
  <c r="AC49" i="4" s="1"/>
  <c r="AC37" i="4"/>
  <c r="AC81" i="4" s="1"/>
  <c r="AC38" i="4"/>
  <c r="AC82" i="4" s="1"/>
  <c r="AC11" i="4"/>
  <c r="AC55" i="4" s="1"/>
  <c r="AC43" i="4"/>
  <c r="AC87" i="4" s="1"/>
  <c r="AC20" i="4"/>
  <c r="AC64" i="4" s="1"/>
  <c r="AC30" i="4"/>
  <c r="AC74" i="4" s="1"/>
  <c r="AC4" i="4"/>
  <c r="AC48" i="4" s="1"/>
  <c r="AC14" i="4"/>
  <c r="AC26" i="4"/>
  <c r="AC36" i="4"/>
  <c r="AC80" i="4" s="1"/>
  <c r="AC19" i="4"/>
  <c r="AC63" i="4" s="1"/>
  <c r="AC35" i="4"/>
  <c r="AC79" i="4" s="1"/>
  <c r="AC28" i="4"/>
  <c r="AC72" i="4" s="1"/>
  <c r="AD38" i="4"/>
  <c r="AD82" i="4" s="1"/>
  <c r="AC12" i="4"/>
  <c r="AC22" i="4"/>
  <c r="AC34" i="4"/>
  <c r="AC44" i="4"/>
  <c r="AC13" i="4"/>
  <c r="AC29" i="4"/>
  <c r="AC45" i="4"/>
  <c r="AC8" i="4"/>
  <c r="AC52" i="4" s="1"/>
  <c r="AC16" i="4"/>
  <c r="AC60" i="4" s="1"/>
  <c r="AC24" i="4"/>
  <c r="AC68" i="4" s="1"/>
  <c r="AC32" i="4"/>
  <c r="AC76" i="4" s="1"/>
  <c r="AC40" i="4"/>
  <c r="AC84" i="4" s="1"/>
  <c r="AC9" i="4"/>
  <c r="AC17" i="4"/>
  <c r="AD17" i="4" s="1"/>
  <c r="AC25" i="4"/>
  <c r="AC69" i="4" s="1"/>
  <c r="AC33" i="4"/>
  <c r="AC41" i="4"/>
  <c r="AC85" i="4" s="1"/>
  <c r="AC3" i="4"/>
  <c r="AD3" i="4" s="1"/>
  <c r="AD47" i="4" s="1"/>
  <c r="AC7" i="4"/>
  <c r="AC15" i="4"/>
  <c r="AC23" i="4"/>
  <c r="AC31" i="4"/>
  <c r="AC39" i="4"/>
  <c r="AU31" i="11"/>
  <c r="AV12" i="11"/>
  <c r="AV31" i="11" s="1"/>
  <c r="AU33" i="11"/>
  <c r="AV14" i="11"/>
  <c r="AV33" i="11" s="1"/>
  <c r="AV4" i="11"/>
  <c r="AV17" i="11" s="1"/>
  <c r="AV23" i="11" s="1"/>
  <c r="AV13" i="11"/>
  <c r="AV32" i="11" s="1"/>
  <c r="AU32" i="11"/>
  <c r="AV10" i="11"/>
  <c r="AV20" i="11" s="1"/>
  <c r="AV29" i="11" s="1"/>
  <c r="AU19" i="11"/>
  <c r="AU28" i="11" s="1"/>
  <c r="AV9" i="11"/>
  <c r="AV19" i="11" s="1"/>
  <c r="AV28" i="11" s="1"/>
  <c r="AD46" i="4"/>
  <c r="AD90" i="4" s="1"/>
  <c r="AJ9" i="16" l="1"/>
  <c r="AJ74" i="16"/>
  <c r="AJ76" i="16"/>
  <c r="AJ64" i="16"/>
  <c r="AJ49" i="16"/>
  <c r="AJ53" i="16"/>
  <c r="AK172" i="16"/>
  <c r="AK267" i="16"/>
  <c r="AL211" i="3"/>
  <c r="AK211" i="16"/>
  <c r="AM303" i="3"/>
  <c r="AL303" i="16"/>
  <c r="AL68" i="3"/>
  <c r="AK68" i="16"/>
  <c r="AL218" i="3"/>
  <c r="AK218" i="16"/>
  <c r="AL236" i="3"/>
  <c r="AK236" i="16"/>
  <c r="AL217" i="3"/>
  <c r="AK217" i="16"/>
  <c r="AL237" i="3"/>
  <c r="AK237" i="16"/>
  <c r="AL52" i="3"/>
  <c r="AJ4" i="16"/>
  <c r="AJ55" i="16"/>
  <c r="AJ51" i="16"/>
  <c r="AJ79" i="16"/>
  <c r="AJ92" i="16"/>
  <c r="AJ48" i="16"/>
  <c r="AJ63" i="16"/>
  <c r="AJ66" i="16"/>
  <c r="AJ56" i="16"/>
  <c r="AK256" i="16"/>
  <c r="AJ24" i="16"/>
  <c r="AJ86" i="16"/>
  <c r="AL244" i="3"/>
  <c r="AK244" i="16"/>
  <c r="AL238" i="3"/>
  <c r="AK238" i="16"/>
  <c r="AL60" i="3"/>
  <c r="AL213" i="3"/>
  <c r="AK213" i="16"/>
  <c r="AL246" i="3"/>
  <c r="AK246" i="16"/>
  <c r="AK13" i="16"/>
  <c r="AK76" i="16"/>
  <c r="AK81" i="16"/>
  <c r="AL58" i="3"/>
  <c r="AL230" i="3"/>
  <c r="AK230" i="16"/>
  <c r="AL210" i="3"/>
  <c r="AK210" i="16"/>
  <c r="AL232" i="3"/>
  <c r="AK232" i="16"/>
  <c r="AL62" i="3"/>
  <c r="AL61" i="3"/>
  <c r="AK61" i="16"/>
  <c r="AL59" i="3"/>
  <c r="AL69" i="3"/>
  <c r="AL67" i="3"/>
  <c r="AJ50" i="16"/>
  <c r="AJ90" i="16"/>
  <c r="AJ10" i="16"/>
  <c r="AJ75" i="16"/>
  <c r="AJ11" i="16"/>
  <c r="AJ3" i="16"/>
  <c r="AL55" i="3"/>
  <c r="AL248" i="3"/>
  <c r="AK248" i="16"/>
  <c r="AL51" i="3"/>
  <c r="AK272" i="16"/>
  <c r="AL272" i="3"/>
  <c r="AL48" i="3"/>
  <c r="AL242" i="3"/>
  <c r="AK242" i="16"/>
  <c r="AL63" i="3"/>
  <c r="AL66" i="3"/>
  <c r="AK66" i="16"/>
  <c r="AL227" i="3"/>
  <c r="AK227" i="16"/>
  <c r="AL219" i="3"/>
  <c r="AK219" i="16"/>
  <c r="AL222" i="3"/>
  <c r="AK222" i="16"/>
  <c r="AM302" i="3"/>
  <c r="AL302" i="16"/>
  <c r="AL267" i="16" s="1"/>
  <c r="AL240" i="3"/>
  <c r="AK240" i="16"/>
  <c r="AL243" i="3"/>
  <c r="AK243" i="16"/>
  <c r="AL215" i="3"/>
  <c r="AK215" i="16"/>
  <c r="AL231" i="3"/>
  <c r="AK231" i="16"/>
  <c r="AL209" i="3"/>
  <c r="AK209" i="16"/>
  <c r="AL56" i="3"/>
  <c r="AK56" i="16"/>
  <c r="AJ12" i="16"/>
  <c r="AK257" i="16"/>
  <c r="AJ54" i="16"/>
  <c r="AK79" i="16"/>
  <c r="AL70" i="3"/>
  <c r="AK70" i="16"/>
  <c r="AL301" i="3"/>
  <c r="AK301" i="16"/>
  <c r="AK78" i="16" s="1"/>
  <c r="AL50" i="3"/>
  <c r="AK50" i="16"/>
  <c r="AL254" i="3"/>
  <c r="AK254" i="16"/>
  <c r="AL54" i="3"/>
  <c r="AK54" i="16"/>
  <c r="AL212" i="3"/>
  <c r="AK212" i="16"/>
  <c r="AL229" i="3"/>
  <c r="AK229" i="16"/>
  <c r="AK77" i="16"/>
  <c r="AK24" i="16"/>
  <c r="AK85" i="16"/>
  <c r="AK89" i="16"/>
  <c r="AK4" i="16"/>
  <c r="AK3" i="16"/>
  <c r="AK5" i="16"/>
  <c r="AK18" i="16"/>
  <c r="AK72" i="16"/>
  <c r="AK83" i="16"/>
  <c r="AL233" i="3"/>
  <c r="AK233" i="16"/>
  <c r="AL245" i="3"/>
  <c r="AK245" i="16"/>
  <c r="AL241" i="3"/>
  <c r="AK241" i="16"/>
  <c r="AL225" i="3"/>
  <c r="AK225" i="16"/>
  <c r="AL228" i="3"/>
  <c r="AK228" i="16"/>
  <c r="AL247" i="3"/>
  <c r="AK247" i="16"/>
  <c r="AL65" i="3"/>
  <c r="AJ52" i="16"/>
  <c r="AJ88" i="16"/>
  <c r="AJ91" i="16"/>
  <c r="AJ87" i="16"/>
  <c r="AJ13" i="16"/>
  <c r="AJ93" i="16"/>
  <c r="AJ85" i="16"/>
  <c r="AJ89" i="16"/>
  <c r="AL216" i="3"/>
  <c r="AK216" i="16"/>
  <c r="AL223" i="3"/>
  <c r="AK223" i="16"/>
  <c r="AL224" i="3"/>
  <c r="AK224" i="16"/>
  <c r="AL221" i="3"/>
  <c r="AK221" i="16"/>
  <c r="AJ22" i="16"/>
  <c r="AK260" i="16"/>
  <c r="AL260" i="3"/>
  <c r="AL235" i="3"/>
  <c r="AK235" i="16"/>
  <c r="AL239" i="3"/>
  <c r="AK239" i="16"/>
  <c r="AL253" i="3"/>
  <c r="AK253" i="16"/>
  <c r="AL220" i="3"/>
  <c r="AK220" i="16"/>
  <c r="AL64" i="3"/>
  <c r="AK64" i="16"/>
  <c r="AL249" i="3"/>
  <c r="AK249" i="16"/>
  <c r="AL234" i="3"/>
  <c r="AK234" i="16"/>
  <c r="AL250" i="3"/>
  <c r="AK250" i="16"/>
  <c r="AL251" i="3"/>
  <c r="AK251" i="16"/>
  <c r="AL49" i="3"/>
  <c r="AK49" i="16"/>
  <c r="AL53" i="3"/>
  <c r="AK53" i="16"/>
  <c r="AL252" i="3"/>
  <c r="AK252" i="16"/>
  <c r="AL226" i="3"/>
  <c r="AK226" i="16"/>
  <c r="AL214" i="3"/>
  <c r="AK214" i="16"/>
  <c r="AL57" i="3"/>
  <c r="AK57" i="16"/>
  <c r="AJ77" i="16"/>
  <c r="AJ84" i="16"/>
  <c r="AJ60" i="16"/>
  <c r="AB157" i="16"/>
  <c r="AD27" i="4"/>
  <c r="AD71" i="4" s="1"/>
  <c r="AD21" i="4"/>
  <c r="AD65" i="4" s="1"/>
  <c r="AC159" i="3"/>
  <c r="AD159" i="3" s="1"/>
  <c r="AC131" i="3"/>
  <c r="AC145" i="16"/>
  <c r="AD5" i="4"/>
  <c r="AD49" i="4" s="1"/>
  <c r="AC119" i="3"/>
  <c r="AD119" i="3" s="1"/>
  <c r="AD119" i="16" s="1"/>
  <c r="AD122" i="3"/>
  <c r="AC122" i="16"/>
  <c r="AE37" i="3"/>
  <c r="AD37" i="16"/>
  <c r="AD141" i="3"/>
  <c r="AC141" i="16"/>
  <c r="AC157" i="16"/>
  <c r="AC161" i="3"/>
  <c r="AC161" i="16" s="1"/>
  <c r="AC162" i="3"/>
  <c r="AC162" i="16" s="1"/>
  <c r="AC158" i="3"/>
  <c r="AC158" i="16" s="1"/>
  <c r="AD110" i="3"/>
  <c r="AC110" i="16"/>
  <c r="AC101" i="16"/>
  <c r="AD101" i="3"/>
  <c r="AD130" i="16"/>
  <c r="AE130" i="3"/>
  <c r="AD18" i="4"/>
  <c r="AD120" i="3"/>
  <c r="AD120" i="16" s="1"/>
  <c r="AC120" i="16"/>
  <c r="AC153" i="16"/>
  <c r="AD153" i="3"/>
  <c r="AC154" i="3"/>
  <c r="AC154" i="16" s="1"/>
  <c r="AB139" i="3"/>
  <c r="AB139" i="16" s="1"/>
  <c r="AB134" i="16"/>
  <c r="AB138" i="3"/>
  <c r="AB135" i="3"/>
  <c r="AB44" i="16"/>
  <c r="AC44" i="3"/>
  <c r="AD118" i="3"/>
  <c r="AC118" i="16"/>
  <c r="AC144" i="16"/>
  <c r="AD144" i="3"/>
  <c r="AC160" i="3"/>
  <c r="AC160" i="16" s="1"/>
  <c r="AD106" i="3"/>
  <c r="AC106" i="16"/>
  <c r="AB42" i="16"/>
  <c r="AB46" i="3"/>
  <c r="AB46" i="16" s="1"/>
  <c r="AB43" i="3"/>
  <c r="AB43" i="16" s="1"/>
  <c r="AB47" i="3"/>
  <c r="AB47" i="16" s="1"/>
  <c r="AD102" i="3"/>
  <c r="AC102" i="16"/>
  <c r="AD150" i="16"/>
  <c r="AD149" i="3"/>
  <c r="AD149" i="16" s="1"/>
  <c r="AD155" i="3"/>
  <c r="AD155" i="16" s="1"/>
  <c r="AD140" i="3"/>
  <c r="AD140" i="16" s="1"/>
  <c r="AD157" i="3"/>
  <c r="AE150" i="3"/>
  <c r="AE99" i="3"/>
  <c r="AD99" i="16"/>
  <c r="AD33" i="3"/>
  <c r="AC33" i="16"/>
  <c r="AD32" i="16"/>
  <c r="AE32" i="3"/>
  <c r="AD128" i="3"/>
  <c r="AC128" i="16"/>
  <c r="AD133" i="3"/>
  <c r="AC133" i="16"/>
  <c r="AC29" i="16"/>
  <c r="AD29" i="3"/>
  <c r="AB111" i="16"/>
  <c r="AB112" i="3"/>
  <c r="AB112" i="16" s="1"/>
  <c r="AB116" i="3"/>
  <c r="AB116" i="16" s="1"/>
  <c r="AB115" i="3"/>
  <c r="AB115" i="16" s="1"/>
  <c r="AC107" i="16"/>
  <c r="AC108" i="3"/>
  <c r="AC108" i="16" s="1"/>
  <c r="AD107" i="3"/>
  <c r="AE146" i="3"/>
  <c r="AD146" i="16"/>
  <c r="AE125" i="3"/>
  <c r="AD125" i="16"/>
  <c r="AE105" i="3"/>
  <c r="AD105" i="16"/>
  <c r="AD28" i="3"/>
  <c r="AD28" i="16" s="1"/>
  <c r="AC28" i="16"/>
  <c r="AC38" i="16"/>
  <c r="AC39" i="3"/>
  <c r="AC39" i="16" s="1"/>
  <c r="AD38" i="3"/>
  <c r="AC126" i="3"/>
  <c r="AB126" i="16"/>
  <c r="AD121" i="16"/>
  <c r="AE121" i="3"/>
  <c r="AD137" i="3"/>
  <c r="AD137" i="16" s="1"/>
  <c r="AD36" i="3"/>
  <c r="AC36" i="16"/>
  <c r="AE100" i="3"/>
  <c r="AD100" i="16"/>
  <c r="AD27" i="3"/>
  <c r="AD27" i="16" s="1"/>
  <c r="AC27" i="16"/>
  <c r="AE145" i="3"/>
  <c r="AD145" i="16"/>
  <c r="AD148" i="3"/>
  <c r="AC148" i="16"/>
  <c r="AD95" i="3"/>
  <c r="AC95" i="16"/>
  <c r="AC98" i="16"/>
  <c r="AC114" i="3"/>
  <c r="AC114" i="16" s="1"/>
  <c r="AD98" i="3"/>
  <c r="AC45" i="3"/>
  <c r="AC45" i="16" s="1"/>
  <c r="AB45" i="16"/>
  <c r="AC96" i="3"/>
  <c r="AC96" i="16" s="1"/>
  <c r="AB96" i="16"/>
  <c r="AD152" i="3"/>
  <c r="AC152" i="16"/>
  <c r="AD30" i="3"/>
  <c r="AC30" i="16"/>
  <c r="AC143" i="3"/>
  <c r="AC143" i="16" s="1"/>
  <c r="AC147" i="16"/>
  <c r="AD147" i="3"/>
  <c r="AC142" i="3"/>
  <c r="AC142" i="16" s="1"/>
  <c r="AE26" i="3"/>
  <c r="AD26" i="16"/>
  <c r="AD124" i="16"/>
  <c r="AE124" i="3"/>
  <c r="AC136" i="3"/>
  <c r="AB136" i="16"/>
  <c r="AD41" i="3"/>
  <c r="AC41" i="16"/>
  <c r="AC132" i="3"/>
  <c r="AB132" i="16"/>
  <c r="AD127" i="3"/>
  <c r="AC127" i="16"/>
  <c r="AC134" i="3"/>
  <c r="AC117" i="3"/>
  <c r="AD123" i="3"/>
  <c r="AC123" i="16"/>
  <c r="AE129" i="3"/>
  <c r="AD129" i="16"/>
  <c r="AC35" i="16"/>
  <c r="AC25" i="3"/>
  <c r="AC25" i="16" s="1"/>
  <c r="AD35" i="3"/>
  <c r="AC34" i="3"/>
  <c r="AC34" i="16" s="1"/>
  <c r="AC42" i="3"/>
  <c r="AC40" i="3"/>
  <c r="AC40" i="16" s="1"/>
  <c r="AD113" i="3"/>
  <c r="AC113" i="16"/>
  <c r="AD31" i="3"/>
  <c r="AC31" i="16"/>
  <c r="AE151" i="3"/>
  <c r="AD151" i="16"/>
  <c r="AC104" i="16"/>
  <c r="AC109" i="3"/>
  <c r="AC109" i="16" s="1"/>
  <c r="AC94" i="3"/>
  <c r="AC94" i="16" s="1"/>
  <c r="AD104" i="3"/>
  <c r="AC111" i="3"/>
  <c r="AC103" i="3"/>
  <c r="AC103" i="16" s="1"/>
  <c r="AD131" i="3"/>
  <c r="AD131" i="16" s="1"/>
  <c r="AC131" i="16"/>
  <c r="AC97" i="3"/>
  <c r="AC97" i="16" s="1"/>
  <c r="AB97" i="16"/>
  <c r="AE156" i="3"/>
  <c r="AD156" i="16"/>
  <c r="AL181" i="3"/>
  <c r="AM180" i="3"/>
  <c r="AM182" i="3"/>
  <c r="AM267" i="3"/>
  <c r="AL73" i="3"/>
  <c r="AL192" i="3"/>
  <c r="AL192" i="16" s="1"/>
  <c r="AL163" i="3"/>
  <c r="AL22" i="3"/>
  <c r="AL201" i="3"/>
  <c r="AL201" i="16" s="1"/>
  <c r="AL288" i="3"/>
  <c r="AL288" i="16" s="1"/>
  <c r="AL298" i="3"/>
  <c r="AL298" i="16" s="1"/>
  <c r="AL9" i="3"/>
  <c r="AL91" i="3"/>
  <c r="AL78" i="3"/>
  <c r="AL75" i="3"/>
  <c r="AL13" i="3"/>
  <c r="AM279" i="3"/>
  <c r="AM279" i="16" s="1"/>
  <c r="AL271" i="3"/>
  <c r="AM170" i="3"/>
  <c r="AL93" i="3"/>
  <c r="AL278" i="3"/>
  <c r="AL278" i="16" s="1"/>
  <c r="AL262" i="3"/>
  <c r="AL262" i="16" s="1"/>
  <c r="AL299" i="3"/>
  <c r="AL299" i="16" s="1"/>
  <c r="AL290" i="3"/>
  <c r="AL290" i="16" s="1"/>
  <c r="AL189" i="3"/>
  <c r="AL189" i="16" s="1"/>
  <c r="AM285" i="3"/>
  <c r="AM285" i="16" s="1"/>
  <c r="AL79" i="3"/>
  <c r="AL14" i="3"/>
  <c r="AL21" i="3"/>
  <c r="AL183" i="3"/>
  <c r="AL183" i="16" s="1"/>
  <c r="AL295" i="3"/>
  <c r="AL295" i="16" s="1"/>
  <c r="AL286" i="3"/>
  <c r="AL286" i="16" s="1"/>
  <c r="AL90" i="3"/>
  <c r="AL199" i="3"/>
  <c r="AL199" i="16" s="1"/>
  <c r="AL16" i="3"/>
  <c r="AL87" i="3"/>
  <c r="AM166" i="3"/>
  <c r="AM164" i="3"/>
  <c r="AM176" i="3"/>
  <c r="AL187" i="3"/>
  <c r="AL187" i="16" s="1"/>
  <c r="AL206" i="3"/>
  <c r="AL206" i="16" s="1"/>
  <c r="AL185" i="3"/>
  <c r="AL185" i="16" s="1"/>
  <c r="AL202" i="3"/>
  <c r="AL202" i="16" s="1"/>
  <c r="AL74" i="3"/>
  <c r="AL8" i="3"/>
  <c r="AL71" i="3"/>
  <c r="AL296" i="3"/>
  <c r="AL296" i="16" s="1"/>
  <c r="AM256" i="3"/>
  <c r="AL208" i="3"/>
  <c r="AL208" i="16" s="1"/>
  <c r="AL12" i="3"/>
  <c r="AM172" i="3"/>
  <c r="AL186" i="3"/>
  <c r="AL186" i="16" s="1"/>
  <c r="AL269" i="3"/>
  <c r="AL175" i="3"/>
  <c r="AL175" i="16" s="1"/>
  <c r="AL77" i="3"/>
  <c r="AL188" i="3"/>
  <c r="AL188" i="16" s="1"/>
  <c r="AL24" i="3"/>
  <c r="AL190" i="3"/>
  <c r="AL190" i="16" s="1"/>
  <c r="AL264" i="3"/>
  <c r="AL203" i="3"/>
  <c r="AL203" i="16" s="1"/>
  <c r="AL289" i="3"/>
  <c r="AL289" i="16" s="1"/>
  <c r="AL191" i="3"/>
  <c r="AL191" i="16" s="1"/>
  <c r="AL85" i="3"/>
  <c r="AL297" i="3"/>
  <c r="AL297" i="16" s="1"/>
  <c r="AM174" i="3"/>
  <c r="AM274" i="3"/>
  <c r="AL255" i="3"/>
  <c r="AL177" i="3"/>
  <c r="AL179" i="3"/>
  <c r="AL23" i="3"/>
  <c r="AL89" i="3"/>
  <c r="AM257" i="3"/>
  <c r="AL4" i="3"/>
  <c r="AL76" i="3"/>
  <c r="AL263" i="3"/>
  <c r="AL84" i="3"/>
  <c r="AL3" i="3"/>
  <c r="AL86" i="3"/>
  <c r="AL275" i="3"/>
  <c r="AL284" i="3"/>
  <c r="AL284" i="16" s="1"/>
  <c r="AL282" i="3"/>
  <c r="AL282" i="16" s="1"/>
  <c r="AL19" i="3"/>
  <c r="AL259" i="3"/>
  <c r="AL270" i="3"/>
  <c r="AL2" i="3"/>
  <c r="AL273" i="3"/>
  <c r="AL273" i="16" s="1"/>
  <c r="AL171" i="3"/>
  <c r="AL15" i="3"/>
  <c r="AL5" i="3"/>
  <c r="AL205" i="3"/>
  <c r="AL205" i="16" s="1"/>
  <c r="AL261" i="3"/>
  <c r="AL17" i="3"/>
  <c r="AM184" i="3"/>
  <c r="AL193" i="3"/>
  <c r="AL193" i="16" s="1"/>
  <c r="AL18" i="3"/>
  <c r="AL169" i="3"/>
  <c r="AM293" i="3"/>
  <c r="AM293" i="16" s="1"/>
  <c r="AL198" i="3"/>
  <c r="AL198" i="16" s="1"/>
  <c r="AL281" i="3"/>
  <c r="AL281" i="16" s="1"/>
  <c r="AL82" i="3"/>
  <c r="AL294" i="3"/>
  <c r="AL294" i="16" s="1"/>
  <c r="AL265" i="3"/>
  <c r="AL265" i="16" s="1"/>
  <c r="AL207" i="3"/>
  <c r="AL207" i="16" s="1"/>
  <c r="AM178" i="3"/>
  <c r="AL165" i="3"/>
  <c r="AL197" i="3"/>
  <c r="AL197" i="16" s="1"/>
  <c r="AM168" i="3"/>
  <c r="AL196" i="3"/>
  <c r="AL196" i="16" s="1"/>
  <c r="AL173" i="3"/>
  <c r="AL204" i="3"/>
  <c r="AL204" i="16" s="1"/>
  <c r="AL72" i="3"/>
  <c r="AM300" i="3"/>
  <c r="AM300" i="16" s="1"/>
  <c r="AL83" i="3"/>
  <c r="AL81" i="3"/>
  <c r="AL280" i="3"/>
  <c r="AL280" i="16" s="1"/>
  <c r="AL6" i="3"/>
  <c r="AM258" i="3"/>
  <c r="AL7" i="3"/>
  <c r="AL276" i="3"/>
  <c r="AM266" i="3"/>
  <c r="AL80" i="3"/>
  <c r="AL92" i="3"/>
  <c r="AL195" i="3"/>
  <c r="AL195" i="16" s="1"/>
  <c r="AL291" i="3"/>
  <c r="AL291" i="16" s="1"/>
  <c r="AL88" i="3"/>
  <c r="AL20" i="3"/>
  <c r="AL10" i="3"/>
  <c r="AL277" i="3"/>
  <c r="AL200" i="3"/>
  <c r="AL200" i="16" s="1"/>
  <c r="AL194" i="3"/>
  <c r="AL194" i="16" s="1"/>
  <c r="AL268" i="3"/>
  <c r="AL167" i="3"/>
  <c r="AL287" i="3"/>
  <c r="AL287" i="16" s="1"/>
  <c r="AL11" i="3"/>
  <c r="AM283" i="3"/>
  <c r="AM283" i="16" s="1"/>
  <c r="AL292" i="3"/>
  <c r="AL292" i="16" s="1"/>
  <c r="T89" i="15"/>
  <c r="S66" i="15"/>
  <c r="AD35" i="4"/>
  <c r="AD79" i="4" s="1"/>
  <c r="AD43" i="4"/>
  <c r="AD87" i="4" s="1"/>
  <c r="AD42" i="4"/>
  <c r="AD86" i="4" s="1"/>
  <c r="AE42" i="4"/>
  <c r="AE86" i="4" s="1"/>
  <c r="AE38" i="4"/>
  <c r="AE82" i="4" s="1"/>
  <c r="AD37" i="4"/>
  <c r="AD81" i="4" s="1"/>
  <c r="AD6" i="4"/>
  <c r="AD50" i="4" s="1"/>
  <c r="AD24" i="4"/>
  <c r="AD68" i="4" s="1"/>
  <c r="AE5" i="4"/>
  <c r="AE49" i="4" s="1"/>
  <c r="AD4" i="4"/>
  <c r="AD48" i="4" s="1"/>
  <c r="AD10" i="4"/>
  <c r="AD54" i="4" s="1"/>
  <c r="AD19" i="4"/>
  <c r="AE19" i="4" s="1"/>
  <c r="AE63" i="4" s="1"/>
  <c r="AD11" i="4"/>
  <c r="AD55" i="4" s="1"/>
  <c r="AC88" i="4"/>
  <c r="AD44" i="4"/>
  <c r="AD88" i="4" s="1"/>
  <c r="AD16" i="4"/>
  <c r="AD60" i="4" s="1"/>
  <c r="AC57" i="4"/>
  <c r="AD13" i="4"/>
  <c r="AC56" i="4"/>
  <c r="AD12" i="4"/>
  <c r="AD28" i="4"/>
  <c r="AD36" i="4"/>
  <c r="AD80" i="4" s="1"/>
  <c r="AD20" i="4"/>
  <c r="AE4" i="4"/>
  <c r="AC89" i="4"/>
  <c r="AD45" i="4"/>
  <c r="AC78" i="4"/>
  <c r="AD34" i="4"/>
  <c r="AC70" i="4"/>
  <c r="AD26" i="4"/>
  <c r="AD41" i="4"/>
  <c r="AD85" i="4" s="1"/>
  <c r="AC73" i="4"/>
  <c r="AD29" i="4"/>
  <c r="AC66" i="4"/>
  <c r="AD22" i="4"/>
  <c r="AC58" i="4"/>
  <c r="AD14" i="4"/>
  <c r="AD30" i="4"/>
  <c r="AD74" i="4" s="1"/>
  <c r="AC67" i="4"/>
  <c r="AD23" i="4"/>
  <c r="AE23" i="4" s="1"/>
  <c r="AC59" i="4"/>
  <c r="AD15" i="4"/>
  <c r="AE15" i="4" s="1"/>
  <c r="AE59" i="4" s="1"/>
  <c r="AC75" i="4"/>
  <c r="AD31" i="4"/>
  <c r="AC47" i="4"/>
  <c r="AC77" i="4"/>
  <c r="AD33" i="4"/>
  <c r="AE33" i="4" s="1"/>
  <c r="AE77" i="4" s="1"/>
  <c r="AD25" i="4"/>
  <c r="AD32" i="4"/>
  <c r="AD76" i="4" s="1"/>
  <c r="AD61" i="4"/>
  <c r="AE27" i="4"/>
  <c r="AE71" i="4" s="1"/>
  <c r="AE3" i="4"/>
  <c r="AE17" i="4"/>
  <c r="AE61" i="4" s="1"/>
  <c r="AC61" i="4"/>
  <c r="AC83" i="4"/>
  <c r="AD39" i="4"/>
  <c r="AC51" i="4"/>
  <c r="AD7" i="4"/>
  <c r="AC53" i="4"/>
  <c r="AD9" i="4"/>
  <c r="AD40" i="4"/>
  <c r="AD8" i="4"/>
  <c r="AE46" i="4"/>
  <c r="AE90" i="4" s="1"/>
  <c r="C132" i="1"/>
  <c r="L132" i="1" s="1"/>
  <c r="AG33" i="1"/>
  <c r="AG34" i="1"/>
  <c r="AG35" i="1"/>
  <c r="AG36" i="1"/>
  <c r="AG37" i="1"/>
  <c r="AG38" i="1"/>
  <c r="AG39" i="1"/>
  <c r="AG40" i="1"/>
  <c r="AG41" i="1"/>
  <c r="AG46" i="1"/>
  <c r="AG47" i="1"/>
  <c r="AG48" i="1"/>
  <c r="AG49" i="1"/>
  <c r="AG50" i="1"/>
  <c r="AG45" i="1"/>
  <c r="AG44" i="1"/>
  <c r="AG43" i="1"/>
  <c r="AG32" i="1"/>
  <c r="AG30" i="1"/>
  <c r="AG29" i="1"/>
  <c r="AG76" i="1"/>
  <c r="AG72" i="1" s="1"/>
  <c r="AG75" i="1"/>
  <c r="AG71" i="1"/>
  <c r="AG70" i="1"/>
  <c r="AG69" i="1"/>
  <c r="AG68" i="1" s="1"/>
  <c r="AE68" i="1" s="1"/>
  <c r="AG67" i="1"/>
  <c r="AG66" i="1"/>
  <c r="AG65" i="1"/>
  <c r="AG63" i="1"/>
  <c r="AG62" i="1"/>
  <c r="AG61" i="1"/>
  <c r="AG59" i="1"/>
  <c r="AG58" i="1"/>
  <c r="AG56" i="1"/>
  <c r="AG55" i="1"/>
  <c r="AG4" i="1"/>
  <c r="AG6" i="1"/>
  <c r="AG5" i="1" s="1"/>
  <c r="AE5" i="1" s="1"/>
  <c r="AG7" i="1"/>
  <c r="AG8" i="1"/>
  <c r="AG9" i="1"/>
  <c r="AG10" i="1"/>
  <c r="AG11" i="1"/>
  <c r="AG12" i="1"/>
  <c r="AG13" i="1"/>
  <c r="AG14" i="1"/>
  <c r="AG15" i="1"/>
  <c r="AG17" i="1"/>
  <c r="AG18" i="1"/>
  <c r="AG19" i="1"/>
  <c r="AG22" i="1"/>
  <c r="AG23" i="1"/>
  <c r="AG24" i="1"/>
  <c r="AG20" i="1" s="1"/>
  <c r="AE20" i="1" s="1"/>
  <c r="AG3" i="1"/>
  <c r="AL163" i="16" l="1"/>
  <c r="AK80" i="16"/>
  <c r="AK69" i="16"/>
  <c r="AK12" i="16"/>
  <c r="AL184" i="16"/>
  <c r="AK15" i="16"/>
  <c r="AK91" i="16"/>
  <c r="AK75" i="16"/>
  <c r="AK60" i="16"/>
  <c r="AK73" i="16"/>
  <c r="AK7" i="16"/>
  <c r="AK14" i="16"/>
  <c r="AM214" i="3"/>
  <c r="AL214" i="16"/>
  <c r="AM49" i="3"/>
  <c r="AM220" i="3"/>
  <c r="AL220" i="16"/>
  <c r="AM239" i="3"/>
  <c r="AL239" i="16"/>
  <c r="AL276" i="16"/>
  <c r="AL270" i="16"/>
  <c r="AL177" i="16"/>
  <c r="AL74" i="16"/>
  <c r="AL181" i="16"/>
  <c r="AM57" i="3"/>
  <c r="AM226" i="3"/>
  <c r="AL226" i="16"/>
  <c r="AM53" i="3"/>
  <c r="AM251" i="3"/>
  <c r="AL251" i="16"/>
  <c r="AM234" i="3"/>
  <c r="AL234" i="16"/>
  <c r="AM64" i="3"/>
  <c r="AM253" i="3"/>
  <c r="AL253" i="16"/>
  <c r="AM235" i="3"/>
  <c r="AL235" i="16"/>
  <c r="AK65" i="16"/>
  <c r="AL168" i="16"/>
  <c r="AK2" i="16"/>
  <c r="AL174" i="16"/>
  <c r="AL172" i="16"/>
  <c r="AM212" i="3"/>
  <c r="AL212" i="16"/>
  <c r="AM254" i="3"/>
  <c r="AL254" i="16"/>
  <c r="AM301" i="3"/>
  <c r="AL301" i="16"/>
  <c r="AL82" i="16" s="1"/>
  <c r="AK20" i="16"/>
  <c r="AK63" i="16"/>
  <c r="AK48" i="16"/>
  <c r="AK51" i="16"/>
  <c r="AK55" i="16"/>
  <c r="AK67" i="16"/>
  <c r="AK59" i="16"/>
  <c r="AK62" i="16"/>
  <c r="AK58" i="16"/>
  <c r="AK82" i="16"/>
  <c r="AK86" i="16"/>
  <c r="AK23" i="16"/>
  <c r="AK71" i="16"/>
  <c r="AK87" i="16"/>
  <c r="AK21" i="16"/>
  <c r="AL258" i="16"/>
  <c r="AK93" i="16"/>
  <c r="AK90" i="16"/>
  <c r="AK52" i="16"/>
  <c r="AK11" i="16"/>
  <c r="AK88" i="16"/>
  <c r="AL81" i="16"/>
  <c r="AL86" i="16"/>
  <c r="AM252" i="3"/>
  <c r="AL252" i="16"/>
  <c r="AM249" i="3"/>
  <c r="AL249" i="16"/>
  <c r="AM229" i="3"/>
  <c r="AL229" i="16"/>
  <c r="AM50" i="3"/>
  <c r="AM70" i="3"/>
  <c r="AL70" i="16"/>
  <c r="AL272" i="16"/>
  <c r="AM272" i="3"/>
  <c r="AL268" i="16"/>
  <c r="AL169" i="16"/>
  <c r="AL15" i="16"/>
  <c r="AL91" i="16"/>
  <c r="AL11" i="16"/>
  <c r="AL20" i="16"/>
  <c r="AL92" i="16"/>
  <c r="AL7" i="16"/>
  <c r="AL72" i="16"/>
  <c r="AL18" i="16"/>
  <c r="AL261" i="16"/>
  <c r="AL171" i="16"/>
  <c r="AL259" i="16"/>
  <c r="AL275" i="16"/>
  <c r="AL263" i="16"/>
  <c r="AL89" i="16"/>
  <c r="AL255" i="16"/>
  <c r="AL85" i="16"/>
  <c r="AL264" i="16"/>
  <c r="AL77" i="16"/>
  <c r="AL16" i="16"/>
  <c r="AL79" i="16"/>
  <c r="AL93" i="16"/>
  <c r="AL13" i="16"/>
  <c r="AL9" i="16"/>
  <c r="AL22" i="16"/>
  <c r="AL260" i="16"/>
  <c r="AM260" i="3"/>
  <c r="AM221" i="3"/>
  <c r="AL221" i="16"/>
  <c r="AM223" i="3"/>
  <c r="AL223" i="16"/>
  <c r="AM65" i="3"/>
  <c r="AL65" i="16"/>
  <c r="AM228" i="3"/>
  <c r="AL228" i="16"/>
  <c r="AM241" i="3"/>
  <c r="AL241" i="16"/>
  <c r="AM233" i="3"/>
  <c r="AL233" i="16"/>
  <c r="AM209" i="3"/>
  <c r="AL209" i="16"/>
  <c r="AM215" i="3"/>
  <c r="AL215" i="16"/>
  <c r="AM240" i="3"/>
  <c r="AL240" i="16"/>
  <c r="AM222" i="3"/>
  <c r="AL222" i="16"/>
  <c r="AM227" i="3"/>
  <c r="AL227" i="16"/>
  <c r="AM63" i="3"/>
  <c r="AL63" i="16"/>
  <c r="AM48" i="3"/>
  <c r="AL48" i="16"/>
  <c r="AM51" i="3"/>
  <c r="AL51" i="16"/>
  <c r="AM55" i="3"/>
  <c r="AL55" i="16"/>
  <c r="AM67" i="3"/>
  <c r="AL67" i="16"/>
  <c r="AM59" i="3"/>
  <c r="AL59" i="16"/>
  <c r="AM62" i="3"/>
  <c r="AL62" i="16"/>
  <c r="AM210" i="3"/>
  <c r="AL210" i="16"/>
  <c r="AM58" i="3"/>
  <c r="AL58" i="16"/>
  <c r="AK17" i="16"/>
  <c r="AK84" i="16"/>
  <c r="AL274" i="16"/>
  <c r="AK74" i="16"/>
  <c r="AK10" i="16"/>
  <c r="AL266" i="16"/>
  <c r="AL180" i="16"/>
  <c r="AL176" i="16"/>
  <c r="AK92" i="16"/>
  <c r="AM213" i="3"/>
  <c r="AL213" i="16"/>
  <c r="AM238" i="3"/>
  <c r="AL238" i="16"/>
  <c r="AM52" i="3"/>
  <c r="AL52" i="16"/>
  <c r="AM217" i="3"/>
  <c r="AL217" i="16"/>
  <c r="AM218" i="3"/>
  <c r="AL218" i="16"/>
  <c r="AN303" i="3"/>
  <c r="AM303" i="16"/>
  <c r="AL170" i="16"/>
  <c r="AK22" i="16"/>
  <c r="AL88" i="16"/>
  <c r="AL19" i="16"/>
  <c r="AL23" i="16"/>
  <c r="AL71" i="16"/>
  <c r="AM250" i="3"/>
  <c r="AL250" i="16"/>
  <c r="AM54" i="3"/>
  <c r="AL54" i="16"/>
  <c r="AL164" i="16"/>
  <c r="AL167" i="16"/>
  <c r="AL277" i="16"/>
  <c r="AL6" i="16"/>
  <c r="AL83" i="16"/>
  <c r="AL173" i="16"/>
  <c r="AL165" i="16"/>
  <c r="AL5" i="16"/>
  <c r="AL2" i="16"/>
  <c r="AL3" i="16"/>
  <c r="AL4" i="16"/>
  <c r="AL179" i="16"/>
  <c r="AL24" i="16"/>
  <c r="AL269" i="16"/>
  <c r="AL8" i="16"/>
  <c r="AL90" i="16"/>
  <c r="AL21" i="16"/>
  <c r="AL271" i="16"/>
  <c r="AL78" i="16"/>
  <c r="AM224" i="3"/>
  <c r="AL224" i="16"/>
  <c r="AM216" i="3"/>
  <c r="AL216" i="16"/>
  <c r="AM247" i="3"/>
  <c r="AL247" i="16"/>
  <c r="AM225" i="3"/>
  <c r="AL225" i="16"/>
  <c r="AM245" i="3"/>
  <c r="AL245" i="16"/>
  <c r="AK8" i="16"/>
  <c r="AM56" i="3"/>
  <c r="AL56" i="16"/>
  <c r="AM231" i="3"/>
  <c r="AL231" i="16"/>
  <c r="AM243" i="3"/>
  <c r="AL243" i="16"/>
  <c r="AN302" i="3"/>
  <c r="AM302" i="16"/>
  <c r="AM258" i="16" s="1"/>
  <c r="AM219" i="3"/>
  <c r="AL219" i="16"/>
  <c r="AM66" i="3"/>
  <c r="AL66" i="16"/>
  <c r="AM242" i="3"/>
  <c r="AL242" i="16"/>
  <c r="AM248" i="3"/>
  <c r="AL248" i="16"/>
  <c r="AM69" i="3"/>
  <c r="AL69" i="16"/>
  <c r="AM61" i="3"/>
  <c r="AL61" i="16"/>
  <c r="AM232" i="3"/>
  <c r="AL232" i="16"/>
  <c r="AM230" i="3"/>
  <c r="AL230" i="16"/>
  <c r="AL178" i="16"/>
  <c r="AK19" i="16"/>
  <c r="AL257" i="16"/>
  <c r="AL256" i="16"/>
  <c r="AL166" i="16"/>
  <c r="AK9" i="16"/>
  <c r="AL182" i="16"/>
  <c r="AM246" i="3"/>
  <c r="AL246" i="16"/>
  <c r="AK16" i="16"/>
  <c r="AK6" i="16"/>
  <c r="AM60" i="3"/>
  <c r="AL60" i="16"/>
  <c r="AM244" i="3"/>
  <c r="AL244" i="16"/>
  <c r="AM237" i="3"/>
  <c r="AL237" i="16"/>
  <c r="AM236" i="3"/>
  <c r="AL236" i="16"/>
  <c r="AM68" i="3"/>
  <c r="AL68" i="16"/>
  <c r="AM211" i="3"/>
  <c r="AL211" i="16"/>
  <c r="AE21" i="4"/>
  <c r="AE65" i="4" s="1"/>
  <c r="AC159" i="16"/>
  <c r="AE6" i="4"/>
  <c r="AE50" i="4" s="1"/>
  <c r="AC119" i="16"/>
  <c r="AD104" i="16"/>
  <c r="AD103" i="3"/>
  <c r="AD103" i="16" s="1"/>
  <c r="AD111" i="3"/>
  <c r="AD94" i="3"/>
  <c r="AD94" i="16" s="1"/>
  <c r="AD109" i="3"/>
  <c r="AD109" i="16" s="1"/>
  <c r="AE104" i="3"/>
  <c r="AD98" i="16"/>
  <c r="AD114" i="3"/>
  <c r="AD114" i="16" s="1"/>
  <c r="AE98" i="3"/>
  <c r="AF145" i="3"/>
  <c r="AE145" i="16"/>
  <c r="AE121" i="16"/>
  <c r="AE137" i="3"/>
  <c r="AE137" i="16" s="1"/>
  <c r="AF121" i="3"/>
  <c r="AD38" i="16"/>
  <c r="AE38" i="3"/>
  <c r="AD39" i="3"/>
  <c r="AD39" i="16" s="1"/>
  <c r="AE118" i="3"/>
  <c r="AD118" i="16"/>
  <c r="AC138" i="3"/>
  <c r="AC138" i="16" s="1"/>
  <c r="AB138" i="16"/>
  <c r="AE110" i="3"/>
  <c r="AD110" i="16"/>
  <c r="AE35" i="4"/>
  <c r="AE79" i="4" s="1"/>
  <c r="AE24" i="4"/>
  <c r="AE68" i="4" s="1"/>
  <c r="AF42" i="4"/>
  <c r="AF86" i="4" s="1"/>
  <c r="AC111" i="16"/>
  <c r="AC112" i="3"/>
  <c r="AC112" i="16" s="1"/>
  <c r="AC116" i="3"/>
  <c r="AC116" i="16" s="1"/>
  <c r="AC115" i="3"/>
  <c r="AC115" i="16" s="1"/>
  <c r="AE31" i="3"/>
  <c r="AD31" i="16"/>
  <c r="AC42" i="16"/>
  <c r="AC47" i="3"/>
  <c r="AC47" i="16" s="1"/>
  <c r="AC46" i="3"/>
  <c r="AC46" i="16" s="1"/>
  <c r="AC43" i="3"/>
  <c r="AC43" i="16" s="1"/>
  <c r="AE123" i="3"/>
  <c r="AD123" i="16"/>
  <c r="AD127" i="16"/>
  <c r="AE127" i="3"/>
  <c r="AD134" i="3"/>
  <c r="AE41" i="3"/>
  <c r="AD41" i="16"/>
  <c r="AD143" i="3"/>
  <c r="AD143" i="16" s="1"/>
  <c r="AD147" i="16"/>
  <c r="AE147" i="3"/>
  <c r="AD142" i="3"/>
  <c r="AD142" i="16" s="1"/>
  <c r="AE30" i="3"/>
  <c r="AD30" i="16"/>
  <c r="AE152" i="3"/>
  <c r="AD152" i="16"/>
  <c r="AD126" i="3"/>
  <c r="AD126" i="16" s="1"/>
  <c r="AC126" i="16"/>
  <c r="AD107" i="16"/>
  <c r="AD108" i="3"/>
  <c r="AD108" i="16" s="1"/>
  <c r="AE107" i="3"/>
  <c r="AE128" i="3"/>
  <c r="AD128" i="16"/>
  <c r="AE33" i="3"/>
  <c r="AD33" i="16"/>
  <c r="AD157" i="16"/>
  <c r="AD161" i="3"/>
  <c r="AD161" i="16" s="1"/>
  <c r="AD162" i="3"/>
  <c r="AD162" i="16" s="1"/>
  <c r="AD158" i="3"/>
  <c r="AD158" i="16" s="1"/>
  <c r="AE106" i="3"/>
  <c r="AD106" i="16"/>
  <c r="AC135" i="3"/>
  <c r="AC135" i="16" s="1"/>
  <c r="AB135" i="16"/>
  <c r="AE130" i="16"/>
  <c r="AE131" i="3"/>
  <c r="AE131" i="16" s="1"/>
  <c r="AF130" i="3"/>
  <c r="AD117" i="3"/>
  <c r="AD117" i="16" s="1"/>
  <c r="AC117" i="16"/>
  <c r="AF100" i="3"/>
  <c r="AE100" i="16"/>
  <c r="AF32" i="3"/>
  <c r="AE32" i="16"/>
  <c r="AE28" i="3"/>
  <c r="AE27" i="3"/>
  <c r="AF37" i="3"/>
  <c r="AE37" i="16"/>
  <c r="AF156" i="3"/>
  <c r="AE156" i="16"/>
  <c r="AF151" i="3"/>
  <c r="AE151" i="16"/>
  <c r="AE113" i="3"/>
  <c r="AD113" i="16"/>
  <c r="AD35" i="16"/>
  <c r="AD42" i="3"/>
  <c r="AE35" i="3"/>
  <c r="AD25" i="3"/>
  <c r="AD25" i="16" s="1"/>
  <c r="AD40" i="3"/>
  <c r="AD40" i="16" s="1"/>
  <c r="AD34" i="3"/>
  <c r="AD34" i="16" s="1"/>
  <c r="AF129" i="3"/>
  <c r="AE129" i="16"/>
  <c r="AC134" i="16"/>
  <c r="AC139" i="3"/>
  <c r="AC139" i="16" s="1"/>
  <c r="AD132" i="3"/>
  <c r="AD132" i="16" s="1"/>
  <c r="AC132" i="16"/>
  <c r="AD136" i="3"/>
  <c r="AC136" i="16"/>
  <c r="AF26" i="3"/>
  <c r="AE26" i="16"/>
  <c r="AE133" i="3"/>
  <c r="AD133" i="16"/>
  <c r="AF99" i="3"/>
  <c r="AE99" i="16"/>
  <c r="AE102" i="3"/>
  <c r="AD102" i="16"/>
  <c r="AD144" i="16"/>
  <c r="AE144" i="3"/>
  <c r="AD160" i="3"/>
  <c r="AD160" i="16" s="1"/>
  <c r="AD44" i="3"/>
  <c r="AC44" i="16"/>
  <c r="AE101" i="3"/>
  <c r="AD101" i="16"/>
  <c r="AD96" i="3"/>
  <c r="AD97" i="3"/>
  <c r="AE95" i="3"/>
  <c r="AD95" i="16"/>
  <c r="AF125" i="3"/>
  <c r="AE125" i="16"/>
  <c r="AD153" i="16"/>
  <c r="AD154" i="3"/>
  <c r="AD154" i="16" s="1"/>
  <c r="AE153" i="3"/>
  <c r="AE18" i="4"/>
  <c r="AD62" i="4"/>
  <c r="AE124" i="16"/>
  <c r="AE119" i="3"/>
  <c r="AE119" i="16" s="1"/>
  <c r="AF124" i="3"/>
  <c r="AE120" i="3"/>
  <c r="AE120" i="16" s="1"/>
  <c r="AE148" i="3"/>
  <c r="AD148" i="16"/>
  <c r="AE36" i="3"/>
  <c r="AD36" i="16"/>
  <c r="AF105" i="3"/>
  <c r="AE105" i="16"/>
  <c r="AF146" i="3"/>
  <c r="AE146" i="16"/>
  <c r="AD29" i="16"/>
  <c r="AD45" i="3"/>
  <c r="AD45" i="16" s="1"/>
  <c r="AE29" i="3"/>
  <c r="AE150" i="16"/>
  <c r="AE157" i="3"/>
  <c r="AE140" i="3"/>
  <c r="AE140" i="16" s="1"/>
  <c r="AF150" i="3"/>
  <c r="AE149" i="3"/>
  <c r="AE149" i="16" s="1"/>
  <c r="AE155" i="3"/>
  <c r="AE155" i="16" s="1"/>
  <c r="AE159" i="3"/>
  <c r="AD159" i="16"/>
  <c r="AE141" i="3"/>
  <c r="AD141" i="16"/>
  <c r="AE122" i="3"/>
  <c r="AD122" i="16"/>
  <c r="AM292" i="3"/>
  <c r="AM292" i="16" s="1"/>
  <c r="AM11" i="3"/>
  <c r="AM167" i="3"/>
  <c r="AM167" i="16" s="1"/>
  <c r="AM194" i="3"/>
  <c r="AM194" i="16" s="1"/>
  <c r="AM277" i="3"/>
  <c r="AM277" i="16" s="1"/>
  <c r="AM20" i="3"/>
  <c r="AM291" i="3"/>
  <c r="AM291" i="16" s="1"/>
  <c r="AM92" i="3"/>
  <c r="AN266" i="3"/>
  <c r="AM7" i="3"/>
  <c r="AM6" i="3"/>
  <c r="AM83" i="3"/>
  <c r="AM72" i="3"/>
  <c r="AM173" i="3"/>
  <c r="AM173" i="16" s="1"/>
  <c r="AN168" i="3"/>
  <c r="AM165" i="3"/>
  <c r="AM165" i="16" s="1"/>
  <c r="AM207" i="3"/>
  <c r="AM207" i="16" s="1"/>
  <c r="AM294" i="3"/>
  <c r="AM294" i="16" s="1"/>
  <c r="AM281" i="3"/>
  <c r="AM281" i="16" s="1"/>
  <c r="AN293" i="3"/>
  <c r="AN293" i="16" s="1"/>
  <c r="AM18" i="3"/>
  <c r="AN184" i="3"/>
  <c r="AM261" i="3"/>
  <c r="AM5" i="3"/>
  <c r="AM171" i="3"/>
  <c r="AM2" i="3"/>
  <c r="AM259" i="3"/>
  <c r="AM282" i="3"/>
  <c r="AM282" i="16" s="1"/>
  <c r="AM275" i="3"/>
  <c r="AM3" i="3"/>
  <c r="AM263" i="3"/>
  <c r="AM4" i="3"/>
  <c r="AM89" i="3"/>
  <c r="AM179" i="3"/>
  <c r="AM179" i="16" s="1"/>
  <c r="AM255" i="3"/>
  <c r="AN174" i="3"/>
  <c r="AM85" i="3"/>
  <c r="AM289" i="3"/>
  <c r="AM289" i="16" s="1"/>
  <c r="AM264" i="3"/>
  <c r="AM24" i="3"/>
  <c r="AM77" i="3"/>
  <c r="AM269" i="3"/>
  <c r="AM269" i="16" s="1"/>
  <c r="AN172" i="3"/>
  <c r="AM208" i="3"/>
  <c r="AM208" i="16" s="1"/>
  <c r="AM296" i="3"/>
  <c r="AM296" i="16" s="1"/>
  <c r="AM8" i="3"/>
  <c r="AM202" i="3"/>
  <c r="AM202" i="16" s="1"/>
  <c r="AM206" i="3"/>
  <c r="AM206" i="16" s="1"/>
  <c r="AN176" i="3"/>
  <c r="AN166" i="3"/>
  <c r="AM16" i="3"/>
  <c r="AM90" i="3"/>
  <c r="AM295" i="3"/>
  <c r="AM295" i="16" s="1"/>
  <c r="AM21" i="3"/>
  <c r="AM79" i="3"/>
  <c r="AM189" i="3"/>
  <c r="AM189" i="16" s="1"/>
  <c r="AM299" i="3"/>
  <c r="AM299" i="16" s="1"/>
  <c r="AM93" i="3"/>
  <c r="AM271" i="3"/>
  <c r="AM271" i="16" s="1"/>
  <c r="AM13" i="3"/>
  <c r="AM78" i="3"/>
  <c r="AM9" i="3"/>
  <c r="AM288" i="3"/>
  <c r="AM288" i="16" s="1"/>
  <c r="AM22" i="3"/>
  <c r="AM192" i="3"/>
  <c r="AM192" i="16" s="1"/>
  <c r="AN267" i="3"/>
  <c r="AN180" i="3"/>
  <c r="AM287" i="3"/>
  <c r="AM287" i="16" s="1"/>
  <c r="AM280" i="3"/>
  <c r="AM280" i="16" s="1"/>
  <c r="AN283" i="3"/>
  <c r="AN283" i="16" s="1"/>
  <c r="AM268" i="3"/>
  <c r="AM268" i="16" s="1"/>
  <c r="AM200" i="3"/>
  <c r="AM200" i="16" s="1"/>
  <c r="AM10" i="3"/>
  <c r="AM88" i="3"/>
  <c r="AM195" i="3"/>
  <c r="AM195" i="16" s="1"/>
  <c r="AM80" i="3"/>
  <c r="AM276" i="3"/>
  <c r="AM276" i="16" s="1"/>
  <c r="AN258" i="3"/>
  <c r="AM81" i="3"/>
  <c r="AN300" i="3"/>
  <c r="AN300" i="16" s="1"/>
  <c r="AM204" i="3"/>
  <c r="AM204" i="16" s="1"/>
  <c r="AM196" i="3"/>
  <c r="AM196" i="16" s="1"/>
  <c r="AM197" i="3"/>
  <c r="AM197" i="16" s="1"/>
  <c r="AN178" i="3"/>
  <c r="AM265" i="3"/>
  <c r="AM265" i="16" s="1"/>
  <c r="AM82" i="3"/>
  <c r="AM198" i="3"/>
  <c r="AM198" i="16" s="1"/>
  <c r="AM169" i="3"/>
  <c r="AM193" i="3"/>
  <c r="AM193" i="16" s="1"/>
  <c r="AM17" i="3"/>
  <c r="AM205" i="3"/>
  <c r="AM205" i="16" s="1"/>
  <c r="AM15" i="3"/>
  <c r="AM273" i="3"/>
  <c r="AM273" i="16" s="1"/>
  <c r="AM270" i="3"/>
  <c r="AM19" i="3"/>
  <c r="AM284" i="3"/>
  <c r="AM284" i="16" s="1"/>
  <c r="AM86" i="3"/>
  <c r="AM84" i="3"/>
  <c r="AM76" i="3"/>
  <c r="AN257" i="3"/>
  <c r="AM23" i="3"/>
  <c r="AM177" i="3"/>
  <c r="AN274" i="3"/>
  <c r="AM297" i="3"/>
  <c r="AM297" i="16" s="1"/>
  <c r="AM191" i="3"/>
  <c r="AM191" i="16" s="1"/>
  <c r="AM203" i="3"/>
  <c r="AM203" i="16" s="1"/>
  <c r="AM190" i="3"/>
  <c r="AM190" i="16" s="1"/>
  <c r="AM188" i="3"/>
  <c r="AM188" i="16" s="1"/>
  <c r="AM175" i="3"/>
  <c r="AM175" i="16" s="1"/>
  <c r="AM186" i="3"/>
  <c r="AM186" i="16" s="1"/>
  <c r="AM12" i="3"/>
  <c r="AN256" i="3"/>
  <c r="AM71" i="3"/>
  <c r="AM74" i="3"/>
  <c r="AM185" i="3"/>
  <c r="AM185" i="16" s="1"/>
  <c r="AM187" i="3"/>
  <c r="AM187" i="16" s="1"/>
  <c r="AN164" i="3"/>
  <c r="AM87" i="3"/>
  <c r="AM199" i="3"/>
  <c r="AM199" i="16" s="1"/>
  <c r="AM286" i="3"/>
  <c r="AM286" i="16" s="1"/>
  <c r="AM183" i="3"/>
  <c r="AM183" i="16" s="1"/>
  <c r="AM14" i="3"/>
  <c r="AN285" i="3"/>
  <c r="AN285" i="16" s="1"/>
  <c r="AM290" i="3"/>
  <c r="AM290" i="16" s="1"/>
  <c r="AM262" i="3"/>
  <c r="AM262" i="16" s="1"/>
  <c r="AM278" i="3"/>
  <c r="AM278" i="16" s="1"/>
  <c r="AN170" i="3"/>
  <c r="AN279" i="3"/>
  <c r="AN279" i="16" s="1"/>
  <c r="AM75" i="3"/>
  <c r="AM91" i="3"/>
  <c r="AM298" i="3"/>
  <c r="AM298" i="16" s="1"/>
  <c r="AM201" i="3"/>
  <c r="AM201" i="16" s="1"/>
  <c r="AM163" i="3"/>
  <c r="AM163" i="16" s="1"/>
  <c r="AM73" i="3"/>
  <c r="AN182" i="3"/>
  <c r="AM181" i="3"/>
  <c r="U89" i="15"/>
  <c r="U66" i="15" s="1"/>
  <c r="T66" i="15"/>
  <c r="AE43" i="4"/>
  <c r="AE87" i="4" s="1"/>
  <c r="AF38" i="4"/>
  <c r="AF82" i="4" s="1"/>
  <c r="AE37" i="4"/>
  <c r="AE81" i="4" s="1"/>
  <c r="AE16" i="4"/>
  <c r="AE60" i="4" s="1"/>
  <c r="AD63" i="4"/>
  <c r="AF5" i="4"/>
  <c r="AF49" i="4" s="1"/>
  <c r="AE30" i="4"/>
  <c r="AE74" i="4" s="1"/>
  <c r="AE10" i="4"/>
  <c r="AF21" i="4"/>
  <c r="AF65" i="4" s="1"/>
  <c r="AF19" i="4"/>
  <c r="AF63" i="4" s="1"/>
  <c r="AE11" i="4"/>
  <c r="AE55" i="4" s="1"/>
  <c r="AD70" i="4"/>
  <c r="AD89" i="4"/>
  <c r="AE45" i="4"/>
  <c r="AE13" i="4"/>
  <c r="AE57" i="4" s="1"/>
  <c r="AD57" i="4"/>
  <c r="AD66" i="4"/>
  <c r="AE22" i="4"/>
  <c r="AE66" i="4" s="1"/>
  <c r="AD72" i="4"/>
  <c r="AE28" i="4"/>
  <c r="AE72" i="4" s="1"/>
  <c r="AF27" i="4"/>
  <c r="AF71" i="4" s="1"/>
  <c r="AE41" i="4"/>
  <c r="AF41" i="4" s="1"/>
  <c r="AF85" i="4" s="1"/>
  <c r="AD58" i="4"/>
  <c r="AE14" i="4"/>
  <c r="AE29" i="4"/>
  <c r="AD73" i="4"/>
  <c r="AD64" i="4"/>
  <c r="AE20" i="4"/>
  <c r="AF20" i="4" s="1"/>
  <c r="AF64" i="4" s="1"/>
  <c r="AE44" i="4"/>
  <c r="AE88" i="4" s="1"/>
  <c r="AE36" i="4"/>
  <c r="AE26" i="4"/>
  <c r="AF26" i="4" s="1"/>
  <c r="AF70" i="4" s="1"/>
  <c r="AD78" i="4"/>
  <c r="AE34" i="4"/>
  <c r="AE78" i="4" s="1"/>
  <c r="AE48" i="4"/>
  <c r="AF4" i="4"/>
  <c r="AD56" i="4"/>
  <c r="AE12" i="4"/>
  <c r="AF23" i="4"/>
  <c r="AD67" i="4"/>
  <c r="AD53" i="4"/>
  <c r="AE9" i="4"/>
  <c r="AE53" i="4" s="1"/>
  <c r="AE67" i="4"/>
  <c r="AD51" i="4"/>
  <c r="AE7" i="4"/>
  <c r="AE32" i="4"/>
  <c r="AF32" i="4" s="1"/>
  <c r="AF76" i="4" s="1"/>
  <c r="AE47" i="4"/>
  <c r="AF33" i="4"/>
  <c r="AG33" i="4" s="1"/>
  <c r="AD77" i="4"/>
  <c r="AF3" i="4"/>
  <c r="AF47" i="4" s="1"/>
  <c r="AD59" i="4"/>
  <c r="AF15" i="4"/>
  <c r="AG15" i="4" s="1"/>
  <c r="AG59" i="4" s="1"/>
  <c r="AD52" i="4"/>
  <c r="AE8" i="4"/>
  <c r="AE52" i="4" s="1"/>
  <c r="AD75" i="4"/>
  <c r="AE31" i="4"/>
  <c r="AE75" i="4" s="1"/>
  <c r="AD84" i="4"/>
  <c r="AE40" i="4"/>
  <c r="AD83" i="4"/>
  <c r="AE39" i="4"/>
  <c r="AF17" i="4"/>
  <c r="AF61" i="4" s="1"/>
  <c r="AD69" i="4"/>
  <c r="AE25" i="4"/>
  <c r="AF25" i="4" s="1"/>
  <c r="AF69" i="4" s="1"/>
  <c r="AG38" i="4"/>
  <c r="AG82" i="4" s="1"/>
  <c r="AF46" i="4"/>
  <c r="AF90" i="4" s="1"/>
  <c r="Y132" i="1"/>
  <c r="AG16" i="1"/>
  <c r="AE16" i="1" s="1"/>
  <c r="AB132" i="1"/>
  <c r="M132" i="1"/>
  <c r="AG42" i="1"/>
  <c r="AE42" i="1" s="1"/>
  <c r="G132" i="1"/>
  <c r="K132" i="1"/>
  <c r="O132" i="1"/>
  <c r="S132" i="1"/>
  <c r="W132" i="1"/>
  <c r="AA132" i="1"/>
  <c r="AE132" i="1"/>
  <c r="E132" i="1"/>
  <c r="J132" i="1"/>
  <c r="P132" i="1"/>
  <c r="U132" i="1"/>
  <c r="Z132" i="1"/>
  <c r="D132" i="1"/>
  <c r="H132" i="1"/>
  <c r="F132" i="1"/>
  <c r="N132" i="1"/>
  <c r="V132" i="1"/>
  <c r="I132" i="1"/>
  <c r="Q132" i="1"/>
  <c r="X132" i="1"/>
  <c r="AD132" i="1"/>
  <c r="T132" i="1"/>
  <c r="AC132" i="1"/>
  <c r="R132" i="1"/>
  <c r="AG31" i="1"/>
  <c r="AE31" i="1" s="1"/>
  <c r="AG60" i="1"/>
  <c r="AE60" i="1" s="1"/>
  <c r="AL17" i="16" l="1"/>
  <c r="AL73" i="16"/>
  <c r="AL80" i="16"/>
  <c r="AL49" i="16"/>
  <c r="AM182" i="16"/>
  <c r="AM184" i="16"/>
  <c r="AL50" i="16"/>
  <c r="AL75" i="16"/>
  <c r="AL76" i="16"/>
  <c r="AN224" i="3"/>
  <c r="AM224" i="16"/>
  <c r="AN250" i="3"/>
  <c r="AM250" i="16"/>
  <c r="AN68" i="3"/>
  <c r="AN246" i="3"/>
  <c r="AM246" i="16"/>
  <c r="AN225" i="3"/>
  <c r="AM225" i="16"/>
  <c r="AN216" i="3"/>
  <c r="AM216" i="16"/>
  <c r="AN218" i="3"/>
  <c r="AM218" i="16"/>
  <c r="AN52" i="3"/>
  <c r="AN213" i="3"/>
  <c r="AM213" i="16"/>
  <c r="AM267" i="16"/>
  <c r="AM172" i="16"/>
  <c r="AM168" i="16"/>
  <c r="AM256" i="16"/>
  <c r="AM178" i="16"/>
  <c r="AN235" i="3"/>
  <c r="AM235" i="16"/>
  <c r="AN64" i="3"/>
  <c r="AN251" i="3"/>
  <c r="AM251" i="16"/>
  <c r="AN226" i="3"/>
  <c r="AM226" i="16"/>
  <c r="AL14" i="16"/>
  <c r="AL84" i="16"/>
  <c r="AM164" i="16"/>
  <c r="AN245" i="3"/>
  <c r="AM245" i="16"/>
  <c r="AN247" i="3"/>
  <c r="AM247" i="16"/>
  <c r="AO303" i="3"/>
  <c r="AN303" i="16"/>
  <c r="AN238" i="3"/>
  <c r="AM238" i="16"/>
  <c r="AM272" i="16"/>
  <c r="AN272" i="3"/>
  <c r="AN237" i="3"/>
  <c r="AM237" i="16"/>
  <c r="AN60" i="3"/>
  <c r="AM166" i="16"/>
  <c r="AM174" i="16"/>
  <c r="AN54" i="3"/>
  <c r="AM181" i="16"/>
  <c r="AM169" i="16"/>
  <c r="AM275" i="16"/>
  <c r="AM171" i="16"/>
  <c r="AN230" i="3"/>
  <c r="AM230" i="16"/>
  <c r="AN61" i="3"/>
  <c r="AN248" i="3"/>
  <c r="AM248" i="16"/>
  <c r="AN66" i="3"/>
  <c r="AO302" i="3"/>
  <c r="AN302" i="16"/>
  <c r="AN184" i="16" s="1"/>
  <c r="AN231" i="3"/>
  <c r="AM231" i="16"/>
  <c r="AN210" i="3"/>
  <c r="AM210" i="16"/>
  <c r="AN59" i="3"/>
  <c r="AN55" i="3"/>
  <c r="AN48" i="3"/>
  <c r="AN227" i="3"/>
  <c r="AM227" i="16"/>
  <c r="AN240" i="3"/>
  <c r="AM240" i="16"/>
  <c r="AN209" i="3"/>
  <c r="AM209" i="16"/>
  <c r="AN241" i="3"/>
  <c r="AM241" i="16"/>
  <c r="AN65" i="3"/>
  <c r="AN221" i="3"/>
  <c r="AM221" i="16"/>
  <c r="AM257" i="16"/>
  <c r="AN70" i="3"/>
  <c r="AN229" i="3"/>
  <c r="AM229" i="16"/>
  <c r="AN252" i="3"/>
  <c r="AM252" i="16"/>
  <c r="AN301" i="3"/>
  <c r="AM301" i="16"/>
  <c r="AM4" i="16" s="1"/>
  <c r="AN212" i="3"/>
  <c r="AM212" i="16"/>
  <c r="AL53" i="16"/>
  <c r="AL57" i="16"/>
  <c r="AL87" i="16"/>
  <c r="AL10" i="16"/>
  <c r="AN220" i="3"/>
  <c r="AM220" i="16"/>
  <c r="AN214" i="3"/>
  <c r="AM214" i="16"/>
  <c r="AL12" i="16"/>
  <c r="AN182" i="16"/>
  <c r="AN180" i="16"/>
  <c r="AN174" i="16"/>
  <c r="AN211" i="3"/>
  <c r="AM211" i="16"/>
  <c r="AN236" i="3"/>
  <c r="AM236" i="16"/>
  <c r="AN244" i="3"/>
  <c r="AM244" i="16"/>
  <c r="AN217" i="3"/>
  <c r="AM217" i="16"/>
  <c r="AM260" i="16"/>
  <c r="AN260" i="3"/>
  <c r="AN253" i="3"/>
  <c r="AM253" i="16"/>
  <c r="AN234" i="3"/>
  <c r="AM234" i="16"/>
  <c r="AN53" i="3"/>
  <c r="AN57" i="3"/>
  <c r="AM14" i="16"/>
  <c r="AM177" i="16"/>
  <c r="AM84" i="16"/>
  <c r="AM270" i="16"/>
  <c r="AN258" i="16"/>
  <c r="AN267" i="16"/>
  <c r="AM93" i="16"/>
  <c r="AN172" i="16"/>
  <c r="AM264" i="16"/>
  <c r="AM255" i="16"/>
  <c r="AM263" i="16"/>
  <c r="AM259" i="16"/>
  <c r="AM261" i="16"/>
  <c r="AN168" i="16"/>
  <c r="AN232" i="3"/>
  <c r="AM232" i="16"/>
  <c r="AN69" i="3"/>
  <c r="AN242" i="3"/>
  <c r="AM242" i="16"/>
  <c r="AN219" i="3"/>
  <c r="AM219" i="16"/>
  <c r="AN243" i="3"/>
  <c r="AM243" i="16"/>
  <c r="AN56" i="3"/>
  <c r="AM180" i="16"/>
  <c r="AM266" i="16"/>
  <c r="AN58" i="3"/>
  <c r="AN62" i="3"/>
  <c r="AM62" i="16"/>
  <c r="AN67" i="3"/>
  <c r="AN51" i="3"/>
  <c r="AM51" i="16"/>
  <c r="AN63" i="3"/>
  <c r="AN222" i="3"/>
  <c r="AM222" i="16"/>
  <c r="AN215" i="3"/>
  <c r="AM215" i="16"/>
  <c r="AN233" i="3"/>
  <c r="AM233" i="16"/>
  <c r="AN228" i="3"/>
  <c r="AM228" i="16"/>
  <c r="AN223" i="3"/>
  <c r="AM223" i="16"/>
  <c r="AM176" i="16"/>
  <c r="AN50" i="3"/>
  <c r="AN249" i="3"/>
  <c r="AM249" i="16"/>
  <c r="AM274" i="16"/>
  <c r="AN254" i="3"/>
  <c r="AM254" i="16"/>
  <c r="AL64" i="16"/>
  <c r="AN239" i="3"/>
  <c r="AM239" i="16"/>
  <c r="AN49" i="3"/>
  <c r="AM170" i="16"/>
  <c r="AF6" i="4"/>
  <c r="AF50" i="4" s="1"/>
  <c r="AF24" i="4"/>
  <c r="AF68" i="4" s="1"/>
  <c r="AG42" i="4"/>
  <c r="AG86" i="4" s="1"/>
  <c r="AF35" i="4"/>
  <c r="AF79" i="4" s="1"/>
  <c r="AF43" i="4"/>
  <c r="AF87" i="4" s="1"/>
  <c r="AF141" i="3"/>
  <c r="AE141" i="16"/>
  <c r="AF101" i="3"/>
  <c r="AE101" i="16"/>
  <c r="AE144" i="16"/>
  <c r="AE160" i="3"/>
  <c r="AE160" i="16" s="1"/>
  <c r="AF144" i="3"/>
  <c r="AF27" i="3"/>
  <c r="AE27" i="16"/>
  <c r="AF31" i="3"/>
  <c r="AE31" i="16"/>
  <c r="AD111" i="16"/>
  <c r="AD115" i="3"/>
  <c r="AD115" i="16" s="1"/>
  <c r="AD116" i="3"/>
  <c r="AD116" i="16" s="1"/>
  <c r="AD112" i="3"/>
  <c r="AD112" i="16" s="1"/>
  <c r="AF150" i="16"/>
  <c r="AF149" i="3"/>
  <c r="AF149" i="16" s="1"/>
  <c r="AF157" i="3"/>
  <c r="AG150" i="3"/>
  <c r="AF140" i="3"/>
  <c r="AF140" i="16" s="1"/>
  <c r="AF155" i="3"/>
  <c r="AF155" i="16" s="1"/>
  <c r="AF29" i="3"/>
  <c r="AE29" i="16"/>
  <c r="AE45" i="3"/>
  <c r="AF124" i="16"/>
  <c r="AG124" i="3"/>
  <c r="AF119" i="3"/>
  <c r="AF119" i="16" s="1"/>
  <c r="AF120" i="3"/>
  <c r="AF120" i="16" s="1"/>
  <c r="AE62" i="4"/>
  <c r="AF18" i="4"/>
  <c r="AF62" i="4" s="1"/>
  <c r="AE97" i="3"/>
  <c r="AD97" i="16"/>
  <c r="AG26" i="3"/>
  <c r="AF26" i="16"/>
  <c r="AF37" i="4"/>
  <c r="AF81" i="4" s="1"/>
  <c r="AE157" i="16"/>
  <c r="AE161" i="3"/>
  <c r="AE161" i="16" s="1"/>
  <c r="AE162" i="3"/>
  <c r="AE162" i="16" s="1"/>
  <c r="AE158" i="3"/>
  <c r="AE158" i="16" s="1"/>
  <c r="AG105" i="3"/>
  <c r="AF105" i="16"/>
  <c r="AF148" i="3"/>
  <c r="AE148" i="16"/>
  <c r="AF102" i="3"/>
  <c r="AE102" i="16"/>
  <c r="AF133" i="3"/>
  <c r="AE133" i="16"/>
  <c r="AE136" i="3"/>
  <c r="AD136" i="16"/>
  <c r="AG151" i="3"/>
  <c r="AF151" i="16"/>
  <c r="AG37" i="3"/>
  <c r="AF37" i="16"/>
  <c r="AG32" i="3"/>
  <c r="AF32" i="16"/>
  <c r="AE107" i="16"/>
  <c r="AF107" i="3"/>
  <c r="AE108" i="3"/>
  <c r="AE108" i="16" s="1"/>
  <c r="AF30" i="3"/>
  <c r="AE30" i="16"/>
  <c r="AE127" i="16"/>
  <c r="AE132" i="3"/>
  <c r="AE132" i="16" s="1"/>
  <c r="AE117" i="3"/>
  <c r="AE117" i="16" s="1"/>
  <c r="AE126" i="3"/>
  <c r="AE126" i="16" s="1"/>
  <c r="AF127" i="3"/>
  <c r="AE38" i="16"/>
  <c r="AF38" i="3"/>
  <c r="AE39" i="3"/>
  <c r="AE39" i="16" s="1"/>
  <c r="AF130" i="16"/>
  <c r="AG130" i="3"/>
  <c r="AF131" i="3"/>
  <c r="AF131" i="16" s="1"/>
  <c r="AG146" i="3"/>
  <c r="AF146" i="16"/>
  <c r="AG99" i="3"/>
  <c r="AF99" i="16"/>
  <c r="AE35" i="16"/>
  <c r="AE40" i="3"/>
  <c r="AE40" i="16" s="1"/>
  <c r="AE34" i="3"/>
  <c r="AE34" i="16" s="1"/>
  <c r="AF35" i="3"/>
  <c r="AE42" i="3"/>
  <c r="AE25" i="3"/>
  <c r="AE25" i="16" s="1"/>
  <c r="AF113" i="3"/>
  <c r="AE113" i="16"/>
  <c r="AG156" i="3"/>
  <c r="AF156" i="16"/>
  <c r="AF28" i="3"/>
  <c r="AE28" i="16"/>
  <c r="AG100" i="3"/>
  <c r="AF100" i="16"/>
  <c r="AF152" i="3"/>
  <c r="AE152" i="16"/>
  <c r="AF147" i="3"/>
  <c r="AE147" i="16"/>
  <c r="AE142" i="3"/>
  <c r="AE143" i="3"/>
  <c r="AE143" i="16" s="1"/>
  <c r="AF41" i="3"/>
  <c r="AE41" i="16"/>
  <c r="AF110" i="3"/>
  <c r="AE110" i="16"/>
  <c r="AF118" i="3"/>
  <c r="AE118" i="16"/>
  <c r="AF121" i="16"/>
  <c r="AF137" i="3"/>
  <c r="AF137" i="16" s="1"/>
  <c r="AG121" i="3"/>
  <c r="AG145" i="3"/>
  <c r="AF145" i="16"/>
  <c r="AE104" i="16"/>
  <c r="AF104" i="3"/>
  <c r="AE111" i="3"/>
  <c r="AE103" i="3"/>
  <c r="AE103" i="16" s="1"/>
  <c r="AE94" i="3"/>
  <c r="AE94" i="16" s="1"/>
  <c r="AE109" i="3"/>
  <c r="AE109" i="16" s="1"/>
  <c r="AF95" i="3"/>
  <c r="AE95" i="16"/>
  <c r="AF33" i="3"/>
  <c r="AE33" i="16"/>
  <c r="AF36" i="3"/>
  <c r="AE36" i="16"/>
  <c r="AG129" i="3"/>
  <c r="AF129" i="16"/>
  <c r="AG21" i="4"/>
  <c r="AH21" i="4" s="1"/>
  <c r="AF122" i="3"/>
  <c r="AE122" i="16"/>
  <c r="AF159" i="3"/>
  <c r="AE159" i="16"/>
  <c r="AE153" i="16"/>
  <c r="AF153" i="3"/>
  <c r="AE154" i="3"/>
  <c r="AE154" i="16" s="1"/>
  <c r="AG125" i="3"/>
  <c r="AF125" i="16"/>
  <c r="AE96" i="3"/>
  <c r="AD96" i="16"/>
  <c r="AE44" i="3"/>
  <c r="AD44" i="16"/>
  <c r="AD42" i="16"/>
  <c r="AD46" i="3"/>
  <c r="AD46" i="16" s="1"/>
  <c r="AD47" i="3"/>
  <c r="AD47" i="16" s="1"/>
  <c r="AD43" i="3"/>
  <c r="AD43" i="16" s="1"/>
  <c r="AF106" i="3"/>
  <c r="AE106" i="16"/>
  <c r="AF128" i="3"/>
  <c r="AE128" i="16"/>
  <c r="AE134" i="3"/>
  <c r="AE134" i="16" s="1"/>
  <c r="AD134" i="16"/>
  <c r="AD135" i="3"/>
  <c r="AD138" i="3"/>
  <c r="AD139" i="3"/>
  <c r="AF123" i="3"/>
  <c r="AE123" i="16"/>
  <c r="AE98" i="16"/>
  <c r="AF98" i="3"/>
  <c r="AE114" i="3"/>
  <c r="AE114" i="16" s="1"/>
  <c r="AN287" i="3"/>
  <c r="AN287" i="16" s="1"/>
  <c r="AN181" i="3"/>
  <c r="AN181" i="16" s="1"/>
  <c r="AN201" i="3"/>
  <c r="AN201" i="16" s="1"/>
  <c r="AO279" i="3"/>
  <c r="AO279" i="16" s="1"/>
  <c r="AN290" i="3"/>
  <c r="AN290" i="16" s="1"/>
  <c r="AN14" i="3"/>
  <c r="AN87" i="3"/>
  <c r="AN74" i="3"/>
  <c r="AN186" i="3"/>
  <c r="AN186" i="16" s="1"/>
  <c r="AN188" i="3"/>
  <c r="AN188" i="16" s="1"/>
  <c r="AN297" i="3"/>
  <c r="AN297" i="16" s="1"/>
  <c r="AO257" i="3"/>
  <c r="AN284" i="3"/>
  <c r="AN284" i="16" s="1"/>
  <c r="AN15" i="3"/>
  <c r="AN169" i="3"/>
  <c r="AN169" i="16" s="1"/>
  <c r="AO178" i="3"/>
  <c r="AO300" i="3"/>
  <c r="AO300" i="16" s="1"/>
  <c r="AN80" i="3"/>
  <c r="AN200" i="3"/>
  <c r="AN200" i="16" s="1"/>
  <c r="AN22" i="3"/>
  <c r="AN13" i="3"/>
  <c r="AN93" i="3"/>
  <c r="AN295" i="3"/>
  <c r="AN295" i="16" s="1"/>
  <c r="AO176" i="3"/>
  <c r="AN296" i="3"/>
  <c r="AN296" i="16" s="1"/>
  <c r="AN77" i="3"/>
  <c r="AN85" i="3"/>
  <c r="AN89" i="3"/>
  <c r="AN275" i="3"/>
  <c r="AN275" i="16" s="1"/>
  <c r="AN171" i="3"/>
  <c r="AN171" i="16" s="1"/>
  <c r="AN18" i="3"/>
  <c r="AN207" i="3"/>
  <c r="AN207" i="16" s="1"/>
  <c r="AN72" i="3"/>
  <c r="AN7" i="3"/>
  <c r="AN92" i="3"/>
  <c r="AN20" i="3"/>
  <c r="AN11" i="3"/>
  <c r="AN73" i="3"/>
  <c r="AN91" i="3"/>
  <c r="AN278" i="3"/>
  <c r="AN278" i="16" s="1"/>
  <c r="AN286" i="3"/>
  <c r="AN286" i="16" s="1"/>
  <c r="AN187" i="3"/>
  <c r="AN187" i="16" s="1"/>
  <c r="AO256" i="3"/>
  <c r="AN203" i="3"/>
  <c r="AN203" i="16" s="1"/>
  <c r="AN177" i="3"/>
  <c r="AN177" i="16" s="1"/>
  <c r="AN84" i="3"/>
  <c r="AN270" i="3"/>
  <c r="AN270" i="16" s="1"/>
  <c r="AN17" i="3"/>
  <c r="AN82" i="3"/>
  <c r="AN196" i="3"/>
  <c r="AN196" i="16" s="1"/>
  <c r="AO258" i="3"/>
  <c r="AN88" i="3"/>
  <c r="AO283" i="3"/>
  <c r="AO283" i="16" s="1"/>
  <c r="AO267" i="3"/>
  <c r="AN9" i="3"/>
  <c r="AN299" i="3"/>
  <c r="AN299" i="16" s="1"/>
  <c r="AN79" i="3"/>
  <c r="AN16" i="3"/>
  <c r="AN202" i="3"/>
  <c r="AN202" i="16" s="1"/>
  <c r="AO172" i="3"/>
  <c r="AN264" i="3"/>
  <c r="AN264" i="16" s="1"/>
  <c r="AN255" i="3"/>
  <c r="AN255" i="16" s="1"/>
  <c r="AN263" i="3"/>
  <c r="AN263" i="16" s="1"/>
  <c r="AN259" i="3"/>
  <c r="AN259" i="16" s="1"/>
  <c r="AN261" i="3"/>
  <c r="AN261" i="16" s="1"/>
  <c r="AN281" i="3"/>
  <c r="AN281" i="16" s="1"/>
  <c r="AO168" i="3"/>
  <c r="AN194" i="3"/>
  <c r="AN194" i="16" s="1"/>
  <c r="AO182" i="3"/>
  <c r="AN163" i="3"/>
  <c r="AN163" i="16" s="1"/>
  <c r="AN298" i="3"/>
  <c r="AN298" i="16" s="1"/>
  <c r="AN75" i="3"/>
  <c r="AO170" i="3"/>
  <c r="AN262" i="3"/>
  <c r="AN262" i="16" s="1"/>
  <c r="AO285" i="3"/>
  <c r="AO285" i="16" s="1"/>
  <c r="AN183" i="3"/>
  <c r="AN183" i="16" s="1"/>
  <c r="AN199" i="3"/>
  <c r="AN199" i="16" s="1"/>
  <c r="AO164" i="3"/>
  <c r="AN185" i="3"/>
  <c r="AN185" i="16" s="1"/>
  <c r="AN71" i="3"/>
  <c r="AN12" i="3"/>
  <c r="AN175" i="3"/>
  <c r="AN175" i="16" s="1"/>
  <c r="AN190" i="3"/>
  <c r="AN190" i="16" s="1"/>
  <c r="AN191" i="3"/>
  <c r="AN191" i="16" s="1"/>
  <c r="AO274" i="3"/>
  <c r="AN23" i="3"/>
  <c r="AN76" i="3"/>
  <c r="AN86" i="3"/>
  <c r="AN19" i="3"/>
  <c r="AN273" i="3"/>
  <c r="AN273" i="16" s="1"/>
  <c r="AN205" i="3"/>
  <c r="AN205" i="16" s="1"/>
  <c r="AN193" i="3"/>
  <c r="AN193" i="16" s="1"/>
  <c r="AN198" i="3"/>
  <c r="AN198" i="16" s="1"/>
  <c r="AN265" i="3"/>
  <c r="AN265" i="16" s="1"/>
  <c r="AN197" i="3"/>
  <c r="AN197" i="16" s="1"/>
  <c r="AN204" i="3"/>
  <c r="AN204" i="16" s="1"/>
  <c r="AN81" i="3"/>
  <c r="AN276" i="3"/>
  <c r="AN276" i="16" s="1"/>
  <c r="AN195" i="3"/>
  <c r="AN195" i="16" s="1"/>
  <c r="AN10" i="3"/>
  <c r="AN268" i="3"/>
  <c r="AN268" i="16" s="1"/>
  <c r="AN280" i="3"/>
  <c r="AN280" i="16" s="1"/>
  <c r="AO180" i="3"/>
  <c r="AN192" i="3"/>
  <c r="AN192" i="16" s="1"/>
  <c r="AN288" i="3"/>
  <c r="AN288" i="16" s="1"/>
  <c r="AN78" i="3"/>
  <c r="AN271" i="3"/>
  <c r="AN271" i="16" s="1"/>
  <c r="AN189" i="3"/>
  <c r="AN189" i="16" s="1"/>
  <c r="AN21" i="3"/>
  <c r="AN90" i="3"/>
  <c r="AO166" i="3"/>
  <c r="AN206" i="3"/>
  <c r="AN206" i="16" s="1"/>
  <c r="AN8" i="3"/>
  <c r="AN208" i="3"/>
  <c r="AN208" i="16" s="1"/>
  <c r="AN269" i="3"/>
  <c r="AN269" i="16" s="1"/>
  <c r="AN24" i="3"/>
  <c r="AN289" i="3"/>
  <c r="AN289" i="16" s="1"/>
  <c r="AO174" i="3"/>
  <c r="AN179" i="3"/>
  <c r="AN179" i="16" s="1"/>
  <c r="AN4" i="3"/>
  <c r="AN3" i="3"/>
  <c r="AN282" i="3"/>
  <c r="AN282" i="16" s="1"/>
  <c r="AN2" i="3"/>
  <c r="AN5" i="3"/>
  <c r="AO184" i="3"/>
  <c r="AO293" i="3"/>
  <c r="AO293" i="16" s="1"/>
  <c r="AN294" i="3"/>
  <c r="AN294" i="16" s="1"/>
  <c r="AN165" i="3"/>
  <c r="AN165" i="16" s="1"/>
  <c r="AN173" i="3"/>
  <c r="AN173" i="16" s="1"/>
  <c r="AN83" i="3"/>
  <c r="AN6" i="3"/>
  <c r="AO266" i="3"/>
  <c r="AN291" i="3"/>
  <c r="AN291" i="16" s="1"/>
  <c r="AN277" i="3"/>
  <c r="AN277" i="16" s="1"/>
  <c r="AN167" i="3"/>
  <c r="AN167" i="16" s="1"/>
  <c r="AN292" i="3"/>
  <c r="AN292" i="16" s="1"/>
  <c r="AG37" i="4"/>
  <c r="AG81" i="4" s="1"/>
  <c r="AG43" i="4"/>
  <c r="AG87" i="4" s="1"/>
  <c r="AF13" i="4"/>
  <c r="AF57" i="4" s="1"/>
  <c r="AF16" i="4"/>
  <c r="AF60" i="4" s="1"/>
  <c r="AF30" i="4"/>
  <c r="AF74" i="4" s="1"/>
  <c r="AG41" i="4"/>
  <c r="AH41" i="4" s="1"/>
  <c r="AE85" i="4"/>
  <c r="AG6" i="4"/>
  <c r="AH6" i="4" s="1"/>
  <c r="AH50" i="4" s="1"/>
  <c r="AF11" i="4"/>
  <c r="AF55" i="4" s="1"/>
  <c r="AG5" i="4"/>
  <c r="AG27" i="4"/>
  <c r="AH27" i="4" s="1"/>
  <c r="AE54" i="4"/>
  <c r="AF10" i="4"/>
  <c r="AF28" i="4"/>
  <c r="AF72" i="4" s="1"/>
  <c r="AG19" i="4"/>
  <c r="AF34" i="4"/>
  <c r="AF78" i="4" s="1"/>
  <c r="AE58" i="4"/>
  <c r="AF14" i="4"/>
  <c r="AF58" i="4" s="1"/>
  <c r="AG3" i="4"/>
  <c r="AG47" i="4" s="1"/>
  <c r="AG17" i="4"/>
  <c r="AF22" i="4"/>
  <c r="AE80" i="4"/>
  <c r="AF36" i="4"/>
  <c r="AE56" i="4"/>
  <c r="AF44" i="4"/>
  <c r="AG44" i="4" s="1"/>
  <c r="AG88" i="4" s="1"/>
  <c r="AE73" i="4"/>
  <c r="AE89" i="4"/>
  <c r="AF12" i="4"/>
  <c r="AF56" i="4" s="1"/>
  <c r="AF48" i="4"/>
  <c r="AG4" i="4"/>
  <c r="AG48" i="4" s="1"/>
  <c r="AE70" i="4"/>
  <c r="AG26" i="4"/>
  <c r="AG70" i="4" s="1"/>
  <c r="AE64" i="4"/>
  <c r="AG20" i="4"/>
  <c r="AF29" i="4"/>
  <c r="AG29" i="4" s="1"/>
  <c r="AG73" i="4" s="1"/>
  <c r="AF45" i="4"/>
  <c r="AH33" i="4"/>
  <c r="AH77" i="4" s="1"/>
  <c r="AG77" i="4"/>
  <c r="AF67" i="4"/>
  <c r="AE69" i="4"/>
  <c r="AG25" i="4"/>
  <c r="AE83" i="4"/>
  <c r="AF39" i="4"/>
  <c r="AF59" i="4"/>
  <c r="AH15" i="4"/>
  <c r="AE51" i="4"/>
  <c r="AG23" i="4"/>
  <c r="AG67" i="4" s="1"/>
  <c r="AF8" i="4"/>
  <c r="AG50" i="4"/>
  <c r="AG65" i="4"/>
  <c r="AE84" i="4"/>
  <c r="AF40" i="4"/>
  <c r="AG71" i="4"/>
  <c r="AF77" i="4"/>
  <c r="AG24" i="4"/>
  <c r="AG68" i="4" s="1"/>
  <c r="AF31" i="4"/>
  <c r="AF75" i="4" s="1"/>
  <c r="AE76" i="4"/>
  <c r="AG32" i="4"/>
  <c r="AF7" i="4"/>
  <c r="AF9" i="4"/>
  <c r="AH38" i="4"/>
  <c r="AI38" i="4" s="1"/>
  <c r="AI82" i="4" s="1"/>
  <c r="AG46" i="4"/>
  <c r="AG90" i="4" s="1"/>
  <c r="AN274" i="16" l="1"/>
  <c r="AN266" i="16"/>
  <c r="AO249" i="3"/>
  <c r="AN249" i="16"/>
  <c r="AM63" i="16"/>
  <c r="AM67" i="16"/>
  <c r="AM58" i="16"/>
  <c r="AM56" i="16"/>
  <c r="AM69" i="16"/>
  <c r="AM92" i="16"/>
  <c r="AM16" i="16"/>
  <c r="AM17" i="16"/>
  <c r="AM74" i="16"/>
  <c r="AM73" i="16"/>
  <c r="AO53" i="3"/>
  <c r="AO253" i="3"/>
  <c r="AN253" i="16"/>
  <c r="AO217" i="3"/>
  <c r="AN217" i="16"/>
  <c r="AO236" i="3"/>
  <c r="AN236" i="16"/>
  <c r="AM5" i="16"/>
  <c r="AM76" i="16"/>
  <c r="AM70" i="16"/>
  <c r="AO221" i="3"/>
  <c r="AN221" i="16"/>
  <c r="AO241" i="3"/>
  <c r="AN241" i="16"/>
  <c r="AO240" i="3"/>
  <c r="AN240" i="16"/>
  <c r="AO48" i="3"/>
  <c r="AO59" i="3"/>
  <c r="AO231" i="3"/>
  <c r="AN231" i="16"/>
  <c r="AO66" i="3"/>
  <c r="AO61" i="3"/>
  <c r="AM20" i="16"/>
  <c r="AM77" i="16"/>
  <c r="AM80" i="16"/>
  <c r="AN257" i="16"/>
  <c r="AO54" i="3"/>
  <c r="AO60" i="3"/>
  <c r="AN166" i="16"/>
  <c r="AN164" i="16"/>
  <c r="AO238" i="3"/>
  <c r="AN238" i="16"/>
  <c r="AO247" i="3"/>
  <c r="AN247" i="16"/>
  <c r="AM90" i="16"/>
  <c r="AO226" i="3"/>
  <c r="AN226" i="16"/>
  <c r="AO64" i="3"/>
  <c r="AM68" i="16"/>
  <c r="AM3" i="16"/>
  <c r="AM71" i="16"/>
  <c r="AO239" i="3"/>
  <c r="AN239" i="16"/>
  <c r="AO50" i="3"/>
  <c r="AM49" i="16"/>
  <c r="AO228" i="3"/>
  <c r="AN228" i="16"/>
  <c r="AO215" i="3"/>
  <c r="AN215" i="16"/>
  <c r="AO63" i="3"/>
  <c r="AO67" i="3"/>
  <c r="AO58" i="3"/>
  <c r="AO56" i="3"/>
  <c r="AO219" i="3"/>
  <c r="AN219" i="16"/>
  <c r="AO69" i="3"/>
  <c r="AM79" i="16"/>
  <c r="AM88" i="16"/>
  <c r="AM87" i="16"/>
  <c r="AM57" i="16"/>
  <c r="AN260" i="16"/>
  <c r="AO260" i="3"/>
  <c r="AM12" i="16"/>
  <c r="AO214" i="3"/>
  <c r="AN214" i="16"/>
  <c r="AO212" i="3"/>
  <c r="AN212" i="16"/>
  <c r="AO252" i="3"/>
  <c r="AN252" i="16"/>
  <c r="AO70" i="3"/>
  <c r="AM65" i="16"/>
  <c r="AM55" i="16"/>
  <c r="AM7" i="16"/>
  <c r="AN176" i="16"/>
  <c r="AN178" i="16"/>
  <c r="AN256" i="16"/>
  <c r="AM78" i="16"/>
  <c r="AN272" i="16"/>
  <c r="AO272" i="3"/>
  <c r="AM19" i="16"/>
  <c r="AO213" i="3"/>
  <c r="AN213" i="16"/>
  <c r="AO218" i="3"/>
  <c r="AN218" i="16"/>
  <c r="AO225" i="3"/>
  <c r="AN225" i="16"/>
  <c r="AO68" i="3"/>
  <c r="AM8" i="16"/>
  <c r="AM75" i="16"/>
  <c r="AO224" i="3"/>
  <c r="AN224" i="16"/>
  <c r="AO49" i="3"/>
  <c r="AO57" i="3"/>
  <c r="AO234" i="3"/>
  <c r="AN234" i="16"/>
  <c r="AO244" i="3"/>
  <c r="AN244" i="16"/>
  <c r="AO211" i="3"/>
  <c r="AN211" i="16"/>
  <c r="AO65" i="3"/>
  <c r="AO209" i="3"/>
  <c r="AN209" i="16"/>
  <c r="AO227" i="3"/>
  <c r="AN227" i="16"/>
  <c r="AO55" i="3"/>
  <c r="AO210" i="3"/>
  <c r="AN210" i="16"/>
  <c r="AO302" i="16"/>
  <c r="AO266" i="16" s="1"/>
  <c r="AP302" i="3"/>
  <c r="AO248" i="3"/>
  <c r="AN248" i="16"/>
  <c r="AO230" i="3"/>
  <c r="AN230" i="16"/>
  <c r="AM72" i="16"/>
  <c r="AM89" i="16"/>
  <c r="AM13" i="16"/>
  <c r="AO237" i="3"/>
  <c r="AN237" i="16"/>
  <c r="AM10" i="16"/>
  <c r="AP303" i="3"/>
  <c r="AO303" i="16"/>
  <c r="AO245" i="3"/>
  <c r="AN245" i="16"/>
  <c r="AO251" i="3"/>
  <c r="AN251" i="16"/>
  <c r="AO235" i="3"/>
  <c r="AN235" i="16"/>
  <c r="AM52" i="16"/>
  <c r="AM6" i="16"/>
  <c r="AM21" i="16"/>
  <c r="AO174" i="16"/>
  <c r="AO168" i="16"/>
  <c r="AO254" i="3"/>
  <c r="AN254" i="16"/>
  <c r="AM50" i="16"/>
  <c r="AO223" i="3"/>
  <c r="AN223" i="16"/>
  <c r="AO233" i="3"/>
  <c r="AN233" i="16"/>
  <c r="AO222" i="3"/>
  <c r="AN222" i="16"/>
  <c r="AO51" i="3"/>
  <c r="AO62" i="3"/>
  <c r="AO243" i="3"/>
  <c r="AN243" i="16"/>
  <c r="AO242" i="3"/>
  <c r="AN242" i="16"/>
  <c r="AO232" i="3"/>
  <c r="AN232" i="16"/>
  <c r="AM9" i="16"/>
  <c r="AM82" i="16"/>
  <c r="AM91" i="16"/>
  <c r="AM53" i="16"/>
  <c r="AM83" i="16"/>
  <c r="AM81" i="16"/>
  <c r="AO220" i="3"/>
  <c r="AN220" i="16"/>
  <c r="AO301" i="3"/>
  <c r="AN301" i="16"/>
  <c r="AN75" i="16" s="1"/>
  <c r="AO229" i="3"/>
  <c r="AN229" i="16"/>
  <c r="AM48" i="16"/>
  <c r="AM59" i="16"/>
  <c r="AM66" i="16"/>
  <c r="AM61" i="16"/>
  <c r="AM11" i="16"/>
  <c r="AM18" i="16"/>
  <c r="AM85" i="16"/>
  <c r="AM22" i="16"/>
  <c r="AM15" i="16"/>
  <c r="AM54" i="16"/>
  <c r="AM60" i="16"/>
  <c r="AM2" i="16"/>
  <c r="AM23" i="16"/>
  <c r="AM24" i="16"/>
  <c r="AN170" i="16"/>
  <c r="AM64" i="16"/>
  <c r="AO52" i="3"/>
  <c r="AN52" i="16"/>
  <c r="AO216" i="3"/>
  <c r="AN216" i="16"/>
  <c r="AO246" i="3"/>
  <c r="AN246" i="16"/>
  <c r="AM86" i="16"/>
  <c r="AO250" i="3"/>
  <c r="AN250" i="16"/>
  <c r="AH42" i="4"/>
  <c r="AH37" i="4"/>
  <c r="AH81" i="4" s="1"/>
  <c r="AG35" i="4"/>
  <c r="AG79" i="4" s="1"/>
  <c r="AG30" i="4"/>
  <c r="AG74" i="4" s="1"/>
  <c r="AH43" i="4"/>
  <c r="AI43" i="4" s="1"/>
  <c r="AI87" i="4" s="1"/>
  <c r="AG18" i="4"/>
  <c r="AH18" i="4" s="1"/>
  <c r="AH62" i="4" s="1"/>
  <c r="AH65" i="4"/>
  <c r="AI21" i="4"/>
  <c r="AI65" i="4" s="1"/>
  <c r="AG122" i="3"/>
  <c r="AF122" i="16"/>
  <c r="AG110" i="3"/>
  <c r="AF110" i="16"/>
  <c r="AF142" i="3"/>
  <c r="AF142" i="16" s="1"/>
  <c r="AE142" i="16"/>
  <c r="AG130" i="16"/>
  <c r="AG131" i="3"/>
  <c r="AG131" i="16" s="1"/>
  <c r="AH130" i="3"/>
  <c r="AH32" i="3"/>
  <c r="AG32" i="16"/>
  <c r="AG133" i="3"/>
  <c r="AF133" i="16"/>
  <c r="AF97" i="3"/>
  <c r="AF97" i="16" s="1"/>
  <c r="AE97" i="16"/>
  <c r="AG150" i="16"/>
  <c r="AG149" i="3"/>
  <c r="AG149" i="16" s="1"/>
  <c r="AG140" i="3"/>
  <c r="AG140" i="16" s="1"/>
  <c r="AH150" i="3"/>
  <c r="AG155" i="3"/>
  <c r="AG155" i="16" s="1"/>
  <c r="AG157" i="3"/>
  <c r="AG159" i="3"/>
  <c r="AF159" i="16"/>
  <c r="AF104" i="16"/>
  <c r="AG104" i="3"/>
  <c r="AF109" i="3"/>
  <c r="AF109" i="16" s="1"/>
  <c r="AF103" i="3"/>
  <c r="AF103" i="16" s="1"/>
  <c r="AF111" i="3"/>
  <c r="AF94" i="3"/>
  <c r="AF94" i="16" s="1"/>
  <c r="AG121" i="16"/>
  <c r="AG137" i="3"/>
  <c r="AG137" i="16" s="1"/>
  <c r="AH121" i="3"/>
  <c r="AG41" i="3"/>
  <c r="AF41" i="16"/>
  <c r="AF147" i="16"/>
  <c r="AF143" i="3"/>
  <c r="AF143" i="16" s="1"/>
  <c r="AG147" i="3"/>
  <c r="AG13" i="4"/>
  <c r="AG57" i="4" s="1"/>
  <c r="AF98" i="16"/>
  <c r="AG98" i="3"/>
  <c r="AF114" i="3"/>
  <c r="AF114" i="16" s="1"/>
  <c r="AE139" i="3"/>
  <c r="AE139" i="16" s="1"/>
  <c r="AD139" i="16"/>
  <c r="AG106" i="3"/>
  <c r="AF106" i="16"/>
  <c r="AF96" i="3"/>
  <c r="AF96" i="16" s="1"/>
  <c r="AE96" i="16"/>
  <c r="AF153" i="16"/>
  <c r="AF154" i="3"/>
  <c r="AF154" i="16" s="1"/>
  <c r="AG153" i="3"/>
  <c r="AH129" i="3"/>
  <c r="AG129" i="16"/>
  <c r="AG33" i="3"/>
  <c r="AF33" i="16"/>
  <c r="AF35" i="16"/>
  <c r="AF34" i="3"/>
  <c r="AF34" i="16" s="1"/>
  <c r="AG35" i="3"/>
  <c r="AF42" i="3"/>
  <c r="AF25" i="3"/>
  <c r="AF25" i="16" s="1"/>
  <c r="AF40" i="3"/>
  <c r="AF40" i="16" s="1"/>
  <c r="AF38" i="16"/>
  <c r="AF39" i="3"/>
  <c r="AF39" i="16" s="1"/>
  <c r="AG38" i="3"/>
  <c r="AG30" i="3"/>
  <c r="AF30" i="16"/>
  <c r="AF45" i="3"/>
  <c r="AE45" i="16"/>
  <c r="AG27" i="3"/>
  <c r="AF27" i="16"/>
  <c r="AE138" i="3"/>
  <c r="AE138" i="16" s="1"/>
  <c r="AD138" i="16"/>
  <c r="AH99" i="3"/>
  <c r="AG99" i="16"/>
  <c r="AG148" i="3"/>
  <c r="AF148" i="16"/>
  <c r="AF144" i="16"/>
  <c r="AF160" i="3"/>
  <c r="AF160" i="16" s="1"/>
  <c r="AG144" i="3"/>
  <c r="AE135" i="3"/>
  <c r="AE135" i="16" s="1"/>
  <c r="AD135" i="16"/>
  <c r="AG128" i="3"/>
  <c r="AF128" i="16"/>
  <c r="AF44" i="3"/>
  <c r="AE44" i="16"/>
  <c r="AH125" i="3"/>
  <c r="AG125" i="16"/>
  <c r="AG36" i="3"/>
  <c r="AF36" i="16"/>
  <c r="AG95" i="3"/>
  <c r="AF95" i="16"/>
  <c r="AE111" i="16"/>
  <c r="AE115" i="3"/>
  <c r="AE115" i="16" s="1"/>
  <c r="AE116" i="3"/>
  <c r="AE116" i="16" s="1"/>
  <c r="AE112" i="3"/>
  <c r="AE112" i="16" s="1"/>
  <c r="AH145" i="3"/>
  <c r="AG145" i="16"/>
  <c r="AF127" i="16"/>
  <c r="AF117" i="3"/>
  <c r="AF117" i="16" s="1"/>
  <c r="AF132" i="3"/>
  <c r="AF132" i="16" s="1"/>
  <c r="AF126" i="3"/>
  <c r="AF126" i="16" s="1"/>
  <c r="AF134" i="3"/>
  <c r="AG127" i="3"/>
  <c r="AF107" i="16"/>
  <c r="AG107" i="3"/>
  <c r="AF108" i="3"/>
  <c r="AF108" i="16" s="1"/>
  <c r="AG124" i="16"/>
  <c r="AG120" i="3"/>
  <c r="AG120" i="16" s="1"/>
  <c r="AH124" i="3"/>
  <c r="AG119" i="3"/>
  <c r="AG119" i="16" s="1"/>
  <c r="AG29" i="3"/>
  <c r="AF29" i="16"/>
  <c r="AF157" i="16"/>
  <c r="AF158" i="3"/>
  <c r="AF158" i="16" s="1"/>
  <c r="AF161" i="3"/>
  <c r="AF161" i="16" s="1"/>
  <c r="AF162" i="3"/>
  <c r="AF162" i="16" s="1"/>
  <c r="AG31" i="3"/>
  <c r="AF31" i="16"/>
  <c r="AG152" i="3"/>
  <c r="AF152" i="16"/>
  <c r="AG28" i="3"/>
  <c r="AF28" i="16"/>
  <c r="AG113" i="3"/>
  <c r="AF113" i="16"/>
  <c r="AH151" i="3"/>
  <c r="AG151" i="16"/>
  <c r="AF101" i="16"/>
  <c r="AG101" i="3"/>
  <c r="AG123" i="3"/>
  <c r="AF123" i="16"/>
  <c r="AG118" i="3"/>
  <c r="AF118" i="16"/>
  <c r="AH100" i="3"/>
  <c r="AG100" i="16"/>
  <c r="AH156" i="3"/>
  <c r="AG156" i="16"/>
  <c r="AE42" i="16"/>
  <c r="AE46" i="3"/>
  <c r="AE46" i="16" s="1"/>
  <c r="AE47" i="3"/>
  <c r="AE47" i="16" s="1"/>
  <c r="AE43" i="3"/>
  <c r="AE43" i="16" s="1"/>
  <c r="AH146" i="3"/>
  <c r="AG146" i="16"/>
  <c r="AH37" i="3"/>
  <c r="AG37" i="16"/>
  <c r="AF136" i="3"/>
  <c r="AE136" i="16"/>
  <c r="AG102" i="3"/>
  <c r="AF102" i="16"/>
  <c r="AH105" i="3"/>
  <c r="AG105" i="16"/>
  <c r="AH26" i="3"/>
  <c r="AG26" i="16"/>
  <c r="AG141" i="3"/>
  <c r="AF141" i="16"/>
  <c r="AP266" i="3"/>
  <c r="AO165" i="3"/>
  <c r="AO165" i="16" s="1"/>
  <c r="AO5" i="3"/>
  <c r="AO4" i="3"/>
  <c r="AO24" i="3"/>
  <c r="AO206" i="3"/>
  <c r="AO206" i="16" s="1"/>
  <c r="AO90" i="3"/>
  <c r="AO271" i="3"/>
  <c r="AO271" i="16" s="1"/>
  <c r="AP180" i="3"/>
  <c r="AO81" i="3"/>
  <c r="AO198" i="3"/>
  <c r="AO198" i="16" s="1"/>
  <c r="AO19" i="3"/>
  <c r="AP274" i="3"/>
  <c r="AO12" i="3"/>
  <c r="AO199" i="3"/>
  <c r="AO199" i="16" s="1"/>
  <c r="AP170" i="3"/>
  <c r="AP182" i="3"/>
  <c r="AO261" i="3"/>
  <c r="AO261" i="16" s="1"/>
  <c r="AO264" i="3"/>
  <c r="AO264" i="16" s="1"/>
  <c r="AO79" i="3"/>
  <c r="AP283" i="3"/>
  <c r="AP283" i="16" s="1"/>
  <c r="AO82" i="3"/>
  <c r="AO270" i="3"/>
  <c r="AO270" i="16" s="1"/>
  <c r="AP256" i="3"/>
  <c r="AO91" i="3"/>
  <c r="AO92" i="3"/>
  <c r="AO207" i="3"/>
  <c r="AO207" i="16" s="1"/>
  <c r="AO89" i="3"/>
  <c r="AP176" i="3"/>
  <c r="AO22" i="3"/>
  <c r="AP178" i="3"/>
  <c r="AP257" i="3"/>
  <c r="AO188" i="3"/>
  <c r="AO188" i="16" s="1"/>
  <c r="AO74" i="3"/>
  <c r="AO14" i="3"/>
  <c r="AO181" i="3"/>
  <c r="AO181" i="16" s="1"/>
  <c r="AO292" i="3"/>
  <c r="AO292" i="16" s="1"/>
  <c r="AO277" i="3"/>
  <c r="AO277" i="16" s="1"/>
  <c r="AO83" i="3"/>
  <c r="AP293" i="3"/>
  <c r="AP293" i="16" s="1"/>
  <c r="AO282" i="3"/>
  <c r="AO282" i="16" s="1"/>
  <c r="AP174" i="3"/>
  <c r="AO208" i="3"/>
  <c r="AO208" i="16" s="1"/>
  <c r="AO189" i="3"/>
  <c r="AO189" i="16" s="1"/>
  <c r="AO288" i="3"/>
  <c r="AO288" i="16" s="1"/>
  <c r="AO268" i="3"/>
  <c r="AO268" i="16" s="1"/>
  <c r="AO195" i="3"/>
  <c r="AO195" i="16" s="1"/>
  <c r="AO197" i="3"/>
  <c r="AO197" i="16" s="1"/>
  <c r="AO205" i="3"/>
  <c r="AO205" i="16" s="1"/>
  <c r="AO76" i="3"/>
  <c r="AO190" i="3"/>
  <c r="AO190" i="16" s="1"/>
  <c r="AO185" i="3"/>
  <c r="AO185" i="16" s="1"/>
  <c r="AP285" i="3"/>
  <c r="AP285" i="16" s="1"/>
  <c r="AO298" i="3"/>
  <c r="AO298" i="16" s="1"/>
  <c r="AP168" i="3"/>
  <c r="AO263" i="3"/>
  <c r="AO263" i="16" s="1"/>
  <c r="AO202" i="3"/>
  <c r="AO202" i="16" s="1"/>
  <c r="AO9" i="3"/>
  <c r="AP258" i="3"/>
  <c r="AO177" i="3"/>
  <c r="AO177" i="16" s="1"/>
  <c r="AO286" i="3"/>
  <c r="AO286" i="16" s="1"/>
  <c r="AO11" i="3"/>
  <c r="AO171" i="3"/>
  <c r="AO171" i="16" s="1"/>
  <c r="AO77" i="3"/>
  <c r="AO93" i="3"/>
  <c r="AO80" i="3"/>
  <c r="AO15" i="3"/>
  <c r="AP279" i="3"/>
  <c r="AP279" i="16" s="1"/>
  <c r="AO167" i="3"/>
  <c r="AO167" i="16" s="1"/>
  <c r="AO291" i="3"/>
  <c r="AO291" i="16" s="1"/>
  <c r="AO6" i="3"/>
  <c r="AO173" i="3"/>
  <c r="AO173" i="16" s="1"/>
  <c r="AO294" i="3"/>
  <c r="AO294" i="16" s="1"/>
  <c r="AP184" i="3"/>
  <c r="AO2" i="3"/>
  <c r="AO3" i="3"/>
  <c r="AO179" i="3"/>
  <c r="AO179" i="16" s="1"/>
  <c r="AO289" i="3"/>
  <c r="AO289" i="16" s="1"/>
  <c r="AO269" i="3"/>
  <c r="AO269" i="16" s="1"/>
  <c r="AO8" i="3"/>
  <c r="AP166" i="3"/>
  <c r="AO21" i="3"/>
  <c r="AO78" i="3"/>
  <c r="AO192" i="3"/>
  <c r="AO192" i="16" s="1"/>
  <c r="AO280" i="3"/>
  <c r="AO280" i="16" s="1"/>
  <c r="AO10" i="3"/>
  <c r="AO276" i="3"/>
  <c r="AO276" i="16" s="1"/>
  <c r="AO204" i="3"/>
  <c r="AO204" i="16" s="1"/>
  <c r="AO265" i="3"/>
  <c r="AO265" i="16" s="1"/>
  <c r="AO193" i="3"/>
  <c r="AO193" i="16" s="1"/>
  <c r="AO273" i="3"/>
  <c r="AO273" i="16" s="1"/>
  <c r="AO86" i="3"/>
  <c r="AO23" i="3"/>
  <c r="AO191" i="3"/>
  <c r="AO191" i="16" s="1"/>
  <c r="AO175" i="3"/>
  <c r="AO175" i="16" s="1"/>
  <c r="AO71" i="3"/>
  <c r="AP164" i="3"/>
  <c r="AO183" i="3"/>
  <c r="AO183" i="16" s="1"/>
  <c r="AO262" i="3"/>
  <c r="AO262" i="16" s="1"/>
  <c r="AO75" i="3"/>
  <c r="AO163" i="3"/>
  <c r="AO163" i="16" s="1"/>
  <c r="AO194" i="3"/>
  <c r="AO194" i="16" s="1"/>
  <c r="AO281" i="3"/>
  <c r="AO281" i="16" s="1"/>
  <c r="AO259" i="3"/>
  <c r="AO259" i="16" s="1"/>
  <c r="AO255" i="3"/>
  <c r="AO255" i="16" s="1"/>
  <c r="AP172" i="3"/>
  <c r="AO16" i="3"/>
  <c r="AO299" i="3"/>
  <c r="AO299" i="16" s="1"/>
  <c r="AP267" i="3"/>
  <c r="AO88" i="3"/>
  <c r="AO196" i="3"/>
  <c r="AO196" i="16" s="1"/>
  <c r="AO17" i="3"/>
  <c r="AO84" i="3"/>
  <c r="AO203" i="3"/>
  <c r="AO203" i="16" s="1"/>
  <c r="AO187" i="3"/>
  <c r="AO187" i="16" s="1"/>
  <c r="AO278" i="3"/>
  <c r="AO278" i="16" s="1"/>
  <c r="AO73" i="3"/>
  <c r="AO20" i="3"/>
  <c r="AO7" i="3"/>
  <c r="AO72" i="3"/>
  <c r="AO18" i="3"/>
  <c r="AO275" i="3"/>
  <c r="AO275" i="16" s="1"/>
  <c r="AO85" i="3"/>
  <c r="AO296" i="3"/>
  <c r="AO296" i="16" s="1"/>
  <c r="AO295" i="3"/>
  <c r="AO295" i="16" s="1"/>
  <c r="AO13" i="3"/>
  <c r="AO200" i="3"/>
  <c r="AO200" i="16" s="1"/>
  <c r="AP300" i="3"/>
  <c r="AP300" i="16" s="1"/>
  <c r="AO169" i="3"/>
  <c r="AO169" i="16" s="1"/>
  <c r="AO284" i="3"/>
  <c r="AO284" i="16" s="1"/>
  <c r="AO297" i="3"/>
  <c r="AO297" i="16" s="1"/>
  <c r="AO186" i="3"/>
  <c r="AO186" i="16" s="1"/>
  <c r="AO87" i="3"/>
  <c r="AO290" i="3"/>
  <c r="AO290" i="16" s="1"/>
  <c r="AO201" i="3"/>
  <c r="AO201" i="16" s="1"/>
  <c r="AO287" i="3"/>
  <c r="AO287" i="16" s="1"/>
  <c r="AG85" i="4"/>
  <c r="AI37" i="4"/>
  <c r="AJ37" i="4" s="1"/>
  <c r="AG16" i="4"/>
  <c r="AG60" i="4" s="1"/>
  <c r="AH26" i="4"/>
  <c r="AI26" i="4" s="1"/>
  <c r="AI70" i="4" s="1"/>
  <c r="AH24" i="4"/>
  <c r="AH68" i="4" s="1"/>
  <c r="AG34" i="4"/>
  <c r="AG78" i="4" s="1"/>
  <c r="AG11" i="4"/>
  <c r="AG55" i="4" s="1"/>
  <c r="AH5" i="4"/>
  <c r="AG49" i="4"/>
  <c r="AG63" i="4"/>
  <c r="AH19" i="4"/>
  <c r="AF54" i="4"/>
  <c r="AG10" i="4"/>
  <c r="AG54" i="4" s="1"/>
  <c r="AH23" i="4"/>
  <c r="AH67" i="4" s="1"/>
  <c r="AI33" i="4"/>
  <c r="AI77" i="4" s="1"/>
  <c r="AG28" i="4"/>
  <c r="AG72" i="4" s="1"/>
  <c r="AH3" i="4"/>
  <c r="AH47" i="4" s="1"/>
  <c r="AG64" i="4"/>
  <c r="AH20" i="4"/>
  <c r="AF89" i="4"/>
  <c r="AH86" i="4"/>
  <c r="AI42" i="4"/>
  <c r="AG12" i="4"/>
  <c r="AG56" i="4" s="1"/>
  <c r="AF73" i="4"/>
  <c r="AH29" i="4"/>
  <c r="AH73" i="4" s="1"/>
  <c r="AF66" i="4"/>
  <c r="AG22" i="4"/>
  <c r="AG45" i="4"/>
  <c r="AH44" i="4"/>
  <c r="AH4" i="4"/>
  <c r="AH48" i="4" s="1"/>
  <c r="AG14" i="4"/>
  <c r="AF88" i="4"/>
  <c r="AF80" i="4"/>
  <c r="AG36" i="4"/>
  <c r="AG61" i="4"/>
  <c r="AH17" i="4"/>
  <c r="AH87" i="4"/>
  <c r="AF52" i="4"/>
  <c r="AF53" i="4"/>
  <c r="AG31" i="4"/>
  <c r="AG9" i="4"/>
  <c r="AI15" i="4"/>
  <c r="AH59" i="4"/>
  <c r="AG69" i="4"/>
  <c r="AF84" i="4"/>
  <c r="AF51" i="4"/>
  <c r="AG7" i="4"/>
  <c r="AG76" i="4"/>
  <c r="AH32" i="4"/>
  <c r="AH71" i="4"/>
  <c r="AI27" i="4"/>
  <c r="AI71" i="4" s="1"/>
  <c r="AF83" i="4"/>
  <c r="AH85" i="4"/>
  <c r="AI41" i="4"/>
  <c r="AJ38" i="4"/>
  <c r="AH82" i="4"/>
  <c r="AH25" i="4"/>
  <c r="AH69" i="4" s="1"/>
  <c r="AG40" i="4"/>
  <c r="AH40" i="4" s="1"/>
  <c r="AH84" i="4" s="1"/>
  <c r="AJ21" i="4"/>
  <c r="AJ65" i="4" s="1"/>
  <c r="AG39" i="4"/>
  <c r="AG8" i="4"/>
  <c r="AG52" i="4" s="1"/>
  <c r="AI6" i="4"/>
  <c r="AH46" i="4"/>
  <c r="AH90" i="4" s="1"/>
  <c r="AP250" i="3" l="1"/>
  <c r="AO250" i="16"/>
  <c r="AN51" i="16"/>
  <c r="AO257" i="16"/>
  <c r="AN89" i="16"/>
  <c r="AO258" i="16"/>
  <c r="AO180" i="16"/>
  <c r="AP235" i="3"/>
  <c r="AO235" i="16"/>
  <c r="AP245" i="3"/>
  <c r="AO245" i="16"/>
  <c r="AP248" i="3"/>
  <c r="AO248" i="16"/>
  <c r="AP210" i="3"/>
  <c r="AO210" i="16"/>
  <c r="AP227" i="3"/>
  <c r="AO227" i="16"/>
  <c r="AP65" i="3"/>
  <c r="AP244" i="3"/>
  <c r="AO244" i="16"/>
  <c r="AP57" i="3"/>
  <c r="AN17" i="16"/>
  <c r="AN68" i="16"/>
  <c r="AP219" i="3"/>
  <c r="AO219" i="16"/>
  <c r="AP58" i="3"/>
  <c r="AP63" i="3"/>
  <c r="AP228" i="3"/>
  <c r="AO228" i="16"/>
  <c r="AN80" i="16"/>
  <c r="AN82" i="16"/>
  <c r="AN12" i="16"/>
  <c r="AN24" i="16"/>
  <c r="AN50" i="16"/>
  <c r="AN87" i="16"/>
  <c r="AO164" i="16"/>
  <c r="AN3" i="16"/>
  <c r="AO166" i="16"/>
  <c r="AP226" i="3"/>
  <c r="AO226" i="16"/>
  <c r="AN60" i="16"/>
  <c r="AN61" i="16"/>
  <c r="AN48" i="16"/>
  <c r="AP236" i="3"/>
  <c r="AO236" i="16"/>
  <c r="AP253" i="3"/>
  <c r="AO253" i="16"/>
  <c r="AO267" i="16"/>
  <c r="AP249" i="3"/>
  <c r="AO249" i="16"/>
  <c r="AP216" i="3"/>
  <c r="AO216" i="16"/>
  <c r="AP229" i="3"/>
  <c r="AO229" i="16"/>
  <c r="AP220" i="3"/>
  <c r="AO220" i="16"/>
  <c r="AP232" i="3"/>
  <c r="AO232" i="16"/>
  <c r="AP243" i="3"/>
  <c r="AO243" i="16"/>
  <c r="AP51" i="3"/>
  <c r="AP233" i="3"/>
  <c r="AO233" i="16"/>
  <c r="AO178" i="16"/>
  <c r="AN92" i="16"/>
  <c r="AN9" i="16"/>
  <c r="AN90" i="16"/>
  <c r="AP237" i="3"/>
  <c r="AO237" i="16"/>
  <c r="AQ302" i="3"/>
  <c r="AP302" i="16"/>
  <c r="AP176" i="16" s="1"/>
  <c r="AN55" i="16"/>
  <c r="AN49" i="16"/>
  <c r="AO172" i="16"/>
  <c r="AP224" i="3"/>
  <c r="AO224" i="16"/>
  <c r="AP68" i="3"/>
  <c r="AP218" i="3"/>
  <c r="AO218" i="16"/>
  <c r="AO272" i="16"/>
  <c r="AP272" i="3"/>
  <c r="AP252" i="3"/>
  <c r="AO252" i="16"/>
  <c r="AP214" i="3"/>
  <c r="AO214" i="16"/>
  <c r="AN69" i="16"/>
  <c r="AN56" i="16"/>
  <c r="AN67" i="16"/>
  <c r="AN93" i="16"/>
  <c r="AN79" i="16"/>
  <c r="AO274" i="16"/>
  <c r="AN4" i="16"/>
  <c r="AP50" i="3"/>
  <c r="AN18" i="16"/>
  <c r="AN23" i="16"/>
  <c r="AN88" i="16"/>
  <c r="AN2" i="16"/>
  <c r="AN64" i="16"/>
  <c r="AP238" i="3"/>
  <c r="AO238" i="16"/>
  <c r="AP60" i="3"/>
  <c r="AP61" i="3"/>
  <c r="AP231" i="3"/>
  <c r="AO231" i="16"/>
  <c r="AP48" i="3"/>
  <c r="AP241" i="3"/>
  <c r="AO241" i="16"/>
  <c r="AN53" i="16"/>
  <c r="AN85" i="16"/>
  <c r="AN21" i="16"/>
  <c r="AN13" i="16"/>
  <c r="AN62" i="16"/>
  <c r="AP254" i="3"/>
  <c r="AO254" i="16"/>
  <c r="AN22" i="16"/>
  <c r="AN91" i="16"/>
  <c r="AP251" i="3"/>
  <c r="AO251" i="16"/>
  <c r="AQ303" i="3"/>
  <c r="AP303" i="16"/>
  <c r="AP230" i="3"/>
  <c r="AO230" i="16"/>
  <c r="AP55" i="3"/>
  <c r="AP209" i="3"/>
  <c r="AO209" i="16"/>
  <c r="AP211" i="3"/>
  <c r="AO211" i="16"/>
  <c r="AP234" i="3"/>
  <c r="AO234" i="16"/>
  <c r="AP49" i="3"/>
  <c r="AN71" i="16"/>
  <c r="AN70" i="16"/>
  <c r="AP69" i="3"/>
  <c r="AP56" i="3"/>
  <c r="AP67" i="3"/>
  <c r="AP215" i="3"/>
  <c r="AO215" i="16"/>
  <c r="AN14" i="16"/>
  <c r="AN77" i="16"/>
  <c r="AO182" i="16"/>
  <c r="AN19" i="16"/>
  <c r="AN5" i="16"/>
  <c r="AN7" i="16"/>
  <c r="AN78" i="16"/>
  <c r="AN86" i="16"/>
  <c r="AP64" i="3"/>
  <c r="AN54" i="16"/>
  <c r="AN66" i="16"/>
  <c r="AN59" i="16"/>
  <c r="AP217" i="3"/>
  <c r="AO217" i="16"/>
  <c r="AP53" i="3"/>
  <c r="AN73" i="16"/>
  <c r="AO184" i="16"/>
  <c r="AN72" i="16"/>
  <c r="AP172" i="16"/>
  <c r="AP184" i="16"/>
  <c r="AP246" i="3"/>
  <c r="AO246" i="16"/>
  <c r="AP52" i="3"/>
  <c r="AP301" i="3"/>
  <c r="AO301" i="16"/>
  <c r="AO58" i="16" s="1"/>
  <c r="AP242" i="3"/>
  <c r="AO242" i="16"/>
  <c r="AP62" i="3"/>
  <c r="AO62" i="16"/>
  <c r="AP222" i="3"/>
  <c r="AO222" i="16"/>
  <c r="AP223" i="3"/>
  <c r="AO223" i="16"/>
  <c r="AN74" i="16"/>
  <c r="AO176" i="16"/>
  <c r="AO256" i="16"/>
  <c r="AN76" i="16"/>
  <c r="AN83" i="16"/>
  <c r="AN65" i="16"/>
  <c r="AN57" i="16"/>
  <c r="AN20" i="16"/>
  <c r="AN6" i="16"/>
  <c r="AP225" i="3"/>
  <c r="AO225" i="16"/>
  <c r="AP213" i="3"/>
  <c r="AO213" i="16"/>
  <c r="AP70" i="3"/>
  <c r="AP212" i="3"/>
  <c r="AO212" i="16"/>
  <c r="AO260" i="16"/>
  <c r="AP260" i="3"/>
  <c r="AN58" i="16"/>
  <c r="AN63" i="16"/>
  <c r="AN15" i="16"/>
  <c r="AN11" i="16"/>
  <c r="AO170" i="16"/>
  <c r="AN81" i="16"/>
  <c r="AP239" i="3"/>
  <c r="AO239" i="16"/>
  <c r="AN16" i="16"/>
  <c r="AN8" i="16"/>
  <c r="AN10" i="16"/>
  <c r="AP247" i="3"/>
  <c r="AO247" i="16"/>
  <c r="AP54" i="3"/>
  <c r="AP66" i="3"/>
  <c r="AO66" i="16"/>
  <c r="AP59" i="3"/>
  <c r="AP240" i="3"/>
  <c r="AO240" i="16"/>
  <c r="AP221" i="3"/>
  <c r="AO221" i="16"/>
  <c r="AN84" i="16"/>
  <c r="AJ33" i="4"/>
  <c r="AH35" i="4"/>
  <c r="AH79" i="4" s="1"/>
  <c r="AI18" i="4"/>
  <c r="AI62" i="4" s="1"/>
  <c r="AH30" i="4"/>
  <c r="AH13" i="4"/>
  <c r="AG62" i="4"/>
  <c r="AJ43" i="4"/>
  <c r="AJ87" i="4" s="1"/>
  <c r="AI35" i="4"/>
  <c r="AI79" i="4" s="1"/>
  <c r="AI3" i="4"/>
  <c r="AI47" i="4" s="1"/>
  <c r="AI81" i="4"/>
  <c r="AH34" i="4"/>
  <c r="AH78" i="4" s="1"/>
  <c r="AJ26" i="4"/>
  <c r="AJ70" i="4" s="1"/>
  <c r="AH102" i="3"/>
  <c r="AG102" i="16"/>
  <c r="AI37" i="3"/>
  <c r="AH37" i="16"/>
  <c r="AH118" i="3"/>
  <c r="AG118" i="16"/>
  <c r="AH113" i="3"/>
  <c r="AG113" i="16"/>
  <c r="AF134" i="16"/>
  <c r="AF135" i="3"/>
  <c r="AF135" i="16" s="1"/>
  <c r="AF138" i="3"/>
  <c r="AF138" i="16" s="1"/>
  <c r="AF139" i="3"/>
  <c r="AF139" i="16" s="1"/>
  <c r="AH95" i="3"/>
  <c r="AG95" i="16"/>
  <c r="AI125" i="3"/>
  <c r="AH125" i="16"/>
  <c r="AH128" i="3"/>
  <c r="AG128" i="16"/>
  <c r="AG144" i="16"/>
  <c r="AH144" i="3"/>
  <c r="AG160" i="3"/>
  <c r="AG160" i="16" s="1"/>
  <c r="AH148" i="3"/>
  <c r="AG148" i="16"/>
  <c r="AG45" i="3"/>
  <c r="AF45" i="16"/>
  <c r="AF42" i="16"/>
  <c r="AF46" i="3"/>
  <c r="AF46" i="16" s="1"/>
  <c r="AF43" i="3"/>
  <c r="AF43" i="16" s="1"/>
  <c r="AF47" i="3"/>
  <c r="AF47" i="16" s="1"/>
  <c r="AG153" i="16"/>
  <c r="AG154" i="3"/>
  <c r="AG154" i="16" s="1"/>
  <c r="AH153" i="3"/>
  <c r="AH159" i="3"/>
  <c r="AG159" i="16"/>
  <c r="AI32" i="3"/>
  <c r="AH32" i="16"/>
  <c r="AI151" i="3"/>
  <c r="AH151" i="16"/>
  <c r="AH28" i="3"/>
  <c r="AG28" i="16"/>
  <c r="AH31" i="3"/>
  <c r="AG31" i="16"/>
  <c r="AG107" i="16"/>
  <c r="AH107" i="3"/>
  <c r="AG108" i="3"/>
  <c r="AG108" i="16" s="1"/>
  <c r="AH33" i="3"/>
  <c r="AG33" i="16"/>
  <c r="AG104" i="16"/>
  <c r="AG111" i="3"/>
  <c r="AG94" i="3"/>
  <c r="AG94" i="16" s="1"/>
  <c r="AG109" i="3"/>
  <c r="AG109" i="16" s="1"/>
  <c r="AG103" i="3"/>
  <c r="AG103" i="16" s="1"/>
  <c r="AH104" i="3"/>
  <c r="AG157" i="16"/>
  <c r="AG161" i="3"/>
  <c r="AG161" i="16" s="1"/>
  <c r="AG162" i="3"/>
  <c r="AG162" i="16" s="1"/>
  <c r="AG158" i="3"/>
  <c r="AG158" i="16" s="1"/>
  <c r="AH122" i="3"/>
  <c r="AG122" i="16"/>
  <c r="AG101" i="16"/>
  <c r="AG97" i="3"/>
  <c r="AG97" i="16" s="1"/>
  <c r="AH101" i="3"/>
  <c r="AG96" i="3"/>
  <c r="AG96" i="16" s="1"/>
  <c r="AI145" i="3"/>
  <c r="AH145" i="16"/>
  <c r="AH36" i="3"/>
  <c r="AG36" i="16"/>
  <c r="AG44" i="3"/>
  <c r="AF44" i="16"/>
  <c r="AI99" i="3"/>
  <c r="AH99" i="16"/>
  <c r="AH27" i="3"/>
  <c r="AG27" i="16"/>
  <c r="AH30" i="3"/>
  <c r="AG30" i="16"/>
  <c r="AH106" i="3"/>
  <c r="AG106" i="16"/>
  <c r="AG98" i="16"/>
  <c r="AH98" i="3"/>
  <c r="AG114" i="3"/>
  <c r="AG114" i="16" s="1"/>
  <c r="AH121" i="16"/>
  <c r="AH137" i="3"/>
  <c r="AH137" i="16" s="1"/>
  <c r="AI121" i="3"/>
  <c r="AF111" i="16"/>
  <c r="AF116" i="3"/>
  <c r="AF116" i="16" s="1"/>
  <c r="AF115" i="3"/>
  <c r="AF115" i="16" s="1"/>
  <c r="AF112" i="3"/>
  <c r="AF112" i="16" s="1"/>
  <c r="AH133" i="3"/>
  <c r="AG133" i="16"/>
  <c r="AH141" i="3"/>
  <c r="AG141" i="16"/>
  <c r="AI105" i="3"/>
  <c r="AH105" i="16"/>
  <c r="AG136" i="3"/>
  <c r="AF136" i="16"/>
  <c r="AI146" i="3"/>
  <c r="AH146" i="16"/>
  <c r="AI100" i="3"/>
  <c r="AH100" i="16"/>
  <c r="AH123" i="3"/>
  <c r="AG123" i="16"/>
  <c r="AH124" i="16"/>
  <c r="AI124" i="3"/>
  <c r="AH120" i="3"/>
  <c r="AH120" i="16" s="1"/>
  <c r="AH119" i="3"/>
  <c r="AH119" i="16" s="1"/>
  <c r="AH35" i="3"/>
  <c r="AG35" i="16"/>
  <c r="AG42" i="3"/>
  <c r="AG40" i="3"/>
  <c r="AG34" i="3"/>
  <c r="AG25" i="3"/>
  <c r="AG147" i="16"/>
  <c r="AG143" i="3"/>
  <c r="AG143" i="16" s="1"/>
  <c r="AH147" i="3"/>
  <c r="AG142" i="3"/>
  <c r="AG142" i="16" s="1"/>
  <c r="AH41" i="3"/>
  <c r="AG41" i="16"/>
  <c r="AH130" i="16"/>
  <c r="AI130" i="3"/>
  <c r="AH131" i="3"/>
  <c r="AH131" i="16" s="1"/>
  <c r="AI26" i="3"/>
  <c r="AH26" i="16"/>
  <c r="AI156" i="3"/>
  <c r="AH156" i="16"/>
  <c r="AH152" i="3"/>
  <c r="AG152" i="16"/>
  <c r="AH29" i="3"/>
  <c r="AG29" i="16"/>
  <c r="AG127" i="16"/>
  <c r="AG126" i="3"/>
  <c r="AG126" i="16" s="1"/>
  <c r="AG117" i="3"/>
  <c r="AG117" i="16" s="1"/>
  <c r="AH127" i="3"/>
  <c r="AG132" i="3"/>
  <c r="AG132" i="16" s="1"/>
  <c r="AG134" i="3"/>
  <c r="AH38" i="3"/>
  <c r="AG38" i="16"/>
  <c r="AG39" i="3"/>
  <c r="AI129" i="3"/>
  <c r="AH129" i="16"/>
  <c r="AH150" i="16"/>
  <c r="AH155" i="3"/>
  <c r="AH155" i="16" s="1"/>
  <c r="AH149" i="3"/>
  <c r="AH149" i="16" s="1"/>
  <c r="AI150" i="3"/>
  <c r="AH157" i="3"/>
  <c r="AH140" i="3"/>
  <c r="AH140" i="16" s="1"/>
  <c r="AH110" i="3"/>
  <c r="AG110" i="16"/>
  <c r="AP284" i="3"/>
  <c r="AP284" i="16" s="1"/>
  <c r="AQ300" i="3"/>
  <c r="AQ300" i="16" s="1"/>
  <c r="AP296" i="3"/>
  <c r="AP296" i="16" s="1"/>
  <c r="AP72" i="3"/>
  <c r="AP203" i="3"/>
  <c r="AP203" i="16" s="1"/>
  <c r="AP299" i="3"/>
  <c r="AP299" i="16" s="1"/>
  <c r="AP259" i="3"/>
  <c r="AP194" i="3"/>
  <c r="AP194" i="16" s="1"/>
  <c r="AP75" i="3"/>
  <c r="AP71" i="3"/>
  <c r="AP86" i="3"/>
  <c r="AP10" i="3"/>
  <c r="AP269" i="3"/>
  <c r="AP2" i="3"/>
  <c r="AP6" i="3"/>
  <c r="AP15" i="3"/>
  <c r="AP171" i="3"/>
  <c r="AP11" i="3"/>
  <c r="AP9" i="3"/>
  <c r="AP298" i="3"/>
  <c r="AP298" i="16" s="1"/>
  <c r="AP76" i="3"/>
  <c r="AP268" i="3"/>
  <c r="AP268" i="16" s="1"/>
  <c r="AQ174" i="3"/>
  <c r="AP277" i="3"/>
  <c r="AP74" i="3"/>
  <c r="AP22" i="3"/>
  <c r="AP92" i="3"/>
  <c r="AP79" i="3"/>
  <c r="AQ170" i="3"/>
  <c r="AP19" i="3"/>
  <c r="AP271" i="3"/>
  <c r="AP165" i="3"/>
  <c r="AP87" i="3"/>
  <c r="AP295" i="3"/>
  <c r="AP295" i="16" s="1"/>
  <c r="AP287" i="3"/>
  <c r="AP287" i="16" s="1"/>
  <c r="AP290" i="3"/>
  <c r="AP290" i="16" s="1"/>
  <c r="AP186" i="3"/>
  <c r="AP186" i="16" s="1"/>
  <c r="AP13" i="3"/>
  <c r="AP275" i="3"/>
  <c r="AP20" i="3"/>
  <c r="AP278" i="3"/>
  <c r="AP278" i="16" s="1"/>
  <c r="AP17" i="3"/>
  <c r="AP88" i="3"/>
  <c r="AQ172" i="3"/>
  <c r="AP183" i="3"/>
  <c r="AP191" i="3"/>
  <c r="AP191" i="16" s="1"/>
  <c r="AP193" i="3"/>
  <c r="AP193" i="16" s="1"/>
  <c r="AP204" i="3"/>
  <c r="AP204" i="16" s="1"/>
  <c r="AP192" i="3"/>
  <c r="AP192" i="16" s="1"/>
  <c r="AQ166" i="3"/>
  <c r="AP179" i="3"/>
  <c r="AP294" i="3"/>
  <c r="AP294" i="16" s="1"/>
  <c r="AP167" i="3"/>
  <c r="AP93" i="3"/>
  <c r="AP177" i="3"/>
  <c r="AP263" i="3"/>
  <c r="AP185" i="3"/>
  <c r="AP197" i="3"/>
  <c r="AP197" i="16" s="1"/>
  <c r="AP189" i="3"/>
  <c r="AP189" i="16" s="1"/>
  <c r="AQ293" i="3"/>
  <c r="AQ293" i="16" s="1"/>
  <c r="AP181" i="3"/>
  <c r="AQ257" i="3"/>
  <c r="AP89" i="3"/>
  <c r="AQ256" i="3"/>
  <c r="AP82" i="3"/>
  <c r="AP261" i="3"/>
  <c r="AP261" i="16" s="1"/>
  <c r="AP12" i="3"/>
  <c r="AP81" i="3"/>
  <c r="AP206" i="3"/>
  <c r="AP206" i="16" s="1"/>
  <c r="AP4" i="3"/>
  <c r="AP201" i="3"/>
  <c r="AP201" i="16" s="1"/>
  <c r="AP297" i="3"/>
  <c r="AP297" i="16" s="1"/>
  <c r="AP169" i="3"/>
  <c r="AP200" i="3"/>
  <c r="AP200" i="16" s="1"/>
  <c r="AP85" i="3"/>
  <c r="AP18" i="3"/>
  <c r="AP7" i="3"/>
  <c r="AP73" i="3"/>
  <c r="AP187" i="3"/>
  <c r="AP187" i="16" s="1"/>
  <c r="AP84" i="3"/>
  <c r="AP196" i="3"/>
  <c r="AP196" i="16" s="1"/>
  <c r="AQ267" i="3"/>
  <c r="AP16" i="3"/>
  <c r="AP255" i="3"/>
  <c r="AP281" i="3"/>
  <c r="AP281" i="16" s="1"/>
  <c r="AP163" i="3"/>
  <c r="AP163" i="16" s="1"/>
  <c r="AP262" i="3"/>
  <c r="AQ164" i="3"/>
  <c r="AP175" i="3"/>
  <c r="AP23" i="3"/>
  <c r="AP273" i="3"/>
  <c r="AP265" i="3"/>
  <c r="AP276" i="3"/>
  <c r="AP280" i="3"/>
  <c r="AP280" i="16" s="1"/>
  <c r="AP78" i="3"/>
  <c r="AP21" i="3"/>
  <c r="AP8" i="3"/>
  <c r="AP289" i="3"/>
  <c r="AP289" i="16" s="1"/>
  <c r="AP3" i="3"/>
  <c r="AQ184" i="3"/>
  <c r="AP173" i="3"/>
  <c r="AP291" i="3"/>
  <c r="AP291" i="16" s="1"/>
  <c r="AQ279" i="3"/>
  <c r="AQ279" i="16" s="1"/>
  <c r="AP80" i="3"/>
  <c r="AP77" i="3"/>
  <c r="AP286" i="3"/>
  <c r="AP286" i="16" s="1"/>
  <c r="AQ258" i="3"/>
  <c r="AP202" i="3"/>
  <c r="AP202" i="16" s="1"/>
  <c r="AQ168" i="3"/>
  <c r="AQ285" i="3"/>
  <c r="AQ285" i="16" s="1"/>
  <c r="AP190" i="3"/>
  <c r="AP190" i="16" s="1"/>
  <c r="AP205" i="3"/>
  <c r="AP205" i="16" s="1"/>
  <c r="AP195" i="3"/>
  <c r="AP195" i="16" s="1"/>
  <c r="AP288" i="3"/>
  <c r="AP288" i="16" s="1"/>
  <c r="AP208" i="3"/>
  <c r="AP208" i="16" s="1"/>
  <c r="AP282" i="3"/>
  <c r="AP282" i="16" s="1"/>
  <c r="AP83" i="3"/>
  <c r="AP292" i="3"/>
  <c r="AP292" i="16" s="1"/>
  <c r="AP14" i="3"/>
  <c r="AP188" i="3"/>
  <c r="AP188" i="16" s="1"/>
  <c r="AQ178" i="3"/>
  <c r="AQ176" i="3"/>
  <c r="AP207" i="3"/>
  <c r="AP207" i="16" s="1"/>
  <c r="AP91" i="3"/>
  <c r="AP270" i="3"/>
  <c r="AQ283" i="3"/>
  <c r="AQ283" i="16" s="1"/>
  <c r="AP264" i="3"/>
  <c r="AQ182" i="3"/>
  <c r="AP199" i="3"/>
  <c r="AP199" i="16" s="1"/>
  <c r="AQ274" i="3"/>
  <c r="AP198" i="3"/>
  <c r="AP198" i="16" s="1"/>
  <c r="AQ180" i="3"/>
  <c r="AP90" i="3"/>
  <c r="AP24" i="3"/>
  <c r="AP5" i="3"/>
  <c r="AQ266" i="3"/>
  <c r="AI24" i="4"/>
  <c r="AI68" i="4" s="1"/>
  <c r="AH12" i="4"/>
  <c r="AH56" i="4" s="1"/>
  <c r="AH16" i="4"/>
  <c r="AI16" i="4" s="1"/>
  <c r="AH70" i="4"/>
  <c r="AI34" i="4"/>
  <c r="AI78" i="4" s="1"/>
  <c r="AI4" i="4"/>
  <c r="AI48" i="4" s="1"/>
  <c r="AH49" i="4"/>
  <c r="AI5" i="4"/>
  <c r="AH11" i="4"/>
  <c r="AH55" i="4" s="1"/>
  <c r="AH10" i="4"/>
  <c r="AH54" i="4" s="1"/>
  <c r="AI23" i="4"/>
  <c r="AH28" i="4"/>
  <c r="AH63" i="4"/>
  <c r="AI19" i="4"/>
  <c r="AG80" i="4"/>
  <c r="AH36" i="4"/>
  <c r="AI36" i="4" s="1"/>
  <c r="AI80" i="4" s="1"/>
  <c r="AG58" i="4"/>
  <c r="AH14" i="4"/>
  <c r="AH61" i="4"/>
  <c r="AI17" i="4"/>
  <c r="AI61" i="4" s="1"/>
  <c r="AH88" i="4"/>
  <c r="AI29" i="4"/>
  <c r="AI73" i="4" s="1"/>
  <c r="AH57" i="4"/>
  <c r="AJ18" i="4"/>
  <c r="AJ62" i="4" s="1"/>
  <c r="AH45" i="4"/>
  <c r="AH89" i="4" s="1"/>
  <c r="AH64" i="4"/>
  <c r="AG89" i="4"/>
  <c r="AI86" i="4"/>
  <c r="AI44" i="4"/>
  <c r="AI88" i="4" s="1"/>
  <c r="AG66" i="4"/>
  <c r="AH22" i="4"/>
  <c r="AJ42" i="4"/>
  <c r="AJ86" i="4" s="1"/>
  <c r="AI20" i="4"/>
  <c r="AI13" i="4"/>
  <c r="AJ13" i="4" s="1"/>
  <c r="AJ57" i="4" s="1"/>
  <c r="AG53" i="4"/>
  <c r="AH9" i="4"/>
  <c r="AI50" i="4"/>
  <c r="AJ6" i="4"/>
  <c r="AG83" i="4"/>
  <c r="AK38" i="4"/>
  <c r="AK82" i="4" s="1"/>
  <c r="AJ82" i="4"/>
  <c r="AH39" i="4"/>
  <c r="AJ27" i="4"/>
  <c r="AI25" i="4"/>
  <c r="AH31" i="4"/>
  <c r="AG75" i="4"/>
  <c r="AK33" i="4"/>
  <c r="AK77" i="4" s="1"/>
  <c r="AJ77" i="4"/>
  <c r="AH76" i="4"/>
  <c r="AJ3" i="4"/>
  <c r="AJ47" i="4" s="1"/>
  <c r="AK21" i="4"/>
  <c r="AK65" i="4" s="1"/>
  <c r="AG51" i="4"/>
  <c r="AH7" i="4"/>
  <c r="AH8" i="4"/>
  <c r="AI85" i="4"/>
  <c r="AJ41" i="4"/>
  <c r="AG84" i="4"/>
  <c r="AI40" i="4"/>
  <c r="AI84" i="4" s="1"/>
  <c r="AK37" i="4"/>
  <c r="AK81" i="4" s="1"/>
  <c r="AJ81" i="4"/>
  <c r="AI32" i="4"/>
  <c r="AI76" i="4" s="1"/>
  <c r="AI59" i="4"/>
  <c r="AJ15" i="4"/>
  <c r="AI46" i="4"/>
  <c r="AI90" i="4" s="1"/>
  <c r="AP265" i="16" l="1"/>
  <c r="AP263" i="16"/>
  <c r="AP165" i="16"/>
  <c r="AP277" i="16"/>
  <c r="AO59" i="16"/>
  <c r="AO54" i="16"/>
  <c r="AP168" i="16"/>
  <c r="AP267" i="16"/>
  <c r="AP264" i="16"/>
  <c r="AP273" i="16"/>
  <c r="AP262" i="16"/>
  <c r="AP177" i="16"/>
  <c r="AP179" i="16"/>
  <c r="AP275" i="16"/>
  <c r="AP271" i="16"/>
  <c r="AP259" i="16"/>
  <c r="AP258" i="16"/>
  <c r="AP170" i="16"/>
  <c r="AP166" i="16"/>
  <c r="AP270" i="16"/>
  <c r="AP173" i="16"/>
  <c r="AP276" i="16"/>
  <c r="AP175" i="16"/>
  <c r="AP169" i="16"/>
  <c r="AP181" i="16"/>
  <c r="AP185" i="16"/>
  <c r="AP167" i="16"/>
  <c r="AP183" i="16"/>
  <c r="AP171" i="16"/>
  <c r="AP269" i="16"/>
  <c r="AO70" i="16"/>
  <c r="AP178" i="16"/>
  <c r="AP164" i="16"/>
  <c r="AP256" i="16"/>
  <c r="AP255" i="16"/>
  <c r="AP257" i="16"/>
  <c r="AP84" i="16"/>
  <c r="AP75" i="16"/>
  <c r="AQ240" i="3"/>
  <c r="AP240" i="16"/>
  <c r="AQ66" i="3"/>
  <c r="AP66" i="16"/>
  <c r="AQ247" i="3"/>
  <c r="AP247" i="16"/>
  <c r="AP260" i="16"/>
  <c r="AQ260" i="3"/>
  <c r="AQ223" i="3"/>
  <c r="AP223" i="16"/>
  <c r="AQ62" i="3"/>
  <c r="AP62" i="16"/>
  <c r="AQ301" i="3"/>
  <c r="AP301" i="16"/>
  <c r="AP14" i="16" s="1"/>
  <c r="AQ246" i="3"/>
  <c r="AP246" i="16"/>
  <c r="AO14" i="16"/>
  <c r="AO80" i="16"/>
  <c r="AO18" i="16"/>
  <c r="AO89" i="16"/>
  <c r="AQ53" i="3"/>
  <c r="AP53" i="16"/>
  <c r="AO56" i="16"/>
  <c r="AO19" i="16"/>
  <c r="AO88" i="16"/>
  <c r="AO48" i="16"/>
  <c r="AO61" i="16"/>
  <c r="AQ50" i="3"/>
  <c r="AP50" i="16"/>
  <c r="AP272" i="16"/>
  <c r="AQ272" i="3"/>
  <c r="AO68" i="16"/>
  <c r="AR302" i="3"/>
  <c r="AQ302" i="16"/>
  <c r="AQ258" i="16" s="1"/>
  <c r="AQ233" i="3"/>
  <c r="AP233" i="16"/>
  <c r="AQ243" i="3"/>
  <c r="AP243" i="16"/>
  <c r="AQ220" i="3"/>
  <c r="AP220" i="16"/>
  <c r="AQ216" i="3"/>
  <c r="AP216" i="16"/>
  <c r="AP274" i="16"/>
  <c r="AO77" i="16"/>
  <c r="AO16" i="16"/>
  <c r="AO12" i="16"/>
  <c r="AO74" i="16"/>
  <c r="AO93" i="16"/>
  <c r="AQ236" i="3"/>
  <c r="AP236" i="16"/>
  <c r="AQ228" i="3"/>
  <c r="AP228" i="16"/>
  <c r="AQ58" i="3"/>
  <c r="AP58" i="16"/>
  <c r="AQ244" i="3"/>
  <c r="AP244" i="16"/>
  <c r="AQ227" i="3"/>
  <c r="AP227" i="16"/>
  <c r="AQ248" i="3"/>
  <c r="AP248" i="16"/>
  <c r="AQ235" i="3"/>
  <c r="AP235" i="16"/>
  <c r="AP5" i="16"/>
  <c r="AP24" i="16"/>
  <c r="AQ176" i="16"/>
  <c r="AP3" i="16"/>
  <c r="AP78" i="16"/>
  <c r="AP16" i="16"/>
  <c r="AP85" i="16"/>
  <c r="AP12" i="16"/>
  <c r="AP89" i="16"/>
  <c r="AP88" i="16"/>
  <c r="AP92" i="16"/>
  <c r="AQ174" i="16"/>
  <c r="AP9" i="16"/>
  <c r="AP6" i="16"/>
  <c r="AP10" i="16"/>
  <c r="AP72" i="16"/>
  <c r="AQ239" i="3"/>
  <c r="AP239" i="16"/>
  <c r="AQ70" i="3"/>
  <c r="AP70" i="16"/>
  <c r="AQ225" i="3"/>
  <c r="AP225" i="16"/>
  <c r="AO52" i="16"/>
  <c r="AO5" i="16"/>
  <c r="AO83" i="16"/>
  <c r="AO87" i="16"/>
  <c r="AO6" i="16"/>
  <c r="AO75" i="16"/>
  <c r="AQ215" i="3"/>
  <c r="AP215" i="16"/>
  <c r="AQ56" i="3"/>
  <c r="AP56" i="16"/>
  <c r="AQ234" i="3"/>
  <c r="AP234" i="16"/>
  <c r="AQ209" i="3"/>
  <c r="AP209" i="16"/>
  <c r="AQ230" i="3"/>
  <c r="AP230" i="16"/>
  <c r="AQ251" i="3"/>
  <c r="AP251" i="16"/>
  <c r="AQ254" i="3"/>
  <c r="AP254" i="16"/>
  <c r="AO20" i="16"/>
  <c r="AO86" i="16"/>
  <c r="AQ48" i="3"/>
  <c r="AP48" i="16"/>
  <c r="AQ61" i="3"/>
  <c r="AP61" i="16"/>
  <c r="AQ238" i="3"/>
  <c r="AP238" i="16"/>
  <c r="AQ214" i="3"/>
  <c r="AP214" i="16"/>
  <c r="AQ68" i="3"/>
  <c r="AP68" i="16"/>
  <c r="AO51" i="16"/>
  <c r="AP266" i="16"/>
  <c r="AP182" i="16"/>
  <c r="AO3" i="16"/>
  <c r="AO7" i="16"/>
  <c r="AO82" i="16"/>
  <c r="AP174" i="16"/>
  <c r="AO71" i="16"/>
  <c r="AQ226" i="3"/>
  <c r="AP226" i="16"/>
  <c r="AO63" i="16"/>
  <c r="AO57" i="16"/>
  <c r="AO65" i="16"/>
  <c r="AQ266" i="16"/>
  <c r="AP90" i="16"/>
  <c r="AQ178" i="16"/>
  <c r="AP83" i="16"/>
  <c r="AQ168" i="16"/>
  <c r="AP23" i="16"/>
  <c r="AQ267" i="16"/>
  <c r="AP73" i="16"/>
  <c r="AP4" i="16"/>
  <c r="AQ257" i="16"/>
  <c r="AP93" i="16"/>
  <c r="AQ166" i="16"/>
  <c r="AP17" i="16"/>
  <c r="AP13" i="16"/>
  <c r="AP19" i="16"/>
  <c r="AP22" i="16"/>
  <c r="AP11" i="16"/>
  <c r="AP2" i="16"/>
  <c r="AP86" i="16"/>
  <c r="AQ221" i="3"/>
  <c r="AP221" i="16"/>
  <c r="AQ59" i="3"/>
  <c r="AP59" i="16"/>
  <c r="AQ54" i="3"/>
  <c r="AP54" i="16"/>
  <c r="AQ222" i="3"/>
  <c r="AP222" i="16"/>
  <c r="AQ242" i="3"/>
  <c r="AP242" i="16"/>
  <c r="AQ52" i="3"/>
  <c r="AP52" i="16"/>
  <c r="AO90" i="16"/>
  <c r="AO21" i="16"/>
  <c r="AO84" i="16"/>
  <c r="AO2" i="16"/>
  <c r="AO17" i="16"/>
  <c r="AQ217" i="3"/>
  <c r="AP217" i="16"/>
  <c r="AO64" i="16"/>
  <c r="AO67" i="16"/>
  <c r="AO69" i="16"/>
  <c r="AO49" i="16"/>
  <c r="AO55" i="16"/>
  <c r="AO13" i="16"/>
  <c r="AO60" i="16"/>
  <c r="AQ237" i="3"/>
  <c r="AP237" i="16"/>
  <c r="AQ51" i="3"/>
  <c r="AP51" i="16"/>
  <c r="AQ232" i="3"/>
  <c r="AP232" i="16"/>
  <c r="AQ229" i="3"/>
  <c r="AP229" i="16"/>
  <c r="AO24" i="16"/>
  <c r="AO91" i="16"/>
  <c r="AO8" i="16"/>
  <c r="AO85" i="16"/>
  <c r="AO92" i="16"/>
  <c r="AO76" i="16"/>
  <c r="AQ253" i="3"/>
  <c r="AP253" i="16"/>
  <c r="AQ63" i="3"/>
  <c r="AP63" i="16"/>
  <c r="AQ219" i="3"/>
  <c r="AP219" i="16"/>
  <c r="AQ57" i="3"/>
  <c r="AP57" i="16"/>
  <c r="AQ65" i="3"/>
  <c r="AP65" i="16"/>
  <c r="AQ210" i="3"/>
  <c r="AP210" i="16"/>
  <c r="AQ245" i="3"/>
  <c r="AP245" i="16"/>
  <c r="AQ180" i="16"/>
  <c r="AQ182" i="16"/>
  <c r="AP91" i="16"/>
  <c r="AP77" i="16"/>
  <c r="AP8" i="16"/>
  <c r="AP7" i="16"/>
  <c r="AP82" i="16"/>
  <c r="AP87" i="16"/>
  <c r="AQ170" i="16"/>
  <c r="AP74" i="16"/>
  <c r="AP76" i="16"/>
  <c r="AP71" i="16"/>
  <c r="AQ212" i="3"/>
  <c r="AP212" i="16"/>
  <c r="AQ213" i="3"/>
  <c r="AP213" i="16"/>
  <c r="AO23" i="16"/>
  <c r="AO73" i="16"/>
  <c r="AO79" i="16"/>
  <c r="AO10" i="16"/>
  <c r="AO72" i="16"/>
  <c r="AO53" i="16"/>
  <c r="AQ64" i="3"/>
  <c r="AP64" i="16"/>
  <c r="AQ67" i="3"/>
  <c r="AP67" i="16"/>
  <c r="AQ69" i="3"/>
  <c r="AP69" i="16"/>
  <c r="AQ49" i="3"/>
  <c r="AP49" i="16"/>
  <c r="AQ211" i="3"/>
  <c r="AP211" i="16"/>
  <c r="AQ55" i="3"/>
  <c r="AP55" i="16"/>
  <c r="AR303" i="3"/>
  <c r="AQ303" i="16"/>
  <c r="AO4" i="16"/>
  <c r="AO15" i="16"/>
  <c r="AO11" i="16"/>
  <c r="AQ241" i="3"/>
  <c r="AP241" i="16"/>
  <c r="AQ231" i="3"/>
  <c r="AP231" i="16"/>
  <c r="AQ60" i="3"/>
  <c r="AP60" i="16"/>
  <c r="AO50" i="16"/>
  <c r="AQ252" i="3"/>
  <c r="AP252" i="16"/>
  <c r="AQ218" i="3"/>
  <c r="AP218" i="16"/>
  <c r="AQ224" i="3"/>
  <c r="AP224" i="16"/>
  <c r="AP180" i="16"/>
  <c r="AO78" i="16"/>
  <c r="AO81" i="16"/>
  <c r="AO22" i="16"/>
  <c r="AO9" i="16"/>
  <c r="AQ249" i="3"/>
  <c r="AP249" i="16"/>
  <c r="AQ250" i="3"/>
  <c r="AP250" i="16"/>
  <c r="AJ35" i="4"/>
  <c r="AK43" i="4"/>
  <c r="AK87" i="4" s="1"/>
  <c r="AK26" i="4"/>
  <c r="AK70" i="4" s="1"/>
  <c r="AH74" i="4"/>
  <c r="AI30" i="4"/>
  <c r="AI150" i="16"/>
  <c r="AI157" i="3"/>
  <c r="AI140" i="3"/>
  <c r="AI140" i="16" s="1"/>
  <c r="AI155" i="3"/>
  <c r="AI155" i="16" s="1"/>
  <c r="AI149" i="3"/>
  <c r="AI149" i="16" s="1"/>
  <c r="AJ150" i="3"/>
  <c r="AJ156" i="3"/>
  <c r="AI156" i="16"/>
  <c r="AI130" i="16"/>
  <c r="AI131" i="3"/>
  <c r="AI131" i="16" s="1"/>
  <c r="AJ130" i="3"/>
  <c r="AH25" i="3"/>
  <c r="AG25" i="16"/>
  <c r="AH98" i="16"/>
  <c r="AI98" i="3"/>
  <c r="AH114" i="3"/>
  <c r="AH114" i="16" s="1"/>
  <c r="AI28" i="3"/>
  <c r="AH28" i="16"/>
  <c r="AJ37" i="3"/>
  <c r="AI37" i="16"/>
  <c r="AJ24" i="4"/>
  <c r="AK24" i="4" s="1"/>
  <c r="AK68" i="4" s="1"/>
  <c r="AH39" i="3"/>
  <c r="AG39" i="16"/>
  <c r="AH157" i="16"/>
  <c r="AH161" i="3"/>
  <c r="AH161" i="16" s="1"/>
  <c r="AH162" i="3"/>
  <c r="AH162" i="16" s="1"/>
  <c r="AH158" i="3"/>
  <c r="AH158" i="16" s="1"/>
  <c r="AH127" i="16"/>
  <c r="AH126" i="3"/>
  <c r="AH126" i="16" s="1"/>
  <c r="AH132" i="3"/>
  <c r="AH132" i="16" s="1"/>
  <c r="AH134" i="3"/>
  <c r="AH117" i="3"/>
  <c r="AH117" i="16" s="1"/>
  <c r="AI127" i="3"/>
  <c r="AI41" i="3"/>
  <c r="AH41" i="16"/>
  <c r="AH42" i="3"/>
  <c r="AG42" i="16"/>
  <c r="AG46" i="3"/>
  <c r="AG43" i="3"/>
  <c r="AG47" i="3"/>
  <c r="AI123" i="3"/>
  <c r="AH123" i="16"/>
  <c r="AJ146" i="3"/>
  <c r="AI146" i="16"/>
  <c r="AJ105" i="3"/>
  <c r="AI105" i="16"/>
  <c r="AI133" i="3"/>
  <c r="AH133" i="16"/>
  <c r="AI106" i="3"/>
  <c r="AH106" i="16"/>
  <c r="AI27" i="3"/>
  <c r="AH27" i="16"/>
  <c r="AH44" i="3"/>
  <c r="AG44" i="16"/>
  <c r="AJ145" i="3"/>
  <c r="AI145" i="16"/>
  <c r="AH107" i="16"/>
  <c r="AI107" i="3"/>
  <c r="AH108" i="3"/>
  <c r="AH108" i="16" s="1"/>
  <c r="AH153" i="16"/>
  <c r="AI153" i="3"/>
  <c r="AH154" i="3"/>
  <c r="AH154" i="16" s="1"/>
  <c r="AH45" i="3"/>
  <c r="AG45" i="16"/>
  <c r="AH144" i="16"/>
  <c r="AI144" i="3"/>
  <c r="AH160" i="3"/>
  <c r="AH160" i="16" s="1"/>
  <c r="AI38" i="3"/>
  <c r="AH38" i="16"/>
  <c r="AI124" i="16"/>
  <c r="AI120" i="3"/>
  <c r="AI120" i="16" s="1"/>
  <c r="AI119" i="3"/>
  <c r="AI119" i="16" s="1"/>
  <c r="AJ124" i="3"/>
  <c r="AJ32" i="3"/>
  <c r="AI32" i="16"/>
  <c r="AI110" i="3"/>
  <c r="AH110" i="16"/>
  <c r="AJ129" i="3"/>
  <c r="AI129" i="16"/>
  <c r="AG134" i="16"/>
  <c r="AG139" i="3"/>
  <c r="AG139" i="16" s="1"/>
  <c r="AG138" i="3"/>
  <c r="AG138" i="16" s="1"/>
  <c r="AG135" i="3"/>
  <c r="AG135" i="16" s="1"/>
  <c r="AH147" i="16"/>
  <c r="AI147" i="3"/>
  <c r="AH143" i="3"/>
  <c r="AH143" i="16" s="1"/>
  <c r="AH142" i="3"/>
  <c r="AH142" i="16" s="1"/>
  <c r="AH34" i="3"/>
  <c r="AG34" i="16"/>
  <c r="AI35" i="3"/>
  <c r="AH35" i="16"/>
  <c r="AJ100" i="3"/>
  <c r="AI100" i="16"/>
  <c r="AH136" i="3"/>
  <c r="AG136" i="16"/>
  <c r="AI141" i="3"/>
  <c r="AH141" i="16"/>
  <c r="AI30" i="3"/>
  <c r="AH30" i="16"/>
  <c r="AJ99" i="3"/>
  <c r="AI99" i="16"/>
  <c r="AI36" i="3"/>
  <c r="AH36" i="16"/>
  <c r="AH101" i="16"/>
  <c r="AI101" i="3"/>
  <c r="AH96" i="3"/>
  <c r="AH96" i="16" s="1"/>
  <c r="AH97" i="3"/>
  <c r="AH97" i="16" s="1"/>
  <c r="AI122" i="3"/>
  <c r="AH122" i="16"/>
  <c r="AI33" i="3"/>
  <c r="AH33" i="16"/>
  <c r="AI148" i="3"/>
  <c r="AH148" i="16"/>
  <c r="AI29" i="3"/>
  <c r="AH29" i="16"/>
  <c r="AI121" i="16"/>
  <c r="AI137" i="3"/>
  <c r="AI137" i="16" s="1"/>
  <c r="AJ121" i="3"/>
  <c r="AJ125" i="3"/>
  <c r="AI125" i="16"/>
  <c r="AI113" i="3"/>
  <c r="AH113" i="16"/>
  <c r="AI152" i="3"/>
  <c r="AH152" i="16"/>
  <c r="AJ26" i="3"/>
  <c r="AI26" i="16"/>
  <c r="AH40" i="3"/>
  <c r="AG40" i="16"/>
  <c r="AH104" i="16"/>
  <c r="AH111" i="3"/>
  <c r="AH94" i="3"/>
  <c r="AH94" i="16" s="1"/>
  <c r="AH103" i="3"/>
  <c r="AH103" i="16" s="1"/>
  <c r="AI104" i="3"/>
  <c r="AH109" i="3"/>
  <c r="AH109" i="16" s="1"/>
  <c r="AG111" i="16"/>
  <c r="AG115" i="3"/>
  <c r="AG115" i="16" s="1"/>
  <c r="AG116" i="3"/>
  <c r="AG116" i="16" s="1"/>
  <c r="AG112" i="3"/>
  <c r="AG112" i="16" s="1"/>
  <c r="AI31" i="3"/>
  <c r="AH31" i="16"/>
  <c r="AJ151" i="3"/>
  <c r="AI151" i="16"/>
  <c r="AI159" i="3"/>
  <c r="AH159" i="16"/>
  <c r="AI128" i="3"/>
  <c r="AH128" i="16"/>
  <c r="AI95" i="3"/>
  <c r="AH95" i="16"/>
  <c r="AI118" i="3"/>
  <c r="AH118" i="16"/>
  <c r="AI102" i="3"/>
  <c r="AH102" i="16"/>
  <c r="AR266" i="3"/>
  <c r="AQ24" i="3"/>
  <c r="AR180" i="3"/>
  <c r="AR274" i="3"/>
  <c r="AR182" i="3"/>
  <c r="AR283" i="3"/>
  <c r="AR283" i="16" s="1"/>
  <c r="AQ91" i="3"/>
  <c r="AR176" i="3"/>
  <c r="AQ188" i="3"/>
  <c r="AQ188" i="16" s="1"/>
  <c r="AQ292" i="3"/>
  <c r="AQ292" i="16" s="1"/>
  <c r="AQ282" i="3"/>
  <c r="AQ282" i="16" s="1"/>
  <c r="AQ288" i="3"/>
  <c r="AQ288" i="16" s="1"/>
  <c r="AQ205" i="3"/>
  <c r="AQ205" i="16" s="1"/>
  <c r="AR285" i="3"/>
  <c r="AR285" i="16" s="1"/>
  <c r="AQ202" i="3"/>
  <c r="AQ202" i="16" s="1"/>
  <c r="AQ286" i="3"/>
  <c r="AQ286" i="16" s="1"/>
  <c r="AQ77" i="3"/>
  <c r="AR279" i="3"/>
  <c r="AR279" i="16" s="1"/>
  <c r="AQ173" i="3"/>
  <c r="AQ173" i="16" s="1"/>
  <c r="AQ3" i="3"/>
  <c r="AQ8" i="3"/>
  <c r="AQ78" i="3"/>
  <c r="AQ276" i="3"/>
  <c r="AQ276" i="16" s="1"/>
  <c r="AQ273" i="3"/>
  <c r="AQ273" i="16" s="1"/>
  <c r="AQ175" i="3"/>
  <c r="AQ175" i="16" s="1"/>
  <c r="AQ262" i="3"/>
  <c r="AQ262" i="16" s="1"/>
  <c r="AQ281" i="3"/>
  <c r="AQ281" i="16" s="1"/>
  <c r="AQ16" i="3"/>
  <c r="AQ196" i="3"/>
  <c r="AQ196" i="16" s="1"/>
  <c r="AQ187" i="3"/>
  <c r="AQ187" i="16" s="1"/>
  <c r="AQ7" i="3"/>
  <c r="AQ85" i="3"/>
  <c r="AQ169" i="3"/>
  <c r="AQ169" i="16" s="1"/>
  <c r="AQ201" i="3"/>
  <c r="AQ201" i="16" s="1"/>
  <c r="AQ206" i="3"/>
  <c r="AQ206" i="16" s="1"/>
  <c r="AQ12" i="3"/>
  <c r="AQ82" i="3"/>
  <c r="AQ89" i="3"/>
  <c r="AQ181" i="3"/>
  <c r="AQ181" i="16" s="1"/>
  <c r="AQ189" i="3"/>
  <c r="AQ189" i="16" s="1"/>
  <c r="AQ185" i="3"/>
  <c r="AQ185" i="16" s="1"/>
  <c r="AQ177" i="3"/>
  <c r="AQ177" i="16" s="1"/>
  <c r="AQ167" i="3"/>
  <c r="AQ167" i="16" s="1"/>
  <c r="AQ179" i="3"/>
  <c r="AQ179" i="16" s="1"/>
  <c r="AQ192" i="3"/>
  <c r="AQ192" i="16" s="1"/>
  <c r="AQ193" i="3"/>
  <c r="AQ193" i="16" s="1"/>
  <c r="AQ183" i="3"/>
  <c r="AQ183" i="16" s="1"/>
  <c r="AQ88" i="3"/>
  <c r="AQ278" i="3"/>
  <c r="AQ278" i="16" s="1"/>
  <c r="AQ275" i="3"/>
  <c r="AQ275" i="16" s="1"/>
  <c r="AQ186" i="3"/>
  <c r="AQ186" i="16" s="1"/>
  <c r="AQ287" i="3"/>
  <c r="AQ287" i="16" s="1"/>
  <c r="AQ87" i="3"/>
  <c r="AQ271" i="3"/>
  <c r="AQ271" i="16" s="1"/>
  <c r="AR170" i="3"/>
  <c r="AQ92" i="3"/>
  <c r="AQ74" i="3"/>
  <c r="AR174" i="3"/>
  <c r="AQ76" i="3"/>
  <c r="AQ9" i="3"/>
  <c r="AQ171" i="3"/>
  <c r="AQ171" i="16" s="1"/>
  <c r="AQ6" i="3"/>
  <c r="AQ269" i="3"/>
  <c r="AQ269" i="16" s="1"/>
  <c r="AQ10" i="3"/>
  <c r="AQ71" i="3"/>
  <c r="AQ194" i="3"/>
  <c r="AQ194" i="16" s="1"/>
  <c r="AQ299" i="3"/>
  <c r="AQ299" i="16" s="1"/>
  <c r="AQ72" i="3"/>
  <c r="AR300" i="3"/>
  <c r="AR300" i="16" s="1"/>
  <c r="AQ5" i="3"/>
  <c r="AQ90" i="3"/>
  <c r="AQ198" i="3"/>
  <c r="AQ198" i="16" s="1"/>
  <c r="AQ199" i="3"/>
  <c r="AQ199" i="16" s="1"/>
  <c r="AQ264" i="3"/>
  <c r="AQ264" i="16" s="1"/>
  <c r="AQ270" i="3"/>
  <c r="AQ270" i="16" s="1"/>
  <c r="AQ207" i="3"/>
  <c r="AQ207" i="16" s="1"/>
  <c r="AR178" i="3"/>
  <c r="AQ14" i="3"/>
  <c r="AQ83" i="3"/>
  <c r="AQ208" i="3"/>
  <c r="AQ208" i="16" s="1"/>
  <c r="AQ195" i="3"/>
  <c r="AQ195" i="16" s="1"/>
  <c r="AQ190" i="3"/>
  <c r="AQ190" i="16" s="1"/>
  <c r="AR168" i="3"/>
  <c r="AR258" i="3"/>
  <c r="AQ80" i="3"/>
  <c r="AQ291" i="3"/>
  <c r="AQ291" i="16" s="1"/>
  <c r="AR184" i="3"/>
  <c r="AQ289" i="3"/>
  <c r="AQ289" i="16" s="1"/>
  <c r="AQ21" i="3"/>
  <c r="AQ280" i="3"/>
  <c r="AQ280" i="16" s="1"/>
  <c r="AQ265" i="3"/>
  <c r="AQ265" i="16" s="1"/>
  <c r="AQ23" i="3"/>
  <c r="AR164" i="3"/>
  <c r="AQ163" i="3"/>
  <c r="AQ163" i="16" s="1"/>
  <c r="AQ255" i="3"/>
  <c r="AQ255" i="16" s="1"/>
  <c r="AR267" i="3"/>
  <c r="AQ84" i="3"/>
  <c r="AQ73" i="3"/>
  <c r="AQ18" i="3"/>
  <c r="AQ200" i="3"/>
  <c r="AQ200" i="16" s="1"/>
  <c r="AQ297" i="3"/>
  <c r="AQ297" i="16" s="1"/>
  <c r="AQ4" i="3"/>
  <c r="AQ81" i="3"/>
  <c r="AQ261" i="3"/>
  <c r="AQ261" i="16" s="1"/>
  <c r="AR256" i="3"/>
  <c r="AR257" i="3"/>
  <c r="AR293" i="3"/>
  <c r="AR293" i="16" s="1"/>
  <c r="AQ197" i="3"/>
  <c r="AQ197" i="16" s="1"/>
  <c r="AQ263" i="3"/>
  <c r="AQ263" i="16" s="1"/>
  <c r="AQ93" i="3"/>
  <c r="AQ294" i="3"/>
  <c r="AQ294" i="16" s="1"/>
  <c r="AR166" i="3"/>
  <c r="AQ204" i="3"/>
  <c r="AQ204" i="16" s="1"/>
  <c r="AQ191" i="3"/>
  <c r="AQ191" i="16" s="1"/>
  <c r="AR172" i="3"/>
  <c r="AQ17" i="3"/>
  <c r="AQ20" i="3"/>
  <c r="AQ13" i="3"/>
  <c r="AQ290" i="3"/>
  <c r="AQ290" i="16" s="1"/>
  <c r="AQ295" i="3"/>
  <c r="AQ295" i="16" s="1"/>
  <c r="AQ165" i="3"/>
  <c r="AQ165" i="16" s="1"/>
  <c r="AQ19" i="3"/>
  <c r="AQ79" i="3"/>
  <c r="AQ22" i="3"/>
  <c r="AQ277" i="3"/>
  <c r="AQ277" i="16" s="1"/>
  <c r="AQ268" i="3"/>
  <c r="AQ268" i="16" s="1"/>
  <c r="AQ298" i="3"/>
  <c r="AQ298" i="16" s="1"/>
  <c r="AQ11" i="3"/>
  <c r="AQ15" i="3"/>
  <c r="AQ2" i="3"/>
  <c r="AQ86" i="3"/>
  <c r="AQ75" i="3"/>
  <c r="AQ259" i="3"/>
  <c r="AQ259" i="16" s="1"/>
  <c r="AQ203" i="3"/>
  <c r="AQ203" i="16" s="1"/>
  <c r="AQ296" i="3"/>
  <c r="AQ296" i="16" s="1"/>
  <c r="AQ284" i="3"/>
  <c r="AQ284" i="16" s="1"/>
  <c r="AI12" i="4"/>
  <c r="AI56" i="4" s="1"/>
  <c r="AJ34" i="4"/>
  <c r="AJ78" i="4" s="1"/>
  <c r="AI60" i="4"/>
  <c r="AJ4" i="4"/>
  <c r="AJ48" i="4" s="1"/>
  <c r="AI10" i="4"/>
  <c r="AI54" i="4" s="1"/>
  <c r="AI11" i="4"/>
  <c r="AI55" i="4" s="1"/>
  <c r="AH60" i="4"/>
  <c r="AJ16" i="4"/>
  <c r="AJ60" i="4" s="1"/>
  <c r="AI49" i="4"/>
  <c r="AJ5" i="4"/>
  <c r="AH72" i="4"/>
  <c r="AI63" i="4"/>
  <c r="AJ19" i="4"/>
  <c r="AJ63" i="4" s="1"/>
  <c r="AI67" i="4"/>
  <c r="AJ23" i="4"/>
  <c r="AJ29" i="4"/>
  <c r="AJ73" i="4" s="1"/>
  <c r="AJ44" i="4"/>
  <c r="AJ88" i="4" s="1"/>
  <c r="AJ36" i="4"/>
  <c r="AJ80" i="4" s="1"/>
  <c r="AI28" i="4"/>
  <c r="AI72" i="4" s="1"/>
  <c r="AI64" i="4"/>
  <c r="AH66" i="4"/>
  <c r="AI22" i="4"/>
  <c r="AI66" i="4" s="1"/>
  <c r="AK4" i="4"/>
  <c r="AK48" i="4" s="1"/>
  <c r="AK42" i="4"/>
  <c r="AK86" i="4" s="1"/>
  <c r="AJ20" i="4"/>
  <c r="AJ64" i="4" s="1"/>
  <c r="AK18" i="4"/>
  <c r="AK62" i="4" s="1"/>
  <c r="AH80" i="4"/>
  <c r="AI57" i="4"/>
  <c r="AK13" i="4"/>
  <c r="AK57" i="4" s="1"/>
  <c r="AI45" i="4"/>
  <c r="AJ17" i="4"/>
  <c r="AJ61" i="4" s="1"/>
  <c r="AH58" i="4"/>
  <c r="AI14" i="4"/>
  <c r="AK6" i="4"/>
  <c r="AK50" i="4" s="1"/>
  <c r="AJ50" i="4"/>
  <c r="AH52" i="4"/>
  <c r="AH75" i="4"/>
  <c r="AI31" i="4"/>
  <c r="AH83" i="4"/>
  <c r="AJ68" i="4"/>
  <c r="AK41" i="4"/>
  <c r="AK85" i="4" s="1"/>
  <c r="AJ85" i="4"/>
  <c r="AJ32" i="4"/>
  <c r="AJ76" i="4" s="1"/>
  <c r="AI8" i="4"/>
  <c r="AI52" i="4" s="1"/>
  <c r="AI69" i="4"/>
  <c r="AJ25" i="4"/>
  <c r="AI39" i="4"/>
  <c r="AH53" i="4"/>
  <c r="AI9" i="4"/>
  <c r="AJ59" i="4"/>
  <c r="AK15" i="4"/>
  <c r="AK59" i="4" s="1"/>
  <c r="AK27" i="4"/>
  <c r="AK71" i="4" s="1"/>
  <c r="AJ71" i="4"/>
  <c r="AJ40" i="4"/>
  <c r="AI7" i="4"/>
  <c r="AH51" i="4"/>
  <c r="AK3" i="4"/>
  <c r="AK47" i="4" s="1"/>
  <c r="AJ79" i="4"/>
  <c r="AK35" i="4"/>
  <c r="AK79" i="4" s="1"/>
  <c r="AJ46" i="4"/>
  <c r="AQ274" i="16" l="1"/>
  <c r="AP18" i="16"/>
  <c r="AP20" i="16"/>
  <c r="AQ184" i="16"/>
  <c r="AQ172" i="16"/>
  <c r="AP80" i="16"/>
  <c r="AR231" i="3"/>
  <c r="AQ231" i="16"/>
  <c r="AR235" i="3"/>
  <c r="AQ235" i="16"/>
  <c r="AR58" i="3"/>
  <c r="AR218" i="3"/>
  <c r="AQ218" i="16"/>
  <c r="AR67" i="3"/>
  <c r="AR52" i="3"/>
  <c r="AR222" i="3"/>
  <c r="AQ222" i="16"/>
  <c r="AR59" i="3"/>
  <c r="AR238" i="3"/>
  <c r="AQ238" i="16"/>
  <c r="AR50" i="3"/>
  <c r="AQ260" i="16"/>
  <c r="AR260" i="3"/>
  <c r="AR227" i="3"/>
  <c r="AQ227" i="16"/>
  <c r="AR236" i="3"/>
  <c r="AQ236" i="16"/>
  <c r="AR216" i="3"/>
  <c r="AQ216" i="16"/>
  <c r="AR243" i="3"/>
  <c r="AQ243" i="16"/>
  <c r="AS302" i="3"/>
  <c r="AR302" i="16"/>
  <c r="AR258" i="16" s="1"/>
  <c r="AR301" i="3"/>
  <c r="AQ301" i="16"/>
  <c r="AQ18" i="16" s="1"/>
  <c r="AR223" i="3"/>
  <c r="AQ223" i="16"/>
  <c r="AR247" i="3"/>
  <c r="AQ247" i="16"/>
  <c r="AR240" i="3"/>
  <c r="AQ240" i="16"/>
  <c r="AQ4" i="16"/>
  <c r="AQ90" i="16"/>
  <c r="AR49" i="3"/>
  <c r="AR210" i="3"/>
  <c r="AQ210" i="16"/>
  <c r="AR57" i="3"/>
  <c r="AR63" i="3"/>
  <c r="AR225" i="3"/>
  <c r="AQ225" i="16"/>
  <c r="AQ75" i="16"/>
  <c r="AQ20" i="16"/>
  <c r="AQ84" i="16"/>
  <c r="AQ21" i="16"/>
  <c r="AQ14" i="16"/>
  <c r="AQ6" i="16"/>
  <c r="AQ89" i="16"/>
  <c r="AQ24" i="16"/>
  <c r="AR250" i="3"/>
  <c r="AQ250" i="16"/>
  <c r="AR60" i="3"/>
  <c r="AQ60" i="16"/>
  <c r="AR241" i="3"/>
  <c r="AQ241" i="16"/>
  <c r="AR217" i="3"/>
  <c r="AQ217" i="16"/>
  <c r="AR248" i="3"/>
  <c r="AQ248" i="16"/>
  <c r="AR244" i="3"/>
  <c r="AQ244" i="16"/>
  <c r="AR228" i="3"/>
  <c r="AQ228" i="16"/>
  <c r="AR220" i="3"/>
  <c r="AQ220" i="16"/>
  <c r="AR233" i="3"/>
  <c r="AQ233" i="16"/>
  <c r="AQ272" i="16"/>
  <c r="AR272" i="3"/>
  <c r="AR246" i="3"/>
  <c r="AQ246" i="16"/>
  <c r="AR62" i="3"/>
  <c r="AQ62" i="16"/>
  <c r="AR66" i="3"/>
  <c r="AQ66" i="16"/>
  <c r="AP15" i="16"/>
  <c r="AQ256" i="16"/>
  <c r="AQ164" i="16"/>
  <c r="AQ72" i="16"/>
  <c r="AR249" i="3"/>
  <c r="AQ249" i="16"/>
  <c r="AR53" i="3"/>
  <c r="AQ13" i="16"/>
  <c r="AQ73" i="16"/>
  <c r="AR180" i="16"/>
  <c r="AR55" i="3"/>
  <c r="AQ55" i="16"/>
  <c r="AR212" i="3"/>
  <c r="AQ212" i="16"/>
  <c r="AR232" i="3"/>
  <c r="AQ232" i="16"/>
  <c r="AR237" i="3"/>
  <c r="AQ237" i="16"/>
  <c r="AR68" i="3"/>
  <c r="AQ68" i="16"/>
  <c r="AR48" i="3"/>
  <c r="AQ48" i="16"/>
  <c r="AR254" i="3"/>
  <c r="AQ254" i="16"/>
  <c r="AR230" i="3"/>
  <c r="AQ230" i="16"/>
  <c r="AR234" i="3"/>
  <c r="AQ234" i="16"/>
  <c r="AR215" i="3"/>
  <c r="AQ215" i="16"/>
  <c r="AR239" i="3"/>
  <c r="AQ239" i="16"/>
  <c r="AQ11" i="16"/>
  <c r="AQ17" i="16"/>
  <c r="AR267" i="16"/>
  <c r="AR178" i="16"/>
  <c r="AQ74" i="16"/>
  <c r="AQ82" i="16"/>
  <c r="AQ77" i="16"/>
  <c r="AR266" i="16"/>
  <c r="AR224" i="3"/>
  <c r="AQ224" i="16"/>
  <c r="AR252" i="3"/>
  <c r="AQ252" i="16"/>
  <c r="AS303" i="3"/>
  <c r="AR303" i="16"/>
  <c r="AR211" i="3"/>
  <c r="AQ211" i="16"/>
  <c r="AR69" i="3"/>
  <c r="AQ69" i="16"/>
  <c r="AR64" i="3"/>
  <c r="AQ64" i="16"/>
  <c r="AR213" i="3"/>
  <c r="AQ213" i="16"/>
  <c r="AR245" i="3"/>
  <c r="AQ245" i="16"/>
  <c r="AR65" i="3"/>
  <c r="AQ65" i="16"/>
  <c r="AR219" i="3"/>
  <c r="AQ219" i="16"/>
  <c r="AR253" i="3"/>
  <c r="AQ253" i="16"/>
  <c r="AR229" i="3"/>
  <c r="AQ229" i="16"/>
  <c r="AR51" i="3"/>
  <c r="AQ51" i="16"/>
  <c r="AR242" i="3"/>
  <c r="AQ242" i="16"/>
  <c r="AR54" i="3"/>
  <c r="AQ54" i="16"/>
  <c r="AR221" i="3"/>
  <c r="AQ221" i="16"/>
  <c r="AR226" i="3"/>
  <c r="AQ226" i="16"/>
  <c r="AR214" i="3"/>
  <c r="AQ214" i="16"/>
  <c r="AR61" i="3"/>
  <c r="AQ61" i="16"/>
  <c r="AR251" i="3"/>
  <c r="AQ251" i="16"/>
  <c r="AR209" i="3"/>
  <c r="AQ209" i="16"/>
  <c r="AR56" i="3"/>
  <c r="AQ56" i="16"/>
  <c r="AR70" i="3"/>
  <c r="AQ70" i="16"/>
  <c r="AP79" i="16"/>
  <c r="AP81" i="16"/>
  <c r="AP21" i="16"/>
  <c r="AJ12" i="4"/>
  <c r="AJ56" i="4" s="1"/>
  <c r="AI74" i="4"/>
  <c r="AJ30" i="4"/>
  <c r="AK16" i="4"/>
  <c r="AK60" i="4" s="1"/>
  <c r="AJ102" i="3"/>
  <c r="AI102" i="16"/>
  <c r="AJ95" i="3"/>
  <c r="AI95" i="16"/>
  <c r="AJ159" i="3"/>
  <c r="AI159" i="16"/>
  <c r="AJ152" i="3"/>
  <c r="AI152" i="16"/>
  <c r="AI45" i="3"/>
  <c r="AH45" i="16"/>
  <c r="AJ133" i="3"/>
  <c r="AI133" i="16"/>
  <c r="AK37" i="3"/>
  <c r="AJ37" i="16"/>
  <c r="AI98" i="16"/>
  <c r="AI114" i="3"/>
  <c r="AI114" i="16" s="1"/>
  <c r="AJ98" i="3"/>
  <c r="AJ118" i="3"/>
  <c r="AI118" i="16"/>
  <c r="AJ128" i="3"/>
  <c r="AI128" i="16"/>
  <c r="AI104" i="16"/>
  <c r="AJ104" i="3"/>
  <c r="AI103" i="3"/>
  <c r="AI103" i="16" s="1"/>
  <c r="AI111" i="3"/>
  <c r="AI94" i="3"/>
  <c r="AI94" i="16" s="1"/>
  <c r="AI109" i="3"/>
  <c r="AI109" i="16" s="1"/>
  <c r="AK26" i="3"/>
  <c r="AJ26" i="16"/>
  <c r="AJ113" i="3"/>
  <c r="AI113" i="16"/>
  <c r="AI147" i="16"/>
  <c r="AJ147" i="3"/>
  <c r="AI143" i="3"/>
  <c r="AI143" i="16" s="1"/>
  <c r="AI142" i="3"/>
  <c r="AI142" i="16" s="1"/>
  <c r="AJ148" i="3"/>
  <c r="AI148" i="16"/>
  <c r="AJ122" i="3"/>
  <c r="AI122" i="16"/>
  <c r="AK99" i="3"/>
  <c r="AJ99" i="16"/>
  <c r="AJ141" i="3"/>
  <c r="AI141" i="16"/>
  <c r="AK100" i="3"/>
  <c r="AJ100" i="16"/>
  <c r="AI34" i="3"/>
  <c r="AH34" i="16"/>
  <c r="AJ110" i="3"/>
  <c r="AI110" i="16"/>
  <c r="AJ38" i="3"/>
  <c r="AI38" i="16"/>
  <c r="AH47" i="3"/>
  <c r="AG47" i="16"/>
  <c r="AI42" i="3"/>
  <c r="AH42" i="16"/>
  <c r="AI25" i="3"/>
  <c r="AH25" i="16"/>
  <c r="AJ31" i="3"/>
  <c r="AI31" i="16"/>
  <c r="AI40" i="3"/>
  <c r="AH40" i="16"/>
  <c r="AK145" i="3"/>
  <c r="AJ145" i="16"/>
  <c r="AJ27" i="3"/>
  <c r="AI27" i="16"/>
  <c r="AJ130" i="16"/>
  <c r="AK130" i="3"/>
  <c r="AJ131" i="3"/>
  <c r="AJ131" i="16" s="1"/>
  <c r="AH111" i="16"/>
  <c r="AH115" i="3"/>
  <c r="AH115" i="16" s="1"/>
  <c r="AH116" i="3"/>
  <c r="AH116" i="16" s="1"/>
  <c r="AH112" i="3"/>
  <c r="AH112" i="16" s="1"/>
  <c r="AJ121" i="16"/>
  <c r="AK121" i="3"/>
  <c r="AJ137" i="3"/>
  <c r="AJ137" i="16" s="1"/>
  <c r="AJ29" i="3"/>
  <c r="AI29" i="16"/>
  <c r="AJ33" i="3"/>
  <c r="AI33" i="16"/>
  <c r="AJ36" i="3"/>
  <c r="AI36" i="16"/>
  <c r="AJ30" i="3"/>
  <c r="AI30" i="16"/>
  <c r="AI136" i="3"/>
  <c r="AH136" i="16"/>
  <c r="AJ35" i="3"/>
  <c r="AI35" i="16"/>
  <c r="AK129" i="3"/>
  <c r="AJ129" i="16"/>
  <c r="AK32" i="3"/>
  <c r="AJ32" i="16"/>
  <c r="AI144" i="16"/>
  <c r="AI160" i="3"/>
  <c r="AI160" i="16" s="1"/>
  <c r="AJ144" i="3"/>
  <c r="AI107" i="16"/>
  <c r="AJ107" i="3"/>
  <c r="AI108" i="3"/>
  <c r="AI108" i="16" s="1"/>
  <c r="AH46" i="3"/>
  <c r="AG46" i="16"/>
  <c r="AJ41" i="3"/>
  <c r="AI41" i="16"/>
  <c r="AI39" i="3"/>
  <c r="AH39" i="16"/>
  <c r="AJ150" i="16"/>
  <c r="AJ157" i="3"/>
  <c r="AJ140" i="3"/>
  <c r="AJ140" i="16" s="1"/>
  <c r="AK150" i="3"/>
  <c r="AJ149" i="3"/>
  <c r="AJ149" i="16" s="1"/>
  <c r="AJ155" i="3"/>
  <c r="AJ155" i="16" s="1"/>
  <c r="AI157" i="16"/>
  <c r="AI162" i="3"/>
  <c r="AI162" i="16" s="1"/>
  <c r="AI161" i="3"/>
  <c r="AI161" i="16" s="1"/>
  <c r="AI158" i="3"/>
  <c r="AI158" i="16" s="1"/>
  <c r="AK125" i="3"/>
  <c r="AJ125" i="16"/>
  <c r="AK146" i="3"/>
  <c r="AJ146" i="16"/>
  <c r="AH43" i="3"/>
  <c r="AG43" i="16"/>
  <c r="AH134" i="16"/>
  <c r="AH135" i="3"/>
  <c r="AH135" i="16" s="1"/>
  <c r="AH138" i="3"/>
  <c r="AH138" i="16" s="1"/>
  <c r="AH139" i="3"/>
  <c r="AH139" i="16" s="1"/>
  <c r="AK156" i="3"/>
  <c r="AJ156" i="16"/>
  <c r="AJ11" i="4"/>
  <c r="AJ55" i="4" s="1"/>
  <c r="AK151" i="3"/>
  <c r="AJ151" i="16"/>
  <c r="AI101" i="16"/>
  <c r="AI97" i="3"/>
  <c r="AI97" i="16" s="1"/>
  <c r="AJ101" i="3"/>
  <c r="AI96" i="3"/>
  <c r="AI96" i="16" s="1"/>
  <c r="AJ124" i="16"/>
  <c r="AK124" i="3"/>
  <c r="AJ119" i="3"/>
  <c r="AJ119" i="16" s="1"/>
  <c r="AJ120" i="3"/>
  <c r="AJ120" i="16" s="1"/>
  <c r="AI153" i="16"/>
  <c r="AJ153" i="3"/>
  <c r="AI154" i="3"/>
  <c r="AI154" i="16" s="1"/>
  <c r="AI44" i="3"/>
  <c r="AH44" i="16"/>
  <c r="AJ106" i="3"/>
  <c r="AI106" i="16"/>
  <c r="AK105" i="3"/>
  <c r="AJ105" i="16"/>
  <c r="AJ123" i="3"/>
  <c r="AI123" i="16"/>
  <c r="AI127" i="16"/>
  <c r="AI134" i="3"/>
  <c r="AI126" i="3"/>
  <c r="AI126" i="16" s="1"/>
  <c r="AJ127" i="3"/>
  <c r="AI132" i="3"/>
  <c r="AI132" i="16" s="1"/>
  <c r="AI117" i="3"/>
  <c r="AI117" i="16" s="1"/>
  <c r="AJ28" i="3"/>
  <c r="AI28" i="16"/>
  <c r="AR284" i="3"/>
  <c r="AR284" i="16" s="1"/>
  <c r="AR203" i="3"/>
  <c r="AR203" i="16" s="1"/>
  <c r="AR75" i="3"/>
  <c r="AR15" i="3"/>
  <c r="AR298" i="3"/>
  <c r="AR298" i="16" s="1"/>
  <c r="AR277" i="3"/>
  <c r="AR277" i="16" s="1"/>
  <c r="AR79" i="3"/>
  <c r="AR165" i="3"/>
  <c r="AR165" i="16" s="1"/>
  <c r="AR290" i="3"/>
  <c r="AR290" i="16" s="1"/>
  <c r="AR20" i="3"/>
  <c r="AS172" i="3"/>
  <c r="AR204" i="3"/>
  <c r="AR204" i="16" s="1"/>
  <c r="AR294" i="3"/>
  <c r="AR294" i="16" s="1"/>
  <c r="AR263" i="3"/>
  <c r="AR263" i="16" s="1"/>
  <c r="AS293" i="3"/>
  <c r="AS293" i="16" s="1"/>
  <c r="AS256" i="3"/>
  <c r="AR81" i="3"/>
  <c r="AR297" i="3"/>
  <c r="AR297" i="16" s="1"/>
  <c r="AR18" i="3"/>
  <c r="AR84" i="3"/>
  <c r="AR255" i="3"/>
  <c r="AS164" i="3"/>
  <c r="AR265" i="3"/>
  <c r="AR21" i="3"/>
  <c r="AS184" i="3"/>
  <c r="AR80" i="3"/>
  <c r="AS258" i="3"/>
  <c r="AR190" i="3"/>
  <c r="AR190" i="16" s="1"/>
  <c r="AR208" i="3"/>
  <c r="AR208" i="16" s="1"/>
  <c r="AR14" i="3"/>
  <c r="AR207" i="3"/>
  <c r="AR207" i="16" s="1"/>
  <c r="AR264" i="3"/>
  <c r="AR264" i="16" s="1"/>
  <c r="AR198" i="3"/>
  <c r="AR198" i="16" s="1"/>
  <c r="AR5" i="3"/>
  <c r="AR72" i="3"/>
  <c r="AR194" i="3"/>
  <c r="AR194" i="16" s="1"/>
  <c r="AR10" i="3"/>
  <c r="AR6" i="3"/>
  <c r="AR9" i="3"/>
  <c r="AS174" i="3"/>
  <c r="AR92" i="3"/>
  <c r="AR271" i="3"/>
  <c r="AR271" i="16" s="1"/>
  <c r="AR287" i="3"/>
  <c r="AR287" i="16" s="1"/>
  <c r="AR275" i="3"/>
  <c r="AR275" i="16" s="1"/>
  <c r="AR88" i="3"/>
  <c r="AR193" i="3"/>
  <c r="AR193" i="16" s="1"/>
  <c r="AR179" i="3"/>
  <c r="AR177" i="3"/>
  <c r="AR177" i="16" s="1"/>
  <c r="AR189" i="3"/>
  <c r="AR189" i="16" s="1"/>
  <c r="AR89" i="3"/>
  <c r="AR12" i="3"/>
  <c r="AR201" i="3"/>
  <c r="AR201" i="16" s="1"/>
  <c r="AR85" i="3"/>
  <c r="AR187" i="3"/>
  <c r="AR187" i="16" s="1"/>
  <c r="AR16" i="3"/>
  <c r="AR262" i="3"/>
  <c r="AR262" i="16" s="1"/>
  <c r="AR273" i="3"/>
  <c r="AR78" i="3"/>
  <c r="AR3" i="3"/>
  <c r="AS279" i="3"/>
  <c r="AS279" i="16" s="1"/>
  <c r="AR286" i="3"/>
  <c r="AR286" i="16" s="1"/>
  <c r="AS285" i="3"/>
  <c r="AS285" i="16" s="1"/>
  <c r="AR288" i="3"/>
  <c r="AR288" i="16" s="1"/>
  <c r="AR292" i="3"/>
  <c r="AR292" i="16" s="1"/>
  <c r="AS176" i="3"/>
  <c r="AS283" i="3"/>
  <c r="AS283" i="16" s="1"/>
  <c r="AS274" i="3"/>
  <c r="AR24" i="3"/>
  <c r="AR296" i="3"/>
  <c r="AR296" i="16" s="1"/>
  <c r="AR259" i="3"/>
  <c r="AR259" i="16" s="1"/>
  <c r="AR86" i="3"/>
  <c r="AR2" i="3"/>
  <c r="AR11" i="3"/>
  <c r="AR268" i="3"/>
  <c r="AR268" i="16" s="1"/>
  <c r="AR22" i="3"/>
  <c r="AR19" i="3"/>
  <c r="AR295" i="3"/>
  <c r="AR295" i="16" s="1"/>
  <c r="AR13" i="3"/>
  <c r="AR17" i="3"/>
  <c r="AR191" i="3"/>
  <c r="AR191" i="16" s="1"/>
  <c r="AS166" i="3"/>
  <c r="AR93" i="3"/>
  <c r="AR197" i="3"/>
  <c r="AR197" i="16" s="1"/>
  <c r="AS257" i="3"/>
  <c r="AR261" i="3"/>
  <c r="AR4" i="3"/>
  <c r="AR200" i="3"/>
  <c r="AR200" i="16" s="1"/>
  <c r="AR73" i="3"/>
  <c r="AS267" i="3"/>
  <c r="AR163" i="3"/>
  <c r="AR163" i="16" s="1"/>
  <c r="AR23" i="3"/>
  <c r="AR280" i="3"/>
  <c r="AR280" i="16" s="1"/>
  <c r="AR289" i="3"/>
  <c r="AR289" i="16" s="1"/>
  <c r="AR291" i="3"/>
  <c r="AR291" i="16" s="1"/>
  <c r="AS168" i="3"/>
  <c r="AR195" i="3"/>
  <c r="AR195" i="16" s="1"/>
  <c r="AR83" i="3"/>
  <c r="AS178" i="3"/>
  <c r="AR270" i="3"/>
  <c r="AR199" i="3"/>
  <c r="AR199" i="16" s="1"/>
  <c r="AR90" i="3"/>
  <c r="AS300" i="3"/>
  <c r="AS300" i="16" s="1"/>
  <c r="AR299" i="3"/>
  <c r="AR299" i="16" s="1"/>
  <c r="AR71" i="3"/>
  <c r="AR269" i="3"/>
  <c r="AR171" i="3"/>
  <c r="AR171" i="16" s="1"/>
  <c r="AR76" i="3"/>
  <c r="AR74" i="3"/>
  <c r="AS170" i="3"/>
  <c r="AR87" i="3"/>
  <c r="AR186" i="3"/>
  <c r="AR186" i="16" s="1"/>
  <c r="AR278" i="3"/>
  <c r="AR278" i="16" s="1"/>
  <c r="AR183" i="3"/>
  <c r="AR192" i="3"/>
  <c r="AR192" i="16" s="1"/>
  <c r="AR167" i="3"/>
  <c r="AR185" i="3"/>
  <c r="AR185" i="16" s="1"/>
  <c r="AR181" i="3"/>
  <c r="AR82" i="3"/>
  <c r="AR206" i="3"/>
  <c r="AR206" i="16" s="1"/>
  <c r="AR169" i="3"/>
  <c r="AR169" i="16" s="1"/>
  <c r="AR7" i="3"/>
  <c r="AR196" i="3"/>
  <c r="AR196" i="16" s="1"/>
  <c r="AR281" i="3"/>
  <c r="AR281" i="16" s="1"/>
  <c r="AR175" i="3"/>
  <c r="AR175" i="16" s="1"/>
  <c r="AR276" i="3"/>
  <c r="AR8" i="3"/>
  <c r="AR173" i="3"/>
  <c r="AR77" i="3"/>
  <c r="AR202" i="3"/>
  <c r="AR202" i="16" s="1"/>
  <c r="AR205" i="3"/>
  <c r="AR205" i="16" s="1"/>
  <c r="AR282" i="3"/>
  <c r="AR282" i="16" s="1"/>
  <c r="AR188" i="3"/>
  <c r="AR188" i="16" s="1"/>
  <c r="AR91" i="3"/>
  <c r="AS182" i="3"/>
  <c r="AS180" i="3"/>
  <c r="AS266" i="3"/>
  <c r="AK19" i="4"/>
  <c r="AK63" i="4" s="1"/>
  <c r="AK34" i="4"/>
  <c r="AK78" i="4" s="1"/>
  <c r="AK29" i="4"/>
  <c r="AK73" i="4" s="1"/>
  <c r="AJ10" i="4"/>
  <c r="AJ54" i="4" s="1"/>
  <c r="AJ28" i="4"/>
  <c r="AJ49" i="4"/>
  <c r="AK5" i="4"/>
  <c r="AK49" i="4" s="1"/>
  <c r="AK36" i="4"/>
  <c r="AK80" i="4" s="1"/>
  <c r="AJ67" i="4"/>
  <c r="AK23" i="4"/>
  <c r="AK67" i="4" s="1"/>
  <c r="AK32" i="4"/>
  <c r="AK76" i="4" s="1"/>
  <c r="AK44" i="4"/>
  <c r="AK88" i="4" s="1"/>
  <c r="AJ8" i="4"/>
  <c r="AJ52" i="4" s="1"/>
  <c r="AI58" i="4"/>
  <c r="AJ14" i="4"/>
  <c r="AJ58" i="4" s="1"/>
  <c r="AJ22" i="4"/>
  <c r="AK20" i="4"/>
  <c r="AK64" i="4" s="1"/>
  <c r="AI89" i="4"/>
  <c r="AJ45" i="4"/>
  <c r="AJ89" i="4" s="1"/>
  <c r="AK12" i="4"/>
  <c r="AK56" i="4" s="1"/>
  <c r="AK17" i="4"/>
  <c r="AK61" i="4" s="1"/>
  <c r="AK46" i="4"/>
  <c r="AK90" i="4" s="1"/>
  <c r="AJ90" i="4"/>
  <c r="AJ9" i="4"/>
  <c r="AJ53" i="4" s="1"/>
  <c r="AI53" i="4"/>
  <c r="AI51" i="4"/>
  <c r="AJ7" i="4"/>
  <c r="AI83" i="4"/>
  <c r="AJ39" i="4"/>
  <c r="AJ83" i="4" s="1"/>
  <c r="AK40" i="4"/>
  <c r="AK84" i="4" s="1"/>
  <c r="AJ84" i="4"/>
  <c r="AK25" i="4"/>
  <c r="AK69" i="4" s="1"/>
  <c r="AJ69" i="4"/>
  <c r="AJ31" i="4"/>
  <c r="AI75" i="4"/>
  <c r="AQ9" i="16" l="1"/>
  <c r="AQ50" i="16"/>
  <c r="AQ59" i="16"/>
  <c r="AQ52" i="16"/>
  <c r="AQ93" i="16"/>
  <c r="AQ92" i="16"/>
  <c r="AR173" i="16"/>
  <c r="AR167" i="16"/>
  <c r="AR270" i="16"/>
  <c r="AR179" i="16"/>
  <c r="AR265" i="16"/>
  <c r="AR182" i="16"/>
  <c r="AQ87" i="16"/>
  <c r="AQ23" i="16"/>
  <c r="AQ22" i="16"/>
  <c r="AR257" i="16"/>
  <c r="AR174" i="16"/>
  <c r="AQ80" i="16"/>
  <c r="AR256" i="16"/>
  <c r="AQ57" i="16"/>
  <c r="AQ49" i="16"/>
  <c r="AR168" i="16"/>
  <c r="AQ81" i="16"/>
  <c r="AQ19" i="16"/>
  <c r="AQ10" i="16"/>
  <c r="AQ12" i="16"/>
  <c r="AQ67" i="16"/>
  <c r="AQ91" i="16"/>
  <c r="AQ79" i="16"/>
  <c r="AR276" i="16"/>
  <c r="AR181" i="16"/>
  <c r="AR183" i="16"/>
  <c r="AR269" i="16"/>
  <c r="AR261" i="16"/>
  <c r="AR273" i="16"/>
  <c r="AR255" i="16"/>
  <c r="AQ8" i="16"/>
  <c r="AQ71" i="16"/>
  <c r="AR166" i="16"/>
  <c r="AQ86" i="16"/>
  <c r="AR170" i="16"/>
  <c r="AQ53" i="16"/>
  <c r="AQ16" i="16"/>
  <c r="AQ78" i="16"/>
  <c r="AQ5" i="16"/>
  <c r="AR164" i="16"/>
  <c r="AQ15" i="16"/>
  <c r="AQ63" i="16"/>
  <c r="AQ76" i="16"/>
  <c r="AQ2" i="16"/>
  <c r="AQ88" i="16"/>
  <c r="AQ83" i="16"/>
  <c r="AQ3" i="16"/>
  <c r="AS53" i="3"/>
  <c r="AS63" i="3"/>
  <c r="AS210" i="3"/>
  <c r="AR210" i="16"/>
  <c r="AR172" i="16"/>
  <c r="AS50" i="3"/>
  <c r="AS59" i="3"/>
  <c r="AS52" i="3"/>
  <c r="AS218" i="3"/>
  <c r="AR218" i="16"/>
  <c r="AR176" i="16"/>
  <c r="AS56" i="3"/>
  <c r="AS251" i="3"/>
  <c r="AR251" i="16"/>
  <c r="AS214" i="3"/>
  <c r="AR214" i="16"/>
  <c r="AS221" i="3"/>
  <c r="AR221" i="16"/>
  <c r="AS242" i="3"/>
  <c r="AR242" i="16"/>
  <c r="AS229" i="3"/>
  <c r="AR229" i="16"/>
  <c r="AS219" i="3"/>
  <c r="AR219" i="16"/>
  <c r="AS245" i="3"/>
  <c r="AR245" i="16"/>
  <c r="AS64" i="3"/>
  <c r="AS211" i="3"/>
  <c r="AR211" i="16"/>
  <c r="AS252" i="3"/>
  <c r="AR252" i="16"/>
  <c r="AS239" i="3"/>
  <c r="AR239" i="16"/>
  <c r="AS234" i="3"/>
  <c r="AR234" i="16"/>
  <c r="AS254" i="3"/>
  <c r="AR254" i="16"/>
  <c r="AS68" i="3"/>
  <c r="AS232" i="3"/>
  <c r="AR232" i="16"/>
  <c r="AS55" i="3"/>
  <c r="AS66" i="3"/>
  <c r="AS246" i="3"/>
  <c r="AR246" i="16"/>
  <c r="AS233" i="3"/>
  <c r="AR233" i="16"/>
  <c r="AS228" i="3"/>
  <c r="AR228" i="16"/>
  <c r="AS248" i="3"/>
  <c r="AR248" i="16"/>
  <c r="AS241" i="3"/>
  <c r="AR241" i="16"/>
  <c r="AS250" i="3"/>
  <c r="AR250" i="16"/>
  <c r="AS240" i="3"/>
  <c r="AR240" i="16"/>
  <c r="AS223" i="3"/>
  <c r="AR223" i="16"/>
  <c r="AT302" i="3"/>
  <c r="AS302" i="16"/>
  <c r="AS182" i="16" s="1"/>
  <c r="AS216" i="3"/>
  <c r="AR216" i="16"/>
  <c r="AS227" i="3"/>
  <c r="AR227" i="16"/>
  <c r="AR260" i="16"/>
  <c r="AS260" i="3"/>
  <c r="AS235" i="3"/>
  <c r="AR235" i="16"/>
  <c r="AR184" i="16"/>
  <c r="AS266" i="16"/>
  <c r="AS267" i="16"/>
  <c r="AS166" i="16"/>
  <c r="AS176" i="16"/>
  <c r="AS184" i="16"/>
  <c r="AS249" i="3"/>
  <c r="AR249" i="16"/>
  <c r="AR272" i="16"/>
  <c r="AS272" i="3"/>
  <c r="AS225" i="3"/>
  <c r="AR225" i="16"/>
  <c r="AS57" i="3"/>
  <c r="AS49" i="3"/>
  <c r="AR274" i="16"/>
  <c r="AS238" i="3"/>
  <c r="AR238" i="16"/>
  <c r="AS222" i="3"/>
  <c r="AR222" i="16"/>
  <c r="AS67" i="3"/>
  <c r="AQ7" i="16"/>
  <c r="AQ58" i="16"/>
  <c r="AQ85" i="16"/>
  <c r="AS180" i="16"/>
  <c r="AS168" i="16"/>
  <c r="AS257" i="16"/>
  <c r="AS174" i="16"/>
  <c r="AS256" i="16"/>
  <c r="AS70" i="3"/>
  <c r="AS209" i="3"/>
  <c r="AR209" i="16"/>
  <c r="AS61" i="3"/>
  <c r="AS226" i="3"/>
  <c r="AR226" i="16"/>
  <c r="AS54" i="3"/>
  <c r="AS51" i="3"/>
  <c r="AS253" i="3"/>
  <c r="AR253" i="16"/>
  <c r="AS65" i="3"/>
  <c r="AS213" i="3"/>
  <c r="AR213" i="16"/>
  <c r="AS69" i="3"/>
  <c r="AT303" i="3"/>
  <c r="AS303" i="16"/>
  <c r="AS224" i="3"/>
  <c r="AR224" i="16"/>
  <c r="AS215" i="3"/>
  <c r="AR215" i="16"/>
  <c r="AS230" i="3"/>
  <c r="AR230" i="16"/>
  <c r="AS48" i="3"/>
  <c r="AS237" i="3"/>
  <c r="AR237" i="16"/>
  <c r="AS212" i="3"/>
  <c r="AR212" i="16"/>
  <c r="AS62" i="3"/>
  <c r="AS220" i="3"/>
  <c r="AR220" i="16"/>
  <c r="AS244" i="3"/>
  <c r="AR244" i="16"/>
  <c r="AS217" i="3"/>
  <c r="AR217" i="16"/>
  <c r="AS60" i="3"/>
  <c r="AS247" i="3"/>
  <c r="AR247" i="16"/>
  <c r="AS301" i="3"/>
  <c r="AR301" i="16"/>
  <c r="AR23" i="16" s="1"/>
  <c r="AS243" i="3"/>
  <c r="AR243" i="16"/>
  <c r="AS236" i="3"/>
  <c r="AR236" i="16"/>
  <c r="AS58" i="3"/>
  <c r="AR58" i="16"/>
  <c r="AS231" i="3"/>
  <c r="AR231" i="16"/>
  <c r="AK30" i="4"/>
  <c r="AK74" i="4" s="1"/>
  <c r="AJ74" i="4"/>
  <c r="AJ127" i="16"/>
  <c r="AJ126" i="3"/>
  <c r="AJ126" i="16" s="1"/>
  <c r="AJ117" i="3"/>
  <c r="AJ117" i="16" s="1"/>
  <c r="AJ134" i="3"/>
  <c r="AK127" i="3"/>
  <c r="AJ132" i="3"/>
  <c r="AJ132" i="16" s="1"/>
  <c r="AJ101" i="16"/>
  <c r="AJ97" i="3"/>
  <c r="AJ97" i="16" s="1"/>
  <c r="AJ96" i="3"/>
  <c r="AJ96" i="16" s="1"/>
  <c r="AK101" i="3"/>
  <c r="AK130" i="16"/>
  <c r="AL130" i="3"/>
  <c r="AK131" i="3"/>
  <c r="AK131" i="16" s="1"/>
  <c r="AJ104" i="16"/>
  <c r="AJ111" i="3"/>
  <c r="AJ109" i="3"/>
  <c r="AJ109" i="16" s="1"/>
  <c r="AJ94" i="3"/>
  <c r="AJ94" i="16" s="1"/>
  <c r="AK104" i="3"/>
  <c r="AJ103" i="3"/>
  <c r="AJ103" i="16" s="1"/>
  <c r="AK95" i="3"/>
  <c r="AJ95" i="16"/>
  <c r="AK28" i="3"/>
  <c r="AJ28" i="16"/>
  <c r="AK106" i="3"/>
  <c r="AJ106" i="16"/>
  <c r="AL125" i="3"/>
  <c r="AK125" i="16"/>
  <c r="AJ39" i="3"/>
  <c r="AI39" i="16"/>
  <c r="AI46" i="3"/>
  <c r="AH46" i="16"/>
  <c r="AK11" i="4"/>
  <c r="AK55" i="4" s="1"/>
  <c r="AL105" i="3"/>
  <c r="AK105" i="16"/>
  <c r="AJ44" i="3"/>
  <c r="AI44" i="16"/>
  <c r="AL156" i="3"/>
  <c r="AK156" i="16"/>
  <c r="AL146" i="3"/>
  <c r="AK146" i="16"/>
  <c r="AK41" i="3"/>
  <c r="AJ41" i="16"/>
  <c r="AJ107" i="16"/>
  <c r="AK107" i="3"/>
  <c r="AJ108" i="3"/>
  <c r="AJ108" i="16" s="1"/>
  <c r="AL129" i="3"/>
  <c r="AK129" i="16"/>
  <c r="AJ136" i="3"/>
  <c r="AI136" i="16"/>
  <c r="AK36" i="3"/>
  <c r="AJ36" i="16"/>
  <c r="AK29" i="3"/>
  <c r="AJ29" i="16"/>
  <c r="AK27" i="3"/>
  <c r="AJ27" i="16"/>
  <c r="AJ40" i="3"/>
  <c r="AI40" i="16"/>
  <c r="AJ25" i="3"/>
  <c r="AI25" i="16"/>
  <c r="AI47" i="3"/>
  <c r="AH47" i="16"/>
  <c r="AK110" i="3"/>
  <c r="AJ110" i="16"/>
  <c r="AL100" i="3"/>
  <c r="AK100" i="16"/>
  <c r="AL99" i="3"/>
  <c r="AK99" i="16"/>
  <c r="AK148" i="3"/>
  <c r="AJ148" i="16"/>
  <c r="AL26" i="3"/>
  <c r="AK26" i="16"/>
  <c r="AK128" i="3"/>
  <c r="AJ128" i="16"/>
  <c r="AK150" i="16"/>
  <c r="AL150" i="3"/>
  <c r="AK149" i="3"/>
  <c r="AK149" i="16" s="1"/>
  <c r="AK157" i="3"/>
  <c r="AK155" i="3"/>
  <c r="AK155" i="16" s="1"/>
  <c r="AK140" i="3"/>
  <c r="AK140" i="16" s="1"/>
  <c r="AK152" i="3"/>
  <c r="AJ152" i="16"/>
  <c r="AJ153" i="16"/>
  <c r="AK153" i="3"/>
  <c r="AJ154" i="3"/>
  <c r="AJ154" i="16" s="1"/>
  <c r="AI43" i="3"/>
  <c r="AH43" i="16"/>
  <c r="AL32" i="3"/>
  <c r="AK32" i="16"/>
  <c r="AK35" i="3"/>
  <c r="AJ35" i="16"/>
  <c r="AK33" i="3"/>
  <c r="AJ33" i="16"/>
  <c r="AK121" i="16"/>
  <c r="AK137" i="3"/>
  <c r="AK137" i="16" s="1"/>
  <c r="AL121" i="3"/>
  <c r="AL145" i="3"/>
  <c r="AK145" i="16"/>
  <c r="AK31" i="3"/>
  <c r="AJ31" i="16"/>
  <c r="AJ42" i="3"/>
  <c r="AI42" i="16"/>
  <c r="AK38" i="3"/>
  <c r="AJ38" i="16"/>
  <c r="AJ34" i="3"/>
  <c r="AI34" i="16"/>
  <c r="AK141" i="3"/>
  <c r="AJ141" i="16"/>
  <c r="AK122" i="3"/>
  <c r="AJ122" i="16"/>
  <c r="AK113" i="3"/>
  <c r="AJ113" i="16"/>
  <c r="AK118" i="3"/>
  <c r="AJ118" i="16"/>
  <c r="AL151" i="3"/>
  <c r="AK151" i="16"/>
  <c r="AK133" i="3"/>
  <c r="AJ133" i="16"/>
  <c r="AK123" i="3"/>
  <c r="AJ123" i="16"/>
  <c r="AK124" i="16"/>
  <c r="AK119" i="3"/>
  <c r="AK119" i="16" s="1"/>
  <c r="AL124" i="3"/>
  <c r="AK120" i="3"/>
  <c r="AK120" i="16" s="1"/>
  <c r="AJ144" i="16"/>
  <c r="AJ160" i="3"/>
  <c r="AJ160" i="16" s="1"/>
  <c r="AK144" i="3"/>
  <c r="AK30" i="3"/>
  <c r="AJ30" i="16"/>
  <c r="AK14" i="4"/>
  <c r="AK58" i="4" s="1"/>
  <c r="AI134" i="16"/>
  <c r="AI139" i="3"/>
  <c r="AI139" i="16" s="1"/>
  <c r="AI135" i="3"/>
  <c r="AI135" i="16" s="1"/>
  <c r="AI138" i="3"/>
  <c r="AI138" i="16" s="1"/>
  <c r="AJ157" i="16"/>
  <c r="AJ158" i="3"/>
  <c r="AJ158" i="16" s="1"/>
  <c r="AJ161" i="3"/>
  <c r="AJ161" i="16" s="1"/>
  <c r="AJ162" i="3"/>
  <c r="AJ162" i="16" s="1"/>
  <c r="AJ147" i="16"/>
  <c r="AJ143" i="3"/>
  <c r="AJ143" i="16" s="1"/>
  <c r="AK147" i="3"/>
  <c r="AJ142" i="3"/>
  <c r="AJ142" i="16" s="1"/>
  <c r="AI111" i="16"/>
  <c r="AI115" i="3"/>
  <c r="AI115" i="16" s="1"/>
  <c r="AI112" i="3"/>
  <c r="AI112" i="16" s="1"/>
  <c r="AI116" i="3"/>
  <c r="AI116" i="16" s="1"/>
  <c r="AJ98" i="16"/>
  <c r="AK98" i="3"/>
  <c r="AJ114" i="3"/>
  <c r="AJ114" i="16" s="1"/>
  <c r="AL37" i="3"/>
  <c r="AK37" i="16"/>
  <c r="AJ45" i="3"/>
  <c r="AI45" i="16"/>
  <c r="AK159" i="3"/>
  <c r="AJ159" i="16"/>
  <c r="AK102" i="3"/>
  <c r="AJ102" i="16"/>
  <c r="AT266" i="3"/>
  <c r="AS188" i="3"/>
  <c r="AS188" i="16" s="1"/>
  <c r="AS77" i="3"/>
  <c r="AS175" i="3"/>
  <c r="AS175" i="16" s="1"/>
  <c r="AS169" i="3"/>
  <c r="AS169" i="16" s="1"/>
  <c r="AS185" i="3"/>
  <c r="AS185" i="16" s="1"/>
  <c r="AS278" i="3"/>
  <c r="AS278" i="16" s="1"/>
  <c r="AS87" i="3"/>
  <c r="AS171" i="3"/>
  <c r="AS171" i="16" s="1"/>
  <c r="AT300" i="3"/>
  <c r="AT300" i="16" s="1"/>
  <c r="AT178" i="3"/>
  <c r="AT267" i="3"/>
  <c r="AS261" i="3"/>
  <c r="AS261" i="16" s="1"/>
  <c r="AT166" i="3"/>
  <c r="AS295" i="3"/>
  <c r="AS295" i="16" s="1"/>
  <c r="AS11" i="3"/>
  <c r="AS296" i="3"/>
  <c r="AS296" i="16" s="1"/>
  <c r="AT274" i="3"/>
  <c r="AS286" i="3"/>
  <c r="AS286" i="16" s="1"/>
  <c r="AS273" i="3"/>
  <c r="AS273" i="16" s="1"/>
  <c r="AS85" i="3"/>
  <c r="AS189" i="3"/>
  <c r="AS189" i="16" s="1"/>
  <c r="AS88" i="3"/>
  <c r="AS92" i="3"/>
  <c r="AS10" i="3"/>
  <c r="AS198" i="3"/>
  <c r="AS198" i="16" s="1"/>
  <c r="AS208" i="3"/>
  <c r="AS208" i="16" s="1"/>
  <c r="AS265" i="3"/>
  <c r="AS265" i="16" s="1"/>
  <c r="AS255" i="3"/>
  <c r="AS255" i="16" s="1"/>
  <c r="AT293" i="3"/>
  <c r="AT293" i="16" s="1"/>
  <c r="AT172" i="3"/>
  <c r="AS79" i="3"/>
  <c r="AT182" i="3"/>
  <c r="AS205" i="3"/>
  <c r="AS205" i="16" s="1"/>
  <c r="AS8" i="3"/>
  <c r="AS196" i="3"/>
  <c r="AS196" i="16" s="1"/>
  <c r="AS82" i="3"/>
  <c r="AS192" i="3"/>
  <c r="AS192" i="16" s="1"/>
  <c r="AS74" i="3"/>
  <c r="AS71" i="3"/>
  <c r="AS199" i="3"/>
  <c r="AS199" i="16" s="1"/>
  <c r="AS195" i="3"/>
  <c r="AS195" i="16" s="1"/>
  <c r="AS289" i="3"/>
  <c r="AS289" i="16" s="1"/>
  <c r="AS23" i="3"/>
  <c r="AS200" i="3"/>
  <c r="AS200" i="16" s="1"/>
  <c r="AS197" i="3"/>
  <c r="AS197" i="16" s="1"/>
  <c r="AS17" i="3"/>
  <c r="AS22" i="3"/>
  <c r="AS86" i="3"/>
  <c r="AT176" i="3"/>
  <c r="AS288" i="3"/>
  <c r="AS288" i="16" s="1"/>
  <c r="AS3" i="3"/>
  <c r="AS16" i="3"/>
  <c r="AS12" i="3"/>
  <c r="AS179" i="3"/>
  <c r="AS179" i="16" s="1"/>
  <c r="AS287" i="3"/>
  <c r="AS287" i="16" s="1"/>
  <c r="AS9" i="3"/>
  <c r="AS72" i="3"/>
  <c r="AS207" i="3"/>
  <c r="AS207" i="16" s="1"/>
  <c r="AT258" i="3"/>
  <c r="AT184" i="3"/>
  <c r="AS18" i="3"/>
  <c r="AS81" i="3"/>
  <c r="AS294" i="3"/>
  <c r="AS294" i="16" s="1"/>
  <c r="AS290" i="3"/>
  <c r="AS290" i="16" s="1"/>
  <c r="AS298" i="3"/>
  <c r="AS298" i="16" s="1"/>
  <c r="AS203" i="3"/>
  <c r="AS203" i="16" s="1"/>
  <c r="AT180" i="3"/>
  <c r="AS91" i="3"/>
  <c r="AS282" i="3"/>
  <c r="AS282" i="16" s="1"/>
  <c r="AS202" i="3"/>
  <c r="AS202" i="16" s="1"/>
  <c r="AS173" i="3"/>
  <c r="AS173" i="16" s="1"/>
  <c r="AS276" i="3"/>
  <c r="AS276" i="16" s="1"/>
  <c r="AS281" i="3"/>
  <c r="AS281" i="16" s="1"/>
  <c r="AS7" i="3"/>
  <c r="AS206" i="3"/>
  <c r="AS206" i="16" s="1"/>
  <c r="AS181" i="3"/>
  <c r="AS181" i="16" s="1"/>
  <c r="AS167" i="3"/>
  <c r="AS167" i="16" s="1"/>
  <c r="AS183" i="3"/>
  <c r="AS183" i="16" s="1"/>
  <c r="AS186" i="3"/>
  <c r="AS186" i="16" s="1"/>
  <c r="AT170" i="3"/>
  <c r="AS76" i="3"/>
  <c r="AS269" i="3"/>
  <c r="AS269" i="16" s="1"/>
  <c r="AS299" i="3"/>
  <c r="AS299" i="16" s="1"/>
  <c r="AS90" i="3"/>
  <c r="AS270" i="3"/>
  <c r="AS270" i="16" s="1"/>
  <c r="AS83" i="3"/>
  <c r="AT168" i="3"/>
  <c r="AS291" i="3"/>
  <c r="AS291" i="16" s="1"/>
  <c r="AS280" i="3"/>
  <c r="AS280" i="16" s="1"/>
  <c r="AS163" i="3"/>
  <c r="AS163" i="16" s="1"/>
  <c r="AS73" i="3"/>
  <c r="AS4" i="3"/>
  <c r="AT257" i="3"/>
  <c r="AS93" i="3"/>
  <c r="AS191" i="3"/>
  <c r="AS191" i="16" s="1"/>
  <c r="AS13" i="3"/>
  <c r="AS19" i="3"/>
  <c r="AS268" i="3"/>
  <c r="AS268" i="16" s="1"/>
  <c r="AS2" i="3"/>
  <c r="AS259" i="3"/>
  <c r="AS259" i="16" s="1"/>
  <c r="AS24" i="3"/>
  <c r="AT283" i="3"/>
  <c r="AT283" i="16" s="1"/>
  <c r="AS292" i="3"/>
  <c r="AS292" i="16" s="1"/>
  <c r="AT285" i="3"/>
  <c r="AT285" i="16" s="1"/>
  <c r="AT279" i="3"/>
  <c r="AT279" i="16" s="1"/>
  <c r="AS78" i="3"/>
  <c r="AS262" i="3"/>
  <c r="AS262" i="16" s="1"/>
  <c r="AS187" i="3"/>
  <c r="AS187" i="16" s="1"/>
  <c r="AS201" i="3"/>
  <c r="AS201" i="16" s="1"/>
  <c r="AS89" i="3"/>
  <c r="AS177" i="3"/>
  <c r="AS177" i="16" s="1"/>
  <c r="AS193" i="3"/>
  <c r="AS193" i="16" s="1"/>
  <c r="AS275" i="3"/>
  <c r="AS275" i="16" s="1"/>
  <c r="AS271" i="3"/>
  <c r="AS271" i="16" s="1"/>
  <c r="AT174" i="3"/>
  <c r="AS6" i="3"/>
  <c r="AS194" i="3"/>
  <c r="AS194" i="16" s="1"/>
  <c r="AS5" i="3"/>
  <c r="AS264" i="3"/>
  <c r="AS264" i="16" s="1"/>
  <c r="AS14" i="3"/>
  <c r="AS190" i="3"/>
  <c r="AS190" i="16" s="1"/>
  <c r="AS80" i="3"/>
  <c r="AS21" i="3"/>
  <c r="AT164" i="3"/>
  <c r="AS84" i="3"/>
  <c r="AS297" i="3"/>
  <c r="AS297" i="16" s="1"/>
  <c r="AT256" i="3"/>
  <c r="AS263" i="3"/>
  <c r="AS263" i="16" s="1"/>
  <c r="AS204" i="3"/>
  <c r="AS204" i="16" s="1"/>
  <c r="AS20" i="3"/>
  <c r="AS165" i="3"/>
  <c r="AS165" i="16" s="1"/>
  <c r="AS277" i="3"/>
  <c r="AS277" i="16" s="1"/>
  <c r="AS15" i="3"/>
  <c r="AS75" i="3"/>
  <c r="AS284" i="3"/>
  <c r="AS284" i="16" s="1"/>
  <c r="AK10" i="4"/>
  <c r="AK54" i="4" s="1"/>
  <c r="AJ72" i="4"/>
  <c r="AK28" i="4"/>
  <c r="AK72" i="4" s="1"/>
  <c r="AK9" i="4"/>
  <c r="AK53" i="4" s="1"/>
  <c r="AK45" i="4"/>
  <c r="AK89" i="4" s="1"/>
  <c r="AK8" i="4"/>
  <c r="AK52" i="4" s="1"/>
  <c r="AK22" i="4"/>
  <c r="AK66" i="4" s="1"/>
  <c r="AJ66" i="4"/>
  <c r="AK39" i="4"/>
  <c r="AK83" i="4" s="1"/>
  <c r="AJ75" i="4"/>
  <c r="AK31" i="4"/>
  <c r="AK75" i="4" s="1"/>
  <c r="AJ51" i="4"/>
  <c r="AK7" i="4"/>
  <c r="AK51" i="4" s="1"/>
  <c r="AR80" i="16" l="1"/>
  <c r="AR18" i="16"/>
  <c r="AR2" i="16"/>
  <c r="AR76" i="16"/>
  <c r="AR85" i="16"/>
  <c r="AR89" i="16"/>
  <c r="AR12" i="16"/>
  <c r="AR48" i="16"/>
  <c r="AR84" i="16"/>
  <c r="AR19" i="16"/>
  <c r="AR4" i="16"/>
  <c r="AR53" i="16"/>
  <c r="AR86" i="16"/>
  <c r="AR54" i="16"/>
  <c r="AR61" i="16"/>
  <c r="AR70" i="16"/>
  <c r="AR21" i="16"/>
  <c r="AR7" i="16"/>
  <c r="AS178" i="16"/>
  <c r="AT57" i="3"/>
  <c r="AU302" i="3"/>
  <c r="AT302" i="16"/>
  <c r="AT182" i="16" s="1"/>
  <c r="AT241" i="3"/>
  <c r="AS241" i="16"/>
  <c r="AT55" i="3"/>
  <c r="AT234" i="3"/>
  <c r="AS234" i="16"/>
  <c r="AT64" i="3"/>
  <c r="AT219" i="3"/>
  <c r="AS219" i="16"/>
  <c r="AT242" i="3"/>
  <c r="AS242" i="16"/>
  <c r="AT214" i="3"/>
  <c r="AS214" i="16"/>
  <c r="AT274" i="16"/>
  <c r="AT178" i="16"/>
  <c r="AT58" i="3"/>
  <c r="AT243" i="3"/>
  <c r="AS243" i="16"/>
  <c r="AT247" i="3"/>
  <c r="AS247" i="16"/>
  <c r="AT217" i="3"/>
  <c r="AS217" i="16"/>
  <c r="AT220" i="3"/>
  <c r="AS220" i="16"/>
  <c r="AT212" i="3"/>
  <c r="AS212" i="16"/>
  <c r="AT48" i="3"/>
  <c r="AT215" i="3"/>
  <c r="AS215" i="16"/>
  <c r="AU303" i="3"/>
  <c r="AT303" i="16"/>
  <c r="AT213" i="3"/>
  <c r="AS213" i="16"/>
  <c r="AT253" i="3"/>
  <c r="AS253" i="16"/>
  <c r="AT54" i="3"/>
  <c r="AT61" i="3"/>
  <c r="AT70" i="3"/>
  <c r="AT222" i="3"/>
  <c r="AS222" i="16"/>
  <c r="AR49" i="16"/>
  <c r="AR10" i="16"/>
  <c r="AR71" i="16"/>
  <c r="AR8" i="16"/>
  <c r="AS260" i="16"/>
  <c r="AT260" i="3"/>
  <c r="AR66" i="16"/>
  <c r="AR75" i="16"/>
  <c r="AR14" i="16"/>
  <c r="AR78" i="16"/>
  <c r="AR83" i="16"/>
  <c r="AR91" i="16"/>
  <c r="AR52" i="16"/>
  <c r="AR50" i="16"/>
  <c r="AT210" i="3"/>
  <c r="AS210" i="16"/>
  <c r="AT53" i="3"/>
  <c r="AS258" i="16"/>
  <c r="AR16" i="16"/>
  <c r="AR22" i="16"/>
  <c r="AR87" i="16"/>
  <c r="AT176" i="16"/>
  <c r="AT235" i="3"/>
  <c r="AS235" i="16"/>
  <c r="AT227" i="3"/>
  <c r="AS227" i="16"/>
  <c r="AT240" i="3"/>
  <c r="AS240" i="16"/>
  <c r="AT228" i="3"/>
  <c r="AS228" i="16"/>
  <c r="AT246" i="3"/>
  <c r="AS246" i="16"/>
  <c r="AT68" i="3"/>
  <c r="AT252" i="3"/>
  <c r="AS252" i="16"/>
  <c r="AT218" i="3"/>
  <c r="AS218" i="16"/>
  <c r="AT59" i="3"/>
  <c r="AT256" i="16"/>
  <c r="AT174" i="16"/>
  <c r="AT180" i="16"/>
  <c r="AR60" i="16"/>
  <c r="AR62" i="16"/>
  <c r="AR69" i="16"/>
  <c r="AR65" i="16"/>
  <c r="AR51" i="16"/>
  <c r="AR15" i="16"/>
  <c r="AR67" i="16"/>
  <c r="AT49" i="3"/>
  <c r="AT225" i="3"/>
  <c r="AS225" i="16"/>
  <c r="AT249" i="3"/>
  <c r="AS249" i="16"/>
  <c r="AR92" i="16"/>
  <c r="AR11" i="16"/>
  <c r="AR74" i="16"/>
  <c r="AT216" i="3"/>
  <c r="AS216" i="16"/>
  <c r="AT223" i="3"/>
  <c r="AS223" i="16"/>
  <c r="AT250" i="3"/>
  <c r="AS250" i="16"/>
  <c r="AT248" i="3"/>
  <c r="AS248" i="16"/>
  <c r="AT233" i="3"/>
  <c r="AS233" i="16"/>
  <c r="AT66" i="3"/>
  <c r="AT232" i="3"/>
  <c r="AS232" i="16"/>
  <c r="AT254" i="3"/>
  <c r="AS254" i="16"/>
  <c r="AT239" i="3"/>
  <c r="AS239" i="16"/>
  <c r="AT211" i="3"/>
  <c r="AS211" i="16"/>
  <c r="AT245" i="3"/>
  <c r="AS245" i="16"/>
  <c r="AT229" i="3"/>
  <c r="AS229" i="16"/>
  <c r="AT221" i="3"/>
  <c r="AS221" i="16"/>
  <c r="AT251" i="3"/>
  <c r="AS251" i="16"/>
  <c r="AR20" i="16"/>
  <c r="AR5" i="16"/>
  <c r="AR13" i="16"/>
  <c r="AR90" i="16"/>
  <c r="AT52" i="3"/>
  <c r="AT50" i="3"/>
  <c r="AR63" i="16"/>
  <c r="AR79" i="16"/>
  <c r="AR72" i="16"/>
  <c r="AR3" i="16"/>
  <c r="AR17" i="16"/>
  <c r="AR82" i="16"/>
  <c r="AT56" i="3"/>
  <c r="AT266" i="16"/>
  <c r="AT231" i="3"/>
  <c r="AS231" i="16"/>
  <c r="AT236" i="3"/>
  <c r="AS236" i="16"/>
  <c r="AT301" i="3"/>
  <c r="AS301" i="16"/>
  <c r="AS15" i="16" s="1"/>
  <c r="AT60" i="3"/>
  <c r="AT244" i="3"/>
  <c r="AS244" i="16"/>
  <c r="AT62" i="3"/>
  <c r="AT237" i="3"/>
  <c r="AS237" i="16"/>
  <c r="AT230" i="3"/>
  <c r="AS230" i="16"/>
  <c r="AT224" i="3"/>
  <c r="AS224" i="16"/>
  <c r="AT69" i="3"/>
  <c r="AT65" i="3"/>
  <c r="AS65" i="16"/>
  <c r="AT51" i="3"/>
  <c r="AS51" i="16"/>
  <c r="AT226" i="3"/>
  <c r="AS226" i="16"/>
  <c r="AT209" i="3"/>
  <c r="AS209" i="16"/>
  <c r="AR24" i="16"/>
  <c r="AR73" i="16"/>
  <c r="AT67" i="3"/>
  <c r="AS67" i="16"/>
  <c r="AT238" i="3"/>
  <c r="AS238" i="16"/>
  <c r="AR57" i="16"/>
  <c r="AS272" i="16"/>
  <c r="AT272" i="3"/>
  <c r="AR81" i="16"/>
  <c r="AR88" i="16"/>
  <c r="AR77" i="16"/>
  <c r="AR55" i="16"/>
  <c r="AR68" i="16"/>
  <c r="AR64" i="16"/>
  <c r="AR56" i="16"/>
  <c r="AS164" i="16"/>
  <c r="AR6" i="16"/>
  <c r="AR93" i="16"/>
  <c r="AS170" i="16"/>
  <c r="AR59" i="16"/>
  <c r="AT63" i="3"/>
  <c r="AS172" i="16"/>
  <c r="AR9" i="16"/>
  <c r="AS274" i="16"/>
  <c r="AL102" i="3"/>
  <c r="AK102" i="16"/>
  <c r="AK45" i="3"/>
  <c r="AJ45" i="16"/>
  <c r="AK98" i="16"/>
  <c r="AK114" i="3"/>
  <c r="AK114" i="16" s="1"/>
  <c r="AL98" i="3"/>
  <c r="AL33" i="3"/>
  <c r="AK33" i="16"/>
  <c r="AM32" i="3"/>
  <c r="AL32" i="16"/>
  <c r="AM146" i="3"/>
  <c r="AL146" i="16"/>
  <c r="AK44" i="3"/>
  <c r="AJ44" i="16"/>
  <c r="AK144" i="16"/>
  <c r="AL144" i="3"/>
  <c r="AK160" i="3"/>
  <c r="AK160" i="16" s="1"/>
  <c r="AL124" i="16"/>
  <c r="AM124" i="3"/>
  <c r="AL120" i="3"/>
  <c r="AL120" i="16" s="1"/>
  <c r="AL119" i="3"/>
  <c r="AL119" i="16" s="1"/>
  <c r="AL141" i="3"/>
  <c r="AK141" i="16"/>
  <c r="AK147" i="16"/>
  <c r="AL147" i="3"/>
  <c r="AK142" i="3"/>
  <c r="AK142" i="16" s="1"/>
  <c r="AK143" i="3"/>
  <c r="AK143" i="16" s="1"/>
  <c r="AL133" i="3"/>
  <c r="AK133" i="16"/>
  <c r="AL118" i="3"/>
  <c r="AK118" i="16"/>
  <c r="AL122" i="3"/>
  <c r="AK122" i="16"/>
  <c r="AK34" i="3"/>
  <c r="AJ34" i="16"/>
  <c r="AK42" i="3"/>
  <c r="AJ42" i="16"/>
  <c r="AM145" i="3"/>
  <c r="AL145" i="16"/>
  <c r="AL152" i="3"/>
  <c r="AK152" i="16"/>
  <c r="AL128" i="3"/>
  <c r="AK128" i="16"/>
  <c r="AL148" i="3"/>
  <c r="AK148" i="16"/>
  <c r="AM100" i="3"/>
  <c r="AL100" i="16"/>
  <c r="AJ47" i="3"/>
  <c r="AI47" i="16"/>
  <c r="AK40" i="3"/>
  <c r="AJ40" i="16"/>
  <c r="AL29" i="3"/>
  <c r="AK29" i="16"/>
  <c r="AK136" i="3"/>
  <c r="AJ136" i="16"/>
  <c r="AK107" i="16"/>
  <c r="AK108" i="3"/>
  <c r="AK108" i="16" s="1"/>
  <c r="AL107" i="3"/>
  <c r="AK39" i="3"/>
  <c r="AJ39" i="16"/>
  <c r="AL106" i="3"/>
  <c r="AK106" i="16"/>
  <c r="AL95" i="3"/>
  <c r="AK95" i="16"/>
  <c r="AL130" i="16"/>
  <c r="AM130" i="3"/>
  <c r="AL131" i="3"/>
  <c r="AL131" i="16" s="1"/>
  <c r="AJ134" i="16"/>
  <c r="AJ138" i="3"/>
  <c r="AJ138" i="16" s="1"/>
  <c r="AJ135" i="3"/>
  <c r="AJ135" i="16" s="1"/>
  <c r="AJ139" i="3"/>
  <c r="AJ139" i="16" s="1"/>
  <c r="AL121" i="16"/>
  <c r="AL137" i="3"/>
  <c r="AL137" i="16" s="1"/>
  <c r="AM121" i="3"/>
  <c r="AL150" i="16"/>
  <c r="AL157" i="3"/>
  <c r="AL149" i="3"/>
  <c r="AL149" i="16" s="1"/>
  <c r="AL140" i="3"/>
  <c r="AL140" i="16" s="1"/>
  <c r="AL155" i="3"/>
  <c r="AL155" i="16" s="1"/>
  <c r="AM150" i="3"/>
  <c r="AL123" i="3"/>
  <c r="AK123" i="16"/>
  <c r="AL113" i="3"/>
  <c r="AK113" i="16"/>
  <c r="AL38" i="3"/>
  <c r="AK38" i="16"/>
  <c r="AM26" i="3"/>
  <c r="AL26" i="16"/>
  <c r="AM99" i="3"/>
  <c r="AL99" i="16"/>
  <c r="AL110" i="3"/>
  <c r="AK110" i="16"/>
  <c r="AK25" i="3"/>
  <c r="AJ25" i="16"/>
  <c r="AL27" i="3"/>
  <c r="AK27" i="16"/>
  <c r="AL36" i="3"/>
  <c r="AK36" i="16"/>
  <c r="AM129" i="3"/>
  <c r="AL129" i="16"/>
  <c r="AJ46" i="3"/>
  <c r="AI46" i="16"/>
  <c r="AM125" i="3"/>
  <c r="AL125" i="16"/>
  <c r="AL28" i="3"/>
  <c r="AK28" i="16"/>
  <c r="AK104" i="16"/>
  <c r="AK94" i="3"/>
  <c r="AK94" i="16" s="1"/>
  <c r="AL104" i="3"/>
  <c r="AK111" i="3"/>
  <c r="AK109" i="3"/>
  <c r="AK109" i="16" s="1"/>
  <c r="AK103" i="3"/>
  <c r="AK103" i="16" s="1"/>
  <c r="AK101" i="16"/>
  <c r="AK97" i="3"/>
  <c r="AK97" i="16" s="1"/>
  <c r="AL101" i="3"/>
  <c r="AK96" i="3"/>
  <c r="AK96" i="16" s="1"/>
  <c r="AL30" i="3"/>
  <c r="AK30" i="16"/>
  <c r="AK153" i="16"/>
  <c r="AK154" i="3"/>
  <c r="AK154" i="16" s="1"/>
  <c r="AL153" i="3"/>
  <c r="AJ111" i="16"/>
  <c r="AJ116" i="3"/>
  <c r="AJ116" i="16" s="1"/>
  <c r="AJ112" i="3"/>
  <c r="AJ112" i="16" s="1"/>
  <c r="AJ115" i="3"/>
  <c r="AJ115" i="16" s="1"/>
  <c r="AM151" i="3"/>
  <c r="AL151" i="16"/>
  <c r="AL31" i="3"/>
  <c r="AK31" i="16"/>
  <c r="AL159" i="3"/>
  <c r="AK159" i="16"/>
  <c r="AM37" i="3"/>
  <c r="AL37" i="16"/>
  <c r="AL35" i="3"/>
  <c r="AK35" i="16"/>
  <c r="AJ43" i="3"/>
  <c r="AI43" i="16"/>
  <c r="AK157" i="16"/>
  <c r="AK162" i="3"/>
  <c r="AK162" i="16" s="1"/>
  <c r="AK158" i="3"/>
  <c r="AK158" i="16" s="1"/>
  <c r="AK161" i="3"/>
  <c r="AK161" i="16" s="1"/>
  <c r="AL41" i="3"/>
  <c r="AK41" i="16"/>
  <c r="AM156" i="3"/>
  <c r="AL156" i="16"/>
  <c r="AM105" i="3"/>
  <c r="AL105" i="16"/>
  <c r="AK127" i="16"/>
  <c r="AK132" i="3"/>
  <c r="AK132" i="16" s="1"/>
  <c r="AK117" i="3"/>
  <c r="AK117" i="16" s="1"/>
  <c r="AK134" i="3"/>
  <c r="AL127" i="3"/>
  <c r="AK126" i="3"/>
  <c r="AK126" i="16" s="1"/>
  <c r="AU172" i="3"/>
  <c r="AT255" i="3"/>
  <c r="AT255" i="16" s="1"/>
  <c r="AT208" i="3"/>
  <c r="AT208" i="16" s="1"/>
  <c r="AT10" i="3"/>
  <c r="AT88" i="3"/>
  <c r="AT85" i="3"/>
  <c r="AT286" i="3"/>
  <c r="AT286" i="16" s="1"/>
  <c r="AT296" i="3"/>
  <c r="AT296" i="16" s="1"/>
  <c r="AT295" i="3"/>
  <c r="AT295" i="16" s="1"/>
  <c r="AT261" i="3"/>
  <c r="AT261" i="16" s="1"/>
  <c r="AT75" i="3"/>
  <c r="AT277" i="3"/>
  <c r="AT277" i="16" s="1"/>
  <c r="AT20" i="3"/>
  <c r="AT263" i="3"/>
  <c r="AT263" i="16" s="1"/>
  <c r="AT297" i="3"/>
  <c r="AT297" i="16" s="1"/>
  <c r="AU164" i="3"/>
  <c r="AT80" i="3"/>
  <c r="AT14" i="3"/>
  <c r="AT5" i="3"/>
  <c r="AT6" i="3"/>
  <c r="AT271" i="3"/>
  <c r="AT193" i="3"/>
  <c r="AT193" i="16" s="1"/>
  <c r="AT89" i="3"/>
  <c r="AT187" i="3"/>
  <c r="AT187" i="16" s="1"/>
  <c r="AT78" i="3"/>
  <c r="AU285" i="3"/>
  <c r="AU285" i="16" s="1"/>
  <c r="AU283" i="3"/>
  <c r="AU283" i="16" s="1"/>
  <c r="AT259" i="3"/>
  <c r="AT259" i="16" s="1"/>
  <c r="AT268" i="3"/>
  <c r="AT13" i="3"/>
  <c r="AT93" i="3"/>
  <c r="AT4" i="3"/>
  <c r="AT163" i="3"/>
  <c r="AT291" i="3"/>
  <c r="AT291" i="16" s="1"/>
  <c r="AT83" i="3"/>
  <c r="AT90" i="3"/>
  <c r="AT269" i="3"/>
  <c r="AU170" i="3"/>
  <c r="AT183" i="3"/>
  <c r="AT181" i="3"/>
  <c r="AT181" i="16" s="1"/>
  <c r="AT7" i="3"/>
  <c r="AT276" i="3"/>
  <c r="AT276" i="16" s="1"/>
  <c r="AT202" i="3"/>
  <c r="AT202" i="16" s="1"/>
  <c r="AT91" i="3"/>
  <c r="AT203" i="3"/>
  <c r="AT203" i="16" s="1"/>
  <c r="AT290" i="3"/>
  <c r="AT290" i="16" s="1"/>
  <c r="AT81" i="3"/>
  <c r="AU184" i="3"/>
  <c r="AT207" i="3"/>
  <c r="AT207" i="16" s="1"/>
  <c r="AT9" i="3"/>
  <c r="AT179" i="3"/>
  <c r="AT16" i="3"/>
  <c r="AT288" i="3"/>
  <c r="AT288" i="16" s="1"/>
  <c r="AT86" i="3"/>
  <c r="AT17" i="3"/>
  <c r="AT200" i="3"/>
  <c r="AT200" i="16" s="1"/>
  <c r="AT289" i="3"/>
  <c r="AT289" i="16" s="1"/>
  <c r="AT199" i="3"/>
  <c r="AT199" i="16" s="1"/>
  <c r="AT74" i="3"/>
  <c r="AT82" i="3"/>
  <c r="AT8" i="3"/>
  <c r="AU182" i="3"/>
  <c r="AU300" i="3"/>
  <c r="AU300" i="16" s="1"/>
  <c r="AT87" i="3"/>
  <c r="AT185" i="3"/>
  <c r="AT175" i="3"/>
  <c r="AT175" i="16" s="1"/>
  <c r="AT188" i="3"/>
  <c r="AT188" i="16" s="1"/>
  <c r="AT79" i="3"/>
  <c r="AU293" i="3"/>
  <c r="AU293" i="16" s="1"/>
  <c r="AT265" i="3"/>
  <c r="AT265" i="16" s="1"/>
  <c r="AT198" i="3"/>
  <c r="AT198" i="16" s="1"/>
  <c r="AT92" i="3"/>
  <c r="AT189" i="3"/>
  <c r="AT189" i="16" s="1"/>
  <c r="AT273" i="3"/>
  <c r="AT273" i="16" s="1"/>
  <c r="AU274" i="3"/>
  <c r="AT11" i="3"/>
  <c r="AU166" i="3"/>
  <c r="AU267" i="3"/>
  <c r="AT284" i="3"/>
  <c r="AT284" i="16" s="1"/>
  <c r="AT15" i="3"/>
  <c r="AT165" i="3"/>
  <c r="AT204" i="3"/>
  <c r="AT204" i="16" s="1"/>
  <c r="AU256" i="3"/>
  <c r="AT84" i="3"/>
  <c r="AT21" i="3"/>
  <c r="AT190" i="3"/>
  <c r="AT190" i="16" s="1"/>
  <c r="AT264" i="3"/>
  <c r="AT194" i="3"/>
  <c r="AT194" i="16" s="1"/>
  <c r="AU174" i="3"/>
  <c r="AT275" i="3"/>
  <c r="AT275" i="16" s="1"/>
  <c r="AT177" i="3"/>
  <c r="AT201" i="3"/>
  <c r="AT201" i="16" s="1"/>
  <c r="AT262" i="3"/>
  <c r="AU279" i="3"/>
  <c r="AU279" i="16" s="1"/>
  <c r="AT292" i="3"/>
  <c r="AT292" i="16" s="1"/>
  <c r="AT24" i="3"/>
  <c r="AT2" i="3"/>
  <c r="AT19" i="3"/>
  <c r="AT191" i="3"/>
  <c r="AT191" i="16" s="1"/>
  <c r="AU257" i="3"/>
  <c r="AT73" i="3"/>
  <c r="AT280" i="3"/>
  <c r="AT280" i="16" s="1"/>
  <c r="AU168" i="3"/>
  <c r="AT270" i="3"/>
  <c r="AT270" i="16" s="1"/>
  <c r="AT299" i="3"/>
  <c r="AT299" i="16" s="1"/>
  <c r="AT76" i="3"/>
  <c r="AT186" i="3"/>
  <c r="AT186" i="16" s="1"/>
  <c r="AT167" i="3"/>
  <c r="AT167" i="16" s="1"/>
  <c r="AT206" i="3"/>
  <c r="AT206" i="16" s="1"/>
  <c r="AT281" i="3"/>
  <c r="AT281" i="16" s="1"/>
  <c r="AT173" i="3"/>
  <c r="AT282" i="3"/>
  <c r="AT282" i="16" s="1"/>
  <c r="AU180" i="3"/>
  <c r="AT298" i="3"/>
  <c r="AT298" i="16" s="1"/>
  <c r="AT294" i="3"/>
  <c r="AT294" i="16" s="1"/>
  <c r="AT18" i="3"/>
  <c r="AU258" i="3"/>
  <c r="AT72" i="3"/>
  <c r="AT287" i="3"/>
  <c r="AT287" i="16" s="1"/>
  <c r="AT12" i="3"/>
  <c r="AT3" i="3"/>
  <c r="AU176" i="3"/>
  <c r="AT22" i="3"/>
  <c r="AT197" i="3"/>
  <c r="AT197" i="16" s="1"/>
  <c r="AT23" i="3"/>
  <c r="AT195" i="3"/>
  <c r="AT195" i="16" s="1"/>
  <c r="AT71" i="3"/>
  <c r="AT192" i="3"/>
  <c r="AT192" i="16" s="1"/>
  <c r="AT196" i="3"/>
  <c r="AT196" i="16" s="1"/>
  <c r="AT205" i="3"/>
  <c r="AT205" i="16" s="1"/>
  <c r="AU178" i="3"/>
  <c r="AT171" i="3"/>
  <c r="AT171" i="16" s="1"/>
  <c r="AT278" i="3"/>
  <c r="AT278" i="16" s="1"/>
  <c r="AT169" i="3"/>
  <c r="AT169" i="16" s="1"/>
  <c r="AT77" i="3"/>
  <c r="AU266" i="3"/>
  <c r="AS69" i="16" l="1"/>
  <c r="AS62" i="16"/>
  <c r="AS60" i="16"/>
  <c r="AS8" i="16"/>
  <c r="AS93" i="16"/>
  <c r="AS20" i="16"/>
  <c r="AS72" i="16"/>
  <c r="AS22" i="16"/>
  <c r="AS13" i="16"/>
  <c r="AS82" i="16"/>
  <c r="AS76" i="16"/>
  <c r="AT173" i="16"/>
  <c r="AT177" i="16"/>
  <c r="AT264" i="16"/>
  <c r="AT179" i="16"/>
  <c r="AT183" i="16"/>
  <c r="AS63" i="16"/>
  <c r="AT267" i="16"/>
  <c r="AS17" i="16"/>
  <c r="AS78" i="16"/>
  <c r="AS75" i="16"/>
  <c r="AS49" i="16"/>
  <c r="AT258" i="16"/>
  <c r="AS21" i="16"/>
  <c r="AT164" i="16"/>
  <c r="AS18" i="16"/>
  <c r="AS54" i="16"/>
  <c r="AT166" i="16"/>
  <c r="AT184" i="16"/>
  <c r="AT257" i="16"/>
  <c r="AS92" i="16"/>
  <c r="AS81" i="16"/>
  <c r="AS89" i="16"/>
  <c r="AS66" i="16"/>
  <c r="AS85" i="16"/>
  <c r="AS59" i="16"/>
  <c r="AS53" i="16"/>
  <c r="AS70" i="16"/>
  <c r="AS91" i="16"/>
  <c r="AS57" i="16"/>
  <c r="AT262" i="16"/>
  <c r="AT165" i="16"/>
  <c r="AT185" i="16"/>
  <c r="AT269" i="16"/>
  <c r="AT163" i="16"/>
  <c r="AT268" i="16"/>
  <c r="AT271" i="16"/>
  <c r="AS79" i="16"/>
  <c r="AS7" i="16"/>
  <c r="AS80" i="16"/>
  <c r="AS88" i="16"/>
  <c r="AS50" i="16"/>
  <c r="AS23" i="16"/>
  <c r="AT168" i="16"/>
  <c r="AT170" i="16"/>
  <c r="AT172" i="16"/>
  <c r="AS77" i="16"/>
  <c r="AS6" i="16"/>
  <c r="AU65" i="3"/>
  <c r="AU244" i="3"/>
  <c r="AT244" i="16"/>
  <c r="AU56" i="3"/>
  <c r="AT56" i="16"/>
  <c r="AU52" i="3"/>
  <c r="AU245" i="3"/>
  <c r="AT245" i="16"/>
  <c r="AU216" i="3"/>
  <c r="AT216" i="16"/>
  <c r="AT260" i="16"/>
  <c r="AU260" i="3"/>
  <c r="AU55" i="3"/>
  <c r="AT74" i="16"/>
  <c r="AU249" i="3"/>
  <c r="AT249" i="16"/>
  <c r="AU49" i="3"/>
  <c r="AU252" i="3"/>
  <c r="AT252" i="16"/>
  <c r="AU246" i="3"/>
  <c r="AT246" i="16"/>
  <c r="AU240" i="3"/>
  <c r="AT240" i="16"/>
  <c r="AU235" i="3"/>
  <c r="AT235" i="16"/>
  <c r="AU53" i="3"/>
  <c r="AU70" i="3"/>
  <c r="AU213" i="3"/>
  <c r="AT213" i="16"/>
  <c r="AU212" i="3"/>
  <c r="AT212" i="16"/>
  <c r="AU243" i="3"/>
  <c r="AT243" i="16"/>
  <c r="AT3" i="16"/>
  <c r="AT14" i="16"/>
  <c r="AU67" i="3"/>
  <c r="AU209" i="3"/>
  <c r="AT209" i="16"/>
  <c r="AU51" i="3"/>
  <c r="AU69" i="3"/>
  <c r="AT69" i="16"/>
  <c r="AU230" i="3"/>
  <c r="AT230" i="16"/>
  <c r="AU62" i="3"/>
  <c r="AU60" i="3"/>
  <c r="AU236" i="3"/>
  <c r="AT236" i="16"/>
  <c r="AU50" i="3"/>
  <c r="AU251" i="3"/>
  <c r="AT251" i="16"/>
  <c r="AU229" i="3"/>
  <c r="AT229" i="16"/>
  <c r="AU211" i="3"/>
  <c r="AT211" i="16"/>
  <c r="AU254" i="3"/>
  <c r="AT254" i="16"/>
  <c r="AU66" i="3"/>
  <c r="AU248" i="3"/>
  <c r="AT248" i="16"/>
  <c r="AU223" i="3"/>
  <c r="AT223" i="16"/>
  <c r="AS10" i="16"/>
  <c r="AS3" i="16"/>
  <c r="AS73" i="16"/>
  <c r="AS14" i="16"/>
  <c r="AS68" i="16"/>
  <c r="AS87" i="16"/>
  <c r="AS19" i="16"/>
  <c r="AS61" i="16"/>
  <c r="AS48" i="16"/>
  <c r="AS58" i="16"/>
  <c r="AS86" i="16"/>
  <c r="AS90" i="16"/>
  <c r="AU214" i="3"/>
  <c r="AT214" i="16"/>
  <c r="AU219" i="3"/>
  <c r="AT219" i="16"/>
  <c r="AU234" i="3"/>
  <c r="AT234" i="16"/>
  <c r="AU241" i="3"/>
  <c r="AT241" i="16"/>
  <c r="AU57" i="3"/>
  <c r="AS24" i="16"/>
  <c r="AT82" i="16"/>
  <c r="AT90" i="16"/>
  <c r="AT272" i="16"/>
  <c r="AU272" i="3"/>
  <c r="AU238" i="3"/>
  <c r="AT238" i="16"/>
  <c r="AU226" i="3"/>
  <c r="AT226" i="16"/>
  <c r="AU224" i="3"/>
  <c r="AT224" i="16"/>
  <c r="AU237" i="3"/>
  <c r="AT237" i="16"/>
  <c r="AU301" i="3"/>
  <c r="AT301" i="16"/>
  <c r="AT77" i="16" s="1"/>
  <c r="AU231" i="3"/>
  <c r="AT231" i="16"/>
  <c r="AU221" i="3"/>
  <c r="AT221" i="16"/>
  <c r="AU239" i="3"/>
  <c r="AT239" i="16"/>
  <c r="AU232" i="3"/>
  <c r="AT232" i="16"/>
  <c r="AU233" i="3"/>
  <c r="AT233" i="16"/>
  <c r="AU250" i="3"/>
  <c r="AT250" i="16"/>
  <c r="AU242" i="3"/>
  <c r="AT242" i="16"/>
  <c r="AU64" i="3"/>
  <c r="AT64" i="16"/>
  <c r="AV302" i="3"/>
  <c r="AU302" i="16"/>
  <c r="AU184" i="16" s="1"/>
  <c r="AT17" i="16"/>
  <c r="AT81" i="16"/>
  <c r="AT83" i="16"/>
  <c r="AT5" i="16"/>
  <c r="AT75" i="16"/>
  <c r="AU59" i="3"/>
  <c r="AT59" i="16"/>
  <c r="AU54" i="3"/>
  <c r="AT54" i="16"/>
  <c r="AU215" i="3"/>
  <c r="AT215" i="16"/>
  <c r="AU217" i="3"/>
  <c r="AT217" i="16"/>
  <c r="AT23" i="16"/>
  <c r="AU258" i="16"/>
  <c r="AT12" i="16"/>
  <c r="AT18" i="16"/>
  <c r="AU257" i="16"/>
  <c r="AT24" i="16"/>
  <c r="AT84" i="16"/>
  <c r="AT15" i="16"/>
  <c r="AT11" i="16"/>
  <c r="AT92" i="16"/>
  <c r="AT79" i="16"/>
  <c r="AT87" i="16"/>
  <c r="AT8" i="16"/>
  <c r="AT7" i="16"/>
  <c r="AT78" i="16"/>
  <c r="AT80" i="16"/>
  <c r="AT20" i="16"/>
  <c r="AT88" i="16"/>
  <c r="AU63" i="3"/>
  <c r="AT63" i="16"/>
  <c r="AS11" i="16"/>
  <c r="AS74" i="16"/>
  <c r="AS83" i="16"/>
  <c r="AS5" i="16"/>
  <c r="AS56" i="16"/>
  <c r="AS52" i="16"/>
  <c r="AU225" i="3"/>
  <c r="AT225" i="16"/>
  <c r="AS71" i="16"/>
  <c r="AS2" i="16"/>
  <c r="AS9" i="16"/>
  <c r="AU218" i="3"/>
  <c r="AT218" i="16"/>
  <c r="AU68" i="3"/>
  <c r="AT68" i="16"/>
  <c r="AU228" i="3"/>
  <c r="AT228" i="16"/>
  <c r="AU227" i="3"/>
  <c r="AT227" i="16"/>
  <c r="AS84" i="16"/>
  <c r="AU210" i="3"/>
  <c r="AT210" i="16"/>
  <c r="AU222" i="3"/>
  <c r="AT222" i="16"/>
  <c r="AU61" i="3"/>
  <c r="AT61" i="16"/>
  <c r="AU253" i="3"/>
  <c r="AT253" i="16"/>
  <c r="AV303" i="3"/>
  <c r="AU303" i="16"/>
  <c r="AU48" i="3"/>
  <c r="AT48" i="16"/>
  <c r="AU220" i="3"/>
  <c r="AT220" i="16"/>
  <c r="AU247" i="3"/>
  <c r="AT247" i="16"/>
  <c r="AU58" i="3"/>
  <c r="AT58" i="16"/>
  <c r="AS16" i="16"/>
  <c r="AS4" i="16"/>
  <c r="AS64" i="16"/>
  <c r="AS55" i="16"/>
  <c r="AS12" i="16"/>
  <c r="AM41" i="3"/>
  <c r="AL41" i="16"/>
  <c r="AN151" i="3"/>
  <c r="AM151" i="16"/>
  <c r="AK111" i="16"/>
  <c r="AK112" i="3"/>
  <c r="AK112" i="16" s="1"/>
  <c r="AK115" i="3"/>
  <c r="AK115" i="16" s="1"/>
  <c r="AK116" i="3"/>
  <c r="AK116" i="16" s="1"/>
  <c r="AM130" i="16"/>
  <c r="AN130" i="3"/>
  <c r="AM131" i="3"/>
  <c r="AM131" i="16" s="1"/>
  <c r="AN100" i="3"/>
  <c r="AM100" i="16"/>
  <c r="AN145" i="3"/>
  <c r="AM145" i="16"/>
  <c r="AL34" i="3"/>
  <c r="AK34" i="16"/>
  <c r="AL98" i="16"/>
  <c r="AM98" i="3"/>
  <c r="AL114" i="3"/>
  <c r="AL114" i="16" s="1"/>
  <c r="AL153" i="16"/>
  <c r="AM153" i="3"/>
  <c r="AL154" i="3"/>
  <c r="AL154" i="16" s="1"/>
  <c r="AM30" i="3"/>
  <c r="AL30" i="16"/>
  <c r="AN156" i="3"/>
  <c r="AM156" i="16"/>
  <c r="AK43" i="3"/>
  <c r="AJ43" i="16"/>
  <c r="AN37" i="3"/>
  <c r="AM37" i="16"/>
  <c r="AM150" i="16"/>
  <c r="AN150" i="3"/>
  <c r="AM157" i="3"/>
  <c r="AM140" i="3"/>
  <c r="AM140" i="16" s="1"/>
  <c r="AM155" i="3"/>
  <c r="AM155" i="16" s="1"/>
  <c r="AM149" i="3"/>
  <c r="AM149" i="16" s="1"/>
  <c r="AL157" i="16"/>
  <c r="AL158" i="3"/>
  <c r="AL158" i="16" s="1"/>
  <c r="AL161" i="3"/>
  <c r="AL161" i="16" s="1"/>
  <c r="AL162" i="3"/>
  <c r="AL162" i="16" s="1"/>
  <c r="AM29" i="3"/>
  <c r="AL29" i="16"/>
  <c r="AK47" i="3"/>
  <c r="AJ47" i="16"/>
  <c r="AK134" i="16"/>
  <c r="AK138" i="3"/>
  <c r="AK138" i="16" s="1"/>
  <c r="AK135" i="3"/>
  <c r="AK135" i="16" s="1"/>
  <c r="AK139" i="3"/>
  <c r="AK139" i="16" s="1"/>
  <c r="AL101" i="16"/>
  <c r="AM101" i="3"/>
  <c r="AL97" i="3"/>
  <c r="AL97" i="16" s="1"/>
  <c r="AL96" i="3"/>
  <c r="AL96" i="16" s="1"/>
  <c r="AN125" i="3"/>
  <c r="AM125" i="16"/>
  <c r="AN129" i="3"/>
  <c r="AM129" i="16"/>
  <c r="AM27" i="3"/>
  <c r="AL27" i="16"/>
  <c r="AM110" i="3"/>
  <c r="AL110" i="16"/>
  <c r="AN26" i="3"/>
  <c r="AM26" i="16"/>
  <c r="AM113" i="3"/>
  <c r="AL113" i="16"/>
  <c r="AM95" i="3"/>
  <c r="AL95" i="16"/>
  <c r="AL39" i="3"/>
  <c r="AK39" i="16"/>
  <c r="AM124" i="16"/>
  <c r="AM120" i="3"/>
  <c r="AM120" i="16" s="1"/>
  <c r="AM119" i="3"/>
  <c r="AM119" i="16" s="1"/>
  <c r="AN124" i="3"/>
  <c r="AN146" i="3"/>
  <c r="AM146" i="16"/>
  <c r="AM33" i="3"/>
  <c r="AL33" i="16"/>
  <c r="AN105" i="3"/>
  <c r="AM105" i="16"/>
  <c r="AM121" i="16"/>
  <c r="AM137" i="3"/>
  <c r="AM137" i="16" s="1"/>
  <c r="AN121" i="3"/>
  <c r="AM128" i="3"/>
  <c r="AL128" i="16"/>
  <c r="AM141" i="3"/>
  <c r="AL141" i="16"/>
  <c r="AL45" i="3"/>
  <c r="AK45" i="16"/>
  <c r="AL104" i="16"/>
  <c r="AL109" i="3"/>
  <c r="AL109" i="16" s="1"/>
  <c r="AL103" i="3"/>
  <c r="AL103" i="16" s="1"/>
  <c r="AM104" i="3"/>
  <c r="AL111" i="3"/>
  <c r="AL94" i="3"/>
  <c r="AL94" i="16" s="1"/>
  <c r="AM28" i="3"/>
  <c r="AL28" i="16"/>
  <c r="AK46" i="3"/>
  <c r="AJ46" i="16"/>
  <c r="AM36" i="3"/>
  <c r="AL36" i="16"/>
  <c r="AL25" i="3"/>
  <c r="AK25" i="16"/>
  <c r="AN99" i="3"/>
  <c r="AM99" i="16"/>
  <c r="AM38" i="3"/>
  <c r="AL38" i="16"/>
  <c r="AM123" i="3"/>
  <c r="AL123" i="16"/>
  <c r="AM106" i="3"/>
  <c r="AL106" i="16"/>
  <c r="AL147" i="16"/>
  <c r="AL143" i="3"/>
  <c r="AL143" i="16" s="1"/>
  <c r="AL142" i="3"/>
  <c r="AL142" i="16" s="1"/>
  <c r="AM147" i="3"/>
  <c r="AL44" i="3"/>
  <c r="AK44" i="16"/>
  <c r="AN32" i="3"/>
  <c r="AM32" i="16"/>
  <c r="AM35" i="3"/>
  <c r="AL35" i="16"/>
  <c r="AM159" i="3"/>
  <c r="AL159" i="16"/>
  <c r="AL107" i="16"/>
  <c r="AL108" i="3"/>
  <c r="AL108" i="16" s="1"/>
  <c r="AM107" i="3"/>
  <c r="AL136" i="3"/>
  <c r="AK136" i="16"/>
  <c r="AL40" i="3"/>
  <c r="AK40" i="16"/>
  <c r="AM118" i="3"/>
  <c r="AL118" i="16"/>
  <c r="AL127" i="16"/>
  <c r="AL126" i="3"/>
  <c r="AL126" i="16" s="1"/>
  <c r="AL132" i="3"/>
  <c r="AL132" i="16" s="1"/>
  <c r="AM127" i="3"/>
  <c r="AL117" i="3"/>
  <c r="AL117" i="16" s="1"/>
  <c r="AL134" i="3"/>
  <c r="AM31" i="3"/>
  <c r="AL31" i="16"/>
  <c r="AM148" i="3"/>
  <c r="AL148" i="16"/>
  <c r="AM152" i="3"/>
  <c r="AL152" i="16"/>
  <c r="AL42" i="3"/>
  <c r="AK42" i="16"/>
  <c r="AM122" i="3"/>
  <c r="AL122" i="16"/>
  <c r="AM133" i="3"/>
  <c r="AL133" i="16"/>
  <c r="AL144" i="16"/>
  <c r="AM144" i="3"/>
  <c r="AL160" i="3"/>
  <c r="AL160" i="16" s="1"/>
  <c r="AM102" i="3"/>
  <c r="AL102" i="16"/>
  <c r="AU192" i="3"/>
  <c r="AU192" i="16" s="1"/>
  <c r="AU195" i="3"/>
  <c r="AU195" i="16" s="1"/>
  <c r="AV176" i="3"/>
  <c r="AU12" i="3"/>
  <c r="AU72" i="3"/>
  <c r="AU191" i="3"/>
  <c r="AU191" i="16" s="1"/>
  <c r="AU2" i="3"/>
  <c r="AU15" i="3"/>
  <c r="AV274" i="3"/>
  <c r="AU198" i="3"/>
  <c r="AU198" i="16" s="1"/>
  <c r="AU196" i="3"/>
  <c r="AU196" i="16" s="1"/>
  <c r="AU71" i="3"/>
  <c r="AU23" i="3"/>
  <c r="AU22" i="3"/>
  <c r="AU3" i="3"/>
  <c r="AU287" i="3"/>
  <c r="AU287" i="16" s="1"/>
  <c r="AV257" i="3"/>
  <c r="AU19" i="3"/>
  <c r="AU24" i="3"/>
  <c r="AV256" i="3"/>
  <c r="AU165" i="3"/>
  <c r="AU165" i="16" s="1"/>
  <c r="AU284" i="3"/>
  <c r="AU284" i="16" s="1"/>
  <c r="AU273" i="3"/>
  <c r="AU92" i="3"/>
  <c r="AU265" i="3"/>
  <c r="AU265" i="16" s="1"/>
  <c r="AV300" i="3"/>
  <c r="AV300" i="16" s="1"/>
  <c r="AV283" i="3"/>
  <c r="AV283" i="16" s="1"/>
  <c r="AV266" i="3"/>
  <c r="AU169" i="3"/>
  <c r="AU169" i="16" s="1"/>
  <c r="AU171" i="3"/>
  <c r="AV258" i="3"/>
  <c r="AU294" i="3"/>
  <c r="AU294" i="16" s="1"/>
  <c r="AV180" i="3"/>
  <c r="AU173" i="3"/>
  <c r="AU206" i="3"/>
  <c r="AU206" i="16" s="1"/>
  <c r="AU186" i="3"/>
  <c r="AU186" i="16" s="1"/>
  <c r="AU299" i="3"/>
  <c r="AU299" i="16" s="1"/>
  <c r="AV168" i="3"/>
  <c r="AU73" i="3"/>
  <c r="AV279" i="3"/>
  <c r="AV279" i="16" s="1"/>
  <c r="AU201" i="3"/>
  <c r="AU201" i="16" s="1"/>
  <c r="AU275" i="3"/>
  <c r="AU194" i="3"/>
  <c r="AU194" i="16" s="1"/>
  <c r="AU190" i="3"/>
  <c r="AU190" i="16" s="1"/>
  <c r="AU84" i="3"/>
  <c r="AV166" i="3"/>
  <c r="AU79" i="3"/>
  <c r="AU175" i="3"/>
  <c r="AU87" i="3"/>
  <c r="AV182" i="3"/>
  <c r="AU82" i="3"/>
  <c r="AU199" i="3"/>
  <c r="AU199" i="16" s="1"/>
  <c r="AU200" i="3"/>
  <c r="AU200" i="16" s="1"/>
  <c r="AU86" i="3"/>
  <c r="AU16" i="3"/>
  <c r="AU9" i="3"/>
  <c r="AV184" i="3"/>
  <c r="AU290" i="3"/>
  <c r="AU290" i="16" s="1"/>
  <c r="AU91" i="3"/>
  <c r="AU276" i="3"/>
  <c r="AU181" i="3"/>
  <c r="AU181" i="16" s="1"/>
  <c r="AV170" i="3"/>
  <c r="AU90" i="3"/>
  <c r="AU291" i="3"/>
  <c r="AU291" i="16" s="1"/>
  <c r="AU4" i="3"/>
  <c r="AU13" i="3"/>
  <c r="AU259" i="3"/>
  <c r="AU78" i="3"/>
  <c r="AU89" i="3"/>
  <c r="AU271" i="3"/>
  <c r="AU5" i="3"/>
  <c r="AU80" i="3"/>
  <c r="AU297" i="3"/>
  <c r="AU297" i="16" s="1"/>
  <c r="AU20" i="3"/>
  <c r="AU75" i="3"/>
  <c r="AU295" i="3"/>
  <c r="AU295" i="16" s="1"/>
  <c r="AU286" i="3"/>
  <c r="AU286" i="16" s="1"/>
  <c r="AU88" i="3"/>
  <c r="AU208" i="3"/>
  <c r="AU208" i="16" s="1"/>
  <c r="AV172" i="3"/>
  <c r="AU205" i="3"/>
  <c r="AU205" i="16" s="1"/>
  <c r="AU197" i="3"/>
  <c r="AU197" i="16" s="1"/>
  <c r="AU292" i="3"/>
  <c r="AU292" i="16" s="1"/>
  <c r="AU204" i="3"/>
  <c r="AU204" i="16" s="1"/>
  <c r="AU189" i="3"/>
  <c r="AU189" i="16" s="1"/>
  <c r="AU77" i="3"/>
  <c r="AU278" i="3"/>
  <c r="AU278" i="16" s="1"/>
  <c r="AV178" i="3"/>
  <c r="AU18" i="3"/>
  <c r="AU298" i="3"/>
  <c r="AU298" i="16" s="1"/>
  <c r="AU282" i="3"/>
  <c r="AU282" i="16" s="1"/>
  <c r="AU281" i="3"/>
  <c r="AU281" i="16" s="1"/>
  <c r="AU167" i="3"/>
  <c r="AU167" i="16" s="1"/>
  <c r="AU76" i="3"/>
  <c r="AU270" i="3"/>
  <c r="AU280" i="3"/>
  <c r="AU280" i="16" s="1"/>
  <c r="AU262" i="3"/>
  <c r="AU262" i="16" s="1"/>
  <c r="AU177" i="3"/>
  <c r="AV174" i="3"/>
  <c r="AU264" i="3"/>
  <c r="AU21" i="3"/>
  <c r="AV267" i="3"/>
  <c r="AU11" i="3"/>
  <c r="AV293" i="3"/>
  <c r="AV293" i="16" s="1"/>
  <c r="AU188" i="3"/>
  <c r="AU188" i="16" s="1"/>
  <c r="AU185" i="3"/>
  <c r="AU8" i="3"/>
  <c r="AU74" i="3"/>
  <c r="AU289" i="3"/>
  <c r="AU289" i="16" s="1"/>
  <c r="AU17" i="3"/>
  <c r="AU288" i="3"/>
  <c r="AU288" i="16" s="1"/>
  <c r="AU179" i="3"/>
  <c r="AU179" i="16" s="1"/>
  <c r="AU207" i="3"/>
  <c r="AU207" i="16" s="1"/>
  <c r="AU81" i="3"/>
  <c r="AU203" i="3"/>
  <c r="AU203" i="16" s="1"/>
  <c r="AU202" i="3"/>
  <c r="AU202" i="16" s="1"/>
  <c r="AU7" i="3"/>
  <c r="AU183" i="3"/>
  <c r="AU269" i="3"/>
  <c r="AU83" i="3"/>
  <c r="AU163" i="3"/>
  <c r="AU93" i="3"/>
  <c r="AU268" i="3"/>
  <c r="AV285" i="3"/>
  <c r="AV285" i="16" s="1"/>
  <c r="AU187" i="3"/>
  <c r="AU187" i="16" s="1"/>
  <c r="AU193" i="3"/>
  <c r="AU193" i="16" s="1"/>
  <c r="AU6" i="3"/>
  <c r="AU14" i="3"/>
  <c r="AV164" i="3"/>
  <c r="AU263" i="3"/>
  <c r="AU277" i="3"/>
  <c r="AU261" i="3"/>
  <c r="AU261" i="16" s="1"/>
  <c r="AU296" i="3"/>
  <c r="AU296" i="16" s="1"/>
  <c r="AU85" i="3"/>
  <c r="AU10" i="3"/>
  <c r="AU255" i="3"/>
  <c r="AU255" i="16" s="1"/>
  <c r="AT72" i="16" l="1"/>
  <c r="AT6" i="16"/>
  <c r="AT86" i="16"/>
  <c r="AU23" i="16"/>
  <c r="AV220" i="3"/>
  <c r="AU220" i="16"/>
  <c r="AV253" i="3"/>
  <c r="AU253" i="16"/>
  <c r="AU168" i="16"/>
  <c r="AV234" i="3"/>
  <c r="AU234" i="16"/>
  <c r="AU163" i="16"/>
  <c r="AU185" i="16"/>
  <c r="AU177" i="16"/>
  <c r="AU76" i="16"/>
  <c r="AU20" i="16"/>
  <c r="AU271" i="16"/>
  <c r="AU275" i="16"/>
  <c r="AU173" i="16"/>
  <c r="AU171" i="16"/>
  <c r="AU22" i="16"/>
  <c r="AV48" i="3"/>
  <c r="AV61" i="3"/>
  <c r="AU61" i="16"/>
  <c r="AV68" i="3"/>
  <c r="AU266" i="16"/>
  <c r="AV215" i="3"/>
  <c r="AU215" i="16"/>
  <c r="AU176" i="16"/>
  <c r="AV242" i="3"/>
  <c r="AU242" i="16"/>
  <c r="AV239" i="3"/>
  <c r="AU239" i="16"/>
  <c r="AV301" i="3"/>
  <c r="AU301" i="16"/>
  <c r="AU14" i="16" s="1"/>
  <c r="AV238" i="3"/>
  <c r="AU238" i="16"/>
  <c r="AV219" i="3"/>
  <c r="AU219" i="16"/>
  <c r="AV66" i="3"/>
  <c r="AU66" i="16"/>
  <c r="AV251" i="3"/>
  <c r="AU251" i="16"/>
  <c r="AT60" i="16"/>
  <c r="AV62" i="3"/>
  <c r="AU62" i="16"/>
  <c r="AT51" i="16"/>
  <c r="AV209" i="3"/>
  <c r="AU209" i="16"/>
  <c r="AT85" i="16"/>
  <c r="AT9" i="16"/>
  <c r="AT21" i="16"/>
  <c r="AU180" i="16"/>
  <c r="AV243" i="3"/>
  <c r="AU243" i="16"/>
  <c r="AT70" i="16"/>
  <c r="AV53" i="3"/>
  <c r="AU53" i="16"/>
  <c r="AV252" i="3"/>
  <c r="AU252" i="16"/>
  <c r="AT93" i="16"/>
  <c r="AT76" i="16"/>
  <c r="AV55" i="3"/>
  <c r="AU55" i="16"/>
  <c r="AV245" i="3"/>
  <c r="AU245" i="16"/>
  <c r="AV65" i="3"/>
  <c r="AU65" i="16"/>
  <c r="AU274" i="16"/>
  <c r="AU83" i="16"/>
  <c r="AU89" i="16"/>
  <c r="AU84" i="16"/>
  <c r="AU72" i="16"/>
  <c r="AV225" i="3"/>
  <c r="AU225" i="16"/>
  <c r="AV64" i="3"/>
  <c r="AU64" i="16"/>
  <c r="AV226" i="3"/>
  <c r="AU226" i="16"/>
  <c r="AV248" i="3"/>
  <c r="AU248" i="16"/>
  <c r="AV70" i="3"/>
  <c r="AU70" i="16"/>
  <c r="AV246" i="3"/>
  <c r="AU246" i="16"/>
  <c r="AU260" i="16"/>
  <c r="AV260" i="3"/>
  <c r="AV216" i="3"/>
  <c r="AU216" i="16"/>
  <c r="AV244" i="3"/>
  <c r="AU244" i="16"/>
  <c r="AU164" i="16"/>
  <c r="AU256" i="16"/>
  <c r="AU10" i="16"/>
  <c r="AU277" i="16"/>
  <c r="AU6" i="16"/>
  <c r="AU268" i="16"/>
  <c r="AU269" i="16"/>
  <c r="AU8" i="16"/>
  <c r="AU264" i="16"/>
  <c r="AV178" i="16"/>
  <c r="AU80" i="16"/>
  <c r="AU78" i="16"/>
  <c r="AU276" i="16"/>
  <c r="AU9" i="16"/>
  <c r="AU175" i="16"/>
  <c r="AU92" i="16"/>
  <c r="AU71" i="16"/>
  <c r="AU15" i="16"/>
  <c r="AU12" i="16"/>
  <c r="AV247" i="3"/>
  <c r="AU247" i="16"/>
  <c r="AW303" i="3"/>
  <c r="AV303" i="16"/>
  <c r="AV210" i="3"/>
  <c r="AU210" i="16"/>
  <c r="AV227" i="3"/>
  <c r="AU227" i="16"/>
  <c r="AV63" i="3"/>
  <c r="AU63" i="16"/>
  <c r="AV59" i="3"/>
  <c r="AU59" i="16"/>
  <c r="AW302" i="3"/>
  <c r="AV302" i="16"/>
  <c r="AV166" i="16" s="1"/>
  <c r="AV233" i="3"/>
  <c r="AU233" i="16"/>
  <c r="AV231" i="3"/>
  <c r="AU231" i="16"/>
  <c r="AV224" i="3"/>
  <c r="AU224" i="16"/>
  <c r="AT91" i="16"/>
  <c r="AT22" i="16"/>
  <c r="AT57" i="16"/>
  <c r="AV241" i="3"/>
  <c r="AU241" i="16"/>
  <c r="AV223" i="3"/>
  <c r="AU223" i="16"/>
  <c r="AV211" i="3"/>
  <c r="AU211" i="16"/>
  <c r="AT50" i="16"/>
  <c r="AV236" i="3"/>
  <c r="AU236" i="16"/>
  <c r="AV69" i="3"/>
  <c r="AU69" i="16"/>
  <c r="AT67" i="16"/>
  <c r="AT13" i="16"/>
  <c r="AU182" i="16"/>
  <c r="AT2" i="16"/>
  <c r="AV213" i="3"/>
  <c r="AU213" i="16"/>
  <c r="AV240" i="3"/>
  <c r="AU240" i="16"/>
  <c r="AT49" i="16"/>
  <c r="AV249" i="3"/>
  <c r="AU249" i="16"/>
  <c r="AU267" i="16"/>
  <c r="AT52" i="16"/>
  <c r="AV56" i="3"/>
  <c r="AU56" i="16"/>
  <c r="AT4" i="16"/>
  <c r="AT71" i="16"/>
  <c r="AU21" i="16"/>
  <c r="AU18" i="16"/>
  <c r="AU4" i="16"/>
  <c r="AV274" i="16"/>
  <c r="AV228" i="3"/>
  <c r="AU228" i="16"/>
  <c r="AV217" i="3"/>
  <c r="AU217" i="16"/>
  <c r="AV232" i="3"/>
  <c r="AU232" i="16"/>
  <c r="AU272" i="16"/>
  <c r="AV272" i="3"/>
  <c r="AV229" i="3"/>
  <c r="AU229" i="16"/>
  <c r="AV60" i="3"/>
  <c r="AU60" i="16"/>
  <c r="AV51" i="3"/>
  <c r="AU51" i="16"/>
  <c r="AU174" i="16"/>
  <c r="AU85" i="16"/>
  <c r="AU263" i="16"/>
  <c r="AU93" i="16"/>
  <c r="AU183" i="16"/>
  <c r="AU81" i="16"/>
  <c r="AU17" i="16"/>
  <c r="AU11" i="16"/>
  <c r="AU270" i="16"/>
  <c r="AU75" i="16"/>
  <c r="AU5" i="16"/>
  <c r="AU259" i="16"/>
  <c r="AU90" i="16"/>
  <c r="AU91" i="16"/>
  <c r="AU16" i="16"/>
  <c r="AU82" i="16"/>
  <c r="AU79" i="16"/>
  <c r="AU73" i="16"/>
  <c r="AV258" i="16"/>
  <c r="AU273" i="16"/>
  <c r="AU24" i="16"/>
  <c r="AU3" i="16"/>
  <c r="AU2" i="16"/>
  <c r="AV58" i="3"/>
  <c r="AU58" i="16"/>
  <c r="AV222" i="3"/>
  <c r="AU222" i="16"/>
  <c r="AV218" i="3"/>
  <c r="AU218" i="16"/>
  <c r="AU172" i="16"/>
  <c r="AV54" i="3"/>
  <c r="AU54" i="16"/>
  <c r="AV250" i="3"/>
  <c r="AU250" i="16"/>
  <c r="AV221" i="3"/>
  <c r="AU221" i="16"/>
  <c r="AV237" i="3"/>
  <c r="AU237" i="16"/>
  <c r="AT10" i="16"/>
  <c r="AT16" i="16"/>
  <c r="AU178" i="16"/>
  <c r="AV57" i="3"/>
  <c r="AU57" i="16"/>
  <c r="AV214" i="3"/>
  <c r="AU214" i="16"/>
  <c r="AT66" i="16"/>
  <c r="AV254" i="3"/>
  <c r="AU254" i="16"/>
  <c r="AV50" i="3"/>
  <c r="AU50" i="16"/>
  <c r="AT62" i="16"/>
  <c r="AV230" i="3"/>
  <c r="AU230" i="16"/>
  <c r="AV67" i="3"/>
  <c r="AU67" i="16"/>
  <c r="AU170" i="16"/>
  <c r="AU166" i="16"/>
  <c r="AT73" i="16"/>
  <c r="AV212" i="3"/>
  <c r="AU212" i="16"/>
  <c r="AT53" i="16"/>
  <c r="AV235" i="3"/>
  <c r="AU235" i="16"/>
  <c r="AV49" i="3"/>
  <c r="AU49" i="16"/>
  <c r="AT89" i="16"/>
  <c r="AT19" i="16"/>
  <c r="AT55" i="16"/>
  <c r="AV52" i="3"/>
  <c r="AU52" i="16"/>
  <c r="AT65" i="16"/>
  <c r="AM127" i="16"/>
  <c r="AN127" i="3"/>
  <c r="AM126" i="3"/>
  <c r="AM126" i="16" s="1"/>
  <c r="AM132" i="3"/>
  <c r="AM132" i="16" s="1"/>
  <c r="AM134" i="3"/>
  <c r="AM117" i="3"/>
  <c r="AM117" i="16" s="1"/>
  <c r="AN123" i="3"/>
  <c r="AM123" i="16"/>
  <c r="AN36" i="3"/>
  <c r="AM36" i="16"/>
  <c r="AN28" i="3"/>
  <c r="AM28" i="16"/>
  <c r="AM45" i="3"/>
  <c r="AL45" i="16"/>
  <c r="AM101" i="16"/>
  <c r="AM96" i="3"/>
  <c r="AM96" i="16" s="1"/>
  <c r="AM97" i="3"/>
  <c r="AM97" i="16" s="1"/>
  <c r="AN101" i="3"/>
  <c r="AO151" i="3"/>
  <c r="AN151" i="16"/>
  <c r="AN152" i="3"/>
  <c r="AM152" i="16"/>
  <c r="AN31" i="3"/>
  <c r="AM31" i="16"/>
  <c r="AM147" i="16"/>
  <c r="AM142" i="3"/>
  <c r="AM142" i="16" s="1"/>
  <c r="AN147" i="3"/>
  <c r="AM143" i="3"/>
  <c r="AM143" i="16" s="1"/>
  <c r="AO105" i="3"/>
  <c r="AN105" i="16"/>
  <c r="AO26" i="3"/>
  <c r="AN26" i="16"/>
  <c r="AN102" i="3"/>
  <c r="AM102" i="16"/>
  <c r="AL134" i="16"/>
  <c r="AL135" i="3"/>
  <c r="AL135" i="16" s="1"/>
  <c r="AL138" i="3"/>
  <c r="AL138" i="16" s="1"/>
  <c r="AL139" i="3"/>
  <c r="AL139" i="16" s="1"/>
  <c r="AM107" i="16"/>
  <c r="AM108" i="3"/>
  <c r="AM108" i="16" s="1"/>
  <c r="AN107" i="3"/>
  <c r="AN159" i="3"/>
  <c r="AM159" i="16"/>
  <c r="AN106" i="3"/>
  <c r="AM106" i="16"/>
  <c r="AN133" i="3"/>
  <c r="AM133" i="16"/>
  <c r="AM42" i="3"/>
  <c r="AL42" i="16"/>
  <c r="AN148" i="3"/>
  <c r="AM148" i="16"/>
  <c r="AM40" i="3"/>
  <c r="AL40" i="16"/>
  <c r="AM104" i="16"/>
  <c r="AM103" i="3"/>
  <c r="AM103" i="16" s="1"/>
  <c r="AM111" i="3"/>
  <c r="AM94" i="3"/>
  <c r="AM94" i="16" s="1"/>
  <c r="AM109" i="3"/>
  <c r="AM109" i="16" s="1"/>
  <c r="AN104" i="3"/>
  <c r="AN33" i="3"/>
  <c r="AM33" i="16"/>
  <c r="AM39" i="3"/>
  <c r="AL39" i="16"/>
  <c r="AN113" i="3"/>
  <c r="AM113" i="16"/>
  <c r="AN110" i="3"/>
  <c r="AM110" i="16"/>
  <c r="AO129" i="3"/>
  <c r="AN129" i="16"/>
  <c r="AL47" i="3"/>
  <c r="AK47" i="16"/>
  <c r="AL43" i="3"/>
  <c r="AK43" i="16"/>
  <c r="AN30" i="3"/>
  <c r="AM30" i="16"/>
  <c r="AM34" i="3"/>
  <c r="AL34" i="16"/>
  <c r="AO100" i="3"/>
  <c r="AN100" i="16"/>
  <c r="AN35" i="3"/>
  <c r="AM35" i="16"/>
  <c r="AM44" i="3"/>
  <c r="AL44" i="16"/>
  <c r="AN128" i="3"/>
  <c r="AM128" i="16"/>
  <c r="AN122" i="3"/>
  <c r="AM122" i="16"/>
  <c r="AN121" i="16"/>
  <c r="AN137" i="3"/>
  <c r="AN137" i="16" s="1"/>
  <c r="AO121" i="3"/>
  <c r="AO146" i="3"/>
  <c r="AN146" i="16"/>
  <c r="AO125" i="3"/>
  <c r="AN125" i="16"/>
  <c r="AN29" i="3"/>
  <c r="AM29" i="16"/>
  <c r="AM157" i="16"/>
  <c r="AM161" i="3"/>
  <c r="AM161" i="16" s="1"/>
  <c r="AM162" i="3"/>
  <c r="AM162" i="16" s="1"/>
  <c r="AM158" i="3"/>
  <c r="AM158" i="16" s="1"/>
  <c r="AO37" i="3"/>
  <c r="AN37" i="16"/>
  <c r="AO156" i="3"/>
  <c r="AN156" i="16"/>
  <c r="AM153" i="16"/>
  <c r="AN153" i="3"/>
  <c r="AM154" i="3"/>
  <c r="AM154" i="16" s="1"/>
  <c r="AO145" i="3"/>
  <c r="AN145" i="16"/>
  <c r="AN130" i="16"/>
  <c r="AO130" i="3"/>
  <c r="AN131" i="3"/>
  <c r="AN131" i="16" s="1"/>
  <c r="AM144" i="16"/>
  <c r="AM160" i="3"/>
  <c r="AM160" i="16" s="1"/>
  <c r="AN144" i="3"/>
  <c r="AO99" i="3"/>
  <c r="AN99" i="16"/>
  <c r="AM98" i="16"/>
  <c r="AM114" i="3"/>
  <c r="AM114" i="16" s="1"/>
  <c r="AN98" i="3"/>
  <c r="AN118" i="3"/>
  <c r="AM118" i="16"/>
  <c r="AM136" i="3"/>
  <c r="AL136" i="16"/>
  <c r="AN95" i="3"/>
  <c r="AM95" i="16"/>
  <c r="AN27" i="3"/>
  <c r="AM27" i="16"/>
  <c r="AO32" i="3"/>
  <c r="AN32" i="16"/>
  <c r="AN38" i="3"/>
  <c r="AM38" i="16"/>
  <c r="AM25" i="3"/>
  <c r="AL25" i="16"/>
  <c r="AL46" i="3"/>
  <c r="AK46" i="16"/>
  <c r="AL111" i="16"/>
  <c r="AL115" i="3"/>
  <c r="AL115" i="16" s="1"/>
  <c r="AL112" i="3"/>
  <c r="AL112" i="16" s="1"/>
  <c r="AL116" i="3"/>
  <c r="AL116" i="16" s="1"/>
  <c r="AN141" i="3"/>
  <c r="AM141" i="16"/>
  <c r="AN124" i="16"/>
  <c r="AN120" i="3"/>
  <c r="AN120" i="16" s="1"/>
  <c r="AO124" i="3"/>
  <c r="AN119" i="3"/>
  <c r="AN119" i="16" s="1"/>
  <c r="AN150" i="16"/>
  <c r="AN157" i="3"/>
  <c r="AN149" i="3"/>
  <c r="AN149" i="16" s="1"/>
  <c r="AN155" i="3"/>
  <c r="AN155" i="16" s="1"/>
  <c r="AO150" i="3"/>
  <c r="AN140" i="3"/>
  <c r="AN140" i="16" s="1"/>
  <c r="AN41" i="3"/>
  <c r="AM41" i="16"/>
  <c r="AW164" i="3"/>
  <c r="AV187" i="3"/>
  <c r="AV187" i="16" s="1"/>
  <c r="AV93" i="3"/>
  <c r="AV7" i="3"/>
  <c r="AV17" i="3"/>
  <c r="AV8" i="3"/>
  <c r="AW174" i="3"/>
  <c r="AV280" i="3"/>
  <c r="AV280" i="16" s="1"/>
  <c r="AV167" i="3"/>
  <c r="AV167" i="16" s="1"/>
  <c r="AV278" i="3"/>
  <c r="AV278" i="16" s="1"/>
  <c r="AV197" i="3"/>
  <c r="AV197" i="16" s="1"/>
  <c r="AW172" i="3"/>
  <c r="AV286" i="3"/>
  <c r="AV286" i="16" s="1"/>
  <c r="AV20" i="3"/>
  <c r="AV5" i="3"/>
  <c r="AV259" i="3"/>
  <c r="AV4" i="3"/>
  <c r="AW170" i="3"/>
  <c r="AV91" i="3"/>
  <c r="AV86" i="3"/>
  <c r="AV199" i="3"/>
  <c r="AV199" i="16" s="1"/>
  <c r="AV87" i="3"/>
  <c r="AV190" i="3"/>
  <c r="AV190" i="16" s="1"/>
  <c r="AV186" i="3"/>
  <c r="AV186" i="16" s="1"/>
  <c r="AV173" i="3"/>
  <c r="AV173" i="16" s="1"/>
  <c r="AW283" i="3"/>
  <c r="AW283" i="16" s="1"/>
  <c r="AV273" i="3"/>
  <c r="AV273" i="16" s="1"/>
  <c r="AV284" i="3"/>
  <c r="AV284" i="16" s="1"/>
  <c r="AW257" i="3"/>
  <c r="AV71" i="3"/>
  <c r="AV198" i="3"/>
  <c r="AV198" i="16" s="1"/>
  <c r="AV15" i="3"/>
  <c r="AV191" i="3"/>
  <c r="AV191" i="16" s="1"/>
  <c r="AV255" i="3"/>
  <c r="AV296" i="3"/>
  <c r="AV296" i="16" s="1"/>
  <c r="AV268" i="3"/>
  <c r="AV83" i="3"/>
  <c r="AV207" i="3"/>
  <c r="AV207" i="16" s="1"/>
  <c r="AV185" i="3"/>
  <c r="AV185" i="16" s="1"/>
  <c r="AW293" i="3"/>
  <c r="AW293" i="16" s="1"/>
  <c r="AW267" i="3"/>
  <c r="AV262" i="3"/>
  <c r="AV298" i="3"/>
  <c r="AV298" i="16" s="1"/>
  <c r="AW178" i="3"/>
  <c r="AV189" i="3"/>
  <c r="AV189" i="16" s="1"/>
  <c r="AV88" i="3"/>
  <c r="AV78" i="3"/>
  <c r="AV276" i="3"/>
  <c r="AW184" i="3"/>
  <c r="AV16" i="3"/>
  <c r="AW182" i="3"/>
  <c r="AV79" i="3"/>
  <c r="AV275" i="3"/>
  <c r="AV275" i="16" s="1"/>
  <c r="AV73" i="3"/>
  <c r="AV294" i="3"/>
  <c r="AV294" i="16" s="1"/>
  <c r="AV171" i="3"/>
  <c r="AV92" i="3"/>
  <c r="AW256" i="3"/>
  <c r="AV19" i="3"/>
  <c r="AV3" i="3"/>
  <c r="AV23" i="3"/>
  <c r="AV12" i="3"/>
  <c r="AV195" i="3"/>
  <c r="AV195" i="16" s="1"/>
  <c r="AV261" i="3"/>
  <c r="AV6" i="3"/>
  <c r="AV269" i="3"/>
  <c r="AV203" i="3"/>
  <c r="AV203" i="16" s="1"/>
  <c r="AV85" i="3"/>
  <c r="AV263" i="3"/>
  <c r="AV263" i="16" s="1"/>
  <c r="AV14" i="3"/>
  <c r="AV193" i="3"/>
  <c r="AV193" i="16" s="1"/>
  <c r="AW285" i="3"/>
  <c r="AW285" i="16" s="1"/>
  <c r="AV163" i="3"/>
  <c r="AV163" i="16" s="1"/>
  <c r="AV183" i="3"/>
  <c r="AV202" i="3"/>
  <c r="AV202" i="16" s="1"/>
  <c r="AV288" i="3"/>
  <c r="AV288" i="16" s="1"/>
  <c r="AV74" i="3"/>
  <c r="AV264" i="3"/>
  <c r="AV177" i="3"/>
  <c r="AV177" i="16" s="1"/>
  <c r="AV76" i="3"/>
  <c r="AV282" i="3"/>
  <c r="AV282" i="16" s="1"/>
  <c r="AV292" i="3"/>
  <c r="AV292" i="16" s="1"/>
  <c r="AV205" i="3"/>
  <c r="AV205" i="16" s="1"/>
  <c r="AV208" i="3"/>
  <c r="AV208" i="16" s="1"/>
  <c r="AV75" i="3"/>
  <c r="AV80" i="3"/>
  <c r="AV89" i="3"/>
  <c r="AV13" i="3"/>
  <c r="AV90" i="3"/>
  <c r="AV181" i="3"/>
  <c r="AV200" i="3"/>
  <c r="AV200" i="16" s="1"/>
  <c r="AV175" i="3"/>
  <c r="AV84" i="3"/>
  <c r="AV194" i="3"/>
  <c r="AV194" i="16" s="1"/>
  <c r="AW279" i="3"/>
  <c r="AW279" i="16" s="1"/>
  <c r="AV299" i="3"/>
  <c r="AV299" i="16" s="1"/>
  <c r="AV206" i="3"/>
  <c r="AV206" i="16" s="1"/>
  <c r="AW180" i="3"/>
  <c r="AW266" i="3"/>
  <c r="AV265" i="3"/>
  <c r="AV165" i="3"/>
  <c r="AV165" i="16" s="1"/>
  <c r="AV196" i="3"/>
  <c r="AV196" i="16" s="1"/>
  <c r="AW274" i="3"/>
  <c r="AV2" i="3"/>
  <c r="AV10" i="3"/>
  <c r="AV277" i="3"/>
  <c r="AV81" i="3"/>
  <c r="AV179" i="3"/>
  <c r="AV289" i="3"/>
  <c r="AV289" i="16" s="1"/>
  <c r="AV188" i="3"/>
  <c r="AV188" i="16" s="1"/>
  <c r="AV11" i="3"/>
  <c r="AV21" i="3"/>
  <c r="AV270" i="3"/>
  <c r="AV270" i="16" s="1"/>
  <c r="AV281" i="3"/>
  <c r="AV281" i="16" s="1"/>
  <c r="AV18" i="3"/>
  <c r="AV77" i="3"/>
  <c r="AV204" i="3"/>
  <c r="AV204" i="16" s="1"/>
  <c r="AV295" i="3"/>
  <c r="AV295" i="16" s="1"/>
  <c r="AV297" i="3"/>
  <c r="AV297" i="16" s="1"/>
  <c r="AV271" i="3"/>
  <c r="AV291" i="3"/>
  <c r="AV291" i="16" s="1"/>
  <c r="AV290" i="3"/>
  <c r="AV290" i="16" s="1"/>
  <c r="AV9" i="3"/>
  <c r="AV82" i="3"/>
  <c r="AW166" i="3"/>
  <c r="AV201" i="3"/>
  <c r="AV201" i="16" s="1"/>
  <c r="AW168" i="3"/>
  <c r="AW258" i="3"/>
  <c r="AV169" i="3"/>
  <c r="AV169" i="16" s="1"/>
  <c r="AW300" i="3"/>
  <c r="AW300" i="16" s="1"/>
  <c r="AV24" i="3"/>
  <c r="AV287" i="3"/>
  <c r="AV287" i="16" s="1"/>
  <c r="AV22" i="3"/>
  <c r="AV72" i="3"/>
  <c r="AW176" i="3"/>
  <c r="AV192" i="3"/>
  <c r="AV192" i="16" s="1"/>
  <c r="AV182" i="16" l="1"/>
  <c r="AV271" i="16"/>
  <c r="AV179" i="16"/>
  <c r="AV265" i="16"/>
  <c r="AV175" i="16"/>
  <c r="AV261" i="16"/>
  <c r="AV171" i="16"/>
  <c r="AV276" i="16"/>
  <c r="AV268" i="16"/>
  <c r="AV259" i="16"/>
  <c r="AV256" i="16"/>
  <c r="AV172" i="16"/>
  <c r="AU86" i="16"/>
  <c r="AU87" i="16"/>
  <c r="AV168" i="16"/>
  <c r="AV277" i="16"/>
  <c r="AV181" i="16"/>
  <c r="AV264" i="16"/>
  <c r="AV183" i="16"/>
  <c r="AV269" i="16"/>
  <c r="AV262" i="16"/>
  <c r="AV255" i="16"/>
  <c r="AV176" i="16"/>
  <c r="AV174" i="16"/>
  <c r="AV257" i="16"/>
  <c r="AV266" i="16"/>
  <c r="AV180" i="16"/>
  <c r="AU7" i="16"/>
  <c r="AW231" i="3"/>
  <c r="AV231" i="16"/>
  <c r="AW233" i="3"/>
  <c r="AV233" i="16"/>
  <c r="AW244" i="3"/>
  <c r="AV244" i="16"/>
  <c r="AW234" i="3"/>
  <c r="AV234" i="16"/>
  <c r="AW235" i="3"/>
  <c r="AV235" i="16"/>
  <c r="AW212" i="3"/>
  <c r="AV212" i="16"/>
  <c r="AW229" i="3"/>
  <c r="AV229" i="16"/>
  <c r="AW232" i="3"/>
  <c r="AV232" i="16"/>
  <c r="AW56" i="3"/>
  <c r="AW240" i="3"/>
  <c r="AV240" i="16"/>
  <c r="AW213" i="3"/>
  <c r="AV213" i="16"/>
  <c r="AW224" i="3"/>
  <c r="AV224" i="16"/>
  <c r="AW63" i="3"/>
  <c r="AW227" i="3"/>
  <c r="AV227" i="16"/>
  <c r="AW226" i="3"/>
  <c r="AV226" i="16"/>
  <c r="AW55" i="3"/>
  <c r="AW238" i="3"/>
  <c r="AV238" i="16"/>
  <c r="AW239" i="3"/>
  <c r="AV239" i="16"/>
  <c r="AW61" i="3"/>
  <c r="AW237" i="3"/>
  <c r="AV237" i="16"/>
  <c r="AW218" i="3"/>
  <c r="AV218" i="16"/>
  <c r="AW222" i="3"/>
  <c r="AV222" i="16"/>
  <c r="AW58" i="3"/>
  <c r="AW51" i="3"/>
  <c r="AW249" i="3"/>
  <c r="AV249" i="16"/>
  <c r="AW210" i="3"/>
  <c r="AV210" i="16"/>
  <c r="AW64" i="3"/>
  <c r="AW65" i="3"/>
  <c r="AW66" i="3"/>
  <c r="AW242" i="3"/>
  <c r="AV242" i="16"/>
  <c r="AW215" i="3"/>
  <c r="AV215" i="16"/>
  <c r="AW48" i="3"/>
  <c r="AW253" i="3"/>
  <c r="AV253" i="16"/>
  <c r="AW49" i="3"/>
  <c r="AW254" i="3"/>
  <c r="AV254" i="16"/>
  <c r="AW57" i="3"/>
  <c r="AW250" i="3"/>
  <c r="AV250" i="16"/>
  <c r="AW54" i="3"/>
  <c r="AV272" i="16"/>
  <c r="AW272" i="3"/>
  <c r="AW228" i="3"/>
  <c r="AV228" i="16"/>
  <c r="AW69" i="3"/>
  <c r="AW236" i="3"/>
  <c r="AV236" i="16"/>
  <c r="AW59" i="3"/>
  <c r="AW216" i="3"/>
  <c r="AV216" i="16"/>
  <c r="AW246" i="3"/>
  <c r="AV246" i="16"/>
  <c r="AW225" i="3"/>
  <c r="AV225" i="16"/>
  <c r="AV184" i="16"/>
  <c r="AW252" i="3"/>
  <c r="AV252" i="16"/>
  <c r="AW209" i="3"/>
  <c r="AV209" i="16"/>
  <c r="AW62" i="3"/>
  <c r="AW251" i="3"/>
  <c r="AV251" i="16"/>
  <c r="AW219" i="3"/>
  <c r="AV219" i="16"/>
  <c r="AU68" i="16"/>
  <c r="AU19" i="16"/>
  <c r="AV170" i="16"/>
  <c r="AU88" i="16"/>
  <c r="AV267" i="16"/>
  <c r="AV164" i="16"/>
  <c r="AU74" i="16"/>
  <c r="AW70" i="3"/>
  <c r="AW53" i="3"/>
  <c r="AW52" i="3"/>
  <c r="AW67" i="3"/>
  <c r="AW230" i="3"/>
  <c r="AV230" i="16"/>
  <c r="AW50" i="3"/>
  <c r="AW214" i="3"/>
  <c r="AV214" i="16"/>
  <c r="AW221" i="3"/>
  <c r="AV221" i="16"/>
  <c r="AW60" i="3"/>
  <c r="AW217" i="3"/>
  <c r="AV217" i="16"/>
  <c r="AW211" i="3"/>
  <c r="AV211" i="16"/>
  <c r="AW223" i="3"/>
  <c r="AV223" i="16"/>
  <c r="AW241" i="3"/>
  <c r="AV241" i="16"/>
  <c r="AX302" i="3"/>
  <c r="AW302" i="16"/>
  <c r="AW258" i="16" s="1"/>
  <c r="AX303" i="3"/>
  <c r="AW303" i="16"/>
  <c r="AW247" i="3"/>
  <c r="AV247" i="16"/>
  <c r="AV260" i="16"/>
  <c r="AW260" i="3"/>
  <c r="AW248" i="3"/>
  <c r="AV248" i="16"/>
  <c r="AW245" i="3"/>
  <c r="AV245" i="16"/>
  <c r="AW243" i="3"/>
  <c r="AV243" i="16"/>
  <c r="AW301" i="3"/>
  <c r="AV301" i="16"/>
  <c r="AV73" i="16" s="1"/>
  <c r="AW68" i="3"/>
  <c r="AU48" i="16"/>
  <c r="AU13" i="16"/>
  <c r="AU77" i="16"/>
  <c r="AW220" i="3"/>
  <c r="AV220" i="16"/>
  <c r="AO38" i="3"/>
  <c r="AN38" i="16"/>
  <c r="AO27" i="3"/>
  <c r="AN27" i="16"/>
  <c r="AN136" i="3"/>
  <c r="AM136" i="16"/>
  <c r="AO130" i="16"/>
  <c r="AP130" i="3"/>
  <c r="AO131" i="3"/>
  <c r="AO131" i="16" s="1"/>
  <c r="AP146" i="3"/>
  <c r="AO146" i="16"/>
  <c r="AN104" i="16"/>
  <c r="AN94" i="3"/>
  <c r="AN94" i="16" s="1"/>
  <c r="AN103" i="3"/>
  <c r="AN103" i="16" s="1"/>
  <c r="AN109" i="3"/>
  <c r="AN109" i="16" s="1"/>
  <c r="AN111" i="3"/>
  <c r="AO104" i="3"/>
  <c r="AN147" i="16"/>
  <c r="AN142" i="3"/>
  <c r="AN142" i="16" s="1"/>
  <c r="AO147" i="3"/>
  <c r="AN143" i="3"/>
  <c r="AN143" i="16" s="1"/>
  <c r="AO123" i="3"/>
  <c r="AN123" i="16"/>
  <c r="AO121" i="16"/>
  <c r="AO137" i="3"/>
  <c r="AO137" i="16" s="1"/>
  <c r="AP121" i="3"/>
  <c r="AO124" i="16"/>
  <c r="AP124" i="3"/>
  <c r="AO120" i="3"/>
  <c r="AO120" i="16" s="1"/>
  <c r="AO119" i="3"/>
  <c r="AO119" i="16" s="1"/>
  <c r="AO141" i="3"/>
  <c r="AN141" i="16"/>
  <c r="AN25" i="3"/>
  <c r="AM25" i="16"/>
  <c r="AP32" i="3"/>
  <c r="AO32" i="16"/>
  <c r="AO118" i="3"/>
  <c r="AN118" i="16"/>
  <c r="AP125" i="3"/>
  <c r="AO125" i="16"/>
  <c r="AN157" i="16"/>
  <c r="AN161" i="3"/>
  <c r="AN161" i="16" s="1"/>
  <c r="AN162" i="3"/>
  <c r="AN162" i="16" s="1"/>
  <c r="AN158" i="3"/>
  <c r="AN158" i="16" s="1"/>
  <c r="AN98" i="16"/>
  <c r="AN114" i="3"/>
  <c r="AN114" i="16" s="1"/>
  <c r="AO98" i="3"/>
  <c r="AP99" i="3"/>
  <c r="AO99" i="16"/>
  <c r="AP145" i="3"/>
  <c r="AO145" i="16"/>
  <c r="AO128" i="3"/>
  <c r="AN128" i="16"/>
  <c r="AO35" i="3"/>
  <c r="AN35" i="16"/>
  <c r="AN34" i="3"/>
  <c r="AM34" i="16"/>
  <c r="AM43" i="3"/>
  <c r="AL43" i="16"/>
  <c r="AP129" i="3"/>
  <c r="AO129" i="16"/>
  <c r="AO113" i="3"/>
  <c r="AN113" i="16"/>
  <c r="AO33" i="3"/>
  <c r="AN33" i="16"/>
  <c r="AM111" i="16"/>
  <c r="AM115" i="3"/>
  <c r="AM115" i="16" s="1"/>
  <c r="AM116" i="3"/>
  <c r="AM116" i="16" s="1"/>
  <c r="AM112" i="3"/>
  <c r="AM112" i="16" s="1"/>
  <c r="AN40" i="3"/>
  <c r="AM40" i="16"/>
  <c r="AN42" i="3"/>
  <c r="AM42" i="16"/>
  <c r="AO106" i="3"/>
  <c r="AN106" i="16"/>
  <c r="AO150" i="16"/>
  <c r="AO149" i="3"/>
  <c r="AO149" i="16" s="1"/>
  <c r="AO157" i="3"/>
  <c r="AP150" i="3"/>
  <c r="AO155" i="3"/>
  <c r="AO155" i="16" s="1"/>
  <c r="AO140" i="3"/>
  <c r="AO140" i="16" s="1"/>
  <c r="AM46" i="3"/>
  <c r="AL46" i="16"/>
  <c r="AP156" i="3"/>
  <c r="AO156" i="16"/>
  <c r="AP26" i="3"/>
  <c r="AO26" i="16"/>
  <c r="AP151" i="3"/>
  <c r="AO151" i="16"/>
  <c r="AO28" i="3"/>
  <c r="AN28" i="16"/>
  <c r="AO122" i="3"/>
  <c r="AN122" i="16"/>
  <c r="AN44" i="3"/>
  <c r="AM44" i="16"/>
  <c r="AP100" i="3"/>
  <c r="AO100" i="16"/>
  <c r="AO30" i="3"/>
  <c r="AN30" i="16"/>
  <c r="AM47" i="3"/>
  <c r="AL47" i="16"/>
  <c r="AO110" i="3"/>
  <c r="AN110" i="16"/>
  <c r="AN39" i="3"/>
  <c r="AM39" i="16"/>
  <c r="AO148" i="3"/>
  <c r="AN148" i="16"/>
  <c r="AO133" i="3"/>
  <c r="AN133" i="16"/>
  <c r="AO159" i="3"/>
  <c r="AN159" i="16"/>
  <c r="AN101" i="16"/>
  <c r="AN96" i="3"/>
  <c r="AN96" i="16" s="1"/>
  <c r="AN97" i="3"/>
  <c r="AN97" i="16" s="1"/>
  <c r="AO101" i="3"/>
  <c r="AN127" i="16"/>
  <c r="AN134" i="3"/>
  <c r="AN117" i="3"/>
  <c r="AN117" i="16" s="1"/>
  <c r="AN126" i="3"/>
  <c r="AN126" i="16" s="1"/>
  <c r="AN132" i="3"/>
  <c r="AN132" i="16" s="1"/>
  <c r="AO127" i="3"/>
  <c r="AN144" i="16"/>
  <c r="AN160" i="3"/>
  <c r="AN160" i="16" s="1"/>
  <c r="AO144" i="3"/>
  <c r="AO29" i="3"/>
  <c r="AN29" i="16"/>
  <c r="AO31" i="3"/>
  <c r="AN31" i="16"/>
  <c r="AN153" i="16"/>
  <c r="AO153" i="3"/>
  <c r="AN154" i="3"/>
  <c r="AN154" i="16" s="1"/>
  <c r="AO41" i="3"/>
  <c r="AN41" i="16"/>
  <c r="AO95" i="3"/>
  <c r="AN95" i="16"/>
  <c r="AP37" i="3"/>
  <c r="AO37" i="16"/>
  <c r="AN107" i="16"/>
  <c r="AO107" i="3"/>
  <c r="AN108" i="3"/>
  <c r="AN108" i="16" s="1"/>
  <c r="AO102" i="3"/>
  <c r="AN102" i="16"/>
  <c r="AP105" i="3"/>
  <c r="AO105" i="16"/>
  <c r="AO152" i="3"/>
  <c r="AN152" i="16"/>
  <c r="AN45" i="3"/>
  <c r="AM45" i="16"/>
  <c r="AO36" i="3"/>
  <c r="AN36" i="16"/>
  <c r="AM134" i="16"/>
  <c r="AM139" i="3"/>
  <c r="AM139" i="16" s="1"/>
  <c r="AM138" i="3"/>
  <c r="AM138" i="16" s="1"/>
  <c r="AM135" i="3"/>
  <c r="AM135" i="16" s="1"/>
  <c r="AW24" i="3"/>
  <c r="AW169" i="3"/>
  <c r="AW169" i="16" s="1"/>
  <c r="AX258" i="3"/>
  <c r="AW82" i="3"/>
  <c r="AW297" i="3"/>
  <c r="AW297" i="16" s="1"/>
  <c r="AW21" i="3"/>
  <c r="AW188" i="3"/>
  <c r="AW188" i="16" s="1"/>
  <c r="AW179" i="3"/>
  <c r="AX176" i="3"/>
  <c r="AW287" i="3"/>
  <c r="AW287" i="16" s="1"/>
  <c r="AX300" i="3"/>
  <c r="AX300" i="16" s="1"/>
  <c r="AW201" i="3"/>
  <c r="AW201" i="16" s="1"/>
  <c r="AW9" i="3"/>
  <c r="AW204" i="3"/>
  <c r="AW204" i="16" s="1"/>
  <c r="AW11" i="3"/>
  <c r="AW289" i="3"/>
  <c r="AW289" i="16" s="1"/>
  <c r="AX274" i="3"/>
  <c r="AW299" i="3"/>
  <c r="AW299" i="16" s="1"/>
  <c r="AX279" i="3"/>
  <c r="AX279" i="16" s="1"/>
  <c r="AW84" i="3"/>
  <c r="AW76" i="3"/>
  <c r="AW74" i="3"/>
  <c r="AW193" i="3"/>
  <c r="AW193" i="16" s="1"/>
  <c r="AW263" i="3"/>
  <c r="AW85" i="3"/>
  <c r="AW203" i="3"/>
  <c r="AW203" i="16" s="1"/>
  <c r="AW6" i="3"/>
  <c r="AW92" i="3"/>
  <c r="AW73" i="3"/>
  <c r="AW88" i="3"/>
  <c r="AX178" i="3"/>
  <c r="AX293" i="3"/>
  <c r="AX293" i="16" s="1"/>
  <c r="AW207" i="3"/>
  <c r="AW207" i="16" s="1"/>
  <c r="AW296" i="3"/>
  <c r="AW296" i="16" s="1"/>
  <c r="AW71" i="3"/>
  <c r="AW199" i="3"/>
  <c r="AW199" i="16" s="1"/>
  <c r="AX170" i="3"/>
  <c r="AW259" i="3"/>
  <c r="AW259" i="16" s="1"/>
  <c r="AW20" i="3"/>
  <c r="AX174" i="3"/>
  <c r="AW17" i="3"/>
  <c r="AW22" i="3"/>
  <c r="AX168" i="3"/>
  <c r="AW295" i="3"/>
  <c r="AW295" i="16" s="1"/>
  <c r="AW18" i="3"/>
  <c r="AW281" i="3"/>
  <c r="AW281" i="16" s="1"/>
  <c r="AW81" i="3"/>
  <c r="AW10" i="3"/>
  <c r="AW2" i="3"/>
  <c r="AX266" i="3"/>
  <c r="AW206" i="3"/>
  <c r="AW206" i="16" s="1"/>
  <c r="AW200" i="3"/>
  <c r="AW200" i="16" s="1"/>
  <c r="AW181" i="3"/>
  <c r="AW181" i="16" s="1"/>
  <c r="AW13" i="3"/>
  <c r="AW89" i="3"/>
  <c r="AW208" i="3"/>
  <c r="AW208" i="16" s="1"/>
  <c r="AW282" i="3"/>
  <c r="AW282" i="16" s="1"/>
  <c r="AW264" i="3"/>
  <c r="AW264" i="16" s="1"/>
  <c r="AW202" i="3"/>
  <c r="AW202" i="16" s="1"/>
  <c r="AW195" i="3"/>
  <c r="AW195" i="16" s="1"/>
  <c r="AW23" i="3"/>
  <c r="AW19" i="3"/>
  <c r="AX256" i="3"/>
  <c r="AW294" i="3"/>
  <c r="AW294" i="16" s="1"/>
  <c r="AW79" i="3"/>
  <c r="AW16" i="3"/>
  <c r="AW78" i="3"/>
  <c r="AX267" i="3"/>
  <c r="AW268" i="3"/>
  <c r="AW268" i="16" s="1"/>
  <c r="AW191" i="3"/>
  <c r="AW191" i="16" s="1"/>
  <c r="AW198" i="3"/>
  <c r="AW198" i="16" s="1"/>
  <c r="AW273" i="3"/>
  <c r="AX283" i="3"/>
  <c r="AX283" i="16" s="1"/>
  <c r="AW186" i="3"/>
  <c r="AW186" i="16" s="1"/>
  <c r="AX172" i="3"/>
  <c r="AW278" i="3"/>
  <c r="AW278" i="16" s="1"/>
  <c r="AW93" i="3"/>
  <c r="AX164" i="3"/>
  <c r="AW192" i="3"/>
  <c r="AW192" i="16" s="1"/>
  <c r="AW277" i="3"/>
  <c r="AW196" i="3"/>
  <c r="AW196" i="16" s="1"/>
  <c r="AW165" i="3"/>
  <c r="AW165" i="16" s="1"/>
  <c r="AW265" i="3"/>
  <c r="AW265" i="16" s="1"/>
  <c r="AW194" i="3"/>
  <c r="AW194" i="16" s="1"/>
  <c r="AW175" i="3"/>
  <c r="AW175" i="16" s="1"/>
  <c r="AW75" i="3"/>
  <c r="AW292" i="3"/>
  <c r="AW292" i="16" s="1"/>
  <c r="AW163" i="3"/>
  <c r="AX285" i="3"/>
  <c r="AX285" i="16" s="1"/>
  <c r="AW14" i="3"/>
  <c r="AW269" i="3"/>
  <c r="AW269" i="16" s="1"/>
  <c r="AW261" i="3"/>
  <c r="AW171" i="3"/>
  <c r="AW171" i="16" s="1"/>
  <c r="AW276" i="3"/>
  <c r="AW276" i="16" s="1"/>
  <c r="AW189" i="3"/>
  <c r="AW189" i="16" s="1"/>
  <c r="AW262" i="3"/>
  <c r="AW185" i="3"/>
  <c r="AW185" i="16" s="1"/>
  <c r="AW83" i="3"/>
  <c r="AW284" i="3"/>
  <c r="AW284" i="16" s="1"/>
  <c r="AW87" i="3"/>
  <c r="AW91" i="3"/>
  <c r="AW4" i="3"/>
  <c r="AW5" i="3"/>
  <c r="AW280" i="3"/>
  <c r="AW280" i="16" s="1"/>
  <c r="AW8" i="3"/>
  <c r="AW7" i="3"/>
  <c r="AW72" i="3"/>
  <c r="AX166" i="3"/>
  <c r="AW290" i="3"/>
  <c r="AW290" i="16" s="1"/>
  <c r="AW291" i="3"/>
  <c r="AW291" i="16" s="1"/>
  <c r="AW271" i="3"/>
  <c r="AW271" i="16" s="1"/>
  <c r="AW77" i="3"/>
  <c r="AW270" i="3"/>
  <c r="AW270" i="16" s="1"/>
  <c r="AY266" i="3"/>
  <c r="AX180" i="3"/>
  <c r="AW90" i="3"/>
  <c r="AW80" i="3"/>
  <c r="AW205" i="3"/>
  <c r="AW205" i="16" s="1"/>
  <c r="AW177" i="3"/>
  <c r="AW177" i="16" s="1"/>
  <c r="AW288" i="3"/>
  <c r="AW288" i="16" s="1"/>
  <c r="AW183" i="3"/>
  <c r="AW183" i="16" s="1"/>
  <c r="AW12" i="3"/>
  <c r="AW3" i="3"/>
  <c r="AW275" i="3"/>
  <c r="AX182" i="3"/>
  <c r="AX184" i="3"/>
  <c r="AW298" i="3"/>
  <c r="AW298" i="16" s="1"/>
  <c r="AW255" i="3"/>
  <c r="AW15" i="3"/>
  <c r="AX257" i="3"/>
  <c r="AW173" i="3"/>
  <c r="AW173" i="16" s="1"/>
  <c r="AW190" i="3"/>
  <c r="AW190" i="16" s="1"/>
  <c r="AW86" i="3"/>
  <c r="AW286" i="3"/>
  <c r="AW286" i="16" s="1"/>
  <c r="AW197" i="3"/>
  <c r="AW197" i="16" s="1"/>
  <c r="AW167" i="3"/>
  <c r="AW187" i="3"/>
  <c r="AW187" i="16" s="1"/>
  <c r="AV65" i="16" l="1"/>
  <c r="AV68" i="16"/>
  <c r="AV84" i="16"/>
  <c r="AW167" i="16"/>
  <c r="AW255" i="16"/>
  <c r="AW275" i="16"/>
  <c r="AW262" i="16"/>
  <c r="AW261" i="16"/>
  <c r="AW163" i="16"/>
  <c r="AW277" i="16"/>
  <c r="AW273" i="16"/>
  <c r="AW263" i="16"/>
  <c r="AW179" i="16"/>
  <c r="AV93" i="16"/>
  <c r="AV70" i="16"/>
  <c r="AV15" i="16"/>
  <c r="AV18" i="16"/>
  <c r="AV75" i="16"/>
  <c r="AW164" i="16"/>
  <c r="AV89" i="16"/>
  <c r="AV50" i="16"/>
  <c r="AV80" i="16"/>
  <c r="AV87" i="16"/>
  <c r="AV72" i="16"/>
  <c r="AV24" i="16"/>
  <c r="AV78" i="16"/>
  <c r="AV92" i="16"/>
  <c r="AV54" i="16"/>
  <c r="AV57" i="16"/>
  <c r="AV23" i="16"/>
  <c r="AV63" i="16"/>
  <c r="AV74" i="16"/>
  <c r="AY53" i="3"/>
  <c r="AX248" i="3"/>
  <c r="AW248" i="16"/>
  <c r="AY248" i="3"/>
  <c r="AY248" i="16" s="1"/>
  <c r="AX217" i="3"/>
  <c r="AW217" i="16"/>
  <c r="AX254" i="3"/>
  <c r="AX254" i="16" s="1"/>
  <c r="AW254" i="16"/>
  <c r="AX48" i="3"/>
  <c r="AX64" i="3"/>
  <c r="AX238" i="3"/>
  <c r="AX238" i="16" s="1"/>
  <c r="AW238" i="16"/>
  <c r="AX56" i="3"/>
  <c r="AY274" i="3"/>
  <c r="AX245" i="3"/>
  <c r="AW245" i="16"/>
  <c r="AW260" i="16"/>
  <c r="AX260" i="3"/>
  <c r="AV60" i="16"/>
  <c r="AV67" i="16"/>
  <c r="AW174" i="16"/>
  <c r="AW182" i="16"/>
  <c r="AW180" i="16"/>
  <c r="AV53" i="16"/>
  <c r="AX70" i="3"/>
  <c r="AV71" i="16"/>
  <c r="AV10" i="16"/>
  <c r="AV62" i="16"/>
  <c r="AX209" i="3"/>
  <c r="AY209" i="3" s="1"/>
  <c r="AW209" i="16"/>
  <c r="AX225" i="3"/>
  <c r="AW225" i="16"/>
  <c r="AX246" i="3"/>
  <c r="AW246" i="16"/>
  <c r="AV59" i="16"/>
  <c r="AX228" i="3"/>
  <c r="AY228" i="3" s="1"/>
  <c r="AZ228" i="3" s="1"/>
  <c r="AW228" i="16"/>
  <c r="AX54" i="3"/>
  <c r="AX250" i="3"/>
  <c r="AW250" i="16"/>
  <c r="AX57" i="3"/>
  <c r="AV7" i="16"/>
  <c r="AW178" i="16"/>
  <c r="AW266" i="16"/>
  <c r="AV17" i="16"/>
  <c r="AV85" i="16"/>
  <c r="AV9" i="16"/>
  <c r="AX242" i="3"/>
  <c r="AY242" i="3" s="1"/>
  <c r="AW242" i="16"/>
  <c r="AX65" i="3"/>
  <c r="AV51" i="16"/>
  <c r="AV58" i="16"/>
  <c r="AX218" i="3"/>
  <c r="AW218" i="16"/>
  <c r="AX237" i="3"/>
  <c r="AW237" i="16"/>
  <c r="AV61" i="16"/>
  <c r="AX239" i="3"/>
  <c r="AW239" i="16"/>
  <c r="AX227" i="3"/>
  <c r="AW227" i="16"/>
  <c r="AX63" i="3"/>
  <c r="AX224" i="3"/>
  <c r="AW224" i="16"/>
  <c r="AX213" i="3"/>
  <c r="AW213" i="16"/>
  <c r="AY56" i="3"/>
  <c r="AW257" i="16"/>
  <c r="AV6" i="16"/>
  <c r="AX244" i="3"/>
  <c r="AW244" i="16"/>
  <c r="AX233" i="3"/>
  <c r="AW233" i="16"/>
  <c r="AX231" i="3"/>
  <c r="AW231" i="16"/>
  <c r="AV90" i="16"/>
  <c r="AX68" i="3"/>
  <c r="AY68" i="3" s="1"/>
  <c r="AY302" i="3"/>
  <c r="AX302" i="16"/>
  <c r="AX274" i="16" s="1"/>
  <c r="AX219" i="3"/>
  <c r="AW219" i="16"/>
  <c r="AY219" i="3"/>
  <c r="AX252" i="3"/>
  <c r="AY252" i="3" s="1"/>
  <c r="AW252" i="16"/>
  <c r="AX216" i="3"/>
  <c r="AY216" i="3" s="1"/>
  <c r="AW216" i="16"/>
  <c r="AX236" i="3"/>
  <c r="AY236" i="3" s="1"/>
  <c r="AW236" i="16"/>
  <c r="AX210" i="3"/>
  <c r="AW210" i="16"/>
  <c r="AX240" i="3"/>
  <c r="AW240" i="16"/>
  <c r="AX164" i="16"/>
  <c r="AY300" i="3"/>
  <c r="AY300" i="16" s="1"/>
  <c r="AX220" i="3"/>
  <c r="AY220" i="3" s="1"/>
  <c r="AZ220" i="3" s="1"/>
  <c r="AW220" i="16"/>
  <c r="AX301" i="3"/>
  <c r="AW301" i="16"/>
  <c r="AW56" i="16" s="1"/>
  <c r="AX243" i="3"/>
  <c r="AW243" i="16"/>
  <c r="AX247" i="3"/>
  <c r="AW247" i="16"/>
  <c r="AX223" i="3"/>
  <c r="AW223" i="16"/>
  <c r="AX211" i="3"/>
  <c r="AW211" i="16"/>
  <c r="AX60" i="3"/>
  <c r="AY60" i="3"/>
  <c r="AZ60" i="3" s="1"/>
  <c r="AX67" i="3"/>
  <c r="AV52" i="16"/>
  <c r="AV5" i="16"/>
  <c r="AV19" i="16"/>
  <c r="AW166" i="16"/>
  <c r="AX53" i="3"/>
  <c r="AV8" i="16"/>
  <c r="AV16" i="16"/>
  <c r="AV21" i="16"/>
  <c r="AX62" i="3"/>
  <c r="AX59" i="3"/>
  <c r="AW272" i="16"/>
  <c r="AX272" i="3"/>
  <c r="AY254" i="3"/>
  <c r="AW172" i="16"/>
  <c r="AV79" i="16"/>
  <c r="AW274" i="16"/>
  <c r="AV4" i="16"/>
  <c r="AV76" i="16"/>
  <c r="AW168" i="16"/>
  <c r="AX253" i="3"/>
  <c r="AW253" i="16"/>
  <c r="AV66" i="16"/>
  <c r="AX51" i="3"/>
  <c r="AX58" i="3"/>
  <c r="AX222" i="3"/>
  <c r="AW222" i="16"/>
  <c r="AV88" i="16"/>
  <c r="AX61" i="3"/>
  <c r="AY61" i="3"/>
  <c r="AV55" i="16"/>
  <c r="AX226" i="3"/>
  <c r="AW226" i="16"/>
  <c r="AY240" i="3"/>
  <c r="AX229" i="3"/>
  <c r="AY229" i="3" s="1"/>
  <c r="AW229" i="16"/>
  <c r="AX212" i="3"/>
  <c r="AW212" i="16"/>
  <c r="AX235" i="3"/>
  <c r="AW235" i="16"/>
  <c r="AV83" i="16"/>
  <c r="AV2" i="16"/>
  <c r="AW170" i="16"/>
  <c r="AV77" i="16"/>
  <c r="AW80" i="16"/>
  <c r="AY303" i="3"/>
  <c r="AX303" i="16"/>
  <c r="AX69" i="3"/>
  <c r="AX49" i="3"/>
  <c r="AX249" i="3"/>
  <c r="AX249" i="16" s="1"/>
  <c r="AW249" i="16"/>
  <c r="AX184" i="16"/>
  <c r="AW18" i="16"/>
  <c r="AX241" i="3"/>
  <c r="AY241" i="3" s="1"/>
  <c r="AY241" i="16" s="1"/>
  <c r="AW241" i="16"/>
  <c r="AY64" i="3"/>
  <c r="AX221" i="3"/>
  <c r="AW221" i="16"/>
  <c r="AX214" i="3"/>
  <c r="AW214" i="16"/>
  <c r="AX50" i="3"/>
  <c r="AX230" i="3"/>
  <c r="AW230" i="16"/>
  <c r="AX52" i="3"/>
  <c r="AV91" i="16"/>
  <c r="AV14" i="16"/>
  <c r="AV22" i="16"/>
  <c r="AV20" i="16"/>
  <c r="AV12" i="16"/>
  <c r="AV82" i="16"/>
  <c r="AX251" i="3"/>
  <c r="AY251" i="3" s="1"/>
  <c r="AY251" i="16" s="1"/>
  <c r="AW251" i="16"/>
  <c r="AY59" i="3"/>
  <c r="AV69" i="16"/>
  <c r="AV49" i="16"/>
  <c r="AV86" i="16"/>
  <c r="AV3" i="16"/>
  <c r="AV81" i="16"/>
  <c r="AW267" i="16"/>
  <c r="AV13" i="16"/>
  <c r="AW176" i="16"/>
  <c r="AV48" i="16"/>
  <c r="AX215" i="3"/>
  <c r="AW215" i="16"/>
  <c r="AX66" i="3"/>
  <c r="AY66" i="3" s="1"/>
  <c r="AV64" i="16"/>
  <c r="AW256" i="16"/>
  <c r="AX55" i="3"/>
  <c r="AY55" i="3" s="1"/>
  <c r="AV56" i="16"/>
  <c r="AX232" i="3"/>
  <c r="AX232" i="16" s="1"/>
  <c r="AW232" i="16"/>
  <c r="AW184" i="16"/>
  <c r="AV11" i="16"/>
  <c r="AX234" i="3"/>
  <c r="AX234" i="16" s="1"/>
  <c r="AW234" i="16"/>
  <c r="AO45" i="3"/>
  <c r="AN45" i="16"/>
  <c r="AQ105" i="3"/>
  <c r="AP105" i="16"/>
  <c r="AP31" i="3"/>
  <c r="AO31" i="16"/>
  <c r="AP150" i="16"/>
  <c r="AQ150" i="3"/>
  <c r="AP149" i="3"/>
  <c r="AP149" i="16" s="1"/>
  <c r="AP157" i="3"/>
  <c r="AP140" i="3"/>
  <c r="AP140" i="16" s="1"/>
  <c r="AP155" i="3"/>
  <c r="AP155" i="16" s="1"/>
  <c r="AQ125" i="3"/>
  <c r="AP125" i="16"/>
  <c r="AP141" i="3"/>
  <c r="AO141" i="16"/>
  <c r="AP27" i="3"/>
  <c r="AO27" i="16"/>
  <c r="AO153" i="16"/>
  <c r="AO154" i="3"/>
  <c r="AO154" i="16" s="1"/>
  <c r="AP153" i="3"/>
  <c r="AP159" i="3"/>
  <c r="AO159" i="16"/>
  <c r="AP148" i="3"/>
  <c r="AO148" i="16"/>
  <c r="AQ37" i="3"/>
  <c r="AP37" i="16"/>
  <c r="AP41" i="3"/>
  <c r="AO41" i="16"/>
  <c r="AO144" i="16"/>
  <c r="AO160" i="3"/>
  <c r="AO160" i="16" s="1"/>
  <c r="AP144" i="3"/>
  <c r="AP133" i="3"/>
  <c r="AO133" i="16"/>
  <c r="AO39" i="3"/>
  <c r="AN39" i="16"/>
  <c r="AN47" i="3"/>
  <c r="AM47" i="16"/>
  <c r="AQ100" i="3"/>
  <c r="AP100" i="16"/>
  <c r="AP122" i="3"/>
  <c r="AO122" i="16"/>
  <c r="AQ151" i="3"/>
  <c r="AP151" i="16"/>
  <c r="AQ156" i="3"/>
  <c r="AP156" i="16"/>
  <c r="AO42" i="3"/>
  <c r="AN42" i="16"/>
  <c r="AP33" i="3"/>
  <c r="AO33" i="16"/>
  <c r="AQ129" i="3"/>
  <c r="AP129" i="16"/>
  <c r="AO34" i="3"/>
  <c r="AN34" i="16"/>
  <c r="AP128" i="3"/>
  <c r="AO128" i="16"/>
  <c r="AQ99" i="3"/>
  <c r="AP99" i="16"/>
  <c r="AP124" i="16"/>
  <c r="AQ124" i="3"/>
  <c r="AP119" i="3"/>
  <c r="AP119" i="16" s="1"/>
  <c r="AP120" i="3"/>
  <c r="AP120" i="16" s="1"/>
  <c r="AO147" i="16"/>
  <c r="AO142" i="3"/>
  <c r="AO142" i="16" s="1"/>
  <c r="AP147" i="3"/>
  <c r="AO143" i="3"/>
  <c r="AO143" i="16" s="1"/>
  <c r="AN111" i="16"/>
  <c r="AN115" i="3"/>
  <c r="AN115" i="16" s="1"/>
  <c r="AN116" i="3"/>
  <c r="AN116" i="16" s="1"/>
  <c r="AN112" i="3"/>
  <c r="AN112" i="16" s="1"/>
  <c r="AP130" i="16"/>
  <c r="AQ130" i="3"/>
  <c r="AP131" i="3"/>
  <c r="AP131" i="16" s="1"/>
  <c r="AO101" i="16"/>
  <c r="AO97" i="3"/>
  <c r="AO97" i="16" s="1"/>
  <c r="AO96" i="3"/>
  <c r="AO96" i="16" s="1"/>
  <c r="AP101" i="3"/>
  <c r="AQ32" i="3"/>
  <c r="AP32" i="16"/>
  <c r="AP110" i="3"/>
  <c r="AO110" i="16"/>
  <c r="AP30" i="3"/>
  <c r="AO30" i="16"/>
  <c r="AO44" i="3"/>
  <c r="AN44" i="16"/>
  <c r="AP28" i="3"/>
  <c r="AO28" i="16"/>
  <c r="AQ26" i="3"/>
  <c r="AP26" i="16"/>
  <c r="AN46" i="3"/>
  <c r="AM46" i="16"/>
  <c r="AO157" i="16"/>
  <c r="AO162" i="3"/>
  <c r="AO162" i="16" s="1"/>
  <c r="AO158" i="3"/>
  <c r="AO158" i="16" s="1"/>
  <c r="AO161" i="3"/>
  <c r="AO161" i="16" s="1"/>
  <c r="AP106" i="3"/>
  <c r="AO106" i="16"/>
  <c r="AO40" i="3"/>
  <c r="AN40" i="16"/>
  <c r="AP113" i="3"/>
  <c r="AO113" i="16"/>
  <c r="AN43" i="3"/>
  <c r="AM43" i="16"/>
  <c r="AP35" i="3"/>
  <c r="AO35" i="16"/>
  <c r="AQ145" i="3"/>
  <c r="AP145" i="16"/>
  <c r="AP121" i="16"/>
  <c r="AP137" i="3"/>
  <c r="AP137" i="16" s="1"/>
  <c r="AQ121" i="3"/>
  <c r="AP123" i="3"/>
  <c r="AO123" i="16"/>
  <c r="AQ146" i="3"/>
  <c r="AP146" i="16"/>
  <c r="AO107" i="16"/>
  <c r="AO108" i="3"/>
  <c r="AO108" i="16" s="1"/>
  <c r="AP107" i="3"/>
  <c r="AO98" i="16"/>
  <c r="AP98" i="3"/>
  <c r="AO114" i="3"/>
  <c r="AO114" i="16" s="1"/>
  <c r="AP95" i="3"/>
  <c r="AO95" i="16"/>
  <c r="AP36" i="3"/>
  <c r="AO36" i="16"/>
  <c r="AP152" i="3"/>
  <c r="AO152" i="16"/>
  <c r="AP102" i="3"/>
  <c r="AO102" i="16"/>
  <c r="AP29" i="3"/>
  <c r="AO29" i="16"/>
  <c r="AO127" i="16"/>
  <c r="AO134" i="3"/>
  <c r="AP127" i="3"/>
  <c r="AO132" i="3"/>
  <c r="AO132" i="16" s="1"/>
  <c r="AO117" i="3"/>
  <c r="AO117" i="16" s="1"/>
  <c r="AO126" i="3"/>
  <c r="AO126" i="16" s="1"/>
  <c r="AN134" i="16"/>
  <c r="AN139" i="3"/>
  <c r="AN139" i="16" s="1"/>
  <c r="AN135" i="3"/>
  <c r="AN135" i="16" s="1"/>
  <c r="AN138" i="3"/>
  <c r="AN138" i="16" s="1"/>
  <c r="AP118" i="3"/>
  <c r="AO118" i="16"/>
  <c r="AO25" i="3"/>
  <c r="AN25" i="16"/>
  <c r="AO104" i="16"/>
  <c r="AP104" i="3"/>
  <c r="AO111" i="3"/>
  <c r="AO103" i="3"/>
  <c r="AO103" i="16" s="1"/>
  <c r="AO109" i="3"/>
  <c r="AO109" i="16" s="1"/>
  <c r="AO94" i="3"/>
  <c r="AO94" i="16" s="1"/>
  <c r="AO136" i="3"/>
  <c r="AN136" i="16"/>
  <c r="AP38" i="3"/>
  <c r="AO38" i="16"/>
  <c r="AX197" i="3"/>
  <c r="AX197" i="16" s="1"/>
  <c r="AX173" i="3"/>
  <c r="AX77" i="3"/>
  <c r="AY77" i="3" s="1"/>
  <c r="AX271" i="3"/>
  <c r="AX271" i="16" s="1"/>
  <c r="AX291" i="3"/>
  <c r="AX291" i="16" s="1"/>
  <c r="AX290" i="3"/>
  <c r="AX290" i="16" s="1"/>
  <c r="AX8" i="3"/>
  <c r="AX189" i="3"/>
  <c r="AX189" i="16" s="1"/>
  <c r="AX93" i="3"/>
  <c r="AX273" i="3"/>
  <c r="AX191" i="3"/>
  <c r="AX191" i="16" s="1"/>
  <c r="AX78" i="3"/>
  <c r="AX208" i="3"/>
  <c r="AX208" i="16" s="1"/>
  <c r="AX206" i="3"/>
  <c r="AX206" i="16" s="1"/>
  <c r="AX18" i="3"/>
  <c r="AX22" i="3"/>
  <c r="AY174" i="3"/>
  <c r="AY170" i="3"/>
  <c r="AY176" i="3"/>
  <c r="AX188" i="3"/>
  <c r="AX188" i="16" s="1"/>
  <c r="AX24" i="3"/>
  <c r="AY257" i="3"/>
  <c r="AX12" i="3"/>
  <c r="AX177" i="3"/>
  <c r="AX177" i="16" s="1"/>
  <c r="AX167" i="3"/>
  <c r="AX286" i="3"/>
  <c r="AX190" i="3"/>
  <c r="AX190" i="16" s="1"/>
  <c r="AX255" i="3"/>
  <c r="AY184" i="3"/>
  <c r="AY293" i="3"/>
  <c r="AY293" i="16" s="1"/>
  <c r="AY166" i="3"/>
  <c r="AX7" i="3"/>
  <c r="AX280" i="3"/>
  <c r="AX280" i="16" s="1"/>
  <c r="AX4" i="3"/>
  <c r="AX284" i="3"/>
  <c r="AX284" i="16" s="1"/>
  <c r="AX262" i="3"/>
  <c r="AY283" i="3"/>
  <c r="AY283" i="16" s="1"/>
  <c r="AX198" i="3"/>
  <c r="AX198" i="16" s="1"/>
  <c r="AY267" i="3"/>
  <c r="AX16" i="3"/>
  <c r="AX282" i="3"/>
  <c r="AX282" i="16" s="1"/>
  <c r="AY279" i="3"/>
  <c r="AY279" i="16" s="1"/>
  <c r="AX281" i="3"/>
  <c r="AX281" i="16" s="1"/>
  <c r="AX17" i="3"/>
  <c r="AX259" i="3"/>
  <c r="AY259" i="3"/>
  <c r="AX199" i="3"/>
  <c r="AX199" i="16" s="1"/>
  <c r="AY178" i="3"/>
  <c r="AX85" i="3"/>
  <c r="AX263" i="3"/>
  <c r="AX201" i="3"/>
  <c r="AX201" i="16" s="1"/>
  <c r="AX287" i="3"/>
  <c r="AX287" i="16" s="1"/>
  <c r="AX179" i="3"/>
  <c r="AX21" i="3"/>
  <c r="AX297" i="3"/>
  <c r="AX297" i="16" s="1"/>
  <c r="AX82" i="3"/>
  <c r="AX169" i="3"/>
  <c r="AX187" i="3"/>
  <c r="AX187" i="16" s="1"/>
  <c r="AX15" i="3"/>
  <c r="AX298" i="3"/>
  <c r="AX298" i="16" s="1"/>
  <c r="AX275" i="3"/>
  <c r="AX3" i="3"/>
  <c r="AX288" i="3"/>
  <c r="AX288" i="16" s="1"/>
  <c r="AX205" i="3"/>
  <c r="AX205" i="16" s="1"/>
  <c r="AX80" i="3"/>
  <c r="AX270" i="3"/>
  <c r="AY258" i="3"/>
  <c r="AX72" i="3"/>
  <c r="AX87" i="3"/>
  <c r="AX185" i="3"/>
  <c r="AX276" i="3"/>
  <c r="AX269" i="3"/>
  <c r="AX269" i="16" s="1"/>
  <c r="AY285" i="3"/>
  <c r="AY285" i="16" s="1"/>
  <c r="AX175" i="3"/>
  <c r="AX165" i="3"/>
  <c r="AX192" i="3"/>
  <c r="AX192" i="16" s="1"/>
  <c r="AX278" i="3"/>
  <c r="AX278" i="16" s="1"/>
  <c r="AX186" i="3"/>
  <c r="AX186" i="16" s="1"/>
  <c r="AX268" i="3"/>
  <c r="AY256" i="3"/>
  <c r="AX23" i="3"/>
  <c r="AX202" i="3"/>
  <c r="AX202" i="16" s="1"/>
  <c r="AX264" i="3"/>
  <c r="AX89" i="3"/>
  <c r="AX181" i="3"/>
  <c r="AX10" i="3"/>
  <c r="AX81" i="3"/>
  <c r="AX295" i="3"/>
  <c r="AX295" i="16" s="1"/>
  <c r="AX20" i="3"/>
  <c r="AX296" i="3"/>
  <c r="AX296" i="16" s="1"/>
  <c r="AX92" i="3"/>
  <c r="AX203" i="3"/>
  <c r="AX203" i="16" s="1"/>
  <c r="AX11" i="3"/>
  <c r="AX86" i="3"/>
  <c r="AY182" i="3"/>
  <c r="AX183" i="3"/>
  <c r="AX90" i="3"/>
  <c r="AY180" i="3"/>
  <c r="AX5" i="3"/>
  <c r="AX261" i="3"/>
  <c r="AX14" i="3"/>
  <c r="AX294" i="3"/>
  <c r="AX294" i="16" s="1"/>
  <c r="AX71" i="3"/>
  <c r="AX73" i="3"/>
  <c r="AX193" i="3"/>
  <c r="AX193" i="16" s="1"/>
  <c r="AX74" i="3"/>
  <c r="AX76" i="3"/>
  <c r="AX84" i="3"/>
  <c r="AX299" i="3"/>
  <c r="AX299" i="16" s="1"/>
  <c r="AX9" i="3"/>
  <c r="AX91" i="3"/>
  <c r="AX83" i="3"/>
  <c r="AY83" i="3"/>
  <c r="AX171" i="3"/>
  <c r="AX163" i="3"/>
  <c r="AX292" i="3"/>
  <c r="AX75" i="3"/>
  <c r="AX194" i="3"/>
  <c r="AX194" i="16" s="1"/>
  <c r="AX265" i="3"/>
  <c r="AX196" i="3"/>
  <c r="AX196" i="16" s="1"/>
  <c r="AX277" i="3"/>
  <c r="AX277" i="16" s="1"/>
  <c r="AY164" i="3"/>
  <c r="AY172" i="3"/>
  <c r="AX79" i="3"/>
  <c r="AX19" i="3"/>
  <c r="AX195" i="3"/>
  <c r="AX195" i="16" s="1"/>
  <c r="AX13" i="3"/>
  <c r="AX200" i="3"/>
  <c r="AX200" i="16" s="1"/>
  <c r="AZ266" i="3"/>
  <c r="AX2" i="3"/>
  <c r="AY168" i="3"/>
  <c r="AX207" i="3"/>
  <c r="AX207" i="16" s="1"/>
  <c r="AX88" i="3"/>
  <c r="AX6" i="3"/>
  <c r="AX289" i="3"/>
  <c r="AX289" i="16" s="1"/>
  <c r="AX204" i="3"/>
  <c r="AX204" i="16" s="1"/>
  <c r="AX256" i="16" l="1"/>
  <c r="AX217" i="16"/>
  <c r="AX163" i="16"/>
  <c r="AX183" i="16"/>
  <c r="AY297" i="3"/>
  <c r="AY297" i="16" s="1"/>
  <c r="AX175" i="16"/>
  <c r="AX185" i="16"/>
  <c r="AX270" i="16"/>
  <c r="AX263" i="16"/>
  <c r="AX273" i="16"/>
  <c r="AX173" i="16"/>
  <c r="AX171" i="16"/>
  <c r="AX181" i="16"/>
  <c r="AX169" i="16"/>
  <c r="AX179" i="16"/>
  <c r="AX259" i="16"/>
  <c r="AX167" i="16"/>
  <c r="AW55" i="16"/>
  <c r="AX258" i="16"/>
  <c r="AW77" i="16"/>
  <c r="AW67" i="16"/>
  <c r="AX266" i="16"/>
  <c r="AX170" i="16"/>
  <c r="AX174" i="16"/>
  <c r="AY238" i="3"/>
  <c r="AZ238" i="3" s="1"/>
  <c r="AZ238" i="16" s="1"/>
  <c r="AY48" i="3"/>
  <c r="AZ48" i="3" s="1"/>
  <c r="AW93" i="16"/>
  <c r="AX257" i="16"/>
  <c r="AW53" i="16"/>
  <c r="AX178" i="16"/>
  <c r="AY269" i="3"/>
  <c r="AX264" i="16"/>
  <c r="AX165" i="16"/>
  <c r="AX276" i="16"/>
  <c r="AX261" i="16"/>
  <c r="AY234" i="3"/>
  <c r="AZ251" i="3"/>
  <c r="AX166" i="16"/>
  <c r="BA221" i="3"/>
  <c r="BB221" i="3" s="1"/>
  <c r="AZ209" i="3"/>
  <c r="AZ68" i="3"/>
  <c r="AY76" i="3"/>
  <c r="AZ76" i="3" s="1"/>
  <c r="BA76" i="3" s="1"/>
  <c r="AY265" i="3"/>
  <c r="AX265" i="16"/>
  <c r="AX84" i="16"/>
  <c r="AY263" i="3"/>
  <c r="AY278" i="3"/>
  <c r="AY278" i="16" s="1"/>
  <c r="AY262" i="3"/>
  <c r="AX262" i="16"/>
  <c r="AY255" i="3"/>
  <c r="AX255" i="16"/>
  <c r="AX22" i="16"/>
  <c r="AY78" i="3"/>
  <c r="AZ234" i="3"/>
  <c r="AY234" i="16"/>
  <c r="AW50" i="16"/>
  <c r="AZ241" i="3"/>
  <c r="AW22" i="16"/>
  <c r="AW79" i="16"/>
  <c r="AX49" i="16"/>
  <c r="AW10" i="16"/>
  <c r="AX212" i="16"/>
  <c r="AY212" i="3"/>
  <c r="AZ61" i="3"/>
  <c r="AW58" i="16"/>
  <c r="AW51" i="16"/>
  <c r="AX62" i="16"/>
  <c r="BA60" i="3"/>
  <c r="AX211" i="16"/>
  <c r="AX223" i="16"/>
  <c r="AY223" i="3"/>
  <c r="AX247" i="16"/>
  <c r="AX243" i="16"/>
  <c r="AX220" i="16"/>
  <c r="BA220" i="3"/>
  <c r="AW6" i="16"/>
  <c r="AW16" i="16"/>
  <c r="AW83" i="16"/>
  <c r="AW3" i="16"/>
  <c r="AY252" i="16"/>
  <c r="AZ219" i="3"/>
  <c r="AW68" i="16"/>
  <c r="AW85" i="16"/>
  <c r="AX182" i="16"/>
  <c r="AX231" i="16"/>
  <c r="AY231" i="3"/>
  <c r="AX224" i="16"/>
  <c r="AY224" i="3"/>
  <c r="AX239" i="16"/>
  <c r="AX237" i="16"/>
  <c r="AY237" i="3"/>
  <c r="AY65" i="3"/>
  <c r="AZ65" i="3"/>
  <c r="AX57" i="16"/>
  <c r="AY57" i="3"/>
  <c r="AW54" i="16"/>
  <c r="AY69" i="3"/>
  <c r="AX225" i="16"/>
  <c r="AX245" i="16"/>
  <c r="AW92" i="16"/>
  <c r="AW89" i="16"/>
  <c r="AW5" i="16"/>
  <c r="AW73" i="16"/>
  <c r="AX3" i="16"/>
  <c r="AY50" i="3"/>
  <c r="AX214" i="16"/>
  <c r="AY214" i="3"/>
  <c r="AX221" i="16"/>
  <c r="AY221" i="3"/>
  <c r="AY240" i="16"/>
  <c r="AX226" i="16"/>
  <c r="AX58" i="16"/>
  <c r="AY58" i="3"/>
  <c r="AZ59" i="3"/>
  <c r="AY220" i="16"/>
  <c r="AZ302" i="3"/>
  <c r="AY302" i="16"/>
  <c r="AY266" i="16" s="1"/>
  <c r="AW15" i="16"/>
  <c r="AX54" i="16"/>
  <c r="AY54" i="3"/>
  <c r="AX246" i="16"/>
  <c r="AY274" i="16"/>
  <c r="AZ53" i="3"/>
  <c r="AY88" i="3"/>
  <c r="AZ274" i="3"/>
  <c r="AX81" i="16"/>
  <c r="AY268" i="3"/>
  <c r="AX268" i="16"/>
  <c r="AY275" i="3"/>
  <c r="AY275" i="16" s="1"/>
  <c r="AX275" i="16"/>
  <c r="AY286" i="3"/>
  <c r="AX286" i="16"/>
  <c r="AY232" i="3"/>
  <c r="AX251" i="16"/>
  <c r="AW52" i="16"/>
  <c r="AZ221" i="3"/>
  <c r="AX241" i="16"/>
  <c r="AW74" i="16"/>
  <c r="AW2" i="16"/>
  <c r="AW91" i="16"/>
  <c r="AZ303" i="3"/>
  <c r="AY303" i="16"/>
  <c r="AW86" i="16"/>
  <c r="AX235" i="16"/>
  <c r="AY235" i="3"/>
  <c r="AY226" i="3"/>
  <c r="AW61" i="16"/>
  <c r="AY51" i="3"/>
  <c r="AX253" i="16"/>
  <c r="AY253" i="3"/>
  <c r="AZ253" i="3" s="1"/>
  <c r="AZ253" i="16" s="1"/>
  <c r="AX272" i="16"/>
  <c r="AY272" i="3"/>
  <c r="AY62" i="3"/>
  <c r="AY67" i="3"/>
  <c r="AW60" i="16"/>
  <c r="AY301" i="3"/>
  <c r="AX301" i="16"/>
  <c r="AX76" i="16" s="1"/>
  <c r="BB220" i="3"/>
  <c r="AZ300" i="3"/>
  <c r="AW71" i="16"/>
  <c r="AW13" i="16"/>
  <c r="AW75" i="16"/>
  <c r="AW7" i="16"/>
  <c r="AX210" i="16"/>
  <c r="AX236" i="16"/>
  <c r="AX216" i="16"/>
  <c r="AW21" i="16"/>
  <c r="AW87" i="16"/>
  <c r="AX233" i="16"/>
  <c r="AY233" i="3"/>
  <c r="AY233" i="16" s="1"/>
  <c r="AX213" i="16"/>
  <c r="AY213" i="3"/>
  <c r="AY213" i="16" s="1"/>
  <c r="AX63" i="16"/>
  <c r="AY63" i="3"/>
  <c r="AY239" i="3"/>
  <c r="AY249" i="3"/>
  <c r="AY49" i="3"/>
  <c r="AX250" i="16"/>
  <c r="AY250" i="3"/>
  <c r="AX228" i="16"/>
  <c r="BA228" i="3"/>
  <c r="AY246" i="3"/>
  <c r="AY225" i="3"/>
  <c r="AW70" i="16"/>
  <c r="AZ56" i="3"/>
  <c r="AY245" i="3"/>
  <c r="AX176" i="16"/>
  <c r="AX168" i="16"/>
  <c r="AW78" i="16"/>
  <c r="AW90" i="16"/>
  <c r="AX48" i="16"/>
  <c r="AY217" i="3"/>
  <c r="AZ248" i="3"/>
  <c r="AX248" i="16"/>
  <c r="AX267" i="16"/>
  <c r="AX6" i="16"/>
  <c r="AY164" i="16"/>
  <c r="AY256" i="16"/>
  <c r="AY166" i="16"/>
  <c r="AY176" i="16"/>
  <c r="AZ66" i="3"/>
  <c r="AZ229" i="3"/>
  <c r="AY229" i="16"/>
  <c r="AZ254" i="3"/>
  <c r="AY254" i="16"/>
  <c r="AW82" i="16"/>
  <c r="AW4" i="16"/>
  <c r="AX244" i="16"/>
  <c r="AY244" i="3"/>
  <c r="AZ244" i="3"/>
  <c r="AW63" i="16"/>
  <c r="AX227" i="16"/>
  <c r="AY227" i="3"/>
  <c r="AY227" i="16" s="1"/>
  <c r="AZ227" i="3"/>
  <c r="AX209" i="16"/>
  <c r="BA209" i="3"/>
  <c r="AW24" i="16"/>
  <c r="AY238" i="16"/>
  <c r="AW64" i="16"/>
  <c r="AW48" i="16"/>
  <c r="AW17" i="16"/>
  <c r="BA234" i="3"/>
  <c r="AY236" i="16"/>
  <c r="AX19" i="16"/>
  <c r="AX75" i="16"/>
  <c r="AX9" i="16"/>
  <c r="AY182" i="16"/>
  <c r="AY92" i="3"/>
  <c r="AX92" i="16"/>
  <c r="AY292" i="3"/>
  <c r="AY292" i="16" s="1"/>
  <c r="AX292" i="16"/>
  <c r="AX83" i="16"/>
  <c r="AY180" i="16"/>
  <c r="AY86" i="3"/>
  <c r="AX86" i="16"/>
  <c r="AX10" i="16"/>
  <c r="AX72" i="16"/>
  <c r="AY82" i="3"/>
  <c r="AZ82" i="3" s="1"/>
  <c r="AY178" i="16"/>
  <c r="AX17" i="16"/>
  <c r="AX16" i="16"/>
  <c r="AY277" i="3"/>
  <c r="AY277" i="16" s="1"/>
  <c r="AY184" i="16"/>
  <c r="AX24" i="16"/>
  <c r="AY174" i="16"/>
  <c r="AX93" i="16"/>
  <c r="AY243" i="3"/>
  <c r="AZ55" i="3"/>
  <c r="BA55" i="3" s="1"/>
  <c r="AW66" i="16"/>
  <c r="AX215" i="16"/>
  <c r="AY215" i="3"/>
  <c r="AZ215" i="3"/>
  <c r="AZ251" i="16"/>
  <c r="AX52" i="16"/>
  <c r="AY52" i="3"/>
  <c r="AX230" i="16"/>
  <c r="AY230" i="3"/>
  <c r="AY211" i="3"/>
  <c r="AY247" i="3"/>
  <c r="AW88" i="16"/>
  <c r="AW23" i="16"/>
  <c r="AW8" i="16"/>
  <c r="AW12" i="16"/>
  <c r="AW49" i="16"/>
  <c r="AW69" i="16"/>
  <c r="AW76" i="16"/>
  <c r="AY242" i="16"/>
  <c r="AX229" i="16"/>
  <c r="BA229" i="3"/>
  <c r="BA238" i="3"/>
  <c r="AX61" i="16"/>
  <c r="AX222" i="16"/>
  <c r="AY222" i="3"/>
  <c r="AZ222" i="3"/>
  <c r="BA222" i="3" s="1"/>
  <c r="AW59" i="16"/>
  <c r="AZ64" i="3"/>
  <c r="AW62" i="16"/>
  <c r="AX60" i="16"/>
  <c r="BA68" i="3"/>
  <c r="AW11" i="16"/>
  <c r="AW20" i="16"/>
  <c r="AW19" i="16"/>
  <c r="AW14" i="16"/>
  <c r="AX180" i="16"/>
  <c r="AX240" i="16"/>
  <c r="AZ240" i="3"/>
  <c r="AZ236" i="3"/>
  <c r="AZ236" i="16" s="1"/>
  <c r="AZ216" i="3"/>
  <c r="AY216" i="16"/>
  <c r="AZ252" i="3"/>
  <c r="AX252" i="16"/>
  <c r="AX219" i="16"/>
  <c r="BB68" i="3"/>
  <c r="AW9" i="16"/>
  <c r="AW72" i="16"/>
  <c r="AX218" i="16"/>
  <c r="AY218" i="3"/>
  <c r="AZ218" i="3"/>
  <c r="AW65" i="16"/>
  <c r="AX242" i="16"/>
  <c r="AZ242" i="3"/>
  <c r="AW57" i="16"/>
  <c r="AZ54" i="3"/>
  <c r="AY228" i="16"/>
  <c r="BB209" i="3"/>
  <c r="AX70" i="16"/>
  <c r="AY70" i="3"/>
  <c r="AX260" i="16"/>
  <c r="AY260" i="3"/>
  <c r="AW84" i="16"/>
  <c r="AW81" i="16"/>
  <c r="AX172" i="16"/>
  <c r="AY210" i="3"/>
  <c r="AP136" i="3"/>
  <c r="AO136" i="16"/>
  <c r="AO111" i="16"/>
  <c r="AO112" i="3"/>
  <c r="AO112" i="16" s="1"/>
  <c r="AO116" i="3"/>
  <c r="AO116" i="16" s="1"/>
  <c r="AO115" i="3"/>
  <c r="AO115" i="16" s="1"/>
  <c r="AP25" i="3"/>
  <c r="AO25" i="16"/>
  <c r="AP98" i="16"/>
  <c r="AP114" i="3"/>
  <c r="AP114" i="16" s="1"/>
  <c r="AQ98" i="3"/>
  <c r="AQ123" i="3"/>
  <c r="AP123" i="16"/>
  <c r="AR151" i="3"/>
  <c r="AQ151" i="16"/>
  <c r="AQ38" i="3"/>
  <c r="AP38" i="16"/>
  <c r="AP127" i="16"/>
  <c r="AP126" i="3"/>
  <c r="AP126" i="16" s="1"/>
  <c r="AP134" i="3"/>
  <c r="AP117" i="3"/>
  <c r="AP117" i="16" s="1"/>
  <c r="AQ127" i="3"/>
  <c r="AP132" i="3"/>
  <c r="AP132" i="16" s="1"/>
  <c r="AQ29" i="3"/>
  <c r="AP29" i="16"/>
  <c r="AQ95" i="3"/>
  <c r="AP95" i="16"/>
  <c r="AP107" i="16"/>
  <c r="AP108" i="3"/>
  <c r="AP108" i="16" s="1"/>
  <c r="AQ107" i="3"/>
  <c r="AP101" i="16"/>
  <c r="AP96" i="3"/>
  <c r="AP96" i="16" s="1"/>
  <c r="AP97" i="3"/>
  <c r="AP97" i="16" s="1"/>
  <c r="AQ101" i="3"/>
  <c r="AR99" i="3"/>
  <c r="AQ99" i="16"/>
  <c r="AP34" i="3"/>
  <c r="AO34" i="16"/>
  <c r="AQ33" i="3"/>
  <c r="AP33" i="16"/>
  <c r="AO134" i="16"/>
  <c r="AO139" i="3"/>
  <c r="AO139" i="16" s="1"/>
  <c r="AO135" i="3"/>
  <c r="AO135" i="16" s="1"/>
  <c r="AO138" i="3"/>
  <c r="AO138" i="16" s="1"/>
  <c r="AQ35" i="3"/>
  <c r="AP35" i="16"/>
  <c r="AQ113" i="3"/>
  <c r="AP113" i="16"/>
  <c r="AQ106" i="3"/>
  <c r="AP106" i="16"/>
  <c r="AR26" i="3"/>
  <c r="AQ26" i="16"/>
  <c r="AP44" i="3"/>
  <c r="AO44" i="16"/>
  <c r="AQ110" i="3"/>
  <c r="AP110" i="16"/>
  <c r="AQ130" i="16"/>
  <c r="AR130" i="3"/>
  <c r="AQ131" i="3"/>
  <c r="AQ131" i="16" s="1"/>
  <c r="AQ124" i="16"/>
  <c r="AQ119" i="3"/>
  <c r="AQ119" i="16" s="1"/>
  <c r="AR124" i="3"/>
  <c r="AQ120" i="3"/>
  <c r="AQ120" i="16" s="1"/>
  <c r="AP144" i="16"/>
  <c r="AP160" i="3"/>
  <c r="AP160" i="16" s="1"/>
  <c r="AQ144" i="3"/>
  <c r="AQ41" i="3"/>
  <c r="AP41" i="16"/>
  <c r="AQ148" i="3"/>
  <c r="AP148" i="16"/>
  <c r="AQ150" i="16"/>
  <c r="AQ157" i="3"/>
  <c r="AQ155" i="3"/>
  <c r="AQ155" i="16" s="1"/>
  <c r="AQ149" i="3"/>
  <c r="AQ149" i="16" s="1"/>
  <c r="AR150" i="3"/>
  <c r="AQ140" i="3"/>
  <c r="AQ140" i="16" s="1"/>
  <c r="AQ102" i="3"/>
  <c r="AP102" i="16"/>
  <c r="AR129" i="3"/>
  <c r="AQ129" i="16"/>
  <c r="AR100" i="3"/>
  <c r="AQ100" i="16"/>
  <c r="AP39" i="3"/>
  <c r="AO39" i="16"/>
  <c r="AQ141" i="3"/>
  <c r="AP141" i="16"/>
  <c r="AR105" i="3"/>
  <c r="AQ105" i="16"/>
  <c r="AP104" i="16"/>
  <c r="AQ104" i="3"/>
  <c r="AP109" i="3"/>
  <c r="AP109" i="16" s="1"/>
  <c r="AP111" i="3"/>
  <c r="AP94" i="3"/>
  <c r="AP94" i="16" s="1"/>
  <c r="AP103" i="3"/>
  <c r="AP103" i="16" s="1"/>
  <c r="AQ121" i="16"/>
  <c r="AQ137" i="3"/>
  <c r="AQ137" i="16" s="1"/>
  <c r="AR121" i="3"/>
  <c r="AR145" i="3"/>
  <c r="AQ145" i="16"/>
  <c r="AO43" i="3"/>
  <c r="AN43" i="16"/>
  <c r="AP40" i="3"/>
  <c r="AO40" i="16"/>
  <c r="AO46" i="3"/>
  <c r="AN46" i="16"/>
  <c r="AQ28" i="3"/>
  <c r="AP28" i="16"/>
  <c r="AQ30" i="3"/>
  <c r="AP30" i="16"/>
  <c r="AR32" i="3"/>
  <c r="AQ32" i="16"/>
  <c r="AR37" i="3"/>
  <c r="AQ37" i="16"/>
  <c r="AQ159" i="3"/>
  <c r="AP159" i="16"/>
  <c r="AP157" i="16"/>
  <c r="AP162" i="3"/>
  <c r="AP162" i="16" s="1"/>
  <c r="AP158" i="3"/>
  <c r="AP158" i="16" s="1"/>
  <c r="AP161" i="3"/>
  <c r="AP161" i="16" s="1"/>
  <c r="AQ36" i="3"/>
  <c r="AP36" i="16"/>
  <c r="AQ128" i="3"/>
  <c r="AP128" i="16"/>
  <c r="AP42" i="3"/>
  <c r="AO42" i="16"/>
  <c r="AQ118" i="3"/>
  <c r="AP118" i="16"/>
  <c r="AQ152" i="3"/>
  <c r="AP152" i="16"/>
  <c r="AR146" i="3"/>
  <c r="AQ146" i="16"/>
  <c r="AP147" i="16"/>
  <c r="AQ147" i="3"/>
  <c r="AP142" i="3"/>
  <c r="AP142" i="16" s="1"/>
  <c r="AP143" i="3"/>
  <c r="AP143" i="16" s="1"/>
  <c r="AR156" i="3"/>
  <c r="AQ156" i="16"/>
  <c r="AQ122" i="3"/>
  <c r="AP122" i="16"/>
  <c r="AO47" i="3"/>
  <c r="AN47" i="16"/>
  <c r="AQ133" i="3"/>
  <c r="AP133" i="16"/>
  <c r="AP153" i="16"/>
  <c r="AQ153" i="3"/>
  <c r="AP154" i="3"/>
  <c r="AP154" i="16" s="1"/>
  <c r="AQ27" i="3"/>
  <c r="AP27" i="16"/>
  <c r="AR125" i="3"/>
  <c r="AQ125" i="16"/>
  <c r="AQ31" i="3"/>
  <c r="AP31" i="16"/>
  <c r="AP45" i="3"/>
  <c r="AO45" i="16"/>
  <c r="AY73" i="3"/>
  <c r="AY79" i="3"/>
  <c r="AZ79" i="3" s="1"/>
  <c r="AY298" i="3"/>
  <c r="AY280" i="3"/>
  <c r="AZ86" i="3"/>
  <c r="AY203" i="3"/>
  <c r="AY203" i="16" s="1"/>
  <c r="AY165" i="3"/>
  <c r="AY165" i="16" s="1"/>
  <c r="AY80" i="3"/>
  <c r="AY21" i="3"/>
  <c r="AY289" i="3"/>
  <c r="AY289" i="16" s="1"/>
  <c r="AY294" i="3"/>
  <c r="AY294" i="16" s="1"/>
  <c r="AY261" i="3"/>
  <c r="AY261" i="16" s="1"/>
  <c r="AZ83" i="3"/>
  <c r="BA83" i="3" s="1"/>
  <c r="AY9" i="3"/>
  <c r="AY183" i="3"/>
  <c r="AY183" i="16" s="1"/>
  <c r="AY270" i="3"/>
  <c r="AY270" i="16" s="1"/>
  <c r="AY15" i="3"/>
  <c r="AY163" i="3"/>
  <c r="AY163" i="16" s="1"/>
  <c r="AZ77" i="3"/>
  <c r="BA77" i="3"/>
  <c r="AY84" i="3"/>
  <c r="AY74" i="3"/>
  <c r="AZ88" i="3"/>
  <c r="BA266" i="3"/>
  <c r="AY13" i="3"/>
  <c r="AY19" i="3"/>
  <c r="AY196" i="3"/>
  <c r="AY196" i="16" s="1"/>
  <c r="AY194" i="3"/>
  <c r="AY194" i="16" s="1"/>
  <c r="AY299" i="3"/>
  <c r="AY299" i="16" s="1"/>
  <c r="AZ269" i="3"/>
  <c r="AZ256" i="3"/>
  <c r="AZ285" i="3"/>
  <c r="AY3" i="3"/>
  <c r="AY201" i="3"/>
  <c r="AY201" i="16" s="1"/>
  <c r="AZ178" i="3"/>
  <c r="AY17" i="3"/>
  <c r="AZ283" i="3"/>
  <c r="AZ283" i="16" s="1"/>
  <c r="AY177" i="3"/>
  <c r="AY177" i="16" s="1"/>
  <c r="AY204" i="3"/>
  <c r="AY204" i="16" s="1"/>
  <c r="AZ168" i="3"/>
  <c r="AZ172" i="3"/>
  <c r="AY11" i="3"/>
  <c r="AY296" i="3"/>
  <c r="AY296" i="16" s="1"/>
  <c r="AY202" i="3"/>
  <c r="AY202" i="16" s="1"/>
  <c r="AY192" i="3"/>
  <c r="AY192" i="16" s="1"/>
  <c r="AY87" i="3"/>
  <c r="AY72" i="3"/>
  <c r="AZ265" i="3"/>
  <c r="BA265" i="3" s="1"/>
  <c r="AY6" i="3"/>
  <c r="AY2" i="3"/>
  <c r="AZ164" i="3"/>
  <c r="AY171" i="3"/>
  <c r="AY171" i="16" s="1"/>
  <c r="AY291" i="3"/>
  <c r="AY291" i="16" s="1"/>
  <c r="AZ180" i="3"/>
  <c r="AY20" i="3"/>
  <c r="AY10" i="3"/>
  <c r="AY181" i="3"/>
  <c r="AY181" i="16" s="1"/>
  <c r="AY264" i="3"/>
  <c r="AY264" i="16" s="1"/>
  <c r="AY23" i="3"/>
  <c r="AY186" i="3"/>
  <c r="AY186" i="16" s="1"/>
  <c r="AY185" i="3"/>
  <c r="AY185" i="16" s="1"/>
  <c r="AY187" i="3"/>
  <c r="AY187" i="16" s="1"/>
  <c r="AZ259" i="3"/>
  <c r="AZ267" i="3"/>
  <c r="BA267" i="3"/>
  <c r="AY198" i="3"/>
  <c r="AY198" i="16" s="1"/>
  <c r="AZ262" i="3"/>
  <c r="AZ166" i="3"/>
  <c r="AZ255" i="3"/>
  <c r="BA255" i="3" s="1"/>
  <c r="AZ257" i="3"/>
  <c r="AY24" i="3"/>
  <c r="AY188" i="3"/>
  <c r="AY188" i="16" s="1"/>
  <c r="AZ174" i="3"/>
  <c r="AY18" i="3"/>
  <c r="AY208" i="3"/>
  <c r="AY208" i="16" s="1"/>
  <c r="AZ78" i="3"/>
  <c r="AY189" i="3"/>
  <c r="AY189" i="16" s="1"/>
  <c r="AY71" i="3"/>
  <c r="AY281" i="3"/>
  <c r="AY281" i="16" s="1"/>
  <c r="AZ281" i="3"/>
  <c r="AZ281" i="16" s="1"/>
  <c r="AY282" i="3"/>
  <c r="AY282" i="16" s="1"/>
  <c r="AY4" i="3"/>
  <c r="AZ293" i="3"/>
  <c r="AZ293" i="16" s="1"/>
  <c r="AY173" i="3"/>
  <c r="AY173" i="16" s="1"/>
  <c r="AY91" i="3"/>
  <c r="AY81" i="3"/>
  <c r="AY89" i="3"/>
  <c r="AY169" i="3"/>
  <c r="AY169" i="16" s="1"/>
  <c r="BA274" i="3"/>
  <c r="AY7" i="3"/>
  <c r="AY167" i="3"/>
  <c r="AY167" i="16" s="1"/>
  <c r="AZ176" i="3"/>
  <c r="AZ170" i="3"/>
  <c r="AY22" i="3"/>
  <c r="AY206" i="3"/>
  <c r="AY206" i="16" s="1"/>
  <c r="AY191" i="3"/>
  <c r="AY191" i="16" s="1"/>
  <c r="AY8" i="3"/>
  <c r="AZ279" i="3"/>
  <c r="AZ279" i="16" s="1"/>
  <c r="AY207" i="3"/>
  <c r="AY207" i="16" s="1"/>
  <c r="AY200" i="3"/>
  <c r="AY200" i="16" s="1"/>
  <c r="AY195" i="3"/>
  <c r="AY195" i="16" s="1"/>
  <c r="AZ277" i="3"/>
  <c r="AY290" i="3"/>
  <c r="AY290" i="16" s="1"/>
  <c r="AY193" i="3"/>
  <c r="AY193" i="16" s="1"/>
  <c r="AY14" i="3"/>
  <c r="AY5" i="3"/>
  <c r="AZ182" i="3"/>
  <c r="AZ263" i="3"/>
  <c r="AZ92" i="3"/>
  <c r="AY295" i="3"/>
  <c r="AY175" i="3"/>
  <c r="AY175" i="16" s="1"/>
  <c r="AY276" i="3"/>
  <c r="AY276" i="16" s="1"/>
  <c r="AZ258" i="3"/>
  <c r="AY205" i="3"/>
  <c r="AY205" i="16" s="1"/>
  <c r="AY288" i="3"/>
  <c r="AY288" i="16" s="1"/>
  <c r="AZ297" i="3"/>
  <c r="AZ297" i="16" s="1"/>
  <c r="AY179" i="3"/>
  <c r="AY179" i="16" s="1"/>
  <c r="AY287" i="3"/>
  <c r="AY287" i="16" s="1"/>
  <c r="AY85" i="3"/>
  <c r="AY199" i="3"/>
  <c r="AY199" i="16" s="1"/>
  <c r="AY16" i="3"/>
  <c r="AY75" i="3"/>
  <c r="AY284" i="3"/>
  <c r="AY284" i="16" s="1"/>
  <c r="AY271" i="3"/>
  <c r="AY271" i="16" s="1"/>
  <c r="AZ184" i="3"/>
  <c r="AY190" i="3"/>
  <c r="AY190" i="16" s="1"/>
  <c r="AY90" i="3"/>
  <c r="AY12" i="3"/>
  <c r="AY273" i="3"/>
  <c r="AY273" i="16" s="1"/>
  <c r="AY93" i="3"/>
  <c r="AZ290" i="3"/>
  <c r="AZ290" i="16" s="1"/>
  <c r="AZ291" i="3"/>
  <c r="AZ291" i="16" s="1"/>
  <c r="AY197" i="3"/>
  <c r="AY197" i="16" s="1"/>
  <c r="BA291" i="3" l="1"/>
  <c r="BA291" i="16" s="1"/>
  <c r="AZ278" i="3"/>
  <c r="AZ278" i="16" s="1"/>
  <c r="AZ296" i="3"/>
  <c r="AZ296" i="16" s="1"/>
  <c r="BA48" i="3"/>
  <c r="BB48" i="3" s="1"/>
  <c r="AX82" i="16"/>
  <c r="AX11" i="16"/>
  <c r="AX14" i="16"/>
  <c r="AX79" i="16"/>
  <c r="AX74" i="16"/>
  <c r="AX68" i="16"/>
  <c r="AX77" i="16"/>
  <c r="AX64" i="16"/>
  <c r="AZ213" i="3"/>
  <c r="BA213" i="3" s="1"/>
  <c r="AZ233" i="3"/>
  <c r="AZ233" i="16" s="1"/>
  <c r="BA253" i="3"/>
  <c r="AY170" i="16"/>
  <c r="AY268" i="16"/>
  <c r="AX56" i="16"/>
  <c r="AX65" i="16"/>
  <c r="AX7" i="16"/>
  <c r="AY258" i="16"/>
  <c r="AX73" i="16"/>
  <c r="AY172" i="16"/>
  <c r="AX5" i="16"/>
  <c r="AY209" i="16"/>
  <c r="BA251" i="3"/>
  <c r="BA251" i="16" s="1"/>
  <c r="AX53" i="16"/>
  <c r="AX55" i="16"/>
  <c r="AX80" i="16"/>
  <c r="AX2" i="16"/>
  <c r="BA236" i="3"/>
  <c r="AX20" i="16"/>
  <c r="AX8" i="16"/>
  <c r="AX4" i="16"/>
  <c r="AX88" i="16"/>
  <c r="AX51" i="16"/>
  <c r="AX15" i="16"/>
  <c r="AY263" i="16"/>
  <c r="AY265" i="16"/>
  <c r="AX89" i="16"/>
  <c r="BC48" i="3"/>
  <c r="AZ172" i="16"/>
  <c r="AZ280" i="3"/>
  <c r="AZ280" i="16" s="1"/>
  <c r="AY280" i="16"/>
  <c r="BA73" i="3"/>
  <c r="BB73" i="3" s="1"/>
  <c r="AY210" i="16"/>
  <c r="AZ210" i="3"/>
  <c r="AZ70" i="3"/>
  <c r="BC209" i="3"/>
  <c r="BA240" i="3"/>
  <c r="AZ240" i="16"/>
  <c r="BB229" i="3"/>
  <c r="AY211" i="16"/>
  <c r="AZ211" i="3"/>
  <c r="BA56" i="3"/>
  <c r="AY249" i="16"/>
  <c r="AZ301" i="3"/>
  <c r="AY301" i="16"/>
  <c r="AY75" i="16" s="1"/>
  <c r="BA53" i="3"/>
  <c r="AZ235" i="3"/>
  <c r="AZ235" i="16" s="1"/>
  <c r="AY235" i="16"/>
  <c r="BA303" i="3"/>
  <c r="AZ303" i="16"/>
  <c r="BB240" i="3"/>
  <c r="AY214" i="16"/>
  <c r="BA236" i="16"/>
  <c r="BA241" i="3"/>
  <c r="AZ241" i="16"/>
  <c r="AY22" i="16"/>
  <c r="AZ75" i="3"/>
  <c r="BA285" i="3"/>
  <c r="BA285" i="16" s="1"/>
  <c r="AZ285" i="16"/>
  <c r="AZ298" i="3"/>
  <c r="AZ298" i="16" s="1"/>
  <c r="AY298" i="16"/>
  <c r="BC221" i="3"/>
  <c r="BA234" i="16"/>
  <c r="AY272" i="16"/>
  <c r="AZ272" i="3"/>
  <c r="AZ286" i="3"/>
  <c r="AY286" i="16"/>
  <c r="AZ224" i="3"/>
  <c r="BA224" i="3" s="1"/>
  <c r="AY224" i="16"/>
  <c r="BA61" i="3"/>
  <c r="BA215" i="3"/>
  <c r="BB215" i="3" s="1"/>
  <c r="AZ268" i="3"/>
  <c r="AZ72" i="3"/>
  <c r="BA72" i="3" s="1"/>
  <c r="AY9" i="16"/>
  <c r="AZ73" i="3"/>
  <c r="AY260" i="16"/>
  <c r="AZ260" i="3"/>
  <c r="AZ249" i="3"/>
  <c r="AZ249" i="16" s="1"/>
  <c r="BA218" i="3"/>
  <c r="BC68" i="3"/>
  <c r="BA216" i="3"/>
  <c r="BB216" i="3"/>
  <c r="BC216" i="3" s="1"/>
  <c r="BA64" i="3"/>
  <c r="AY222" i="16"/>
  <c r="BB222" i="3"/>
  <c r="BA238" i="16"/>
  <c r="AY215" i="16"/>
  <c r="BA227" i="3"/>
  <c r="AZ227" i="16"/>
  <c r="BA244" i="3"/>
  <c r="AZ244" i="16"/>
  <c r="AZ217" i="3"/>
  <c r="AY217" i="16"/>
  <c r="BB238" i="3"/>
  <c r="AZ225" i="3"/>
  <c r="BA225" i="3" s="1"/>
  <c r="AY225" i="16"/>
  <c r="AZ239" i="3"/>
  <c r="AY239" i="16"/>
  <c r="AZ67" i="3"/>
  <c r="AZ226" i="3"/>
  <c r="AY226" i="16"/>
  <c r="AY88" i="16"/>
  <c r="AY221" i="16"/>
  <c r="AZ50" i="3"/>
  <c r="AX18" i="16"/>
  <c r="BA65" i="3"/>
  <c r="AZ237" i="3"/>
  <c r="AY237" i="16"/>
  <c r="AY231" i="16"/>
  <c r="AY219" i="16"/>
  <c r="BB60" i="3"/>
  <c r="BA59" i="3"/>
  <c r="AZ234" i="16"/>
  <c r="BB234" i="3"/>
  <c r="AY262" i="16"/>
  <c r="AY269" i="16"/>
  <c r="AX91" i="16"/>
  <c r="AX13" i="16"/>
  <c r="AX12" i="16"/>
  <c r="AX71" i="16"/>
  <c r="BD68" i="3"/>
  <c r="BB228" i="3"/>
  <c r="AZ295" i="3"/>
  <c r="AZ295" i="16" s="1"/>
  <c r="AY295" i="16"/>
  <c r="AZ81" i="3"/>
  <c r="AY81" i="16"/>
  <c r="AZ93" i="3"/>
  <c r="AY84" i="16"/>
  <c r="BA54" i="3"/>
  <c r="AZ52" i="3"/>
  <c r="AZ243" i="3"/>
  <c r="BA243" i="3" s="1"/>
  <c r="AY243" i="16"/>
  <c r="BA66" i="3"/>
  <c r="AZ248" i="16"/>
  <c r="BA248" i="3"/>
  <c r="BB248" i="3" s="1"/>
  <c r="BB213" i="3"/>
  <c r="AZ300" i="16"/>
  <c r="BA300" i="3"/>
  <c r="BB253" i="3"/>
  <c r="BA253" i="16"/>
  <c r="AZ232" i="3"/>
  <c r="AY232" i="16"/>
  <c r="AY69" i="16"/>
  <c r="AZ69" i="3"/>
  <c r="BA263" i="3"/>
  <c r="AZ275" i="3"/>
  <c r="AZ275" i="16" s="1"/>
  <c r="BA259" i="3"/>
  <c r="AY5" i="16"/>
  <c r="BA268" i="3"/>
  <c r="AY4" i="16"/>
  <c r="BA278" i="3"/>
  <c r="BA278" i="16" s="1"/>
  <c r="AY19" i="16"/>
  <c r="BA88" i="3"/>
  <c r="AZ292" i="3"/>
  <c r="BA249" i="3"/>
  <c r="BA249" i="16" s="1"/>
  <c r="BA242" i="3"/>
  <c r="AZ242" i="16"/>
  <c r="BB242" i="3"/>
  <c r="AY218" i="16"/>
  <c r="BB218" i="3"/>
  <c r="AZ252" i="16"/>
  <c r="BA252" i="3"/>
  <c r="BC222" i="3"/>
  <c r="AY247" i="16"/>
  <c r="AZ247" i="3"/>
  <c r="AY230" i="16"/>
  <c r="AZ230" i="3"/>
  <c r="BB55" i="3"/>
  <c r="AY244" i="16"/>
  <c r="BA254" i="3"/>
  <c r="AZ254" i="16"/>
  <c r="AY245" i="16"/>
  <c r="AZ245" i="3"/>
  <c r="AZ246" i="3"/>
  <c r="AY246" i="16"/>
  <c r="AZ250" i="3"/>
  <c r="AY250" i="16"/>
  <c r="AZ49" i="3"/>
  <c r="AZ63" i="3"/>
  <c r="AY63" i="16"/>
  <c r="AX67" i="16"/>
  <c r="AZ62" i="3"/>
  <c r="AY253" i="16"/>
  <c r="BA235" i="3"/>
  <c r="AZ214" i="3"/>
  <c r="BB66" i="3"/>
  <c r="AY257" i="16"/>
  <c r="AX85" i="16"/>
  <c r="AX87" i="16"/>
  <c r="BA246" i="3"/>
  <c r="BA246" i="16" s="1"/>
  <c r="BA302" i="3"/>
  <c r="AZ302" i="16"/>
  <c r="AZ213" i="16" s="1"/>
  <c r="AZ51" i="3"/>
  <c r="AZ58" i="3"/>
  <c r="AX50" i="16"/>
  <c r="AX21" i="16"/>
  <c r="AZ57" i="3"/>
  <c r="AZ231" i="3"/>
  <c r="BA219" i="3"/>
  <c r="BB219" i="3" s="1"/>
  <c r="BC220" i="3"/>
  <c r="AY223" i="16"/>
  <c r="AZ223" i="3"/>
  <c r="BA62" i="3"/>
  <c r="AX59" i="16"/>
  <c r="AZ212" i="3"/>
  <c r="AY212" i="16"/>
  <c r="AX69" i="16"/>
  <c r="AX66" i="16"/>
  <c r="AX78" i="16"/>
  <c r="AY255" i="16"/>
  <c r="AY267" i="16"/>
  <c r="AX23" i="16"/>
  <c r="AX90" i="16"/>
  <c r="AY168" i="16"/>
  <c r="AY259" i="16"/>
  <c r="BD209" i="3"/>
  <c r="AR31" i="3"/>
  <c r="AQ31" i="16"/>
  <c r="AS129" i="3"/>
  <c r="AR129" i="16"/>
  <c r="AR110" i="3"/>
  <c r="AQ110" i="16"/>
  <c r="AS26" i="3"/>
  <c r="AR26" i="16"/>
  <c r="AR113" i="3"/>
  <c r="AQ113" i="16"/>
  <c r="AQ98" i="16"/>
  <c r="AR98" i="3"/>
  <c r="AQ114" i="3"/>
  <c r="AQ114" i="16" s="1"/>
  <c r="AR133" i="3"/>
  <c r="AQ133" i="16"/>
  <c r="AS146" i="3"/>
  <c r="AR146" i="16"/>
  <c r="AR128" i="3"/>
  <c r="AQ128" i="16"/>
  <c r="AR159" i="3"/>
  <c r="AQ159" i="16"/>
  <c r="AS145" i="3"/>
  <c r="AR145" i="16"/>
  <c r="AQ144" i="16"/>
  <c r="AQ160" i="3"/>
  <c r="AQ160" i="16" s="1"/>
  <c r="AR144" i="3"/>
  <c r="AQ45" i="3"/>
  <c r="AP45" i="16"/>
  <c r="AS125" i="3"/>
  <c r="AR125" i="16"/>
  <c r="AQ147" i="16"/>
  <c r="AQ143" i="3"/>
  <c r="AQ143" i="16" s="1"/>
  <c r="AQ142" i="3"/>
  <c r="AQ142" i="16" s="1"/>
  <c r="AR147" i="3"/>
  <c r="AR121" i="16"/>
  <c r="AS121" i="3"/>
  <c r="AR137" i="3"/>
  <c r="AR137" i="16" s="1"/>
  <c r="AR141" i="3"/>
  <c r="AQ141" i="16"/>
  <c r="AP47" i="3"/>
  <c r="AO47" i="16"/>
  <c r="AS156" i="3"/>
  <c r="AR156" i="16"/>
  <c r="AR152" i="3"/>
  <c r="AQ152" i="16"/>
  <c r="AQ42" i="3"/>
  <c r="AP42" i="16"/>
  <c r="AR36" i="3"/>
  <c r="AQ36" i="16"/>
  <c r="AS37" i="3"/>
  <c r="AR37" i="16"/>
  <c r="AR30" i="3"/>
  <c r="AQ30" i="16"/>
  <c r="AP46" i="3"/>
  <c r="AO46" i="16"/>
  <c r="AP43" i="3"/>
  <c r="AO43" i="16"/>
  <c r="AP111" i="16"/>
  <c r="AP112" i="3"/>
  <c r="AP112" i="16" s="1"/>
  <c r="AP115" i="3"/>
  <c r="AP115" i="16" s="1"/>
  <c r="AP116" i="3"/>
  <c r="AP116" i="16" s="1"/>
  <c r="AQ157" i="16"/>
  <c r="AQ158" i="3"/>
  <c r="AQ158" i="16" s="1"/>
  <c r="AQ161" i="3"/>
  <c r="AQ161" i="16" s="1"/>
  <c r="AQ162" i="3"/>
  <c r="AQ162" i="16" s="1"/>
  <c r="AR29" i="3"/>
  <c r="AQ29" i="16"/>
  <c r="AP134" i="16"/>
  <c r="AP139" i="3"/>
  <c r="AP139" i="16" s="1"/>
  <c r="AP135" i="3"/>
  <c r="AP135" i="16" s="1"/>
  <c r="AP138" i="3"/>
  <c r="AP138" i="16" s="1"/>
  <c r="AR38" i="3"/>
  <c r="AQ38" i="16"/>
  <c r="AR123" i="3"/>
  <c r="AQ123" i="16"/>
  <c r="AS105" i="3"/>
  <c r="AR105" i="16"/>
  <c r="AQ39" i="3"/>
  <c r="AP39" i="16"/>
  <c r="AR41" i="3"/>
  <c r="AQ41" i="16"/>
  <c r="AR33" i="3"/>
  <c r="AQ33" i="16"/>
  <c r="AR122" i="3"/>
  <c r="AQ122" i="16"/>
  <c r="AS32" i="3"/>
  <c r="AR32" i="16"/>
  <c r="AR28" i="3"/>
  <c r="AQ28" i="16"/>
  <c r="AQ40" i="3"/>
  <c r="AP40" i="16"/>
  <c r="AR124" i="16"/>
  <c r="AS124" i="3"/>
  <c r="AR119" i="3"/>
  <c r="AR119" i="16" s="1"/>
  <c r="AR120" i="3"/>
  <c r="AR120" i="16" s="1"/>
  <c r="AR130" i="16"/>
  <c r="AS130" i="3"/>
  <c r="AR131" i="3"/>
  <c r="AR131" i="16" s="1"/>
  <c r="AQ101" i="16"/>
  <c r="AQ97" i="3"/>
  <c r="AQ97" i="16" s="1"/>
  <c r="AR101" i="3"/>
  <c r="AQ96" i="3"/>
  <c r="AQ96" i="16" s="1"/>
  <c r="AQ107" i="16"/>
  <c r="AQ108" i="3"/>
  <c r="AQ108" i="16" s="1"/>
  <c r="AR107" i="3"/>
  <c r="AR95" i="3"/>
  <c r="AQ95" i="16"/>
  <c r="AQ127" i="16"/>
  <c r="AQ132" i="3"/>
  <c r="AQ132" i="16" s="1"/>
  <c r="AQ134" i="3"/>
  <c r="AQ117" i="3"/>
  <c r="AQ117" i="16" s="1"/>
  <c r="AR127" i="3"/>
  <c r="AQ126" i="3"/>
  <c r="AQ126" i="16" s="1"/>
  <c r="AS151" i="3"/>
  <c r="AR151" i="16"/>
  <c r="AR27" i="3"/>
  <c r="AQ27" i="16"/>
  <c r="AR150" i="16"/>
  <c r="AR155" i="3"/>
  <c r="AR155" i="16" s="1"/>
  <c r="AR140" i="3"/>
  <c r="AR140" i="16" s="1"/>
  <c r="AS150" i="3"/>
  <c r="AR149" i="3"/>
  <c r="AR149" i="16" s="1"/>
  <c r="AR157" i="3"/>
  <c r="AS99" i="3"/>
  <c r="AR99" i="16"/>
  <c r="AQ25" i="3"/>
  <c r="AP25" i="16"/>
  <c r="AR118" i="3"/>
  <c r="AQ118" i="16"/>
  <c r="AQ104" i="16"/>
  <c r="AR104" i="3"/>
  <c r="AQ94" i="3"/>
  <c r="AQ94" i="16" s="1"/>
  <c r="AQ103" i="3"/>
  <c r="AQ103" i="16" s="1"/>
  <c r="AQ111" i="3"/>
  <c r="AQ109" i="3"/>
  <c r="AQ109" i="16" s="1"/>
  <c r="AQ153" i="16"/>
  <c r="AQ154" i="3"/>
  <c r="AQ154" i="16" s="1"/>
  <c r="AR153" i="3"/>
  <c r="AS100" i="3"/>
  <c r="AR100" i="16"/>
  <c r="AR102" i="3"/>
  <c r="AQ102" i="16"/>
  <c r="AR148" i="3"/>
  <c r="AQ148" i="16"/>
  <c r="AQ44" i="3"/>
  <c r="AP44" i="16"/>
  <c r="AR106" i="3"/>
  <c r="AQ106" i="16"/>
  <c r="AR35" i="3"/>
  <c r="AQ35" i="16"/>
  <c r="AQ34" i="3"/>
  <c r="AP34" i="16"/>
  <c r="AQ136" i="3"/>
  <c r="AP136" i="16"/>
  <c r="BA298" i="3"/>
  <c r="BA298" i="16" s="1"/>
  <c r="BB285" i="3"/>
  <c r="BB285" i="16" s="1"/>
  <c r="BA280" i="3"/>
  <c r="BA280" i="16" s="1"/>
  <c r="AZ299" i="3"/>
  <c r="BA92" i="3"/>
  <c r="BA283" i="3"/>
  <c r="AZ273" i="3"/>
  <c r="AZ273" i="16" s="1"/>
  <c r="AZ199" i="3"/>
  <c r="AZ199" i="16" s="1"/>
  <c r="AZ287" i="3"/>
  <c r="AZ287" i="16" s="1"/>
  <c r="AZ179" i="3"/>
  <c r="AZ179" i="16" s="1"/>
  <c r="BA258" i="3"/>
  <c r="AZ175" i="3"/>
  <c r="AZ175" i="16" s="1"/>
  <c r="BA182" i="3"/>
  <c r="AZ14" i="3"/>
  <c r="BA290" i="3"/>
  <c r="BA290" i="16" s="1"/>
  <c r="BA279" i="3"/>
  <c r="BA279" i="16" s="1"/>
  <c r="BB265" i="3"/>
  <c r="AZ22" i="3"/>
  <c r="BA176" i="3"/>
  <c r="BB291" i="3"/>
  <c r="BB291" i="16" s="1"/>
  <c r="AZ169" i="3"/>
  <c r="AZ169" i="16" s="1"/>
  <c r="AZ4" i="3"/>
  <c r="AZ18" i="3"/>
  <c r="AZ188" i="3"/>
  <c r="AZ188" i="16" s="1"/>
  <c r="AZ185" i="3"/>
  <c r="AZ185" i="16" s="1"/>
  <c r="AZ2" i="3"/>
  <c r="AZ177" i="3"/>
  <c r="AZ177" i="16" s="1"/>
  <c r="AZ196" i="3"/>
  <c r="AZ196" i="16" s="1"/>
  <c r="AZ13" i="3"/>
  <c r="BB266" i="3"/>
  <c r="AZ84" i="3"/>
  <c r="BB77" i="3"/>
  <c r="AZ9" i="3"/>
  <c r="AZ261" i="3"/>
  <c r="AZ261" i="16" s="1"/>
  <c r="AZ21" i="3"/>
  <c r="AZ203" i="3"/>
  <c r="AZ203" i="16" s="1"/>
  <c r="AZ197" i="3"/>
  <c r="AZ197" i="16" s="1"/>
  <c r="AZ190" i="3"/>
  <c r="AZ190" i="16" s="1"/>
  <c r="AZ85" i="3"/>
  <c r="BA297" i="3"/>
  <c r="BA297" i="16" s="1"/>
  <c r="BB298" i="3"/>
  <c r="BB298" i="16" s="1"/>
  <c r="AZ205" i="3"/>
  <c r="AZ205" i="16" s="1"/>
  <c r="AZ71" i="3"/>
  <c r="AZ200" i="3"/>
  <c r="AZ200" i="16" s="1"/>
  <c r="AZ271" i="3"/>
  <c r="AZ271" i="16" s="1"/>
  <c r="AZ8" i="3"/>
  <c r="AZ89" i="3"/>
  <c r="BA79" i="3"/>
  <c r="BA262" i="3"/>
  <c r="AZ198" i="3"/>
  <c r="AZ198" i="16" s="1"/>
  <c r="BB259" i="3"/>
  <c r="AZ187" i="3"/>
  <c r="AZ187" i="16" s="1"/>
  <c r="AZ23" i="3"/>
  <c r="AZ10" i="3"/>
  <c r="AZ171" i="3"/>
  <c r="AZ171" i="16" s="1"/>
  <c r="AZ6" i="3"/>
  <c r="BA269" i="3"/>
  <c r="AZ192" i="3"/>
  <c r="AZ192" i="16" s="1"/>
  <c r="BA296" i="3"/>
  <c r="BA296" i="16" s="1"/>
  <c r="AZ11" i="3"/>
  <c r="BA172" i="3"/>
  <c r="AZ204" i="3"/>
  <c r="AZ204" i="16" s="1"/>
  <c r="BA178" i="3"/>
  <c r="AZ201" i="3"/>
  <c r="AZ201" i="16" s="1"/>
  <c r="AZ163" i="3"/>
  <c r="AZ163" i="16" s="1"/>
  <c r="AZ15" i="3"/>
  <c r="AZ294" i="3"/>
  <c r="AZ294" i="16" s="1"/>
  <c r="AZ165" i="3"/>
  <c r="AZ165" i="16" s="1"/>
  <c r="AZ284" i="3"/>
  <c r="AZ284" i="16" s="1"/>
  <c r="AZ288" i="3"/>
  <c r="AZ288" i="16" s="1"/>
  <c r="AZ5" i="3"/>
  <c r="AZ206" i="3"/>
  <c r="AZ206" i="16" s="1"/>
  <c r="BA170" i="3"/>
  <c r="AZ167" i="3"/>
  <c r="AZ167" i="16" s="1"/>
  <c r="AZ7" i="3"/>
  <c r="BB290" i="3"/>
  <c r="BB290" i="16" s="1"/>
  <c r="AZ194" i="3"/>
  <c r="AZ194" i="16" s="1"/>
  <c r="AZ19" i="3"/>
  <c r="AZ270" i="3"/>
  <c r="AZ270" i="16" s="1"/>
  <c r="AZ183" i="3"/>
  <c r="AZ183" i="16" s="1"/>
  <c r="AZ289" i="3"/>
  <c r="AZ289" i="16" s="1"/>
  <c r="BA93" i="3"/>
  <c r="AZ80" i="3"/>
  <c r="BA86" i="3"/>
  <c r="BB76" i="3"/>
  <c r="AZ12" i="3"/>
  <c r="BB297" i="3"/>
  <c r="BB297" i="16" s="1"/>
  <c r="BB274" i="3"/>
  <c r="BB268" i="3"/>
  <c r="AZ91" i="3"/>
  <c r="BA281" i="3"/>
  <c r="BA281" i="16" s="1"/>
  <c r="AZ189" i="3"/>
  <c r="AZ189" i="16" s="1"/>
  <c r="AZ208" i="3"/>
  <c r="AZ208" i="16" s="1"/>
  <c r="BA174" i="3"/>
  <c r="AZ24" i="3"/>
  <c r="BA82" i="3"/>
  <c r="AZ264" i="3"/>
  <c r="AZ264" i="16" s="1"/>
  <c r="BA180" i="3"/>
  <c r="BA164" i="3"/>
  <c r="BB255" i="3"/>
  <c r="BB83" i="3"/>
  <c r="AZ90" i="3"/>
  <c r="BA184" i="3"/>
  <c r="AZ16" i="3"/>
  <c r="BC274" i="3"/>
  <c r="BB263" i="3"/>
  <c r="AZ193" i="3"/>
  <c r="AZ193" i="16" s="1"/>
  <c r="BB277" i="3"/>
  <c r="AZ195" i="3"/>
  <c r="AZ195" i="16" s="1"/>
  <c r="AZ207" i="3"/>
  <c r="AZ207" i="16" s="1"/>
  <c r="BA277" i="3"/>
  <c r="AZ191" i="3"/>
  <c r="AZ191" i="16" s="1"/>
  <c r="AZ173" i="3"/>
  <c r="AZ173" i="16" s="1"/>
  <c r="AZ282" i="3"/>
  <c r="AZ282" i="16" s="1"/>
  <c r="BC77" i="3"/>
  <c r="BA78" i="3"/>
  <c r="BA257" i="3"/>
  <c r="BA166" i="3"/>
  <c r="BB267" i="3"/>
  <c r="AZ186" i="3"/>
  <c r="AZ186" i="16" s="1"/>
  <c r="AZ181" i="3"/>
  <c r="AZ181" i="16" s="1"/>
  <c r="AZ20" i="3"/>
  <c r="AZ87" i="3"/>
  <c r="AZ276" i="3"/>
  <c r="AZ202" i="3"/>
  <c r="AZ202" i="16" s="1"/>
  <c r="BA168" i="3"/>
  <c r="BC291" i="3"/>
  <c r="BC291" i="16" s="1"/>
  <c r="AZ17" i="3"/>
  <c r="AZ3" i="3"/>
  <c r="BA256" i="3"/>
  <c r="BC266" i="3"/>
  <c r="BB88" i="3"/>
  <c r="AZ74" i="3"/>
  <c r="BA293" i="3"/>
  <c r="BA293" i="16" s="1"/>
  <c r="BA261" i="3"/>
  <c r="BB278" i="3" l="1"/>
  <c r="BB278" i="16" s="1"/>
  <c r="AZ219" i="16"/>
  <c r="AY57" i="16"/>
  <c r="AY58" i="16"/>
  <c r="AY49" i="16"/>
  <c r="AY2" i="16"/>
  <c r="AY71" i="16"/>
  <c r="AZ277" i="16"/>
  <c r="AY91" i="16"/>
  <c r="AY50" i="16"/>
  <c r="AY54" i="16"/>
  <c r="AY72" i="16"/>
  <c r="AY80" i="16"/>
  <c r="AY23" i="16"/>
  <c r="AY21" i="16"/>
  <c r="AZ258" i="16"/>
  <c r="AY70" i="16"/>
  <c r="AY79" i="16"/>
  <c r="AY11" i="16"/>
  <c r="AZ257" i="16"/>
  <c r="AY52" i="16"/>
  <c r="AY17" i="16"/>
  <c r="AY85" i="16"/>
  <c r="BD221" i="3"/>
  <c r="BE221" i="3" s="1"/>
  <c r="BF221" i="3" s="1"/>
  <c r="AY67" i="16"/>
  <c r="AY15" i="16"/>
  <c r="AZ164" i="16"/>
  <c r="AY76" i="16"/>
  <c r="AY86" i="16"/>
  <c r="AZ262" i="16"/>
  <c r="BB280" i="3"/>
  <c r="BB280" i="16" s="1"/>
  <c r="BA295" i="3"/>
  <c r="AY65" i="16"/>
  <c r="BB249" i="3"/>
  <c r="BC249" i="3" s="1"/>
  <c r="BC249" i="16" s="1"/>
  <c r="AY62" i="16"/>
  <c r="AY82" i="16"/>
  <c r="AY87" i="16"/>
  <c r="AY18" i="16"/>
  <c r="AY7" i="16"/>
  <c r="AY12" i="16"/>
  <c r="AY16" i="16"/>
  <c r="AZ265" i="16"/>
  <c r="AY8" i="16"/>
  <c r="AY93" i="16"/>
  <c r="BA233" i="3"/>
  <c r="AZ256" i="16"/>
  <c r="AY24" i="16"/>
  <c r="AZ210" i="16"/>
  <c r="AY14" i="16"/>
  <c r="BB236" i="3"/>
  <c r="BB251" i="3"/>
  <c r="BB248" i="16"/>
  <c r="BC248" i="3"/>
  <c r="BA243" i="16"/>
  <c r="AZ85" i="16"/>
  <c r="AZ231" i="16"/>
  <c r="BA231" i="3"/>
  <c r="BA51" i="3"/>
  <c r="BA292" i="3"/>
  <c r="BA292" i="16" s="1"/>
  <c r="AZ292" i="16"/>
  <c r="BB253" i="16"/>
  <c r="BE68" i="3"/>
  <c r="BA50" i="3"/>
  <c r="BB233" i="3"/>
  <c r="BB233" i="16" s="1"/>
  <c r="BA233" i="16"/>
  <c r="BB295" i="3"/>
  <c r="BB295" i="16" s="1"/>
  <c r="BA295" i="16"/>
  <c r="BB283" i="3"/>
  <c r="BA283" i="16"/>
  <c r="BE209" i="3"/>
  <c r="AZ212" i="16"/>
  <c r="BA212" i="3"/>
  <c r="BA223" i="3"/>
  <c r="BB223" i="3" s="1"/>
  <c r="AZ223" i="16"/>
  <c r="AZ228" i="16"/>
  <c r="AZ220" i="16"/>
  <c r="AZ266" i="16"/>
  <c r="AZ62" i="16"/>
  <c r="BA63" i="3"/>
  <c r="AZ246" i="16"/>
  <c r="BB246" i="3"/>
  <c r="BB246" i="16" s="1"/>
  <c r="BC246" i="3"/>
  <c r="BA254" i="16"/>
  <c r="BB254" i="3"/>
  <c r="BD222" i="3"/>
  <c r="BA252" i="16"/>
  <c r="AZ269" i="16"/>
  <c r="BA300" i="16"/>
  <c r="BB300" i="3"/>
  <c r="BB59" i="3"/>
  <c r="BB224" i="3"/>
  <c r="AZ221" i="16"/>
  <c r="BC253" i="3"/>
  <c r="BC253" i="16" s="1"/>
  <c r="BC213" i="3"/>
  <c r="BB227" i="3"/>
  <c r="BD216" i="3"/>
  <c r="AZ218" i="16"/>
  <c r="BA260" i="3"/>
  <c r="AZ260" i="16"/>
  <c r="AZ178" i="16"/>
  <c r="AZ180" i="16"/>
  <c r="AZ268" i="16"/>
  <c r="BB61" i="3"/>
  <c r="AZ286" i="16"/>
  <c r="BA286" i="3"/>
  <c r="AZ272" i="16"/>
  <c r="BA272" i="3"/>
  <c r="AY78" i="16"/>
  <c r="BB56" i="3"/>
  <c r="BA70" i="3"/>
  <c r="AY74" i="16"/>
  <c r="AY6" i="16"/>
  <c r="AZ174" i="16"/>
  <c r="AZ263" i="16"/>
  <c r="BB62" i="3"/>
  <c r="BC242" i="3"/>
  <c r="BC242" i="16" s="1"/>
  <c r="BB242" i="16"/>
  <c r="BA69" i="3"/>
  <c r="AZ237" i="16"/>
  <c r="AZ239" i="16"/>
  <c r="BB241" i="3"/>
  <c r="BA241" i="16"/>
  <c r="BA276" i="3"/>
  <c r="AZ276" i="16"/>
  <c r="AZ18" i="16"/>
  <c r="BA237" i="3"/>
  <c r="BB237" i="3" s="1"/>
  <c r="BA57" i="3"/>
  <c r="BB302" i="3"/>
  <c r="BA302" i="16"/>
  <c r="BA172" i="16" s="1"/>
  <c r="AZ274" i="16"/>
  <c r="BA235" i="16"/>
  <c r="AZ245" i="16"/>
  <c r="BA245" i="3"/>
  <c r="BC55" i="3"/>
  <c r="BD55" i="3" s="1"/>
  <c r="BE55" i="3" s="1"/>
  <c r="AZ230" i="16"/>
  <c r="BA230" i="3"/>
  <c r="AZ247" i="16"/>
  <c r="BA247" i="3"/>
  <c r="BB51" i="3"/>
  <c r="BB252" i="3"/>
  <c r="BB252" i="16" s="1"/>
  <c r="BA214" i="3"/>
  <c r="AZ267" i="16"/>
  <c r="AZ170" i="16"/>
  <c r="AZ232" i="16"/>
  <c r="AZ243" i="16"/>
  <c r="BC228" i="3"/>
  <c r="BC60" i="3"/>
  <c r="BD60" i="3" s="1"/>
  <c r="BA239" i="3"/>
  <c r="AZ225" i="16"/>
  <c r="AZ217" i="16"/>
  <c r="BA217" i="3"/>
  <c r="BB217" i="3"/>
  <c r="BA244" i="16"/>
  <c r="BB244" i="3"/>
  <c r="BC244" i="3" s="1"/>
  <c r="BC244" i="16" s="1"/>
  <c r="BC215" i="3"/>
  <c r="AZ216" i="16"/>
  <c r="BA218" i="16"/>
  <c r="BC218" i="3"/>
  <c r="BB303" i="3"/>
  <c r="BA303" i="16"/>
  <c r="AY68" i="16"/>
  <c r="AY59" i="16"/>
  <c r="AY64" i="16"/>
  <c r="AY55" i="16"/>
  <c r="AY60" i="16"/>
  <c r="AY48" i="16"/>
  <c r="AY56" i="16"/>
  <c r="AY77" i="16"/>
  <c r="AY61" i="16"/>
  <c r="AY53" i="16"/>
  <c r="AY83" i="16"/>
  <c r="AY66" i="16"/>
  <c r="AZ211" i="16"/>
  <c r="BA211" i="3"/>
  <c r="BB211" i="3" s="1"/>
  <c r="BC229" i="3"/>
  <c r="AY13" i="16"/>
  <c r="AY10" i="16"/>
  <c r="AY89" i="16"/>
  <c r="AY90" i="16"/>
  <c r="BA232" i="3"/>
  <c r="BB232" i="3" s="1"/>
  <c r="BB53" i="3"/>
  <c r="BA74" i="3"/>
  <c r="BD220" i="3"/>
  <c r="BA52" i="3"/>
  <c r="BB225" i="3"/>
  <c r="BC225" i="3" s="1"/>
  <c r="AZ226" i="16"/>
  <c r="BC240" i="3"/>
  <c r="BB240" i="16"/>
  <c r="BA294" i="3"/>
  <c r="BA294" i="16" s="1"/>
  <c r="BA81" i="3"/>
  <c r="BA264" i="3"/>
  <c r="BC255" i="3"/>
  <c r="BD255" i="3" s="1"/>
  <c r="BC268" i="3"/>
  <c r="BC263" i="3"/>
  <c r="BA174" i="16"/>
  <c r="BA91" i="3"/>
  <c r="BB292" i="3"/>
  <c r="BB292" i="16" s="1"/>
  <c r="BA275" i="3"/>
  <c r="BB275" i="3" s="1"/>
  <c r="BC83" i="3"/>
  <c r="BD83" i="3" s="1"/>
  <c r="BE83" i="3" s="1"/>
  <c r="BA299" i="3"/>
  <c r="BA299" i="16" s="1"/>
  <c r="AZ299" i="16"/>
  <c r="BC219" i="3"/>
  <c r="BD219" i="3"/>
  <c r="BA58" i="3"/>
  <c r="AZ214" i="16"/>
  <c r="BC233" i="3"/>
  <c r="AZ250" i="16"/>
  <c r="BA250" i="3"/>
  <c r="BB230" i="3"/>
  <c r="BF68" i="3"/>
  <c r="BA242" i="16"/>
  <c r="BD242" i="3"/>
  <c r="BD242" i="16" s="1"/>
  <c r="AZ166" i="16"/>
  <c r="AZ176" i="16"/>
  <c r="AZ182" i="16"/>
  <c r="AZ184" i="16"/>
  <c r="BA248" i="16"/>
  <c r="BB54" i="3"/>
  <c r="AZ168" i="16"/>
  <c r="AZ209" i="16"/>
  <c r="BC234" i="3"/>
  <c r="BD234" i="3" s="1"/>
  <c r="BB234" i="16"/>
  <c r="BB65" i="3"/>
  <c r="BA226" i="3"/>
  <c r="BA67" i="3"/>
  <c r="BC238" i="3"/>
  <c r="BC238" i="16" s="1"/>
  <c r="BB238" i="16"/>
  <c r="BD238" i="3"/>
  <c r="AZ229" i="16"/>
  <c r="BD215" i="3"/>
  <c r="BB64" i="3"/>
  <c r="AZ73" i="16"/>
  <c r="AZ255" i="16"/>
  <c r="AZ224" i="16"/>
  <c r="BB243" i="3"/>
  <c r="BB243" i="16" s="1"/>
  <c r="AZ215" i="16"/>
  <c r="AY20" i="16"/>
  <c r="BB235" i="3"/>
  <c r="AY51" i="16"/>
  <c r="BA301" i="3"/>
  <c r="AZ301" i="16"/>
  <c r="AZ13" i="16" s="1"/>
  <c r="AY92" i="16"/>
  <c r="AZ222" i="16"/>
  <c r="BA240" i="16"/>
  <c r="BA210" i="3"/>
  <c r="AY73" i="16"/>
  <c r="AY3" i="16"/>
  <c r="AZ259" i="16"/>
  <c r="BA75" i="3"/>
  <c r="BC66" i="3"/>
  <c r="BA49" i="3"/>
  <c r="BB49" i="3" s="1"/>
  <c r="BD48" i="3"/>
  <c r="AR34" i="3"/>
  <c r="AQ34" i="16"/>
  <c r="AS106" i="3"/>
  <c r="AR106" i="16"/>
  <c r="AR104" i="16"/>
  <c r="AR103" i="3"/>
  <c r="AR103" i="16" s="1"/>
  <c r="AR111" i="3"/>
  <c r="AS104" i="3"/>
  <c r="AR109" i="3"/>
  <c r="AR109" i="16" s="1"/>
  <c r="AR94" i="3"/>
  <c r="AR94" i="16" s="1"/>
  <c r="AR157" i="16"/>
  <c r="AR161" i="3"/>
  <c r="AR161" i="16" s="1"/>
  <c r="AR162" i="3"/>
  <c r="AR162" i="16" s="1"/>
  <c r="AR158" i="3"/>
  <c r="AR158" i="16" s="1"/>
  <c r="AT129" i="3"/>
  <c r="AS129" i="16"/>
  <c r="AR153" i="16"/>
  <c r="AS153" i="3"/>
  <c r="AR154" i="3"/>
  <c r="AR154" i="16" s="1"/>
  <c r="AQ111" i="16"/>
  <c r="AQ112" i="3"/>
  <c r="AQ112" i="16" s="1"/>
  <c r="AQ115" i="3"/>
  <c r="AQ115" i="16" s="1"/>
  <c r="AQ116" i="3"/>
  <c r="AQ116" i="16" s="1"/>
  <c r="AR25" i="3"/>
  <c r="AQ25" i="16"/>
  <c r="AT32" i="3"/>
  <c r="AS32" i="16"/>
  <c r="AS123" i="3"/>
  <c r="AR123" i="16"/>
  <c r="AR136" i="3"/>
  <c r="AQ136" i="16"/>
  <c r="AS102" i="3"/>
  <c r="AR102" i="16"/>
  <c r="AS150" i="16"/>
  <c r="AT150" i="3"/>
  <c r="AS149" i="3"/>
  <c r="AS149" i="16" s="1"/>
  <c r="AS140" i="3"/>
  <c r="AS140" i="16" s="1"/>
  <c r="AS155" i="3"/>
  <c r="AS155" i="16" s="1"/>
  <c r="AS157" i="3"/>
  <c r="AS118" i="3"/>
  <c r="AR118" i="16"/>
  <c r="AT99" i="3"/>
  <c r="AS99" i="16"/>
  <c r="AS27" i="3"/>
  <c r="AR27" i="16"/>
  <c r="AR127" i="16"/>
  <c r="AR132" i="3"/>
  <c r="AR132" i="16" s="1"/>
  <c r="AR117" i="3"/>
  <c r="AR117" i="16" s="1"/>
  <c r="AR134" i="3"/>
  <c r="AS127" i="3"/>
  <c r="AR126" i="3"/>
  <c r="AR126" i="16" s="1"/>
  <c r="AS28" i="3"/>
  <c r="AR28" i="16"/>
  <c r="AS122" i="3"/>
  <c r="AR122" i="16"/>
  <c r="AS41" i="3"/>
  <c r="AR41" i="16"/>
  <c r="AT105" i="3"/>
  <c r="AS105" i="16"/>
  <c r="AS38" i="3"/>
  <c r="AR38" i="16"/>
  <c r="AQ43" i="3"/>
  <c r="AP43" i="16"/>
  <c r="AS30" i="3"/>
  <c r="AR30" i="16"/>
  <c r="AS36" i="3"/>
  <c r="AR36" i="16"/>
  <c r="AS152" i="3"/>
  <c r="AR152" i="16"/>
  <c r="AQ47" i="3"/>
  <c r="AP47" i="16"/>
  <c r="AS121" i="16"/>
  <c r="AS137" i="3"/>
  <c r="AS137" i="16" s="1"/>
  <c r="AT121" i="3"/>
  <c r="AS159" i="3"/>
  <c r="AR159" i="16"/>
  <c r="AT146" i="3"/>
  <c r="AS146" i="16"/>
  <c r="AR98" i="16"/>
  <c r="AS98" i="3"/>
  <c r="AR114" i="3"/>
  <c r="AR114" i="16" s="1"/>
  <c r="AT100" i="3"/>
  <c r="AS100" i="16"/>
  <c r="AR45" i="3"/>
  <c r="AQ45" i="16"/>
  <c r="AT151" i="3"/>
  <c r="AS151" i="16"/>
  <c r="AQ134" i="16"/>
  <c r="AQ139" i="3"/>
  <c r="AQ139" i="16" s="1"/>
  <c r="AQ135" i="3"/>
  <c r="AQ135" i="16" s="1"/>
  <c r="AQ138" i="3"/>
  <c r="AQ138" i="16" s="1"/>
  <c r="AS33" i="3"/>
  <c r="AR33" i="16"/>
  <c r="AR39" i="3"/>
  <c r="AQ39" i="16"/>
  <c r="AS29" i="3"/>
  <c r="AR29" i="16"/>
  <c r="AQ46" i="3"/>
  <c r="AP46" i="16"/>
  <c r="AT37" i="3"/>
  <c r="AS37" i="16"/>
  <c r="AR42" i="3"/>
  <c r="AQ42" i="16"/>
  <c r="AT156" i="3"/>
  <c r="AS156" i="16"/>
  <c r="AS141" i="3"/>
  <c r="AR141" i="16"/>
  <c r="AR147" i="16"/>
  <c r="AS147" i="3"/>
  <c r="AR143" i="3"/>
  <c r="AR143" i="16" s="1"/>
  <c r="AR142" i="3"/>
  <c r="AR142" i="16" s="1"/>
  <c r="AR144" i="16"/>
  <c r="AS144" i="3"/>
  <c r="AR160" i="3"/>
  <c r="AR160" i="16" s="1"/>
  <c r="AT145" i="3"/>
  <c r="AS145" i="16"/>
  <c r="AS128" i="3"/>
  <c r="AR128" i="16"/>
  <c r="AS133" i="3"/>
  <c r="AR133" i="16"/>
  <c r="AS148" i="3"/>
  <c r="AR148" i="16"/>
  <c r="AT26" i="3"/>
  <c r="AS26" i="16"/>
  <c r="AS95" i="3"/>
  <c r="AR95" i="16"/>
  <c r="AR40" i="3"/>
  <c r="AQ40" i="16"/>
  <c r="AS35" i="3"/>
  <c r="AR35" i="16"/>
  <c r="AR44" i="3"/>
  <c r="AQ44" i="16"/>
  <c r="AR107" i="16"/>
  <c r="AS107" i="3"/>
  <c r="AR108" i="3"/>
  <c r="AR108" i="16" s="1"/>
  <c r="AR101" i="16"/>
  <c r="AS101" i="3"/>
  <c r="AR97" i="3"/>
  <c r="AR97" i="16" s="1"/>
  <c r="AR96" i="3"/>
  <c r="AR96" i="16" s="1"/>
  <c r="AS130" i="16"/>
  <c r="AS131" i="3"/>
  <c r="AS131" i="16" s="1"/>
  <c r="AT130" i="3"/>
  <c r="AS124" i="16"/>
  <c r="AT124" i="3"/>
  <c r="AS119" i="3"/>
  <c r="AS119" i="16" s="1"/>
  <c r="AS120" i="3"/>
  <c r="AS120" i="16" s="1"/>
  <c r="AT125" i="3"/>
  <c r="AS125" i="16"/>
  <c r="AS113" i="3"/>
  <c r="AR113" i="16"/>
  <c r="AS110" i="3"/>
  <c r="AR110" i="16"/>
  <c r="AS31" i="3"/>
  <c r="AR31" i="16"/>
  <c r="BB299" i="3"/>
  <c r="BB299" i="16" s="1"/>
  <c r="BD77" i="3"/>
  <c r="BC285" i="3"/>
  <c r="BC285" i="16" s="1"/>
  <c r="BB92" i="3"/>
  <c r="BB276" i="3"/>
  <c r="BA202" i="3"/>
  <c r="BA202" i="16" s="1"/>
  <c r="BB78" i="3"/>
  <c r="BA191" i="3"/>
  <c r="BA191" i="16" s="1"/>
  <c r="BA16" i="3"/>
  <c r="BA87" i="3"/>
  <c r="BB166" i="3"/>
  <c r="BA193" i="3"/>
  <c r="BA193" i="16" s="1"/>
  <c r="BB269" i="3"/>
  <c r="BA205" i="3"/>
  <c r="BA205" i="16" s="1"/>
  <c r="BA22" i="3"/>
  <c r="BC280" i="3"/>
  <c r="BC280" i="16" s="1"/>
  <c r="BA186" i="3"/>
  <c r="BA186" i="16" s="1"/>
  <c r="BD268" i="3"/>
  <c r="BB82" i="3"/>
  <c r="BB174" i="3"/>
  <c r="BC76" i="3"/>
  <c r="BB294" i="3"/>
  <c r="BB294" i="16" s="1"/>
  <c r="BA17" i="3"/>
  <c r="BB168" i="3"/>
  <c r="BA282" i="3"/>
  <c r="BA24" i="3"/>
  <c r="BA208" i="3"/>
  <c r="BA208" i="16" s="1"/>
  <c r="BA289" i="3"/>
  <c r="BA289" i="16" s="1"/>
  <c r="BA183" i="3"/>
  <c r="BA183" i="16" s="1"/>
  <c r="BA288" i="3"/>
  <c r="BA288" i="16" s="1"/>
  <c r="BA165" i="3"/>
  <c r="BA15" i="3"/>
  <c r="BA201" i="3"/>
  <c r="BA201" i="16" s="1"/>
  <c r="BA204" i="3"/>
  <c r="BA204" i="16" s="1"/>
  <c r="BA11" i="3"/>
  <c r="BA171" i="3"/>
  <c r="BA187" i="3"/>
  <c r="BA187" i="16" s="1"/>
  <c r="BA198" i="3"/>
  <c r="BA198" i="16" s="1"/>
  <c r="BA200" i="3"/>
  <c r="BA200" i="16" s="1"/>
  <c r="BA177" i="3"/>
  <c r="BA177" i="16" s="1"/>
  <c r="BA14" i="3"/>
  <c r="BA287" i="3"/>
  <c r="BA287" i="16" s="1"/>
  <c r="BA199" i="3"/>
  <c r="BA199" i="16" s="1"/>
  <c r="BB257" i="3"/>
  <c r="BA284" i="3"/>
  <c r="BA284" i="16" s="1"/>
  <c r="BB261" i="3"/>
  <c r="BB74" i="3"/>
  <c r="BD291" i="3"/>
  <c r="BD291" i="16" s="1"/>
  <c r="BA20" i="3"/>
  <c r="BA207" i="3"/>
  <c r="BA207" i="16" s="1"/>
  <c r="BB184" i="3"/>
  <c r="BB180" i="3"/>
  <c r="BB72" i="3"/>
  <c r="BC72" i="3" s="1"/>
  <c r="BB281" i="3"/>
  <c r="BB281" i="16" s="1"/>
  <c r="BB81" i="3"/>
  <c r="BB93" i="3"/>
  <c r="BA19" i="3"/>
  <c r="BA167" i="3"/>
  <c r="BA206" i="3"/>
  <c r="BA206" i="16" s="1"/>
  <c r="BA23" i="3"/>
  <c r="BC259" i="3"/>
  <c r="BB262" i="3"/>
  <c r="BB79" i="3"/>
  <c r="BA8" i="3"/>
  <c r="BC265" i="3"/>
  <c r="BC298" i="3"/>
  <c r="BA203" i="3"/>
  <c r="BA203" i="16" s="1"/>
  <c r="BA196" i="3"/>
  <c r="BA196" i="16" s="1"/>
  <c r="BB296" i="3"/>
  <c r="BB296" i="16" s="1"/>
  <c r="BA185" i="3"/>
  <c r="BA18" i="3"/>
  <c r="BA169" i="3"/>
  <c r="BB279" i="3"/>
  <c r="BB279" i="16" s="1"/>
  <c r="BA175" i="3"/>
  <c r="BB293" i="3"/>
  <c r="BB293" i="16" s="1"/>
  <c r="BC88" i="3"/>
  <c r="BA3" i="3"/>
  <c r="BA189" i="3"/>
  <c r="BA189" i="16" s="1"/>
  <c r="BC278" i="3"/>
  <c r="BA163" i="3"/>
  <c r="BB178" i="3"/>
  <c r="BB172" i="3"/>
  <c r="BA6" i="3"/>
  <c r="BA89" i="3"/>
  <c r="BA271" i="3"/>
  <c r="BC73" i="3"/>
  <c r="BC92" i="3"/>
  <c r="BB176" i="3"/>
  <c r="BB182" i="3"/>
  <c r="BB258" i="3"/>
  <c r="BC258" i="3" s="1"/>
  <c r="BA179" i="3"/>
  <c r="BA80" i="3"/>
  <c r="BD297" i="3"/>
  <c r="BD297" i="16" s="1"/>
  <c r="BB289" i="3"/>
  <c r="BA270" i="3"/>
  <c r="BB256" i="3"/>
  <c r="BD274" i="3"/>
  <c r="BA181" i="3"/>
  <c r="BA173" i="3"/>
  <c r="BC277" i="3"/>
  <c r="BA195" i="3"/>
  <c r="BA195" i="16" s="1"/>
  <c r="BC297" i="3"/>
  <c r="BC297" i="16" s="1"/>
  <c r="BA90" i="3"/>
  <c r="BB164" i="3"/>
  <c r="BC267" i="3"/>
  <c r="BA12" i="3"/>
  <c r="BC292" i="3"/>
  <c r="BC292" i="16" s="1"/>
  <c r="BA194" i="3"/>
  <c r="BA194" i="16" s="1"/>
  <c r="BA7" i="3"/>
  <c r="BB170" i="3"/>
  <c r="BA5" i="3"/>
  <c r="BB288" i="3"/>
  <c r="BB288" i="16" s="1"/>
  <c r="BB284" i="3"/>
  <c r="BB284" i="16" s="1"/>
  <c r="BA84" i="3"/>
  <c r="BD266" i="3"/>
  <c r="BA192" i="3"/>
  <c r="BA192" i="16" s="1"/>
  <c r="BA10" i="3"/>
  <c r="BA71" i="3"/>
  <c r="BA85" i="3"/>
  <c r="BA190" i="3"/>
  <c r="BA190" i="16" s="1"/>
  <c r="BA197" i="3"/>
  <c r="BA197" i="16" s="1"/>
  <c r="BA21" i="3"/>
  <c r="BA9" i="3"/>
  <c r="BA13" i="3"/>
  <c r="BA2" i="3"/>
  <c r="BA188" i="3"/>
  <c r="BA188" i="16" s="1"/>
  <c r="BA4" i="3"/>
  <c r="BC81" i="3"/>
  <c r="BC295" i="3"/>
  <c r="BC295" i="16" s="1"/>
  <c r="BB287" i="3"/>
  <c r="BB287" i="16" s="1"/>
  <c r="BA273" i="3"/>
  <c r="BA273" i="16" s="1"/>
  <c r="BB86" i="3"/>
  <c r="BB91" i="3"/>
  <c r="BC290" i="3"/>
  <c r="BC290" i="16" s="1"/>
  <c r="BB236" i="16" l="1"/>
  <c r="BA271" i="16"/>
  <c r="BA165" i="16"/>
  <c r="BA181" i="16"/>
  <c r="BA270" i="16"/>
  <c r="BA179" i="16"/>
  <c r="BA163" i="16"/>
  <c r="BA169" i="16"/>
  <c r="BA164" i="16"/>
  <c r="AZ11" i="16"/>
  <c r="BC236" i="3"/>
  <c r="BC236" i="16" s="1"/>
  <c r="BB271" i="3"/>
  <c r="BA175" i="16"/>
  <c r="BA185" i="16"/>
  <c r="BA167" i="16"/>
  <c r="BA171" i="16"/>
  <c r="BA258" i="16"/>
  <c r="AZ15" i="16"/>
  <c r="BA180" i="16"/>
  <c r="BA264" i="16"/>
  <c r="BA225" i="16"/>
  <c r="BA178" i="16"/>
  <c r="AZ8" i="16"/>
  <c r="BD249" i="3"/>
  <c r="BA224" i="16"/>
  <c r="BB249" i="16"/>
  <c r="BC243" i="3"/>
  <c r="BC243" i="16" s="1"/>
  <c r="BB251" i="16"/>
  <c r="BA173" i="16"/>
  <c r="BC299" i="3"/>
  <c r="BC299" i="16" s="1"/>
  <c r="BA259" i="16"/>
  <c r="BA219" i="16"/>
  <c r="AZ14" i="16"/>
  <c r="BA168" i="16"/>
  <c r="AZ75" i="16"/>
  <c r="BA166" i="16"/>
  <c r="BA257" i="16"/>
  <c r="BC251" i="3"/>
  <c r="BC223" i="3"/>
  <c r="BD223" i="3"/>
  <c r="BE234" i="3"/>
  <c r="BE234" i="16" s="1"/>
  <c r="BD234" i="16"/>
  <c r="BB237" i="16"/>
  <c r="BC237" i="3"/>
  <c r="BC232" i="3"/>
  <c r="BB232" i="16"/>
  <c r="BB301" i="3"/>
  <c r="BA301" i="16"/>
  <c r="BE215" i="3"/>
  <c r="BF215" i="3" s="1"/>
  <c r="BD233" i="3"/>
  <c r="BC233" i="16"/>
  <c r="BC217" i="3"/>
  <c r="BC302" i="3"/>
  <c r="BB302" i="16"/>
  <c r="BB223" i="16" s="1"/>
  <c r="BA272" i="16"/>
  <c r="BB272" i="3"/>
  <c r="BD246" i="3"/>
  <c r="BC246" i="16"/>
  <c r="BB212" i="3"/>
  <c r="BA212" i="16"/>
  <c r="BD248" i="3"/>
  <c r="BD248" i="16" s="1"/>
  <c r="BC248" i="16"/>
  <c r="BD263" i="3"/>
  <c r="BB282" i="3"/>
  <c r="BB282" i="16" s="1"/>
  <c r="BA282" i="16"/>
  <c r="BB166" i="16"/>
  <c r="BD73" i="3"/>
  <c r="BB75" i="3"/>
  <c r="BA210" i="16"/>
  <c r="BC65" i="3"/>
  <c r="BG68" i="3"/>
  <c r="BD253" i="3"/>
  <c r="BB58" i="3"/>
  <c r="AZ22" i="16"/>
  <c r="AZ5" i="16"/>
  <c r="AZ12" i="16"/>
  <c r="AZ16" i="16"/>
  <c r="AZ52" i="16"/>
  <c r="AZ71" i="16"/>
  <c r="AZ3" i="16"/>
  <c r="BA215" i="16"/>
  <c r="BA217" i="16"/>
  <c r="BD217" i="3"/>
  <c r="BA214" i="16"/>
  <c r="BA247" i="16"/>
  <c r="BB247" i="3"/>
  <c r="BA230" i="16"/>
  <c r="AZ49" i="16"/>
  <c r="BB57" i="3"/>
  <c r="AZ84" i="16"/>
  <c r="AZ80" i="16"/>
  <c r="BA261" i="16"/>
  <c r="BA276" i="16"/>
  <c r="BB69" i="3"/>
  <c r="BA262" i="16"/>
  <c r="BC56" i="3"/>
  <c r="BG221" i="3"/>
  <c r="BC227" i="3"/>
  <c r="BC224" i="3"/>
  <c r="BA263" i="16"/>
  <c r="AZ63" i="16"/>
  <c r="BB283" i="16"/>
  <c r="BC283" i="3"/>
  <c r="AZ21" i="16"/>
  <c r="BA170" i="16"/>
  <c r="BH68" i="3"/>
  <c r="AZ51" i="16"/>
  <c r="AZ23" i="16"/>
  <c r="BE48" i="3"/>
  <c r="BA5" i="16"/>
  <c r="BD258" i="3"/>
  <c r="BE258" i="3" s="1"/>
  <c r="BA6" i="16"/>
  <c r="BD278" i="3"/>
  <c r="BD278" i="16" s="1"/>
  <c r="BC278" i="16"/>
  <c r="BA226" i="16"/>
  <c r="BF55" i="3"/>
  <c r="BE219" i="3"/>
  <c r="BE60" i="3"/>
  <c r="BG55" i="3"/>
  <c r="BB245" i="3"/>
  <c r="BA245" i="16"/>
  <c r="BB241" i="16"/>
  <c r="BC241" i="3"/>
  <c r="BA286" i="16"/>
  <c r="BA260" i="16"/>
  <c r="BC53" i="3"/>
  <c r="BD298" i="3"/>
  <c r="BD298" i="16" s="1"/>
  <c r="BC298" i="16"/>
  <c r="BA4" i="16"/>
  <c r="BA3" i="16"/>
  <c r="BA15" i="16"/>
  <c r="BB264" i="3"/>
  <c r="BC235" i="3"/>
  <c r="BC235" i="16" s="1"/>
  <c r="BB235" i="16"/>
  <c r="BD235" i="3"/>
  <c r="BC64" i="3"/>
  <c r="AZ67" i="16"/>
  <c r="AZ58" i="16"/>
  <c r="BF219" i="3"/>
  <c r="AZ4" i="16"/>
  <c r="BA275" i="16"/>
  <c r="AZ7" i="16"/>
  <c r="AZ91" i="16"/>
  <c r="AZ90" i="16"/>
  <c r="BA256" i="16"/>
  <c r="BB226" i="3"/>
  <c r="BE220" i="3"/>
  <c r="BA269" i="16"/>
  <c r="AZ74" i="16"/>
  <c r="BA232" i="16"/>
  <c r="BD232" i="3"/>
  <c r="BD232" i="16" s="1"/>
  <c r="BC303" i="3"/>
  <c r="BB303" i="16"/>
  <c r="BB244" i="16"/>
  <c r="BD244" i="3"/>
  <c r="BD244" i="16" s="1"/>
  <c r="AZ93" i="16"/>
  <c r="BD218" i="3"/>
  <c r="BC247" i="3"/>
  <c r="BC247" i="16" s="1"/>
  <c r="AZ57" i="16"/>
  <c r="AZ89" i="16"/>
  <c r="BA184" i="16"/>
  <c r="BA182" i="16"/>
  <c r="AZ19" i="16"/>
  <c r="BB70" i="3"/>
  <c r="BC70" i="3" s="1"/>
  <c r="BE249" i="3"/>
  <c r="BD249" i="16"/>
  <c r="BC61" i="3"/>
  <c r="BB260" i="3"/>
  <c r="BC260" i="3" s="1"/>
  <c r="BE216" i="3"/>
  <c r="BA227" i="16"/>
  <c r="BC59" i="3"/>
  <c r="BA268" i="16"/>
  <c r="BC252" i="3"/>
  <c r="BD252" i="3" s="1"/>
  <c r="BD252" i="16" s="1"/>
  <c r="BC254" i="3"/>
  <c r="BB254" i="16"/>
  <c r="BB50" i="3"/>
  <c r="BA50" i="16"/>
  <c r="BE242" i="3"/>
  <c r="BB214" i="3"/>
  <c r="BA21" i="16"/>
  <c r="BA85" i="16"/>
  <c r="BC289" i="3"/>
  <c r="BC289" i="16" s="1"/>
  <c r="BB289" i="16"/>
  <c r="BD81" i="3"/>
  <c r="BA17" i="16"/>
  <c r="BE77" i="3"/>
  <c r="BA87" i="16"/>
  <c r="AZ48" i="16"/>
  <c r="AZ60" i="16"/>
  <c r="AZ86" i="16"/>
  <c r="AZ56" i="16"/>
  <c r="AZ68" i="16"/>
  <c r="AZ82" i="16"/>
  <c r="AZ61" i="16"/>
  <c r="AZ88" i="16"/>
  <c r="AZ53" i="16"/>
  <c r="AZ65" i="16"/>
  <c r="AZ54" i="16"/>
  <c r="AZ66" i="16"/>
  <c r="AZ92" i="16"/>
  <c r="AZ77" i="16"/>
  <c r="AZ79" i="16"/>
  <c r="AZ55" i="16"/>
  <c r="AZ64" i="16"/>
  <c r="AZ59" i="16"/>
  <c r="AZ78" i="16"/>
  <c r="AZ83" i="16"/>
  <c r="AZ76" i="16"/>
  <c r="BC51" i="3"/>
  <c r="AZ72" i="16"/>
  <c r="BE238" i="3"/>
  <c r="BD238" i="16"/>
  <c r="BA67" i="16"/>
  <c r="BB67" i="3"/>
  <c r="BC234" i="16"/>
  <c r="BC54" i="3"/>
  <c r="BC230" i="3"/>
  <c r="BB250" i="3"/>
  <c r="BA250" i="16"/>
  <c r="BD225" i="3"/>
  <c r="AZ2" i="16"/>
  <c r="AZ10" i="16"/>
  <c r="AZ24" i="16"/>
  <c r="AZ87" i="16"/>
  <c r="AZ17" i="16"/>
  <c r="BC240" i="16"/>
  <c r="BB52" i="3"/>
  <c r="BB210" i="3"/>
  <c r="BA211" i="16"/>
  <c r="BC211" i="3"/>
  <c r="BE225" i="3"/>
  <c r="BB239" i="3"/>
  <c r="BC239" i="3" s="1"/>
  <c r="BA239" i="16"/>
  <c r="BD228" i="3"/>
  <c r="BD66" i="3"/>
  <c r="BC49" i="3"/>
  <c r="BA274" i="16"/>
  <c r="BA266" i="16"/>
  <c r="BA222" i="16"/>
  <c r="BA209" i="16"/>
  <c r="BA221" i="16"/>
  <c r="BA267" i="16"/>
  <c r="BA265" i="16"/>
  <c r="BA229" i="16"/>
  <c r="BA255" i="16"/>
  <c r="BA220" i="16"/>
  <c r="BA228" i="16"/>
  <c r="BA213" i="16"/>
  <c r="BA237" i="16"/>
  <c r="BA176" i="16"/>
  <c r="BA277" i="16"/>
  <c r="AZ20" i="16"/>
  <c r="AZ81" i="16"/>
  <c r="AZ69" i="16"/>
  <c r="AZ70" i="16"/>
  <c r="BB286" i="3"/>
  <c r="BA216" i="16"/>
  <c r="BD213" i="3"/>
  <c r="BB300" i="16"/>
  <c r="BC300" i="3"/>
  <c r="BE222" i="3"/>
  <c r="BB63" i="3"/>
  <c r="BA63" i="16"/>
  <c r="BC62" i="3"/>
  <c r="BA223" i="16"/>
  <c r="BF209" i="3"/>
  <c r="BG209" i="3"/>
  <c r="AZ6" i="16"/>
  <c r="AZ50" i="16"/>
  <c r="BB231" i="3"/>
  <c r="BA231" i="16"/>
  <c r="AZ9" i="16"/>
  <c r="BD229" i="3"/>
  <c r="BD243" i="3"/>
  <c r="BD243" i="16" s="1"/>
  <c r="BE248" i="3"/>
  <c r="BE248" i="16" s="1"/>
  <c r="BD240" i="3"/>
  <c r="AT125" i="16"/>
  <c r="AU125" i="3"/>
  <c r="AS44" i="3"/>
  <c r="AR44" i="16"/>
  <c r="AS40" i="3"/>
  <c r="AR40" i="16"/>
  <c r="AT145" i="16"/>
  <c r="AU145" i="3"/>
  <c r="AT150" i="16"/>
  <c r="AT140" i="3"/>
  <c r="AT149" i="3"/>
  <c r="AT157" i="3"/>
  <c r="AU150" i="3"/>
  <c r="AT155" i="3"/>
  <c r="AT106" i="3"/>
  <c r="AS106" i="16"/>
  <c r="AS107" i="16"/>
  <c r="AT107" i="3"/>
  <c r="AS108" i="3"/>
  <c r="AS108" i="16" s="1"/>
  <c r="AT100" i="16"/>
  <c r="AU100" i="3"/>
  <c r="AS101" i="16"/>
  <c r="AT101" i="3"/>
  <c r="AS97" i="3"/>
  <c r="AS97" i="16" s="1"/>
  <c r="AS96" i="3"/>
  <c r="AS96" i="16" s="1"/>
  <c r="AT124" i="16"/>
  <c r="AT119" i="3"/>
  <c r="AU124" i="3"/>
  <c r="AT120" i="3"/>
  <c r="AT120" i="16" s="1"/>
  <c r="AT156" i="16"/>
  <c r="AU156" i="3"/>
  <c r="AU37" i="3"/>
  <c r="AT37" i="16"/>
  <c r="AT29" i="3"/>
  <c r="AS29" i="16"/>
  <c r="AS33" i="16"/>
  <c r="AT33" i="3"/>
  <c r="AS45" i="3"/>
  <c r="AR45" i="16"/>
  <c r="AS98" i="16"/>
  <c r="AT98" i="3"/>
  <c r="AS114" i="3"/>
  <c r="AS114" i="16" s="1"/>
  <c r="AT152" i="3"/>
  <c r="AS152" i="16"/>
  <c r="AT30" i="3"/>
  <c r="AS30" i="16"/>
  <c r="AT38" i="3"/>
  <c r="AS38" i="16"/>
  <c r="AT41" i="3"/>
  <c r="AS41" i="16"/>
  <c r="AT28" i="3"/>
  <c r="AS28" i="16"/>
  <c r="AT27" i="3"/>
  <c r="AS27" i="16"/>
  <c r="AT118" i="3"/>
  <c r="AS118" i="16"/>
  <c r="AT102" i="3"/>
  <c r="AS102" i="16"/>
  <c r="AT123" i="3"/>
  <c r="AS123" i="16"/>
  <c r="AS25" i="3"/>
  <c r="AR25" i="16"/>
  <c r="AS104" i="16"/>
  <c r="AS109" i="3"/>
  <c r="AS109" i="16" s="1"/>
  <c r="AS111" i="3"/>
  <c r="AT104" i="3"/>
  <c r="AS103" i="3"/>
  <c r="AS103" i="16" s="1"/>
  <c r="AS94" i="3"/>
  <c r="AS94" i="16" s="1"/>
  <c r="AT110" i="3"/>
  <c r="AS110" i="16"/>
  <c r="AU26" i="3"/>
  <c r="AT26" i="16"/>
  <c r="AT159" i="3"/>
  <c r="AS159" i="16"/>
  <c r="AS157" i="16"/>
  <c r="AS161" i="3"/>
  <c r="AS161" i="16" s="1"/>
  <c r="AS162" i="3"/>
  <c r="AS162" i="16" s="1"/>
  <c r="AS158" i="3"/>
  <c r="AS158" i="16" s="1"/>
  <c r="AT130" i="16"/>
  <c r="AU130" i="3"/>
  <c r="AT131" i="3"/>
  <c r="AT131" i="16" s="1"/>
  <c r="AT151" i="16"/>
  <c r="AU151" i="3"/>
  <c r="AT121" i="16"/>
  <c r="AT137" i="3"/>
  <c r="AT137" i="16" s="1"/>
  <c r="AU121" i="3"/>
  <c r="AR47" i="3"/>
  <c r="AQ47" i="16"/>
  <c r="AT36" i="3"/>
  <c r="AS36" i="16"/>
  <c r="AR43" i="3"/>
  <c r="AQ43" i="16"/>
  <c r="AT105" i="16"/>
  <c r="AU105" i="3"/>
  <c r="AT122" i="3"/>
  <c r="AS122" i="16"/>
  <c r="AS127" i="16"/>
  <c r="AT127" i="3"/>
  <c r="AS126" i="3"/>
  <c r="AS126" i="16" s="1"/>
  <c r="AS117" i="3"/>
  <c r="AS117" i="16" s="1"/>
  <c r="AS132" i="3"/>
  <c r="AS132" i="16" s="1"/>
  <c r="AS134" i="3"/>
  <c r="AT99" i="16"/>
  <c r="AU99" i="3"/>
  <c r="AS136" i="3"/>
  <c r="AR136" i="16"/>
  <c r="AU32" i="3"/>
  <c r="AT32" i="16"/>
  <c r="AS153" i="16"/>
  <c r="AT153" i="3"/>
  <c r="AS154" i="3"/>
  <c r="AS154" i="16" s="1"/>
  <c r="AT133" i="3"/>
  <c r="AS133" i="16"/>
  <c r="AT129" i="16"/>
  <c r="AU129" i="3"/>
  <c r="AR111" i="16"/>
  <c r="AR112" i="3"/>
  <c r="AR112" i="16" s="1"/>
  <c r="AR116" i="3"/>
  <c r="AR116" i="16" s="1"/>
  <c r="AR115" i="3"/>
  <c r="AR115" i="16" s="1"/>
  <c r="AT141" i="3"/>
  <c r="AS141" i="16"/>
  <c r="AS42" i="3"/>
  <c r="AR42" i="16"/>
  <c r="AR46" i="3"/>
  <c r="AQ46" i="16"/>
  <c r="AS39" i="3"/>
  <c r="AR39" i="16"/>
  <c r="AT31" i="3"/>
  <c r="AS31" i="16"/>
  <c r="AT113" i="3"/>
  <c r="AS113" i="16"/>
  <c r="AT35" i="3"/>
  <c r="AS35" i="16"/>
  <c r="AT95" i="3"/>
  <c r="AS95" i="16"/>
  <c r="AT148" i="3"/>
  <c r="AS148" i="16"/>
  <c r="AT128" i="3"/>
  <c r="AS128" i="16"/>
  <c r="AS144" i="16"/>
  <c r="AT144" i="3"/>
  <c r="AS160" i="3"/>
  <c r="AS160" i="16" s="1"/>
  <c r="AS147" i="16"/>
  <c r="AT147" i="3"/>
  <c r="AS142" i="3"/>
  <c r="AS142" i="16" s="1"/>
  <c r="AS143" i="3"/>
  <c r="AS143" i="16" s="1"/>
  <c r="AT146" i="16"/>
  <c r="AU146" i="3"/>
  <c r="AR134" i="16"/>
  <c r="AR139" i="3"/>
  <c r="AR139" i="16" s="1"/>
  <c r="AR135" i="3"/>
  <c r="AR135" i="16" s="1"/>
  <c r="AR138" i="3"/>
  <c r="AR138" i="16" s="1"/>
  <c r="AS34" i="3"/>
  <c r="AR34" i="16"/>
  <c r="BD285" i="3"/>
  <c r="BD285" i="16" s="1"/>
  <c r="BD92" i="3"/>
  <c r="BD88" i="3"/>
  <c r="BC284" i="3"/>
  <c r="BC284" i="16" s="1"/>
  <c r="BE291" i="3"/>
  <c r="BE291" i="16" s="1"/>
  <c r="BB4" i="3"/>
  <c r="BB5" i="3"/>
  <c r="BB7" i="3"/>
  <c r="BE92" i="3"/>
  <c r="BC279" i="3"/>
  <c r="BC279" i="16" s="1"/>
  <c r="BC79" i="3"/>
  <c r="BB23" i="3"/>
  <c r="BB206" i="3"/>
  <c r="BB206" i="16" s="1"/>
  <c r="BC257" i="3"/>
  <c r="BB187" i="3"/>
  <c r="BB187" i="16" s="1"/>
  <c r="BB201" i="3"/>
  <c r="BB201" i="16" s="1"/>
  <c r="BC174" i="3"/>
  <c r="BB9" i="3"/>
  <c r="BB10" i="3"/>
  <c r="BD299" i="3"/>
  <c r="BD277" i="3"/>
  <c r="BE277" i="3" s="1"/>
  <c r="BC172" i="3"/>
  <c r="BB163" i="3"/>
  <c r="BB189" i="3"/>
  <c r="BB189" i="16" s="1"/>
  <c r="BD267" i="3"/>
  <c r="BE267" i="3" s="1"/>
  <c r="BB3" i="3"/>
  <c r="BB20" i="3"/>
  <c r="BE274" i="3"/>
  <c r="BB199" i="3"/>
  <c r="BB199" i="16" s="1"/>
  <c r="BB204" i="3"/>
  <c r="BB204" i="16" s="1"/>
  <c r="BC264" i="3"/>
  <c r="BC91" i="3"/>
  <c r="BB71" i="3"/>
  <c r="BB192" i="3"/>
  <c r="BB192" i="16" s="1"/>
  <c r="BC271" i="3"/>
  <c r="BB6" i="3"/>
  <c r="BC178" i="3"/>
  <c r="BB169" i="3"/>
  <c r="BB185" i="3"/>
  <c r="BB196" i="3"/>
  <c r="BB196" i="16" s="1"/>
  <c r="BC287" i="3"/>
  <c r="BC287" i="16" s="1"/>
  <c r="BB188" i="3"/>
  <c r="BB188" i="16" s="1"/>
  <c r="BB84" i="3"/>
  <c r="BC288" i="3"/>
  <c r="BC288" i="16" s="1"/>
  <c r="BC170" i="3"/>
  <c r="BB194" i="3"/>
  <c r="BB194" i="16" s="1"/>
  <c r="BB89" i="3"/>
  <c r="BC293" i="3"/>
  <c r="BC293" i="16" s="1"/>
  <c r="BB175" i="3"/>
  <c r="BB18" i="3"/>
  <c r="BB203" i="3"/>
  <c r="BB203" i="16" s="1"/>
  <c r="BB8" i="3"/>
  <c r="BD259" i="3"/>
  <c r="BB167" i="3"/>
  <c r="BB198" i="3"/>
  <c r="BB198" i="16" s="1"/>
  <c r="BB171" i="3"/>
  <c r="BB15" i="3"/>
  <c r="BC86" i="3"/>
  <c r="BC82" i="3"/>
  <c r="BB186" i="3"/>
  <c r="BB186" i="16" s="1"/>
  <c r="BE73" i="3"/>
  <c r="BD295" i="3"/>
  <c r="BD295" i="16" s="1"/>
  <c r="BB273" i="3"/>
  <c r="BC273" i="3" s="1"/>
  <c r="BB13" i="3"/>
  <c r="BB21" i="3"/>
  <c r="BB190" i="3"/>
  <c r="BB190" i="16" s="1"/>
  <c r="BE266" i="3"/>
  <c r="BB12" i="3"/>
  <c r="BB173" i="3"/>
  <c r="BB270" i="3"/>
  <c r="BB179" i="3"/>
  <c r="BC176" i="3"/>
  <c r="BD290" i="3"/>
  <c r="BC262" i="3"/>
  <c r="BC294" i="3"/>
  <c r="BC294" i="16" s="1"/>
  <c r="BD72" i="3"/>
  <c r="BC184" i="3"/>
  <c r="BB207" i="3"/>
  <c r="BB207" i="16" s="1"/>
  <c r="BB14" i="3"/>
  <c r="BB177" i="3"/>
  <c r="BB200" i="3"/>
  <c r="BB200" i="16" s="1"/>
  <c r="BB208" i="3"/>
  <c r="BB208" i="16" s="1"/>
  <c r="BB17" i="3"/>
  <c r="BD76" i="3"/>
  <c r="BD280" i="3"/>
  <c r="BD280" i="16" s="1"/>
  <c r="BF77" i="3"/>
  <c r="BB193" i="3"/>
  <c r="BB193" i="16" s="1"/>
  <c r="BB90" i="3"/>
  <c r="BB191" i="3"/>
  <c r="BB191" i="16" s="1"/>
  <c r="BB202" i="3"/>
  <c r="BB202" i="16" s="1"/>
  <c r="BE88" i="3"/>
  <c r="BC276" i="3"/>
  <c r="BB2" i="3"/>
  <c r="BD292" i="3"/>
  <c r="BD292" i="16" s="1"/>
  <c r="BC164" i="3"/>
  <c r="BD265" i="3"/>
  <c r="BE255" i="3"/>
  <c r="BE81" i="3"/>
  <c r="BB11" i="3"/>
  <c r="BB165" i="3"/>
  <c r="BE268" i="3"/>
  <c r="BB22" i="3"/>
  <c r="BB205" i="3"/>
  <c r="BB205" i="16" s="1"/>
  <c r="BB87" i="3"/>
  <c r="BC78" i="3"/>
  <c r="BD271" i="3"/>
  <c r="BB197" i="3"/>
  <c r="BB197" i="16" s="1"/>
  <c r="BB85" i="3"/>
  <c r="BC275" i="3"/>
  <c r="BB195" i="3"/>
  <c r="BB195" i="16" s="1"/>
  <c r="BB181" i="3"/>
  <c r="BC256" i="3"/>
  <c r="BE297" i="3"/>
  <c r="BE297" i="16" s="1"/>
  <c r="BB80" i="3"/>
  <c r="BC182" i="3"/>
  <c r="BC296" i="3"/>
  <c r="BC296" i="16" s="1"/>
  <c r="BE298" i="3"/>
  <c r="BE298" i="16" s="1"/>
  <c r="BB19" i="3"/>
  <c r="BC93" i="3"/>
  <c r="BC281" i="3"/>
  <c r="BC180" i="3"/>
  <c r="BC74" i="3"/>
  <c r="BC261" i="3"/>
  <c r="BF83" i="3"/>
  <c r="BB183" i="3"/>
  <c r="BB24" i="3"/>
  <c r="BC282" i="3"/>
  <c r="BC282" i="16" s="1"/>
  <c r="BC168" i="3"/>
  <c r="BE278" i="3"/>
  <c r="BE278" i="16" s="1"/>
  <c r="BC269" i="3"/>
  <c r="BC166" i="3"/>
  <c r="BC87" i="3"/>
  <c r="BB16" i="3"/>
  <c r="BF291" i="3" l="1"/>
  <c r="BF291" i="16" s="1"/>
  <c r="BD286" i="3"/>
  <c r="BD286" i="16" s="1"/>
  <c r="BE244" i="3"/>
  <c r="BC251" i="16"/>
  <c r="BD251" i="3"/>
  <c r="BB271" i="16"/>
  <c r="BD236" i="3"/>
  <c r="BB163" i="16"/>
  <c r="BB230" i="16"/>
  <c r="BC286" i="3"/>
  <c r="BC286" i="16" s="1"/>
  <c r="BE236" i="3"/>
  <c r="BE236" i="16" s="1"/>
  <c r="BG215" i="3"/>
  <c r="BC239" i="16"/>
  <c r="BD256" i="3"/>
  <c r="BC52" i="3"/>
  <c r="BD241" i="3"/>
  <c r="BD241" i="16" s="1"/>
  <c r="BC241" i="16"/>
  <c r="BF48" i="3"/>
  <c r="BC57" i="3"/>
  <c r="BE253" i="3"/>
  <c r="BD253" i="16"/>
  <c r="BC212" i="3"/>
  <c r="BD212" i="3" s="1"/>
  <c r="BB212" i="16"/>
  <c r="BE233" i="3"/>
  <c r="BE233" i="16" s="1"/>
  <c r="BD233" i="16"/>
  <c r="BA60" i="16"/>
  <c r="BA83" i="16"/>
  <c r="BA77" i="16"/>
  <c r="BA76" i="16"/>
  <c r="BA48" i="16"/>
  <c r="BA55" i="16"/>
  <c r="BA68" i="16"/>
  <c r="BA65" i="16"/>
  <c r="BA53" i="16"/>
  <c r="BA86" i="16"/>
  <c r="BA79" i="16"/>
  <c r="BA92" i="16"/>
  <c r="BA78" i="16"/>
  <c r="BA54" i="16"/>
  <c r="BA82" i="16"/>
  <c r="BA93" i="16"/>
  <c r="BA59" i="16"/>
  <c r="BA73" i="16"/>
  <c r="BA88" i="16"/>
  <c r="BA66" i="16"/>
  <c r="BA64" i="16"/>
  <c r="BA61" i="16"/>
  <c r="BA56" i="16"/>
  <c r="BA62" i="16"/>
  <c r="BA72" i="16"/>
  <c r="BA71" i="16"/>
  <c r="BB211" i="16"/>
  <c r="BB181" i="16"/>
  <c r="BC89" i="3"/>
  <c r="BE240" i="3"/>
  <c r="BE240" i="16" s="1"/>
  <c r="BD240" i="16"/>
  <c r="BE229" i="3"/>
  <c r="BF229" i="3" s="1"/>
  <c r="BH209" i="3"/>
  <c r="BC63" i="3"/>
  <c r="BC300" i="16"/>
  <c r="BD300" i="3"/>
  <c r="BE213" i="3"/>
  <c r="BF213" i="3" s="1"/>
  <c r="BE228" i="3"/>
  <c r="BF228" i="3" s="1"/>
  <c r="BB210" i="16"/>
  <c r="BA11" i="16"/>
  <c r="BA19" i="16"/>
  <c r="BA89" i="16"/>
  <c r="BA9" i="16"/>
  <c r="BC214" i="3"/>
  <c r="BE214" i="3" s="1"/>
  <c r="BB214" i="16"/>
  <c r="BC50" i="3"/>
  <c r="BD50" i="3" s="1"/>
  <c r="BC252" i="16"/>
  <c r="BE252" i="3"/>
  <c r="BD59" i="3"/>
  <c r="BB260" i="16"/>
  <c r="BD260" i="3"/>
  <c r="BH221" i="3"/>
  <c r="BE218" i="3"/>
  <c r="BB225" i="16"/>
  <c r="BF248" i="3"/>
  <c r="BB264" i="16"/>
  <c r="BA14" i="16"/>
  <c r="BB178" i="16"/>
  <c r="BA7" i="16"/>
  <c r="BB275" i="16"/>
  <c r="BD53" i="3"/>
  <c r="BH55" i="3"/>
  <c r="BA24" i="16"/>
  <c r="BA18" i="16"/>
  <c r="BB258" i="16"/>
  <c r="BB227" i="16"/>
  <c r="BB247" i="16"/>
  <c r="BE247" i="3"/>
  <c r="BD247" i="3"/>
  <c r="BD247" i="16" s="1"/>
  <c r="BA81" i="16"/>
  <c r="BA75" i="16"/>
  <c r="BB269" i="16"/>
  <c r="BB261" i="16"/>
  <c r="BB262" i="16"/>
  <c r="BA12" i="16"/>
  <c r="BD302" i="3"/>
  <c r="BC302" i="16"/>
  <c r="BC261" i="16" s="1"/>
  <c r="BB217" i="16"/>
  <c r="BC301" i="3"/>
  <c r="BB301" i="16"/>
  <c r="BB14" i="16" s="1"/>
  <c r="BC269" i="16"/>
  <c r="BE243" i="3"/>
  <c r="BD51" i="3"/>
  <c r="BC254" i="16"/>
  <c r="BD254" i="3"/>
  <c r="BD254" i="16" s="1"/>
  <c r="BD70" i="3"/>
  <c r="BF244" i="3"/>
  <c r="BE244" i="16"/>
  <c r="BD303" i="3"/>
  <c r="BC303" i="16"/>
  <c r="BD64" i="3"/>
  <c r="BC245" i="3"/>
  <c r="BB245" i="16"/>
  <c r="BC283" i="16"/>
  <c r="BD283" i="3"/>
  <c r="BD283" i="16" s="1"/>
  <c r="BD224" i="3"/>
  <c r="BC224" i="16"/>
  <c r="BE217" i="3"/>
  <c r="BF217" i="3" s="1"/>
  <c r="BC69" i="3"/>
  <c r="BC75" i="3"/>
  <c r="BB272" i="16"/>
  <c r="BC272" i="3"/>
  <c r="BD272" i="3" s="1"/>
  <c r="BB220" i="16"/>
  <c r="BB209" i="16"/>
  <c r="BB221" i="16"/>
  <c r="BB268" i="16"/>
  <c r="BB274" i="16"/>
  <c r="BB265" i="16"/>
  <c r="BB259" i="16"/>
  <c r="BB215" i="16"/>
  <c r="BB263" i="16"/>
  <c r="BB267" i="16"/>
  <c r="BB213" i="16"/>
  <c r="BB277" i="16"/>
  <c r="BB219" i="16"/>
  <c r="BB222" i="16"/>
  <c r="BB255" i="16"/>
  <c r="BB228" i="16"/>
  <c r="BB229" i="16"/>
  <c r="BB216" i="16"/>
  <c r="BB218" i="16"/>
  <c r="BB266" i="16"/>
  <c r="BD237" i="3"/>
  <c r="BC237" i="16"/>
  <c r="BE223" i="3"/>
  <c r="BD289" i="3"/>
  <c r="BD289" i="16" s="1"/>
  <c r="BB165" i="16"/>
  <c r="BB179" i="16"/>
  <c r="BB273" i="16"/>
  <c r="BB15" i="16"/>
  <c r="BB167" i="16"/>
  <c r="BC84" i="3"/>
  <c r="BB6" i="16"/>
  <c r="BC166" i="16"/>
  <c r="BB183" i="16"/>
  <c r="BC180" i="16"/>
  <c r="BD288" i="3"/>
  <c r="BD288" i="16" s="1"/>
  <c r="BB90" i="16"/>
  <c r="BE76" i="3"/>
  <c r="BC184" i="16"/>
  <c r="BC262" i="16"/>
  <c r="BB270" i="16"/>
  <c r="BB171" i="16"/>
  <c r="BB185" i="16"/>
  <c r="BC271" i="16"/>
  <c r="BD91" i="3"/>
  <c r="BC174" i="16"/>
  <c r="BF233" i="3"/>
  <c r="BE66" i="3"/>
  <c r="BE241" i="3"/>
  <c r="BE241" i="16" s="1"/>
  <c r="BA74" i="16"/>
  <c r="BA91" i="16"/>
  <c r="BF225" i="3"/>
  <c r="BD54" i="3"/>
  <c r="BE54" i="3" s="1"/>
  <c r="BC67" i="3"/>
  <c r="BE238" i="16"/>
  <c r="BF238" i="3"/>
  <c r="BA22" i="16"/>
  <c r="BA23" i="16"/>
  <c r="BF242" i="3"/>
  <c r="BF242" i="16" s="1"/>
  <c r="BE242" i="16"/>
  <c r="BA51" i="16"/>
  <c r="BC210" i="3"/>
  <c r="BD210" i="3" s="1"/>
  <c r="BA70" i="16"/>
  <c r="BD62" i="3"/>
  <c r="BC226" i="3"/>
  <c r="BB226" i="16"/>
  <c r="BG219" i="3"/>
  <c r="BB174" i="16"/>
  <c r="BB176" i="16"/>
  <c r="BA10" i="16"/>
  <c r="BA2" i="16"/>
  <c r="BD227" i="3"/>
  <c r="BC227" i="16"/>
  <c r="BE227" i="3"/>
  <c r="BD56" i="3"/>
  <c r="BE56" i="3" s="1"/>
  <c r="BD57" i="3"/>
  <c r="BD230" i="3"/>
  <c r="BE232" i="3"/>
  <c r="BA58" i="16"/>
  <c r="BA20" i="16"/>
  <c r="BB172" i="16"/>
  <c r="BB170" i="16"/>
  <c r="BC217" i="16"/>
  <c r="BB276" i="16"/>
  <c r="BC223" i="16"/>
  <c r="BB85" i="16"/>
  <c r="BC176" i="16"/>
  <c r="BC178" i="16"/>
  <c r="BC231" i="3"/>
  <c r="BD231" i="3" s="1"/>
  <c r="BB231" i="16"/>
  <c r="BB239" i="16"/>
  <c r="BF216" i="3"/>
  <c r="BF220" i="3"/>
  <c r="BC260" i="16"/>
  <c r="BC273" i="16"/>
  <c r="BD281" i="3"/>
  <c r="BD281" i="16" s="1"/>
  <c r="BC281" i="16"/>
  <c r="BC275" i="16"/>
  <c r="BB22" i="16"/>
  <c r="BC164" i="16"/>
  <c r="BB17" i="16"/>
  <c r="BB177" i="16"/>
  <c r="BE290" i="3"/>
  <c r="BE290" i="16" s="1"/>
  <c r="BD290" i="16"/>
  <c r="BB173" i="16"/>
  <c r="BB175" i="16"/>
  <c r="BC170" i="16"/>
  <c r="BB169" i="16"/>
  <c r="BE263" i="3"/>
  <c r="BD264" i="3"/>
  <c r="BF264" i="3" s="1"/>
  <c r="BC264" i="16"/>
  <c r="BE299" i="3"/>
  <c r="BE299" i="16" s="1"/>
  <c r="BD299" i="16"/>
  <c r="BB23" i="16"/>
  <c r="BD284" i="3"/>
  <c r="BD284" i="16" s="1"/>
  <c r="BE285" i="3"/>
  <c r="BE285" i="16" s="1"/>
  <c r="BF234" i="3"/>
  <c r="BF222" i="3"/>
  <c r="BB286" i="16"/>
  <c r="BD211" i="3"/>
  <c r="BC211" i="16"/>
  <c r="BA52" i="16"/>
  <c r="BD49" i="3"/>
  <c r="BB250" i="16"/>
  <c r="BC250" i="3"/>
  <c r="BA49" i="16"/>
  <c r="BB257" i="16"/>
  <c r="BA8" i="16"/>
  <c r="BB164" i="16"/>
  <c r="BE61" i="3"/>
  <c r="BD61" i="3"/>
  <c r="BF249" i="3"/>
  <c r="BF249" i="16" s="1"/>
  <c r="BE249" i="16"/>
  <c r="BE235" i="3"/>
  <c r="BD235" i="16"/>
  <c r="BB168" i="16"/>
  <c r="BA80" i="16"/>
  <c r="BA13" i="16"/>
  <c r="BF60" i="3"/>
  <c r="BA16" i="16"/>
  <c r="BB180" i="16"/>
  <c r="BA90" i="16"/>
  <c r="BB224" i="16"/>
  <c r="BA57" i="16"/>
  <c r="BD214" i="3"/>
  <c r="BD239" i="3"/>
  <c r="BD239" i="16" s="1"/>
  <c r="BH219" i="3"/>
  <c r="BC58" i="3"/>
  <c r="BD65" i="3"/>
  <c r="BB184" i="16"/>
  <c r="BB182" i="16"/>
  <c r="BA84" i="16"/>
  <c r="BE246" i="3"/>
  <c r="BD246" i="16"/>
  <c r="BA69" i="16"/>
  <c r="BB256" i="16"/>
  <c r="BC232" i="16"/>
  <c r="BF66" i="3"/>
  <c r="BF240" i="3"/>
  <c r="AU146" i="16"/>
  <c r="AV146" i="3"/>
  <c r="AT148" i="16"/>
  <c r="AU148" i="3"/>
  <c r="AU31" i="3"/>
  <c r="AT31" i="16"/>
  <c r="AS46" i="3"/>
  <c r="AR46" i="16"/>
  <c r="AT127" i="16"/>
  <c r="AT134" i="3"/>
  <c r="AT126" i="3"/>
  <c r="AT132" i="3"/>
  <c r="AT132" i="16" s="1"/>
  <c r="AU127" i="3"/>
  <c r="AT117" i="3"/>
  <c r="AT117" i="16" s="1"/>
  <c r="AS43" i="3"/>
  <c r="AR43" i="16"/>
  <c r="AS47" i="3"/>
  <c r="AR47" i="16"/>
  <c r="AT159" i="16"/>
  <c r="AU159" i="3"/>
  <c r="AT45" i="3"/>
  <c r="AS45" i="16"/>
  <c r="AU29" i="3"/>
  <c r="AT29" i="16"/>
  <c r="AU150" i="16"/>
  <c r="AU155" i="3"/>
  <c r="AU155" i="16" s="1"/>
  <c r="AV150" i="3"/>
  <c r="AU157" i="3"/>
  <c r="AU140" i="3"/>
  <c r="AU149" i="3"/>
  <c r="AU105" i="16"/>
  <c r="AV105" i="3"/>
  <c r="AT110" i="16"/>
  <c r="AU110" i="3"/>
  <c r="AS111" i="16"/>
  <c r="AS112" i="3"/>
  <c r="AS112" i="16" s="1"/>
  <c r="AS116" i="3"/>
  <c r="AS116" i="16" s="1"/>
  <c r="AS115" i="3"/>
  <c r="AS115" i="16" s="1"/>
  <c r="AT25" i="3"/>
  <c r="AS25" i="16"/>
  <c r="AT34" i="3"/>
  <c r="AS34" i="16"/>
  <c r="AT128" i="16"/>
  <c r="AU128" i="3"/>
  <c r="AU129" i="16"/>
  <c r="AV129" i="3"/>
  <c r="AT144" i="16"/>
  <c r="AT160" i="3"/>
  <c r="AT160" i="16" s="1"/>
  <c r="AU144" i="3"/>
  <c r="AT153" i="16"/>
  <c r="AU153" i="3"/>
  <c r="AT154" i="3"/>
  <c r="AV32" i="3"/>
  <c r="AU32" i="16"/>
  <c r="AT122" i="16"/>
  <c r="AU122" i="3"/>
  <c r="AV26" i="3"/>
  <c r="AU26" i="16"/>
  <c r="AT123" i="16"/>
  <c r="AU123" i="3"/>
  <c r="AT118" i="16"/>
  <c r="AU118" i="3"/>
  <c r="AU28" i="3"/>
  <c r="AT28" i="16"/>
  <c r="AU38" i="3"/>
  <c r="AT38" i="16"/>
  <c r="AT152" i="16"/>
  <c r="AU152" i="3"/>
  <c r="AV37" i="3"/>
  <c r="AU37" i="16"/>
  <c r="AT107" i="16"/>
  <c r="AU107" i="3"/>
  <c r="AT108" i="3"/>
  <c r="AT155" i="16"/>
  <c r="AT140" i="16"/>
  <c r="AT44" i="3"/>
  <c r="AS44" i="16"/>
  <c r="AT147" i="16"/>
  <c r="AU147" i="3"/>
  <c r="AT142" i="3"/>
  <c r="AT142" i="16" s="1"/>
  <c r="AT143" i="3"/>
  <c r="AT143" i="16" s="1"/>
  <c r="AT141" i="16"/>
  <c r="AU141" i="3"/>
  <c r="AS134" i="16"/>
  <c r="AS135" i="3"/>
  <c r="AS135" i="16" s="1"/>
  <c r="AS138" i="3"/>
  <c r="AS138" i="16" s="1"/>
  <c r="AS139" i="3"/>
  <c r="AS139" i="16" s="1"/>
  <c r="AU124" i="16"/>
  <c r="AU119" i="3"/>
  <c r="AV124" i="3"/>
  <c r="AU120" i="3"/>
  <c r="AT133" i="16"/>
  <c r="AU133" i="3"/>
  <c r="AT136" i="3"/>
  <c r="AS136" i="16"/>
  <c r="AT102" i="16"/>
  <c r="AU102" i="3"/>
  <c r="AU27" i="3"/>
  <c r="AT27" i="16"/>
  <c r="AU41" i="3"/>
  <c r="AT41" i="16"/>
  <c r="AU30" i="3"/>
  <c r="AT30" i="16"/>
  <c r="AT98" i="16"/>
  <c r="AT114" i="3"/>
  <c r="AU98" i="3"/>
  <c r="AU33" i="3"/>
  <c r="AT33" i="16"/>
  <c r="AU156" i="16"/>
  <c r="AV156" i="3"/>
  <c r="AT119" i="16"/>
  <c r="AT101" i="16"/>
  <c r="AT96" i="3"/>
  <c r="AT96" i="16" s="1"/>
  <c r="AT97" i="3"/>
  <c r="AU101" i="3"/>
  <c r="AT157" i="16"/>
  <c r="AT161" i="3"/>
  <c r="AT162" i="3"/>
  <c r="AT158" i="3"/>
  <c r="AT158" i="16" s="1"/>
  <c r="AT40" i="3"/>
  <c r="AS40" i="16"/>
  <c r="AU125" i="16"/>
  <c r="AV125" i="3"/>
  <c r="AU35" i="3"/>
  <c r="AT35" i="16"/>
  <c r="AT104" i="16"/>
  <c r="AT109" i="3"/>
  <c r="AT109" i="16" s="1"/>
  <c r="AU104" i="3"/>
  <c r="AT103" i="3"/>
  <c r="AT103" i="16" s="1"/>
  <c r="AT111" i="3"/>
  <c r="AT94" i="3"/>
  <c r="AU100" i="16"/>
  <c r="AV100" i="3"/>
  <c r="AU130" i="16"/>
  <c r="AV130" i="3"/>
  <c r="AU131" i="3"/>
  <c r="AU131" i="16" s="1"/>
  <c r="AT95" i="16"/>
  <c r="AU95" i="3"/>
  <c r="AT113" i="16"/>
  <c r="AU113" i="3"/>
  <c r="AT39" i="3"/>
  <c r="AS39" i="16"/>
  <c r="AT42" i="3"/>
  <c r="AS42" i="16"/>
  <c r="AU99" i="16"/>
  <c r="AV99" i="3"/>
  <c r="AU36" i="3"/>
  <c r="AT36" i="16"/>
  <c r="AU121" i="16"/>
  <c r="AU137" i="3"/>
  <c r="AV121" i="3"/>
  <c r="AU151" i="16"/>
  <c r="AV151" i="3"/>
  <c r="AT106" i="16"/>
  <c r="AU106" i="3"/>
  <c r="AT149" i="16"/>
  <c r="AU145" i="16"/>
  <c r="AV145" i="3"/>
  <c r="BF81" i="3"/>
  <c r="BG81" i="3" s="1"/>
  <c r="BE288" i="3"/>
  <c r="BE288" i="16" s="1"/>
  <c r="BF268" i="3"/>
  <c r="BF285" i="3"/>
  <c r="BF285" i="16" s="1"/>
  <c r="BF258" i="3"/>
  <c r="BE265" i="3"/>
  <c r="BF265" i="3" s="1"/>
  <c r="BE271" i="3"/>
  <c r="BD282" i="3"/>
  <c r="BD282" i="16" s="1"/>
  <c r="BF277" i="3"/>
  <c r="BF76" i="3"/>
  <c r="BC183" i="3"/>
  <c r="BC183" i="16" s="1"/>
  <c r="BD93" i="3"/>
  <c r="BC19" i="3"/>
  <c r="BD296" i="3"/>
  <c r="BD296" i="16" s="1"/>
  <c r="BE264" i="3"/>
  <c r="BC90" i="3"/>
  <c r="BG77" i="3"/>
  <c r="BF271" i="3"/>
  <c r="BG258" i="3"/>
  <c r="BC12" i="3"/>
  <c r="BC190" i="3"/>
  <c r="BC190" i="16" s="1"/>
  <c r="BC13" i="3"/>
  <c r="BE295" i="3"/>
  <c r="BE295" i="16" s="1"/>
  <c r="BC15" i="3"/>
  <c r="BC198" i="3"/>
  <c r="BC198" i="16" s="1"/>
  <c r="BE259" i="3"/>
  <c r="BC185" i="3"/>
  <c r="BC185" i="16" s="1"/>
  <c r="BC71" i="3"/>
  <c r="BC199" i="3"/>
  <c r="BC199" i="16" s="1"/>
  <c r="BC163" i="3"/>
  <c r="BC163" i="16" s="1"/>
  <c r="BF299" i="3"/>
  <c r="BF299" i="16" s="1"/>
  <c r="BC10" i="3"/>
  <c r="BD174" i="3"/>
  <c r="BC187" i="3"/>
  <c r="BC187" i="16" s="1"/>
  <c r="BD257" i="3"/>
  <c r="BC23" i="3"/>
  <c r="BD79" i="3"/>
  <c r="BC7" i="3"/>
  <c r="BC4" i="3"/>
  <c r="BF255" i="3"/>
  <c r="BC16" i="3"/>
  <c r="BD166" i="3"/>
  <c r="BC24" i="3"/>
  <c r="BD74" i="3"/>
  <c r="BD180" i="3"/>
  <c r="BF278" i="3"/>
  <c r="BF278" i="16" s="1"/>
  <c r="BF297" i="3"/>
  <c r="BF297" i="16" s="1"/>
  <c r="BC195" i="3"/>
  <c r="BC195" i="16" s="1"/>
  <c r="BD275" i="3"/>
  <c r="BC197" i="3"/>
  <c r="BC197" i="16" s="1"/>
  <c r="BC22" i="3"/>
  <c r="BC165" i="3"/>
  <c r="BC165" i="16" s="1"/>
  <c r="BD164" i="3"/>
  <c r="BC202" i="3"/>
  <c r="BC202" i="16" s="1"/>
  <c r="BC17" i="3"/>
  <c r="BC200" i="3"/>
  <c r="BC200" i="16" s="1"/>
  <c r="BC177" i="3"/>
  <c r="BC177" i="16" s="1"/>
  <c r="BD184" i="3"/>
  <c r="BF298" i="3"/>
  <c r="BF298" i="16" s="1"/>
  <c r="BC173" i="3"/>
  <c r="BC173" i="16" s="1"/>
  <c r="BF266" i="3"/>
  <c r="BC186" i="3"/>
  <c r="BC186" i="16" s="1"/>
  <c r="BC167" i="3"/>
  <c r="BC167" i="16" s="1"/>
  <c r="BC203" i="3"/>
  <c r="BC203" i="16" s="1"/>
  <c r="BC175" i="3"/>
  <c r="BC175" i="16" s="1"/>
  <c r="BD170" i="3"/>
  <c r="BD84" i="3"/>
  <c r="BE84" i="3" s="1"/>
  <c r="BD178" i="3"/>
  <c r="BF274" i="3"/>
  <c r="BD279" i="3"/>
  <c r="BD279" i="16" s="1"/>
  <c r="BD78" i="3"/>
  <c r="BE289" i="3"/>
  <c r="BE289" i="16" s="1"/>
  <c r="BD261" i="3"/>
  <c r="BE261" i="3" s="1"/>
  <c r="BE280" i="3"/>
  <c r="BE280" i="16" s="1"/>
  <c r="BF73" i="3"/>
  <c r="BC171" i="3"/>
  <c r="BC171" i="16" s="1"/>
  <c r="BG291" i="3"/>
  <c r="BG291" i="16" s="1"/>
  <c r="BD293" i="3"/>
  <c r="BD293" i="16" s="1"/>
  <c r="BC196" i="3"/>
  <c r="BC196" i="16" s="1"/>
  <c r="BC169" i="3"/>
  <c r="BC169" i="16" s="1"/>
  <c r="BC204" i="3"/>
  <c r="BC204" i="16" s="1"/>
  <c r="BC189" i="3"/>
  <c r="BC189" i="16" s="1"/>
  <c r="BD172" i="3"/>
  <c r="BG299" i="3"/>
  <c r="BG299" i="16" s="1"/>
  <c r="BC9" i="3"/>
  <c r="BC201" i="3"/>
  <c r="BC201" i="16" s="1"/>
  <c r="BC206" i="3"/>
  <c r="BC206" i="16" s="1"/>
  <c r="BF92" i="3"/>
  <c r="BC5" i="3"/>
  <c r="BE292" i="3"/>
  <c r="BE292" i="16" s="1"/>
  <c r="BD168" i="3"/>
  <c r="BE256" i="3"/>
  <c r="BC85" i="3"/>
  <c r="BD276" i="3"/>
  <c r="BC193" i="3"/>
  <c r="BC193" i="16" s="1"/>
  <c r="BC208" i="3"/>
  <c r="BC208" i="16" s="1"/>
  <c r="BD262" i="3"/>
  <c r="BC21" i="3"/>
  <c r="BD89" i="3"/>
  <c r="BD87" i="3"/>
  <c r="BD269" i="3"/>
  <c r="BG83" i="3"/>
  <c r="BE296" i="3"/>
  <c r="BE296" i="16" s="1"/>
  <c r="BD182" i="3"/>
  <c r="BC80" i="3"/>
  <c r="BC181" i="3"/>
  <c r="BC181" i="16" s="1"/>
  <c r="BC205" i="3"/>
  <c r="BC205" i="16" s="1"/>
  <c r="BC11" i="3"/>
  <c r="BF292" i="3"/>
  <c r="BF292" i="16" s="1"/>
  <c r="BC2" i="3"/>
  <c r="BF88" i="3"/>
  <c r="BC191" i="3"/>
  <c r="BC191" i="16" s="1"/>
  <c r="BD86" i="3"/>
  <c r="BC14" i="3"/>
  <c r="BC207" i="3"/>
  <c r="BC207" i="16" s="1"/>
  <c r="BE72" i="3"/>
  <c r="BD294" i="3"/>
  <c r="BD294" i="16" s="1"/>
  <c r="BF267" i="3"/>
  <c r="BD176" i="3"/>
  <c r="BC179" i="3"/>
  <c r="BC179" i="16" s="1"/>
  <c r="BC270" i="3"/>
  <c r="BC270" i="16" s="1"/>
  <c r="BD273" i="3"/>
  <c r="BD82" i="3"/>
  <c r="BE91" i="3"/>
  <c r="BC8" i="3"/>
  <c r="BC18" i="3"/>
  <c r="BC194" i="3"/>
  <c r="BC194" i="16" s="1"/>
  <c r="BC188" i="3"/>
  <c r="BC188" i="16" s="1"/>
  <c r="BD287" i="3"/>
  <c r="BD287" i="16" s="1"/>
  <c r="BC6" i="3"/>
  <c r="BF263" i="3"/>
  <c r="BC192" i="3"/>
  <c r="BC192" i="16" s="1"/>
  <c r="BC20" i="3"/>
  <c r="BC3" i="3"/>
  <c r="BF51" i="3" l="1"/>
  <c r="BD251" i="16"/>
  <c r="BG265" i="3"/>
  <c r="BF288" i="3"/>
  <c r="BF288" i="16" s="1"/>
  <c r="BE284" i="3"/>
  <c r="BE284" i="16" s="1"/>
  <c r="BE51" i="3"/>
  <c r="BE286" i="3"/>
  <c r="BE231" i="3"/>
  <c r="BF241" i="3"/>
  <c r="BG242" i="3"/>
  <c r="BE272" i="3"/>
  <c r="BF272" i="3" s="1"/>
  <c r="BG272" i="3" s="1"/>
  <c r="BD236" i="16"/>
  <c r="BF236" i="3"/>
  <c r="BF236" i="16" s="1"/>
  <c r="BF289" i="3"/>
  <c r="BF289" i="16" s="1"/>
  <c r="BF290" i="3"/>
  <c r="BF290" i="16" s="1"/>
  <c r="BE282" i="3"/>
  <c r="BE282" i="16" s="1"/>
  <c r="BE283" i="3"/>
  <c r="BE283" i="16" s="1"/>
  <c r="BE251" i="3"/>
  <c r="BE251" i="16" s="1"/>
  <c r="BG213" i="3"/>
  <c r="BG51" i="3"/>
  <c r="BG217" i="3"/>
  <c r="BD80" i="3"/>
  <c r="BD90" i="3"/>
  <c r="BE90" i="3" s="1"/>
  <c r="BB58" i="16"/>
  <c r="BF61" i="3"/>
  <c r="BC250" i="16"/>
  <c r="BD250" i="3"/>
  <c r="BB7" i="16"/>
  <c r="BB20" i="16"/>
  <c r="BC231" i="16"/>
  <c r="BF232" i="3"/>
  <c r="BE232" i="16"/>
  <c r="BF227" i="3"/>
  <c r="BE62" i="3"/>
  <c r="BG238" i="3"/>
  <c r="BF238" i="16"/>
  <c r="BD67" i="3"/>
  <c r="BG233" i="3"/>
  <c r="BF233" i="16"/>
  <c r="BB11" i="16"/>
  <c r="BB9" i="16"/>
  <c r="BF283" i="3"/>
  <c r="BF283" i="16" s="1"/>
  <c r="BE237" i="3"/>
  <c r="BD237" i="16"/>
  <c r="BC221" i="16"/>
  <c r="BC220" i="16"/>
  <c r="BC222" i="16"/>
  <c r="BC209" i="16"/>
  <c r="BC216" i="16"/>
  <c r="BC274" i="16"/>
  <c r="BC266" i="16"/>
  <c r="BC265" i="16"/>
  <c r="BC229" i="16"/>
  <c r="BC268" i="16"/>
  <c r="BC259" i="16"/>
  <c r="BC258" i="16"/>
  <c r="BC277" i="16"/>
  <c r="BC228" i="16"/>
  <c r="BC219" i="16"/>
  <c r="BC215" i="16"/>
  <c r="BC263" i="16"/>
  <c r="BC218" i="16"/>
  <c r="BC225" i="16"/>
  <c r="BC267" i="16"/>
  <c r="BC255" i="16"/>
  <c r="BC213" i="16"/>
  <c r="BE239" i="3"/>
  <c r="BE59" i="3"/>
  <c r="BD63" i="3"/>
  <c r="BB3" i="16"/>
  <c r="BC182" i="16"/>
  <c r="BE212" i="3"/>
  <c r="BF253" i="3"/>
  <c r="BE253" i="16"/>
  <c r="BG48" i="3"/>
  <c r="BD52" i="3"/>
  <c r="BB10" i="16"/>
  <c r="BD184" i="16"/>
  <c r="BG268" i="3"/>
  <c r="BG60" i="3"/>
  <c r="BE211" i="3"/>
  <c r="BG234" i="3"/>
  <c r="BG234" i="16" s="1"/>
  <c r="BF234" i="16"/>
  <c r="BH234" i="3"/>
  <c r="BH234" i="16" s="1"/>
  <c r="BG241" i="3"/>
  <c r="BF241" i="16"/>
  <c r="BF54" i="3"/>
  <c r="BE303" i="3"/>
  <c r="BD303" i="16"/>
  <c r="BB68" i="16"/>
  <c r="BB48" i="16"/>
  <c r="BB88" i="16"/>
  <c r="BB76" i="16"/>
  <c r="BB83" i="16"/>
  <c r="BB73" i="16"/>
  <c r="BB66" i="16"/>
  <c r="BB55" i="16"/>
  <c r="BB60" i="16"/>
  <c r="BB77" i="16"/>
  <c r="BB53" i="16"/>
  <c r="BB51" i="16"/>
  <c r="BB62" i="16"/>
  <c r="BB56" i="16"/>
  <c r="BB92" i="16"/>
  <c r="BB86" i="16"/>
  <c r="BB82" i="16"/>
  <c r="BB54" i="16"/>
  <c r="BB72" i="16"/>
  <c r="BB49" i="16"/>
  <c r="BB74" i="16"/>
  <c r="BB64" i="16"/>
  <c r="BB61" i="16"/>
  <c r="BB93" i="16"/>
  <c r="BB59" i="16"/>
  <c r="BB79" i="16"/>
  <c r="BB65" i="16"/>
  <c r="BB91" i="16"/>
  <c r="BB81" i="16"/>
  <c r="BB78" i="16"/>
  <c r="BE210" i="3"/>
  <c r="BE53" i="3"/>
  <c r="BF53" i="3" s="1"/>
  <c r="BB4" i="16"/>
  <c r="BB71" i="16"/>
  <c r="BB2" i="16"/>
  <c r="BB19" i="16"/>
  <c r="BB69" i="16"/>
  <c r="BB8" i="16"/>
  <c r="BF56" i="3"/>
  <c r="BE269" i="3"/>
  <c r="BG283" i="3"/>
  <c r="BG283" i="16" s="1"/>
  <c r="BE281" i="3"/>
  <c r="BE281" i="16" s="1"/>
  <c r="BG240" i="3"/>
  <c r="BG240" i="16" s="1"/>
  <c r="BF240" i="16"/>
  <c r="BE65" i="3"/>
  <c r="BF65" i="3" s="1"/>
  <c r="BE49" i="3"/>
  <c r="BF286" i="3"/>
  <c r="BE286" i="16"/>
  <c r="BG220" i="3"/>
  <c r="BB13" i="16"/>
  <c r="BE57" i="3"/>
  <c r="BC226" i="16"/>
  <c r="BD226" i="3"/>
  <c r="BC276" i="16"/>
  <c r="BB80" i="16"/>
  <c r="BC168" i="16"/>
  <c r="BB84" i="16"/>
  <c r="BB87" i="16"/>
  <c r="BF223" i="3"/>
  <c r="BC272" i="16"/>
  <c r="BD75" i="3"/>
  <c r="BE75" i="3" s="1"/>
  <c r="BE224" i="3"/>
  <c r="BE254" i="3"/>
  <c r="BD301" i="3"/>
  <c r="BC301" i="16"/>
  <c r="BC17" i="16" s="1"/>
  <c r="BG247" i="3"/>
  <c r="BF218" i="3"/>
  <c r="BE252" i="16"/>
  <c r="BF252" i="3"/>
  <c r="BC230" i="16"/>
  <c r="BD300" i="16"/>
  <c r="BE300" i="3"/>
  <c r="BC257" i="16"/>
  <c r="BB89" i="16"/>
  <c r="BC212" i="16"/>
  <c r="BB57" i="16"/>
  <c r="BB52" i="16"/>
  <c r="BC18" i="16"/>
  <c r="BC23" i="16"/>
  <c r="BE235" i="16"/>
  <c r="BF235" i="3"/>
  <c r="BF235" i="16" s="1"/>
  <c r="BG222" i="3"/>
  <c r="BF231" i="3"/>
  <c r="BG231" i="3" s="1"/>
  <c r="BE230" i="3"/>
  <c r="BF230" i="3" s="1"/>
  <c r="BH242" i="3"/>
  <c r="BH242" i="16" s="1"/>
  <c r="BG242" i="16"/>
  <c r="BG225" i="3"/>
  <c r="BE70" i="3"/>
  <c r="BE302" i="3"/>
  <c r="BD302" i="16"/>
  <c r="BD262" i="16" s="1"/>
  <c r="BF247" i="3"/>
  <c r="BF247" i="16" s="1"/>
  <c r="BE247" i="16"/>
  <c r="BG229" i="3"/>
  <c r="BH229" i="3" s="1"/>
  <c r="BE50" i="3"/>
  <c r="BB63" i="16"/>
  <c r="BE93" i="3"/>
  <c r="BF93" i="3" s="1"/>
  <c r="BD168" i="16"/>
  <c r="BD275" i="16"/>
  <c r="BD180" i="16"/>
  <c r="BG66" i="3"/>
  <c r="BH66" i="3" s="1"/>
  <c r="BF246" i="3"/>
  <c r="BE246" i="16"/>
  <c r="BD58" i="3"/>
  <c r="BC58" i="16"/>
  <c r="BD214" i="16"/>
  <c r="BD69" i="3"/>
  <c r="BB21" i="16"/>
  <c r="BG216" i="3"/>
  <c r="BB16" i="16"/>
  <c r="BC210" i="16"/>
  <c r="BF49" i="3"/>
  <c r="BB67" i="16"/>
  <c r="BB18" i="16"/>
  <c r="BC84" i="16"/>
  <c r="BD272" i="16"/>
  <c r="BB75" i="16"/>
  <c r="BF224" i="3"/>
  <c r="BC245" i="16"/>
  <c r="BD245" i="3"/>
  <c r="BG244" i="3"/>
  <c r="BF244" i="16"/>
  <c r="BF243" i="3"/>
  <c r="BE243" i="16"/>
  <c r="BB24" i="16"/>
  <c r="BG248" i="3"/>
  <c r="BG248" i="16" s="1"/>
  <c r="BF248" i="16"/>
  <c r="BB70" i="16"/>
  <c r="BF59" i="3"/>
  <c r="BB50" i="16"/>
  <c r="BC214" i="16"/>
  <c r="BF214" i="3"/>
  <c r="BG228" i="3"/>
  <c r="BC172" i="16"/>
  <c r="BC89" i="16"/>
  <c r="BE52" i="3"/>
  <c r="BB5" i="16"/>
  <c r="BB12" i="16"/>
  <c r="BC256" i="16"/>
  <c r="BE64" i="3"/>
  <c r="BG286" i="3"/>
  <c r="BG286" i="16" s="1"/>
  <c r="BH215" i="3"/>
  <c r="BE260" i="3"/>
  <c r="BG249" i="3"/>
  <c r="AV121" i="16"/>
  <c r="AV137" i="3"/>
  <c r="AV137" i="16" s="1"/>
  <c r="AW121" i="3"/>
  <c r="AU39" i="3"/>
  <c r="AT39" i="16"/>
  <c r="AV125" i="16"/>
  <c r="AW125" i="3"/>
  <c r="AT114" i="16"/>
  <c r="AV30" i="3"/>
  <c r="AU30" i="16"/>
  <c r="AU152" i="16"/>
  <c r="AV152" i="3"/>
  <c r="AV38" i="3"/>
  <c r="AU38" i="16"/>
  <c r="AW32" i="3"/>
  <c r="AV32" i="16"/>
  <c r="AU34" i="3"/>
  <c r="AT34" i="16"/>
  <c r="AV146" i="16"/>
  <c r="AW146" i="3"/>
  <c r="AV36" i="3"/>
  <c r="AU36" i="16"/>
  <c r="AU113" i="16"/>
  <c r="AV113" i="3"/>
  <c r="AV156" i="16"/>
  <c r="AW156" i="3"/>
  <c r="AU133" i="16"/>
  <c r="AV133" i="3"/>
  <c r="AU106" i="16"/>
  <c r="AV106" i="3"/>
  <c r="AU42" i="3"/>
  <c r="AT42" i="16"/>
  <c r="AT94" i="16"/>
  <c r="AV35" i="3"/>
  <c r="AU35" i="16"/>
  <c r="AT162" i="16"/>
  <c r="AV99" i="16"/>
  <c r="AW99" i="3"/>
  <c r="AV100" i="16"/>
  <c r="AW100" i="3"/>
  <c r="AT111" i="16"/>
  <c r="AT116" i="3"/>
  <c r="AT112" i="3"/>
  <c r="AT112" i="16" s="1"/>
  <c r="AT115" i="3"/>
  <c r="AU40" i="3"/>
  <c r="AT40" i="16"/>
  <c r="AT161" i="16"/>
  <c r="AT97" i="16"/>
  <c r="AU98" i="16"/>
  <c r="AU114" i="3"/>
  <c r="AU114" i="16" s="1"/>
  <c r="AV98" i="3"/>
  <c r="AV41" i="3"/>
  <c r="AU41" i="16"/>
  <c r="AT136" i="16"/>
  <c r="AU136" i="3"/>
  <c r="AU107" i="16"/>
  <c r="AU108" i="3"/>
  <c r="AU108" i="16" s="1"/>
  <c r="AV107" i="3"/>
  <c r="AV28" i="3"/>
  <c r="AU28" i="16"/>
  <c r="AU123" i="16"/>
  <c r="AV123" i="3"/>
  <c r="AW26" i="3"/>
  <c r="AV26" i="16"/>
  <c r="AV105" i="16"/>
  <c r="AW105" i="3"/>
  <c r="AU140" i="16"/>
  <c r="AT43" i="3"/>
  <c r="AS43" i="16"/>
  <c r="AV31" i="3"/>
  <c r="AU31" i="16"/>
  <c r="AU95" i="16"/>
  <c r="AV95" i="3"/>
  <c r="AU102" i="16"/>
  <c r="AV102" i="3"/>
  <c r="AU120" i="16"/>
  <c r="AU122" i="16"/>
  <c r="AV122" i="3"/>
  <c r="AV151" i="16"/>
  <c r="AW151" i="3"/>
  <c r="AU137" i="16"/>
  <c r="AV33" i="3"/>
  <c r="AU33" i="16"/>
  <c r="AV124" i="16"/>
  <c r="AW124" i="3"/>
  <c r="AV119" i="3"/>
  <c r="AV120" i="3"/>
  <c r="AV120" i="16" s="1"/>
  <c r="AU147" i="16"/>
  <c r="AU142" i="3"/>
  <c r="AU143" i="3"/>
  <c r="AV147" i="3"/>
  <c r="AU118" i="16"/>
  <c r="AV118" i="3"/>
  <c r="AT154" i="16"/>
  <c r="AU144" i="16"/>
  <c r="AV144" i="3"/>
  <c r="AU160" i="3"/>
  <c r="AU128" i="16"/>
  <c r="AV128" i="3"/>
  <c r="AV150" i="16"/>
  <c r="AW150" i="3"/>
  <c r="AV155" i="3"/>
  <c r="AV157" i="3"/>
  <c r="AV149" i="3"/>
  <c r="AV140" i="3"/>
  <c r="AT47" i="3"/>
  <c r="AS47" i="16"/>
  <c r="AT134" i="16"/>
  <c r="AT138" i="3"/>
  <c r="AT138" i="16" s="1"/>
  <c r="AT139" i="3"/>
  <c r="AT135" i="3"/>
  <c r="AT135" i="16" s="1"/>
  <c r="AU148" i="16"/>
  <c r="AV148" i="3"/>
  <c r="AV130" i="16"/>
  <c r="AV131" i="3"/>
  <c r="AW130" i="3"/>
  <c r="AU141" i="16"/>
  <c r="AV141" i="3"/>
  <c r="AU44" i="3"/>
  <c r="AT44" i="16"/>
  <c r="AU110" i="16"/>
  <c r="AV110" i="3"/>
  <c r="AU157" i="16"/>
  <c r="AU161" i="3"/>
  <c r="AU162" i="3"/>
  <c r="AU158" i="3"/>
  <c r="AU45" i="3"/>
  <c r="AT45" i="16"/>
  <c r="AT126" i="16"/>
  <c r="AT46" i="3"/>
  <c r="AS46" i="16"/>
  <c r="AU104" i="16"/>
  <c r="AU109" i="3"/>
  <c r="AV104" i="3"/>
  <c r="AU111" i="3"/>
  <c r="AU94" i="3"/>
  <c r="AU103" i="3"/>
  <c r="AV145" i="16"/>
  <c r="AW145" i="3"/>
  <c r="AU101" i="16"/>
  <c r="AU96" i="3"/>
  <c r="AV101" i="3"/>
  <c r="AU97" i="3"/>
  <c r="AU97" i="16" s="1"/>
  <c r="AV27" i="3"/>
  <c r="AU27" i="16"/>
  <c r="AU119" i="16"/>
  <c r="AT108" i="16"/>
  <c r="AW37" i="3"/>
  <c r="AV37" i="16"/>
  <c r="AU153" i="16"/>
  <c r="AU154" i="3"/>
  <c r="AV153" i="3"/>
  <c r="AV129" i="16"/>
  <c r="AW129" i="3"/>
  <c r="AU25" i="3"/>
  <c r="AT25" i="16"/>
  <c r="AU149" i="16"/>
  <c r="AV29" i="3"/>
  <c r="AU29" i="16"/>
  <c r="AU159" i="16"/>
  <c r="AV159" i="3"/>
  <c r="AU127" i="16"/>
  <c r="AU126" i="3"/>
  <c r="AU132" i="3"/>
  <c r="AV127" i="3"/>
  <c r="AU134" i="3"/>
  <c r="AU117" i="3"/>
  <c r="AU117" i="16" s="1"/>
  <c r="BG285" i="3"/>
  <c r="BG285" i="16" s="1"/>
  <c r="BF261" i="3"/>
  <c r="BF282" i="3"/>
  <c r="BF282" i="16" s="1"/>
  <c r="BE89" i="3"/>
  <c r="BF295" i="3"/>
  <c r="BF295" i="16" s="1"/>
  <c r="BG278" i="3"/>
  <c r="BG278" i="16" s="1"/>
  <c r="BF284" i="3"/>
  <c r="BF284" i="16" s="1"/>
  <c r="BG277" i="3"/>
  <c r="BH277" i="3" s="1"/>
  <c r="BG76" i="3"/>
  <c r="BG88" i="3"/>
  <c r="BH88" i="3" s="1"/>
  <c r="BE257" i="3"/>
  <c r="BG290" i="3"/>
  <c r="BG290" i="16" s="1"/>
  <c r="BE80" i="3"/>
  <c r="BD18" i="3"/>
  <c r="BE294" i="3"/>
  <c r="BE294" i="16" s="1"/>
  <c r="BG92" i="3"/>
  <c r="BD175" i="3"/>
  <c r="BD175" i="16" s="1"/>
  <c r="BD186" i="3"/>
  <c r="BD186" i="16" s="1"/>
  <c r="BD177" i="3"/>
  <c r="BD177" i="16" s="1"/>
  <c r="BG255" i="3"/>
  <c r="BD7" i="3"/>
  <c r="BD23" i="3"/>
  <c r="BD187" i="3"/>
  <c r="BD187" i="16" s="1"/>
  <c r="BD10" i="3"/>
  <c r="BD163" i="3"/>
  <c r="BD163" i="16" s="1"/>
  <c r="BD199" i="3"/>
  <c r="BD199" i="16" s="1"/>
  <c r="BD185" i="3"/>
  <c r="BD185" i="16" s="1"/>
  <c r="BD198" i="3"/>
  <c r="BD198" i="16" s="1"/>
  <c r="BH81" i="3"/>
  <c r="BD13" i="3"/>
  <c r="BD12" i="3"/>
  <c r="BH283" i="3"/>
  <c r="BH283" i="16" s="1"/>
  <c r="BH268" i="3"/>
  <c r="BD3" i="3"/>
  <c r="BD207" i="3"/>
  <c r="BD207" i="16" s="1"/>
  <c r="BD2" i="3"/>
  <c r="BE182" i="3"/>
  <c r="BG267" i="3"/>
  <c r="BE262" i="3"/>
  <c r="BF262" i="3" s="1"/>
  <c r="BE276" i="3"/>
  <c r="BE168" i="3"/>
  <c r="BE279" i="3"/>
  <c r="BE279" i="16" s="1"/>
  <c r="BD9" i="3"/>
  <c r="BE172" i="3"/>
  <c r="BD204" i="3"/>
  <c r="BD204" i="16" s="1"/>
  <c r="BD196" i="3"/>
  <c r="BD196" i="16" s="1"/>
  <c r="BH291" i="3"/>
  <c r="BH291" i="16" s="1"/>
  <c r="BD171" i="3"/>
  <c r="BD171" i="16" s="1"/>
  <c r="BG73" i="3"/>
  <c r="BE79" i="3"/>
  <c r="BG274" i="3"/>
  <c r="BE178" i="3"/>
  <c r="BD173" i="3"/>
  <c r="BD173" i="16" s="1"/>
  <c r="BF269" i="3"/>
  <c r="BE164" i="3"/>
  <c r="BG297" i="3"/>
  <c r="BG297" i="16" s="1"/>
  <c r="BE74" i="3"/>
  <c r="BD24" i="3"/>
  <c r="BD16" i="3"/>
  <c r="BD71" i="3"/>
  <c r="BH258" i="3"/>
  <c r="BD191" i="3"/>
  <c r="BD191" i="16" s="1"/>
  <c r="BD11" i="3"/>
  <c r="BD181" i="3"/>
  <c r="BD181" i="16" s="1"/>
  <c r="BG264" i="3"/>
  <c r="BD206" i="3"/>
  <c r="BD206" i="16" s="1"/>
  <c r="BG298" i="3"/>
  <c r="BG298" i="16" s="1"/>
  <c r="BD17" i="3"/>
  <c r="BD165" i="3"/>
  <c r="BD165" i="16" s="1"/>
  <c r="BD188" i="3"/>
  <c r="BD188" i="16" s="1"/>
  <c r="BD194" i="3"/>
  <c r="BD194" i="16" s="1"/>
  <c r="BD8" i="3"/>
  <c r="BF296" i="3"/>
  <c r="BF296" i="16" s="1"/>
  <c r="BE287" i="3"/>
  <c r="BE287" i="16" s="1"/>
  <c r="BD5" i="3"/>
  <c r="BF84" i="3"/>
  <c r="BD203" i="3"/>
  <c r="BD203" i="16" s="1"/>
  <c r="BE184" i="3"/>
  <c r="BD200" i="3"/>
  <c r="BD200" i="16" s="1"/>
  <c r="BD197" i="3"/>
  <c r="BD197" i="16" s="1"/>
  <c r="BF259" i="3"/>
  <c r="BD15" i="3"/>
  <c r="BD190" i="3"/>
  <c r="BD190" i="16" s="1"/>
  <c r="BG271" i="3"/>
  <c r="BD183" i="3"/>
  <c r="BD183" i="16" s="1"/>
  <c r="BD270" i="3"/>
  <c r="BD270" i="16" s="1"/>
  <c r="BE176" i="3"/>
  <c r="BD85" i="3"/>
  <c r="BE85" i="3" s="1"/>
  <c r="BE293" i="3"/>
  <c r="BE293" i="16" s="1"/>
  <c r="BD167" i="3"/>
  <c r="BD167" i="16" s="1"/>
  <c r="BF91" i="3"/>
  <c r="BD179" i="3"/>
  <c r="BD179" i="16" s="1"/>
  <c r="BG292" i="3"/>
  <c r="BG292" i="16" s="1"/>
  <c r="BD205" i="3"/>
  <c r="BD205" i="16" s="1"/>
  <c r="BH299" i="3"/>
  <c r="BH299" i="16" s="1"/>
  <c r="BF280" i="3"/>
  <c r="BF280" i="16" s="1"/>
  <c r="BH265" i="3"/>
  <c r="BG266" i="3"/>
  <c r="BD22" i="3"/>
  <c r="BD195" i="3"/>
  <c r="BD195" i="16" s="1"/>
  <c r="BD4" i="3"/>
  <c r="BE174" i="3"/>
  <c r="BD20" i="3"/>
  <c r="BD192" i="3"/>
  <c r="BD192" i="16" s="1"/>
  <c r="BD6" i="3"/>
  <c r="BE82" i="3"/>
  <c r="BF72" i="3"/>
  <c r="BD14" i="3"/>
  <c r="BE86" i="3"/>
  <c r="BH83" i="3"/>
  <c r="BD21" i="3"/>
  <c r="BD208" i="3"/>
  <c r="BD208" i="16" s="1"/>
  <c r="BD193" i="3"/>
  <c r="BD193" i="16" s="1"/>
  <c r="BD201" i="3"/>
  <c r="BD201" i="16" s="1"/>
  <c r="BD189" i="3"/>
  <c r="BD189" i="16" s="1"/>
  <c r="BD169" i="3"/>
  <c r="BD169" i="16" s="1"/>
  <c r="BE273" i="3"/>
  <c r="BE78" i="3"/>
  <c r="BE170" i="3"/>
  <c r="BD202" i="3"/>
  <c r="BD202" i="16" s="1"/>
  <c r="BE275" i="3"/>
  <c r="BF256" i="3"/>
  <c r="BE180" i="3"/>
  <c r="BE166" i="3"/>
  <c r="BE87" i="3"/>
  <c r="BH77" i="3"/>
  <c r="BD19" i="3"/>
  <c r="BG288" i="3"/>
  <c r="BG288" i="16" s="1"/>
  <c r="BG263" i="3"/>
  <c r="BC9" i="16" l="1"/>
  <c r="BC19" i="16"/>
  <c r="BG289" i="3"/>
  <c r="BG289" i="16" s="1"/>
  <c r="BC7" i="16"/>
  <c r="BD261" i="16"/>
  <c r="BC69" i="16"/>
  <c r="BD230" i="16"/>
  <c r="BD178" i="16"/>
  <c r="BC3" i="16"/>
  <c r="BC15" i="16"/>
  <c r="BC75" i="16"/>
  <c r="BD170" i="16"/>
  <c r="BD176" i="16"/>
  <c r="BF251" i="3"/>
  <c r="BG282" i="3"/>
  <c r="BG282" i="16" s="1"/>
  <c r="BC57" i="16"/>
  <c r="BC16" i="16"/>
  <c r="BC11" i="16"/>
  <c r="BD166" i="16"/>
  <c r="BD260" i="16"/>
  <c r="BC13" i="16"/>
  <c r="BD276" i="16"/>
  <c r="BG236" i="3"/>
  <c r="BC80" i="16"/>
  <c r="BF281" i="3"/>
  <c r="BF281" i="16" s="1"/>
  <c r="BC12" i="16"/>
  <c r="BC2" i="16"/>
  <c r="BC24" i="16"/>
  <c r="BC6" i="16"/>
  <c r="BD269" i="16"/>
  <c r="BG230" i="3"/>
  <c r="BG65" i="3"/>
  <c r="BH290" i="3"/>
  <c r="BH290" i="16" s="1"/>
  <c r="BF287" i="3"/>
  <c r="BF287" i="16" s="1"/>
  <c r="BG59" i="3"/>
  <c r="BF302" i="3"/>
  <c r="BE302" i="16"/>
  <c r="BE178" i="16" s="1"/>
  <c r="BG218" i="3"/>
  <c r="BH218" i="3" s="1"/>
  <c r="BE226" i="3"/>
  <c r="BE226" i="16" s="1"/>
  <c r="BD226" i="16"/>
  <c r="BF57" i="3"/>
  <c r="BG57" i="3" s="1"/>
  <c r="BH220" i="3"/>
  <c r="BF286" i="16"/>
  <c r="BH286" i="3"/>
  <c r="BH286" i="16" s="1"/>
  <c r="BC4" i="16"/>
  <c r="BC21" i="16"/>
  <c r="BC14" i="16"/>
  <c r="BC20" i="16"/>
  <c r="BD210" i="16"/>
  <c r="BG54" i="3"/>
  <c r="BF211" i="3"/>
  <c r="BC90" i="16"/>
  <c r="BC22" i="16"/>
  <c r="BD256" i="16"/>
  <c r="BD212" i="16"/>
  <c r="BC63" i="16"/>
  <c r="BH238" i="3"/>
  <c r="BH238" i="16" s="1"/>
  <c r="BG238" i="16"/>
  <c r="BH231" i="3"/>
  <c r="BG61" i="3"/>
  <c r="BD174" i="16"/>
  <c r="BD172" i="16"/>
  <c r="BD182" i="16"/>
  <c r="BH217" i="3"/>
  <c r="BH51" i="3"/>
  <c r="BH213" i="3"/>
  <c r="BH298" i="3"/>
  <c r="BH298" i="16" s="1"/>
  <c r="BH249" i="3"/>
  <c r="BH249" i="16" s="1"/>
  <c r="BG249" i="16"/>
  <c r="BG214" i="3"/>
  <c r="BH244" i="3"/>
  <c r="BH244" i="16" s="1"/>
  <c r="BG244" i="16"/>
  <c r="BH216" i="3"/>
  <c r="BH225" i="3"/>
  <c r="BH222" i="3"/>
  <c r="BE300" i="16"/>
  <c r="BF300" i="3"/>
  <c r="BF300" i="16" s="1"/>
  <c r="BF254" i="3"/>
  <c r="BE254" i="16"/>
  <c r="BH48" i="3"/>
  <c r="BE63" i="3"/>
  <c r="BF63" i="3" s="1"/>
  <c r="BD63" i="16"/>
  <c r="BE67" i="3"/>
  <c r="BG227" i="3"/>
  <c r="BD250" i="16"/>
  <c r="BE250" i="3"/>
  <c r="BE250" i="16" s="1"/>
  <c r="BG280" i="3"/>
  <c r="BG280" i="16" s="1"/>
  <c r="BH289" i="3"/>
  <c r="BH289" i="16" s="1"/>
  <c r="BD22" i="16"/>
  <c r="BG261" i="3"/>
  <c r="BF257" i="3"/>
  <c r="BF260" i="3"/>
  <c r="BG260" i="3"/>
  <c r="BF64" i="3"/>
  <c r="BF52" i="3"/>
  <c r="BH248" i="3"/>
  <c r="BH248" i="16" s="1"/>
  <c r="BG49" i="3"/>
  <c r="BG224" i="3"/>
  <c r="BE69" i="3"/>
  <c r="BF70" i="3"/>
  <c r="BG235" i="3"/>
  <c r="BG252" i="3"/>
  <c r="BG252" i="16" s="1"/>
  <c r="BF252" i="16"/>
  <c r="BC68" i="16"/>
  <c r="BC77" i="16"/>
  <c r="BC48" i="16"/>
  <c r="BC60" i="16"/>
  <c r="BC55" i="16"/>
  <c r="BC72" i="16"/>
  <c r="BC73" i="16"/>
  <c r="BC76" i="16"/>
  <c r="BC81" i="16"/>
  <c r="BC92" i="16"/>
  <c r="BC83" i="16"/>
  <c r="BC66" i="16"/>
  <c r="BC88" i="16"/>
  <c r="BC49" i="16"/>
  <c r="BC91" i="16"/>
  <c r="BC62" i="16"/>
  <c r="BC54" i="16"/>
  <c r="BC56" i="16"/>
  <c r="BC65" i="16"/>
  <c r="BC86" i="16"/>
  <c r="BC74" i="16"/>
  <c r="BC78" i="16"/>
  <c r="BC64" i="16"/>
  <c r="BC82" i="16"/>
  <c r="BC93" i="16"/>
  <c r="BC61" i="16"/>
  <c r="BC59" i="16"/>
  <c r="BC51" i="16"/>
  <c r="BC53" i="16"/>
  <c r="BC79" i="16"/>
  <c r="BC70" i="16"/>
  <c r="BC87" i="16"/>
  <c r="BE224" i="16"/>
  <c r="BD227" i="16"/>
  <c r="BD264" i="16"/>
  <c r="BC71" i="16"/>
  <c r="BD164" i="16"/>
  <c r="BC5" i="16"/>
  <c r="BD273" i="16"/>
  <c r="BG56" i="3"/>
  <c r="BD224" i="16"/>
  <c r="BH241" i="3"/>
  <c r="BH241" i="16" s="1"/>
  <c r="BG241" i="16"/>
  <c r="BC10" i="16"/>
  <c r="BC52" i="16"/>
  <c r="BF239" i="3"/>
  <c r="BE239" i="16"/>
  <c r="BC67" i="16"/>
  <c r="BF62" i="3"/>
  <c r="BD231" i="16"/>
  <c r="BG211" i="3"/>
  <c r="BH56" i="3"/>
  <c r="BH240" i="3"/>
  <c r="BH240" i="16" s="1"/>
  <c r="BG246" i="3"/>
  <c r="BG246" i="16" s="1"/>
  <c r="BF246" i="16"/>
  <c r="BF50" i="3"/>
  <c r="BG50" i="3" s="1"/>
  <c r="BH247" i="3"/>
  <c r="BH247" i="16" s="1"/>
  <c r="BG247" i="16"/>
  <c r="BG223" i="3"/>
  <c r="BF210" i="3"/>
  <c r="BF303" i="3"/>
  <c r="BE303" i="16"/>
  <c r="BF212" i="3"/>
  <c r="BE212" i="16"/>
  <c r="BF273" i="3"/>
  <c r="BE273" i="16"/>
  <c r="BG269" i="3"/>
  <c r="BD15" i="16"/>
  <c r="BG295" i="3"/>
  <c r="BG295" i="16" s="1"/>
  <c r="BH76" i="3"/>
  <c r="BF90" i="3"/>
  <c r="BH228" i="3"/>
  <c r="BG243" i="3"/>
  <c r="BF243" i="16"/>
  <c r="BD245" i="16"/>
  <c r="BF245" i="3"/>
  <c r="BF245" i="16" s="1"/>
  <c r="BE245" i="3"/>
  <c r="BE245" i="16" s="1"/>
  <c r="BE58" i="3"/>
  <c r="BH230" i="3"/>
  <c r="BD209" i="16"/>
  <c r="BD221" i="16"/>
  <c r="BD216" i="16"/>
  <c r="BD215" i="16"/>
  <c r="BD219" i="16"/>
  <c r="BD222" i="16"/>
  <c r="BD220" i="16"/>
  <c r="BD268" i="16"/>
  <c r="BD266" i="16"/>
  <c r="BD274" i="16"/>
  <c r="BD255" i="16"/>
  <c r="BD218" i="16"/>
  <c r="BD228" i="16"/>
  <c r="BD258" i="16"/>
  <c r="BD265" i="16"/>
  <c r="BD217" i="16"/>
  <c r="BD225" i="16"/>
  <c r="BD271" i="16"/>
  <c r="BD263" i="16"/>
  <c r="BD223" i="16"/>
  <c r="BD267" i="16"/>
  <c r="BD229" i="16"/>
  <c r="BD213" i="16"/>
  <c r="BD277" i="16"/>
  <c r="BD259" i="16"/>
  <c r="BE301" i="3"/>
  <c r="BD301" i="16"/>
  <c r="BD24" i="16" s="1"/>
  <c r="BF75" i="3"/>
  <c r="BH65" i="3"/>
  <c r="BD257" i="16"/>
  <c r="BC8" i="16"/>
  <c r="BG53" i="3"/>
  <c r="BD211" i="16"/>
  <c r="BH60" i="3"/>
  <c r="BG52" i="3"/>
  <c r="BF253" i="16"/>
  <c r="BG253" i="3"/>
  <c r="BC50" i="16"/>
  <c r="BE237" i="16"/>
  <c r="BF237" i="3"/>
  <c r="BG233" i="16"/>
  <c r="BH233" i="3"/>
  <c r="BH233" i="16" s="1"/>
  <c r="BG232" i="3"/>
  <c r="BG232" i="16" s="1"/>
  <c r="BF232" i="16"/>
  <c r="BC85" i="16"/>
  <c r="BG70" i="3"/>
  <c r="AV153" i="16"/>
  <c r="AV154" i="3"/>
  <c r="AV154" i="16" s="1"/>
  <c r="AW153" i="3"/>
  <c r="AX37" i="3"/>
  <c r="AY37" i="3" s="1"/>
  <c r="AW37" i="16"/>
  <c r="AW27" i="3"/>
  <c r="AV27" i="16"/>
  <c r="AV148" i="16"/>
  <c r="AW148" i="3"/>
  <c r="AV155" i="16"/>
  <c r="AV128" i="16"/>
  <c r="AW128" i="3"/>
  <c r="AV95" i="16"/>
  <c r="AW95" i="3"/>
  <c r="AV107" i="16"/>
  <c r="AW107" i="3"/>
  <c r="AV108" i="3"/>
  <c r="AU136" i="16"/>
  <c r="AV136" i="3"/>
  <c r="AW41" i="3"/>
  <c r="AV41" i="16"/>
  <c r="AW36" i="3"/>
  <c r="AV36" i="16"/>
  <c r="AW125" i="16"/>
  <c r="AX125" i="3"/>
  <c r="AV39" i="3"/>
  <c r="AU39" i="16"/>
  <c r="AW129" i="16"/>
  <c r="AX129" i="3"/>
  <c r="AU154" i="16"/>
  <c r="AU96" i="16"/>
  <c r="AV141" i="16"/>
  <c r="AW141" i="3"/>
  <c r="AV131" i="16"/>
  <c r="AV140" i="16"/>
  <c r="AW150" i="16"/>
  <c r="AW140" i="3"/>
  <c r="AW157" i="3"/>
  <c r="AW149" i="3"/>
  <c r="AX150" i="3"/>
  <c r="AW155" i="3"/>
  <c r="AW151" i="16"/>
  <c r="AX151" i="3"/>
  <c r="AU132" i="16"/>
  <c r="AV159" i="16"/>
  <c r="AW159" i="3"/>
  <c r="AW29" i="3"/>
  <c r="AV29" i="16"/>
  <c r="AU111" i="16"/>
  <c r="AU115" i="3"/>
  <c r="AU115" i="16" s="1"/>
  <c r="AU112" i="3"/>
  <c r="AU116" i="3"/>
  <c r="AU158" i="16"/>
  <c r="AV149" i="16"/>
  <c r="AU126" i="16"/>
  <c r="AV25" i="3"/>
  <c r="AU25" i="16"/>
  <c r="AV104" i="16"/>
  <c r="AV111" i="3"/>
  <c r="AV94" i="3"/>
  <c r="AV94" i="16" s="1"/>
  <c r="AW104" i="3"/>
  <c r="AV109" i="3"/>
  <c r="AV103" i="3"/>
  <c r="AV103" i="16" s="1"/>
  <c r="AU46" i="3"/>
  <c r="AT46" i="16"/>
  <c r="AU162" i="16"/>
  <c r="AV110" i="16"/>
  <c r="AW110" i="3"/>
  <c r="AV44" i="3"/>
  <c r="AU44" i="16"/>
  <c r="AT139" i="16"/>
  <c r="AU47" i="3"/>
  <c r="AT47" i="16"/>
  <c r="AV157" i="16"/>
  <c r="AV158" i="3"/>
  <c r="AV161" i="3"/>
  <c r="AV161" i="16" s="1"/>
  <c r="AV162" i="3"/>
  <c r="AU160" i="16"/>
  <c r="AV147" i="16"/>
  <c r="AW147" i="3"/>
  <c r="AV143" i="3"/>
  <c r="AV142" i="3"/>
  <c r="AU43" i="3"/>
  <c r="AT43" i="16"/>
  <c r="AW105" i="16"/>
  <c r="AX105" i="3"/>
  <c r="AV40" i="3"/>
  <c r="AU40" i="16"/>
  <c r="AT116" i="16"/>
  <c r="AV106" i="16"/>
  <c r="AW106" i="3"/>
  <c r="AW38" i="3"/>
  <c r="AV38" i="16"/>
  <c r="AW121" i="16"/>
  <c r="AX121" i="3"/>
  <c r="AY121" i="3" s="1"/>
  <c r="AW137" i="3"/>
  <c r="AV101" i="16"/>
  <c r="AW101" i="3"/>
  <c r="AV97" i="3"/>
  <c r="AV96" i="3"/>
  <c r="AU103" i="16"/>
  <c r="AU109" i="16"/>
  <c r="AV45" i="3"/>
  <c r="AU45" i="16"/>
  <c r="AU161" i="16"/>
  <c r="AV144" i="16"/>
  <c r="AV160" i="3"/>
  <c r="AW144" i="3"/>
  <c r="AU143" i="16"/>
  <c r="AX26" i="3"/>
  <c r="AX26" i="16" s="1"/>
  <c r="AW26" i="16"/>
  <c r="AW35" i="3"/>
  <c r="AV35" i="16"/>
  <c r="AV113" i="16"/>
  <c r="AW113" i="3"/>
  <c r="AV127" i="16"/>
  <c r="AV132" i="3"/>
  <c r="AV132" i="16" s="1"/>
  <c r="AV126" i="3"/>
  <c r="AV134" i="3"/>
  <c r="AW127" i="3"/>
  <c r="AV117" i="3"/>
  <c r="AV118" i="16"/>
  <c r="AW118" i="3"/>
  <c r="AU142" i="16"/>
  <c r="AV119" i="16"/>
  <c r="AV102" i="16"/>
  <c r="AW102" i="3"/>
  <c r="AW31" i="3"/>
  <c r="AV31" i="16"/>
  <c r="AT115" i="16"/>
  <c r="AV42" i="3"/>
  <c r="AU42" i="16"/>
  <c r="AV133" i="16"/>
  <c r="AW133" i="3"/>
  <c r="AW156" i="16"/>
  <c r="AX156" i="3"/>
  <c r="AX32" i="3"/>
  <c r="AW32" i="16"/>
  <c r="AV152" i="16"/>
  <c r="AW152" i="3"/>
  <c r="AU134" i="16"/>
  <c r="AU139" i="3"/>
  <c r="AU138" i="3"/>
  <c r="AU138" i="16" s="1"/>
  <c r="AU135" i="3"/>
  <c r="AW130" i="16"/>
  <c r="AW131" i="3"/>
  <c r="AX130" i="3"/>
  <c r="AV122" i="16"/>
  <c r="AW122" i="3"/>
  <c r="AW99" i="16"/>
  <c r="AX99" i="3"/>
  <c r="AW30" i="3"/>
  <c r="AV30" i="16"/>
  <c r="AW145" i="16"/>
  <c r="AX145" i="3"/>
  <c r="AU94" i="16"/>
  <c r="AW33" i="3"/>
  <c r="AV33" i="16"/>
  <c r="AW124" i="16"/>
  <c r="AW119" i="3"/>
  <c r="AX124" i="3"/>
  <c r="AW120" i="3"/>
  <c r="AW120" i="16" s="1"/>
  <c r="AV123" i="16"/>
  <c r="AW123" i="3"/>
  <c r="AW28" i="3"/>
  <c r="AV28" i="16"/>
  <c r="AV98" i="16"/>
  <c r="AV114" i="3"/>
  <c r="AW98" i="3"/>
  <c r="AW100" i="16"/>
  <c r="AX100" i="3"/>
  <c r="AW146" i="16"/>
  <c r="AX146" i="3"/>
  <c r="AY146" i="3" s="1"/>
  <c r="AY146" i="16" s="1"/>
  <c r="AV34" i="3"/>
  <c r="AU34" i="16"/>
  <c r="BF89" i="3"/>
  <c r="BH285" i="3"/>
  <c r="BH285" i="16" s="1"/>
  <c r="BF294" i="3"/>
  <c r="BF294" i="16" s="1"/>
  <c r="BF276" i="3"/>
  <c r="BH278" i="3"/>
  <c r="BH278" i="16" s="1"/>
  <c r="BG72" i="3"/>
  <c r="BH72" i="3" s="1"/>
  <c r="BG284" i="3"/>
  <c r="BG284" i="16" s="1"/>
  <c r="BF87" i="3"/>
  <c r="BE189" i="3"/>
  <c r="BE189" i="16" s="1"/>
  <c r="BH266" i="3"/>
  <c r="BE71" i="3"/>
  <c r="BF74" i="3"/>
  <c r="BF164" i="3"/>
  <c r="BE196" i="3"/>
  <c r="BE196" i="16" s="1"/>
  <c r="BF172" i="3"/>
  <c r="BF182" i="3"/>
  <c r="BE207" i="3"/>
  <c r="BE207" i="16" s="1"/>
  <c r="BF279" i="3"/>
  <c r="BF279" i="16" s="1"/>
  <c r="BH292" i="3"/>
  <c r="BH292" i="16" s="1"/>
  <c r="BE202" i="3"/>
  <c r="BE202" i="16" s="1"/>
  <c r="BF78" i="3"/>
  <c r="BE21" i="3"/>
  <c r="BF86" i="3"/>
  <c r="BH272" i="3"/>
  <c r="BE192" i="3"/>
  <c r="BE192" i="16" s="1"/>
  <c r="BH269" i="3"/>
  <c r="BF176" i="3"/>
  <c r="BE183" i="3"/>
  <c r="BH271" i="3"/>
  <c r="BE15" i="3"/>
  <c r="BE197" i="3"/>
  <c r="BE197" i="16" s="1"/>
  <c r="BF184" i="3"/>
  <c r="BE203" i="3"/>
  <c r="BE203" i="16" s="1"/>
  <c r="BE5" i="3"/>
  <c r="BH261" i="3"/>
  <c r="BE8" i="3"/>
  <c r="BE188" i="3"/>
  <c r="BE188" i="16" s="1"/>
  <c r="BE17" i="3"/>
  <c r="BE206" i="3"/>
  <c r="BE206" i="16" s="1"/>
  <c r="BE181" i="3"/>
  <c r="BE191" i="3"/>
  <c r="BE191" i="16" s="1"/>
  <c r="BH264" i="3"/>
  <c r="BE24" i="3"/>
  <c r="BF79" i="3"/>
  <c r="BE171" i="3"/>
  <c r="BE171" i="16" s="1"/>
  <c r="BG262" i="3"/>
  <c r="BE13" i="3"/>
  <c r="BE198" i="3"/>
  <c r="BE198" i="16" s="1"/>
  <c r="BE199" i="3"/>
  <c r="BE199" i="16" s="1"/>
  <c r="BE10" i="3"/>
  <c r="BE23" i="3"/>
  <c r="BH255" i="3"/>
  <c r="BE186" i="3"/>
  <c r="BE186" i="16" s="1"/>
  <c r="BG93" i="3"/>
  <c r="BE19" i="3"/>
  <c r="BF82" i="3"/>
  <c r="BE179" i="3"/>
  <c r="BE179" i="16" s="1"/>
  <c r="BH288" i="3"/>
  <c r="BH288" i="16" s="1"/>
  <c r="BE4" i="3"/>
  <c r="BE22" i="3"/>
  <c r="BF293" i="3"/>
  <c r="BF293" i="16" s="1"/>
  <c r="BG74" i="3"/>
  <c r="BH297" i="3"/>
  <c r="BH297" i="16" s="1"/>
  <c r="BF178" i="3"/>
  <c r="BE204" i="3"/>
  <c r="BE204" i="16" s="1"/>
  <c r="BE9" i="3"/>
  <c r="BF168" i="3"/>
  <c r="BH267" i="3"/>
  <c r="BE2" i="3"/>
  <c r="BH280" i="3"/>
  <c r="BH280" i="16" s="1"/>
  <c r="BE193" i="3"/>
  <c r="BE193" i="16" s="1"/>
  <c r="BF85" i="3"/>
  <c r="BF174" i="3"/>
  <c r="BE195" i="3"/>
  <c r="BE195" i="16" s="1"/>
  <c r="BE205" i="3"/>
  <c r="BE205" i="16" s="1"/>
  <c r="BF166" i="3"/>
  <c r="BF180" i="3"/>
  <c r="BF275" i="3"/>
  <c r="BE169" i="3"/>
  <c r="BE201" i="3"/>
  <c r="BE201" i="16" s="1"/>
  <c r="BE208" i="3"/>
  <c r="BE208" i="16" s="1"/>
  <c r="BG91" i="3"/>
  <c r="BE270" i="3"/>
  <c r="BE270" i="16" s="1"/>
  <c r="BG259" i="3"/>
  <c r="BH263" i="3"/>
  <c r="BH282" i="3"/>
  <c r="BH282" i="16" s="1"/>
  <c r="BG256" i="3"/>
  <c r="BF170" i="3"/>
  <c r="BG273" i="3"/>
  <c r="BE14" i="3"/>
  <c r="BE6" i="3"/>
  <c r="BE20" i="3"/>
  <c r="BE167" i="3"/>
  <c r="BG281" i="3"/>
  <c r="BG281" i="16" s="1"/>
  <c r="BE190" i="3"/>
  <c r="BE190" i="16" s="1"/>
  <c r="BE200" i="3"/>
  <c r="BE200" i="16" s="1"/>
  <c r="BG84" i="3"/>
  <c r="BG276" i="3"/>
  <c r="BG296" i="3"/>
  <c r="BG296" i="16" s="1"/>
  <c r="BE194" i="3"/>
  <c r="BE194" i="16" s="1"/>
  <c r="BE165" i="3"/>
  <c r="BE11" i="3"/>
  <c r="BE16" i="3"/>
  <c r="BE173" i="3"/>
  <c r="BH274" i="3"/>
  <c r="BH73" i="3"/>
  <c r="BG257" i="3"/>
  <c r="BE3" i="3"/>
  <c r="BE12" i="3"/>
  <c r="BE185" i="3"/>
  <c r="BE185" i="16" s="1"/>
  <c r="BE163" i="3"/>
  <c r="BE163" i="16" s="1"/>
  <c r="BE187" i="3"/>
  <c r="BE187" i="16" s="1"/>
  <c r="BE7" i="3"/>
  <c r="BE177" i="3"/>
  <c r="BE177" i="16" s="1"/>
  <c r="BE175" i="3"/>
  <c r="BE175" i="16" s="1"/>
  <c r="BH92" i="3"/>
  <c r="BE18" i="3"/>
  <c r="BF80" i="3"/>
  <c r="BF251" i="16" l="1"/>
  <c r="BH251" i="3"/>
  <c r="BH251" i="16" s="1"/>
  <c r="BG251" i="3"/>
  <c r="BG251" i="16" s="1"/>
  <c r="BG294" i="3"/>
  <c r="BG294" i="16" s="1"/>
  <c r="BD21" i="16"/>
  <c r="BD71" i="16"/>
  <c r="BG236" i="16"/>
  <c r="BH236" i="3"/>
  <c r="BH236" i="16" s="1"/>
  <c r="BG287" i="3"/>
  <c r="BG287" i="16" s="1"/>
  <c r="BH252" i="3"/>
  <c r="BH252" i="16" s="1"/>
  <c r="BH50" i="3"/>
  <c r="BH57" i="3"/>
  <c r="BG63" i="3"/>
  <c r="BF170" i="16"/>
  <c r="BH70" i="3"/>
  <c r="BH53" i="3"/>
  <c r="BD68" i="16"/>
  <c r="BD55" i="16"/>
  <c r="BD48" i="16"/>
  <c r="BD77" i="16"/>
  <c r="BD60" i="16"/>
  <c r="BD83" i="16"/>
  <c r="BD76" i="16"/>
  <c r="BD72" i="16"/>
  <c r="BD73" i="16"/>
  <c r="BD92" i="16"/>
  <c r="BD81" i="16"/>
  <c r="BD66" i="16"/>
  <c r="BD88" i="16"/>
  <c r="BD86" i="16"/>
  <c r="BD89" i="16"/>
  <c r="BD74" i="16"/>
  <c r="BD57" i="16"/>
  <c r="BD56" i="16"/>
  <c r="BD91" i="16"/>
  <c r="BD70" i="16"/>
  <c r="BD82" i="16"/>
  <c r="BD53" i="16"/>
  <c r="BD87" i="16"/>
  <c r="BD84" i="16"/>
  <c r="BD64" i="16"/>
  <c r="BD79" i="16"/>
  <c r="BD61" i="16"/>
  <c r="BD62" i="16"/>
  <c r="BD59" i="16"/>
  <c r="BD65" i="16"/>
  <c r="BD49" i="16"/>
  <c r="BD93" i="16"/>
  <c r="BD54" i="16"/>
  <c r="BD78" i="16"/>
  <c r="BD51" i="16"/>
  <c r="BD50" i="16"/>
  <c r="BF58" i="3"/>
  <c r="BH243" i="3"/>
  <c r="BH243" i="16" s="1"/>
  <c r="BG243" i="16"/>
  <c r="BG90" i="3"/>
  <c r="BE184" i="16"/>
  <c r="BD19" i="16"/>
  <c r="BG303" i="3"/>
  <c r="BF303" i="16"/>
  <c r="BH223" i="3"/>
  <c r="BE276" i="16"/>
  <c r="BD90" i="16"/>
  <c r="BF239" i="16"/>
  <c r="BG239" i="3"/>
  <c r="BG64" i="3"/>
  <c r="BE257" i="16"/>
  <c r="BD13" i="16"/>
  <c r="BD14" i="16"/>
  <c r="BF69" i="3"/>
  <c r="BD17" i="16"/>
  <c r="BG300" i="3"/>
  <c r="BH52" i="3"/>
  <c r="BH224" i="3"/>
  <c r="BH227" i="3"/>
  <c r="BE221" i="16"/>
  <c r="BE209" i="16"/>
  <c r="BE258" i="16"/>
  <c r="BE219" i="16"/>
  <c r="BE277" i="16"/>
  <c r="BE220" i="16"/>
  <c r="BE268" i="16"/>
  <c r="BE225" i="16"/>
  <c r="BE274" i="16"/>
  <c r="BE222" i="16"/>
  <c r="BE267" i="16"/>
  <c r="BE266" i="16"/>
  <c r="BE255" i="16"/>
  <c r="BE216" i="16"/>
  <c r="BE215" i="16"/>
  <c r="BE261" i="16"/>
  <c r="BE259" i="16"/>
  <c r="BE213" i="16"/>
  <c r="BE256" i="16"/>
  <c r="BE264" i="16"/>
  <c r="BE228" i="16"/>
  <c r="BE263" i="16"/>
  <c r="BE229" i="16"/>
  <c r="BE223" i="16"/>
  <c r="BE231" i="16"/>
  <c r="BE217" i="16"/>
  <c r="BE271" i="16"/>
  <c r="BE227" i="16"/>
  <c r="BE272" i="16"/>
  <c r="BE218" i="16"/>
  <c r="BE214" i="16"/>
  <c r="BE265" i="16"/>
  <c r="BE165" i="16"/>
  <c r="BF178" i="16"/>
  <c r="BH90" i="3"/>
  <c r="BH232" i="3"/>
  <c r="BH232" i="16" s="1"/>
  <c r="BD52" i="16"/>
  <c r="BD7" i="16"/>
  <c r="BD85" i="16"/>
  <c r="BE174" i="16"/>
  <c r="BF273" i="16"/>
  <c r="BG212" i="3"/>
  <c r="BH212" i="3" s="1"/>
  <c r="BE210" i="16"/>
  <c r="BH246" i="3"/>
  <c r="BH246" i="16" s="1"/>
  <c r="BD12" i="16"/>
  <c r="BD11" i="16"/>
  <c r="BH211" i="3"/>
  <c r="BE269" i="16"/>
  <c r="BF260" i="16"/>
  <c r="BH260" i="3"/>
  <c r="BD18" i="16"/>
  <c r="BE262" i="16"/>
  <c r="BD67" i="16"/>
  <c r="BG254" i="3"/>
  <c r="BF254" i="16"/>
  <c r="BH214" i="3"/>
  <c r="BD2" i="16"/>
  <c r="BH54" i="3"/>
  <c r="BG302" i="3"/>
  <c r="BF302" i="16"/>
  <c r="BF211" i="16" s="1"/>
  <c r="BE182" i="16"/>
  <c r="BD16" i="16"/>
  <c r="BD20" i="16"/>
  <c r="BE180" i="16"/>
  <c r="BF250" i="3"/>
  <c r="BF166" i="16"/>
  <c r="BF174" i="16"/>
  <c r="BF172" i="16"/>
  <c r="BF301" i="3"/>
  <c r="BE301" i="16"/>
  <c r="BE16" i="16" s="1"/>
  <c r="BG210" i="3"/>
  <c r="BF210" i="16"/>
  <c r="BH235" i="3"/>
  <c r="BH235" i="16" s="1"/>
  <c r="BG235" i="16"/>
  <c r="BH61" i="3"/>
  <c r="BD69" i="16"/>
  <c r="BD10" i="16"/>
  <c r="BE164" i="16"/>
  <c r="BD8" i="16"/>
  <c r="BD4" i="16"/>
  <c r="BE170" i="16"/>
  <c r="BE7" i="16"/>
  <c r="BE169" i="16"/>
  <c r="BE173" i="16"/>
  <c r="BE167" i="16"/>
  <c r="BF275" i="16"/>
  <c r="BF168" i="16"/>
  <c r="BH295" i="3"/>
  <c r="BH295" i="16" s="1"/>
  <c r="BE181" i="16"/>
  <c r="BF184" i="16"/>
  <c r="BE183" i="16"/>
  <c r="BF164" i="16"/>
  <c r="BG237" i="3"/>
  <c r="BF237" i="16"/>
  <c r="BH253" i="3"/>
  <c r="BH253" i="16" s="1"/>
  <c r="BG253" i="16"/>
  <c r="BD75" i="16"/>
  <c r="BD58" i="16"/>
  <c r="BG245" i="3"/>
  <c r="BG75" i="3"/>
  <c r="BH75" i="3" s="1"/>
  <c r="BD5" i="16"/>
  <c r="BE166" i="16"/>
  <c r="BE230" i="16"/>
  <c r="BD3" i="16"/>
  <c r="BD80" i="16"/>
  <c r="BG62" i="3"/>
  <c r="BH62" i="3"/>
  <c r="BH49" i="3"/>
  <c r="BE260" i="16"/>
  <c r="BD23" i="16"/>
  <c r="BD9" i="16"/>
  <c r="BD6" i="16"/>
  <c r="BE275" i="16"/>
  <c r="BF67" i="3"/>
  <c r="BE172" i="16"/>
  <c r="BE176" i="16"/>
  <c r="BE211" i="16"/>
  <c r="BF226" i="3"/>
  <c r="BH59" i="3"/>
  <c r="BE168" i="16"/>
  <c r="AY121" i="16"/>
  <c r="AX33" i="3"/>
  <c r="AW33" i="16"/>
  <c r="AW131" i="16"/>
  <c r="AW102" i="16"/>
  <c r="AX102" i="3"/>
  <c r="AV126" i="16"/>
  <c r="AW113" i="16"/>
  <c r="AX113" i="3"/>
  <c r="AW101" i="16"/>
  <c r="AX101" i="3"/>
  <c r="AW96" i="3"/>
  <c r="AW96" i="16" s="1"/>
  <c r="AW97" i="3"/>
  <c r="AW110" i="16"/>
  <c r="AX110" i="3"/>
  <c r="AX29" i="3"/>
  <c r="AX29" i="16" s="1"/>
  <c r="AW29" i="16"/>
  <c r="AX125" i="16"/>
  <c r="AY32" i="3"/>
  <c r="AZ32" i="3" s="1"/>
  <c r="AX28" i="3"/>
  <c r="AX28" i="16" s="1"/>
  <c r="AW28" i="16"/>
  <c r="AW122" i="16"/>
  <c r="AX122" i="3"/>
  <c r="AW118" i="16"/>
  <c r="AX118" i="3"/>
  <c r="AV117" i="16"/>
  <c r="AX146" i="16"/>
  <c r="AZ146" i="3"/>
  <c r="BA146" i="3" s="1"/>
  <c r="AX100" i="16"/>
  <c r="AY100" i="3"/>
  <c r="AW123" i="16"/>
  <c r="AX123" i="3"/>
  <c r="AW133" i="16"/>
  <c r="AX133" i="3"/>
  <c r="AW42" i="3"/>
  <c r="AV42" i="16"/>
  <c r="AY26" i="3"/>
  <c r="AV114" i="16"/>
  <c r="AY124" i="3"/>
  <c r="AX124" i="16"/>
  <c r="AX119" i="3"/>
  <c r="AX120" i="3"/>
  <c r="AY99" i="3"/>
  <c r="AX99" i="16"/>
  <c r="AY130" i="3"/>
  <c r="AZ130" i="3" s="1"/>
  <c r="AZ130" i="16" s="1"/>
  <c r="AX130" i="16"/>
  <c r="AX131" i="3"/>
  <c r="AU135" i="16"/>
  <c r="AX156" i="16"/>
  <c r="AZ37" i="3"/>
  <c r="AY37" i="16"/>
  <c r="AV134" i="16"/>
  <c r="AV139" i="3"/>
  <c r="AV138" i="3"/>
  <c r="AV135" i="3"/>
  <c r="AW45" i="3"/>
  <c r="AV45" i="16"/>
  <c r="AV97" i="16"/>
  <c r="AW137" i="16"/>
  <c r="AW40" i="3"/>
  <c r="AV40" i="16"/>
  <c r="AX105" i="16"/>
  <c r="AY105" i="3"/>
  <c r="AV43" i="3"/>
  <c r="AU43" i="16"/>
  <c r="AV143" i="16"/>
  <c r="AV162" i="16"/>
  <c r="AV111" i="16"/>
  <c r="AV116" i="3"/>
  <c r="AV112" i="3"/>
  <c r="AV112" i="16" s="1"/>
  <c r="AV115" i="3"/>
  <c r="AX151" i="16"/>
  <c r="AY151" i="3"/>
  <c r="AW155" i="16"/>
  <c r="AW140" i="16"/>
  <c r="AW141" i="16"/>
  <c r="AX141" i="3"/>
  <c r="AX41" i="3"/>
  <c r="AW41" i="16"/>
  <c r="AW148" i="16"/>
  <c r="AX148" i="3"/>
  <c r="AX27" i="3"/>
  <c r="AW27" i="16"/>
  <c r="AW34" i="3"/>
  <c r="AV34" i="16"/>
  <c r="AW119" i="16"/>
  <c r="AX32" i="16"/>
  <c r="AW147" i="16"/>
  <c r="AX147" i="3"/>
  <c r="AW142" i="3"/>
  <c r="AW143" i="3"/>
  <c r="AV109" i="16"/>
  <c r="AY150" i="3"/>
  <c r="AZ150" i="3" s="1"/>
  <c r="AX150" i="16"/>
  <c r="AX149" i="3"/>
  <c r="AX157" i="3"/>
  <c r="AX155" i="3"/>
  <c r="AX155" i="16" s="1"/>
  <c r="AX140" i="3"/>
  <c r="AX145" i="16"/>
  <c r="AU139" i="16"/>
  <c r="AW144" i="16"/>
  <c r="AW160" i="3"/>
  <c r="AX144" i="3"/>
  <c r="AX38" i="3"/>
  <c r="AX38" i="16" s="1"/>
  <c r="AW38" i="16"/>
  <c r="AV158" i="16"/>
  <c r="AV47" i="3"/>
  <c r="AU47" i="16"/>
  <c r="AW104" i="16"/>
  <c r="AX104" i="3"/>
  <c r="AW111" i="3"/>
  <c r="AW94" i="3"/>
  <c r="AW109" i="3"/>
  <c r="AW103" i="3"/>
  <c r="AU112" i="16"/>
  <c r="AW159" i="16"/>
  <c r="AX159" i="3"/>
  <c r="AW149" i="16"/>
  <c r="AX129" i="16"/>
  <c r="AY129" i="3"/>
  <c r="AV136" i="16"/>
  <c r="AW136" i="3"/>
  <c r="AV108" i="16"/>
  <c r="AW95" i="16"/>
  <c r="AX95" i="3"/>
  <c r="AW128" i="16"/>
  <c r="AX128" i="3"/>
  <c r="AY128" i="3" s="1"/>
  <c r="AY128" i="16" s="1"/>
  <c r="AX37" i="16"/>
  <c r="AY145" i="3"/>
  <c r="AZ145" i="3" s="1"/>
  <c r="AW152" i="16"/>
  <c r="AX152" i="3"/>
  <c r="AX152" i="16" s="1"/>
  <c r="AX121" i="16"/>
  <c r="AX137" i="3"/>
  <c r="AZ121" i="3"/>
  <c r="BA121" i="3" s="1"/>
  <c r="AW25" i="3"/>
  <c r="AV25" i="16"/>
  <c r="AU116" i="16"/>
  <c r="AX36" i="3"/>
  <c r="AW36" i="16"/>
  <c r="AX30" i="3"/>
  <c r="AW30" i="16"/>
  <c r="AX35" i="3"/>
  <c r="AX35" i="16" s="1"/>
  <c r="AW35" i="16"/>
  <c r="AW98" i="16"/>
  <c r="AW114" i="3"/>
  <c r="AX98" i="3"/>
  <c r="AY28" i="3"/>
  <c r="AX31" i="3"/>
  <c r="AY31" i="3" s="1"/>
  <c r="AW31" i="16"/>
  <c r="AW127" i="16"/>
  <c r="AW126" i="3"/>
  <c r="AW134" i="3"/>
  <c r="AW132" i="3"/>
  <c r="AX127" i="3"/>
  <c r="AW117" i="3"/>
  <c r="AZ26" i="3"/>
  <c r="AV160" i="16"/>
  <c r="AV96" i="16"/>
  <c r="AY125" i="3"/>
  <c r="AZ125" i="3" s="1"/>
  <c r="AW106" i="16"/>
  <c r="AX106" i="3"/>
  <c r="AV142" i="16"/>
  <c r="AW44" i="3"/>
  <c r="AV44" i="16"/>
  <c r="AV46" i="3"/>
  <c r="AU46" i="16"/>
  <c r="AY149" i="3"/>
  <c r="AY149" i="16" s="1"/>
  <c r="AW157" i="16"/>
  <c r="AW162" i="3"/>
  <c r="AW158" i="3"/>
  <c r="AW161" i="3"/>
  <c r="AW39" i="3"/>
  <c r="AV39" i="16"/>
  <c r="AW107" i="16"/>
  <c r="AX107" i="3"/>
  <c r="AY107" i="3" s="1"/>
  <c r="AW108" i="3"/>
  <c r="AW153" i="16"/>
  <c r="AW154" i="3"/>
  <c r="AX153" i="3"/>
  <c r="AY156" i="3"/>
  <c r="BH284" i="3"/>
  <c r="BH284" i="16" s="1"/>
  <c r="BG89" i="3"/>
  <c r="BF173" i="3"/>
  <c r="BF173" i="16" s="1"/>
  <c r="BF11" i="3"/>
  <c r="BF194" i="3"/>
  <c r="BF194" i="16" s="1"/>
  <c r="BH273" i="3"/>
  <c r="BF24" i="3"/>
  <c r="BF177" i="3"/>
  <c r="BF177" i="16" s="1"/>
  <c r="BF187" i="3"/>
  <c r="BF187" i="16" s="1"/>
  <c r="BF185" i="3"/>
  <c r="BF185" i="16" s="1"/>
  <c r="BH84" i="3"/>
  <c r="BH256" i="3"/>
  <c r="BG85" i="3"/>
  <c r="BG293" i="3"/>
  <c r="BG293" i="16" s="1"/>
  <c r="BF4" i="3"/>
  <c r="BF179" i="3"/>
  <c r="BF179" i="16" s="1"/>
  <c r="BF19" i="3"/>
  <c r="BF186" i="3"/>
  <c r="BF186" i="16" s="1"/>
  <c r="BF23" i="3"/>
  <c r="BF199" i="3"/>
  <c r="BF199" i="16" s="1"/>
  <c r="BF13" i="3"/>
  <c r="BF171" i="3"/>
  <c r="BF171" i="16" s="1"/>
  <c r="BF181" i="3"/>
  <c r="BF181" i="16" s="1"/>
  <c r="BF17" i="3"/>
  <c r="BF8" i="3"/>
  <c r="BF5" i="3"/>
  <c r="BG184" i="3"/>
  <c r="BF15" i="3"/>
  <c r="BF183" i="3"/>
  <c r="BF183" i="16" s="1"/>
  <c r="BF21" i="3"/>
  <c r="BF202" i="3"/>
  <c r="BF202" i="16" s="1"/>
  <c r="BG279" i="3"/>
  <c r="BG279" i="16" s="1"/>
  <c r="BG182" i="3"/>
  <c r="BF196" i="3"/>
  <c r="BF196" i="16" s="1"/>
  <c r="BG164" i="3"/>
  <c r="BH257" i="3"/>
  <c r="BF16" i="3"/>
  <c r="BF165" i="3"/>
  <c r="BF165" i="16" s="1"/>
  <c r="BF190" i="3"/>
  <c r="BF190" i="16" s="1"/>
  <c r="BF270" i="3"/>
  <c r="BF270" i="16" s="1"/>
  <c r="BG275" i="3"/>
  <c r="BF2" i="3"/>
  <c r="BG168" i="3"/>
  <c r="BF204" i="3"/>
  <c r="BF204" i="16" s="1"/>
  <c r="BH93" i="3"/>
  <c r="BH262" i="3"/>
  <c r="BG79" i="3"/>
  <c r="BG86" i="3"/>
  <c r="BG87" i="3"/>
  <c r="BH276" i="3"/>
  <c r="BF200" i="3"/>
  <c r="BF200" i="16" s="1"/>
  <c r="BF9" i="3"/>
  <c r="BG178" i="3"/>
  <c r="BF3" i="3"/>
  <c r="BH296" i="3"/>
  <c r="BH296" i="16" s="1"/>
  <c r="BF167" i="3"/>
  <c r="BF167" i="16" s="1"/>
  <c r="BF6" i="3"/>
  <c r="BF208" i="3"/>
  <c r="BF208" i="16" s="1"/>
  <c r="BF169" i="3"/>
  <c r="BF169" i="16" s="1"/>
  <c r="BG180" i="3"/>
  <c r="BF195" i="3"/>
  <c r="BF195" i="16" s="1"/>
  <c r="BF18" i="3"/>
  <c r="BF175" i="3"/>
  <c r="BF175" i="16" s="1"/>
  <c r="BF7" i="3"/>
  <c r="BF163" i="3"/>
  <c r="BF163" i="16" s="1"/>
  <c r="BF12" i="3"/>
  <c r="BH281" i="3"/>
  <c r="BH281" i="16" s="1"/>
  <c r="BF20" i="3"/>
  <c r="BF14" i="3"/>
  <c r="BG170" i="3"/>
  <c r="BH259" i="3"/>
  <c r="BH91" i="3"/>
  <c r="BF201" i="3"/>
  <c r="BF201" i="16" s="1"/>
  <c r="BG166" i="3"/>
  <c r="BF205" i="3"/>
  <c r="BF205" i="16" s="1"/>
  <c r="BG174" i="3"/>
  <c r="BF193" i="3"/>
  <c r="BF193" i="16" s="1"/>
  <c r="BH74" i="3"/>
  <c r="BF22" i="3"/>
  <c r="BG82" i="3"/>
  <c r="BH287" i="3"/>
  <c r="BH287" i="16" s="1"/>
  <c r="BF10" i="3"/>
  <c r="BF198" i="3"/>
  <c r="BF198" i="16" s="1"/>
  <c r="BF191" i="3"/>
  <c r="BF191" i="16" s="1"/>
  <c r="BF206" i="3"/>
  <c r="BF206" i="16" s="1"/>
  <c r="BF188" i="3"/>
  <c r="BF188" i="16" s="1"/>
  <c r="BF203" i="3"/>
  <c r="BF203" i="16" s="1"/>
  <c r="BF197" i="3"/>
  <c r="BF197" i="16" s="1"/>
  <c r="BG176" i="3"/>
  <c r="BF192" i="3"/>
  <c r="BF192" i="16" s="1"/>
  <c r="BG78" i="3"/>
  <c r="BF207" i="3"/>
  <c r="BF207" i="16" s="1"/>
  <c r="BG172" i="3"/>
  <c r="BH294" i="3"/>
  <c r="BH294" i="16" s="1"/>
  <c r="BG80" i="3"/>
  <c r="BF71" i="3"/>
  <c r="BF189" i="3"/>
  <c r="BF189" i="16" s="1"/>
  <c r="BG270" i="3" l="1"/>
  <c r="BE3" i="16"/>
  <c r="BF257" i="16"/>
  <c r="BE19" i="16"/>
  <c r="BE69" i="16"/>
  <c r="BE24" i="16"/>
  <c r="BE6" i="16"/>
  <c r="BE67" i="16"/>
  <c r="BH245" i="3"/>
  <c r="BH245" i="16" s="1"/>
  <c r="BG245" i="16"/>
  <c r="BE4" i="16"/>
  <c r="BE14" i="16"/>
  <c r="BE18" i="16"/>
  <c r="BG301" i="3"/>
  <c r="BF301" i="16"/>
  <c r="BF22" i="16" s="1"/>
  <c r="BE15" i="16"/>
  <c r="BE2" i="16"/>
  <c r="BG250" i="3"/>
  <c r="BG250" i="16" s="1"/>
  <c r="BF250" i="16"/>
  <c r="BH250" i="3"/>
  <c r="BH250" i="16" s="1"/>
  <c r="BG300" i="16"/>
  <c r="BH300" i="3"/>
  <c r="BH300" i="16" s="1"/>
  <c r="BH303" i="3"/>
  <c r="BH303" i="16" s="1"/>
  <c r="BG303" i="16"/>
  <c r="BG58" i="3"/>
  <c r="BF58" i="16"/>
  <c r="BE9" i="16"/>
  <c r="BE20" i="16"/>
  <c r="BF4" i="16"/>
  <c r="BE21" i="16"/>
  <c r="BF71" i="16"/>
  <c r="BG176" i="16"/>
  <c r="BF14" i="16"/>
  <c r="BF6" i="16"/>
  <c r="BF16" i="16"/>
  <c r="BG182" i="16"/>
  <c r="BF8" i="16"/>
  <c r="BF13" i="16"/>
  <c r="BF19" i="16"/>
  <c r="BF67" i="16"/>
  <c r="BG67" i="3"/>
  <c r="BE13" i="16"/>
  <c r="BE5" i="16"/>
  <c r="BF221" i="16"/>
  <c r="BF219" i="16"/>
  <c r="BF215" i="16"/>
  <c r="BF209" i="16"/>
  <c r="BF213" i="16"/>
  <c r="BF264" i="16"/>
  <c r="BF255" i="16"/>
  <c r="BF216" i="16"/>
  <c r="BF266" i="16"/>
  <c r="BF229" i="16"/>
  <c r="BF268" i="16"/>
  <c r="BF267" i="16"/>
  <c r="BF277" i="16"/>
  <c r="BF258" i="16"/>
  <c r="BF263" i="16"/>
  <c r="BF274" i="16"/>
  <c r="BF228" i="16"/>
  <c r="BF271" i="16"/>
  <c r="BF217" i="16"/>
  <c r="BF220" i="16"/>
  <c r="BF272" i="16"/>
  <c r="BF265" i="16"/>
  <c r="BF222" i="16"/>
  <c r="BF225" i="16"/>
  <c r="BF259" i="16"/>
  <c r="BF218" i="16"/>
  <c r="BF223" i="16"/>
  <c r="BF224" i="16"/>
  <c r="BF261" i="16"/>
  <c r="BF230" i="16"/>
  <c r="BF256" i="16"/>
  <c r="BF231" i="16"/>
  <c r="BF269" i="16"/>
  <c r="BF214" i="16"/>
  <c r="BF262" i="16"/>
  <c r="BF227" i="16"/>
  <c r="BH254" i="3"/>
  <c r="BH254" i="16" s="1"/>
  <c r="BG254" i="16"/>
  <c r="BF212" i="16"/>
  <c r="BF276" i="16"/>
  <c r="BH64" i="3"/>
  <c r="BG239" i="16"/>
  <c r="BH239" i="3"/>
  <c r="BH239" i="16" s="1"/>
  <c r="BE58" i="16"/>
  <c r="BF176" i="16"/>
  <c r="BE10" i="16"/>
  <c r="BF180" i="16"/>
  <c r="BF23" i="16"/>
  <c r="BF24" i="16"/>
  <c r="BG226" i="3"/>
  <c r="BF226" i="16"/>
  <c r="BH237" i="3"/>
  <c r="BH237" i="16" s="1"/>
  <c r="BG237" i="16"/>
  <c r="BE83" i="16"/>
  <c r="BE68" i="16"/>
  <c r="BE55" i="16"/>
  <c r="BE48" i="16"/>
  <c r="BE92" i="16"/>
  <c r="BE88" i="16"/>
  <c r="BE73" i="16"/>
  <c r="BE77" i="16"/>
  <c r="BE81" i="16"/>
  <c r="BE60" i="16"/>
  <c r="BE76" i="16"/>
  <c r="BE54" i="16"/>
  <c r="BE61" i="16"/>
  <c r="BE56" i="16"/>
  <c r="BE51" i="16"/>
  <c r="BE91" i="16"/>
  <c r="BE84" i="16"/>
  <c r="BE72" i="16"/>
  <c r="BE66" i="16"/>
  <c r="BE82" i="16"/>
  <c r="BE64" i="16"/>
  <c r="BE79" i="16"/>
  <c r="BE59" i="16"/>
  <c r="BE90" i="16"/>
  <c r="BE80" i="16"/>
  <c r="BE75" i="16"/>
  <c r="BE78" i="16"/>
  <c r="BE70" i="16"/>
  <c r="BE49" i="16"/>
  <c r="BE53" i="16"/>
  <c r="BE57" i="16"/>
  <c r="BE86" i="16"/>
  <c r="BE74" i="16"/>
  <c r="BE52" i="16"/>
  <c r="BE89" i="16"/>
  <c r="BE93" i="16"/>
  <c r="BE85" i="16"/>
  <c r="BE87" i="16"/>
  <c r="BE62" i="16"/>
  <c r="BE50" i="16"/>
  <c r="BE65" i="16"/>
  <c r="BH80" i="3"/>
  <c r="BF20" i="16"/>
  <c r="BF7" i="16"/>
  <c r="BF9" i="16"/>
  <c r="BF15" i="16"/>
  <c r="BF17" i="16"/>
  <c r="BF11" i="16"/>
  <c r="BE8" i="16"/>
  <c r="BE23" i="16"/>
  <c r="BE12" i="16"/>
  <c r="BH210" i="3"/>
  <c r="BE17" i="16"/>
  <c r="BH302" i="3"/>
  <c r="BH302" i="16" s="1"/>
  <c r="BH262" i="16" s="1"/>
  <c r="BG302" i="16"/>
  <c r="BG170" i="16" s="1"/>
  <c r="BE63" i="16"/>
  <c r="BG212" i="16"/>
  <c r="BE22" i="16"/>
  <c r="BE71" i="16"/>
  <c r="BE11" i="16"/>
  <c r="BF69" i="16"/>
  <c r="BG69" i="3"/>
  <c r="BF182" i="16"/>
  <c r="BH63" i="3"/>
  <c r="AY118" i="3"/>
  <c r="AZ118" i="3" s="1"/>
  <c r="AZ118" i="16" s="1"/>
  <c r="BA145" i="3"/>
  <c r="BA145" i="16" s="1"/>
  <c r="BA150" i="3"/>
  <c r="BA150" i="16" s="1"/>
  <c r="AY35" i="3"/>
  <c r="AZ35" i="3" s="1"/>
  <c r="AZ35" i="16" s="1"/>
  <c r="AY38" i="3"/>
  <c r="AZ38" i="3" s="1"/>
  <c r="BA38" i="3" s="1"/>
  <c r="BA125" i="3"/>
  <c r="BB125" i="3" s="1"/>
  <c r="AZ125" i="16"/>
  <c r="AY31" i="16"/>
  <c r="AW154" i="16"/>
  <c r="AX39" i="3"/>
  <c r="AW39" i="16"/>
  <c r="AW162" i="16"/>
  <c r="AX36" i="16"/>
  <c r="AY137" i="3"/>
  <c r="AX137" i="16"/>
  <c r="AX147" i="16"/>
  <c r="AX142" i="3"/>
  <c r="AX143" i="3"/>
  <c r="AY151" i="16"/>
  <c r="AZ151" i="3"/>
  <c r="AV116" i="16"/>
  <c r="AX40" i="3"/>
  <c r="AY40" i="3" s="1"/>
  <c r="AW40" i="16"/>
  <c r="AV138" i="16"/>
  <c r="AY99" i="16"/>
  <c r="AZ99" i="3"/>
  <c r="AX119" i="16"/>
  <c r="AX102" i="16"/>
  <c r="AZ107" i="3"/>
  <c r="AZ107" i="16" s="1"/>
  <c r="AY107" i="16"/>
  <c r="AY156" i="16"/>
  <c r="AZ156" i="3"/>
  <c r="AZ156" i="16" s="1"/>
  <c r="AX98" i="16"/>
  <c r="AX114" i="3"/>
  <c r="AY114" i="3" s="1"/>
  <c r="AY98" i="3"/>
  <c r="AZ98" i="3" s="1"/>
  <c r="AX30" i="16"/>
  <c r="AX25" i="3"/>
  <c r="AX25" i="16" s="1"/>
  <c r="AW25" i="16"/>
  <c r="AW108" i="16"/>
  <c r="AW161" i="16"/>
  <c r="AZ26" i="16"/>
  <c r="AY28" i="16"/>
  <c r="AW114" i="16"/>
  <c r="AZ121" i="16"/>
  <c r="AY152" i="3"/>
  <c r="AZ152" i="3" s="1"/>
  <c r="AZ152" i="16" s="1"/>
  <c r="AW103" i="16"/>
  <c r="AY153" i="3"/>
  <c r="AY153" i="16" s="1"/>
  <c r="AX153" i="16"/>
  <c r="AX154" i="3"/>
  <c r="AX107" i="16"/>
  <c r="AX108" i="3"/>
  <c r="AW158" i="16"/>
  <c r="AY29" i="3"/>
  <c r="AY29" i="16" s="1"/>
  <c r="AY106" i="3"/>
  <c r="AZ106" i="3" s="1"/>
  <c r="AX106" i="16"/>
  <c r="AW132" i="16"/>
  <c r="AY119" i="3"/>
  <c r="AZ119" i="3" s="1"/>
  <c r="AY129" i="16"/>
  <c r="AZ129" i="3"/>
  <c r="AX159" i="16"/>
  <c r="AW109" i="16"/>
  <c r="AW160" i="16"/>
  <c r="AX149" i="16"/>
  <c r="AZ149" i="3"/>
  <c r="AW142" i="16"/>
  <c r="BA32" i="3"/>
  <c r="AZ32" i="16"/>
  <c r="AX27" i="16"/>
  <c r="AY27" i="3"/>
  <c r="AY155" i="3"/>
  <c r="AX45" i="3"/>
  <c r="AW45" i="16"/>
  <c r="AV135" i="16"/>
  <c r="AY131" i="3"/>
  <c r="AX131" i="16"/>
  <c r="AY120" i="3"/>
  <c r="AY120" i="16" s="1"/>
  <c r="AX120" i="16"/>
  <c r="AZ120" i="3"/>
  <c r="AY26" i="16"/>
  <c r="BA26" i="3"/>
  <c r="AX133" i="16"/>
  <c r="AY133" i="3"/>
  <c r="AY123" i="3"/>
  <c r="AX123" i="16"/>
  <c r="AW134" i="16"/>
  <c r="AW139" i="3"/>
  <c r="AW138" i="3"/>
  <c r="AW135" i="3"/>
  <c r="AZ150" i="16"/>
  <c r="AW94" i="16"/>
  <c r="AX140" i="16"/>
  <c r="AY140" i="3"/>
  <c r="AY140" i="16" s="1"/>
  <c r="AY147" i="3"/>
  <c r="AZ37" i="16"/>
  <c r="BA37" i="3"/>
  <c r="AX110" i="16"/>
  <c r="AX31" i="16"/>
  <c r="AZ31" i="3"/>
  <c r="AZ31" i="16" s="1"/>
  <c r="AX128" i="16"/>
  <c r="AZ128" i="3"/>
  <c r="BA128" i="3" s="1"/>
  <c r="AW136" i="16"/>
  <c r="AX136" i="3"/>
  <c r="AX136" i="16" s="1"/>
  <c r="AW111" i="16"/>
  <c r="AW116" i="3"/>
  <c r="AW116" i="16" s="1"/>
  <c r="AW115" i="3"/>
  <c r="AW112" i="3"/>
  <c r="AW47" i="3"/>
  <c r="AV47" i="16"/>
  <c r="AY38" i="16"/>
  <c r="AY150" i="16"/>
  <c r="AX148" i="16"/>
  <c r="AY148" i="3"/>
  <c r="AZ148" i="3" s="1"/>
  <c r="AX41" i="16"/>
  <c r="AY41" i="3"/>
  <c r="AY41" i="16" s="1"/>
  <c r="AW43" i="3"/>
  <c r="AV43" i="16"/>
  <c r="AV139" i="16"/>
  <c r="AY118" i="16"/>
  <c r="AY130" i="16"/>
  <c r="BA130" i="3"/>
  <c r="AX42" i="3"/>
  <c r="AY42" i="3" s="1"/>
  <c r="AW42" i="16"/>
  <c r="AY100" i="16"/>
  <c r="AZ100" i="3"/>
  <c r="AZ100" i="16" s="1"/>
  <c r="BB146" i="3"/>
  <c r="BB146" i="16" s="1"/>
  <c r="BA146" i="16"/>
  <c r="AX118" i="16"/>
  <c r="AY30" i="3"/>
  <c r="AY36" i="3"/>
  <c r="AX95" i="16"/>
  <c r="AY95" i="3"/>
  <c r="AZ95" i="3" s="1"/>
  <c r="AY122" i="3"/>
  <c r="AX122" i="16"/>
  <c r="AX101" i="16"/>
  <c r="AX97" i="3"/>
  <c r="AX96" i="3"/>
  <c r="AZ145" i="16"/>
  <c r="BB121" i="3"/>
  <c r="BC121" i="3" s="1"/>
  <c r="BA121" i="16"/>
  <c r="AW46" i="3"/>
  <c r="AV46" i="16"/>
  <c r="AX44" i="3"/>
  <c r="AW44" i="16"/>
  <c r="AY125" i="16"/>
  <c r="AW117" i="16"/>
  <c r="AW126" i="16"/>
  <c r="AX127" i="16"/>
  <c r="AX126" i="3"/>
  <c r="AX132" i="3"/>
  <c r="AX117" i="3"/>
  <c r="AX134" i="3"/>
  <c r="AY127" i="3"/>
  <c r="AY145" i="16"/>
  <c r="BB145" i="3"/>
  <c r="AX104" i="16"/>
  <c r="AX103" i="3"/>
  <c r="AX94" i="3"/>
  <c r="AX94" i="16" s="1"/>
  <c r="AX111" i="3"/>
  <c r="AX109" i="3"/>
  <c r="AY104" i="3"/>
  <c r="AX144" i="16"/>
  <c r="AX160" i="3"/>
  <c r="AY144" i="3"/>
  <c r="AX157" i="16"/>
  <c r="AX162" i="3"/>
  <c r="AY162" i="3" s="1"/>
  <c r="AX158" i="3"/>
  <c r="AX161" i="3"/>
  <c r="AX161" i="16" s="1"/>
  <c r="AY157" i="3"/>
  <c r="AW143" i="16"/>
  <c r="AY101" i="3"/>
  <c r="AZ101" i="3" s="1"/>
  <c r="AZ101" i="16" s="1"/>
  <c r="AX34" i="3"/>
  <c r="AY34" i="3" s="1"/>
  <c r="AY34" i="16" s="1"/>
  <c r="AW34" i="16"/>
  <c r="AY141" i="3"/>
  <c r="AX141" i="16"/>
  <c r="AV115" i="16"/>
  <c r="AY105" i="16"/>
  <c r="AZ105" i="3"/>
  <c r="AY124" i="16"/>
  <c r="AZ124" i="3"/>
  <c r="AY102" i="3"/>
  <c r="AY102" i="16" s="1"/>
  <c r="AZ146" i="16"/>
  <c r="AZ28" i="3"/>
  <c r="BA28" i="3" s="1"/>
  <c r="BA28" i="16" s="1"/>
  <c r="AY32" i="16"/>
  <c r="AY110" i="3"/>
  <c r="AZ110" i="3" s="1"/>
  <c r="AW97" i="16"/>
  <c r="AY113" i="3"/>
  <c r="AX113" i="16"/>
  <c r="AX33" i="16"/>
  <c r="AY33" i="3"/>
  <c r="AY159" i="3"/>
  <c r="BH86" i="3"/>
  <c r="BH89" i="3"/>
  <c r="BG12" i="3"/>
  <c r="BG204" i="3"/>
  <c r="BG204" i="16" s="1"/>
  <c r="BG2" i="3"/>
  <c r="BG165" i="3"/>
  <c r="BG165" i="16" s="1"/>
  <c r="BG196" i="3"/>
  <c r="BG196" i="16" s="1"/>
  <c r="BH279" i="3"/>
  <c r="BH279" i="16" s="1"/>
  <c r="BG21" i="3"/>
  <c r="BG15" i="3"/>
  <c r="BG5" i="3"/>
  <c r="BG17" i="3"/>
  <c r="BG171" i="3"/>
  <c r="BG171" i="16" s="1"/>
  <c r="BG199" i="3"/>
  <c r="BG199" i="16" s="1"/>
  <c r="BG186" i="3"/>
  <c r="BG186" i="16" s="1"/>
  <c r="BG179" i="3"/>
  <c r="BH293" i="3"/>
  <c r="BH293" i="16" s="1"/>
  <c r="BG185" i="3"/>
  <c r="BG185" i="16" s="1"/>
  <c r="BG177" i="3"/>
  <c r="BG177" i="16" s="1"/>
  <c r="BG11" i="3"/>
  <c r="BG189" i="3"/>
  <c r="BG189" i="16" s="1"/>
  <c r="BH172" i="3"/>
  <c r="BH78" i="3"/>
  <c r="BH176" i="3"/>
  <c r="BG203" i="3"/>
  <c r="BG203" i="16" s="1"/>
  <c r="BG206" i="3"/>
  <c r="BG206" i="16" s="1"/>
  <c r="BG198" i="3"/>
  <c r="BG198" i="16" s="1"/>
  <c r="BH170" i="3"/>
  <c r="BG20" i="3"/>
  <c r="BH275" i="3"/>
  <c r="BG163" i="3"/>
  <c r="BG163" i="16" s="1"/>
  <c r="BG175" i="3"/>
  <c r="BG195" i="3"/>
  <c r="BG195" i="16" s="1"/>
  <c r="BG169" i="3"/>
  <c r="BG169" i="16" s="1"/>
  <c r="BG6" i="3"/>
  <c r="BH178" i="3"/>
  <c r="BG200" i="3"/>
  <c r="BG200" i="16" s="1"/>
  <c r="BH87" i="3"/>
  <c r="BH79" i="3"/>
  <c r="BH168" i="3"/>
  <c r="BG190" i="3"/>
  <c r="BG190" i="16" s="1"/>
  <c r="BG16" i="3"/>
  <c r="BH164" i="3"/>
  <c r="BH164" i="16" s="1"/>
  <c r="BH182" i="3"/>
  <c r="BG202" i="3"/>
  <c r="BG202" i="16" s="1"/>
  <c r="BG183" i="3"/>
  <c r="BG183" i="16" s="1"/>
  <c r="BH184" i="3"/>
  <c r="BH184" i="16" s="1"/>
  <c r="BG8" i="3"/>
  <c r="BG181" i="3"/>
  <c r="BG181" i="16" s="1"/>
  <c r="BG13" i="3"/>
  <c r="BG23" i="3"/>
  <c r="BG19" i="3"/>
  <c r="BG4" i="3"/>
  <c r="BH85" i="3"/>
  <c r="BG187" i="3"/>
  <c r="BG187" i="16" s="1"/>
  <c r="BG24" i="3"/>
  <c r="BG194" i="3"/>
  <c r="BG194" i="16" s="1"/>
  <c r="BG173" i="3"/>
  <c r="BG173" i="16" s="1"/>
  <c r="BG22" i="3"/>
  <c r="BG193" i="3"/>
  <c r="BG193" i="16" s="1"/>
  <c r="BG205" i="3"/>
  <c r="BG205" i="16" s="1"/>
  <c r="BG201" i="3"/>
  <c r="BG201" i="16" s="1"/>
  <c r="BG7" i="3"/>
  <c r="BG18" i="3"/>
  <c r="BH180" i="3"/>
  <c r="BG208" i="3"/>
  <c r="BG208" i="16" s="1"/>
  <c r="BG167" i="3"/>
  <c r="BG167" i="16" s="1"/>
  <c r="BG3" i="3"/>
  <c r="BG9" i="3"/>
  <c r="BH82" i="3"/>
  <c r="BH174" i="3"/>
  <c r="BH174" i="16" s="1"/>
  <c r="BH166" i="3"/>
  <c r="BH270" i="3"/>
  <c r="BG207" i="3"/>
  <c r="BG207" i="16" s="1"/>
  <c r="BG192" i="3"/>
  <c r="BG192" i="16" s="1"/>
  <c r="BG197" i="3"/>
  <c r="BG197" i="16" s="1"/>
  <c r="BG188" i="3"/>
  <c r="BG188" i="16" s="1"/>
  <c r="BG191" i="3"/>
  <c r="BG191" i="16" s="1"/>
  <c r="BG10" i="3"/>
  <c r="BG14" i="3"/>
  <c r="BG71" i="3"/>
  <c r="BG175" i="16" l="1"/>
  <c r="BG179" i="16"/>
  <c r="BF5" i="16"/>
  <c r="BH259" i="16"/>
  <c r="BH276" i="16"/>
  <c r="BH211" i="16"/>
  <c r="BH270" i="16"/>
  <c r="BH180" i="16"/>
  <c r="BH69" i="3"/>
  <c r="BH210" i="16"/>
  <c r="BH166" i="16"/>
  <c r="BH182" i="16"/>
  <c r="BH168" i="16"/>
  <c r="BH178" i="16"/>
  <c r="BH170" i="16"/>
  <c r="BH176" i="16"/>
  <c r="BG221" i="16"/>
  <c r="BG209" i="16"/>
  <c r="BG219" i="16"/>
  <c r="BG215" i="16"/>
  <c r="BG258" i="16"/>
  <c r="BG265" i="16"/>
  <c r="BG231" i="16"/>
  <c r="BG229" i="16"/>
  <c r="BG217" i="16"/>
  <c r="BG213" i="16"/>
  <c r="BG225" i="16"/>
  <c r="BG268" i="16"/>
  <c r="BG263" i="16"/>
  <c r="BG271" i="16"/>
  <c r="BG228" i="16"/>
  <c r="BG220" i="16"/>
  <c r="BG222" i="16"/>
  <c r="BG264" i="16"/>
  <c r="BG267" i="16"/>
  <c r="BG277" i="16"/>
  <c r="BG216" i="16"/>
  <c r="BG266" i="16"/>
  <c r="BG255" i="16"/>
  <c r="BG274" i="16"/>
  <c r="BG272" i="16"/>
  <c r="BG257" i="16"/>
  <c r="BG259" i="16"/>
  <c r="BG269" i="16"/>
  <c r="BG211" i="16"/>
  <c r="BG230" i="16"/>
  <c r="BG223" i="16"/>
  <c r="BG256" i="16"/>
  <c r="BG214" i="16"/>
  <c r="BG260" i="16"/>
  <c r="BG224" i="16"/>
  <c r="BG276" i="16"/>
  <c r="BG262" i="16"/>
  <c r="BG227" i="16"/>
  <c r="BG273" i="16"/>
  <c r="BG261" i="16"/>
  <c r="BG218" i="16"/>
  <c r="BG210" i="16"/>
  <c r="BG180" i="16"/>
  <c r="BG174" i="16"/>
  <c r="BG168" i="16"/>
  <c r="BH273" i="16"/>
  <c r="BF12" i="16"/>
  <c r="BF10" i="16"/>
  <c r="BH221" i="16"/>
  <c r="BH209" i="16"/>
  <c r="BH219" i="16"/>
  <c r="BH258" i="16"/>
  <c r="BH277" i="16"/>
  <c r="BH268" i="16"/>
  <c r="BH229" i="16"/>
  <c r="BH265" i="16"/>
  <c r="BH215" i="16"/>
  <c r="BH261" i="16"/>
  <c r="BH230" i="16"/>
  <c r="BH213" i="16"/>
  <c r="BH274" i="16"/>
  <c r="BH271" i="16"/>
  <c r="BH231" i="16"/>
  <c r="BH264" i="16"/>
  <c r="BH263" i="16"/>
  <c r="BH272" i="16"/>
  <c r="BH217" i="16"/>
  <c r="BH218" i="16"/>
  <c r="BH266" i="16"/>
  <c r="BH225" i="16"/>
  <c r="BH216" i="16"/>
  <c r="BH269" i="16"/>
  <c r="BH267" i="16"/>
  <c r="BH255" i="16"/>
  <c r="BH220" i="16"/>
  <c r="BH222" i="16"/>
  <c r="BH228" i="16"/>
  <c r="BH275" i="16"/>
  <c r="BH172" i="16"/>
  <c r="BH223" i="16"/>
  <c r="BH256" i="16"/>
  <c r="BG184" i="16"/>
  <c r="BG178" i="16"/>
  <c r="BG172" i="16"/>
  <c r="BG270" i="16"/>
  <c r="BH224" i="16"/>
  <c r="BF68" i="16"/>
  <c r="BF55" i="16"/>
  <c r="BF83" i="16"/>
  <c r="BF77" i="16"/>
  <c r="BF51" i="16"/>
  <c r="BF73" i="16"/>
  <c r="BF76" i="16"/>
  <c r="BF88" i="16"/>
  <c r="BF60" i="16"/>
  <c r="BF66" i="16"/>
  <c r="BF48" i="16"/>
  <c r="BF92" i="16"/>
  <c r="BF81" i="16"/>
  <c r="BF56" i="16"/>
  <c r="BF72" i="16"/>
  <c r="BF91" i="16"/>
  <c r="BF53" i="16"/>
  <c r="BF65" i="16"/>
  <c r="BF59" i="16"/>
  <c r="BF49" i="16"/>
  <c r="BF54" i="16"/>
  <c r="BF93" i="16"/>
  <c r="BF61" i="16"/>
  <c r="BF84" i="16"/>
  <c r="BF87" i="16"/>
  <c r="BF70" i="16"/>
  <c r="BF63" i="16"/>
  <c r="BF74" i="16"/>
  <c r="BF90" i="16"/>
  <c r="BF50" i="16"/>
  <c r="BF82" i="16"/>
  <c r="BF78" i="16"/>
  <c r="BF75" i="16"/>
  <c r="BF85" i="16"/>
  <c r="BF57" i="16"/>
  <c r="BF86" i="16"/>
  <c r="BF89" i="16"/>
  <c r="BF64" i="16"/>
  <c r="BF52" i="16"/>
  <c r="BF62" i="16"/>
  <c r="BF80" i="16"/>
  <c r="BF79" i="16"/>
  <c r="BF21" i="16"/>
  <c r="BF3" i="16"/>
  <c r="BG166" i="16"/>
  <c r="BH212" i="16"/>
  <c r="BH260" i="16"/>
  <c r="BH257" i="16"/>
  <c r="BH214" i="16"/>
  <c r="BH226" i="3"/>
  <c r="BH226" i="16" s="1"/>
  <c r="BG226" i="16"/>
  <c r="BG164" i="16"/>
  <c r="BH227" i="16"/>
  <c r="BH67" i="3"/>
  <c r="BG275" i="16"/>
  <c r="BH58" i="3"/>
  <c r="BH301" i="3"/>
  <c r="BH301" i="16" s="1"/>
  <c r="BH63" i="16" s="1"/>
  <c r="BG301" i="16"/>
  <c r="BF2" i="16"/>
  <c r="BF18" i="16"/>
  <c r="BA100" i="3"/>
  <c r="BA156" i="3"/>
  <c r="BA156" i="16" s="1"/>
  <c r="AY35" i="16"/>
  <c r="BA110" i="3"/>
  <c r="BA110" i="16" s="1"/>
  <c r="AZ41" i="3"/>
  <c r="BA41" i="3" s="1"/>
  <c r="AZ153" i="3"/>
  <c r="BA153" i="3" s="1"/>
  <c r="AZ119" i="16"/>
  <c r="BA119" i="3"/>
  <c r="AZ102" i="3"/>
  <c r="AZ102" i="16" s="1"/>
  <c r="BA35" i="3"/>
  <c r="BB35" i="3" s="1"/>
  <c r="BB35" i="16" s="1"/>
  <c r="BA118" i="3"/>
  <c r="BA118" i="16" s="1"/>
  <c r="BA98" i="3"/>
  <c r="BA98" i="16" s="1"/>
  <c r="AY39" i="3"/>
  <c r="AY39" i="16" s="1"/>
  <c r="AY94" i="3"/>
  <c r="AZ94" i="3" s="1"/>
  <c r="BB150" i="3"/>
  <c r="AY162" i="16"/>
  <c r="AZ148" i="16"/>
  <c r="AZ114" i="3"/>
  <c r="AZ114" i="16" s="1"/>
  <c r="AY114" i="16"/>
  <c r="BB38" i="3"/>
  <c r="BA38" i="16"/>
  <c r="AY42" i="16"/>
  <c r="AZ42" i="3"/>
  <c r="BB145" i="16"/>
  <c r="AX44" i="16"/>
  <c r="AX97" i="16"/>
  <c r="AY36" i="16"/>
  <c r="AZ40" i="3"/>
  <c r="AY40" i="16"/>
  <c r="AW112" i="16"/>
  <c r="AW139" i="16"/>
  <c r="BA120" i="3"/>
  <c r="AZ120" i="16"/>
  <c r="AX45" i="16"/>
  <c r="AY45" i="3"/>
  <c r="AZ149" i="16"/>
  <c r="AX154" i="16"/>
  <c r="AZ124" i="16"/>
  <c r="BA124" i="3"/>
  <c r="AY144" i="16"/>
  <c r="AZ144" i="3"/>
  <c r="AY104" i="16"/>
  <c r="AZ104" i="3"/>
  <c r="AY103" i="3"/>
  <c r="AY103" i="16" s="1"/>
  <c r="AX103" i="16"/>
  <c r="AY132" i="3"/>
  <c r="AZ132" i="3" s="1"/>
  <c r="AX132" i="16"/>
  <c r="AY95" i="16"/>
  <c r="AZ110" i="16"/>
  <c r="AY159" i="16"/>
  <c r="AZ159" i="3"/>
  <c r="AY97" i="3"/>
  <c r="AY141" i="16"/>
  <c r="AZ141" i="3"/>
  <c r="AY101" i="16"/>
  <c r="BA101" i="3"/>
  <c r="AY157" i="16"/>
  <c r="AZ157" i="3"/>
  <c r="AY158" i="3"/>
  <c r="AX158" i="16"/>
  <c r="AY109" i="3"/>
  <c r="AX109" i="16"/>
  <c r="AX126" i="16"/>
  <c r="AY126" i="3"/>
  <c r="AZ126" i="3" s="1"/>
  <c r="BB121" i="16"/>
  <c r="AY96" i="3"/>
  <c r="AY96" i="16" s="1"/>
  <c r="AX96" i="16"/>
  <c r="AY122" i="16"/>
  <c r="BD121" i="3"/>
  <c r="BD121" i="16" s="1"/>
  <c r="AZ29" i="3"/>
  <c r="BB100" i="3"/>
  <c r="AX43" i="3"/>
  <c r="AW43" i="16"/>
  <c r="BA148" i="3"/>
  <c r="AW138" i="16"/>
  <c r="BA149" i="3"/>
  <c r="BA149" i="16" s="1"/>
  <c r="AZ155" i="3"/>
  <c r="AY155" i="16"/>
  <c r="BA129" i="3"/>
  <c r="AZ129" i="16"/>
  <c r="AY119" i="16"/>
  <c r="AY106" i="16"/>
  <c r="BA107" i="3"/>
  <c r="AZ103" i="3"/>
  <c r="AY152" i="16"/>
  <c r="BA152" i="3"/>
  <c r="BA152" i="16" s="1"/>
  <c r="BB156" i="3"/>
  <c r="AX40" i="16"/>
  <c r="BA151" i="3"/>
  <c r="AZ151" i="16"/>
  <c r="AY142" i="3"/>
  <c r="AX142" i="16"/>
  <c r="AZ162" i="3"/>
  <c r="AZ122" i="3"/>
  <c r="BA105" i="3"/>
  <c r="BA105" i="16" s="1"/>
  <c r="AZ105" i="16"/>
  <c r="AZ95" i="16"/>
  <c r="BB130" i="3"/>
  <c r="BA130" i="16"/>
  <c r="BA26" i="16"/>
  <c r="BB26" i="3"/>
  <c r="AY27" i="16"/>
  <c r="BA106" i="3"/>
  <c r="BB106" i="3" s="1"/>
  <c r="AZ106" i="16"/>
  <c r="AX114" i="16"/>
  <c r="AY137" i="16"/>
  <c r="AY154" i="3"/>
  <c r="AY154" i="16" s="1"/>
  <c r="AZ33" i="3"/>
  <c r="AZ33" i="16" s="1"/>
  <c r="AY33" i="16"/>
  <c r="AY110" i="16"/>
  <c r="AZ28" i="16"/>
  <c r="AY117" i="3"/>
  <c r="AX117" i="16"/>
  <c r="BA95" i="3"/>
  <c r="BA95" i="16" s="1"/>
  <c r="BA35" i="16"/>
  <c r="AZ30" i="3"/>
  <c r="AY30" i="16"/>
  <c r="AW115" i="16"/>
  <c r="AY136" i="3"/>
  <c r="AZ128" i="16"/>
  <c r="BA31" i="3"/>
  <c r="AZ140" i="3"/>
  <c r="BB28" i="3"/>
  <c r="AY123" i="16"/>
  <c r="AZ123" i="3"/>
  <c r="AZ27" i="3"/>
  <c r="AZ109" i="3"/>
  <c r="AZ109" i="16" s="1"/>
  <c r="AY25" i="3"/>
  <c r="AZ25" i="3" s="1"/>
  <c r="BA99" i="3"/>
  <c r="AZ99" i="16"/>
  <c r="AZ137" i="3"/>
  <c r="AZ36" i="3"/>
  <c r="AZ36" i="16" s="1"/>
  <c r="BC145" i="3"/>
  <c r="BA100" i="16"/>
  <c r="BC125" i="3"/>
  <c r="BC125" i="16" s="1"/>
  <c r="BB125" i="16"/>
  <c r="AX162" i="16"/>
  <c r="AY160" i="3"/>
  <c r="AY160" i="16" s="1"/>
  <c r="AX160" i="16"/>
  <c r="AY111" i="3"/>
  <c r="AX111" i="16"/>
  <c r="AX115" i="3"/>
  <c r="AX116" i="3"/>
  <c r="AX112" i="3"/>
  <c r="AY134" i="3"/>
  <c r="AY134" i="16" s="1"/>
  <c r="AX134" i="16"/>
  <c r="AX135" i="3"/>
  <c r="AX138" i="3"/>
  <c r="AX139" i="3"/>
  <c r="AX139" i="16" s="1"/>
  <c r="AX46" i="3"/>
  <c r="AW46" i="16"/>
  <c r="AZ38" i="16"/>
  <c r="BA32" i="16"/>
  <c r="BC121" i="16"/>
  <c r="AX108" i="16"/>
  <c r="AY113" i="16"/>
  <c r="AZ113" i="3"/>
  <c r="AX34" i="16"/>
  <c r="AZ34" i="3"/>
  <c r="AZ34" i="16" s="1"/>
  <c r="AY127" i="16"/>
  <c r="AZ127" i="3"/>
  <c r="AX42" i="16"/>
  <c r="AZ41" i="16"/>
  <c r="AY148" i="16"/>
  <c r="BB148" i="3"/>
  <c r="BB148" i="16" s="1"/>
  <c r="AX47" i="3"/>
  <c r="AW47" i="16"/>
  <c r="BB128" i="3"/>
  <c r="BB128" i="16" s="1"/>
  <c r="BA128" i="16"/>
  <c r="BB37" i="3"/>
  <c r="BB37" i="16" s="1"/>
  <c r="BA37" i="16"/>
  <c r="AZ147" i="3"/>
  <c r="AZ147" i="16" s="1"/>
  <c r="AY147" i="16"/>
  <c r="AW135" i="16"/>
  <c r="AZ133" i="3"/>
  <c r="AY133" i="16"/>
  <c r="AZ131" i="3"/>
  <c r="AY131" i="16"/>
  <c r="AY161" i="3"/>
  <c r="AZ98" i="16"/>
  <c r="AY108" i="3"/>
  <c r="AY44" i="3"/>
  <c r="AY98" i="16"/>
  <c r="AY143" i="3"/>
  <c r="AX143" i="16"/>
  <c r="AX39" i="16"/>
  <c r="BA125" i="16"/>
  <c r="BB32" i="3"/>
  <c r="BC146" i="3"/>
  <c r="BH14" i="3"/>
  <c r="BH191" i="3"/>
  <c r="BH191" i="16" s="1"/>
  <c r="BH197" i="3"/>
  <c r="BH197" i="16" s="1"/>
  <c r="BH207" i="3"/>
  <c r="BH207" i="16" s="1"/>
  <c r="BH3" i="3"/>
  <c r="BH208" i="3"/>
  <c r="BH208" i="16" s="1"/>
  <c r="BH18" i="3"/>
  <c r="BH201" i="3"/>
  <c r="BH201" i="16" s="1"/>
  <c r="BH193" i="3"/>
  <c r="BH193" i="16" s="1"/>
  <c r="BH173" i="3"/>
  <c r="BH173" i="16" s="1"/>
  <c r="BH24" i="3"/>
  <c r="BH19" i="3"/>
  <c r="BH19" i="16" s="1"/>
  <c r="BH13" i="3"/>
  <c r="BH8" i="3"/>
  <c r="BH183" i="3"/>
  <c r="BH183" i="16" s="1"/>
  <c r="BH16" i="3"/>
  <c r="BH16" i="16" s="1"/>
  <c r="BH169" i="3"/>
  <c r="BH169" i="16" s="1"/>
  <c r="BH175" i="3"/>
  <c r="BH175" i="16" s="1"/>
  <c r="BH206" i="3"/>
  <c r="BH206" i="16" s="1"/>
  <c r="BH11" i="3"/>
  <c r="BH11" i="16" s="1"/>
  <c r="BH185" i="3"/>
  <c r="BH185" i="16" s="1"/>
  <c r="BH179" i="3"/>
  <c r="BH179" i="16" s="1"/>
  <c r="BH199" i="3"/>
  <c r="BH199" i="16" s="1"/>
  <c r="BH17" i="3"/>
  <c r="BH17" i="16" s="1"/>
  <c r="BH15" i="3"/>
  <c r="BH15" i="16" s="1"/>
  <c r="BH165" i="3"/>
  <c r="BH165" i="16" s="1"/>
  <c r="BH204" i="3"/>
  <c r="BH204" i="16" s="1"/>
  <c r="BH71" i="3"/>
  <c r="BH71" i="16" s="1"/>
  <c r="BH10" i="3"/>
  <c r="BH10" i="16" s="1"/>
  <c r="BH188" i="3"/>
  <c r="BH188" i="16" s="1"/>
  <c r="BH192" i="3"/>
  <c r="BH192" i="16" s="1"/>
  <c r="BH9" i="3"/>
  <c r="BH9" i="16" s="1"/>
  <c r="BH167" i="3"/>
  <c r="BH167" i="16" s="1"/>
  <c r="BH7" i="3"/>
  <c r="BH205" i="3"/>
  <c r="BH205" i="16" s="1"/>
  <c r="BH22" i="3"/>
  <c r="BH22" i="16" s="1"/>
  <c r="BH194" i="3"/>
  <c r="BH194" i="16" s="1"/>
  <c r="BH187" i="3"/>
  <c r="BH187" i="16" s="1"/>
  <c r="BH4" i="3"/>
  <c r="BH23" i="3"/>
  <c r="BH23" i="16" s="1"/>
  <c r="BH181" i="3"/>
  <c r="BH181" i="16" s="1"/>
  <c r="BH202" i="3"/>
  <c r="BH202" i="16" s="1"/>
  <c r="BH190" i="3"/>
  <c r="BH190" i="16" s="1"/>
  <c r="BH200" i="3"/>
  <c r="BH200" i="16" s="1"/>
  <c r="BH6" i="3"/>
  <c r="BH6" i="16" s="1"/>
  <c r="BH195" i="3"/>
  <c r="BH195" i="16" s="1"/>
  <c r="BH163" i="3"/>
  <c r="BH163" i="16" s="1"/>
  <c r="BH20" i="3"/>
  <c r="BH20" i="16" s="1"/>
  <c r="BH198" i="3"/>
  <c r="BH198" i="16" s="1"/>
  <c r="BH203" i="3"/>
  <c r="BH203" i="16" s="1"/>
  <c r="BH189" i="3"/>
  <c r="BH189" i="16" s="1"/>
  <c r="BH177" i="3"/>
  <c r="BH177" i="16" s="1"/>
  <c r="BH186" i="3"/>
  <c r="BH186" i="16" s="1"/>
  <c r="BH171" i="3"/>
  <c r="BH171" i="16" s="1"/>
  <c r="BH5" i="3"/>
  <c r="BH21" i="3"/>
  <c r="BH21" i="16" s="1"/>
  <c r="BH196" i="3"/>
  <c r="BH196" i="16" s="1"/>
  <c r="BH2" i="3"/>
  <c r="BH12" i="3"/>
  <c r="BH82" i="16" l="1"/>
  <c r="BH5" i="16"/>
  <c r="BH4" i="16"/>
  <c r="BH18" i="16"/>
  <c r="BH2" i="16"/>
  <c r="BH7" i="16"/>
  <c r="BH8" i="16"/>
  <c r="BH13" i="16"/>
  <c r="BH3" i="16"/>
  <c r="BH14" i="16"/>
  <c r="BH67" i="16"/>
  <c r="BH87" i="16"/>
  <c r="BH89" i="16"/>
  <c r="BH12" i="16"/>
  <c r="BH24" i="16"/>
  <c r="BH58" i="16"/>
  <c r="BH69" i="16"/>
  <c r="BG55" i="16"/>
  <c r="BG68" i="16"/>
  <c r="BG77" i="16"/>
  <c r="BG83" i="16"/>
  <c r="BG81" i="16"/>
  <c r="BG92" i="16"/>
  <c r="BG48" i="16"/>
  <c r="BG60" i="16"/>
  <c r="BG76" i="16"/>
  <c r="BG66" i="16"/>
  <c r="BG51" i="16"/>
  <c r="BG73" i="16"/>
  <c r="BG88" i="16"/>
  <c r="BG93" i="16"/>
  <c r="BG70" i="16"/>
  <c r="BG61" i="16"/>
  <c r="BG91" i="16"/>
  <c r="BG50" i="16"/>
  <c r="BG54" i="16"/>
  <c r="BG84" i="16"/>
  <c r="BG59" i="16"/>
  <c r="BG53" i="16"/>
  <c r="BG56" i="16"/>
  <c r="BG72" i="16"/>
  <c r="BG49" i="16"/>
  <c r="BG57" i="16"/>
  <c r="BG74" i="16"/>
  <c r="BG52" i="16"/>
  <c r="BG65" i="16"/>
  <c r="BG89" i="16"/>
  <c r="BG63" i="16"/>
  <c r="BG80" i="16"/>
  <c r="BG75" i="16"/>
  <c r="BG86" i="16"/>
  <c r="BG78" i="16"/>
  <c r="BG87" i="16"/>
  <c r="BG85" i="16"/>
  <c r="BG82" i="16"/>
  <c r="BG90" i="16"/>
  <c r="BG79" i="16"/>
  <c r="BG64" i="16"/>
  <c r="BG62" i="16"/>
  <c r="BG17" i="16"/>
  <c r="BG19" i="16"/>
  <c r="BG58" i="16"/>
  <c r="BG9" i="16"/>
  <c r="BG12" i="16"/>
  <c r="BG23" i="16"/>
  <c r="BG13" i="16"/>
  <c r="BH78" i="16"/>
  <c r="BG18" i="16"/>
  <c r="BG20" i="16"/>
  <c r="BG71" i="16"/>
  <c r="BG5" i="16"/>
  <c r="BG22" i="16"/>
  <c r="BH85" i="16"/>
  <c r="BG8" i="16"/>
  <c r="BG3" i="16"/>
  <c r="BG69" i="16"/>
  <c r="BG4" i="16"/>
  <c r="BG2" i="16"/>
  <c r="BG6" i="16"/>
  <c r="BG7" i="16"/>
  <c r="BH68" i="16"/>
  <c r="BH55" i="16"/>
  <c r="BH77" i="16"/>
  <c r="BH81" i="16"/>
  <c r="BH88" i="16"/>
  <c r="BH66" i="16"/>
  <c r="BH83" i="16"/>
  <c r="BH76" i="16"/>
  <c r="BH60" i="16"/>
  <c r="BH51" i="16"/>
  <c r="BH65" i="16"/>
  <c r="BH73" i="16"/>
  <c r="BH48" i="16"/>
  <c r="BH56" i="16"/>
  <c r="BH92" i="16"/>
  <c r="BH72" i="16"/>
  <c r="BH75" i="16"/>
  <c r="BH84" i="16"/>
  <c r="BH70" i="16"/>
  <c r="BH74" i="16"/>
  <c r="BH90" i="16"/>
  <c r="BH57" i="16"/>
  <c r="BH91" i="16"/>
  <c r="BH62" i="16"/>
  <c r="BH49" i="16"/>
  <c r="BH50" i="16"/>
  <c r="BH52" i="16"/>
  <c r="BH61" i="16"/>
  <c r="BH54" i="16"/>
  <c r="BH53" i="16"/>
  <c r="BH93" i="16"/>
  <c r="BH59" i="16"/>
  <c r="BG67" i="16"/>
  <c r="BG21" i="16"/>
  <c r="BH79" i="16"/>
  <c r="BG10" i="16"/>
  <c r="BH80" i="16"/>
  <c r="BG15" i="16"/>
  <c r="BG16" i="16"/>
  <c r="BG11" i="16"/>
  <c r="BG24" i="16"/>
  <c r="BG14" i="16"/>
  <c r="BH86" i="16"/>
  <c r="BH64" i="16"/>
  <c r="AY94" i="16"/>
  <c r="BA119" i="16"/>
  <c r="BB110" i="3"/>
  <c r="BB110" i="16" s="1"/>
  <c r="BB118" i="3"/>
  <c r="BB118" i="16" s="1"/>
  <c r="BB119" i="3"/>
  <c r="BB119" i="16" s="1"/>
  <c r="AZ39" i="3"/>
  <c r="AZ39" i="16" s="1"/>
  <c r="AZ153" i="16"/>
  <c r="BB149" i="3"/>
  <c r="BA36" i="3"/>
  <c r="BB36" i="3" s="1"/>
  <c r="BC35" i="3"/>
  <c r="BD35" i="3" s="1"/>
  <c r="BD35" i="16" s="1"/>
  <c r="BB98" i="3"/>
  <c r="BC98" i="3" s="1"/>
  <c r="BC98" i="16" s="1"/>
  <c r="AZ96" i="3"/>
  <c r="BA96" i="3" s="1"/>
  <c r="BA96" i="16" s="1"/>
  <c r="BA94" i="3"/>
  <c r="BB94" i="3" s="1"/>
  <c r="AZ94" i="16"/>
  <c r="BC150" i="3"/>
  <c r="BC150" i="16" s="1"/>
  <c r="BB150" i="16"/>
  <c r="BA126" i="3"/>
  <c r="BA126" i="16" s="1"/>
  <c r="BB95" i="3"/>
  <c r="BC95" i="3" s="1"/>
  <c r="BC95" i="16" s="1"/>
  <c r="BA114" i="3"/>
  <c r="BB114" i="3" s="1"/>
  <c r="BC128" i="3"/>
  <c r="AZ160" i="3"/>
  <c r="AZ160" i="16" s="1"/>
  <c r="BC118" i="3"/>
  <c r="BD118" i="3" s="1"/>
  <c r="BA102" i="3"/>
  <c r="BB102" i="3" s="1"/>
  <c r="BB36" i="16"/>
  <c r="BE35" i="3"/>
  <c r="BE35" i="16" s="1"/>
  <c r="BB106" i="16"/>
  <c r="BC106" i="3"/>
  <c r="BC106" i="16" s="1"/>
  <c r="BD146" i="3"/>
  <c r="BD146" i="16" s="1"/>
  <c r="BC146" i="16"/>
  <c r="BA132" i="3"/>
  <c r="BB132" i="3" s="1"/>
  <c r="AZ132" i="16"/>
  <c r="AX46" i="16"/>
  <c r="AY135" i="3"/>
  <c r="AX135" i="16"/>
  <c r="AY112" i="3"/>
  <c r="AZ112" i="3" s="1"/>
  <c r="AX112" i="16"/>
  <c r="BC28" i="3"/>
  <c r="BD28" i="3" s="1"/>
  <c r="BD28" i="16" s="1"/>
  <c r="BB28" i="16"/>
  <c r="AZ30" i="16"/>
  <c r="BA30" i="3"/>
  <c r="BA162" i="3"/>
  <c r="BA162" i="16" s="1"/>
  <c r="AZ162" i="16"/>
  <c r="BA103" i="3"/>
  <c r="AZ103" i="16"/>
  <c r="AX43" i="16"/>
  <c r="AY109" i="16"/>
  <c r="BA159" i="3"/>
  <c r="BA159" i="16" s="1"/>
  <c r="AZ159" i="16"/>
  <c r="BB120" i="3"/>
  <c r="BB120" i="16" s="1"/>
  <c r="BA120" i="16"/>
  <c r="AZ131" i="16"/>
  <c r="AY143" i="16"/>
  <c r="AZ143" i="3"/>
  <c r="AY138" i="3"/>
  <c r="AX138" i="16"/>
  <c r="AZ111" i="3"/>
  <c r="AZ111" i="16" s="1"/>
  <c r="BA137" i="3"/>
  <c r="BB137" i="3" s="1"/>
  <c r="BB137" i="16" s="1"/>
  <c r="AZ137" i="16"/>
  <c r="BB99" i="3"/>
  <c r="BC99" i="3" s="1"/>
  <c r="BA99" i="16"/>
  <c r="BB149" i="16"/>
  <c r="AZ140" i="16"/>
  <c r="BA140" i="3"/>
  <c r="AY136" i="16"/>
  <c r="AZ136" i="3"/>
  <c r="AZ117" i="3"/>
  <c r="AY117" i="16"/>
  <c r="BC130" i="3"/>
  <c r="BB130" i="16"/>
  <c r="BA122" i="3"/>
  <c r="AZ122" i="16"/>
  <c r="AZ154" i="3"/>
  <c r="AY142" i="16"/>
  <c r="AZ142" i="3"/>
  <c r="AZ142" i="16" s="1"/>
  <c r="BB129" i="3"/>
  <c r="BA129" i="16"/>
  <c r="BA29" i="3"/>
  <c r="AZ29" i="16"/>
  <c r="AZ126" i="16"/>
  <c r="AZ141" i="16"/>
  <c r="BA141" i="3"/>
  <c r="AZ97" i="3"/>
  <c r="AY97" i="16"/>
  <c r="AZ45" i="3"/>
  <c r="AY45" i="16"/>
  <c r="AZ40" i="16"/>
  <c r="BA42" i="3"/>
  <c r="AZ42" i="16"/>
  <c r="BA127" i="3"/>
  <c r="BA127" i="16" s="1"/>
  <c r="AZ127" i="16"/>
  <c r="AY111" i="16"/>
  <c r="BA25" i="3"/>
  <c r="AZ25" i="16"/>
  <c r="BB101" i="3"/>
  <c r="BB101" i="16" s="1"/>
  <c r="BA101" i="16"/>
  <c r="BA144" i="3"/>
  <c r="AZ144" i="16"/>
  <c r="BE121" i="3"/>
  <c r="AZ44" i="3"/>
  <c r="AZ44" i="16" s="1"/>
  <c r="AY44" i="16"/>
  <c r="AZ113" i="16"/>
  <c r="AX116" i="16"/>
  <c r="AY116" i="3"/>
  <c r="BD145" i="3"/>
  <c r="BE145" i="3" s="1"/>
  <c r="BC145" i="16"/>
  <c r="BC149" i="3"/>
  <c r="BA123" i="3"/>
  <c r="BA123" i="16" s="1"/>
  <c r="AZ123" i="16"/>
  <c r="BF35" i="3"/>
  <c r="BB126" i="3"/>
  <c r="BA33" i="3"/>
  <c r="BB33" i="3" s="1"/>
  <c r="BA151" i="16"/>
  <c r="BB151" i="3"/>
  <c r="BB151" i="16" s="1"/>
  <c r="BA155" i="3"/>
  <c r="AZ155" i="16"/>
  <c r="BA148" i="16"/>
  <c r="AZ157" i="16"/>
  <c r="BA157" i="3"/>
  <c r="AY132" i="16"/>
  <c r="BA104" i="3"/>
  <c r="AZ104" i="16"/>
  <c r="AY139" i="3"/>
  <c r="AZ139" i="3" s="1"/>
  <c r="AZ139" i="16" s="1"/>
  <c r="BA147" i="3"/>
  <c r="AY46" i="3"/>
  <c r="BC37" i="3"/>
  <c r="BC148" i="3"/>
  <c r="AZ108" i="3"/>
  <c r="BA108" i="3" s="1"/>
  <c r="AY108" i="16"/>
  <c r="AX47" i="16"/>
  <c r="AY47" i="3"/>
  <c r="BB31" i="3"/>
  <c r="BA31" i="16"/>
  <c r="AZ46" i="3"/>
  <c r="BA46" i="3" s="1"/>
  <c r="BA46" i="16" s="1"/>
  <c r="AY158" i="16"/>
  <c r="AZ158" i="3"/>
  <c r="BA158" i="3" s="1"/>
  <c r="BC38" i="3"/>
  <c r="BC38" i="16" s="1"/>
  <c r="BB38" i="16"/>
  <c r="BB98" i="16"/>
  <c r="BA133" i="3"/>
  <c r="BB133" i="3" s="1"/>
  <c r="AZ133" i="16"/>
  <c r="BC32" i="3"/>
  <c r="BB32" i="16"/>
  <c r="BB153" i="3"/>
  <c r="BB153" i="16" s="1"/>
  <c r="BA153" i="16"/>
  <c r="AY161" i="16"/>
  <c r="AZ161" i="3"/>
  <c r="BA131" i="3"/>
  <c r="BB41" i="3"/>
  <c r="BA41" i="16"/>
  <c r="BA34" i="3"/>
  <c r="BA113" i="3"/>
  <c r="AX115" i="16"/>
  <c r="AY115" i="3"/>
  <c r="BA160" i="3"/>
  <c r="AY25" i="16"/>
  <c r="BA27" i="3"/>
  <c r="AZ27" i="16"/>
  <c r="AY43" i="3"/>
  <c r="BB105" i="3"/>
  <c r="BA106" i="16"/>
  <c r="BC26" i="3"/>
  <c r="BB26" i="16"/>
  <c r="BC156" i="3"/>
  <c r="BC156" i="16" s="1"/>
  <c r="BB156" i="16"/>
  <c r="BB152" i="3"/>
  <c r="BB107" i="3"/>
  <c r="BA107" i="16"/>
  <c r="BC100" i="3"/>
  <c r="BB100" i="16"/>
  <c r="AY126" i="16"/>
  <c r="BA109" i="3"/>
  <c r="BA40" i="3"/>
  <c r="BB124" i="3"/>
  <c r="BA124" i="16"/>
  <c r="AZ134" i="3"/>
  <c r="BD125" i="3"/>
  <c r="BC110" i="3" l="1"/>
  <c r="BD110" i="3" s="1"/>
  <c r="BD110" i="16" s="1"/>
  <c r="BC118" i="16"/>
  <c r="BD98" i="3"/>
  <c r="BD98" i="16" s="1"/>
  <c r="BA39" i="3"/>
  <c r="BA39" i="16" s="1"/>
  <c r="BC119" i="3"/>
  <c r="BB114" i="16"/>
  <c r="BC114" i="3"/>
  <c r="BD114" i="3" s="1"/>
  <c r="BA114" i="16"/>
  <c r="BC35" i="16"/>
  <c r="BB96" i="3"/>
  <c r="BC96" i="3" s="1"/>
  <c r="BA36" i="16"/>
  <c r="AZ96" i="16"/>
  <c r="BD36" i="3"/>
  <c r="BE36" i="3" s="1"/>
  <c r="BC36" i="3"/>
  <c r="BC36" i="16" s="1"/>
  <c r="BD95" i="3"/>
  <c r="BD95" i="16" s="1"/>
  <c r="BD150" i="3"/>
  <c r="BD150" i="16" s="1"/>
  <c r="BA94" i="16"/>
  <c r="BA142" i="3"/>
  <c r="BC94" i="3"/>
  <c r="BC94" i="16" s="1"/>
  <c r="BB94" i="16"/>
  <c r="BB95" i="16"/>
  <c r="BC101" i="3"/>
  <c r="BD101" i="3" s="1"/>
  <c r="BD101" i="16" s="1"/>
  <c r="BD128" i="3"/>
  <c r="BD128" i="16" s="1"/>
  <c r="BA102" i="16"/>
  <c r="BC120" i="3"/>
  <c r="BE110" i="3"/>
  <c r="BF110" i="3" s="1"/>
  <c r="BF110" i="16" s="1"/>
  <c r="BC128" i="16"/>
  <c r="BB159" i="3"/>
  <c r="BB159" i="16" s="1"/>
  <c r="BA44" i="3"/>
  <c r="BB44" i="3" s="1"/>
  <c r="BB131" i="3"/>
  <c r="BB131" i="16" s="1"/>
  <c r="BC126" i="3"/>
  <c r="BC126" i="16" s="1"/>
  <c r="BE110" i="16"/>
  <c r="BF145" i="3"/>
  <c r="BF145" i="16" s="1"/>
  <c r="BE145" i="16"/>
  <c r="BC33" i="3"/>
  <c r="BC33" i="16" s="1"/>
  <c r="BB33" i="16"/>
  <c r="BE125" i="3"/>
  <c r="BE125" i="16" s="1"/>
  <c r="BD125" i="16"/>
  <c r="BA27" i="16"/>
  <c r="BB46" i="3"/>
  <c r="BC46" i="3" s="1"/>
  <c r="BC46" i="16" s="1"/>
  <c r="BA147" i="16"/>
  <c r="BB147" i="3"/>
  <c r="BB132" i="16"/>
  <c r="BA142" i="16"/>
  <c r="BF121" i="3"/>
  <c r="BF121" i="16" s="1"/>
  <c r="BE121" i="16"/>
  <c r="BA108" i="16"/>
  <c r="BC132" i="3"/>
  <c r="BC132" i="16" s="1"/>
  <c r="BD99" i="3"/>
  <c r="BC99" i="16"/>
  <c r="AZ143" i="16"/>
  <c r="BA143" i="3"/>
  <c r="BB143" i="3" s="1"/>
  <c r="BB143" i="16" s="1"/>
  <c r="BA132" i="16"/>
  <c r="BB144" i="3"/>
  <c r="BC144" i="3" s="1"/>
  <c r="BC100" i="16"/>
  <c r="BD100" i="3"/>
  <c r="BD156" i="3"/>
  <c r="BB113" i="3"/>
  <c r="BA113" i="16"/>
  <c r="AZ115" i="3"/>
  <c r="AY115" i="16"/>
  <c r="BA161" i="3"/>
  <c r="BB161" i="3" s="1"/>
  <c r="AZ161" i="16"/>
  <c r="AZ134" i="16"/>
  <c r="BA134" i="3"/>
  <c r="BB124" i="16"/>
  <c r="BC124" i="3"/>
  <c r="BA158" i="16"/>
  <c r="BC107" i="3"/>
  <c r="BD107" i="3" s="1"/>
  <c r="BB107" i="16"/>
  <c r="BB162" i="3"/>
  <c r="BB34" i="3"/>
  <c r="BB34" i="16" s="1"/>
  <c r="BA34" i="16"/>
  <c r="BC148" i="16"/>
  <c r="BD148" i="3"/>
  <c r="AY46" i="16"/>
  <c r="BA104" i="16"/>
  <c r="BB104" i="3"/>
  <c r="BB126" i="16"/>
  <c r="BA25" i="16"/>
  <c r="BB25" i="3"/>
  <c r="BE28" i="3"/>
  <c r="BA42" i="16"/>
  <c r="BB42" i="3"/>
  <c r="BA112" i="3"/>
  <c r="AZ112" i="16"/>
  <c r="BA29" i="16"/>
  <c r="BB29" i="3"/>
  <c r="BB129" i="16"/>
  <c r="BC129" i="3"/>
  <c r="BA136" i="3"/>
  <c r="AZ136" i="16"/>
  <c r="BB99" i="16"/>
  <c r="AZ138" i="3"/>
  <c r="BA138" i="3" s="1"/>
  <c r="AY138" i="16"/>
  <c r="BC28" i="16"/>
  <c r="AY112" i="16"/>
  <c r="AY135" i="16"/>
  <c r="AZ135" i="3"/>
  <c r="BC153" i="3"/>
  <c r="BE98" i="3"/>
  <c r="BD106" i="3"/>
  <c r="BA109" i="16"/>
  <c r="BC26" i="16"/>
  <c r="BD26" i="3"/>
  <c r="BD26" i="16" s="1"/>
  <c r="BC31" i="3"/>
  <c r="BC31" i="16" s="1"/>
  <c r="BB31" i="16"/>
  <c r="BA155" i="16"/>
  <c r="BG35" i="3"/>
  <c r="BG35" i="16" s="1"/>
  <c r="BF35" i="16"/>
  <c r="BA154" i="3"/>
  <c r="AZ154" i="16"/>
  <c r="BA40" i="16"/>
  <c r="BB40" i="3"/>
  <c r="BA160" i="16"/>
  <c r="BB160" i="3"/>
  <c r="BB160" i="16" s="1"/>
  <c r="BA131" i="16"/>
  <c r="AZ46" i="16"/>
  <c r="AZ47" i="3"/>
  <c r="AY47" i="16"/>
  <c r="AZ108" i="16"/>
  <c r="BD37" i="3"/>
  <c r="BC37" i="16"/>
  <c r="BB155" i="3"/>
  <c r="BC151" i="3"/>
  <c r="BD149" i="3"/>
  <c r="BC149" i="16"/>
  <c r="AY116" i="16"/>
  <c r="BB96" i="16"/>
  <c r="BA141" i="16"/>
  <c r="BB141" i="3"/>
  <c r="BB141" i="16" s="1"/>
  <c r="BC141" i="3"/>
  <c r="BC141" i="16" s="1"/>
  <c r="BB142" i="3"/>
  <c r="BC130" i="16"/>
  <c r="BD130" i="3"/>
  <c r="BB102" i="16"/>
  <c r="BC102" i="3"/>
  <c r="AZ117" i="16"/>
  <c r="BA117" i="3"/>
  <c r="BG121" i="3"/>
  <c r="BG121" i="16" s="1"/>
  <c r="BB27" i="3"/>
  <c r="BC152" i="3"/>
  <c r="BB152" i="16"/>
  <c r="AY43" i="16"/>
  <c r="BC133" i="3"/>
  <c r="BD133" i="3" s="1"/>
  <c r="BD133" i="16" s="1"/>
  <c r="BB133" i="16"/>
  <c r="BD114" i="16"/>
  <c r="BD118" i="16"/>
  <c r="BE118" i="3"/>
  <c r="BD145" i="16"/>
  <c r="BG145" i="3"/>
  <c r="BA144" i="16"/>
  <c r="AZ97" i="16"/>
  <c r="BD120" i="3"/>
  <c r="BC120" i="16"/>
  <c r="BB30" i="3"/>
  <c r="BA30" i="16"/>
  <c r="BA97" i="3"/>
  <c r="BB108" i="3"/>
  <c r="BB105" i="16"/>
  <c r="BB123" i="3"/>
  <c r="BC41" i="3"/>
  <c r="BB41" i="16"/>
  <c r="BC32" i="16"/>
  <c r="BD32" i="3"/>
  <c r="BA133" i="16"/>
  <c r="BC114" i="16"/>
  <c r="AZ158" i="16"/>
  <c r="BB158" i="3"/>
  <c r="AY139" i="16"/>
  <c r="BB157" i="3"/>
  <c r="BC157" i="3" s="1"/>
  <c r="BC157" i="16" s="1"/>
  <c r="BA157" i="16"/>
  <c r="BD96" i="3"/>
  <c r="BD96" i="16" s="1"/>
  <c r="BC96" i="16"/>
  <c r="BC110" i="16"/>
  <c r="BA33" i="16"/>
  <c r="BC123" i="3"/>
  <c r="AZ116" i="3"/>
  <c r="AZ45" i="16"/>
  <c r="BA45" i="3"/>
  <c r="BB45" i="3" s="1"/>
  <c r="BB45" i="16" s="1"/>
  <c r="BA122" i="16"/>
  <c r="BB122" i="3"/>
  <c r="BA139" i="3"/>
  <c r="BA139" i="16" s="1"/>
  <c r="BB140" i="3"/>
  <c r="BA140" i="16"/>
  <c r="BA137" i="16"/>
  <c r="BC137" i="3"/>
  <c r="BB109" i="3"/>
  <c r="BC105" i="3"/>
  <c r="BC105" i="16" s="1"/>
  <c r="AZ43" i="3"/>
  <c r="BB103" i="3"/>
  <c r="BA103" i="16"/>
  <c r="BE146" i="3"/>
  <c r="BA111" i="3"/>
  <c r="BB127" i="3"/>
  <c r="BD38" i="3"/>
  <c r="BB39" i="3" l="1"/>
  <c r="BE114" i="3"/>
  <c r="BE114" i="16" s="1"/>
  <c r="BC159" i="3"/>
  <c r="BE95" i="3"/>
  <c r="BF95" i="3" s="1"/>
  <c r="BF95" i="16" s="1"/>
  <c r="BC119" i="16"/>
  <c r="BD119" i="3"/>
  <c r="BD132" i="3"/>
  <c r="BD132" i="16" s="1"/>
  <c r="BD36" i="16"/>
  <c r="BC34" i="3"/>
  <c r="BD34" i="3" s="1"/>
  <c r="BD33" i="3"/>
  <c r="BE33" i="3" s="1"/>
  <c r="BD126" i="3"/>
  <c r="BE126" i="3" s="1"/>
  <c r="BD105" i="3"/>
  <c r="BD105" i="16" s="1"/>
  <c r="BE150" i="3"/>
  <c r="BE150" i="16" s="1"/>
  <c r="BA44" i="16"/>
  <c r="BD94" i="3"/>
  <c r="BC101" i="16"/>
  <c r="BE132" i="3"/>
  <c r="BE132" i="16" s="1"/>
  <c r="BH121" i="3"/>
  <c r="BH121" i="16" s="1"/>
  <c r="BE101" i="3"/>
  <c r="BC160" i="3"/>
  <c r="BD160" i="3" s="1"/>
  <c r="BC131" i="3"/>
  <c r="BC131" i="16" s="1"/>
  <c r="BE128" i="3"/>
  <c r="BE128" i="16" s="1"/>
  <c r="BD144" i="3"/>
  <c r="BD144" i="16" s="1"/>
  <c r="BC144" i="16"/>
  <c r="BE107" i="3"/>
  <c r="BE107" i="16" s="1"/>
  <c r="BD107" i="16"/>
  <c r="BH145" i="3"/>
  <c r="BH145" i="16" s="1"/>
  <c r="BG145" i="16"/>
  <c r="BA117" i="16"/>
  <c r="BB117" i="3"/>
  <c r="BA116" i="3"/>
  <c r="BD149" i="16"/>
  <c r="BE149" i="3"/>
  <c r="BB139" i="3"/>
  <c r="BF98" i="3"/>
  <c r="BF98" i="16" s="1"/>
  <c r="BE98" i="16"/>
  <c r="BA112" i="16"/>
  <c r="BB112" i="3"/>
  <c r="BD124" i="3"/>
  <c r="BD124" i="16" s="1"/>
  <c r="BC124" i="16"/>
  <c r="BC137" i="16"/>
  <c r="BD123" i="3"/>
  <c r="BC123" i="16"/>
  <c r="BA111" i="16"/>
  <c r="BB111" i="3"/>
  <c r="BC122" i="3"/>
  <c r="BD122" i="3" s="1"/>
  <c r="BB122" i="16"/>
  <c r="BE146" i="16"/>
  <c r="BF146" i="3"/>
  <c r="BB103" i="16"/>
  <c r="BC103" i="3"/>
  <c r="BC109" i="3"/>
  <c r="BB109" i="16"/>
  <c r="BB140" i="16"/>
  <c r="BC140" i="3"/>
  <c r="BC158" i="3"/>
  <c r="BB158" i="16"/>
  <c r="BB123" i="16"/>
  <c r="BB97" i="3"/>
  <c r="BC97" i="3" s="1"/>
  <c r="BC97" i="16" s="1"/>
  <c r="BA97" i="16"/>
  <c r="BE120" i="3"/>
  <c r="BE120" i="16" s="1"/>
  <c r="BD120" i="16"/>
  <c r="BD159" i="3"/>
  <c r="BD159" i="16" s="1"/>
  <c r="BC159" i="16"/>
  <c r="BD141" i="3"/>
  <c r="BD141" i="16" s="1"/>
  <c r="BB44" i="16"/>
  <c r="BC44" i="3"/>
  <c r="BD37" i="16"/>
  <c r="BE37" i="3"/>
  <c r="BB154" i="3"/>
  <c r="BA154" i="16"/>
  <c r="BE106" i="3"/>
  <c r="BD106" i="16"/>
  <c r="AZ135" i="16"/>
  <c r="BA135" i="3"/>
  <c r="BA135" i="16" s="1"/>
  <c r="BE36" i="16"/>
  <c r="BF36" i="3"/>
  <c r="BA136" i="16"/>
  <c r="BB136" i="3"/>
  <c r="BC29" i="3"/>
  <c r="BB29" i="16"/>
  <c r="BD46" i="3"/>
  <c r="BD46" i="16" s="1"/>
  <c r="BB113" i="16"/>
  <c r="BC113" i="3"/>
  <c r="BD33" i="16"/>
  <c r="BD31" i="3"/>
  <c r="BE96" i="3"/>
  <c r="BD38" i="16"/>
  <c r="BE38" i="3"/>
  <c r="AZ116" i="16"/>
  <c r="BC133" i="16"/>
  <c r="BD151" i="3"/>
  <c r="BC151" i="16"/>
  <c r="BD126" i="16"/>
  <c r="BA138" i="16"/>
  <c r="BB134" i="3"/>
  <c r="BC134" i="3" s="1"/>
  <c r="BA134" i="16"/>
  <c r="BB127" i="16"/>
  <c r="BC127" i="3"/>
  <c r="BD137" i="3"/>
  <c r="BD137" i="16" s="1"/>
  <c r="BE32" i="3"/>
  <c r="BE32" i="16" s="1"/>
  <c r="BD32" i="16"/>
  <c r="BB30" i="16"/>
  <c r="BD152" i="3"/>
  <c r="BC152" i="16"/>
  <c r="BH35" i="3"/>
  <c r="BH35" i="16" s="1"/>
  <c r="BC155" i="3"/>
  <c r="BB155" i="16"/>
  <c r="BB40" i="16"/>
  <c r="BD153" i="3"/>
  <c r="BC153" i="16"/>
  <c r="BB42" i="16"/>
  <c r="BF28" i="3"/>
  <c r="BE28" i="16"/>
  <c r="BC104" i="3"/>
  <c r="BB104" i="16"/>
  <c r="BE148" i="3"/>
  <c r="BE148" i="16" s="1"/>
  <c r="BD148" i="16"/>
  <c r="BC107" i="16"/>
  <c r="BE124" i="3"/>
  <c r="BA161" i="16"/>
  <c r="BA115" i="3"/>
  <c r="BB115" i="3" s="1"/>
  <c r="AZ115" i="16"/>
  <c r="BE156" i="3"/>
  <c r="BD156" i="16"/>
  <c r="BA143" i="16"/>
  <c r="BE99" i="3"/>
  <c r="BD99" i="16"/>
  <c r="BE26" i="3"/>
  <c r="BG110" i="3"/>
  <c r="BF114" i="3"/>
  <c r="BA43" i="3"/>
  <c r="BB43" i="3" s="1"/>
  <c r="BB43" i="16" s="1"/>
  <c r="AZ43" i="16"/>
  <c r="BA45" i="16"/>
  <c r="BC45" i="3"/>
  <c r="BC27" i="3"/>
  <c r="BC27" i="16" s="1"/>
  <c r="BB27" i="16"/>
  <c r="BE130" i="3"/>
  <c r="BD130" i="16"/>
  <c r="BA47" i="3"/>
  <c r="BA47" i="16" s="1"/>
  <c r="AZ47" i="16"/>
  <c r="BD129" i="3"/>
  <c r="BD129" i="16" s="1"/>
  <c r="BC129" i="16"/>
  <c r="BC161" i="3"/>
  <c r="BB161" i="16"/>
  <c r="BB46" i="16"/>
  <c r="BB157" i="16"/>
  <c r="BD157" i="3"/>
  <c r="BD157" i="16" s="1"/>
  <c r="BD41" i="3"/>
  <c r="BC41" i="16"/>
  <c r="BB108" i="16"/>
  <c r="BF118" i="3"/>
  <c r="BE118" i="16"/>
  <c r="BE133" i="3"/>
  <c r="BE133" i="16" s="1"/>
  <c r="BC108" i="3"/>
  <c r="BD102" i="3"/>
  <c r="BC102" i="16"/>
  <c r="BC142" i="3"/>
  <c r="BB142" i="16"/>
  <c r="BC40" i="3"/>
  <c r="AZ138" i="16"/>
  <c r="BB138" i="3"/>
  <c r="BB138" i="16" s="1"/>
  <c r="BC42" i="3"/>
  <c r="BC25" i="3"/>
  <c r="BC25" i="16" s="1"/>
  <c r="BB25" i="16"/>
  <c r="BB162" i="16"/>
  <c r="BC162" i="3"/>
  <c r="BE105" i="3"/>
  <c r="BE100" i="3"/>
  <c r="BD100" i="16"/>
  <c r="BB144" i="16"/>
  <c r="BC143" i="3"/>
  <c r="BC147" i="3"/>
  <c r="BB147" i="16"/>
  <c r="BF125" i="3"/>
  <c r="BD108" i="3"/>
  <c r="BD108" i="16" s="1"/>
  <c r="BC30" i="3"/>
  <c r="BC30" i="16" s="1"/>
  <c r="BG95" i="3" l="1"/>
  <c r="BE95" i="16"/>
  <c r="BE119" i="3"/>
  <c r="BD119" i="16"/>
  <c r="BG132" i="3"/>
  <c r="BF132" i="3"/>
  <c r="BF132" i="16" s="1"/>
  <c r="BE137" i="3"/>
  <c r="BE137" i="16" s="1"/>
  <c r="BB39" i="16"/>
  <c r="BC39" i="3"/>
  <c r="BF150" i="3"/>
  <c r="BC34" i="16"/>
  <c r="BC160" i="16"/>
  <c r="BF107" i="3"/>
  <c r="BG107" i="3" s="1"/>
  <c r="BG107" i="16" s="1"/>
  <c r="BE157" i="3"/>
  <c r="BE157" i="16" s="1"/>
  <c r="BB135" i="3"/>
  <c r="BC135" i="3" s="1"/>
  <c r="BD135" i="3" s="1"/>
  <c r="BD135" i="16" s="1"/>
  <c r="BE159" i="3"/>
  <c r="BF159" i="3" s="1"/>
  <c r="BE94" i="3"/>
  <c r="BD94" i="16"/>
  <c r="BE101" i="16"/>
  <c r="BF101" i="3"/>
  <c r="BF128" i="3"/>
  <c r="BG150" i="3"/>
  <c r="BF150" i="16"/>
  <c r="BD131" i="3"/>
  <c r="BC135" i="16"/>
  <c r="BE100" i="16"/>
  <c r="BD40" i="3"/>
  <c r="BD40" i="16" s="1"/>
  <c r="BC40" i="16"/>
  <c r="BB134" i="16"/>
  <c r="BD29" i="3"/>
  <c r="BC29" i="16"/>
  <c r="BF37" i="3"/>
  <c r="BE37" i="16"/>
  <c r="BG146" i="3"/>
  <c r="BG146" i="16" s="1"/>
  <c r="BF146" i="16"/>
  <c r="BC139" i="3"/>
  <c r="BC139" i="16" s="1"/>
  <c r="BB139" i="16"/>
  <c r="BC115" i="3"/>
  <c r="BB115" i="16"/>
  <c r="BC142" i="16"/>
  <c r="BD142" i="3"/>
  <c r="BC108" i="16"/>
  <c r="BE108" i="3"/>
  <c r="BE108" i="16" s="1"/>
  <c r="BE129" i="3"/>
  <c r="BG114" i="3"/>
  <c r="BG114" i="16" s="1"/>
  <c r="BF114" i="16"/>
  <c r="BE99" i="16"/>
  <c r="BF99" i="3"/>
  <c r="BF99" i="16" s="1"/>
  <c r="BG125" i="3"/>
  <c r="BF125" i="16"/>
  <c r="BC147" i="16"/>
  <c r="BD147" i="3"/>
  <c r="BD25" i="3"/>
  <c r="BH146" i="3"/>
  <c r="BH146" i="16" s="1"/>
  <c r="BF130" i="3"/>
  <c r="BE130" i="16"/>
  <c r="BG110" i="16"/>
  <c r="BH110" i="3"/>
  <c r="BH110" i="16" s="1"/>
  <c r="BF148" i="3"/>
  <c r="BD155" i="3"/>
  <c r="BC155" i="16"/>
  <c r="BF126" i="3"/>
  <c r="BE126" i="16"/>
  <c r="BF38" i="3"/>
  <c r="BF38" i="16" s="1"/>
  <c r="BE38" i="16"/>
  <c r="BF120" i="3"/>
  <c r="BG36" i="3"/>
  <c r="BF36" i="16"/>
  <c r="BE106" i="16"/>
  <c r="BF106" i="3"/>
  <c r="BF106" i="16" s="1"/>
  <c r="BD140" i="3"/>
  <c r="BC140" i="16"/>
  <c r="BE141" i="3"/>
  <c r="BC111" i="3"/>
  <c r="BD111" i="3" s="1"/>
  <c r="BB111" i="16"/>
  <c r="BE123" i="3"/>
  <c r="BD123" i="16"/>
  <c r="BB116" i="3"/>
  <c r="BC116" i="3" s="1"/>
  <c r="BC116" i="16" s="1"/>
  <c r="BA116" i="16"/>
  <c r="BE144" i="3"/>
  <c r="BF100" i="3"/>
  <c r="BE26" i="16"/>
  <c r="BF26" i="3"/>
  <c r="BD104" i="3"/>
  <c r="BD104" i="16" s="1"/>
  <c r="BC104" i="16"/>
  <c r="BC113" i="16"/>
  <c r="BD113" i="3"/>
  <c r="BC109" i="16"/>
  <c r="BD109" i="3"/>
  <c r="BC117" i="3"/>
  <c r="BC117" i="16" s="1"/>
  <c r="BB117" i="16"/>
  <c r="BF157" i="3"/>
  <c r="BF157" i="16" s="1"/>
  <c r="BF105" i="3"/>
  <c r="BF105" i="16" s="1"/>
  <c r="BE105" i="16"/>
  <c r="BC138" i="3"/>
  <c r="BE102" i="3"/>
  <c r="BD102" i="16"/>
  <c r="BG118" i="3"/>
  <c r="BF118" i="16"/>
  <c r="BE41" i="3"/>
  <c r="BD41" i="16"/>
  <c r="BF137" i="3"/>
  <c r="BD161" i="3"/>
  <c r="BC161" i="16"/>
  <c r="BA43" i="16"/>
  <c r="BA115" i="16"/>
  <c r="BF124" i="3"/>
  <c r="BE124" i="16"/>
  <c r="BD30" i="3"/>
  <c r="BE152" i="3"/>
  <c r="BD152" i="16"/>
  <c r="BE160" i="3"/>
  <c r="BD160" i="16"/>
  <c r="BC136" i="3"/>
  <c r="BB136" i="16"/>
  <c r="BF133" i="3"/>
  <c r="BD103" i="3"/>
  <c r="BC103" i="16"/>
  <c r="BE34" i="3"/>
  <c r="BD34" i="16"/>
  <c r="BG98" i="3"/>
  <c r="BF149" i="3"/>
  <c r="BF149" i="16" s="1"/>
  <c r="BE149" i="16"/>
  <c r="BD27" i="3"/>
  <c r="BB47" i="3"/>
  <c r="BF32" i="3"/>
  <c r="BD143" i="3"/>
  <c r="BC143" i="16"/>
  <c r="BD134" i="3"/>
  <c r="BD134" i="16" s="1"/>
  <c r="BC134" i="16"/>
  <c r="BD127" i="3"/>
  <c r="BD127" i="16" s="1"/>
  <c r="BC127" i="16"/>
  <c r="BE31" i="3"/>
  <c r="BE31" i="16" s="1"/>
  <c r="BD31" i="16"/>
  <c r="BC158" i="16"/>
  <c r="BD158" i="3"/>
  <c r="BE122" i="3"/>
  <c r="BE122" i="16" s="1"/>
  <c r="BD122" i="16"/>
  <c r="BC43" i="3"/>
  <c r="BC43" i="16" s="1"/>
  <c r="BC162" i="16"/>
  <c r="BD162" i="3"/>
  <c r="BD42" i="3"/>
  <c r="BD42" i="16" s="1"/>
  <c r="BC42" i="16"/>
  <c r="BD45" i="3"/>
  <c r="BC45" i="16"/>
  <c r="BF156" i="3"/>
  <c r="BF156" i="16" s="1"/>
  <c r="BE156" i="16"/>
  <c r="BE104" i="3"/>
  <c r="BG28" i="3"/>
  <c r="BG28" i="16" s="1"/>
  <c r="BF28" i="16"/>
  <c r="BE153" i="3"/>
  <c r="BF153" i="3" s="1"/>
  <c r="BD153" i="16"/>
  <c r="BH132" i="3"/>
  <c r="BH132" i="16" s="1"/>
  <c r="BG132" i="16"/>
  <c r="BE151" i="3"/>
  <c r="BD151" i="16"/>
  <c r="BF96" i="3"/>
  <c r="BE96" i="16"/>
  <c r="BE33" i="16"/>
  <c r="BF33" i="3"/>
  <c r="BB154" i="16"/>
  <c r="BC154" i="3"/>
  <c r="BC44" i="16"/>
  <c r="BD44" i="3"/>
  <c r="BB97" i="16"/>
  <c r="BD97" i="3"/>
  <c r="BD97" i="16" s="1"/>
  <c r="BC122" i="16"/>
  <c r="BC112" i="3"/>
  <c r="BB112" i="16"/>
  <c r="BE46" i="3"/>
  <c r="BG38" i="3"/>
  <c r="BF119" i="3" l="1"/>
  <c r="BE119" i="16"/>
  <c r="BB135" i="16"/>
  <c r="BC39" i="16"/>
  <c r="BD39" i="3"/>
  <c r="BH95" i="3"/>
  <c r="BH95" i="16" s="1"/>
  <c r="BG95" i="16"/>
  <c r="BF31" i="3"/>
  <c r="BG31" i="3" s="1"/>
  <c r="BF107" i="16"/>
  <c r="BG149" i="3"/>
  <c r="BH149" i="3" s="1"/>
  <c r="BH149" i="16" s="1"/>
  <c r="BF101" i="16"/>
  <c r="BD117" i="3"/>
  <c r="BE117" i="3" s="1"/>
  <c r="BE159" i="16"/>
  <c r="BG101" i="3"/>
  <c r="BG101" i="16" s="1"/>
  <c r="BG150" i="16"/>
  <c r="BH150" i="3"/>
  <c r="BH150" i="16" s="1"/>
  <c r="BD131" i="16"/>
  <c r="BE131" i="3"/>
  <c r="BF128" i="16"/>
  <c r="BG128" i="3"/>
  <c r="BG128" i="16" s="1"/>
  <c r="BF94" i="3"/>
  <c r="BE94" i="16"/>
  <c r="BG153" i="3"/>
  <c r="BG153" i="16" s="1"/>
  <c r="BF153" i="16"/>
  <c r="BF31" i="16"/>
  <c r="BF104" i="3"/>
  <c r="BE104" i="16"/>
  <c r="BF41" i="3"/>
  <c r="BF41" i="16" s="1"/>
  <c r="BE41" i="16"/>
  <c r="BG120" i="3"/>
  <c r="BF120" i="16"/>
  <c r="BF130" i="16"/>
  <c r="BG130" i="3"/>
  <c r="BE44" i="3"/>
  <c r="BD44" i="16"/>
  <c r="BF96" i="16"/>
  <c r="BG96" i="3"/>
  <c r="BF122" i="3"/>
  <c r="BG33" i="3"/>
  <c r="BF33" i="16"/>
  <c r="BH38" i="3"/>
  <c r="BH38" i="16" s="1"/>
  <c r="BG38" i="16"/>
  <c r="BD43" i="3"/>
  <c r="BE151" i="16"/>
  <c r="BF151" i="3"/>
  <c r="BE45" i="3"/>
  <c r="BD45" i="16"/>
  <c r="BE162" i="3"/>
  <c r="BD162" i="16"/>
  <c r="BE143" i="3"/>
  <c r="BD143" i="16"/>
  <c r="BE27" i="3"/>
  <c r="BE27" i="16" s="1"/>
  <c r="BD27" i="16"/>
  <c r="BG133" i="3"/>
  <c r="BG133" i="16" s="1"/>
  <c r="BF133" i="16"/>
  <c r="BD136" i="3"/>
  <c r="BC136" i="16"/>
  <c r="BE160" i="16"/>
  <c r="BF160" i="3"/>
  <c r="BG159" i="3"/>
  <c r="BF159" i="16"/>
  <c r="BG26" i="3"/>
  <c r="BF26" i="16"/>
  <c r="BF123" i="3"/>
  <c r="BF123" i="16" s="1"/>
  <c r="BE123" i="16"/>
  <c r="BG106" i="3"/>
  <c r="BH36" i="3"/>
  <c r="BH36" i="16" s="1"/>
  <c r="BG36" i="16"/>
  <c r="BG148" i="3"/>
  <c r="BF148" i="16"/>
  <c r="BE147" i="3"/>
  <c r="BD147" i="16"/>
  <c r="BG99" i="3"/>
  <c r="BF108" i="3"/>
  <c r="BE127" i="3"/>
  <c r="BE135" i="3"/>
  <c r="BH98" i="3"/>
  <c r="BH98" i="16" s="1"/>
  <c r="BG98" i="16"/>
  <c r="BE30" i="3"/>
  <c r="BD30" i="16"/>
  <c r="BE102" i="16"/>
  <c r="BF102" i="3"/>
  <c r="BC112" i="16"/>
  <c r="BD112" i="3"/>
  <c r="BD112" i="16" s="1"/>
  <c r="BE97" i="3"/>
  <c r="BG32" i="3"/>
  <c r="BG32" i="16" s="1"/>
  <c r="BF32" i="16"/>
  <c r="BE103" i="3"/>
  <c r="BE103" i="16" s="1"/>
  <c r="BD103" i="16"/>
  <c r="BF152" i="3"/>
  <c r="BE152" i="16"/>
  <c r="BG137" i="3"/>
  <c r="BF137" i="16"/>
  <c r="BD138" i="3"/>
  <c r="BC138" i="16"/>
  <c r="BE113" i="3"/>
  <c r="BD113" i="16"/>
  <c r="BG100" i="3"/>
  <c r="BG100" i="16" s="1"/>
  <c r="BF100" i="16"/>
  <c r="BB116" i="16"/>
  <c r="BD116" i="3"/>
  <c r="BD116" i="16" s="1"/>
  <c r="BC111" i="16"/>
  <c r="BE140" i="3"/>
  <c r="BE140" i="16" s="1"/>
  <c r="BD140" i="16"/>
  <c r="BF126" i="16"/>
  <c r="BG126" i="3"/>
  <c r="BD155" i="16"/>
  <c r="BG157" i="3"/>
  <c r="BE134" i="3"/>
  <c r="BF129" i="3"/>
  <c r="BE129" i="16"/>
  <c r="BE142" i="3"/>
  <c r="BD142" i="16"/>
  <c r="BG37" i="3"/>
  <c r="BG37" i="16" s="1"/>
  <c r="BF37" i="16"/>
  <c r="BE161" i="3"/>
  <c r="BE161" i="16" s="1"/>
  <c r="BD161" i="16"/>
  <c r="BE25" i="3"/>
  <c r="BD25" i="16"/>
  <c r="BE29" i="3"/>
  <c r="BE29" i="16" s="1"/>
  <c r="BD29" i="16"/>
  <c r="BF46" i="3"/>
  <c r="BF46" i="16" s="1"/>
  <c r="BE46" i="16"/>
  <c r="BD154" i="3"/>
  <c r="BC154" i="16"/>
  <c r="BE153" i="16"/>
  <c r="BE158" i="3"/>
  <c r="BE158" i="16" s="1"/>
  <c r="BD158" i="16"/>
  <c r="BC47" i="3"/>
  <c r="BC47" i="16" s="1"/>
  <c r="BB47" i="16"/>
  <c r="BE34" i="16"/>
  <c r="BF34" i="3"/>
  <c r="BE111" i="3"/>
  <c r="BE111" i="16" s="1"/>
  <c r="BD111" i="16"/>
  <c r="BF124" i="16"/>
  <c r="BG124" i="3"/>
  <c r="BG41" i="3"/>
  <c r="BG118" i="16"/>
  <c r="BH118" i="3"/>
  <c r="BH118" i="16" s="1"/>
  <c r="BG105" i="3"/>
  <c r="BE109" i="3"/>
  <c r="BD109" i="16"/>
  <c r="BE144" i="16"/>
  <c r="BF144" i="3"/>
  <c r="BF144" i="16" s="1"/>
  <c r="BE141" i="16"/>
  <c r="BF141" i="3"/>
  <c r="BE155" i="3"/>
  <c r="BE155" i="16" s="1"/>
  <c r="BE42" i="3"/>
  <c r="BD139" i="3"/>
  <c r="BH125" i="3"/>
  <c r="BH125" i="16" s="1"/>
  <c r="BG125" i="16"/>
  <c r="BH114" i="3"/>
  <c r="BH114" i="16" s="1"/>
  <c r="BC115" i="16"/>
  <c r="BD115" i="3"/>
  <c r="BF29" i="3"/>
  <c r="BE40" i="3"/>
  <c r="BH28" i="3"/>
  <c r="BH28" i="16" s="1"/>
  <c r="BG156" i="3"/>
  <c r="BH107" i="3"/>
  <c r="BH107" i="16" s="1"/>
  <c r="BG46" i="3" l="1"/>
  <c r="BH32" i="3"/>
  <c r="BH32" i="16" s="1"/>
  <c r="BE112" i="3"/>
  <c r="BE112" i="16" s="1"/>
  <c r="BE39" i="3"/>
  <c r="BD39" i="16"/>
  <c r="BF119" i="16"/>
  <c r="BG119" i="3"/>
  <c r="BG149" i="16"/>
  <c r="BH153" i="3"/>
  <c r="BH153" i="16" s="1"/>
  <c r="BH101" i="3"/>
  <c r="BH101" i="16" s="1"/>
  <c r="BF94" i="16"/>
  <c r="BG94" i="3"/>
  <c r="BG94" i="16" s="1"/>
  <c r="BH133" i="3"/>
  <c r="BH133" i="16" s="1"/>
  <c r="BF161" i="3"/>
  <c r="BF161" i="16" s="1"/>
  <c r="BD117" i="16"/>
  <c r="BF158" i="3"/>
  <c r="BF158" i="16" s="1"/>
  <c r="BH100" i="3"/>
  <c r="BH100" i="16" s="1"/>
  <c r="BD47" i="3"/>
  <c r="BD47" i="16" s="1"/>
  <c r="BF111" i="3"/>
  <c r="BG111" i="3" s="1"/>
  <c r="BE131" i="16"/>
  <c r="BF131" i="3"/>
  <c r="BH128" i="3"/>
  <c r="BH128" i="16" s="1"/>
  <c r="BH156" i="3"/>
  <c r="BH156" i="16" s="1"/>
  <c r="BG156" i="16"/>
  <c r="BG34" i="3"/>
  <c r="BG34" i="16" s="1"/>
  <c r="BF34" i="16"/>
  <c r="BE142" i="16"/>
  <c r="BF142" i="3"/>
  <c r="BE113" i="16"/>
  <c r="BF113" i="3"/>
  <c r="BF97" i="3"/>
  <c r="BE97" i="16"/>
  <c r="BD136" i="16"/>
  <c r="BE136" i="3"/>
  <c r="BE43" i="3"/>
  <c r="BE43" i="16" s="1"/>
  <c r="BD43" i="16"/>
  <c r="BG161" i="3"/>
  <c r="BG29" i="3"/>
  <c r="BF29" i="16"/>
  <c r="BE42" i="16"/>
  <c r="BF42" i="3"/>
  <c r="BG141" i="3"/>
  <c r="BF141" i="16"/>
  <c r="BH105" i="3"/>
  <c r="BH105" i="16" s="1"/>
  <c r="BG105" i="16"/>
  <c r="BH124" i="3"/>
  <c r="BH124" i="16" s="1"/>
  <c r="BG124" i="16"/>
  <c r="BF25" i="3"/>
  <c r="BE25" i="16"/>
  <c r="BF134" i="3"/>
  <c r="BE134" i="16"/>
  <c r="BH126" i="3"/>
  <c r="BH126" i="16" s="1"/>
  <c r="BG126" i="16"/>
  <c r="BE116" i="3"/>
  <c r="BE116" i="16" s="1"/>
  <c r="BF152" i="16"/>
  <c r="BG152" i="3"/>
  <c r="BF108" i="16"/>
  <c r="BG108" i="3"/>
  <c r="BE147" i="16"/>
  <c r="BF147" i="3"/>
  <c r="BF27" i="3"/>
  <c r="BE143" i="16"/>
  <c r="BF143" i="3"/>
  <c r="BF45" i="3"/>
  <c r="BE45" i="16"/>
  <c r="BG158" i="3"/>
  <c r="BG122" i="3"/>
  <c r="BF122" i="16"/>
  <c r="BE44" i="16"/>
  <c r="BF44" i="3"/>
  <c r="BH120" i="3"/>
  <c r="BH120" i="16" s="1"/>
  <c r="BG120" i="16"/>
  <c r="BE117" i="16"/>
  <c r="BF117" i="3"/>
  <c r="BH31" i="3"/>
  <c r="BH31" i="16" s="1"/>
  <c r="BG31" i="16"/>
  <c r="BF103" i="3"/>
  <c r="BD154" i="16"/>
  <c r="BE154" i="3"/>
  <c r="BE154" i="16" s="1"/>
  <c r="BH99" i="3"/>
  <c r="BH99" i="16" s="1"/>
  <c r="BG99" i="16"/>
  <c r="BH159" i="3"/>
  <c r="BH159" i="16" s="1"/>
  <c r="BG159" i="16"/>
  <c r="BH96" i="3"/>
  <c r="BH96" i="16" s="1"/>
  <c r="BG96" i="16"/>
  <c r="BD115" i="16"/>
  <c r="BH46" i="3"/>
  <c r="BH46" i="16" s="1"/>
  <c r="BG46" i="16"/>
  <c r="BF155" i="3"/>
  <c r="BF30" i="3"/>
  <c r="BF30" i="16" s="1"/>
  <c r="BE30" i="16"/>
  <c r="BF127" i="3"/>
  <c r="BF127" i="16" s="1"/>
  <c r="BE127" i="16"/>
  <c r="BH148" i="3"/>
  <c r="BH148" i="16" s="1"/>
  <c r="BG148" i="16"/>
  <c r="BH106" i="3"/>
  <c r="BH106" i="16" s="1"/>
  <c r="BG106" i="16"/>
  <c r="BG160" i="3"/>
  <c r="BF160" i="16"/>
  <c r="BF162" i="3"/>
  <c r="BE162" i="16"/>
  <c r="BG151" i="3"/>
  <c r="BF151" i="16"/>
  <c r="BH33" i="3"/>
  <c r="BH33" i="16" s="1"/>
  <c r="BG33" i="16"/>
  <c r="BG104" i="3"/>
  <c r="BF104" i="16"/>
  <c r="BH37" i="3"/>
  <c r="BH37" i="16" s="1"/>
  <c r="BH157" i="3"/>
  <c r="BH157" i="16" s="1"/>
  <c r="BG157" i="16"/>
  <c r="BH137" i="3"/>
  <c r="BH137" i="16" s="1"/>
  <c r="BG137" i="16"/>
  <c r="BF135" i="3"/>
  <c r="BF135" i="16" s="1"/>
  <c r="BE135" i="16"/>
  <c r="BH130" i="3"/>
  <c r="BH130" i="16" s="1"/>
  <c r="BG130" i="16"/>
  <c r="BE115" i="3"/>
  <c r="BE115" i="16" s="1"/>
  <c r="BF40" i="3"/>
  <c r="BF40" i="16" s="1"/>
  <c r="BE40" i="16"/>
  <c r="BE139" i="3"/>
  <c r="BD139" i="16"/>
  <c r="BG144" i="3"/>
  <c r="BE109" i="16"/>
  <c r="BF109" i="3"/>
  <c r="BF109" i="16" s="1"/>
  <c r="BH41" i="3"/>
  <c r="BH41" i="16" s="1"/>
  <c r="BG41" i="16"/>
  <c r="BF129" i="16"/>
  <c r="BG129" i="3"/>
  <c r="BE138" i="3"/>
  <c r="BE138" i="16" s="1"/>
  <c r="BD138" i="16"/>
  <c r="BG102" i="3"/>
  <c r="BF102" i="16"/>
  <c r="BG123" i="3"/>
  <c r="BH26" i="3"/>
  <c r="BH26" i="16" s="1"/>
  <c r="BG26" i="16"/>
  <c r="BF116" i="3"/>
  <c r="BF140" i="3"/>
  <c r="BE39" i="16" l="1"/>
  <c r="BF39" i="3"/>
  <c r="BG119" i="16"/>
  <c r="BH119" i="3"/>
  <c r="BH119" i="16" s="1"/>
  <c r="BF112" i="3"/>
  <c r="BE47" i="3"/>
  <c r="BF47" i="3" s="1"/>
  <c r="BF47" i="16" s="1"/>
  <c r="BH34" i="3"/>
  <c r="BH34" i="16" s="1"/>
  <c r="BG40" i="3"/>
  <c r="BF138" i="3"/>
  <c r="BF138" i="16" s="1"/>
  <c r="BG109" i="3"/>
  <c r="BH109" i="3" s="1"/>
  <c r="BH109" i="16" s="1"/>
  <c r="BF111" i="16"/>
  <c r="BG127" i="3"/>
  <c r="BG131" i="3"/>
  <c r="BF131" i="16"/>
  <c r="BH94" i="3"/>
  <c r="BH94" i="16" s="1"/>
  <c r="BH40" i="3"/>
  <c r="BH40" i="16" s="1"/>
  <c r="BG40" i="16"/>
  <c r="BG138" i="3"/>
  <c r="BF139" i="3"/>
  <c r="BF139" i="16" s="1"/>
  <c r="BE139" i="16"/>
  <c r="BG104" i="16"/>
  <c r="BH104" i="3"/>
  <c r="BH104" i="16" s="1"/>
  <c r="BG45" i="3"/>
  <c r="BG45" i="16" s="1"/>
  <c r="BF45" i="16"/>
  <c r="BH141" i="3"/>
  <c r="BH141" i="16" s="1"/>
  <c r="BG141" i="16"/>
  <c r="BF140" i="16"/>
  <c r="BG140" i="3"/>
  <c r="BG30" i="3"/>
  <c r="BH123" i="3"/>
  <c r="BH123" i="16" s="1"/>
  <c r="BG123" i="16"/>
  <c r="BG112" i="3"/>
  <c r="BF112" i="16"/>
  <c r="BH129" i="3"/>
  <c r="BH129" i="16" s="1"/>
  <c r="BG129" i="16"/>
  <c r="BG155" i="3"/>
  <c r="BF155" i="16"/>
  <c r="BH111" i="3"/>
  <c r="BH111" i="16" s="1"/>
  <c r="BG111" i="16"/>
  <c r="BH108" i="3"/>
  <c r="BH108" i="16" s="1"/>
  <c r="BG108" i="16"/>
  <c r="BF134" i="16"/>
  <c r="BG134" i="3"/>
  <c r="BH144" i="3"/>
  <c r="BH144" i="16" s="1"/>
  <c r="BG144" i="16"/>
  <c r="BH160" i="3"/>
  <c r="BH160" i="16" s="1"/>
  <c r="BG160" i="16"/>
  <c r="BG122" i="16"/>
  <c r="BH122" i="3"/>
  <c r="BH122" i="16" s="1"/>
  <c r="BG142" i="3"/>
  <c r="BF142" i="16"/>
  <c r="BH127" i="3"/>
  <c r="BH127" i="16" s="1"/>
  <c r="BG127" i="16"/>
  <c r="BG117" i="3"/>
  <c r="BF117" i="16"/>
  <c r="BG44" i="3"/>
  <c r="BF44" i="16"/>
  <c r="BH158" i="3"/>
  <c r="BH158" i="16" s="1"/>
  <c r="BG158" i="16"/>
  <c r="BG143" i="3"/>
  <c r="BG143" i="16" s="1"/>
  <c r="BF143" i="16"/>
  <c r="BF147" i="16"/>
  <c r="BG147" i="3"/>
  <c r="BH152" i="3"/>
  <c r="BH152" i="16" s="1"/>
  <c r="BG152" i="16"/>
  <c r="BG25" i="3"/>
  <c r="BF25" i="16"/>
  <c r="BG42" i="3"/>
  <c r="BG42" i="16" s="1"/>
  <c r="BF42" i="16"/>
  <c r="BH29" i="3"/>
  <c r="BH29" i="16" s="1"/>
  <c r="BG29" i="16"/>
  <c r="BF97" i="16"/>
  <c r="BG97" i="3"/>
  <c r="BH151" i="3"/>
  <c r="BH151" i="16" s="1"/>
  <c r="BG151" i="16"/>
  <c r="BG27" i="3"/>
  <c r="BF27" i="16"/>
  <c r="BF154" i="3"/>
  <c r="BF154" i="16" s="1"/>
  <c r="BG116" i="3"/>
  <c r="BF116" i="16"/>
  <c r="BG102" i="16"/>
  <c r="BH102" i="3"/>
  <c r="BH102" i="16" s="1"/>
  <c r="BG135" i="3"/>
  <c r="BF162" i="16"/>
  <c r="BG162" i="3"/>
  <c r="BF43" i="3"/>
  <c r="BF115" i="3"/>
  <c r="BF103" i="16"/>
  <c r="BG103" i="3"/>
  <c r="BH161" i="3"/>
  <c r="BH161" i="16" s="1"/>
  <c r="BG161" i="16"/>
  <c r="BF136" i="3"/>
  <c r="BF136" i="16" s="1"/>
  <c r="BE136" i="16"/>
  <c r="BG113" i="3"/>
  <c r="BG113" i="16" s="1"/>
  <c r="BF113" i="16"/>
  <c r="BH45" i="3" l="1"/>
  <c r="BH45" i="16" s="1"/>
  <c r="BE47" i="16"/>
  <c r="BG39" i="3"/>
  <c r="BF39" i="16"/>
  <c r="BG109" i="16"/>
  <c r="BH143" i="3"/>
  <c r="BH143" i="16" s="1"/>
  <c r="BH131" i="3"/>
  <c r="BH131" i="16" s="1"/>
  <c r="BG131" i="16"/>
  <c r="BH113" i="3"/>
  <c r="BH113" i="16" s="1"/>
  <c r="BG47" i="3"/>
  <c r="BG47" i="16" s="1"/>
  <c r="BH97" i="3"/>
  <c r="BH97" i="16" s="1"/>
  <c r="BG97" i="16"/>
  <c r="BG115" i="3"/>
  <c r="BF115" i="16"/>
  <c r="BH135" i="3"/>
  <c r="BH135" i="16" s="1"/>
  <c r="BG135" i="16"/>
  <c r="BH25" i="3"/>
  <c r="BH25" i="16" s="1"/>
  <c r="BG25" i="16"/>
  <c r="BH117" i="3"/>
  <c r="BH117" i="16" s="1"/>
  <c r="BG117" i="16"/>
  <c r="BG155" i="16"/>
  <c r="BH155" i="3"/>
  <c r="BH155" i="16" s="1"/>
  <c r="BH112" i="3"/>
  <c r="BH112" i="16" s="1"/>
  <c r="BG112" i="16"/>
  <c r="BH140" i="3"/>
  <c r="BH140" i="16" s="1"/>
  <c r="BG140" i="16"/>
  <c r="BG139" i="3"/>
  <c r="BH138" i="3"/>
  <c r="BH138" i="16" s="1"/>
  <c r="BG138" i="16"/>
  <c r="BH47" i="3"/>
  <c r="BH47" i="16" s="1"/>
  <c r="BH103" i="3"/>
  <c r="BH103" i="16" s="1"/>
  <c r="BG103" i="16"/>
  <c r="BH27" i="3"/>
  <c r="BH27" i="16" s="1"/>
  <c r="BG27" i="16"/>
  <c r="BG44" i="16"/>
  <c r="BH44" i="3"/>
  <c r="BH44" i="16" s="1"/>
  <c r="BH142" i="3"/>
  <c r="BH142" i="16" s="1"/>
  <c r="BG142" i="16"/>
  <c r="BG43" i="3"/>
  <c r="BF43" i="16"/>
  <c r="BH134" i="3"/>
  <c r="BH134" i="16" s="1"/>
  <c r="BG134" i="16"/>
  <c r="BH162" i="3"/>
  <c r="BH162" i="16" s="1"/>
  <c r="BG162" i="16"/>
  <c r="BG154" i="3"/>
  <c r="BH42" i="3"/>
  <c r="BH42" i="16" s="1"/>
  <c r="BH116" i="3"/>
  <c r="BH116" i="16" s="1"/>
  <c r="BG116" i="16"/>
  <c r="BH147" i="3"/>
  <c r="BH147" i="16" s="1"/>
  <c r="BG147" i="16"/>
  <c r="BH30" i="3"/>
  <c r="BH30" i="16" s="1"/>
  <c r="BG30" i="16"/>
  <c r="BG136" i="3"/>
  <c r="BG39" i="16" l="1"/>
  <c r="BH39" i="3"/>
  <c r="BH39" i="16" s="1"/>
  <c r="BH136" i="3"/>
  <c r="BH136" i="16" s="1"/>
  <c r="BG136" i="16"/>
  <c r="BH154" i="3"/>
  <c r="BH154" i="16" s="1"/>
  <c r="BG154" i="16"/>
  <c r="BH115" i="3"/>
  <c r="BH115" i="16" s="1"/>
  <c r="BG115" i="16"/>
  <c r="BH43" i="3"/>
  <c r="BH43" i="16" s="1"/>
  <c r="BG43" i="16"/>
  <c r="BH139" i="3"/>
  <c r="BH139" i="16" s="1"/>
  <c r="BG139" i="16"/>
  <c r="AB305" i="3"/>
  <c r="AD305" i="3"/>
  <c r="AE305" i="3" s="1"/>
  <c r="AF305" i="3" s="1"/>
  <c r="AG305" i="3" s="1"/>
  <c r="AH305" i="3" s="1"/>
  <c r="AI305" i="3" s="1"/>
  <c r="AJ305" i="3" s="1"/>
  <c r="AK305" i="3" s="1"/>
  <c r="AL305" i="3" s="1"/>
  <c r="AM305" i="3" s="1"/>
  <c r="AC305" i="3"/>
  <c r="AO305" i="3"/>
  <c r="AP305" i="3"/>
  <c r="AQ305" i="3"/>
  <c r="AR305" i="3"/>
  <c r="AS305" i="3" s="1"/>
  <c r="AT305" i="3" s="1"/>
  <c r="AU305" i="3" s="1"/>
  <c r="AV305" i="3" s="1"/>
  <c r="AW305" i="3" s="1"/>
  <c r="AX305" i="3" s="1"/>
  <c r="AY305" i="3" s="1"/>
  <c r="AZ305" i="3" s="1"/>
  <c r="BA305" i="3" s="1"/>
  <c r="BB305" i="3" s="1"/>
  <c r="BC305" i="3" s="1"/>
  <c r="BD305" i="3" s="1"/>
  <c r="BE305" i="3" s="1"/>
  <c r="BF305" i="3" s="1"/>
  <c r="BG305" i="3" s="1"/>
  <c r="BH305" i="3" s="1"/>
</calcChain>
</file>

<file path=xl/sharedStrings.xml><?xml version="1.0" encoding="utf-8"?>
<sst xmlns="http://schemas.openxmlformats.org/spreadsheetml/2006/main" count="8902" uniqueCount="159">
  <si>
    <t>Constant price per toe in €15 of natural gas in industry (taxes incl.) NCV (pregazindE15)</t>
  </si>
  <si>
    <t>ISO code</t>
  </si>
  <si>
    <t>Unit</t>
  </si>
  <si>
    <t>Note</t>
  </si>
  <si>
    <t>Austria</t>
  </si>
  <si>
    <t>AT</t>
  </si>
  <si>
    <t>€15/toeNCV</t>
  </si>
  <si>
    <t>n.a.</t>
  </si>
  <si>
    <t>Belgium</t>
  </si>
  <si>
    <t>BE</t>
  </si>
  <si>
    <t>Bulgaria</t>
  </si>
  <si>
    <t>BG</t>
  </si>
  <si>
    <t>Czech Rep.</t>
  </si>
  <si>
    <t>CZ</t>
  </si>
  <si>
    <t>France</t>
  </si>
  <si>
    <t>FR</t>
  </si>
  <si>
    <t>Germany</t>
  </si>
  <si>
    <t>DE</t>
  </si>
  <si>
    <t>Greece</t>
  </si>
  <si>
    <t>GR</t>
  </si>
  <si>
    <t>Hungary</t>
  </si>
  <si>
    <t>HU</t>
  </si>
  <si>
    <t>Italy</t>
  </si>
  <si>
    <t>IT</t>
  </si>
  <si>
    <t>Luxembourg</t>
  </si>
  <si>
    <t>LU</t>
  </si>
  <si>
    <t>Netherlands</t>
  </si>
  <si>
    <t>NL</t>
  </si>
  <si>
    <t>Poland</t>
  </si>
  <si>
    <t>PL</t>
  </si>
  <si>
    <t>Portugal</t>
  </si>
  <si>
    <t>PT</t>
  </si>
  <si>
    <t>Romania</t>
  </si>
  <si>
    <t>RO</t>
  </si>
  <si>
    <t>Slovakia</t>
  </si>
  <si>
    <t>SK</t>
  </si>
  <si>
    <t>Slovenia</t>
  </si>
  <si>
    <t>SI</t>
  </si>
  <si>
    <t>Spain</t>
  </si>
  <si>
    <t>ES</t>
  </si>
  <si>
    <t>Sweden</t>
  </si>
  <si>
    <t>SE</t>
  </si>
  <si>
    <t>Norway</t>
  </si>
  <si>
    <t>NO</t>
  </si>
  <si>
    <t>Switzerland</t>
  </si>
  <si>
    <t>CH</t>
  </si>
  <si>
    <t>United Kingdom</t>
  </si>
  <si>
    <t>GB</t>
  </si>
  <si>
    <t>Denmark</t>
  </si>
  <si>
    <t>DK</t>
  </si>
  <si>
    <t>Price per toe in €15 of electricity in industry (taxes incl.) (preeleindE15)</t>
  </si>
  <si>
    <t>€15/toe</t>
  </si>
  <si>
    <t>Price per toe in €15 of heavy fuel oil (taxes incl.) (prefolE15)</t>
  </si>
  <si>
    <t>Constant price per toe in €15 of coking coal in industry (taxes incl.) (precckindE15)</t>
  </si>
  <si>
    <t>Constant price per toe in € of bituminous coal in industry (taxes incl.) (precbiindE15)</t>
  </si>
  <si>
    <t xml:space="preserve">Source: Enerdata </t>
  </si>
  <si>
    <t xml:space="preserve">© Copyright Enerdata. Reproduction and diffusion prohibited (web, photocopy, intranet...) without written permission. </t>
  </si>
  <si>
    <t xml:space="preserve">Date of export: 2018-07-09 </t>
  </si>
  <si>
    <t>Yearly</t>
  </si>
  <si>
    <t>TTF</t>
  </si>
  <si>
    <t>Eur/MWh</t>
  </si>
  <si>
    <t>Natural Gas</t>
  </si>
  <si>
    <t>Brent</t>
  </si>
  <si>
    <t>US$/bbl</t>
  </si>
  <si>
    <t>Energy</t>
  </si>
  <si>
    <t>YEARLY</t>
  </si>
  <si>
    <t>units</t>
  </si>
  <si>
    <t>ARA CIF</t>
  </si>
  <si>
    <t>nominal USD/ton</t>
  </si>
  <si>
    <t>Item</t>
  </si>
  <si>
    <t>€/MWh</t>
  </si>
  <si>
    <t>ID_Item</t>
  </si>
  <si>
    <t>Scenario</t>
  </si>
  <si>
    <t>Country</t>
  </si>
  <si>
    <t>Sector</t>
  </si>
  <si>
    <t>Sub_Sector</t>
  </si>
  <si>
    <t>Usage</t>
  </si>
  <si>
    <t>Source</t>
  </si>
  <si>
    <t>electricity</t>
  </si>
  <si>
    <t>IND</t>
  </si>
  <si>
    <t>Enerdata</t>
  </si>
  <si>
    <t>coal</t>
  </si>
  <si>
    <t>gas</t>
  </si>
  <si>
    <t>oil</t>
  </si>
  <si>
    <t>TC 2016-2017</t>
  </si>
  <si>
    <t>Spot pricce of steam coal (ARA)</t>
  </si>
  <si>
    <t>World</t>
  </si>
  <si>
    <t>WORL</t>
  </si>
  <si>
    <t>us$/t</t>
  </si>
  <si>
    <t>US$/t to €15/toe</t>
  </si>
  <si>
    <t>na</t>
  </si>
  <si>
    <t>CO2</t>
  </si>
  <si>
    <t>Carbon spot price : ICE/EAU</t>
  </si>
  <si>
    <t>prxspoco2eua</t>
  </si>
  <si>
    <t>€/t</t>
  </si>
  <si>
    <t>€nom/tCO2</t>
  </si>
  <si>
    <t>EAU</t>
  </si>
  <si>
    <t>FI</t>
  </si>
  <si>
    <t>Finland</t>
  </si>
  <si>
    <t>CO2 - Europe</t>
  </si>
  <si>
    <t>EU-ETS</t>
  </si>
  <si>
    <t>Group Baseline</t>
  </si>
  <si>
    <t>Sensitivity 1</t>
  </si>
  <si>
    <t>Sensitivity 2</t>
  </si>
  <si>
    <t>Stress test</t>
  </si>
  <si>
    <t>System Marginal Price</t>
  </si>
  <si>
    <t>SCEN</t>
  </si>
  <si>
    <t>ZONE/LINK/ADM_REG</t>
  </si>
  <si>
    <t>TYPE</t>
  </si>
  <si>
    <t>FUELHUB/HOURBLK</t>
  </si>
  <si>
    <t>ELEC</t>
  </si>
  <si>
    <t>proxy</t>
  </si>
  <si>
    <t>forward</t>
  </si>
  <si>
    <t>annual energy price</t>
  </si>
  <si>
    <t>Forward</t>
  </si>
  <si>
    <t>Tendance</t>
  </si>
  <si>
    <t>Specification</t>
  </si>
  <si>
    <t>6000 kCal/kg NAR</t>
  </si>
  <si>
    <t>Sensitivity</t>
  </si>
  <si>
    <t>Stress Test</t>
  </si>
  <si>
    <t>Market</t>
  </si>
  <si>
    <t>Coal</t>
  </si>
  <si>
    <t>Oil</t>
  </si>
  <si>
    <t>US$/ton</t>
  </si>
  <si>
    <t>€/tCO2</t>
  </si>
  <si>
    <t>kCal/kg</t>
  </si>
  <si>
    <t>Conversion</t>
  </si>
  <si>
    <t>MWh/ton</t>
  </si>
  <si>
    <t>J/kCal</t>
  </si>
  <si>
    <t>J/MWh</t>
  </si>
  <si>
    <t>MWh/kCal</t>
  </si>
  <si>
    <t>L/US bbl</t>
  </si>
  <si>
    <t>http://www.conversion-website.com/energy/barrel-of-oil-equivalent-to-megawatt-hour.html?fromNumber=1</t>
  </si>
  <si>
    <t>MWh PCS/ bbl</t>
  </si>
  <si>
    <t>US$/MWh PCS</t>
  </si>
  <si>
    <t>€/MWh PCS</t>
  </si>
  <si>
    <t>Month</t>
  </si>
  <si>
    <t>€ / US$</t>
  </si>
  <si>
    <t>Year</t>
  </si>
  <si>
    <t>Scenario : GB</t>
  </si>
  <si>
    <t xml:space="preserve">Scenario GB </t>
  </si>
  <si>
    <t>Eurozone</t>
  </si>
  <si>
    <t>2017 = 100</t>
  </si>
  <si>
    <t>€2017/MWh PCS</t>
  </si>
  <si>
    <t>€2017/tCO2</t>
  </si>
  <si>
    <t>€2017/MWh</t>
  </si>
  <si>
    <t>€2017/MWh PCI</t>
  </si>
  <si>
    <t>Energy Prices without CO2</t>
  </si>
  <si>
    <t>Energy Prices with CO2</t>
  </si>
  <si>
    <t>Emission Rate</t>
  </si>
  <si>
    <t>kgCO2/MWh</t>
  </si>
  <si>
    <t>tCO2/MWh</t>
  </si>
  <si>
    <t xml:space="preserve">oil </t>
  </si>
  <si>
    <t>CO2 Prices</t>
  </si>
  <si>
    <t>Medium CO2</t>
  </si>
  <si>
    <t>Low CO2</t>
  </si>
  <si>
    <t>Mega CO2</t>
  </si>
  <si>
    <t>CO3</t>
  </si>
  <si>
    <t>€2017/tCO3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</si>
</sst>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%"/>
    <numFmt numFmtId="165" formatCode="0.0"/>
    <numFmt numFmtId="166" formatCode="0.0000"/>
    <numFmt numFmtId="167" formatCode="0.0E+00"/>
  </numFmts>
  <fonts count="23" x14ac:knownFonts="1">
    <font>
      <sz val="10"/>
      <color rgb="FF000000"/>
      <name val="Calibri"/>
    </font>
    <font>
      <sz val="11"/>
      <color theme="1"/>
      <name val="Calibri"/>
      <family val="2"/>
      <scheme val="minor"/>
    </font>
    <font>
      <sz val="10"/>
      <color rgb="FFCC3467"/>
      <name val="Calibri"/>
    </font>
    <font>
      <sz val="10"/>
      <color rgb="FF006699"/>
      <name val="Calibri"/>
    </font>
    <font>
      <sz val="10"/>
      <color rgb="FF000000"/>
      <name val="Calibri"/>
    </font>
    <font>
      <b/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9"/>
      <color theme="0"/>
      <name val="Arial"/>
      <family val="2"/>
    </font>
    <font>
      <sz val="9"/>
      <name val="Arial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theme="0"/>
      <name val="Arial"/>
      <family val="2"/>
    </font>
    <font>
      <b/>
      <sz val="12"/>
      <color theme="0"/>
      <name val="Calibri"/>
      <family val="2"/>
      <scheme val="minor"/>
    </font>
    <font>
      <b/>
      <sz val="10"/>
      <color theme="1"/>
      <name val="Arial"/>
      <family val="2"/>
    </font>
    <font>
      <b/>
      <sz val="10"/>
      <name val="Arial"/>
      <family val="2"/>
    </font>
    <font>
      <sz val="10"/>
      <color rgb="FF008000"/>
      <name val="Arial"/>
      <family val="2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theme="1"/>
      <name val="Arial"/>
      <family val="2"/>
    </font>
    <font>
      <u/>
      <sz val="10"/>
      <color theme="10"/>
      <name val="Calibri"/>
      <family val="2"/>
    </font>
    <font>
      <b/>
      <sz val="10"/>
      <color theme="0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AAE6"/>
        <bgColor indexed="64"/>
      </patternFill>
    </fill>
    <fill>
      <patternFill patternType="solid">
        <fgColor rgb="FFC1E9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3AAA35"/>
        <bgColor indexed="64"/>
      </patternFill>
    </fill>
  </fills>
  <borders count="20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9" fontId="4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" fillId="0" borderId="0"/>
    <xf numFmtId="9" fontId="6" fillId="0" borderId="0" applyFont="0" applyFill="0" applyBorder="0" applyAlignment="0" applyProtection="0"/>
    <xf numFmtId="0" fontId="21" fillId="0" borderId="0" applyNumberFormat="0" applyFill="0" applyBorder="0" applyAlignment="0" applyProtection="0"/>
  </cellStyleXfs>
  <cellXfs count="134"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horizontal="right" vertical="center"/>
    </xf>
    <xf numFmtId="0" fontId="5" fillId="2" borderId="1" xfId="0" applyFont="1" applyFill="1" applyBorder="1" applyAlignment="1">
      <alignment horizontal="center" vertical="center" wrapText="1"/>
    </xf>
    <xf numFmtId="2" fontId="10" fillId="3" borderId="2" xfId="1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 wrapText="1"/>
    </xf>
    <xf numFmtId="164" fontId="0" fillId="0" borderId="0" xfId="1" applyNumberFormat="1" applyFont="1" applyAlignment="1">
      <alignment vertical="center"/>
    </xf>
    <xf numFmtId="0" fontId="11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2" fontId="0" fillId="6" borderId="0" xfId="0" applyNumberFormat="1" applyFill="1" applyAlignment="1">
      <alignment vertical="center"/>
    </xf>
    <xf numFmtId="2" fontId="0" fillId="0" borderId="0" xfId="0" applyNumberFormat="1" applyAlignment="1">
      <alignment vertical="center"/>
    </xf>
    <xf numFmtId="2" fontId="0" fillId="7" borderId="0" xfId="0" applyNumberFormat="1" applyFill="1" applyAlignment="1">
      <alignment vertical="center"/>
    </xf>
    <xf numFmtId="164" fontId="0" fillId="0" borderId="0" xfId="1" applyNumberFormat="1" applyFont="1" applyFill="1" applyAlignment="1">
      <alignment vertical="center"/>
    </xf>
    <xf numFmtId="0" fontId="12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0" fillId="8" borderId="0" xfId="0" applyFill="1" applyAlignment="1">
      <alignment horizontal="right" vertical="center"/>
    </xf>
    <xf numFmtId="164" fontId="0" fillId="8" borderId="0" xfId="1" applyNumberFormat="1" applyFont="1" applyFill="1" applyAlignment="1">
      <alignment vertical="center"/>
    </xf>
    <xf numFmtId="2" fontId="0" fillId="8" borderId="0" xfId="0" applyNumberFormat="1" applyFill="1" applyAlignment="1">
      <alignment vertical="center"/>
    </xf>
    <xf numFmtId="2" fontId="12" fillId="8" borderId="0" xfId="0" applyNumberFormat="1" applyFont="1" applyFill="1" applyAlignment="1">
      <alignment vertical="center"/>
    </xf>
    <xf numFmtId="0" fontId="0" fillId="0" borderId="0" xfId="0"/>
    <xf numFmtId="2" fontId="0" fillId="3" borderId="0" xfId="0" applyNumberFormat="1" applyFill="1" applyAlignment="1">
      <alignment vertical="center"/>
    </xf>
    <xf numFmtId="0" fontId="8" fillId="9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horizontal="right" vertical="center"/>
    </xf>
    <xf numFmtId="0" fontId="8" fillId="9" borderId="1" xfId="0" applyNumberFormat="1" applyFont="1" applyFill="1" applyBorder="1" applyAlignment="1">
      <alignment horizontal="center" vertical="center" wrapText="1"/>
    </xf>
    <xf numFmtId="0" fontId="13" fillId="4" borderId="1" xfId="0" applyFont="1" applyFill="1" applyBorder="1" applyAlignment="1">
      <alignment horizontal="center" vertical="center" wrapText="1"/>
    </xf>
    <xf numFmtId="2" fontId="10" fillId="5" borderId="2" xfId="1" applyNumberFormat="1" applyFont="1" applyFill="1" applyBorder="1" applyAlignment="1">
      <alignment horizontal="center"/>
    </xf>
    <xf numFmtId="165" fontId="10" fillId="5" borderId="2" xfId="1" applyNumberFormat="1" applyFont="1" applyFill="1" applyBorder="1" applyAlignment="1">
      <alignment horizontal="center"/>
    </xf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horizontal="right" vertical="center"/>
    </xf>
    <xf numFmtId="0" fontId="14" fillId="9" borderId="1" xfId="0" applyFont="1" applyFill="1" applyBorder="1" applyAlignment="1">
      <alignment horizontal="center" vertical="center"/>
    </xf>
    <xf numFmtId="0" fontId="14" fillId="9" borderId="0" xfId="0" applyFont="1" applyFill="1" applyBorder="1" applyAlignment="1">
      <alignment horizontal="center" vertical="center"/>
    </xf>
    <xf numFmtId="0" fontId="7" fillId="9" borderId="1" xfId="0" applyFont="1" applyFill="1" applyBorder="1" applyAlignment="1">
      <alignment horizontal="center" vertical="center" wrapText="1"/>
    </xf>
    <xf numFmtId="0" fontId="5" fillId="4" borderId="6" xfId="0" applyFont="1" applyFill="1" applyBorder="1" applyAlignment="1">
      <alignment horizontal="center" vertical="center" wrapText="1"/>
    </xf>
    <xf numFmtId="0" fontId="5" fillId="10" borderId="6" xfId="0" applyFont="1" applyFill="1" applyBorder="1" applyAlignment="1">
      <alignment horizontal="center" vertical="center" wrapText="1"/>
    </xf>
    <xf numFmtId="0" fontId="5" fillId="11" borderId="6" xfId="0" applyFont="1" applyFill="1" applyBorder="1" applyAlignment="1">
      <alignment horizontal="center" vertical="center" wrapText="1"/>
    </xf>
    <xf numFmtId="0" fontId="5" fillId="12" borderId="6" xfId="0" applyFont="1" applyFill="1" applyBorder="1" applyAlignment="1">
      <alignment horizontal="center" vertical="center" wrapText="1"/>
    </xf>
    <xf numFmtId="0" fontId="13" fillId="10" borderId="1" xfId="0" applyFont="1" applyFill="1" applyBorder="1" applyAlignment="1">
      <alignment horizontal="center" vertical="center" wrapText="1"/>
    </xf>
    <xf numFmtId="0" fontId="13" fillId="11" borderId="1" xfId="0" applyFont="1" applyFill="1" applyBorder="1" applyAlignment="1">
      <alignment horizontal="center" vertical="center" wrapText="1"/>
    </xf>
    <xf numFmtId="0" fontId="13" fillId="12" borderId="1" xfId="0" applyFont="1" applyFill="1" applyBorder="1" applyAlignment="1">
      <alignment horizontal="center" vertical="center" wrapText="1"/>
    </xf>
    <xf numFmtId="2" fontId="10" fillId="6" borderId="2" xfId="1" applyNumberFormat="1" applyFont="1" applyFill="1" applyBorder="1" applyAlignment="1">
      <alignment horizontal="center"/>
    </xf>
    <xf numFmtId="2" fontId="10" fillId="13" borderId="2" xfId="1" applyNumberFormat="1" applyFont="1" applyFill="1" applyBorder="1" applyAlignment="1">
      <alignment horizontal="center"/>
    </xf>
    <xf numFmtId="2" fontId="10" fillId="14" borderId="2" xfId="1" applyNumberFormat="1" applyFont="1" applyFill="1" applyBorder="1" applyAlignment="1">
      <alignment horizontal="center"/>
    </xf>
    <xf numFmtId="165" fontId="10" fillId="6" borderId="2" xfId="1" applyNumberFormat="1" applyFont="1" applyFill="1" applyBorder="1" applyAlignment="1">
      <alignment horizontal="center"/>
    </xf>
    <xf numFmtId="165" fontId="10" fillId="13" borderId="2" xfId="1" applyNumberFormat="1" applyFont="1" applyFill="1" applyBorder="1" applyAlignment="1">
      <alignment horizontal="center"/>
    </xf>
    <xf numFmtId="165" fontId="10" fillId="14" borderId="2" xfId="1" applyNumberFormat="1" applyFont="1" applyFill="1" applyBorder="1" applyAlignment="1">
      <alignment horizontal="center"/>
    </xf>
    <xf numFmtId="0" fontId="13" fillId="15" borderId="0" xfId="4" applyFont="1" applyFill="1" applyAlignment="1">
      <alignment horizontal="left"/>
    </xf>
    <xf numFmtId="0" fontId="0" fillId="0" borderId="0" xfId="0" applyFont="1" applyFill="1"/>
    <xf numFmtId="0" fontId="15" fillId="0" borderId="0" xfId="0" applyFont="1" applyAlignment="1">
      <alignment horizontal="left"/>
    </xf>
    <xf numFmtId="0" fontId="0" fillId="0" borderId="0" xfId="0" applyFont="1"/>
    <xf numFmtId="0" fontId="16" fillId="0" borderId="0" xfId="0" applyFont="1" applyAlignment="1">
      <alignment horizontal="center"/>
    </xf>
    <xf numFmtId="2" fontId="17" fillId="0" borderId="0" xfId="0" applyNumberFormat="1" applyFont="1" applyFill="1" applyAlignment="1">
      <alignment horizontal="left"/>
    </xf>
    <xf numFmtId="0" fontId="0" fillId="0" borderId="0" xfId="0" applyFont="1" applyFill="1" applyAlignment="1">
      <alignment horizontal="center"/>
    </xf>
    <xf numFmtId="2" fontId="17" fillId="0" borderId="0" xfId="0" applyNumberFormat="1" applyFont="1" applyFill="1" applyAlignment="1">
      <alignment horizontal="center"/>
    </xf>
    <xf numFmtId="2" fontId="17" fillId="8" borderId="0" xfId="0" applyNumberFormat="1" applyFont="1" applyFill="1" applyAlignment="1">
      <alignment horizontal="center"/>
    </xf>
    <xf numFmtId="0" fontId="0" fillId="8" borderId="0" xfId="0" applyFont="1" applyFill="1"/>
    <xf numFmtId="0" fontId="0" fillId="0" borderId="0" xfId="0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0" fillId="6" borderId="0" xfId="0" applyFill="1" applyAlignment="1">
      <alignment vertical="center"/>
    </xf>
    <xf numFmtId="0" fontId="0" fillId="13" borderId="0" xfId="0" applyFill="1" applyAlignment="1">
      <alignment vertical="center"/>
    </xf>
    <xf numFmtId="0" fontId="0" fillId="7" borderId="0" xfId="0" applyFill="1" applyAlignment="1">
      <alignment vertical="center"/>
    </xf>
    <xf numFmtId="0" fontId="16" fillId="7" borderId="0" xfId="4" applyFont="1" applyFill="1" applyAlignment="1">
      <alignment horizontal="left"/>
    </xf>
    <xf numFmtId="0" fontId="16" fillId="3" borderId="0" xfId="4" applyFont="1" applyFill="1" applyAlignment="1">
      <alignment horizontal="left"/>
    </xf>
    <xf numFmtId="0" fontId="0" fillId="3" borderId="0" xfId="0" applyFill="1" applyAlignment="1">
      <alignment vertical="center"/>
    </xf>
    <xf numFmtId="0" fontId="13" fillId="0" borderId="0" xfId="4" applyFont="1" applyFill="1" applyAlignment="1">
      <alignment horizontal="left"/>
    </xf>
    <xf numFmtId="2" fontId="10" fillId="6" borderId="4" xfId="1" applyNumberFormat="1" applyFont="1" applyFill="1" applyBorder="1" applyAlignment="1">
      <alignment horizontal="center"/>
    </xf>
    <xf numFmtId="2" fontId="10" fillId="13" borderId="4" xfId="1" applyNumberFormat="1" applyFont="1" applyFill="1" applyBorder="1" applyAlignment="1">
      <alignment horizontal="center"/>
    </xf>
    <xf numFmtId="2" fontId="10" fillId="7" borderId="4" xfId="1" applyNumberFormat="1" applyFont="1" applyFill="1" applyBorder="1" applyAlignment="1">
      <alignment horizontal="center"/>
    </xf>
    <xf numFmtId="0" fontId="5" fillId="11" borderId="1" xfId="0" applyFont="1" applyFill="1" applyBorder="1" applyAlignment="1">
      <alignment horizontal="center" vertical="center" wrapText="1"/>
    </xf>
    <xf numFmtId="0" fontId="9" fillId="11" borderId="1" xfId="0" applyFont="1" applyFill="1" applyBorder="1" applyAlignment="1">
      <alignment horizontal="center" vertical="center" wrapText="1"/>
    </xf>
    <xf numFmtId="0" fontId="5" fillId="4" borderId="3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18" fillId="0" borderId="7" xfId="0" applyFont="1" applyFill="1" applyBorder="1" applyAlignment="1">
      <alignment horizontal="center" vertical="center" wrapText="1"/>
    </xf>
    <xf numFmtId="0" fontId="19" fillId="0" borderId="7" xfId="0" applyFont="1" applyFill="1" applyBorder="1" applyAlignment="1">
      <alignment horizontal="center" vertical="center" wrapText="1"/>
    </xf>
    <xf numFmtId="0" fontId="19" fillId="0" borderId="7" xfId="0" applyNumberFormat="1" applyFont="1" applyFill="1" applyBorder="1" applyAlignment="1">
      <alignment horizontal="center" vertical="center" wrapText="1"/>
    </xf>
    <xf numFmtId="0" fontId="7" fillId="4" borderId="1" xfId="2" applyFont="1" applyFill="1" applyBorder="1" applyAlignment="1">
      <alignment horizontal="center" vertical="center" wrapText="1"/>
    </xf>
    <xf numFmtId="0" fontId="9" fillId="4" borderId="1" xfId="2" applyFont="1" applyFill="1" applyBorder="1" applyAlignment="1">
      <alignment horizontal="center" vertical="center" wrapText="1"/>
    </xf>
    <xf numFmtId="2" fontId="10" fillId="7" borderId="2" xfId="3" applyNumberFormat="1" applyFont="1" applyFill="1" applyBorder="1" applyAlignment="1">
      <alignment horizontal="center"/>
    </xf>
    <xf numFmtId="0" fontId="7" fillId="17" borderId="1" xfId="2" applyFont="1" applyFill="1" applyBorder="1" applyAlignment="1">
      <alignment horizontal="center" vertical="center" wrapText="1"/>
    </xf>
    <xf numFmtId="0" fontId="9" fillId="17" borderId="1" xfId="2" applyFont="1" applyFill="1" applyBorder="1" applyAlignment="1">
      <alignment horizontal="center" vertical="center" wrapText="1"/>
    </xf>
    <xf numFmtId="2" fontId="10" fillId="6" borderId="4" xfId="3" applyNumberFormat="1" applyFont="1" applyFill="1" applyBorder="1" applyAlignment="1">
      <alignment horizontal="center"/>
    </xf>
    <xf numFmtId="0" fontId="7" fillId="11" borderId="1" xfId="2" applyFont="1" applyFill="1" applyBorder="1" applyAlignment="1">
      <alignment horizontal="center" vertical="center" wrapText="1"/>
    </xf>
    <xf numFmtId="0" fontId="9" fillId="11" borderId="1" xfId="2" applyFont="1" applyFill="1" applyBorder="1" applyAlignment="1">
      <alignment horizontal="center" vertical="center" wrapText="1"/>
    </xf>
    <xf numFmtId="2" fontId="10" fillId="13" borderId="2" xfId="5" applyNumberFormat="1" applyFont="1" applyFill="1" applyBorder="1" applyAlignment="1">
      <alignment horizontal="center"/>
    </xf>
    <xf numFmtId="2" fontId="10" fillId="6" borderId="2" xfId="5" applyNumberFormat="1" applyFont="1" applyFill="1" applyBorder="1" applyAlignment="1">
      <alignment horizontal="center"/>
    </xf>
    <xf numFmtId="2" fontId="10" fillId="7" borderId="2" xfId="5" applyNumberFormat="1" applyFont="1" applyFill="1" applyBorder="1" applyAlignment="1">
      <alignment horizontal="center"/>
    </xf>
    <xf numFmtId="2" fontId="20" fillId="6" borderId="1" xfId="0" applyNumberFormat="1" applyFont="1" applyFill="1" applyBorder="1" applyAlignment="1">
      <alignment horizontal="center" vertical="center" wrapText="1"/>
    </xf>
    <xf numFmtId="2" fontId="20" fillId="13" borderId="1" xfId="0" applyNumberFormat="1" applyFont="1" applyFill="1" applyBorder="1" applyAlignment="1">
      <alignment horizontal="center" vertical="center" wrapText="1"/>
    </xf>
    <xf numFmtId="0" fontId="21" fillId="0" borderId="0" xfId="6" applyAlignment="1">
      <alignment vertical="center"/>
    </xf>
    <xf numFmtId="167" fontId="0" fillId="0" borderId="0" xfId="0" applyNumberFormat="1" applyAlignment="1">
      <alignment vertical="center"/>
    </xf>
    <xf numFmtId="17" fontId="9" fillId="2" borderId="0" xfId="0" applyNumberFormat="1" applyFont="1" applyFill="1" applyAlignment="1">
      <alignment horizontal="left"/>
    </xf>
    <xf numFmtId="0" fontId="9" fillId="2" borderId="0" xfId="0" applyNumberFormat="1" applyFont="1" applyFill="1" applyAlignment="1">
      <alignment horizontal="left"/>
    </xf>
    <xf numFmtId="166" fontId="10" fillId="3" borderId="2" xfId="1" applyNumberFormat="1" applyFont="1" applyFill="1" applyBorder="1" applyAlignment="1">
      <alignment horizontal="center"/>
    </xf>
    <xf numFmtId="10" fontId="10" fillId="3" borderId="0" xfId="1" applyNumberFormat="1" applyFont="1" applyFill="1" applyAlignment="1">
      <alignment horizontal="center"/>
    </xf>
    <xf numFmtId="0" fontId="7" fillId="2" borderId="6" xfId="0" applyFont="1" applyFill="1" applyBorder="1" applyAlignment="1">
      <alignment horizontal="center" vertical="center" wrapText="1"/>
    </xf>
    <xf numFmtId="0" fontId="7" fillId="2" borderId="8" xfId="0" applyFont="1" applyFill="1" applyBorder="1" applyAlignment="1">
      <alignment horizontal="center" vertical="center" wrapText="1"/>
    </xf>
    <xf numFmtId="2" fontId="10" fillId="3" borderId="0" xfId="1" applyNumberFormat="1" applyFont="1" applyFill="1" applyAlignment="1">
      <alignment horizontal="center"/>
    </xf>
    <xf numFmtId="1" fontId="10" fillId="16" borderId="0" xfId="1" applyNumberFormat="1" applyFont="1" applyFill="1" applyAlignment="1">
      <alignment horizontal="center"/>
    </xf>
    <xf numFmtId="0" fontId="9" fillId="10" borderId="0" xfId="0" applyNumberFormat="1" applyFont="1" applyFill="1" applyAlignment="1">
      <alignment horizontal="left"/>
    </xf>
    <xf numFmtId="2" fontId="10" fillId="6" borderId="0" xfId="1" applyNumberFormat="1" applyFont="1" applyFill="1" applyAlignment="1">
      <alignment horizontal="center"/>
    </xf>
    <xf numFmtId="0" fontId="7" fillId="10" borderId="6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/>
    </xf>
    <xf numFmtId="0" fontId="12" fillId="0" borderId="0" xfId="0" applyFont="1" applyFill="1"/>
    <xf numFmtId="2" fontId="0" fillId="0" borderId="0" xfId="0" applyNumberFormat="1" applyFill="1" applyAlignment="1">
      <alignment vertical="center"/>
    </xf>
    <xf numFmtId="0" fontId="12" fillId="0" borderId="12" xfId="0" applyFont="1" applyBorder="1" applyAlignment="1">
      <alignment vertical="center"/>
    </xf>
    <xf numFmtId="0" fontId="12" fillId="0" borderId="0" xfId="0" applyFont="1" applyBorder="1" applyAlignment="1">
      <alignment vertical="center"/>
    </xf>
    <xf numFmtId="0" fontId="0" fillId="0" borderId="13" xfId="0" applyBorder="1" applyAlignment="1">
      <alignment vertical="center"/>
    </xf>
    <xf numFmtId="0" fontId="12" fillId="0" borderId="14" xfId="0" applyFont="1" applyBorder="1" applyAlignment="1">
      <alignment vertical="center"/>
    </xf>
    <xf numFmtId="0" fontId="12" fillId="0" borderId="15" xfId="0" applyFont="1" applyBorder="1" applyAlignment="1">
      <alignment vertical="center"/>
    </xf>
    <xf numFmtId="11" fontId="0" fillId="0" borderId="16" xfId="0" applyNumberFormat="1" applyBorder="1" applyAlignment="1">
      <alignment vertical="center"/>
    </xf>
    <xf numFmtId="0" fontId="0" fillId="0" borderId="11" xfId="0" applyBorder="1" applyAlignment="1">
      <alignment vertical="center"/>
    </xf>
    <xf numFmtId="11" fontId="0" fillId="0" borderId="13" xfId="0" applyNumberFormat="1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16" xfId="0" applyBorder="1" applyAlignment="1">
      <alignment vertical="center"/>
    </xf>
    <xf numFmtId="0" fontId="11" fillId="0" borderId="17" xfId="0" applyFont="1" applyBorder="1" applyAlignment="1">
      <alignment vertical="center"/>
    </xf>
    <xf numFmtId="0" fontId="11" fillId="0" borderId="18" xfId="0" applyFont="1" applyBorder="1" applyAlignment="1">
      <alignment vertical="center"/>
    </xf>
    <xf numFmtId="0" fontId="11" fillId="0" borderId="19" xfId="0" applyFont="1" applyBorder="1" applyAlignment="1">
      <alignment vertical="center"/>
    </xf>
    <xf numFmtId="0" fontId="0" fillId="0" borderId="19" xfId="0" applyBorder="1" applyAlignment="1">
      <alignment vertical="center"/>
    </xf>
    <xf numFmtId="0" fontId="12" fillId="0" borderId="9" xfId="0" applyFont="1" applyBorder="1" applyAlignment="1">
      <alignment vertical="center"/>
    </xf>
    <xf numFmtId="0" fontId="12" fillId="0" borderId="10" xfId="0" applyFont="1" applyBorder="1" applyAlignment="1">
      <alignment vertical="center"/>
    </xf>
    <xf numFmtId="0" fontId="14" fillId="9" borderId="5" xfId="0" applyFont="1" applyFill="1" applyBorder="1" applyAlignment="1">
      <alignment horizontal="center" vertical="center"/>
    </xf>
    <xf numFmtId="0" fontId="14" fillId="9" borderId="0" xfId="0" applyFont="1" applyFill="1" applyBorder="1" applyAlignment="1">
      <alignment horizontal="center" vertical="center"/>
    </xf>
    <xf numFmtId="0" fontId="22" fillId="2" borderId="0" xfId="0" applyFont="1" applyFill="1" applyAlignment="1">
      <alignment horizontal="center" vertical="center"/>
    </xf>
    <xf numFmtId="2" fontId="0" fillId="13" borderId="0" xfId="0" applyNumberFormat="1" applyFill="1" applyAlignment="1">
      <alignment vertical="center"/>
    </xf>
    <xf numFmtId="165" fontId="0" fillId="13" borderId="0" xfId="0" applyNumberFormat="1" applyFill="1" applyAlignment="1">
      <alignment vertical="center"/>
    </xf>
  </cellXfs>
  <cellStyles count="7">
    <cellStyle name="Lien hypertexte" xfId="6" builtinId="8"/>
    <cellStyle name="Normal" xfId="0" builtinId="0"/>
    <cellStyle name="Normal 2 2" xfId="2"/>
    <cellStyle name="Normal 2 3" xfId="4"/>
    <cellStyle name="Percent 2" xfId="3"/>
    <cellStyle name="Pourcentage" xfId="1" builtinId="5"/>
    <cellStyle name="Pourcentage 2" xfId="5"/>
  </cellStyles>
  <dxfs count="13">
    <dxf>
      <fill>
        <patternFill>
          <bgColor rgb="FFF7C385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0" tint="-0.24994659260841701"/>
        </patternFill>
      </fill>
    </dxf>
    <dxf>
      <fill>
        <patternFill>
          <bgColor rgb="FFF7C385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0" tint="-0.24994659260841701"/>
        </patternFill>
      </fill>
    </dxf>
    <dxf>
      <fill>
        <patternFill>
          <bgColor rgb="FFF7C385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F5412\AppData\Local\Temp\7zOC1C99757\20180629_CSR_Coal%20scenari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GB_M"/>
      <sheetName val="GB_Y"/>
      <sheetName val="Sensitivity_M"/>
      <sheetName val="Sensitivity_Y"/>
      <sheetName val="Stress Test_M"/>
      <sheetName val="Stress Test_Y"/>
      <sheetName val="Comparison"/>
      <sheetName val="GB_M_M-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conversion-website.com/energy/barrel-of-oil-equivalent-to-megawatt-hour.html?fromNumber=1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"/>
  <sheetViews>
    <sheetView workbookViewId="0">
      <selection activeCell="D15" sqref="D15"/>
    </sheetView>
  </sheetViews>
  <sheetFormatPr baseColWidth="10" defaultRowHeight="13.8" x14ac:dyDescent="0.3"/>
  <cols>
    <col min="8" max="8" width="12.33203125" bestFit="1" customWidth="1"/>
  </cols>
  <sheetData>
    <row r="1" spans="1:11" s="36" customFormat="1" ht="14.4" thickBot="1" x14ac:dyDescent="0.35">
      <c r="A1" s="123" t="s">
        <v>64</v>
      </c>
      <c r="B1" s="124" t="s">
        <v>120</v>
      </c>
      <c r="C1" s="124" t="s">
        <v>2</v>
      </c>
      <c r="D1" s="125" t="s">
        <v>116</v>
      </c>
      <c r="E1" s="8"/>
      <c r="F1" s="123" t="s">
        <v>126</v>
      </c>
      <c r="G1" s="126"/>
    </row>
    <row r="2" spans="1:11" x14ac:dyDescent="0.3">
      <c r="A2" s="113" t="s">
        <v>121</v>
      </c>
      <c r="B2" s="114" t="s">
        <v>67</v>
      </c>
      <c r="C2" s="114" t="s">
        <v>125</v>
      </c>
      <c r="D2" s="115">
        <v>6000</v>
      </c>
      <c r="F2" s="113" t="s">
        <v>128</v>
      </c>
      <c r="G2" s="115">
        <v>4184</v>
      </c>
    </row>
    <row r="3" spans="1:11" ht="14.4" thickBot="1" x14ac:dyDescent="0.35">
      <c r="A3" s="116" t="s">
        <v>121</v>
      </c>
      <c r="B3" s="117" t="s">
        <v>67</v>
      </c>
      <c r="C3" s="117" t="s">
        <v>127</v>
      </c>
      <c r="D3" s="118">
        <f>D2*G4/1000</f>
        <v>6973333.333333333</v>
      </c>
      <c r="F3" s="113" t="s">
        <v>129</v>
      </c>
      <c r="G3" s="115">
        <v>3.5999999999999999E-3</v>
      </c>
    </row>
    <row r="4" spans="1:11" ht="14.4" thickBot="1" x14ac:dyDescent="0.35">
      <c r="F4" s="113" t="s">
        <v>130</v>
      </c>
      <c r="G4" s="120">
        <f>G2/G3</f>
        <v>1162222.2222222222</v>
      </c>
    </row>
    <row r="5" spans="1:11" ht="14.4" thickBot="1" x14ac:dyDescent="0.35">
      <c r="A5" s="123" t="s">
        <v>64</v>
      </c>
      <c r="B5" s="124" t="s">
        <v>2</v>
      </c>
      <c r="C5" s="125" t="s">
        <v>149</v>
      </c>
      <c r="F5" s="121"/>
      <c r="G5" s="115"/>
    </row>
    <row r="6" spans="1:11" x14ac:dyDescent="0.3">
      <c r="A6" s="127" t="s">
        <v>81</v>
      </c>
      <c r="B6" s="128" t="s">
        <v>150</v>
      </c>
      <c r="C6" s="119">
        <v>345.6</v>
      </c>
      <c r="F6" s="113" t="s">
        <v>131</v>
      </c>
      <c r="G6" s="115">
        <v>158.9873</v>
      </c>
    </row>
    <row r="7" spans="1:11" ht="14.4" thickBot="1" x14ac:dyDescent="0.35">
      <c r="A7" s="113" t="s">
        <v>152</v>
      </c>
      <c r="B7" s="114" t="s">
        <v>150</v>
      </c>
      <c r="C7" s="115">
        <v>282.89999999999998</v>
      </c>
      <c r="F7" s="116" t="s">
        <v>133</v>
      </c>
      <c r="G7" s="122">
        <v>1.6994064444443999</v>
      </c>
      <c r="K7" s="97" t="s">
        <v>132</v>
      </c>
    </row>
    <row r="8" spans="1:11" ht="14.4" thickBot="1" x14ac:dyDescent="0.35">
      <c r="A8" s="116" t="s">
        <v>82</v>
      </c>
      <c r="B8" s="117" t="s">
        <v>150</v>
      </c>
      <c r="C8" s="122">
        <v>204.1</v>
      </c>
    </row>
    <row r="9" spans="1:11" x14ac:dyDescent="0.3">
      <c r="A9" s="127" t="s">
        <v>81</v>
      </c>
      <c r="B9" s="128" t="s">
        <v>151</v>
      </c>
      <c r="C9" s="119">
        <f>C6/1000</f>
        <v>0.34560000000000002</v>
      </c>
    </row>
    <row r="10" spans="1:11" x14ac:dyDescent="0.3">
      <c r="A10" s="113" t="s">
        <v>152</v>
      </c>
      <c r="B10" s="114" t="s">
        <v>151</v>
      </c>
      <c r="C10" s="115">
        <f t="shared" ref="C10:C11" si="0">C7/1000</f>
        <v>0.28289999999999998</v>
      </c>
    </row>
    <row r="11" spans="1:11" ht="14.4" thickBot="1" x14ac:dyDescent="0.35">
      <c r="A11" s="116" t="s">
        <v>82</v>
      </c>
      <c r="B11" s="117" t="s">
        <v>151</v>
      </c>
      <c r="C11" s="122">
        <f t="shared" si="0"/>
        <v>0.2041</v>
      </c>
    </row>
  </sheetData>
  <hyperlinks>
    <hyperlink ref="K7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3"/>
  <sheetViews>
    <sheetView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94" sqref="A94"/>
    </sheetView>
  </sheetViews>
  <sheetFormatPr baseColWidth="10" defaultRowHeight="13.8" x14ac:dyDescent="0.3"/>
  <cols>
    <col min="3" max="3" width="22.44140625" bestFit="1" customWidth="1"/>
  </cols>
  <sheetData>
    <row r="1" spans="1:24" x14ac:dyDescent="0.3">
      <c r="A1" s="8" t="s">
        <v>73</v>
      </c>
      <c r="B1" s="8" t="s">
        <v>64</v>
      </c>
      <c r="C1" s="8" t="s">
        <v>2</v>
      </c>
      <c r="D1" s="66">
        <v>2000</v>
      </c>
      <c r="E1" s="66">
        <v>2001</v>
      </c>
      <c r="F1" s="66">
        <v>2002</v>
      </c>
      <c r="G1" s="66">
        <v>2003</v>
      </c>
      <c r="H1" s="66">
        <v>2004</v>
      </c>
      <c r="I1" s="66">
        <v>2005</v>
      </c>
      <c r="J1" s="66">
        <v>2006</v>
      </c>
      <c r="K1" s="66">
        <v>2007</v>
      </c>
      <c r="L1" s="66">
        <v>2008</v>
      </c>
      <c r="M1" s="66">
        <v>2009</v>
      </c>
      <c r="N1" s="66">
        <v>2010</v>
      </c>
      <c r="O1" s="66">
        <v>2011</v>
      </c>
      <c r="P1" s="66">
        <v>2012</v>
      </c>
      <c r="Q1" s="66">
        <v>2013</v>
      </c>
      <c r="R1" s="66">
        <v>2014</v>
      </c>
      <c r="S1" s="66">
        <v>2015</v>
      </c>
      <c r="T1" s="66">
        <v>2016</v>
      </c>
      <c r="U1" s="66">
        <v>2017</v>
      </c>
      <c r="V1" s="66">
        <v>2018</v>
      </c>
      <c r="W1" s="66">
        <v>2019</v>
      </c>
      <c r="X1" s="66">
        <v>2020</v>
      </c>
    </row>
    <row r="2" spans="1:24" x14ac:dyDescent="0.3">
      <c r="A2" s="36" t="s">
        <v>5</v>
      </c>
      <c r="B2" s="9" t="s">
        <v>81</v>
      </c>
      <c r="C2" s="9" t="s">
        <v>146</v>
      </c>
      <c r="D2" s="11">
        <f>SUMIFS('Final Price IND Historical Data'!N$106:N$127,'Final Price IND Historical Data'!$B$106:$B$127,'Historical Data'!$A2)*CPI!$E$38/(100*11.628)</f>
        <v>11.061034757650303</v>
      </c>
      <c r="E2" s="11">
        <f>SUMIFS('Final Price IND Historical Data'!O$106:O$127,'Final Price IND Historical Data'!$B$106:$B$127,'Historical Data'!$A2)*CPI!$E$38/(100*11.628)</f>
        <v>11.433839178378598</v>
      </c>
      <c r="F2" s="11">
        <f>SUMIFS('Final Price IND Historical Data'!P$106:P$127,'Final Price IND Historical Data'!$B$106:$B$127,'Historical Data'!$A2)*CPI!$E$38/(100*11.628)</f>
        <v>14.243420978566801</v>
      </c>
      <c r="G2" s="11">
        <f>SUMIFS('Final Price IND Historical Data'!Q$106:Q$127,'Final Price IND Historical Data'!$B$106:$B$127,'Historical Data'!$A2)*CPI!$E$38/(100*11.628)</f>
        <v>13.636905719508709</v>
      </c>
      <c r="H2" s="11">
        <f>SUMIFS('Final Price IND Historical Data'!R$106:R$127,'Final Price IND Historical Data'!$B$106:$B$127,'Historical Data'!$A2)*CPI!$E$38/(100*11.628)</f>
        <v>23.749841777723411</v>
      </c>
      <c r="I2" s="11">
        <f>SUMIFS('Final Price IND Historical Data'!S$106:S$127,'Final Price IND Historical Data'!$B$106:$B$127,'Historical Data'!$A2)*CPI!$E$38/(100*11.628)</f>
        <v>24.222639136361522</v>
      </c>
      <c r="J2" s="11">
        <f>SUMIFS('Final Price IND Historical Data'!T$106:T$127,'Final Price IND Historical Data'!$B$106:$B$127,'Historical Data'!$A2)*CPI!$E$38/(100*11.628)</f>
        <v>23.988324190447823</v>
      </c>
      <c r="K2" s="11">
        <f>SUMIFS('Final Price IND Historical Data'!U$106:U$127,'Final Price IND Historical Data'!$B$106:$B$127,'Historical Data'!$A2)*CPI!$E$38/(100*11.628)</f>
        <v>24.090497168769115</v>
      </c>
      <c r="L2" s="11">
        <f>SUMIFS('Final Price IND Historical Data'!V$106:V$127,'Final Price IND Historical Data'!$B$106:$B$127,'Historical Data'!$A2)*CPI!$E$38/(100*11.628)</f>
        <v>26.859489943464819</v>
      </c>
      <c r="M2" s="11">
        <f>SUMIFS('Final Price IND Historical Data'!W$106:W$127,'Final Price IND Historical Data'!$B$106:$B$127,'Historical Data'!$A2)*CPI!$E$38/(100*11.628)</f>
        <v>27.465068398008739</v>
      </c>
      <c r="N2" s="11">
        <f>SUMIFS('Final Price IND Historical Data'!X$106:X$127,'Final Price IND Historical Data'!$B$106:$B$127,'Historical Data'!$A2)*CPI!$E$38/(100*11.628)</f>
        <v>24.243958005445705</v>
      </c>
      <c r="O2" s="11">
        <f>SUMIFS('Final Price IND Historical Data'!Y$106:Y$127,'Final Price IND Historical Data'!$B$106:$B$127,'Historical Data'!$A2)*CPI!$E$38/(100*11.628)</f>
        <v>26.423814558098542</v>
      </c>
      <c r="P2" s="11">
        <f>SUMIFS('Final Price IND Historical Data'!Z$106:Z$127,'Final Price IND Historical Data'!$B$106:$B$127,'Historical Data'!$A2)*CPI!$E$38/(100*11.628)</f>
        <v>28.473332710728311</v>
      </c>
      <c r="Q2" s="11">
        <f>SUMIFS('Final Price IND Historical Data'!AA$106:AA$127,'Final Price IND Historical Data'!$B$106:$B$127,'Historical Data'!$A2)*CPI!$E$38/(100*11.628)</f>
        <v>24.398600791742972</v>
      </c>
      <c r="R2" s="11">
        <f>SUMIFS('Final Price IND Historical Data'!AB$106:AB$127,'Final Price IND Historical Data'!$B$106:$B$127,'Historical Data'!$A2)*CPI!$E$38/(100*11.628)</f>
        <v>22.097344880272384</v>
      </c>
      <c r="S2" s="11">
        <f>SUMIFS('Final Price IND Historical Data'!AC$106:AC$127,'Final Price IND Historical Data'!$B$106:$B$127,'Historical Data'!$A2)*CPI!$E$38/(100*11.628)</f>
        <v>21.615249517951561</v>
      </c>
      <c r="T2" s="11">
        <f>SUMIFS('Final Price IND Historical Data'!AD$106:AD$127,'Final Price IND Historical Data'!$B$106:$B$127,'Historical Data'!$A2)*CPI!$E$38/(100*11.628)</f>
        <v>21.055303073948394</v>
      </c>
      <c r="U2" s="11">
        <f>SUMIFS('Final Price IND Historical Data'!AE$106:AE$127,'Final Price IND Historical Data'!$B$106:$B$127,'Historical Data'!$A2)*CPI!$E$38/(100*11.628)</f>
        <v>21.297917932754007</v>
      </c>
      <c r="V2" s="11"/>
      <c r="W2" s="11"/>
      <c r="X2" s="11"/>
    </row>
    <row r="3" spans="1:24" x14ac:dyDescent="0.3">
      <c r="A3" s="36" t="s">
        <v>9</v>
      </c>
      <c r="B3" s="9" t="s">
        <v>81</v>
      </c>
      <c r="C3" s="9" t="s">
        <v>146</v>
      </c>
      <c r="D3" s="11">
        <f>SUMIFS('Final Price IND Historical Data'!N$106:N$127,'Final Price IND Historical Data'!$B$106:$B$127,'Historical Data'!$A3)*CPI!$E$38/(100*11.628)</f>
        <v>5.7791382927403117</v>
      </c>
      <c r="E3" s="11">
        <f>SUMIFS('Final Price IND Historical Data'!O$106:O$127,'Final Price IND Historical Data'!$B$106:$B$127,'Historical Data'!$A3)*CPI!$E$38/(100*11.628)</f>
        <v>6.6631665675524934</v>
      </c>
      <c r="F3" s="11">
        <f>SUMIFS('Final Price IND Historical Data'!P$106:P$127,'Final Price IND Historical Data'!$B$106:$B$127,'Historical Data'!$A3)*CPI!$E$38/(100*11.628)</f>
        <v>5.8475600430043171</v>
      </c>
      <c r="G3" s="11">
        <f>SUMIFS('Final Price IND Historical Data'!Q$106:Q$127,'Final Price IND Historical Data'!$B$106:$B$127,'Historical Data'!$A3)*CPI!$E$38/(100*11.628)</f>
        <v>4.9125503412199913</v>
      </c>
      <c r="H3" s="11">
        <f>SUMIFS('Final Price IND Historical Data'!R$106:R$127,'Final Price IND Historical Data'!$B$106:$B$127,'Historical Data'!$A3)*CPI!$E$38/(100*11.628)</f>
        <v>8.924717726950492</v>
      </c>
      <c r="I3" s="11">
        <f>SUMIFS('Final Price IND Historical Data'!S$106:S$127,'Final Price IND Historical Data'!$B$106:$B$127,'Historical Data'!$A3)*CPI!$E$38/(100*11.628)</f>
        <v>10.092580259191823</v>
      </c>
      <c r="J3" s="11">
        <f>SUMIFS('Final Price IND Historical Data'!T$106:T$127,'Final Price IND Historical Data'!$B$106:$B$127,'Historical Data'!$A3)*CPI!$E$38/(100*11.628)</f>
        <v>7.7259844216533837</v>
      </c>
      <c r="K3" s="11">
        <f>SUMIFS('Final Price IND Historical Data'!U$106:U$127,'Final Price IND Historical Data'!$B$106:$B$127,'Historical Data'!$A3)*CPI!$E$38/(100*11.628)</f>
        <v>8.3024694051637447</v>
      </c>
      <c r="L3" s="11">
        <f>SUMIFS('Final Price IND Historical Data'!V$106:V$127,'Final Price IND Historical Data'!$B$106:$B$127,'Historical Data'!$A3)*CPI!$E$38/(100*11.628)</f>
        <v>12.865057596472944</v>
      </c>
      <c r="M3" s="11">
        <f>SUMIFS('Final Price IND Historical Data'!W$106:W$127,'Final Price IND Historical Data'!$B$106:$B$127,'Historical Data'!$A3)*CPI!$E$38/(100*11.628)</f>
        <v>7.9731081993823461</v>
      </c>
      <c r="N3" s="11">
        <f>SUMIFS('Final Price IND Historical Data'!X$106:X$127,'Final Price IND Historical Data'!$B$106:$B$127,'Historical Data'!$A3)*CPI!$E$38/(100*11.628)</f>
        <v>10.39959823955112</v>
      </c>
      <c r="O3" s="11">
        <f>SUMIFS('Final Price IND Historical Data'!Y$106:Y$127,'Final Price IND Historical Data'!$B$106:$B$127,'Historical Data'!$A3)*CPI!$E$38/(100*11.628)</f>
        <v>12.40547180803936</v>
      </c>
      <c r="P3" s="11">
        <f>SUMIFS('Final Price IND Historical Data'!Z$106:Z$127,'Final Price IND Historical Data'!$B$106:$B$127,'Historical Data'!$A3)*CPI!$E$38/(100*11.628)</f>
        <v>9.4471307041101813</v>
      </c>
      <c r="Q3" s="11">
        <f>SUMIFS('Final Price IND Historical Data'!AA$106:AA$127,'Final Price IND Historical Data'!$B$106:$B$127,'Historical Data'!$A3)*CPI!$E$38/(100*11.628)</f>
        <v>8.1966892917037679</v>
      </c>
      <c r="R3" s="11">
        <f>SUMIFS('Final Price IND Historical Data'!AB$106:AB$127,'Final Price IND Historical Data'!$B$106:$B$127,'Historical Data'!$A3)*CPI!$E$38/(100*11.628)</f>
        <v>6.9168217113335269</v>
      </c>
      <c r="S3" s="11">
        <f>SUMIFS('Final Price IND Historical Data'!AC$106:AC$127,'Final Price IND Historical Data'!$B$106:$B$127,'Historical Data'!$A3)*CPI!$E$38/(100*11.628)</f>
        <v>6.0065366445774231</v>
      </c>
      <c r="T3" s="11">
        <f>SUMIFS('Final Price IND Historical Data'!AD$106:AD$127,'Final Price IND Historical Data'!$B$106:$B$127,'Historical Data'!$A3)*CPI!$E$38/(100*11.628)</f>
        <v>5.601863360002552</v>
      </c>
      <c r="U3" s="18">
        <f>U2/T2*T3</f>
        <v>5.6664121951991806</v>
      </c>
      <c r="V3" s="11"/>
      <c r="W3" s="11"/>
      <c r="X3" s="11"/>
    </row>
    <row r="4" spans="1:24" x14ac:dyDescent="0.3">
      <c r="A4" s="36" t="s">
        <v>11</v>
      </c>
      <c r="B4" s="9" t="s">
        <v>81</v>
      </c>
      <c r="C4" s="9" t="s">
        <v>146</v>
      </c>
      <c r="D4" s="21">
        <f>D3*D73/D72</f>
        <v>5.4150723433009489</v>
      </c>
      <c r="E4" s="21">
        <f t="shared" ref="E4:Q4" si="0">E3*E73/E72</f>
        <v>6.2434098599243129</v>
      </c>
      <c r="F4" s="21">
        <f t="shared" si="0"/>
        <v>5.4791837572811763</v>
      </c>
      <c r="G4" s="21">
        <f t="shared" si="0"/>
        <v>4.6030764692429873</v>
      </c>
      <c r="H4" s="21">
        <f t="shared" si="0"/>
        <v>8.3624910301396334</v>
      </c>
      <c r="I4" s="21">
        <f t="shared" si="0"/>
        <v>9.4567822166062481</v>
      </c>
      <c r="J4" s="21">
        <f t="shared" si="0"/>
        <v>7.2392738237505219</v>
      </c>
      <c r="K4" s="21">
        <f t="shared" si="0"/>
        <v>7.7794422247138133</v>
      </c>
      <c r="L4" s="21">
        <f t="shared" si="0"/>
        <v>12.054602962719736</v>
      </c>
      <c r="M4" s="21">
        <f t="shared" si="0"/>
        <v>8.306518700239419</v>
      </c>
      <c r="N4" s="21">
        <f t="shared" si="0"/>
        <v>10.801583258805149</v>
      </c>
      <c r="O4" s="21">
        <f t="shared" si="0"/>
        <v>12.551471141007243</v>
      </c>
      <c r="P4" s="21">
        <f t="shared" si="0"/>
        <v>9.662190997867782</v>
      </c>
      <c r="Q4" s="21">
        <f t="shared" si="0"/>
        <v>9.8133276587840204</v>
      </c>
      <c r="R4" s="21">
        <f>R3/Q3*Q4</f>
        <v>8.2810309620261542</v>
      </c>
      <c r="S4" s="21">
        <f t="shared" ref="S4:U4" si="1">S3/R3*R4</f>
        <v>7.1912097787324143</v>
      </c>
      <c r="T4" s="21">
        <f t="shared" si="1"/>
        <v>6.7067225186981734</v>
      </c>
      <c r="U4" s="21">
        <f t="shared" si="1"/>
        <v>6.7840023626979331</v>
      </c>
      <c r="V4" s="11"/>
      <c r="W4" s="11"/>
      <c r="X4" s="11"/>
    </row>
    <row r="5" spans="1:24" x14ac:dyDescent="0.3">
      <c r="A5" s="36" t="s">
        <v>13</v>
      </c>
      <c r="B5" s="9" t="s">
        <v>81</v>
      </c>
      <c r="C5" s="9" t="s">
        <v>146</v>
      </c>
      <c r="D5" s="11">
        <f>SUMIFS('Final Price IND Historical Data'!N$106:N$127,'Final Price IND Historical Data'!$B$106:$B$127,'Historical Data'!$A5)*CPI!$E$38/(100*11.628)</f>
        <v>4.8819772443649807</v>
      </c>
      <c r="E5" s="11">
        <f>SUMIFS('Final Price IND Historical Data'!O$106:O$127,'Final Price IND Historical Data'!$B$106:$B$127,'Historical Data'!$A5)*CPI!$E$38/(100*11.628)</f>
        <v>4.6078437290078096</v>
      </c>
      <c r="F5" s="11">
        <f>SUMIFS('Final Price IND Historical Data'!P$106:P$127,'Final Price IND Historical Data'!$B$106:$B$127,'Historical Data'!$A5)*CPI!$E$38/(100*11.628)</f>
        <v>4.2104722665340493</v>
      </c>
      <c r="G5" s="11">
        <f>SUMIFS('Final Price IND Historical Data'!Q$106:Q$127,'Final Price IND Historical Data'!$B$106:$B$127,'Historical Data'!$A5)*CPI!$E$38/(100*11.628)</f>
        <v>4.2923769976562216</v>
      </c>
      <c r="H5" s="18">
        <f>H8/G8*G5</f>
        <v>4.4351476425017227</v>
      </c>
      <c r="I5" s="18">
        <f t="shared" ref="I5:U5" si="2">I8/H8*H5</f>
        <v>4.298998747886043</v>
      </c>
      <c r="J5" s="18">
        <f t="shared" si="2"/>
        <v>4.2127240244401136</v>
      </c>
      <c r="K5" s="18">
        <f t="shared" si="2"/>
        <v>4.4962508548993334</v>
      </c>
      <c r="L5" s="18">
        <f t="shared" si="2"/>
        <v>4.347540201066777</v>
      </c>
      <c r="M5" s="18">
        <f t="shared" si="2"/>
        <v>4.388859381045723</v>
      </c>
      <c r="N5" s="18">
        <f t="shared" si="2"/>
        <v>4.2616949499921928</v>
      </c>
      <c r="O5" s="18">
        <f t="shared" si="2"/>
        <v>5.3331239172099076</v>
      </c>
      <c r="P5" s="18">
        <f t="shared" si="2"/>
        <v>4.5610150423821922</v>
      </c>
      <c r="Q5" s="18">
        <f t="shared" si="2"/>
        <v>4.1330218280295821</v>
      </c>
      <c r="R5" s="18">
        <f t="shared" si="2"/>
        <v>4.5121942475731043</v>
      </c>
      <c r="S5" s="18">
        <f t="shared" si="2"/>
        <v>5.0294721837106389</v>
      </c>
      <c r="T5" s="18">
        <f t="shared" si="2"/>
        <v>5.4828867168232653</v>
      </c>
      <c r="U5" s="18">
        <f t="shared" si="2"/>
        <v>6.4126488693304262</v>
      </c>
      <c r="V5" s="11"/>
      <c r="W5" s="11"/>
      <c r="X5" s="11"/>
    </row>
    <row r="6" spans="1:24" x14ac:dyDescent="0.3">
      <c r="A6" s="36" t="s">
        <v>15</v>
      </c>
      <c r="B6" s="9" t="s">
        <v>81</v>
      </c>
      <c r="C6" s="9" t="s">
        <v>146</v>
      </c>
      <c r="D6" s="11">
        <f>SUMIFS('Final Price IND Historical Data'!N$106:N$127,'Final Price IND Historical Data'!$B$106:$B$127,'Historical Data'!$A6)*CPI!$E$38/(100*11.628)</f>
        <v>13.274940214561196</v>
      </c>
      <c r="E6" s="11">
        <f>SUMIFS('Final Price IND Historical Data'!O$106:O$127,'Final Price IND Historical Data'!$B$106:$B$127,'Historical Data'!$A6)*CPI!$E$38/(100*11.628)</f>
        <v>12.374390910606573</v>
      </c>
      <c r="F6" s="11">
        <f>SUMIFS('Final Price IND Historical Data'!P$106:P$127,'Final Price IND Historical Data'!$B$106:$B$127,'Historical Data'!$A6)*CPI!$E$38/(100*11.628)</f>
        <v>11.000702795901198</v>
      </c>
      <c r="G6" s="11">
        <f>SUMIFS('Final Price IND Historical Data'!Q$106:Q$127,'Final Price IND Historical Data'!$B$106:$B$127,'Historical Data'!$A6)*CPI!$E$38/(100*11.628)</f>
        <v>9.5777317596045091</v>
      </c>
      <c r="H6" s="11">
        <f>SUMIFS('Final Price IND Historical Data'!R$106:R$127,'Final Price IND Historical Data'!$B$106:$B$127,'Historical Data'!$A6)*CPI!$E$38/(100*11.628)</f>
        <v>11.746810682753189</v>
      </c>
      <c r="I6" s="11">
        <f>SUMIFS('Final Price IND Historical Data'!S$106:S$127,'Final Price IND Historical Data'!$B$106:$B$127,'Historical Data'!$A6)*CPI!$E$38/(100*11.628)</f>
        <v>13.498101058128597</v>
      </c>
      <c r="J6" s="11">
        <f>SUMIFS('Final Price IND Historical Data'!T$106:T$127,'Final Price IND Historical Data'!$B$106:$B$127,'Historical Data'!$A6)*CPI!$E$38/(100*11.628)</f>
        <v>11.459404310914863</v>
      </c>
      <c r="K6" s="11">
        <f>SUMIFS('Final Price IND Historical Data'!U$106:U$127,'Final Price IND Historical Data'!$B$106:$B$127,'Historical Data'!$A6)*CPI!$E$38/(100*11.628)</f>
        <v>12.457836553826821</v>
      </c>
      <c r="L6" s="11">
        <f>SUMIFS('Final Price IND Historical Data'!V$106:V$127,'Final Price IND Historical Data'!$B$106:$B$127,'Historical Data'!$A6)*CPI!$E$38/(100*11.628)</f>
        <v>17.850092092579139</v>
      </c>
      <c r="M6" s="11">
        <f>SUMIFS('Final Price IND Historical Data'!W$106:W$127,'Final Price IND Historical Data'!$B$106:$B$127,'Historical Data'!$A6)*CPI!$E$38/(100*11.628)</f>
        <v>15.657978284600699</v>
      </c>
      <c r="N6" s="11">
        <f>SUMIFS('Final Price IND Historical Data'!X$106:X$127,'Final Price IND Historical Data'!$B$106:$B$127,'Historical Data'!$A6)*CPI!$E$38/(100*11.628)</f>
        <v>15.889500327336636</v>
      </c>
      <c r="O6" s="11">
        <f>SUMIFS('Final Price IND Historical Data'!Y$106:Y$127,'Final Price IND Historical Data'!$B$106:$B$127,'Historical Data'!$A6)*CPI!$E$38/(100*11.628)</f>
        <v>15.560025304184359</v>
      </c>
      <c r="P6" s="11">
        <f>SUMIFS('Final Price IND Historical Data'!Z$106:Z$127,'Final Price IND Historical Data'!$B$106:$B$127,'Historical Data'!$A6)*CPI!$E$38/(100*11.628)</f>
        <v>15.99360820096291</v>
      </c>
      <c r="Q6" s="11">
        <f>SUMIFS('Final Price IND Historical Data'!AA$106:AA$127,'Final Price IND Historical Data'!$B$106:$B$127,'Historical Data'!$A6)*CPI!$E$38/(100*11.628)</f>
        <v>14.759486448504303</v>
      </c>
      <c r="R6" s="11">
        <f>SUMIFS('Final Price IND Historical Data'!AB$106:AB$127,'Final Price IND Historical Data'!$B$106:$B$127,'Historical Data'!$A6)*CPI!$E$38/(100*11.628)</f>
        <v>13.553801528401101</v>
      </c>
      <c r="S6" s="18">
        <f>S7/R7*R6</f>
        <v>13.058493726852957</v>
      </c>
      <c r="T6" s="18">
        <f t="shared" ref="T6:U6" si="3">T7/S7*S6</f>
        <v>12.522193890427801</v>
      </c>
      <c r="U6" s="18">
        <f t="shared" si="3"/>
        <v>13.836991689626108</v>
      </c>
      <c r="V6" s="11"/>
      <c r="W6" s="11"/>
      <c r="X6" s="11"/>
    </row>
    <row r="7" spans="1:24" x14ac:dyDescent="0.3">
      <c r="A7" s="36" t="s">
        <v>17</v>
      </c>
      <c r="B7" s="9" t="s">
        <v>81</v>
      </c>
      <c r="C7" s="9" t="s">
        <v>146</v>
      </c>
      <c r="D7" s="11">
        <f>SUMIFS('Final Price IND Historical Data'!N$106:N$127,'Final Price IND Historical Data'!$B$106:$B$127,'Historical Data'!$A7)*CPI!$E$38/(100*11.628)</f>
        <v>11.668600638593448</v>
      </c>
      <c r="E7" s="11">
        <f>SUMIFS('Final Price IND Historical Data'!O$106:O$127,'Final Price IND Historical Data'!$B$106:$B$127,'Historical Data'!$A7)*CPI!$E$38/(100*11.628)</f>
        <v>14.462405600141125</v>
      </c>
      <c r="F7" s="11">
        <f>SUMIFS('Final Price IND Historical Data'!P$106:P$127,'Final Price IND Historical Data'!$B$106:$B$127,'Historical Data'!$A7)*CPI!$E$38/(100*11.628)</f>
        <v>11.852862206866805</v>
      </c>
      <c r="G7" s="11">
        <f>SUMIFS('Final Price IND Historical Data'!Q$106:Q$127,'Final Price IND Historical Data'!$B$106:$B$127,'Historical Data'!$A7)*CPI!$E$38/(100*11.628)</f>
        <v>10.890291190964616</v>
      </c>
      <c r="H7" s="11">
        <f>SUMIFS('Final Price IND Historical Data'!R$106:R$127,'Final Price IND Historical Data'!$B$106:$B$127,'Historical Data'!$A7)*CPI!$E$38/(100*11.628)</f>
        <v>13.502364831945433</v>
      </c>
      <c r="I7" s="11">
        <f>SUMIFS('Final Price IND Historical Data'!S$106:S$127,'Final Price IND Historical Data'!$B$106:$B$127,'Historical Data'!$A7)*CPI!$E$38/(100*11.628)</f>
        <v>14.992689486256324</v>
      </c>
      <c r="J7" s="11">
        <f>SUMIFS('Final Price IND Historical Data'!T$106:T$127,'Final Price IND Historical Data'!$B$106:$B$127,'Historical Data'!$A7)*CPI!$E$38/(100*11.628)</f>
        <v>13.700687223113736</v>
      </c>
      <c r="K7" s="11">
        <f>SUMIFS('Final Price IND Historical Data'!U$106:U$127,'Final Price IND Historical Data'!$B$106:$B$127,'Historical Data'!$A7)*CPI!$E$38/(100*11.628)</f>
        <v>14.909944257626112</v>
      </c>
      <c r="L7" s="11">
        <f>SUMIFS('Final Price IND Historical Data'!V$106:V$127,'Final Price IND Historical Data'!$B$106:$B$127,'Historical Data'!$A7)*CPI!$E$38/(100*11.628)</f>
        <v>22.989322860681458</v>
      </c>
      <c r="M7" s="11">
        <f>SUMIFS('Final Price IND Historical Data'!W$106:W$127,'Final Price IND Historical Data'!$B$106:$B$127,'Historical Data'!$A7)*CPI!$E$38/(100*11.628)</f>
        <v>17.001706165217346</v>
      </c>
      <c r="N7" s="11">
        <f>SUMIFS('Final Price IND Historical Data'!X$106:X$127,'Final Price IND Historical Data'!$B$106:$B$127,'Historical Data'!$A7)*CPI!$E$38/(100*11.628)</f>
        <v>18.752830192127625</v>
      </c>
      <c r="O7" s="11">
        <f>SUMIFS('Final Price IND Historical Data'!Y$106:Y$127,'Final Price IND Historical Data'!$B$106:$B$127,'Historical Data'!$A7)*CPI!$E$38/(100*11.628)</f>
        <v>22.802075775218078</v>
      </c>
      <c r="P7" s="11">
        <f>SUMIFS('Final Price IND Historical Data'!Z$106:Z$127,'Final Price IND Historical Data'!$B$106:$B$127,'Historical Data'!$A7)*CPI!$E$38/(100*11.628)</f>
        <v>20.404293978058352</v>
      </c>
      <c r="Q7" s="11">
        <f>SUMIFS('Final Price IND Historical Data'!AA$106:AA$127,'Final Price IND Historical Data'!$B$106:$B$127,'Historical Data'!$A7)*CPI!$E$38/(100*11.628)</f>
        <v>16.218721450200029</v>
      </c>
      <c r="R7" s="11">
        <f>SUMIFS('Final Price IND Historical Data'!AB$106:AB$127,'Final Price IND Historical Data'!$B$106:$B$127,'Historical Data'!$A7)*CPI!$E$38/(100*11.628)</f>
        <v>14.888240160517414</v>
      </c>
      <c r="S7" s="11">
        <f>SUMIFS('Final Price IND Historical Data'!AC$106:AC$127,'Final Price IND Historical Data'!$B$106:$B$127,'Historical Data'!$A7)*CPI!$E$38/(100*11.628)</f>
        <v>14.344166862160906</v>
      </c>
      <c r="T7" s="11">
        <f>SUMIFS('Final Price IND Historical Data'!AD$106:AD$127,'Final Price IND Historical Data'!$B$106:$B$127,'Historical Data'!$A7)*CPI!$E$38/(100*11.628)</f>
        <v>13.755065660847546</v>
      </c>
      <c r="U7" s="11">
        <f>SUMIFS('Final Price IND Historical Data'!AE$106:AE$127,'Final Price IND Historical Data'!$B$106:$B$127,'Historical Data'!$A7)*CPI!$E$38/(100*11.628)</f>
        <v>15.199311790316536</v>
      </c>
      <c r="V7" s="11"/>
      <c r="W7" s="11"/>
      <c r="X7" s="11"/>
    </row>
    <row r="8" spans="1:24" x14ac:dyDescent="0.3">
      <c r="A8" s="36" t="s">
        <v>19</v>
      </c>
      <c r="B8" s="9" t="s">
        <v>81</v>
      </c>
      <c r="C8" s="9" t="s">
        <v>146</v>
      </c>
      <c r="D8" s="11">
        <f>SUMIFS('Final Price IND Historical Data'!N$106:N$127,'Final Price IND Historical Data'!$B$106:$B$127,'Historical Data'!$A8)*CPI!$E$38/(100*11.628)</f>
        <v>31.11281882772661</v>
      </c>
      <c r="E8" s="11">
        <f>SUMIFS('Final Price IND Historical Data'!O$106:O$127,'Final Price IND Historical Data'!$B$106:$B$127,'Historical Data'!$A8)*CPI!$E$38/(100*11.628)</f>
        <v>31.249872452631632</v>
      </c>
      <c r="F8" s="11">
        <f>SUMIFS('Final Price IND Historical Data'!P$106:P$127,'Final Price IND Historical Data'!$B$106:$B$127,'Historical Data'!$A8)*CPI!$E$38/(100*11.628)</f>
        <v>30.504955270582698</v>
      </c>
      <c r="G8" s="11">
        <f>SUMIFS('Final Price IND Historical Data'!Q$106:Q$127,'Final Price IND Historical Data'!$B$106:$B$127,'Historical Data'!$A8)*CPI!$E$38/(100*11.628)</f>
        <v>30.538890357469874</v>
      </c>
      <c r="H8" s="11">
        <f>SUMIFS('Final Price IND Historical Data'!R$106:R$127,'Final Price IND Historical Data'!$B$106:$B$127,'Historical Data'!$A8)*CPI!$E$38/(100*11.628)</f>
        <v>31.554657861485193</v>
      </c>
      <c r="I8" s="11">
        <f>SUMIFS('Final Price IND Historical Data'!S$106:S$127,'Final Price IND Historical Data'!$B$106:$B$127,'Historical Data'!$A8)*CPI!$E$38/(100*11.628)</f>
        <v>30.586001993832078</v>
      </c>
      <c r="J8" s="11">
        <f>SUMIFS('Final Price IND Historical Data'!T$106:T$127,'Final Price IND Historical Data'!$B$106:$B$127,'Historical Data'!$A8)*CPI!$E$38/(100*11.628)</f>
        <v>29.972184912672873</v>
      </c>
      <c r="K8" s="11">
        <f>SUMIFS('Final Price IND Historical Data'!U$106:U$127,'Final Price IND Historical Data'!$B$106:$B$127,'Historical Data'!$A8)*CPI!$E$38/(100*11.628)</f>
        <v>31.98938768715492</v>
      </c>
      <c r="L8" s="11">
        <f>SUMIFS('Final Price IND Historical Data'!V$106:V$127,'Final Price IND Historical Data'!$B$106:$B$127,'Historical Data'!$A8)*CPI!$E$38/(100*11.628)</f>
        <v>30.931358917813395</v>
      </c>
      <c r="M8" s="11">
        <f>SUMIFS('Final Price IND Historical Data'!W$106:W$127,'Final Price IND Historical Data'!$B$106:$B$127,'Historical Data'!$A8)*CPI!$E$38/(100*11.628)</f>
        <v>31.225331676433296</v>
      </c>
      <c r="N8" s="11">
        <f>SUMIFS('Final Price IND Historical Data'!X$106:X$127,'Final Price IND Historical Data'!$B$106:$B$127,'Historical Data'!$A8)*CPI!$E$38/(100*11.628)</f>
        <v>30.320597395303214</v>
      </c>
      <c r="O8" s="11">
        <f>SUMIFS('Final Price IND Historical Data'!Y$106:Y$127,'Final Price IND Historical Data'!$B$106:$B$127,'Historical Data'!$A8)*CPI!$E$38/(100*11.628)</f>
        <v>37.943472034121129</v>
      </c>
      <c r="P8" s="11">
        <f>SUMIFS('Final Price IND Historical Data'!Z$106:Z$127,'Final Price IND Historical Data'!$B$106:$B$127,'Historical Data'!$A8)*CPI!$E$38/(100*11.628)</f>
        <v>32.450164180391567</v>
      </c>
      <c r="Q8" s="11">
        <f>SUMIFS('Final Price IND Historical Data'!AA$106:AA$127,'Final Price IND Historical Data'!$B$106:$B$127,'Historical Data'!$A8)*CPI!$E$38/(100*11.628)</f>
        <v>29.405129260580853</v>
      </c>
      <c r="R8" s="11">
        <f>SUMIFS('Final Price IND Historical Data'!AB$106:AB$127,'Final Price IND Historical Data'!$B$106:$B$127,'Historical Data'!$A8)*CPI!$E$38/(100*11.628)</f>
        <v>32.102819830011029</v>
      </c>
      <c r="S8" s="11">
        <f>SUMIFS('Final Price IND Historical Data'!AC$106:AC$127,'Final Price IND Historical Data'!$B$106:$B$127,'Historical Data'!$A8)*CPI!$E$38/(100*11.628)</f>
        <v>35.783087007071252</v>
      </c>
      <c r="T8" s="11">
        <f>SUMIFS('Final Price IND Historical Data'!AD$106:AD$127,'Final Price IND Historical Data'!$B$106:$B$127,'Historical Data'!$A8)*CPI!$E$38/(100*11.628)</f>
        <v>39.008986484393652</v>
      </c>
      <c r="U8" s="11">
        <f>SUMIFS('Final Price IND Historical Data'!AE$106:AE$127,'Final Price IND Historical Data'!$B$106:$B$127,'Historical Data'!$A8)*CPI!$E$38/(100*11.628)</f>
        <v>45.62394701778701</v>
      </c>
      <c r="V8" s="11"/>
      <c r="W8" s="11"/>
      <c r="X8" s="11"/>
    </row>
    <row r="9" spans="1:24" x14ac:dyDescent="0.3">
      <c r="A9" s="36" t="s">
        <v>21</v>
      </c>
      <c r="B9" s="9" t="s">
        <v>81</v>
      </c>
      <c r="C9" s="9" t="s">
        <v>146</v>
      </c>
      <c r="D9" s="21">
        <f>D5*D78/D74</f>
        <v>5.3101198354793331</v>
      </c>
      <c r="E9" s="21">
        <f t="shared" ref="E9:U9" si="4">E5*E78/E74</f>
        <v>4.7903429775904742</v>
      </c>
      <c r="F9" s="21">
        <f t="shared" si="4"/>
        <v>4.5767032429816359</v>
      </c>
      <c r="G9" s="21">
        <f t="shared" si="4"/>
        <v>4.859453618667704</v>
      </c>
      <c r="H9" s="21">
        <f t="shared" si="4"/>
        <v>4.1400012324707287</v>
      </c>
      <c r="I9" s="21">
        <f t="shared" si="4"/>
        <v>4.9483812252411692</v>
      </c>
      <c r="J9" s="21">
        <f t="shared" si="4"/>
        <v>4.6353255967383564</v>
      </c>
      <c r="K9" s="21">
        <f t="shared" si="4"/>
        <v>5.1380200073817761</v>
      </c>
      <c r="L9" s="21">
        <f t="shared" si="4"/>
        <v>5.179723787110281</v>
      </c>
      <c r="M9" s="21">
        <f t="shared" si="4"/>
        <v>5.4390063260999959</v>
      </c>
      <c r="N9" s="21">
        <f t="shared" si="4"/>
        <v>5.4455294589706833</v>
      </c>
      <c r="O9" s="21">
        <f t="shared" si="4"/>
        <v>7.5686590344535789</v>
      </c>
      <c r="P9" s="21">
        <f t="shared" si="4"/>
        <v>6.6066775263728186</v>
      </c>
      <c r="Q9" s="21">
        <f t="shared" si="4"/>
        <v>5.3580398601041948</v>
      </c>
      <c r="R9" s="21">
        <f t="shared" si="4"/>
        <v>6.872507058987658</v>
      </c>
      <c r="S9" s="21">
        <f t="shared" si="4"/>
        <v>8.4214529776383138</v>
      </c>
      <c r="T9" s="21">
        <f t="shared" si="4"/>
        <v>9.6549287839408215</v>
      </c>
      <c r="U9" s="21">
        <f t="shared" si="4"/>
        <v>11.302525630672875</v>
      </c>
      <c r="V9" s="11"/>
      <c r="W9" s="11"/>
      <c r="X9" s="11"/>
    </row>
    <row r="10" spans="1:24" x14ac:dyDescent="0.3">
      <c r="A10" s="36" t="s">
        <v>23</v>
      </c>
      <c r="B10" s="9" t="s">
        <v>81</v>
      </c>
      <c r="C10" s="9" t="s">
        <v>146</v>
      </c>
      <c r="D10" s="11">
        <f>SUMIFS('Final Price IND Historical Data'!N$106:N$127,'Final Price IND Historical Data'!$B$106:$B$127,'Historical Data'!$A10)*CPI!$E$38/(100*11.628)</f>
        <v>7.580271921379059</v>
      </c>
      <c r="E10" s="11">
        <f>SUMIFS('Final Price IND Historical Data'!O$106:O$127,'Final Price IND Historical Data'!$B$106:$B$127,'Historical Data'!$A10)*CPI!$E$38/(100*11.628)</f>
        <v>9.1137858903479589</v>
      </c>
      <c r="F10" s="11">
        <f>SUMIFS('Final Price IND Historical Data'!P$106:P$127,'Final Price IND Historical Data'!$B$106:$B$127,'Historical Data'!$A10)*CPI!$E$38/(100*11.628)</f>
        <v>7.7902999913833124</v>
      </c>
      <c r="G10" s="11">
        <f>SUMIFS('Final Price IND Historical Data'!Q$106:Q$127,'Final Price IND Historical Data'!$B$106:$B$127,'Historical Data'!$A10)*CPI!$E$38/(100*11.628)</f>
        <v>6.4857252863495995</v>
      </c>
      <c r="H10" s="11">
        <f>SUMIFS('Final Price IND Historical Data'!R$106:R$127,'Final Price IND Historical Data'!$B$106:$B$127,'Historical Data'!$A10)*CPI!$E$38/(100*11.628)</f>
        <v>8.6777077665924107</v>
      </c>
      <c r="I10" s="11">
        <f>SUMIFS('Final Price IND Historical Data'!S$106:S$127,'Final Price IND Historical Data'!$B$106:$B$127,'Historical Data'!$A10)*CPI!$E$38/(100*11.628)</f>
        <v>9.759883328925385</v>
      </c>
      <c r="J10" s="11">
        <f>SUMIFS('Final Price IND Historical Data'!T$106:T$127,'Final Price IND Historical Data'!$B$106:$B$127,'Historical Data'!$A10)*CPI!$E$38/(100*11.628)</f>
        <v>9.1579820509791432</v>
      </c>
      <c r="K10" s="11">
        <f>SUMIFS('Final Price IND Historical Data'!U$106:U$127,'Final Price IND Historical Data'!$B$106:$B$127,'Historical Data'!$A10)*CPI!$E$38/(100*11.628)</f>
        <v>10.198474190022681</v>
      </c>
      <c r="L10" s="11">
        <f>SUMIFS('Final Price IND Historical Data'!V$106:V$127,'Final Price IND Historical Data'!$B$106:$B$127,'Historical Data'!$A10)*CPI!$E$38/(100*11.628)</f>
        <v>15.512186987684995</v>
      </c>
      <c r="M10" s="11">
        <f>SUMIFS('Final Price IND Historical Data'!W$106:W$127,'Final Price IND Historical Data'!$B$106:$B$127,'Historical Data'!$A10)*CPI!$E$38/(100*11.628)</f>
        <v>12.832602135407214</v>
      </c>
      <c r="N10" s="11">
        <f>SUMIFS('Final Price IND Historical Data'!X$106:X$127,'Final Price IND Historical Data'!$B$106:$B$127,'Historical Data'!$A10)*CPI!$E$38/(100*11.628)</f>
        <v>13.154784091640758</v>
      </c>
      <c r="O10" s="11">
        <f>SUMIFS('Final Price IND Historical Data'!Y$106:Y$127,'Final Price IND Historical Data'!$B$106:$B$127,'Historical Data'!$A10)*CPI!$E$38/(100*11.628)</f>
        <v>15.296783235702229</v>
      </c>
      <c r="P10" s="11">
        <f>SUMIFS('Final Price IND Historical Data'!Z$106:Z$127,'Final Price IND Historical Data'!$B$106:$B$127,'Historical Data'!$A10)*CPI!$E$38/(100*11.628)</f>
        <v>13.892268123852952</v>
      </c>
      <c r="Q10" s="18">
        <f>Q6/P6*P10</f>
        <v>12.820292990586774</v>
      </c>
      <c r="R10" s="18">
        <f t="shared" ref="R10:U10" si="5">R6/Q6*Q10</f>
        <v>11.773018481139214</v>
      </c>
      <c r="S10" s="18">
        <f t="shared" si="5"/>
        <v>11.342787310256293</v>
      </c>
      <c r="T10" s="18">
        <f t="shared" si="5"/>
        <v>10.87694989390967</v>
      </c>
      <c r="U10" s="18">
        <f t="shared" si="5"/>
        <v>12.019001351317197</v>
      </c>
      <c r="V10" s="11"/>
      <c r="W10" s="11"/>
      <c r="X10" s="11"/>
    </row>
    <row r="11" spans="1:24" x14ac:dyDescent="0.3">
      <c r="A11" s="36" t="s">
        <v>25</v>
      </c>
      <c r="B11" s="9" t="s">
        <v>81</v>
      </c>
      <c r="C11" s="9" t="s">
        <v>146</v>
      </c>
      <c r="D11" s="21">
        <f>D6*D80/D75</f>
        <v>13.330107659715667</v>
      </c>
      <c r="E11" s="21">
        <f t="shared" ref="E11:U11" si="6">E6*E80/E75</f>
        <v>12.21670039697843</v>
      </c>
      <c r="F11" s="21">
        <f t="shared" si="6"/>
        <v>10.583197389733215</v>
      </c>
      <c r="G11" s="21">
        <f t="shared" si="6"/>
        <v>9.7429331717034415</v>
      </c>
      <c r="H11" s="21">
        <f t="shared" si="6"/>
        <v>11.439053703026186</v>
      </c>
      <c r="I11" s="21">
        <f t="shared" si="6"/>
        <v>9.3752946816195841</v>
      </c>
      <c r="J11" s="21">
        <f t="shared" si="6"/>
        <v>7.9893217909496919</v>
      </c>
      <c r="K11" s="21">
        <f t="shared" si="6"/>
        <v>9.1184775782734988</v>
      </c>
      <c r="L11" s="21">
        <f t="shared" si="6"/>
        <v>14.431849523960727</v>
      </c>
      <c r="M11" s="21">
        <f t="shared" si="6"/>
        <v>11.643298387931647</v>
      </c>
      <c r="N11" s="21">
        <f t="shared" si="6"/>
        <v>12.207944818944677</v>
      </c>
      <c r="O11" s="21">
        <f t="shared" si="6"/>
        <v>10.952030969201724</v>
      </c>
      <c r="P11" s="21">
        <f t="shared" si="6"/>
        <v>10.665682324397174</v>
      </c>
      <c r="Q11" s="21">
        <f t="shared" si="6"/>
        <v>10.165431935482053</v>
      </c>
      <c r="R11" s="21">
        <f t="shared" si="6"/>
        <v>9.5182276555913887</v>
      </c>
      <c r="S11" s="21">
        <f t="shared" si="6"/>
        <v>9.7237796068705418</v>
      </c>
      <c r="T11" s="21">
        <f t="shared" si="6"/>
        <v>9.3458816509098206</v>
      </c>
      <c r="U11" s="21">
        <f t="shared" si="6"/>
        <v>9.7063196249346504</v>
      </c>
      <c r="V11" s="11"/>
      <c r="W11" s="11"/>
      <c r="X11" s="11"/>
    </row>
    <row r="12" spans="1:24" x14ac:dyDescent="0.3">
      <c r="A12" s="36" t="s">
        <v>27</v>
      </c>
      <c r="B12" s="9" t="s">
        <v>81</v>
      </c>
      <c r="C12" s="9" t="s">
        <v>146</v>
      </c>
      <c r="D12" s="11">
        <f>SUMIFS('Final Price IND Historical Data'!N$106:N$127,'Final Price IND Historical Data'!$B$106:$B$127,'Historical Data'!$A12)*CPI!$E$38/(100*11.628)</f>
        <v>6.2576527854695803</v>
      </c>
      <c r="E12" s="11">
        <f>SUMIFS('Final Price IND Historical Data'!O$106:O$127,'Final Price IND Historical Data'!$B$106:$B$127,'Historical Data'!$A12)*CPI!$E$38/(100*11.628)</f>
        <v>7.6757822059126539</v>
      </c>
      <c r="F12" s="11">
        <f>SUMIFS('Final Price IND Historical Data'!P$106:P$127,'Final Price IND Historical Data'!$B$106:$B$127,'Historical Data'!$A12)*CPI!$E$38/(100*11.628)</f>
        <v>7.766293281309876</v>
      </c>
      <c r="G12" s="11">
        <f>SUMIFS('Final Price IND Historical Data'!Q$106:Q$127,'Final Price IND Historical Data'!$B$106:$B$127,'Historical Data'!$A12)*CPI!$E$38/(100*11.628)</f>
        <v>6.3440489251503491</v>
      </c>
      <c r="H12" s="11">
        <f>SUMIFS('Final Price IND Historical Data'!R$106:R$127,'Final Price IND Historical Data'!$B$106:$B$127,'Historical Data'!$A12)*CPI!$E$38/(100*11.628)</f>
        <v>8.9529794556583884</v>
      </c>
      <c r="I12" s="11">
        <f>SUMIFS('Final Price IND Historical Data'!S$106:S$127,'Final Price IND Historical Data'!$B$106:$B$127,'Historical Data'!$A12)*CPI!$E$38/(100*11.628)</f>
        <v>10.295884349131745</v>
      </c>
      <c r="J12" s="11">
        <f>SUMIFS('Final Price IND Historical Data'!T$106:T$127,'Final Price IND Historical Data'!$B$106:$B$127,'Historical Data'!$A12)*CPI!$E$38/(100*11.628)</f>
        <v>9.6357523532065006</v>
      </c>
      <c r="K12" s="11">
        <f>SUMIFS('Final Price IND Historical Data'!U$106:U$127,'Final Price IND Historical Data'!$B$106:$B$127,'Historical Data'!$A12)*CPI!$E$38/(100*11.628)</f>
        <v>10.967363061415549</v>
      </c>
      <c r="L12" s="11">
        <f>SUMIFS('Final Price IND Historical Data'!V$106:V$127,'Final Price IND Historical Data'!$B$106:$B$127,'Historical Data'!$A12)*CPI!$E$38/(100*11.628)</f>
        <v>19.305168382646539</v>
      </c>
      <c r="M12" s="11">
        <f>SUMIFS('Final Price IND Historical Data'!W$106:W$127,'Final Price IND Historical Data'!$B$106:$B$127,'Historical Data'!$A12)*CPI!$E$38/(100*11.628)</f>
        <v>11.651020232383582</v>
      </c>
      <c r="N12" s="11">
        <f>SUMIFS('Final Price IND Historical Data'!X$106:X$127,'Final Price IND Historical Data'!$B$106:$B$127,'Historical Data'!$A12)*CPI!$E$38/(100*11.628)</f>
        <v>12.30224820783301</v>
      </c>
      <c r="O12" s="11">
        <f>SUMIFS('Final Price IND Historical Data'!Y$106:Y$127,'Final Price IND Historical Data'!$B$106:$B$127,'Historical Data'!$A12)*CPI!$E$38/(100*11.628)</f>
        <v>15.152935589273868</v>
      </c>
      <c r="P12" s="11">
        <f>SUMIFS('Final Price IND Historical Data'!Z$106:Z$127,'Final Price IND Historical Data'!$B$106:$B$127,'Historical Data'!$A12)*CPI!$E$38/(100*11.628)</f>
        <v>13.652428657860348</v>
      </c>
      <c r="Q12" s="11">
        <f>SUMIFS('Final Price IND Historical Data'!AA$106:AA$127,'Final Price IND Historical Data'!$B$106:$B$127,'Historical Data'!$A12)*CPI!$E$38/(100*11.628)</f>
        <v>11.239097656801851</v>
      </c>
      <c r="R12" s="11">
        <f>SUMIFS('Final Price IND Historical Data'!AB$106:AB$127,'Final Price IND Historical Data'!$B$106:$B$127,'Historical Data'!$A12)*CPI!$E$38/(100*11.628)</f>
        <v>10.284712736420692</v>
      </c>
      <c r="S12" s="11">
        <f>SUMIFS('Final Price IND Historical Data'!AC$106:AC$127,'Final Price IND Historical Data'!$B$106:$B$127,'Historical Data'!$A12)*CPI!$E$38/(100*11.628)</f>
        <v>9.751417067568342</v>
      </c>
      <c r="T12" s="18">
        <f>T7/S7*S12</f>
        <v>9.3509357036652236</v>
      </c>
      <c r="U12" s="18">
        <f>U7/T7*T12</f>
        <v>10.332759638928048</v>
      </c>
      <c r="V12" s="11"/>
      <c r="W12" s="11"/>
      <c r="X12" s="11"/>
    </row>
    <row r="13" spans="1:24" x14ac:dyDescent="0.3">
      <c r="A13" s="36" t="s">
        <v>29</v>
      </c>
      <c r="B13" s="9" t="s">
        <v>81</v>
      </c>
      <c r="C13" s="9" t="s">
        <v>146</v>
      </c>
      <c r="D13" s="11">
        <f>SUMIFS('Final Price IND Historical Data'!N$106:N$127,'Final Price IND Historical Data'!$B$106:$B$127,'Historical Data'!$A13)*CPI!$E$38/(100*11.628)</f>
        <v>9.4000803540246061</v>
      </c>
      <c r="E13" s="11">
        <f>SUMIFS('Final Price IND Historical Data'!O$106:O$127,'Final Price IND Historical Data'!$B$106:$B$127,'Historical Data'!$A13)*CPI!$E$38/(100*11.628)</f>
        <v>9.4663133086947528</v>
      </c>
      <c r="F13" s="11">
        <f>SUMIFS('Final Price IND Historical Data'!P$106:P$127,'Final Price IND Historical Data'!$B$106:$B$127,'Historical Data'!$A13)*CPI!$E$38/(100*11.628)</f>
        <v>8.5873630396603229</v>
      </c>
      <c r="G13" s="11">
        <f>SUMIFS('Final Price IND Historical Data'!Q$106:Q$127,'Final Price IND Historical Data'!$B$106:$B$127,'Historical Data'!$A13)*CPI!$E$38/(100*11.628)</f>
        <v>9.1649074002381106</v>
      </c>
      <c r="H13" s="11">
        <f>SUMIFS('Final Price IND Historical Data'!R$106:R$127,'Final Price IND Historical Data'!$B$106:$B$127,'Historical Data'!$A13)*CPI!$E$38/(100*11.628)</f>
        <v>10.021785854504076</v>
      </c>
      <c r="I13" s="11">
        <f>SUMIFS('Final Price IND Historical Data'!S$106:S$127,'Final Price IND Historical Data'!$B$106:$B$127,'Historical Data'!$A13)*CPI!$E$38/(100*11.628)</f>
        <v>9.4713913144725037</v>
      </c>
      <c r="J13" s="11">
        <f>SUMIFS('Final Price IND Historical Data'!T$106:T$127,'Final Price IND Historical Data'!$B$106:$B$127,'Historical Data'!$A13)*CPI!$E$38/(100*11.628)</f>
        <v>9.6334584954241365</v>
      </c>
      <c r="K13" s="11">
        <f>SUMIFS('Final Price IND Historical Data'!U$106:U$127,'Final Price IND Historical Data'!$B$106:$B$127,'Historical Data'!$A13)*CPI!$E$38/(100*11.628)</f>
        <v>10.102499880823189</v>
      </c>
      <c r="L13" s="11">
        <f>SUMIFS('Final Price IND Historical Data'!V$106:V$127,'Final Price IND Historical Data'!$B$106:$B$127,'Historical Data'!$A13)*CPI!$E$38/(100*11.628)</f>
        <v>11.284081783846824</v>
      </c>
      <c r="M13" s="11">
        <f>SUMIFS('Final Price IND Historical Data'!W$106:W$127,'Final Price IND Historical Data'!$B$106:$B$127,'Historical Data'!$A13)*CPI!$E$38/(100*11.628)</f>
        <v>12.612558136765468</v>
      </c>
      <c r="N13" s="11">
        <f>SUMIFS('Final Price IND Historical Data'!X$106:X$127,'Final Price IND Historical Data'!$B$106:$B$127,'Historical Data'!$A13)*CPI!$E$38/(100*11.628)</f>
        <v>12.109126394995716</v>
      </c>
      <c r="O13" s="11">
        <f>SUMIFS('Final Price IND Historical Data'!Y$106:Y$127,'Final Price IND Historical Data'!$B$106:$B$127,'Historical Data'!$A13)*CPI!$E$38/(100*11.628)</f>
        <v>13.110841831298465</v>
      </c>
      <c r="P13" s="11">
        <f>SUMIFS('Final Price IND Historical Data'!Z$106:Z$127,'Final Price IND Historical Data'!$B$106:$B$127,'Historical Data'!$A13)*CPI!$E$38/(100*11.628)</f>
        <v>13.918840102362386</v>
      </c>
      <c r="Q13" s="11">
        <f>SUMIFS('Final Price IND Historical Data'!AA$106:AA$127,'Final Price IND Historical Data'!$B$106:$B$127,'Historical Data'!$A13)*CPI!$E$38/(100*11.628)</f>
        <v>12.232618242401193</v>
      </c>
      <c r="R13" s="11">
        <f>SUMIFS('Final Price IND Historical Data'!AB$106:AB$127,'Final Price IND Historical Data'!$B$106:$B$127,'Historical Data'!$A13)*CPI!$E$38/(100*11.628)</f>
        <v>11.315434091933248</v>
      </c>
      <c r="S13" s="11">
        <f>SUMIFS('Final Price IND Historical Data'!AC$106:AC$127,'Final Price IND Historical Data'!$B$106:$B$127,'Historical Data'!$A13)*CPI!$E$38/(100*11.628)</f>
        <v>10.33283121875607</v>
      </c>
      <c r="T13" s="11">
        <f>SUMIFS('Final Price IND Historical Data'!AD$106:AD$127,'Final Price IND Historical Data'!$B$106:$B$127,'Historical Data'!$A13)*CPI!$E$38/(100*11.628)</f>
        <v>9.307905793976051</v>
      </c>
      <c r="U13" s="11">
        <f>SUMIFS('Final Price IND Historical Data'!AE$106:AE$127,'Final Price IND Historical Data'!$B$106:$B$127,'Historical Data'!$A13)*CPI!$E$38/(100*11.628)</f>
        <v>11.036774147287979</v>
      </c>
      <c r="V13" s="11"/>
      <c r="W13" s="11"/>
      <c r="X13" s="11"/>
    </row>
    <row r="14" spans="1:24" x14ac:dyDescent="0.3">
      <c r="A14" s="36" t="s">
        <v>31</v>
      </c>
      <c r="B14" s="9" t="s">
        <v>81</v>
      </c>
      <c r="C14" s="9" t="s">
        <v>146</v>
      </c>
      <c r="D14" s="11">
        <f>SUMIFS('Final Price IND Historical Data'!N$106:N$127,'Final Price IND Historical Data'!$B$106:$B$127,'Historical Data'!$A14)*CPI!$E$38/(100*11.628)</f>
        <v>6.9197371870645457</v>
      </c>
      <c r="E14" s="11">
        <f>SUMIFS('Final Price IND Historical Data'!O$106:O$127,'Final Price IND Historical Data'!$B$106:$B$127,'Historical Data'!$A14)*CPI!$E$38/(100*11.628)</f>
        <v>8.3417889292118126</v>
      </c>
      <c r="F14" s="11">
        <f>SUMIFS('Final Price IND Historical Data'!P$106:P$127,'Final Price IND Historical Data'!$B$106:$B$127,'Historical Data'!$A14)*CPI!$E$38/(100*11.628)</f>
        <v>6.6492458275755544</v>
      </c>
      <c r="G14" s="11">
        <f>SUMIFS('Final Price IND Historical Data'!Q$106:Q$127,'Final Price IND Historical Data'!$B$106:$B$127,'Historical Data'!$A14)*CPI!$E$38/(100*11.628)</f>
        <v>6.3522437758537551</v>
      </c>
      <c r="H14" s="18">
        <f>H19/G19*G14</f>
        <v>7.206116844186873</v>
      </c>
      <c r="I14" s="18">
        <f t="shared" ref="I14:M14" si="7">I19/H19*H14</f>
        <v>9.2794113353940677</v>
      </c>
      <c r="J14" s="18">
        <f t="shared" si="7"/>
        <v>9.6742687248651951</v>
      </c>
      <c r="K14" s="18">
        <f t="shared" si="7"/>
        <v>8.4653546148938403</v>
      </c>
      <c r="L14" s="18">
        <f t="shared" si="7"/>
        <v>13.658100491761161</v>
      </c>
      <c r="M14" s="18">
        <f t="shared" si="7"/>
        <v>13.590338936985981</v>
      </c>
      <c r="N14" s="11">
        <f>SUMIFS('Final Price IND Historical Data'!X$106:X$127,'Final Price IND Historical Data'!$B$106:$B$127,'Historical Data'!$A14)*CPI!$E$38/(100*11.628)</f>
        <v>16.575591439005041</v>
      </c>
      <c r="O14" s="11">
        <f>SUMIFS('Final Price IND Historical Data'!Y$106:Y$127,'Final Price IND Historical Data'!$B$106:$B$127,'Historical Data'!$A14)*CPI!$E$38/(100*11.628)</f>
        <v>23.519519194972908</v>
      </c>
      <c r="P14" s="11">
        <f>SUMIFS('Final Price IND Historical Data'!Z$106:Z$127,'Final Price IND Historical Data'!$B$106:$B$127,'Historical Data'!$A14)*CPI!$E$38/(100*11.628)</f>
        <v>28.241320377779346</v>
      </c>
      <c r="Q14" s="11">
        <f>SUMIFS('Final Price IND Historical Data'!AA$106:AA$127,'Final Price IND Historical Data'!$B$106:$B$127,'Historical Data'!$A14)*CPI!$E$38/(100*11.628)</f>
        <v>22.46480863975167</v>
      </c>
      <c r="R14" s="11">
        <f>SUMIFS('Final Price IND Historical Data'!AB$106:AB$127,'Final Price IND Historical Data'!$B$106:$B$127,'Historical Data'!$A14)*CPI!$E$38/(100*11.628)</f>
        <v>20.267389191253709</v>
      </c>
      <c r="S14" s="11">
        <f>SUMIFS('Final Price IND Historical Data'!AC$106:AC$127,'Final Price IND Historical Data'!$B$106:$B$127,'Historical Data'!$A14)*CPI!$E$38/(100*11.628)</f>
        <v>14.588016201681455</v>
      </c>
      <c r="T14" s="11">
        <f>SUMIFS('Final Price IND Historical Data'!AD$106:AD$127,'Final Price IND Historical Data'!$B$106:$B$127,'Historical Data'!$A14)*CPI!$E$38/(100*11.628)</f>
        <v>29.181530657894676</v>
      </c>
      <c r="U14" s="18">
        <f>T14*U19/T19</f>
        <v>30.855180819800108</v>
      </c>
      <c r="V14" s="11"/>
      <c r="W14" s="11"/>
      <c r="X14" s="11"/>
    </row>
    <row r="15" spans="1:24" x14ac:dyDescent="0.3">
      <c r="A15" s="36" t="s">
        <v>33</v>
      </c>
      <c r="B15" s="9" t="s">
        <v>81</v>
      </c>
      <c r="C15" s="9" t="s">
        <v>146</v>
      </c>
      <c r="D15" s="21">
        <f>D17*D84/D86</f>
        <v>7.9631220141819989</v>
      </c>
      <c r="E15" s="21">
        <f t="shared" ref="E15:U15" si="8">E17*E84/E86</f>
        <v>9.6576160698868083</v>
      </c>
      <c r="F15" s="21">
        <f t="shared" si="8"/>
        <v>8.6103730507435934</v>
      </c>
      <c r="G15" s="21">
        <f t="shared" si="8"/>
        <v>8.3549729527561354</v>
      </c>
      <c r="H15" s="21">
        <f t="shared" si="8"/>
        <v>10.552441320396314</v>
      </c>
      <c r="I15" s="21">
        <f t="shared" si="8"/>
        <v>9.620363244801009</v>
      </c>
      <c r="J15" s="21">
        <f t="shared" si="8"/>
        <v>10.786649657973484</v>
      </c>
      <c r="K15" s="21">
        <f t="shared" si="8"/>
        <v>8.8155929559039077</v>
      </c>
      <c r="L15" s="21">
        <f t="shared" si="8"/>
        <v>14.63385987225905</v>
      </c>
      <c r="M15" s="21">
        <f t="shared" si="8"/>
        <v>14.084868284984539</v>
      </c>
      <c r="N15" s="21">
        <f t="shared" si="8"/>
        <v>17.959341065336787</v>
      </c>
      <c r="O15" s="21">
        <f t="shared" si="8"/>
        <v>22.220504577361332</v>
      </c>
      <c r="P15" s="21">
        <f t="shared" si="8"/>
        <v>26.850943659123978</v>
      </c>
      <c r="Q15" s="21">
        <f t="shared" si="8"/>
        <v>21.439472761366883</v>
      </c>
      <c r="R15" s="21">
        <f t="shared" si="8"/>
        <v>17.524280227881412</v>
      </c>
      <c r="S15" s="21">
        <f t="shared" si="8"/>
        <v>13.373456398042872</v>
      </c>
      <c r="T15" s="21">
        <f t="shared" si="8"/>
        <v>20.670138273183525</v>
      </c>
      <c r="U15" s="21">
        <f t="shared" si="8"/>
        <v>25.678672450750316</v>
      </c>
      <c r="V15" s="11"/>
      <c r="W15" s="11"/>
      <c r="X15" s="11"/>
    </row>
    <row r="16" spans="1:24" x14ac:dyDescent="0.3">
      <c r="A16" s="36" t="s">
        <v>35</v>
      </c>
      <c r="B16" s="9" t="s">
        <v>81</v>
      </c>
      <c r="C16" s="9" t="s">
        <v>146</v>
      </c>
      <c r="D16" s="112">
        <f>SUMIFS('Final Price IND Historical Data'!N$106:N$127,'Final Price IND Historical Data'!$B$106:$B$127,'Historical Data'!$A16)*CPI!$E$38/(100*11.628)</f>
        <v>9.6818571435955292</v>
      </c>
      <c r="E16" s="21">
        <f>E17/D17*D16</f>
        <v>11.742085449627712</v>
      </c>
      <c r="F16" s="21">
        <f t="shared" ref="F16:O16" si="9">F17/E17*E16</f>
        <v>10.468808801610178</v>
      </c>
      <c r="G16" s="21">
        <f t="shared" si="9"/>
        <v>10.158283952339879</v>
      </c>
      <c r="H16" s="21">
        <f t="shared" si="9"/>
        <v>12.830046958755117</v>
      </c>
      <c r="I16" s="21">
        <f t="shared" si="9"/>
        <v>13.058695721825343</v>
      </c>
      <c r="J16" s="21">
        <f t="shared" si="9"/>
        <v>14.06026251610953</v>
      </c>
      <c r="K16" s="21">
        <f t="shared" si="9"/>
        <v>11.94107829882571</v>
      </c>
      <c r="L16" s="21">
        <f t="shared" si="9"/>
        <v>20.206418907624332</v>
      </c>
      <c r="M16" s="21">
        <f t="shared" si="9"/>
        <v>18.230638579320278</v>
      </c>
      <c r="N16" s="21">
        <f t="shared" si="9"/>
        <v>24.005427084981868</v>
      </c>
      <c r="O16" s="21">
        <f t="shared" si="9"/>
        <v>30.727366701665929</v>
      </c>
      <c r="P16" s="18">
        <f>P17/O17*O16</f>
        <v>36.89622224814601</v>
      </c>
      <c r="Q16" s="18">
        <f t="shared" ref="Q16:U16" si="10">Q17/P17*P16</f>
        <v>29.349427053931645</v>
      </c>
      <c r="R16" s="18">
        <f t="shared" si="10"/>
        <v>26.47858124149678</v>
      </c>
      <c r="S16" s="18">
        <f t="shared" si="10"/>
        <v>19.058694166448756</v>
      </c>
      <c r="T16" s="18">
        <f t="shared" si="10"/>
        <v>38.124571595523598</v>
      </c>
      <c r="U16" s="18">
        <f t="shared" si="10"/>
        <v>40.311132546402341</v>
      </c>
      <c r="V16" s="11"/>
      <c r="W16" s="11"/>
      <c r="X16" s="11"/>
    </row>
    <row r="17" spans="1:24" x14ac:dyDescent="0.3">
      <c r="A17" s="36" t="s">
        <v>37</v>
      </c>
      <c r="B17" s="9" t="s">
        <v>81</v>
      </c>
      <c r="C17" s="9" t="s">
        <v>146</v>
      </c>
      <c r="D17" s="21">
        <f>D18*D86/D87</f>
        <v>7.3326002703707696</v>
      </c>
      <c r="E17" s="21">
        <f t="shared" ref="E17:O17" si="11">E18*E86/E87</f>
        <v>8.892923915905051</v>
      </c>
      <c r="F17" s="21">
        <f t="shared" si="11"/>
        <v>7.9286018282066051</v>
      </c>
      <c r="G17" s="21">
        <f t="shared" si="11"/>
        <v>7.6934243658720742</v>
      </c>
      <c r="H17" s="21">
        <f t="shared" si="11"/>
        <v>9.7168967072468142</v>
      </c>
      <c r="I17" s="21">
        <f t="shared" si="11"/>
        <v>9.8900649286988038</v>
      </c>
      <c r="J17" s="21">
        <f t="shared" si="11"/>
        <v>10.648606274397203</v>
      </c>
      <c r="K17" s="21">
        <f t="shared" si="11"/>
        <v>9.0436320908130323</v>
      </c>
      <c r="L17" s="21">
        <f t="shared" si="11"/>
        <v>15.303426868189391</v>
      </c>
      <c r="M17" s="21">
        <f t="shared" si="11"/>
        <v>13.807060297742831</v>
      </c>
      <c r="N17" s="21">
        <f t="shared" si="11"/>
        <v>18.180623667861191</v>
      </c>
      <c r="O17" s="21">
        <f t="shared" si="11"/>
        <v>23.271516408756259</v>
      </c>
      <c r="P17" s="18">
        <f>P18/O18*O17</f>
        <v>27.94352831485217</v>
      </c>
      <c r="Q17" s="18">
        <f t="shared" ref="Q17:U17" si="12">Q18/P18*P17</f>
        <v>22.227927303517845</v>
      </c>
      <c r="R17" s="18">
        <f t="shared" si="12"/>
        <v>20.053678658011069</v>
      </c>
      <c r="S17" s="18">
        <f t="shared" si="12"/>
        <v>14.434192110576568</v>
      </c>
      <c r="T17" s="18">
        <f t="shared" si="12"/>
        <v>28.873824499055708</v>
      </c>
      <c r="U17" s="18">
        <f t="shared" si="12"/>
        <v>30.529826770293663</v>
      </c>
      <c r="V17" s="11"/>
      <c r="W17" s="11"/>
      <c r="X17" s="11"/>
    </row>
    <row r="18" spans="1:24" x14ac:dyDescent="0.3">
      <c r="A18" s="36" t="s">
        <v>39</v>
      </c>
      <c r="B18" s="9" t="s">
        <v>81</v>
      </c>
      <c r="C18" s="9" t="s">
        <v>146</v>
      </c>
      <c r="D18" s="21">
        <f>D86/D83*D14</f>
        <v>7.1320961838401455</v>
      </c>
      <c r="E18" s="21">
        <f t="shared" ref="E18:O18" si="13">E86/E83*E14</f>
        <v>8.2290914570170699</v>
      </c>
      <c r="F18" s="21">
        <f t="shared" si="13"/>
        <v>7.2255895287271805</v>
      </c>
      <c r="G18" s="21">
        <f t="shared" si="13"/>
        <v>6.9323616438356446</v>
      </c>
      <c r="H18" s="21">
        <f t="shared" si="13"/>
        <v>8.1952409214151825</v>
      </c>
      <c r="I18" s="21">
        <f t="shared" si="13"/>
        <v>9.5320115571701631</v>
      </c>
      <c r="J18" s="21">
        <f t="shared" si="13"/>
        <v>9.6903724549560017</v>
      </c>
      <c r="K18" s="21">
        <f t="shared" si="13"/>
        <v>8.291163368224538</v>
      </c>
      <c r="L18" s="21">
        <f t="shared" si="13"/>
        <v>13.799624423478019</v>
      </c>
      <c r="M18" s="21">
        <f t="shared" si="13"/>
        <v>12.360039855489921</v>
      </c>
      <c r="N18" s="21">
        <f t="shared" si="13"/>
        <v>16.050055117657241</v>
      </c>
      <c r="O18" s="21">
        <f t="shared" si="13"/>
        <v>20.342087328692621</v>
      </c>
      <c r="P18" s="18">
        <f>P14/O14*O18</f>
        <v>24.425984249081317</v>
      </c>
      <c r="Q18" s="18">
        <f t="shared" ref="Q18:U18" si="14">Q14/P14*P18</f>
        <v>19.429865695123251</v>
      </c>
      <c r="R18" s="18">
        <f t="shared" si="14"/>
        <v>17.529312458955594</v>
      </c>
      <c r="S18" s="18">
        <f t="shared" si="14"/>
        <v>12.617209436424824</v>
      </c>
      <c r="T18" s="18">
        <f t="shared" si="14"/>
        <v>25.239174326093117</v>
      </c>
      <c r="U18" s="18">
        <f t="shared" si="14"/>
        <v>26.686718277520395</v>
      </c>
      <c r="V18" s="11"/>
      <c r="W18" s="11"/>
      <c r="X18" s="11"/>
    </row>
    <row r="19" spans="1:24" x14ac:dyDescent="0.3">
      <c r="A19" s="36" t="s">
        <v>41</v>
      </c>
      <c r="B19" s="9" t="s">
        <v>81</v>
      </c>
      <c r="C19" s="9" t="s">
        <v>146</v>
      </c>
      <c r="D19" s="11">
        <f>SUMIFS('Final Price IND Historical Data'!N$106:N$127,'Final Price IND Historical Data'!$B$106:$B$127,'Historical Data'!$A19)*CPI!$E$38/(100*11.628)</f>
        <v>10.261747893049932</v>
      </c>
      <c r="E19" s="11">
        <f>SUMIFS('Final Price IND Historical Data'!O$106:O$127,'Final Price IND Historical Data'!$B$106:$B$127,'Historical Data'!$A19)*CPI!$E$38/(100*11.628)</f>
        <v>12.966731529398842</v>
      </c>
      <c r="F19" s="11">
        <f>SUMIFS('Final Price IND Historical Data'!P$106:P$127,'Final Price IND Historical Data'!$B$106:$B$127,'Historical Data'!$A19)*CPI!$E$38/(100*11.628)</f>
        <v>11.564729154891317</v>
      </c>
      <c r="G19" s="11">
        <f>SUMIFS('Final Price IND Historical Data'!Q$106:Q$127,'Final Price IND Historical Data'!$B$106:$B$127,'Historical Data'!$A19)*CPI!$E$38/(100*11.628)</f>
        <v>10.480110896675599</v>
      </c>
      <c r="H19" s="11">
        <f>SUMIFS('Final Price IND Historical Data'!R$106:R$127,'Final Price IND Historical Data'!$B$106:$B$127,'Historical Data'!$A19)*CPI!$E$38/(100*11.628)</f>
        <v>11.888854761612208</v>
      </c>
      <c r="I19" s="11">
        <f>SUMIFS('Final Price IND Historical Data'!S$106:S$127,'Final Price IND Historical Data'!$B$106:$B$127,'Historical Data'!$A19)*CPI!$E$38/(100*11.628)</f>
        <v>15.309434474234726</v>
      </c>
      <c r="J19" s="11">
        <f>SUMIFS('Final Price IND Historical Data'!T$106:T$127,'Final Price IND Historical Data'!$B$106:$B$127,'Historical Data'!$A19)*CPI!$E$38/(100*11.628)</f>
        <v>15.96088132924354</v>
      </c>
      <c r="K19" s="11">
        <f>SUMIFS('Final Price IND Historical Data'!U$106:U$127,'Final Price IND Historical Data'!$B$106:$B$127,'Historical Data'!$A19)*CPI!$E$38/(100*11.628)</f>
        <v>13.966380742660988</v>
      </c>
      <c r="L19" s="11">
        <f>SUMIFS('Final Price IND Historical Data'!V$106:V$127,'Final Price IND Historical Data'!$B$106:$B$127,'Historical Data'!$A19)*CPI!$E$38/(100*11.628)</f>
        <v>22.533519311034059</v>
      </c>
      <c r="M19" s="11">
        <f>SUMIFS('Final Price IND Historical Data'!W$106:W$127,'Final Price IND Historical Data'!$B$106:$B$127,'Historical Data'!$A19)*CPI!$E$38/(100*11.628)</f>
        <v>22.421724387282161</v>
      </c>
      <c r="N19" s="11">
        <f>SUMIFS('Final Price IND Historical Data'!X$106:X$127,'Final Price IND Historical Data'!$B$106:$B$127,'Historical Data'!$A19)*CPI!$E$38/(100*11.628)</f>
        <v>20.271512882152535</v>
      </c>
      <c r="O19" s="11">
        <f>SUMIFS('Final Price IND Historical Data'!Y$106:Y$127,'Final Price IND Historical Data'!$B$106:$B$127,'Historical Data'!$A19)*CPI!$E$38/(100*11.628)</f>
        <v>20.135387306579311</v>
      </c>
      <c r="P19" s="18">
        <f>P20/O20*O19</f>
        <v>17.486087167480065</v>
      </c>
      <c r="Q19" s="18">
        <f t="shared" ref="Q19:U19" si="15">Q20/P20*P19</f>
        <v>15.115887672761108</v>
      </c>
      <c r="R19" s="18">
        <f t="shared" si="15"/>
        <v>14.664836913264915</v>
      </c>
      <c r="S19" s="18">
        <f t="shared" si="15"/>
        <v>14.701782886588225</v>
      </c>
      <c r="T19" s="18">
        <f t="shared" si="15"/>
        <v>13.911087616555314</v>
      </c>
      <c r="U19" s="18">
        <f t="shared" si="15"/>
        <v>14.708931098950906</v>
      </c>
      <c r="V19" s="11"/>
      <c r="W19" s="11"/>
      <c r="X19" s="11"/>
    </row>
    <row r="20" spans="1:24" x14ac:dyDescent="0.3">
      <c r="A20" s="36" t="s">
        <v>43</v>
      </c>
      <c r="B20" s="9" t="s">
        <v>81</v>
      </c>
      <c r="C20" s="9" t="s">
        <v>146</v>
      </c>
      <c r="D20" s="11">
        <f>SUMIFS('Final Price IND Historical Data'!N$106:N$127,'Final Price IND Historical Data'!$B$106:$B$127,'Historical Data'!$A20)*CPI!$E$38/(100*11.628)</f>
        <v>7.05270214180024</v>
      </c>
      <c r="E20" s="11">
        <f>SUMIFS('Final Price IND Historical Data'!O$106:O$127,'Final Price IND Historical Data'!$B$106:$B$127,'Historical Data'!$A20)*CPI!$E$38/(100*11.628)</f>
        <v>7.1472055803606604</v>
      </c>
      <c r="F20" s="11">
        <f>SUMIFS('Final Price IND Historical Data'!P$106:P$127,'Final Price IND Historical Data'!$B$106:$B$127,'Historical Data'!$A20)*CPI!$E$38/(100*11.628)</f>
        <v>6.5910588855084304</v>
      </c>
      <c r="G20" s="11">
        <f>SUMIFS('Final Price IND Historical Data'!Q$106:Q$127,'Final Price IND Historical Data'!$B$106:$B$127,'Historical Data'!$A20)*CPI!$E$38/(100*11.628)</f>
        <v>6.4318458940111878</v>
      </c>
      <c r="H20" s="11">
        <f>SUMIFS('Final Price IND Historical Data'!R$106:R$127,'Final Price IND Historical Data'!$B$106:$B$127,'Historical Data'!$A20)*CPI!$E$38/(100*11.628)</f>
        <v>9.5996547362725924</v>
      </c>
      <c r="I20" s="11">
        <f>SUMIFS('Final Price IND Historical Data'!S$106:S$127,'Final Price IND Historical Data'!$B$106:$B$127,'Historical Data'!$A20)*CPI!$E$38/(100*11.628)</f>
        <v>10.59734278868264</v>
      </c>
      <c r="J20" s="11">
        <f>SUMIFS('Final Price IND Historical Data'!T$106:T$127,'Final Price IND Historical Data'!$B$106:$B$127,'Historical Data'!$A20)*CPI!$E$38/(100*11.628)</f>
        <v>10.034866096972971</v>
      </c>
      <c r="K20" s="11">
        <f>SUMIFS('Final Price IND Historical Data'!U$106:U$127,'Final Price IND Historical Data'!$B$106:$B$127,'Historical Data'!$A20)*CPI!$E$38/(100*11.628)</f>
        <v>11.10409274457268</v>
      </c>
      <c r="L20" s="11">
        <f>SUMIFS('Final Price IND Historical Data'!V$106:V$127,'Final Price IND Historical Data'!$B$106:$B$127,'Historical Data'!$A20)*CPI!$E$38/(100*11.628)</f>
        <v>19.822774764682116</v>
      </c>
      <c r="M20" s="11">
        <f>SUMIFS('Final Price IND Historical Data'!W$106:W$127,'Final Price IND Historical Data'!$B$106:$B$127,'Historical Data'!$A20)*CPI!$E$38/(100*11.628)</f>
        <v>12.592710138320362</v>
      </c>
      <c r="N20" s="11">
        <f>SUMIFS('Final Price IND Historical Data'!X$106:X$127,'Final Price IND Historical Data'!$B$106:$B$127,'Historical Data'!$A20)*CPI!$E$38/(100*11.628)</f>
        <v>12.067688116812793</v>
      </c>
      <c r="O20" s="11">
        <f>SUMIFS('Final Price IND Historical Data'!Y$106:Y$127,'Final Price IND Historical Data'!$B$106:$B$127,'Historical Data'!$A20)*CPI!$E$38/(100*11.628)</f>
        <v>14.677240265269488</v>
      </c>
      <c r="P20" s="11">
        <f>SUMIFS('Final Price IND Historical Data'!Z$106:Z$127,'Final Price IND Historical Data'!$B$106:$B$127,'Historical Data'!$A20)*CPI!$E$38/(100*11.628)</f>
        <v>12.746092178355566</v>
      </c>
      <c r="Q20" s="11">
        <f>SUMIFS('Final Price IND Historical Data'!AA$106:AA$127,'Final Price IND Historical Data'!$B$106:$B$127,'Historical Data'!$A20)*CPI!$E$38/(100*11.628)</f>
        <v>11.018388264299571</v>
      </c>
      <c r="R20" s="11">
        <f>SUMIFS('Final Price IND Historical Data'!AB$106:AB$127,'Final Price IND Historical Data'!$B$106:$B$127,'Historical Data'!$A20)*CPI!$E$38/(100*11.628)</f>
        <v>10.689604900554949</v>
      </c>
      <c r="S20" s="11">
        <f>SUMIFS('Final Price IND Historical Data'!AC$106:AC$127,'Final Price IND Historical Data'!$B$106:$B$127,'Historical Data'!$A20)*CPI!$E$38/(100*11.628)</f>
        <v>10.716535841541779</v>
      </c>
      <c r="T20" s="18">
        <f>T21/S21*S20</f>
        <v>10.14017620771973</v>
      </c>
      <c r="U20" s="18">
        <f>U21/T21*T20</f>
        <v>10.721746371079492</v>
      </c>
      <c r="V20" s="11"/>
      <c r="W20" s="11"/>
      <c r="X20" s="11"/>
    </row>
    <row r="21" spans="1:24" x14ac:dyDescent="0.3">
      <c r="A21" s="36" t="s">
        <v>45</v>
      </c>
      <c r="B21" s="9" t="s">
        <v>81</v>
      </c>
      <c r="C21" s="9" t="s">
        <v>146</v>
      </c>
      <c r="D21" s="11">
        <f>SUMIFS('Final Price IND Historical Data'!N$106:N$127,'Final Price IND Historical Data'!$B$106:$B$127,'Historical Data'!$A21)*CPI!$E$38/(100*11.628)</f>
        <v>11.532011038354325</v>
      </c>
      <c r="E21" s="11">
        <f>SUMIFS('Final Price IND Historical Data'!O$106:O$127,'Final Price IND Historical Data'!$B$106:$B$127,'Historical Data'!$A21)*CPI!$E$38/(100*11.628)</f>
        <v>13.135014889837032</v>
      </c>
      <c r="F21" s="11">
        <f>SUMIFS('Final Price IND Historical Data'!P$106:P$127,'Final Price IND Historical Data'!$B$106:$B$127,'Historical Data'!$A21)*CPI!$E$38/(100*11.628)</f>
        <v>10.895089030906352</v>
      </c>
      <c r="G21" s="11">
        <f>SUMIFS('Final Price IND Historical Data'!Q$106:Q$127,'Final Price IND Historical Data'!$B$106:$B$127,'Historical Data'!$A21)*CPI!$E$38/(100*11.628)</f>
        <v>11.508617191047168</v>
      </c>
      <c r="H21" s="11">
        <f>SUMIFS('Final Price IND Historical Data'!R$106:R$127,'Final Price IND Historical Data'!$B$106:$B$127,'Historical Data'!$A21)*CPI!$E$38/(100*11.628)</f>
        <v>15.55404551462194</v>
      </c>
      <c r="I21" s="11">
        <f>SUMIFS('Final Price IND Historical Data'!S$106:S$127,'Final Price IND Historical Data'!$B$106:$B$127,'Historical Data'!$A21)*CPI!$E$38/(100*11.628)</f>
        <v>15.530502829214401</v>
      </c>
      <c r="J21" s="11">
        <f>SUMIFS('Final Price IND Historical Data'!T$106:T$127,'Final Price IND Historical Data'!$B$106:$B$127,'Historical Data'!$A21)*CPI!$E$38/(100*11.628)</f>
        <v>15.753532345046171</v>
      </c>
      <c r="K21" s="11">
        <f>SUMIFS('Final Price IND Historical Data'!U$106:U$127,'Final Price IND Historical Data'!$B$106:$B$127,'Historical Data'!$A21)*CPI!$E$38/(100*11.628)</f>
        <v>19.790853369741289</v>
      </c>
      <c r="L21" s="11">
        <f>SUMIFS('Final Price IND Historical Data'!V$106:V$127,'Final Price IND Historical Data'!$B$106:$B$127,'Historical Data'!$A21)*CPI!$E$38/(100*11.628)</f>
        <v>30.455488490161503</v>
      </c>
      <c r="M21" s="11">
        <f>SUMIFS('Final Price IND Historical Data'!W$106:W$127,'Final Price IND Historical Data'!$B$106:$B$127,'Historical Data'!$A21)*CPI!$E$38/(100*11.628)</f>
        <v>19.704868723632163</v>
      </c>
      <c r="N21" s="11">
        <f>SUMIFS('Final Price IND Historical Data'!X$106:X$127,'Final Price IND Historical Data'!$B$106:$B$127,'Historical Data'!$A21)*CPI!$E$38/(100*11.628)</f>
        <v>21.342691935421968</v>
      </c>
      <c r="O21" s="11">
        <f>SUMIFS('Final Price IND Historical Data'!Y$106:Y$127,'Final Price IND Historical Data'!$B$106:$B$127,'Historical Data'!$A21)*CPI!$E$38/(100*11.628)</f>
        <v>23.39648261705095</v>
      </c>
      <c r="P21" s="11">
        <f>SUMIFS('Final Price IND Historical Data'!Z$106:Z$127,'Final Price IND Historical Data'!$B$106:$B$127,'Historical Data'!$A21)*CPI!$E$38/(100*11.628)</f>
        <v>18.927137118040111</v>
      </c>
      <c r="Q21" s="11">
        <f>SUMIFS('Final Price IND Historical Data'!AA$106:AA$127,'Final Price IND Historical Data'!$B$106:$B$127,'Historical Data'!$A21)*CPI!$E$38/(100*11.628)</f>
        <v>15.187947563593223</v>
      </c>
      <c r="R21" s="11">
        <f>SUMIFS('Final Price IND Historical Data'!AB$106:AB$127,'Final Price IND Historical Data'!$B$106:$B$127,'Historical Data'!$A21)*CPI!$E$38/(100*11.628)</f>
        <v>13.631153564688049</v>
      </c>
      <c r="S21" s="11">
        <f>SUMIFS('Final Price IND Historical Data'!AC$106:AC$127,'Final Price IND Historical Data'!$B$106:$B$127,'Historical Data'!$A21)*CPI!$E$38/(100*11.628)</f>
        <v>12.748850060803827</v>
      </c>
      <c r="T21" s="11">
        <f>SUMIFS('Final Price IND Historical Data'!AD$106:AD$127,'Final Price IND Historical Data'!$B$106:$B$127,'Historical Data'!$A21)*CPI!$E$38/(100*11.628)</f>
        <v>12.063187953071822</v>
      </c>
      <c r="U21" s="11">
        <f>SUMIFS('Final Price IND Historical Data'!AE$106:AE$127,'Final Price IND Historical Data'!$B$106:$B$127,'Historical Data'!$A21)*CPI!$E$38/(100*11.628)</f>
        <v>12.755048729925633</v>
      </c>
      <c r="V21" s="11"/>
      <c r="W21" s="11"/>
      <c r="X21" s="11"/>
    </row>
    <row r="22" spans="1:24" x14ac:dyDescent="0.3">
      <c r="A22" s="36" t="s">
        <v>47</v>
      </c>
      <c r="B22" s="9" t="s">
        <v>81</v>
      </c>
      <c r="C22" s="9" t="s">
        <v>146</v>
      </c>
      <c r="D22" s="11">
        <f>SUMIFS('Final Price IND Historical Data'!N$106:N$127,'Final Price IND Historical Data'!$B$106:$B$127,'Historical Data'!$A22)*CPI!$E$38/(100*11.628)</f>
        <v>9.7156609027470733</v>
      </c>
      <c r="E22" s="11">
        <f>SUMIFS('Final Price IND Historical Data'!O$106:O$127,'Final Price IND Historical Data'!$B$106:$B$127,'Historical Data'!$A22)*CPI!$E$38/(100*11.628)</f>
        <v>10.802187790720637</v>
      </c>
      <c r="F22" s="11">
        <f>SUMIFS('Final Price IND Historical Data'!P$106:P$127,'Final Price IND Historical Data'!$B$106:$B$127,'Historical Data'!$A22)*CPI!$E$38/(100*11.628)</f>
        <v>9.9799535931142582</v>
      </c>
      <c r="G22" s="11">
        <f>SUMIFS('Final Price IND Historical Data'!Q$106:Q$127,'Final Price IND Historical Data'!$B$106:$B$127,'Historical Data'!$A22)*CPI!$E$38/(100*11.628)</f>
        <v>9.8356944531142556</v>
      </c>
      <c r="H22" s="11">
        <f>SUMIFS('Final Price IND Historical Data'!R$106:R$127,'Final Price IND Historical Data'!$B$106:$B$127,'Historical Data'!$A22)*CPI!$E$38/(100*11.628)</f>
        <v>11.226936708482373</v>
      </c>
      <c r="I22" s="11">
        <f>SUMIFS('Final Price IND Historical Data'!S$106:S$127,'Final Price IND Historical Data'!$B$106:$B$127,'Historical Data'!$A22)*CPI!$E$38/(100*11.628)</f>
        <v>12.679290136831014</v>
      </c>
      <c r="J22" s="11">
        <f>SUMIFS('Final Price IND Historical Data'!T$106:T$127,'Final Price IND Historical Data'!$B$106:$B$127,'Historical Data'!$A22)*CPI!$E$38/(100*11.628)</f>
        <v>12.193342494265003</v>
      </c>
      <c r="K22" s="11">
        <f>SUMIFS('Final Price IND Historical Data'!U$106:U$127,'Final Price IND Historical Data'!$B$106:$B$127,'Historical Data'!$A22)*CPI!$E$38/(100*11.628)</f>
        <v>12.468981900990746</v>
      </c>
      <c r="L22" s="11">
        <f>SUMIFS('Final Price IND Historical Data'!V$106:V$127,'Final Price IND Historical Data'!$B$106:$B$127,'Historical Data'!$A22)*CPI!$E$38/(100*11.628)</f>
        <v>15.159904714444714</v>
      </c>
      <c r="M22" s="11">
        <f>SUMIFS('Final Price IND Historical Data'!W$106:W$127,'Final Price IND Historical Data'!$B$106:$B$127,'Historical Data'!$A22)*CPI!$E$38/(100*11.628)</f>
        <v>14.918235415335648</v>
      </c>
      <c r="N22" s="11">
        <f>SUMIFS('Final Price IND Historical Data'!X$106:X$127,'Final Price IND Historical Data'!$B$106:$B$127,'Historical Data'!$A22)*CPI!$E$38/(100*11.628)</f>
        <v>17.194355198206367</v>
      </c>
      <c r="O22" s="11">
        <f>SUMIFS('Final Price IND Historical Data'!Y$106:Y$127,'Final Price IND Historical Data'!$B$106:$B$127,'Historical Data'!$A22)*CPI!$E$38/(100*11.628)</f>
        <v>20.167475049985274</v>
      </c>
      <c r="P22" s="11">
        <f>SUMIFS('Final Price IND Historical Data'!Z$106:Z$127,'Final Price IND Historical Data'!$B$106:$B$127,'Historical Data'!$A22)*CPI!$E$38/(100*11.628)</f>
        <v>19.647233358054695</v>
      </c>
      <c r="Q22" s="11">
        <f>SUMIFS('Final Price IND Historical Data'!AA$106:AA$127,'Final Price IND Historical Data'!$B$106:$B$127,'Historical Data'!$A22)*CPI!$E$38/(100*11.628)</f>
        <v>20.651391490240186</v>
      </c>
      <c r="R22" s="11">
        <f>SUMIFS('Final Price IND Historical Data'!AB$106:AB$127,'Final Price IND Historical Data'!$B$106:$B$127,'Historical Data'!$A22)*CPI!$E$38/(100*11.628)</f>
        <v>20.242673311407867</v>
      </c>
      <c r="S22" s="11">
        <f>SUMIFS('Final Price IND Historical Data'!AC$106:AC$127,'Final Price IND Historical Data'!$B$106:$B$127,'Historical Data'!$A22)*CPI!$E$38/(100*11.628)</f>
        <v>17.522560719914207</v>
      </c>
      <c r="T22" s="11">
        <f>SUMIFS('Final Price IND Historical Data'!AD$106:AD$127,'Final Price IND Historical Data'!$B$106:$B$127,'Historical Data'!$A22)*CPI!$E$38/(100*11.628)</f>
        <v>14.992006582031044</v>
      </c>
      <c r="U22" s="11">
        <f>SUMIFS('Final Price IND Historical Data'!AE$106:AE$127,'Final Price IND Historical Data'!$B$106:$B$127,'Historical Data'!$A22)*CPI!$E$38/(100*11.628)</f>
        <v>16.084460728472774</v>
      </c>
      <c r="V22" s="11"/>
      <c r="W22" s="11"/>
      <c r="X22" s="11"/>
    </row>
    <row r="23" spans="1:24" x14ac:dyDescent="0.3">
      <c r="A23" s="36" t="s">
        <v>49</v>
      </c>
      <c r="B23" s="9" t="s">
        <v>81</v>
      </c>
      <c r="C23" s="9" t="s">
        <v>146</v>
      </c>
      <c r="D23" s="11">
        <f>SUMIFS('Final Price IND Historical Data'!N$106:N$127,'Final Price IND Historical Data'!$B$106:$B$127,'Historical Data'!$A23)*CPI!$E$38/(100*11.628)</f>
        <v>13.294332943522781</v>
      </c>
      <c r="E23" s="11">
        <f>SUMIFS('Final Price IND Historical Data'!O$106:O$127,'Final Price IND Historical Data'!$B$106:$B$127,'Historical Data'!$A23)*CPI!$E$38/(100*11.628)</f>
        <v>17.17133782374135</v>
      </c>
      <c r="F23" s="11">
        <f>SUMIFS('Final Price IND Historical Data'!P$106:P$127,'Final Price IND Historical Data'!$B$106:$B$127,'Historical Data'!$A23)*CPI!$E$38/(100*11.628)</f>
        <v>12.23912334290614</v>
      </c>
      <c r="G23" s="11">
        <f>SUMIFS('Final Price IND Historical Data'!Q$106:Q$127,'Final Price IND Historical Data'!$B$106:$B$127,'Historical Data'!$A23)*CPI!$E$38/(100*11.628)</f>
        <v>16.172038817774226</v>
      </c>
      <c r="H23" s="11">
        <f>SUMIFS('Final Price IND Historical Data'!R$106:R$127,'Final Price IND Historical Data'!$B$106:$B$127,'Historical Data'!$A23)*CPI!$E$38/(100*11.628)</f>
        <v>16.311683976662373</v>
      </c>
      <c r="I23" s="11">
        <f>SUMIFS('Final Price IND Historical Data'!S$106:S$127,'Final Price IND Historical Data'!$B$106:$B$127,'Historical Data'!$A23)*CPI!$E$38/(100*11.628)</f>
        <v>17.758512884932117</v>
      </c>
      <c r="J23" s="11">
        <f>SUMIFS('Final Price IND Historical Data'!T$106:T$127,'Final Price IND Historical Data'!$B$106:$B$127,'Historical Data'!$A23)*CPI!$E$38/(100*11.628)</f>
        <v>16.306019373665471</v>
      </c>
      <c r="K23" s="11">
        <f>SUMIFS('Final Price IND Historical Data'!U$106:U$127,'Final Price IND Historical Data'!$B$106:$B$127,'Historical Data'!$A23)*CPI!$E$38/(100*11.628)</f>
        <v>18.947335323780237</v>
      </c>
      <c r="L23" s="11">
        <f>SUMIFS('Final Price IND Historical Data'!V$106:V$127,'Final Price IND Historical Data'!$B$106:$B$127,'Historical Data'!$A23)*CPI!$E$38/(100*11.628)</f>
        <v>25.998925557418794</v>
      </c>
      <c r="M23" s="11">
        <f>SUMIFS('Final Price IND Historical Data'!W$106:W$127,'Final Price IND Historical Data'!$B$106:$B$127,'Historical Data'!$A23)*CPI!$E$38/(100*11.628)</f>
        <v>20.80337270109532</v>
      </c>
      <c r="N23" s="11">
        <f>SUMIFS('Final Price IND Historical Data'!X$106:X$127,'Final Price IND Historical Data'!$B$106:$B$127,'Historical Data'!$A23)*CPI!$E$38/(100*11.628)</f>
        <v>21.011465875794602</v>
      </c>
      <c r="O23" s="18">
        <f>O21/N21*N23</f>
        <v>23.033382930758606</v>
      </c>
      <c r="P23" s="18">
        <f t="shared" ref="P23:U23" si="16">P21/O21*O23</f>
        <v>18.633399052260771</v>
      </c>
      <c r="Q23" s="18">
        <f t="shared" si="16"/>
        <v>14.952239526362611</v>
      </c>
      <c r="R23" s="18">
        <f t="shared" si="16"/>
        <v>13.419606057135189</v>
      </c>
      <c r="S23" s="18">
        <f t="shared" si="16"/>
        <v>12.550995386089076</v>
      </c>
      <c r="T23" s="18">
        <f t="shared" si="16"/>
        <v>11.875974352072937</v>
      </c>
      <c r="U23" s="18">
        <f t="shared" si="16"/>
        <v>12.55709785550213</v>
      </c>
      <c r="V23" s="11"/>
      <c r="W23" s="11"/>
      <c r="X23" s="11"/>
    </row>
    <row r="24" spans="1:24" s="36" customFormat="1" x14ac:dyDescent="0.3">
      <c r="A24" s="9" t="s">
        <v>97</v>
      </c>
      <c r="B24" s="9" t="s">
        <v>81</v>
      </c>
      <c r="C24" s="9" t="s">
        <v>146</v>
      </c>
      <c r="D24" s="21">
        <f>D23*D93/D92</f>
        <v>13.552069642147899</v>
      </c>
      <c r="E24" s="21">
        <f t="shared" ref="E24:U24" si="17">E23*E93/E92</f>
        <v>16.181829733523184</v>
      </c>
      <c r="F24" s="21">
        <f t="shared" si="17"/>
        <v>11.16487794237662</v>
      </c>
      <c r="G24" s="21">
        <f t="shared" si="17"/>
        <v>14.170636832817467</v>
      </c>
      <c r="H24" s="21">
        <f t="shared" si="17"/>
        <v>16.892540530542544</v>
      </c>
      <c r="I24" s="21">
        <f t="shared" si="17"/>
        <v>18.218578777317987</v>
      </c>
      <c r="J24" s="21">
        <f t="shared" si="17"/>
        <v>16.737518921022495</v>
      </c>
      <c r="K24" s="21">
        <f t="shared" si="17"/>
        <v>19.239867106446205</v>
      </c>
      <c r="L24" s="21">
        <f t="shared" si="17"/>
        <v>27.969241950967469</v>
      </c>
      <c r="M24" s="21">
        <f t="shared" si="17"/>
        <v>21.77948278335047</v>
      </c>
      <c r="N24" s="21">
        <f t="shared" si="17"/>
        <v>20.325492849162291</v>
      </c>
      <c r="O24" s="21">
        <f t="shared" si="17"/>
        <v>22.281399252133141</v>
      </c>
      <c r="P24" s="21">
        <f t="shared" si="17"/>
        <v>18.025064097437273</v>
      </c>
      <c r="Q24" s="21">
        <f t="shared" si="17"/>
        <v>14.464085436426114</v>
      </c>
      <c r="R24" s="21">
        <f t="shared" si="17"/>
        <v>12.981488705511895</v>
      </c>
      <c r="S24" s="21">
        <f t="shared" si="17"/>
        <v>12.14123605072723</v>
      </c>
      <c r="T24" s="21">
        <f t="shared" si="17"/>
        <v>11.488252804292486</v>
      </c>
      <c r="U24" s="21">
        <f t="shared" si="17"/>
        <v>12.14713928942321</v>
      </c>
      <c r="V24" s="11"/>
      <c r="W24" s="11"/>
      <c r="X24" s="11"/>
    </row>
    <row r="25" spans="1:24" x14ac:dyDescent="0.3">
      <c r="A25" s="36" t="s">
        <v>5</v>
      </c>
      <c r="B25" s="9" t="s">
        <v>78</v>
      </c>
      <c r="C25" s="9" t="s">
        <v>145</v>
      </c>
      <c r="D25" s="11">
        <f>SUMIFS('Final Price IND Historical Data'!N$29:N$51,'Final Price IND Historical Data'!$B$29:$B$51,'Historical Data'!$A25)*CPI!$E$38/(100*11.628)</f>
        <v>56.614178615567198</v>
      </c>
      <c r="E25" s="18">
        <f>F25*E26/F26</f>
        <v>96.08580468356763</v>
      </c>
      <c r="F25" s="18">
        <f>G25*F26/G26</f>
        <v>94.965320319435818</v>
      </c>
      <c r="G25" s="11">
        <f>SUMIFS('Final Price IND Historical Data'!Q$29:Q$51,'Final Price IND Historical Data'!$B$29:$B$51,'Historical Data'!$A25)*CPI!$E$38/(100*11.628)</f>
        <v>91.564393878445927</v>
      </c>
      <c r="H25" s="11">
        <f>SUMIFS('Final Price IND Historical Data'!R$29:R$51,'Final Price IND Historical Data'!$B$29:$B$51,'Historical Data'!$A25)*CPI!$E$38/(100*11.628)</f>
        <v>95.310132309309637</v>
      </c>
      <c r="I25" s="11">
        <f>SUMIFS('Final Price IND Historical Data'!S$29:S$51,'Final Price IND Historical Data'!$B$29:$B$51,'Historical Data'!$A25)*CPI!$E$38/(100*11.628)</f>
        <v>100.94559805926909</v>
      </c>
      <c r="J25" s="11">
        <f>SUMIFS('Final Price IND Historical Data'!T$29:T$51,'Final Price IND Historical Data'!$B$29:$B$51,'Historical Data'!$A25)*CPI!$E$38/(100*11.628)</f>
        <v>103.11326739805533</v>
      </c>
      <c r="K25" s="11">
        <f>SUMIFS('Final Price IND Historical Data'!U$29:U$51,'Final Price IND Historical Data'!$B$29:$B$51,'Historical Data'!$A25)*CPI!$E$38/(100*11.628)</f>
        <v>111.85628006998608</v>
      </c>
      <c r="L25" s="11">
        <f>SUMIFS('Final Price IND Historical Data'!V$29:V$51,'Final Price IND Historical Data'!$B$29:$B$51,'Historical Data'!$A25)*CPI!$E$38/(100*11.628)</f>
        <v>123.12806957777781</v>
      </c>
      <c r="M25" s="11">
        <f>SUMIFS('Final Price IND Historical Data'!W$29:W$51,'Final Price IND Historical Data'!$B$29:$B$51,'Historical Data'!$A25)*CPI!$E$38/(100*11.628)</f>
        <v>134.55210295189593</v>
      </c>
      <c r="N25" s="11">
        <f>SUMIFS('Final Price IND Historical Data'!X$29:X$51,'Final Price IND Historical Data'!$B$29:$B$51,'Historical Data'!$A25)*CPI!$E$38/(100*11.628)</f>
        <v>127.02918623025832</v>
      </c>
      <c r="O25" s="11">
        <f>SUMIFS('Final Price IND Historical Data'!Y$29:Y$51,'Final Price IND Historical Data'!$B$29:$B$51,'Historical Data'!$A25)*CPI!$E$38/(100*11.628)</f>
        <v>122.95596020264156</v>
      </c>
      <c r="P25" s="11">
        <f>SUMIFS('Final Price IND Historical Data'!Z$29:Z$51,'Final Price IND Historical Data'!$B$29:$B$51,'Historical Data'!$A25)*CPI!$E$38/(100*11.628)</f>
        <v>118.05762827759926</v>
      </c>
      <c r="Q25" s="11">
        <f>SUMIFS('Final Price IND Historical Data'!AA$29:AA$51,'Final Price IND Historical Data'!$B$29:$B$51,'Historical Data'!$A25)*CPI!$E$38/(100*11.628)</f>
        <v>115.95132401208242</v>
      </c>
      <c r="R25" s="11">
        <f>SUMIFS('Final Price IND Historical Data'!AB$29:AB$51,'Final Price IND Historical Data'!$B$29:$B$51,'Historical Data'!$A25)*CPI!$E$38/(100*11.628)</f>
        <v>110.11282558283669</v>
      </c>
      <c r="S25" s="11">
        <f>SUMIFS('Final Price IND Historical Data'!AC$29:AC$51,'Final Price IND Historical Data'!$B$29:$B$51,'Historical Data'!$A25)*CPI!$E$38/(100*11.628)</f>
        <v>106.18203761728584</v>
      </c>
      <c r="T25" s="11">
        <f>SUMIFS('Final Price IND Historical Data'!AD$29:AD$51,'Final Price IND Historical Data'!$B$29:$B$51,'Historical Data'!$A25)*CPI!$E$38/(100*11.628)</f>
        <v>102.45220735279828</v>
      </c>
      <c r="U25" s="11">
        <f>SUMIFS('Final Price IND Historical Data'!AE$29:AE$51,'Final Price IND Historical Data'!$B$29:$B$51,'Historical Data'!$A25)*CPI!$E$38/(100*11.628)</f>
        <v>95.714796838702114</v>
      </c>
      <c r="V25" s="11"/>
      <c r="W25" s="11"/>
      <c r="X25" s="11"/>
    </row>
    <row r="26" spans="1:24" x14ac:dyDescent="0.3">
      <c r="A26" s="36" t="s">
        <v>9</v>
      </c>
      <c r="B26" s="9" t="s">
        <v>78</v>
      </c>
      <c r="C26" s="9" t="s">
        <v>145</v>
      </c>
      <c r="D26" s="11">
        <f>SUMIFS('Final Price IND Historical Data'!N$29:N$51,'Final Price IND Historical Data'!$B$29:$B$51,'Historical Data'!$A26)*CPI!$E$38/(100*11.628)</f>
        <v>70.356120258033968</v>
      </c>
      <c r="E26" s="11">
        <f>SUMIFS('Final Price IND Historical Data'!O$29:O$51,'Final Price IND Historical Data'!$B$29:$B$51,'Historical Data'!$A26)*CPI!$E$38/(100*11.628)</f>
        <v>99.973729039684187</v>
      </c>
      <c r="F26" s="11">
        <f>SUMIFS('Final Price IND Historical Data'!P$29:P$51,'Final Price IND Historical Data'!$B$29:$B$51,'Historical Data'!$A26)*CPI!$E$38/(100*11.628)</f>
        <v>98.807906464936337</v>
      </c>
      <c r="G26" s="11">
        <f>SUMIFS('Final Price IND Historical Data'!Q$29:Q$51,'Final Price IND Historical Data'!$B$29:$B$51,'Historical Data'!$A26)*CPI!$E$38/(100*11.628)</f>
        <v>95.269368180169621</v>
      </c>
      <c r="H26" s="11">
        <f>SUMIFS('Final Price IND Historical Data'!R$29:R$51,'Final Price IND Historical Data'!$B$29:$B$51,'Historical Data'!$A26)*CPI!$E$38/(100*11.628)</f>
        <v>96.564925047356624</v>
      </c>
      <c r="I26" s="11">
        <f>SUMIFS('Final Price IND Historical Data'!S$29:S$51,'Final Price IND Historical Data'!$B$29:$B$51,'Historical Data'!$A26)*CPI!$E$38/(100*11.628)</f>
        <v>94.370394809042565</v>
      </c>
      <c r="J26" s="11">
        <f>SUMIFS('Final Price IND Historical Data'!T$29:T$51,'Final Price IND Historical Data'!$B$29:$B$51,'Historical Data'!$A26)*CPI!$E$38/(100*11.628)</f>
        <v>111.23132639684533</v>
      </c>
      <c r="K26" s="11">
        <f>SUMIFS('Final Price IND Historical Data'!U$29:U$51,'Final Price IND Historical Data'!$B$29:$B$51,'Historical Data'!$A26)*CPI!$E$38/(100*11.628)</f>
        <v>109.03764541122169</v>
      </c>
      <c r="L26" s="11">
        <f>SUMIFS('Final Price IND Historical Data'!V$29:V$51,'Final Price IND Historical Data'!$B$29:$B$51,'Historical Data'!$A26)*CPI!$E$38/(100*11.628)</f>
        <v>124.87546389699617</v>
      </c>
      <c r="M26" s="11">
        <f>SUMIFS('Final Price IND Historical Data'!W$29:W$51,'Final Price IND Historical Data'!$B$29:$B$51,'Historical Data'!$A26)*CPI!$E$38/(100*11.628)</f>
        <v>124.34966266425718</v>
      </c>
      <c r="N26" s="11">
        <f>SUMIFS('Final Price IND Historical Data'!X$29:X$51,'Final Price IND Historical Data'!$B$29:$B$51,'Historical Data'!$A26)*CPI!$E$38/(100*11.628)</f>
        <v>118.16915179069753</v>
      </c>
      <c r="O26" s="11">
        <f>SUMIFS('Final Price IND Historical Data'!Y$29:Y$51,'Final Price IND Historical Data'!$B$29:$B$51,'Historical Data'!$A26)*CPI!$E$38/(100*11.628)</f>
        <v>122.88670671005187</v>
      </c>
      <c r="P26" s="11">
        <f>SUMIFS('Final Price IND Historical Data'!Z$29:Z$51,'Final Price IND Historical Data'!$B$29:$B$51,'Historical Data'!$A26)*CPI!$E$38/(100*11.628)</f>
        <v>120.59553676867777</v>
      </c>
      <c r="Q26" s="11">
        <f>SUMIFS('Final Price IND Historical Data'!AA$29:AA$51,'Final Price IND Historical Data'!$B$29:$B$51,'Historical Data'!$A26)*CPI!$E$38/(100*11.628)</f>
        <v>117.18375601434258</v>
      </c>
      <c r="R26" s="11">
        <f>SUMIFS('Final Price IND Historical Data'!AB$29:AB$51,'Final Price IND Historical Data'!$B$29:$B$51,'Historical Data'!$A26)*CPI!$E$38/(100*11.628)</f>
        <v>116.72526462370594</v>
      </c>
      <c r="S26" s="11">
        <f>SUMIFS('Final Price IND Historical Data'!AC$29:AC$51,'Final Price IND Historical Data'!$B$29:$B$51,'Historical Data'!$A26)*CPI!$E$38/(100*11.628)</f>
        <v>114.7336094713954</v>
      </c>
      <c r="T26" s="11">
        <f>SUMIFS('Final Price IND Historical Data'!AD$29:AD$51,'Final Price IND Historical Data'!$B$29:$B$51,'Historical Data'!$A26)*CPI!$E$38/(100*11.628)</f>
        <v>117.99975652209766</v>
      </c>
      <c r="U26" s="11">
        <f>SUMIFS('Final Price IND Historical Data'!AE$29:AE$51,'Final Price IND Historical Data'!$B$29:$B$51,'Historical Data'!$A26)*CPI!$E$38/(100*11.628)</f>
        <v>121.19914530718725</v>
      </c>
      <c r="V26" s="11"/>
      <c r="W26" s="11"/>
      <c r="X26" s="11"/>
    </row>
    <row r="27" spans="1:24" x14ac:dyDescent="0.3">
      <c r="A27" s="36" t="s">
        <v>11</v>
      </c>
      <c r="B27" s="9" t="s">
        <v>78</v>
      </c>
      <c r="C27" s="9" t="s">
        <v>145</v>
      </c>
      <c r="D27" s="18">
        <f>E27*D37/E37</f>
        <v>82.570525244875313</v>
      </c>
      <c r="E27" s="18">
        <f>F27*E37/F37</f>
        <v>80.073680957480761</v>
      </c>
      <c r="F27" s="11">
        <f>SUMIFS('Final Price IND Historical Data'!P$29:P$51,'Final Price IND Historical Data'!$B$29:$B$51,'Historical Data'!$A27)*CPI!$E$38/(100*11.628)</f>
        <v>76.281505117173509</v>
      </c>
      <c r="G27" s="11">
        <f>SUMIFS('Final Price IND Historical Data'!Q$29:Q$51,'Final Price IND Historical Data'!$B$29:$B$51,'Historical Data'!$A27)*CPI!$E$38/(100*11.628)</f>
        <v>74.704013867132815</v>
      </c>
      <c r="H27" s="11">
        <f>SUMIFS('Final Price IND Historical Data'!R$29:R$51,'Final Price IND Historical Data'!$B$29:$B$51,'Historical Data'!$A27)*CPI!$E$38/(100*11.628)</f>
        <v>89.229202880088152</v>
      </c>
      <c r="I27" s="11">
        <f>SUMIFS('Final Price IND Historical Data'!S$29:S$51,'Final Price IND Historical Data'!$B$29:$B$51,'Historical Data'!$A27)*CPI!$E$38/(100*11.628)</f>
        <v>83.926793022872531</v>
      </c>
      <c r="J27" s="11">
        <f>SUMIFS('Final Price IND Historical Data'!T$29:T$51,'Final Price IND Historical Data'!$B$29:$B$51,'Historical Data'!$A27)*CPI!$E$38/(100*11.628)</f>
        <v>71.043524647058675</v>
      </c>
      <c r="K27" s="11">
        <f>SUMIFS('Final Price IND Historical Data'!U$29:U$51,'Final Price IND Historical Data'!$B$29:$B$51,'Historical Data'!$A27)*CPI!$E$38/(100*11.628)</f>
        <v>64.247515697323749</v>
      </c>
      <c r="L27" s="11">
        <f>SUMIFS('Final Price IND Historical Data'!V$29:V$51,'Final Price IND Historical Data'!$B$29:$B$51,'Historical Data'!$A27)*CPI!$E$38/(100*11.628)</f>
        <v>61.548879568197037</v>
      </c>
      <c r="M27" s="11">
        <f>SUMIFS('Final Price IND Historical Data'!W$29:W$51,'Final Price IND Historical Data'!$B$29:$B$51,'Historical Data'!$A27)*CPI!$E$38/(100*11.628)</f>
        <v>65.901036951112701</v>
      </c>
      <c r="N27" s="11">
        <f>SUMIFS('Final Price IND Historical Data'!X$29:X$51,'Final Price IND Historical Data'!$B$29:$B$51,'Historical Data'!$A27)*CPI!$E$38/(100*11.628)</f>
        <v>66.155830268602543</v>
      </c>
      <c r="O27" s="11">
        <f>SUMIFS('Final Price IND Historical Data'!Y$29:Y$51,'Final Price IND Historical Data'!$B$29:$B$51,'Historical Data'!$A27)*CPI!$E$38/(100*11.628)</f>
        <v>61.462010648667992</v>
      </c>
      <c r="P27" s="11">
        <f>SUMIFS('Final Price IND Historical Data'!Z$29:Z$51,'Final Price IND Historical Data'!$B$29:$B$51,'Historical Data'!$A27)*CPI!$E$38/(100*11.628)</f>
        <v>65.920263331609149</v>
      </c>
      <c r="Q27" s="11">
        <f>SUMIFS('Final Price IND Historical Data'!AA$29:AA$51,'Final Price IND Historical Data'!$B$29:$B$51,'Historical Data'!$A27)*CPI!$E$38/(100*11.628)</f>
        <v>68.411900683833522</v>
      </c>
      <c r="R27" s="11">
        <f>SUMIFS('Final Price IND Historical Data'!AB$29:AB$51,'Final Price IND Historical Data'!$B$29:$B$51,'Historical Data'!$A27)*CPI!$E$38/(100*11.628)</f>
        <v>67.711074600227263</v>
      </c>
      <c r="S27" s="11">
        <f>SUMIFS('Final Price IND Historical Data'!AC$29:AC$51,'Final Price IND Historical Data'!$B$29:$B$51,'Historical Data'!$A27)*CPI!$E$38/(100*11.628)</f>
        <v>66.765698762510425</v>
      </c>
      <c r="T27" s="11">
        <f>SUMIFS('Final Price IND Historical Data'!AD$29:AD$51,'Final Price IND Historical Data'!$B$29:$B$51,'Historical Data'!$A27)*CPI!$E$38/(100*11.628)</f>
        <v>82.316933863589853</v>
      </c>
      <c r="U27" s="11">
        <f>SUMIFS('Final Price IND Historical Data'!AE$29:AE$51,'Final Price IND Historical Data'!$B$29:$B$51,'Historical Data'!$A27)*CPI!$E$38/(100*11.628)</f>
        <v>76.085603755447437</v>
      </c>
      <c r="V27" s="11"/>
      <c r="W27" s="11"/>
      <c r="X27" s="11"/>
    </row>
    <row r="28" spans="1:24" x14ac:dyDescent="0.3">
      <c r="A28" s="36" t="s">
        <v>13</v>
      </c>
      <c r="B28" s="9" t="s">
        <v>78</v>
      </c>
      <c r="C28" s="9" t="s">
        <v>145</v>
      </c>
      <c r="D28" s="11">
        <f>SUMIFS('Final Price IND Historical Data'!N$29:N$51,'Final Price IND Historical Data'!$B$29:$B$51,'Historical Data'!$A28)*CPI!$E$38/(100*11.628)</f>
        <v>85.296147322302062</v>
      </c>
      <c r="E28" s="11">
        <f>SUMIFS('Final Price IND Historical Data'!O$29:O$51,'Final Price IND Historical Data'!$B$29:$B$51,'Historical Data'!$A28)*CPI!$E$38/(100*11.628)</f>
        <v>79.499708789187906</v>
      </c>
      <c r="F28" s="11">
        <f>SUMIFS('Final Price IND Historical Data'!P$29:P$51,'Final Price IND Historical Data'!$B$29:$B$51,'Historical Data'!$A28)*CPI!$E$38/(100*11.628)</f>
        <v>77.623315612849936</v>
      </c>
      <c r="G28" s="11">
        <f>SUMIFS('Final Price IND Historical Data'!Q$29:Q$51,'Final Price IND Historical Data'!$B$29:$B$51,'Historical Data'!$A28)*CPI!$E$38/(100*11.628)</f>
        <v>76.094958446300168</v>
      </c>
      <c r="H28" s="11">
        <f>SUMIFS('Final Price IND Historical Data'!R$29:R$51,'Final Price IND Historical Data'!$B$29:$B$51,'Historical Data'!$A28)*CPI!$E$38/(100*11.628)</f>
        <v>79.62315686068149</v>
      </c>
      <c r="I28" s="11">
        <f>SUMIFS('Final Price IND Historical Data'!S$29:S$51,'Final Price IND Historical Data'!$B$29:$B$51,'Historical Data'!$A28)*CPI!$E$38/(100*11.628)</f>
        <v>88.757097180857699</v>
      </c>
      <c r="J28" s="11">
        <f>SUMIFS('Final Price IND Historical Data'!T$29:T$51,'Final Price IND Historical Data'!$B$29:$B$51,'Historical Data'!$A28)*CPI!$E$38/(100*11.628)</f>
        <v>95.090850011534542</v>
      </c>
      <c r="K28" s="11">
        <f>SUMIFS('Final Price IND Historical Data'!U$29:U$51,'Final Price IND Historical Data'!$B$29:$B$51,'Historical Data'!$A28)*CPI!$E$38/(100*11.628)</f>
        <v>101.97354402196862</v>
      </c>
      <c r="L28" s="11">
        <f>SUMIFS('Final Price IND Historical Data'!V$29:V$51,'Final Price IND Historical Data'!$B$29:$B$51,'Historical Data'!$A28)*CPI!$E$38/(100*11.628)</f>
        <v>105.85344686755349</v>
      </c>
      <c r="M28" s="11">
        <f>SUMIFS('Final Price IND Historical Data'!W$29:W$51,'Final Price IND Historical Data'!$B$29:$B$51,'Historical Data'!$A28)*CPI!$E$38/(100*11.628)</f>
        <v>114.08595361035513</v>
      </c>
      <c r="N28" s="11">
        <f>SUMIFS('Final Price IND Historical Data'!X$29:X$51,'Final Price IND Historical Data'!$B$29:$B$51,'Historical Data'!$A28)*CPI!$E$38/(100*11.628)</f>
        <v>109.78187968904534</v>
      </c>
      <c r="O28" s="11">
        <f>SUMIFS('Final Price IND Historical Data'!Y$29:Y$51,'Final Price IND Historical Data'!$B$29:$B$51,'Historical Data'!$A28)*CPI!$E$38/(100*11.628)</f>
        <v>110.77164430140562</v>
      </c>
      <c r="P28" s="11">
        <f>SUMIFS('Final Price IND Historical Data'!Z$29:Z$51,'Final Price IND Historical Data'!$B$29:$B$51,'Historical Data'!$A28)*CPI!$E$38/(100*11.628)</f>
        <v>107.49443945536318</v>
      </c>
      <c r="Q28" s="11">
        <f>SUMIFS('Final Price IND Historical Data'!AA$29:AA$51,'Final Price IND Historical Data'!$B$29:$B$51,'Historical Data'!$A28)*CPI!$E$38/(100*11.628)</f>
        <v>108.99760796221882</v>
      </c>
      <c r="R28" s="11">
        <f>SUMIFS('Final Price IND Historical Data'!AB$29:AB$51,'Final Price IND Historical Data'!$B$29:$B$51,'Historical Data'!$A28)*CPI!$E$38/(100*11.628)</f>
        <v>95.14768865551585</v>
      </c>
      <c r="S28" s="11">
        <f>SUMIFS('Final Price IND Historical Data'!AC$29:AC$51,'Final Price IND Historical Data'!$B$29:$B$51,'Historical Data'!$A28)*CPI!$E$38/(100*11.628)</f>
        <v>89.335455773396404</v>
      </c>
      <c r="T28" s="11">
        <f>SUMIFS('Final Price IND Historical Data'!AD$29:AD$51,'Final Price IND Historical Data'!$B$29:$B$51,'Historical Data'!$A28)*CPI!$E$38/(100*11.628)</f>
        <v>80.72875253586875</v>
      </c>
      <c r="U28" s="11">
        <f>SUMIFS('Final Price IND Historical Data'!AE$29:AE$51,'Final Price IND Historical Data'!$B$29:$B$51,'Historical Data'!$A28)*CPI!$E$38/(100*11.628)</f>
        <v>74.730384476447611</v>
      </c>
      <c r="V28" s="11"/>
      <c r="W28" s="11"/>
      <c r="X28" s="11"/>
    </row>
    <row r="29" spans="1:24" x14ac:dyDescent="0.3">
      <c r="A29" s="36" t="s">
        <v>15</v>
      </c>
      <c r="B29" s="9" t="s">
        <v>78</v>
      </c>
      <c r="C29" s="9" t="s">
        <v>145</v>
      </c>
      <c r="D29" s="11">
        <f>SUMIFS('Final Price IND Historical Data'!N$29:N$51,'Final Price IND Historical Data'!$B$29:$B$51,'Historical Data'!$A29)*CPI!$E$38/(100*11.628)</f>
        <v>70.54613398112798</v>
      </c>
      <c r="E29" s="11">
        <f>SUMIFS('Final Price IND Historical Data'!O$29:O$51,'Final Price IND Historical Data'!$B$29:$B$51,'Historical Data'!$A29)*CPI!$E$38/(100*11.628)</f>
        <v>68.049313560937364</v>
      </c>
      <c r="F29" s="11">
        <f>SUMIFS('Final Price IND Historical Data'!P$29:P$51,'Final Price IND Historical Data'!$B$29:$B$51,'Historical Data'!$A29)*CPI!$E$38/(100*11.628)</f>
        <v>67.59372013566697</v>
      </c>
      <c r="G29" s="11">
        <f>SUMIFS('Final Price IND Historical Data'!Q$29:Q$51,'Final Price IND Historical Data'!$B$29:$B$51,'Historical Data'!$A29)*CPI!$E$38/(100*11.628)</f>
        <v>66.197557467803847</v>
      </c>
      <c r="H29" s="11">
        <f>SUMIFS('Final Price IND Historical Data'!R$29:R$51,'Final Price IND Historical Data'!$B$29:$B$51,'Historical Data'!$A29)*CPI!$E$38/(100*11.628)</f>
        <v>66.59229362038262</v>
      </c>
      <c r="I29" s="11">
        <f>SUMIFS('Final Price IND Historical Data'!S$29:S$51,'Final Price IND Historical Data'!$B$29:$B$51,'Historical Data'!$A29)*CPI!$E$38/(100*11.628)</f>
        <v>65.456247420893604</v>
      </c>
      <c r="J29" s="11">
        <f>SUMIFS('Final Price IND Historical Data'!T$29:T$51,'Final Price IND Historical Data'!$B$29:$B$51,'Historical Data'!$A29)*CPI!$E$38/(100*11.628)</f>
        <v>64.372390863544553</v>
      </c>
      <c r="K29" s="11">
        <f>SUMIFS('Final Price IND Historical Data'!U$29:U$51,'Final Price IND Historical Data'!$B$29:$B$51,'Historical Data'!$A29)*CPI!$E$38/(100*11.628)</f>
        <v>64.463707415720307</v>
      </c>
      <c r="L29" s="11">
        <f>SUMIFS('Final Price IND Historical Data'!V$29:V$51,'Final Price IND Historical Data'!$B$29:$B$51,'Historical Data'!$A29)*CPI!$E$38/(100*11.628)</f>
        <v>69.253343751571606</v>
      </c>
      <c r="M29" s="11">
        <f>SUMIFS('Final Price IND Historical Data'!W$29:W$51,'Final Price IND Historical Data'!$B$29:$B$51,'Historical Data'!$A29)*CPI!$E$38/(100*11.628)</f>
        <v>74.922052929010576</v>
      </c>
      <c r="N29" s="11">
        <f>SUMIFS('Final Price IND Historical Data'!X$29:X$51,'Final Price IND Historical Data'!$B$29:$B$51,'Historical Data'!$A29)*CPI!$E$38/(100*11.628)</f>
        <v>80.296552957905519</v>
      </c>
      <c r="O29" s="11">
        <f>SUMIFS('Final Price IND Historical Data'!Y$29:Y$51,'Final Price IND Historical Data'!$B$29:$B$51,'Historical Data'!$A29)*CPI!$E$38/(100*11.628)</f>
        <v>87.210485459055164</v>
      </c>
      <c r="P29" s="11">
        <f>SUMIFS('Final Price IND Historical Data'!Z$29:Z$51,'Final Price IND Historical Data'!$B$29:$B$51,'Historical Data'!$A29)*CPI!$E$38/(100*11.628)</f>
        <v>90.028752400159775</v>
      </c>
      <c r="Q29" s="11">
        <f>SUMIFS('Final Price IND Historical Data'!AA$29:AA$51,'Final Price IND Historical Data'!$B$29:$B$51,'Historical Data'!$A29)*CPI!$E$38/(100*11.628)</f>
        <v>93.301133140713361</v>
      </c>
      <c r="R29" s="11">
        <f>SUMIFS('Final Price IND Historical Data'!AB$29:AB$51,'Final Price IND Historical Data'!$B$29:$B$51,'Historical Data'!$A29)*CPI!$E$38/(100*11.628)</f>
        <v>97.972898456244195</v>
      </c>
      <c r="S29" s="11">
        <f>SUMIFS('Final Price IND Historical Data'!AC$29:AC$51,'Final Price IND Historical Data'!$B$29:$B$51,'Historical Data'!$A29)*CPI!$E$38/(100*11.628)</f>
        <v>100.68459731747508</v>
      </c>
      <c r="T29" s="11">
        <f>SUMIFS('Final Price IND Historical Data'!AD$29:AD$51,'Final Price IND Historical Data'!$B$29:$B$51,'Historical Data'!$A29)*CPI!$E$38/(100*11.628)</f>
        <v>94.758923537317145</v>
      </c>
      <c r="U29" s="11">
        <f>SUMIFS('Final Price IND Historical Data'!AE$29:AE$51,'Final Price IND Historical Data'!$B$29:$B$51,'Historical Data'!$A29)*CPI!$E$38/(100*11.628)</f>
        <v>96.03201460652879</v>
      </c>
      <c r="V29" s="11"/>
      <c r="W29" s="11"/>
      <c r="X29" s="11"/>
    </row>
    <row r="30" spans="1:24" x14ac:dyDescent="0.3">
      <c r="A30" s="36" t="s">
        <v>17</v>
      </c>
      <c r="B30" s="9" t="s">
        <v>78</v>
      </c>
      <c r="C30" s="9" t="s">
        <v>145</v>
      </c>
      <c r="D30" s="11">
        <f>SUMIFS('Final Price IND Historical Data'!N$29:N$51,'Final Price IND Historical Data'!$B$29:$B$51,'Historical Data'!$A30)*CPI!$E$38/(100*11.628)</f>
        <v>55.875915372123586</v>
      </c>
      <c r="E30" s="11">
        <f>SUMIFS('Final Price IND Historical Data'!O$29:O$51,'Final Price IND Historical Data'!$B$29:$B$51,'Historical Data'!$A30)*CPI!$E$38/(100*11.628)</f>
        <v>61.0150060573079</v>
      </c>
      <c r="F30" s="11">
        <f>SUMIFS('Final Price IND Historical Data'!P$29:P$51,'Final Price IND Historical Data'!$B$29:$B$51,'Historical Data'!$A30)*CPI!$E$38/(100*11.628)</f>
        <v>63.229646949538342</v>
      </c>
      <c r="G30" s="11">
        <f>SUMIFS('Final Price IND Historical Data'!Q$29:Q$51,'Final Price IND Historical Data'!$B$29:$B$51,'Historical Data'!$A30)*CPI!$E$38/(100*11.628)</f>
        <v>70.359631086166516</v>
      </c>
      <c r="H30" s="11">
        <f>SUMIFS('Final Price IND Historical Data'!R$29:R$51,'Final Price IND Historical Data'!$B$29:$B$51,'Historical Data'!$A30)*CPI!$E$38/(100*11.628)</f>
        <v>73.987962521375664</v>
      </c>
      <c r="I30" s="11">
        <f>SUMIFS('Final Price IND Historical Data'!S$29:S$51,'Final Price IND Historical Data'!$B$29:$B$51,'Historical Data'!$A30)*CPI!$E$38/(100*11.628)</f>
        <v>79.570188007310122</v>
      </c>
      <c r="J30" s="11">
        <f>SUMIFS('Final Price IND Historical Data'!T$29:T$51,'Final Price IND Historical Data'!$B$29:$B$51,'Historical Data'!$A30)*CPI!$E$38/(100*11.628)</f>
        <v>87.02547094509751</v>
      </c>
      <c r="K30" s="11">
        <f>SUMIFS('Final Price IND Historical Data'!U$29:U$51,'Final Price IND Historical Data'!$B$29:$B$51,'Historical Data'!$A30)*CPI!$E$38/(100*11.628)</f>
        <v>90.054413839702192</v>
      </c>
      <c r="L30" s="11">
        <f>SUMIFS('Final Price IND Historical Data'!V$29:V$51,'Final Price IND Historical Data'!$B$29:$B$51,'Historical Data'!$A30)*CPI!$E$38/(100*11.628)</f>
        <v>97.350676400004573</v>
      </c>
      <c r="M30" s="11">
        <f>SUMIFS('Final Price IND Historical Data'!W$29:W$51,'Final Price IND Historical Data'!$B$29:$B$51,'Historical Data'!$A30)*CPI!$E$38/(100*11.628)</f>
        <v>110.52594761840385</v>
      </c>
      <c r="N30" s="11">
        <f>SUMIFS('Final Price IND Historical Data'!X$29:X$51,'Final Price IND Historical Data'!$B$29:$B$51,'Historical Data'!$A30)*CPI!$E$38/(100*11.628)</f>
        <v>111.60469114924567</v>
      </c>
      <c r="O30" s="11">
        <f>SUMIFS('Final Price IND Historical Data'!Y$29:Y$51,'Final Price IND Historical Data'!$B$29:$B$51,'Historical Data'!$A30)*CPI!$E$38/(100*11.628)</f>
        <v>120.47726300996807</v>
      </c>
      <c r="P30" s="11">
        <f>SUMIFS('Final Price IND Historical Data'!Z$29:Z$51,'Final Price IND Historical Data'!$B$29:$B$51,'Historical Data'!$A30)*CPI!$E$38/(100*11.628)</f>
        <v>120.92711303560019</v>
      </c>
      <c r="Q30" s="11">
        <f>SUMIFS('Final Price IND Historical Data'!AA$29:AA$51,'Final Price IND Historical Data'!$B$29:$B$51,'Historical Data'!$A30)*CPI!$E$38/(100*11.628)</f>
        <v>131.33623691357576</v>
      </c>
      <c r="R30" s="11">
        <f>SUMIFS('Final Price IND Historical Data'!AB$29:AB$51,'Final Price IND Historical Data'!$B$29:$B$51,'Historical Data'!$A30)*CPI!$E$38/(100*11.628)</f>
        <v>134.79894656378886</v>
      </c>
      <c r="S30" s="11">
        <f>SUMIFS('Final Price IND Historical Data'!AC$29:AC$51,'Final Price IND Historical Data'!$B$29:$B$51,'Historical Data'!$A30)*CPI!$E$38/(100*11.628)</f>
        <v>133.16021281303202</v>
      </c>
      <c r="T30" s="11">
        <f>SUMIFS('Final Price IND Historical Data'!AD$29:AD$51,'Final Price IND Historical Data'!$B$29:$B$51,'Historical Data'!$A30)*CPI!$E$38/(100*11.628)</f>
        <v>129.02431718997192</v>
      </c>
      <c r="U30" s="11">
        <f>SUMIFS('Final Price IND Historical Data'!AE$29:AE$51,'Final Price IND Historical Data'!$B$29:$B$51,'Historical Data'!$A30)*CPI!$E$38/(100*11.628)</f>
        <v>126.4975190253278</v>
      </c>
      <c r="V30" s="11"/>
      <c r="W30" s="11"/>
      <c r="X30" s="11"/>
    </row>
    <row r="31" spans="1:24" x14ac:dyDescent="0.3">
      <c r="A31" s="36" t="s">
        <v>19</v>
      </c>
      <c r="B31" s="9" t="s">
        <v>78</v>
      </c>
      <c r="C31" s="9" t="s">
        <v>145</v>
      </c>
      <c r="D31" s="11">
        <f>SUMIFS('Final Price IND Historical Data'!N$29:N$51,'Final Price IND Historical Data'!$B$29:$B$51,'Historical Data'!$A31)*CPI!$E$38/(100*11.628)</f>
        <v>64.223981767098579</v>
      </c>
      <c r="E31" s="11">
        <f>SUMIFS('Final Price IND Historical Data'!O$29:O$51,'Final Price IND Historical Data'!$B$29:$B$51,'Historical Data'!$A31)*CPI!$E$38/(100*11.628)</f>
        <v>66.251331797953753</v>
      </c>
      <c r="F31" s="11">
        <f>SUMIFS('Final Price IND Historical Data'!P$29:P$51,'Final Price IND Historical Data'!$B$29:$B$51,'Historical Data'!$A31)*CPI!$E$38/(100*11.628)</f>
        <v>64.594229674573242</v>
      </c>
      <c r="G31" s="11">
        <f>SUMIFS('Final Price IND Historical Data'!Q$29:Q$51,'Final Price IND Historical Data'!$B$29:$B$51,'Historical Data'!$A31)*CPI!$E$38/(100*11.628)</f>
        <v>63.160087025565517</v>
      </c>
      <c r="H31" s="11">
        <f>SUMIFS('Final Price IND Historical Data'!R$29:R$51,'Final Price IND Historical Data'!$B$29:$B$51,'Historical Data'!$A31)*CPI!$E$38/(100*11.628)</f>
        <v>63.497327895484801</v>
      </c>
      <c r="I31" s="11">
        <f>SUMIFS('Final Price IND Historical Data'!S$29:S$51,'Final Price IND Historical Data'!$B$29:$B$51,'Historical Data'!$A31)*CPI!$E$38/(100*11.628)</f>
        <v>64.810386372240316</v>
      </c>
      <c r="J31" s="11">
        <f>SUMIFS('Final Price IND Historical Data'!T$29:T$51,'Final Price IND Historical Data'!$B$29:$B$51,'Historical Data'!$A31)*CPI!$E$38/(100*11.628)</f>
        <v>67.114400166159143</v>
      </c>
      <c r="K31" s="11">
        <f>SUMIFS('Final Price IND Historical Data'!U$29:U$51,'Final Price IND Historical Data'!$B$29:$B$51,'Historical Data'!$A31)*CPI!$E$38/(100*11.628)</f>
        <v>76.210360505190749</v>
      </c>
      <c r="L31" s="11">
        <f>SUMIFS('Final Price IND Historical Data'!V$29:V$51,'Final Price IND Historical Data'!$B$29:$B$51,'Historical Data'!$A31)*CPI!$E$38/(100*11.628)</f>
        <v>83.500529458559839</v>
      </c>
      <c r="M31" s="11">
        <f>SUMIFS('Final Price IND Historical Data'!W$29:W$51,'Final Price IND Historical Data'!$B$29:$B$51,'Historical Data'!$A31)*CPI!$E$38/(100*11.628)</f>
        <v>88.088280044016031</v>
      </c>
      <c r="N31" s="11">
        <f>SUMIFS('Final Price IND Historical Data'!X$29:X$51,'Final Price IND Historical Data'!$B$29:$B$51,'Historical Data'!$A31)*CPI!$E$38/(100*11.628)</f>
        <v>88.227137236490393</v>
      </c>
      <c r="O31" s="11">
        <f>SUMIFS('Final Price IND Historical Data'!Y$29:Y$51,'Final Price IND Historical Data'!$B$29:$B$51,'Historical Data'!$A31)*CPI!$E$38/(100*11.628)</f>
        <v>89.603521947367398</v>
      </c>
      <c r="P31" s="11">
        <f>SUMIFS('Final Price IND Historical Data'!Z$29:Z$51,'Final Price IND Historical Data'!$B$29:$B$51,'Historical Data'!$A31)*CPI!$E$38/(100*11.628)</f>
        <v>101.77647362188002</v>
      </c>
      <c r="Q31" s="11">
        <f>SUMIFS('Final Price IND Historical Data'!AA$29:AA$51,'Final Price IND Historical Data'!$B$29:$B$51,'Historical Data'!$A31)*CPI!$E$38/(100*11.628)</f>
        <v>105.53648300001569</v>
      </c>
      <c r="R31" s="11">
        <f>SUMIFS('Final Price IND Historical Data'!AB$29:AB$51,'Final Price IND Historical Data'!$B$29:$B$51,'Historical Data'!$A31)*CPI!$E$38/(100*11.628)</f>
        <v>107.640046893449</v>
      </c>
      <c r="S31" s="11">
        <f>SUMIFS('Final Price IND Historical Data'!AC$29:AC$51,'Final Price IND Historical Data'!$B$29:$B$51,'Historical Data'!$A31)*CPI!$E$38/(100*11.628)</f>
        <v>96.663324542074108</v>
      </c>
      <c r="T31" s="11">
        <f>SUMIFS('Final Price IND Historical Data'!AD$29:AD$51,'Final Price IND Historical Data'!$B$29:$B$51,'Historical Data'!$A31)*CPI!$E$38/(100*11.628)</f>
        <v>91.924774695383476</v>
      </c>
      <c r="U31" s="11">
        <f>SUMIFS('Final Price IND Historical Data'!AE$29:AE$51,'Final Price IND Historical Data'!$B$29:$B$51,'Historical Data'!$A31)*CPI!$E$38/(100*11.628)</f>
        <v>91.462457290048761</v>
      </c>
      <c r="V31" s="11"/>
      <c r="W31" s="11"/>
      <c r="X31" s="11"/>
    </row>
    <row r="32" spans="1:24" x14ac:dyDescent="0.3">
      <c r="A32" s="36" t="s">
        <v>21</v>
      </c>
      <c r="B32" s="9" t="s">
        <v>78</v>
      </c>
      <c r="C32" s="9" t="s">
        <v>145</v>
      </c>
      <c r="D32" s="11">
        <f>SUMIFS('Final Price IND Historical Data'!N$29:N$51,'Final Price IND Historical Data'!$B$29:$B$51,'Historical Data'!$A32)*CPI!$E$38/(100*11.628)</f>
        <v>86.674466928484037</v>
      </c>
      <c r="E32" s="11">
        <f>SUMIFS('Final Price IND Historical Data'!O$29:O$51,'Final Price IND Historical Data'!$B$29:$B$51,'Historical Data'!$A32)*CPI!$E$38/(100*11.628)</f>
        <v>83.922012693295542</v>
      </c>
      <c r="F32" s="11">
        <f>SUMIFS('Final Price IND Historical Data'!P$29:P$51,'Final Price IND Historical Data'!$B$29:$B$51,'Historical Data'!$A32)*CPI!$E$38/(100*11.628)</f>
        <v>83.086812070591137</v>
      </c>
      <c r="G32" s="11">
        <f>SUMIFS('Final Price IND Historical Data'!Q$29:Q$51,'Final Price IND Historical Data'!$B$29:$B$51,'Historical Data'!$A32)*CPI!$E$38/(100*11.628)</f>
        <v>92.146140726563914</v>
      </c>
      <c r="H32" s="11">
        <f>SUMIFS('Final Price IND Historical Data'!R$29:R$51,'Final Price IND Historical Data'!$B$29:$B$51,'Historical Data'!$A32)*CPI!$E$38/(100*11.628)</f>
        <v>91.969837619069835</v>
      </c>
      <c r="I32" s="11">
        <f>SUMIFS('Final Price IND Historical Data'!S$29:S$51,'Final Price IND Historical Data'!$B$29:$B$51,'Historical Data'!$A32)*CPI!$E$38/(100*11.628)</f>
        <v>90.382619361410008</v>
      </c>
      <c r="J32" s="11">
        <f>SUMIFS('Final Price IND Historical Data'!T$29:T$51,'Final Price IND Historical Data'!$B$29:$B$51,'Historical Data'!$A32)*CPI!$E$38/(100*11.628)</f>
        <v>100.46041211756973</v>
      </c>
      <c r="K32" s="11">
        <f>SUMIFS('Final Price IND Historical Data'!U$29:U$51,'Final Price IND Historical Data'!$B$29:$B$51,'Historical Data'!$A32)*CPI!$E$38/(100*11.628)</f>
        <v>104.24855189667767</v>
      </c>
      <c r="L32" s="11">
        <f>SUMIFS('Final Price IND Historical Data'!V$29:V$51,'Final Price IND Historical Data'!$B$29:$B$51,'Historical Data'!$A32)*CPI!$E$38/(100*11.628)</f>
        <v>116.62287276582524</v>
      </c>
      <c r="M32" s="11">
        <f>SUMIFS('Final Price IND Historical Data'!W$29:W$51,'Final Price IND Historical Data'!$B$29:$B$51,'Historical Data'!$A32)*CPI!$E$38/(100*11.628)</f>
        <v>123.46305161064424</v>
      </c>
      <c r="N32" s="11">
        <f>SUMIFS('Final Price IND Historical Data'!X$29:X$51,'Final Price IND Historical Data'!$B$29:$B$51,'Historical Data'!$A32)*CPI!$E$38/(100*11.628)</f>
        <v>100.52619855793876</v>
      </c>
      <c r="O32" s="11">
        <f>SUMIFS('Final Price IND Historical Data'!Y$29:Y$51,'Final Price IND Historical Data'!$B$29:$B$51,'Historical Data'!$A32)*CPI!$E$38/(100*11.628)</f>
        <v>96.692776975585062</v>
      </c>
      <c r="P32" s="11">
        <f>SUMIFS('Final Price IND Historical Data'!Z$29:Z$51,'Final Price IND Historical Data'!$B$29:$B$51,'Historical Data'!$A32)*CPI!$E$38/(100*11.628)</f>
        <v>98.23774272310105</v>
      </c>
      <c r="Q32" s="11">
        <f>SUMIFS('Final Price IND Historical Data'!AA$29:AA$51,'Final Price IND Historical Data'!$B$29:$B$51,'Historical Data'!$A32)*CPI!$E$38/(100*11.628)</f>
        <v>96.880015305866067</v>
      </c>
      <c r="R32" s="11">
        <f>SUMIFS('Final Price IND Historical Data'!AB$29:AB$51,'Final Price IND Historical Data'!$B$29:$B$51,'Historical Data'!$A32)*CPI!$E$38/(100*11.628)</f>
        <v>93.846773616715069</v>
      </c>
      <c r="S32" s="11">
        <f>SUMIFS('Final Price IND Historical Data'!AC$29:AC$51,'Final Price IND Historical Data'!$B$29:$B$51,'Historical Data'!$A32)*CPI!$E$38/(100*11.628)</f>
        <v>91.172284280579802</v>
      </c>
      <c r="T32" s="11">
        <f>SUMIFS('Final Price IND Historical Data'!AD$29:AD$51,'Final Price IND Historical Data'!$B$29:$B$51,'Historical Data'!$A32)*CPI!$E$38/(100*11.628)</f>
        <v>82.46291777451782</v>
      </c>
      <c r="U32" s="11">
        <f>SUMIFS('Final Price IND Historical Data'!AE$29:AE$51,'Final Price IND Historical Data'!$B$29:$B$51,'Historical Data'!$A32)*CPI!$E$38/(100*11.628)</f>
        <v>76.105377113326924</v>
      </c>
      <c r="V32" s="11"/>
      <c r="W32" s="11"/>
      <c r="X32" s="11"/>
    </row>
    <row r="33" spans="1:24" x14ac:dyDescent="0.3">
      <c r="A33" s="36" t="s">
        <v>23</v>
      </c>
      <c r="B33" s="9" t="s">
        <v>78</v>
      </c>
      <c r="C33" s="9" t="s">
        <v>145</v>
      </c>
      <c r="D33" s="11">
        <f>SUMIFS('Final Price IND Historical Data'!N$29:N$51,'Final Price IND Historical Data'!$B$29:$B$51,'Historical Data'!$A33)*CPI!$E$38/(100*11.628)</f>
        <v>130.81256319015401</v>
      </c>
      <c r="E33" s="11">
        <f>SUMIFS('Final Price IND Historical Data'!O$29:O$51,'Final Price IND Historical Data'!$B$29:$B$51,'Historical Data'!$A33)*CPI!$E$38/(100*11.628)</f>
        <v>158.25657537454984</v>
      </c>
      <c r="F33" s="11">
        <f>SUMIFS('Final Price IND Historical Data'!P$29:P$51,'Final Price IND Historical Data'!$B$29:$B$51,'Historical Data'!$A33)*CPI!$E$38/(100*11.628)</f>
        <v>154.45531157706111</v>
      </c>
      <c r="G33" s="11">
        <f>SUMIFS('Final Price IND Historical Data'!Q$29:Q$51,'Final Price IND Historical Data'!$B$29:$B$51,'Historical Data'!$A33)*CPI!$E$38/(100*11.628)</f>
        <v>162.96487606613337</v>
      </c>
      <c r="H33" s="11">
        <f>SUMIFS('Final Price IND Historical Data'!R$29:R$51,'Final Price IND Historical Data'!$B$29:$B$51,'Historical Data'!$A33)*CPI!$E$38/(100*11.628)</f>
        <v>159.43308802697808</v>
      </c>
      <c r="I33" s="11">
        <f>SUMIFS('Final Price IND Historical Data'!S$29:S$51,'Final Price IND Historical Data'!$B$29:$B$51,'Historical Data'!$A33)*CPI!$E$38/(100*11.628)</f>
        <v>168.33210053847432</v>
      </c>
      <c r="J33" s="11">
        <f>SUMIFS('Final Price IND Historical Data'!T$29:T$51,'Final Price IND Historical Data'!$B$29:$B$51,'Historical Data'!$A33)*CPI!$E$38/(100*11.628)</f>
        <v>196.72436901558851</v>
      </c>
      <c r="K33" s="11">
        <f>SUMIFS('Final Price IND Historical Data'!U$29:U$51,'Final Price IND Historical Data'!$B$29:$B$51,'Historical Data'!$A33)*CPI!$E$38/(100*11.628)</f>
        <v>200.14675229578037</v>
      </c>
      <c r="L33" s="11">
        <f>SUMIFS('Final Price IND Historical Data'!V$29:V$51,'Final Price IND Historical Data'!$B$29:$B$51,'Historical Data'!$A33)*CPI!$E$38/(100*11.628)</f>
        <v>162.17155148073064</v>
      </c>
      <c r="M33" s="11">
        <f>SUMIFS('Final Price IND Historical Data'!W$29:W$51,'Final Price IND Historical Data'!$B$29:$B$51,'Historical Data'!$A33)*CPI!$E$38/(100*11.628)</f>
        <v>162.57220613659521</v>
      </c>
      <c r="N33" s="11">
        <f>SUMIFS('Final Price IND Historical Data'!X$29:X$51,'Final Price IND Historical Data'!$B$29:$B$51,'Historical Data'!$A33)*CPI!$E$38/(100*11.628)</f>
        <v>165.77162994241428</v>
      </c>
      <c r="O33" s="11">
        <f>SUMIFS('Final Price IND Historical Data'!Y$29:Y$51,'Final Price IND Historical Data'!$B$29:$B$51,'Historical Data'!$A33)*CPI!$E$38/(100*11.628)</f>
        <v>167.7426316195012</v>
      </c>
      <c r="P33" s="11">
        <f>SUMIFS('Final Price IND Historical Data'!Z$29:Z$51,'Final Price IND Historical Data'!$B$29:$B$51,'Historical Data'!$A33)*CPI!$E$38/(100*11.628)</f>
        <v>181.2837556438227</v>
      </c>
      <c r="Q33" s="11">
        <f>SUMIFS('Final Price IND Historical Data'!AA$29:AA$51,'Final Price IND Historical Data'!$B$29:$B$51,'Historical Data'!$A33)*CPI!$E$38/(100*11.628)</f>
        <v>183.09502777365216</v>
      </c>
      <c r="R33" s="11">
        <f>SUMIFS('Final Price IND Historical Data'!AB$29:AB$51,'Final Price IND Historical Data'!$B$29:$B$51,'Historical Data'!$A33)*CPI!$E$38/(100*11.628)</f>
        <v>180.95029701268959</v>
      </c>
      <c r="S33" s="11">
        <f>SUMIFS('Final Price IND Historical Data'!AC$29:AC$51,'Final Price IND Historical Data'!$B$29:$B$51,'Historical Data'!$A33)*CPI!$E$38/(100*11.628)</f>
        <v>172.84666655445426</v>
      </c>
      <c r="T33" s="11">
        <f>SUMIFS('Final Price IND Historical Data'!AD$29:AD$51,'Final Price IND Historical Data'!$B$29:$B$51,'Historical Data'!$A33)*CPI!$E$38/(100*11.628)</f>
        <v>170.27517318378358</v>
      </c>
      <c r="U33" s="11">
        <f>SUMIFS('Final Price IND Historical Data'!AE$29:AE$51,'Final Price IND Historical Data'!$B$29:$B$51,'Historical Data'!$A33)*CPI!$E$38/(100*11.628)</f>
        <v>162.3166948941506</v>
      </c>
      <c r="V33" s="11"/>
      <c r="W33" s="11"/>
      <c r="X33" s="11"/>
    </row>
    <row r="34" spans="1:24" x14ac:dyDescent="0.3">
      <c r="A34" s="36" t="s">
        <v>25</v>
      </c>
      <c r="B34" s="9" t="s">
        <v>78</v>
      </c>
      <c r="C34" s="9" t="s">
        <v>145</v>
      </c>
      <c r="D34" s="11">
        <f>SUMIFS('Final Price IND Historical Data'!N$29:N$51,'Final Price IND Historical Data'!$B$29:$B$51,'Historical Data'!$A34)*CPI!$E$38/(100*11.628)</f>
        <v>81.985138717108086</v>
      </c>
      <c r="E34" s="11">
        <f>SUMIFS('Final Price IND Historical Data'!O$29:O$51,'Final Price IND Historical Data'!$B$29:$B$51,'Historical Data'!$A34)*CPI!$E$38/(100*11.628)</f>
        <v>76.073849701592991</v>
      </c>
      <c r="F34" s="11">
        <f>SUMIFS('Final Price IND Historical Data'!P$29:P$51,'Final Price IND Historical Data'!$B$29:$B$51,'Historical Data'!$A34)*CPI!$E$38/(100*11.628)</f>
        <v>77.967840794505577</v>
      </c>
      <c r="G34" s="11">
        <f>SUMIFS('Final Price IND Historical Data'!Q$29:Q$51,'Final Price IND Historical Data'!$B$29:$B$51,'Historical Data'!$A34)*CPI!$E$38/(100*11.628)</f>
        <v>79.340259407766524</v>
      </c>
      <c r="H34" s="11">
        <f>SUMIFS('Final Price IND Historical Data'!R$29:R$51,'Final Price IND Historical Data'!$B$29:$B$51,'Historical Data'!$A34)*CPI!$E$38/(100*11.628)</f>
        <v>79.726476767893985</v>
      </c>
      <c r="I34" s="11">
        <f>SUMIFS('Final Price IND Historical Data'!S$29:S$51,'Final Price IND Historical Data'!$B$29:$B$51,'Historical Data'!$A34)*CPI!$E$38/(100*11.628)</f>
        <v>82.491871162633373</v>
      </c>
      <c r="J34" s="11">
        <f>SUMIFS('Final Price IND Historical Data'!T$29:T$51,'Final Price IND Historical Data'!$B$29:$B$51,'Historical Data'!$A34)*CPI!$E$38/(100*11.628)</f>
        <v>84.077960001766741</v>
      </c>
      <c r="K34" s="11">
        <f>SUMIFS('Final Price IND Historical Data'!U$29:U$51,'Final Price IND Historical Data'!$B$29:$B$51,'Historical Data'!$A34)*CPI!$E$38/(100*11.628)</f>
        <v>85.836736058073143</v>
      </c>
      <c r="L34" s="11">
        <f>SUMIFS('Final Price IND Historical Data'!V$29:V$51,'Final Price IND Historical Data'!$B$29:$B$51,'Historical Data'!$A34)*CPI!$E$38/(100*11.628)</f>
        <v>96.203178421968502</v>
      </c>
      <c r="M34" s="11">
        <f>SUMIFS('Final Price IND Historical Data'!W$29:W$51,'Final Price IND Historical Data'!$B$29:$B$51,'Historical Data'!$A34)*CPI!$E$38/(100*11.628)</f>
        <v>111.65294971449904</v>
      </c>
      <c r="N34" s="11">
        <f>SUMIFS('Final Price IND Historical Data'!X$29:X$51,'Final Price IND Historical Data'!$B$29:$B$51,'Historical Data'!$A34)*CPI!$E$38/(100*11.628)</f>
        <v>97.275635731864739</v>
      </c>
      <c r="O34" s="11">
        <f>SUMIFS('Final Price IND Historical Data'!Y$29:Y$51,'Final Price IND Historical Data'!$B$29:$B$51,'Historical Data'!$A34)*CPI!$E$38/(100*11.628)</f>
        <v>91.165428972779821</v>
      </c>
      <c r="P34" s="11">
        <f>SUMIFS('Final Price IND Historical Data'!Z$29:Z$51,'Final Price IND Historical Data'!$B$29:$B$51,'Historical Data'!$A34)*CPI!$E$38/(100*11.628)</f>
        <v>90.998677769257341</v>
      </c>
      <c r="Q34" s="11">
        <f>SUMIFS('Final Price IND Historical Data'!AA$29:AA$51,'Final Price IND Historical Data'!$B$29:$B$51,'Historical Data'!$A34)*CPI!$E$38/(100*11.628)</f>
        <v>82.705602674782426</v>
      </c>
      <c r="R34" s="11">
        <f>SUMIFS('Final Price IND Historical Data'!AB$29:AB$51,'Final Price IND Historical Data'!$B$29:$B$51,'Historical Data'!$A34)*CPI!$E$38/(100*11.628)</f>
        <v>76.255344632235705</v>
      </c>
      <c r="S34" s="11">
        <f>SUMIFS('Final Price IND Historical Data'!AC$29:AC$51,'Final Price IND Historical Data'!$B$29:$B$51,'Historical Data'!$A34)*CPI!$E$38/(100*11.628)</f>
        <v>65.969283597729202</v>
      </c>
      <c r="T34" s="11">
        <f>SUMIFS('Final Price IND Historical Data'!AD$29:AD$51,'Final Price IND Historical Data'!$B$29:$B$51,'Historical Data'!$A34)*CPI!$E$38/(100*11.628)</f>
        <v>63.133488781508952</v>
      </c>
      <c r="U34" s="11">
        <f>SUMIFS('Final Price IND Historical Data'!AE$29:AE$51,'Final Price IND Historical Data'!$B$29:$B$51,'Historical Data'!$A34)*CPI!$E$38/(100*11.628)</f>
        <v>70.998505499284207</v>
      </c>
      <c r="V34" s="11"/>
      <c r="W34" s="11"/>
      <c r="X34" s="11"/>
    </row>
    <row r="35" spans="1:24" x14ac:dyDescent="0.3">
      <c r="A35" s="36" t="s">
        <v>27</v>
      </c>
      <c r="B35" s="9" t="s">
        <v>78</v>
      </c>
      <c r="C35" s="9" t="s">
        <v>145</v>
      </c>
      <c r="D35" s="11">
        <f>SUMIFS('Final Price IND Historical Data'!N$29:N$51,'Final Price IND Historical Data'!$B$29:$B$51,'Historical Data'!$A35)*CPI!$E$38/(100*11.628)</f>
        <v>84.005440826151045</v>
      </c>
      <c r="E35" s="11">
        <f>SUMIFS('Final Price IND Historical Data'!O$29:O$51,'Final Price IND Historical Data'!$B$29:$B$51,'Historical Data'!$A35)*CPI!$E$38/(100*11.628)</f>
        <v>85.338960164117935</v>
      </c>
      <c r="F35" s="11">
        <f>SUMIFS('Final Price IND Historical Data'!P$29:P$51,'Final Price IND Historical Data'!$B$29:$B$51,'Historical Data'!$A35)*CPI!$E$38/(100*11.628)</f>
        <v>86.166027222395542</v>
      </c>
      <c r="G35" s="11">
        <f>SUMIFS('Final Price IND Historical Data'!Q$29:Q$51,'Final Price IND Historical Data'!$B$29:$B$51,'Historical Data'!$A35)*CPI!$E$38/(100*11.628)</f>
        <v>88.001489921128368</v>
      </c>
      <c r="H35" s="11">
        <f>SUMIFS('Final Price IND Historical Data'!R$29:R$51,'Final Price IND Historical Data'!$B$29:$B$51,'Historical Data'!$A35)*CPI!$E$38/(100*11.628)</f>
        <v>90.652138895655341</v>
      </c>
      <c r="I35" s="11">
        <f>SUMIFS('Final Price IND Historical Data'!S$29:S$51,'Final Price IND Historical Data'!$B$29:$B$51,'Historical Data'!$A35)*CPI!$E$38/(100*11.628)</f>
        <v>92.982418236700482</v>
      </c>
      <c r="J35" s="11">
        <f>SUMIFS('Final Price IND Historical Data'!T$29:T$51,'Final Price IND Historical Data'!$B$29:$B$51,'Historical Data'!$A35)*CPI!$E$38/(100*11.628)</f>
        <v>97.911472096698162</v>
      </c>
      <c r="K35" s="11">
        <f>SUMIFS('Final Price IND Historical Data'!U$29:U$51,'Final Price IND Historical Data'!$B$29:$B$51,'Historical Data'!$A35)*CPI!$E$38/(100*11.628)</f>
        <v>102.9090702795131</v>
      </c>
      <c r="L35" s="11">
        <f>SUMIFS('Final Price IND Historical Data'!V$29:V$51,'Final Price IND Historical Data'!$B$29:$B$51,'Historical Data'!$A35)*CPI!$E$38/(100*11.628)</f>
        <v>103.54481033734038</v>
      </c>
      <c r="M35" s="11">
        <f>SUMIFS('Final Price IND Historical Data'!W$29:W$51,'Final Price IND Historical Data'!$B$29:$B$51,'Historical Data'!$A35)*CPI!$E$38/(100*11.628)</f>
        <v>112.34604497206779</v>
      </c>
      <c r="N35" s="11">
        <f>SUMIFS('Final Price IND Historical Data'!X$29:X$51,'Final Price IND Historical Data'!$B$29:$B$51,'Historical Data'!$A35)*CPI!$E$38/(100*11.628)</f>
        <v>97.425927192521414</v>
      </c>
      <c r="O35" s="11">
        <f>SUMIFS('Final Price IND Historical Data'!Y$29:Y$51,'Final Price IND Historical Data'!$B$29:$B$51,'Historical Data'!$A35)*CPI!$E$38/(100*11.628)</f>
        <v>92.482024543215005</v>
      </c>
      <c r="P35" s="11">
        <f>SUMIFS('Final Price IND Historical Data'!Z$29:Z$51,'Final Price IND Historical Data'!$B$29:$B$51,'Historical Data'!$A35)*CPI!$E$38/(100*11.628)</f>
        <v>90.318513916057114</v>
      </c>
      <c r="Q35" s="11">
        <f>SUMIFS('Final Price IND Historical Data'!AA$29:AA$51,'Final Price IND Historical Data'!$B$29:$B$51,'Historical Data'!$A35)*CPI!$E$38/(100*11.628)</f>
        <v>87.902862791669108</v>
      </c>
      <c r="R35" s="11">
        <f>SUMIFS('Final Price IND Historical Data'!AB$29:AB$51,'Final Price IND Historical Data'!$B$29:$B$51,'Historical Data'!$A35)*CPI!$E$38/(100*11.628)</f>
        <v>91.149818482604445</v>
      </c>
      <c r="S35" s="11">
        <f>SUMIFS('Final Price IND Historical Data'!AC$29:AC$51,'Final Price IND Historical Data'!$B$29:$B$51,'Historical Data'!$A35)*CPI!$E$38/(100*11.628)</f>
        <v>82.15618871517691</v>
      </c>
      <c r="T35" s="11">
        <f>SUMIFS('Final Price IND Historical Data'!AD$29:AD$51,'Final Price IND Historical Data'!$B$29:$B$51,'Historical Data'!$A35)*CPI!$E$38/(100*11.628)</f>
        <v>78.141972616770559</v>
      </c>
      <c r="U35" s="11">
        <f>SUMIFS('Final Price IND Historical Data'!AE$29:AE$51,'Final Price IND Historical Data'!$B$29:$B$51,'Historical Data'!$A35)*CPI!$E$38/(100*11.628)</f>
        <v>77.56286107854757</v>
      </c>
      <c r="V35" s="11"/>
      <c r="W35" s="11"/>
      <c r="X35" s="11"/>
    </row>
    <row r="36" spans="1:24" x14ac:dyDescent="0.3">
      <c r="A36" s="36" t="s">
        <v>29</v>
      </c>
      <c r="B36" s="9" t="s">
        <v>78</v>
      </c>
      <c r="C36" s="9" t="s">
        <v>145</v>
      </c>
      <c r="D36" s="11">
        <f>SUMIFS('Final Price IND Historical Data'!N$29:N$51,'Final Price IND Historical Data'!$B$29:$B$51,'Historical Data'!$A36)*CPI!$E$38/(100*11.628)</f>
        <v>55.514965468331624</v>
      </c>
      <c r="E36" s="11">
        <f>SUMIFS('Final Price IND Historical Data'!O$29:O$51,'Final Price IND Historical Data'!$B$29:$B$51,'Historical Data'!$A36)*CPI!$E$38/(100*11.628)</f>
        <v>60.274387669805307</v>
      </c>
      <c r="F36" s="11">
        <f>SUMIFS('Final Price IND Historical Data'!P$29:P$51,'Final Price IND Historical Data'!$B$29:$B$51,'Historical Data'!$A36)*CPI!$E$38/(100*11.628)</f>
        <v>64.111845391234041</v>
      </c>
      <c r="G36" s="11">
        <f>SUMIFS('Final Price IND Historical Data'!Q$29:Q$51,'Final Price IND Historical Data'!$B$29:$B$51,'Historical Data'!$A36)*CPI!$E$38/(100*11.628)</f>
        <v>69.971715220658226</v>
      </c>
      <c r="H36" s="11">
        <f>SUMIFS('Final Price IND Historical Data'!R$29:R$51,'Final Price IND Historical Data'!$B$29:$B$51,'Historical Data'!$A36)*CPI!$E$38/(100*11.628)</f>
        <v>67.679004367186053</v>
      </c>
      <c r="I36" s="11">
        <f>SUMIFS('Final Price IND Historical Data'!S$29:S$51,'Final Price IND Historical Data'!$B$29:$B$51,'Historical Data'!$A36)*CPI!$E$38/(100*11.628)</f>
        <v>68.348845860365657</v>
      </c>
      <c r="J36" s="11">
        <f>SUMIFS('Final Price IND Historical Data'!T$29:T$51,'Final Price IND Historical Data'!$B$29:$B$51,'Historical Data'!$A36)*CPI!$E$38/(100*11.628)</f>
        <v>68.097677188379251</v>
      </c>
      <c r="K36" s="11">
        <f>SUMIFS('Final Price IND Historical Data'!U$29:U$51,'Final Price IND Historical Data'!$B$29:$B$51,'Historical Data'!$A36)*CPI!$E$38/(100*11.628)</f>
        <v>66.56719251251225</v>
      </c>
      <c r="L36" s="11">
        <f>SUMIFS('Final Price IND Historical Data'!V$29:V$51,'Final Price IND Historical Data'!$B$29:$B$51,'Historical Data'!$A36)*CPI!$E$38/(100*11.628)</f>
        <v>80.418092399641267</v>
      </c>
      <c r="M36" s="11">
        <f>SUMIFS('Final Price IND Historical Data'!W$29:W$51,'Final Price IND Historical Data'!$B$29:$B$51,'Historical Data'!$A36)*CPI!$E$38/(100*11.628)</f>
        <v>100.63820360606766</v>
      </c>
      <c r="N36" s="11">
        <f>SUMIFS('Final Price IND Historical Data'!X$29:X$51,'Final Price IND Historical Data'!$B$29:$B$51,'Historical Data'!$A36)*CPI!$E$38/(100*11.628)</f>
        <v>95.206129497871856</v>
      </c>
      <c r="O36" s="11">
        <f>SUMIFS('Final Price IND Historical Data'!Y$29:Y$51,'Final Price IND Historical Data'!$B$29:$B$51,'Historical Data'!$A36)*CPI!$E$38/(100*11.628)</f>
        <v>90.630180898257763</v>
      </c>
      <c r="P36" s="11">
        <f>SUMIFS('Final Price IND Historical Data'!Z$29:Z$51,'Final Price IND Historical Data'!$B$29:$B$51,'Historical Data'!$A36)*CPI!$E$38/(100*11.628)</f>
        <v>90.547890939111056</v>
      </c>
      <c r="Q36" s="11">
        <f>SUMIFS('Final Price IND Historical Data'!AA$29:AA$51,'Final Price IND Historical Data'!$B$29:$B$51,'Historical Data'!$A36)*CPI!$E$38/(100*11.628)</f>
        <v>83.213105576356767</v>
      </c>
      <c r="R36" s="11">
        <f>SUMIFS('Final Price IND Historical Data'!AB$29:AB$51,'Final Price IND Historical Data'!$B$29:$B$51,'Historical Data'!$A36)*CPI!$E$38/(100*11.628)</f>
        <v>75.73452509826835</v>
      </c>
      <c r="S36" s="11">
        <f>SUMIFS('Final Price IND Historical Data'!AC$29:AC$51,'Final Price IND Historical Data'!$B$29:$B$51,'Historical Data'!$A36)*CPI!$E$38/(100*11.628)</f>
        <v>82.05766664790616</v>
      </c>
      <c r="T36" s="11">
        <f>SUMIFS('Final Price IND Historical Data'!AD$29:AD$51,'Final Price IND Historical Data'!$B$29:$B$51,'Historical Data'!$A36)*CPI!$E$38/(100*11.628)</f>
        <v>79.70802959862894</v>
      </c>
      <c r="U36" s="11">
        <f>SUMIFS('Final Price IND Historical Data'!AE$29:AE$51,'Final Price IND Historical Data'!$B$29:$B$51,'Historical Data'!$A36)*CPI!$E$38/(100*11.628)</f>
        <v>78.984772737776836</v>
      </c>
      <c r="V36" s="11"/>
      <c r="W36" s="11"/>
      <c r="X36" s="11"/>
    </row>
    <row r="37" spans="1:24" x14ac:dyDescent="0.3">
      <c r="A37" s="36" t="s">
        <v>31</v>
      </c>
      <c r="B37" s="9" t="s">
        <v>78</v>
      </c>
      <c r="C37" s="9" t="s">
        <v>145</v>
      </c>
      <c r="D37" s="11">
        <f>SUMIFS('Final Price IND Historical Data'!N$29:N$51,'Final Price IND Historical Data'!$B$29:$B$51,'Historical Data'!$A37)*CPI!$E$38/(100*11.628)</f>
        <v>100.91110264070988</v>
      </c>
      <c r="E37" s="11">
        <f>SUMIFS('Final Price IND Historical Data'!O$29:O$51,'Final Price IND Historical Data'!$B$29:$B$51,'Historical Data'!$A37)*CPI!$E$38/(100*11.628)</f>
        <v>97.859658927400346</v>
      </c>
      <c r="F37" s="11">
        <f>SUMIFS('Final Price IND Historical Data'!P$29:P$51,'Final Price IND Historical Data'!$B$29:$B$51,'Historical Data'!$A37)*CPI!$E$38/(100*11.628)</f>
        <v>93.225164423241736</v>
      </c>
      <c r="G37" s="11">
        <f>SUMIFS('Final Price IND Historical Data'!Q$29:Q$51,'Final Price IND Historical Data'!$B$29:$B$51,'Historical Data'!$A37)*CPI!$E$38/(100*11.628)</f>
        <v>91.256193948465935</v>
      </c>
      <c r="H37" s="11">
        <f>SUMIFS('Final Price IND Historical Data'!R$29:R$51,'Final Price IND Historical Data'!$B$29:$B$51,'Historical Data'!$A37)*CPI!$E$38/(100*11.628)</f>
        <v>90.734752796549927</v>
      </c>
      <c r="I37" s="11">
        <f>SUMIFS('Final Price IND Historical Data'!S$29:S$51,'Final Price IND Historical Data'!$B$29:$B$51,'Historical Data'!$A37)*CPI!$E$38/(100*11.628)</f>
        <v>93.627876546964501</v>
      </c>
      <c r="J37" s="11">
        <f>SUMIFS('Final Price IND Historical Data'!T$29:T$51,'Final Price IND Historical Data'!$B$29:$B$51,'Historical Data'!$A37)*CPI!$E$38/(100*11.628)</f>
        <v>101.70271996554938</v>
      </c>
      <c r="K37" s="11">
        <f>SUMIFS('Final Price IND Historical Data'!U$29:U$51,'Final Price IND Historical Data'!$B$29:$B$51,'Historical Data'!$A37)*CPI!$E$38/(100*11.628)</f>
        <v>104.88587664251492</v>
      </c>
      <c r="L37" s="11">
        <f>SUMIFS('Final Price IND Historical Data'!V$29:V$51,'Final Price IND Historical Data'!$B$29:$B$51,'Historical Data'!$A37)*CPI!$E$38/(100*11.628)</f>
        <v>98.402226334388288</v>
      </c>
      <c r="M37" s="11">
        <f>SUMIFS('Final Price IND Historical Data'!W$29:W$51,'Final Price IND Historical Data'!$B$29:$B$51,'Historical Data'!$A37)*CPI!$E$38/(100*11.628)</f>
        <v>104.25920695362858</v>
      </c>
      <c r="N37" s="11">
        <f>SUMIFS('Final Price IND Historical Data'!X$29:X$51,'Final Price IND Historical Data'!$B$29:$B$51,'Historical Data'!$A37)*CPI!$E$38/(100*11.628)</f>
        <v>101.0735287841389</v>
      </c>
      <c r="O37" s="11">
        <f>SUMIFS('Final Price IND Historical Data'!Y$29:Y$51,'Final Price IND Historical Data'!$B$29:$B$51,'Historical Data'!$A37)*CPI!$E$38/(100*11.628)</f>
        <v>105.23875426815673</v>
      </c>
      <c r="P37" s="11">
        <f>SUMIFS('Final Price IND Historical Data'!Z$29:Z$51,'Final Price IND Historical Data'!$B$29:$B$51,'Historical Data'!$A37)*CPI!$E$38/(100*11.628)</f>
        <v>117.23188325186034</v>
      </c>
      <c r="Q37" s="11">
        <f>SUMIFS('Final Price IND Historical Data'!AA$29:AA$51,'Final Price IND Historical Data'!$B$29:$B$51,'Historical Data'!$A37)*CPI!$E$38/(100*11.628)</f>
        <v>116.86005941155808</v>
      </c>
      <c r="R37" s="11">
        <f>SUMIFS('Final Price IND Historical Data'!AB$29:AB$51,'Final Price IND Historical Data'!$B$29:$B$51,'Historical Data'!$A37)*CPI!$E$38/(100*11.628)</f>
        <v>120.1527434200403</v>
      </c>
      <c r="S37" s="11">
        <f>SUMIFS('Final Price IND Historical Data'!AC$29:AC$51,'Final Price IND Historical Data'!$B$29:$B$51,'Historical Data'!$A37)*CPI!$E$38/(100*11.628)</f>
        <v>116.76969717426125</v>
      </c>
      <c r="T37" s="11">
        <f>SUMIFS('Final Price IND Historical Data'!AD$29:AD$51,'Final Price IND Historical Data'!$B$29:$B$51,'Historical Data'!$A37)*CPI!$E$38/(100*11.628)</f>
        <v>114.19271430424115</v>
      </c>
      <c r="U37" s="11">
        <f>SUMIFS('Final Price IND Historical Data'!AE$29:AE$51,'Final Price IND Historical Data'!$B$29:$B$51,'Historical Data'!$A37)*CPI!$E$38/(100*11.628)</f>
        <v>114.05907520046257</v>
      </c>
      <c r="V37" s="11"/>
      <c r="W37" s="11"/>
      <c r="X37" s="11"/>
    </row>
    <row r="38" spans="1:24" x14ac:dyDescent="0.3">
      <c r="A38" s="36" t="s">
        <v>33</v>
      </c>
      <c r="B38" s="9" t="s">
        <v>78</v>
      </c>
      <c r="C38" s="9" t="s">
        <v>145</v>
      </c>
      <c r="D38" s="11">
        <f>SUMIFS('Final Price IND Historical Data'!N$29:N$51,'Final Price IND Historical Data'!$B$29:$B$51,'Historical Data'!$A38)*CPI!$E$38/(100*11.628)</f>
        <v>77.006276624576572</v>
      </c>
      <c r="E38" s="11">
        <f>SUMIFS('Final Price IND Historical Data'!O$29:O$51,'Final Price IND Historical Data'!$B$29:$B$51,'Historical Data'!$A38)*CPI!$E$38/(100*11.628)</f>
        <v>73.503039235147583</v>
      </c>
      <c r="F38" s="11">
        <f>SUMIFS('Final Price IND Historical Data'!P$29:P$51,'Final Price IND Historical Data'!$B$29:$B$51,'Historical Data'!$A38)*CPI!$E$38/(100*11.628)</f>
        <v>86.984549222674744</v>
      </c>
      <c r="G38" s="11">
        <f>SUMIFS('Final Price IND Historical Data'!Q$29:Q$51,'Final Price IND Historical Data'!$B$29:$B$51,'Historical Data'!$A38)*CPI!$E$38/(100*11.628)</f>
        <v>96.051013352283491</v>
      </c>
      <c r="H38" s="11">
        <f>SUMIFS('Final Price IND Historical Data'!R$29:R$51,'Final Price IND Historical Data'!$B$29:$B$51,'Historical Data'!$A38)*CPI!$E$38/(100*11.628)</f>
        <v>88.506016060695046</v>
      </c>
      <c r="I38" s="11">
        <f>SUMIFS('Final Price IND Historical Data'!S$29:S$51,'Final Price IND Historical Data'!$B$29:$B$51,'Historical Data'!$A38)*CPI!$E$38/(100*11.628)</f>
        <v>97.020903700651544</v>
      </c>
      <c r="J38" s="18">
        <f>(I38+K38)/2</f>
        <v>106.19456628326509</v>
      </c>
      <c r="K38" s="11">
        <f>SUMIFS('Final Price IND Historical Data'!U$29:U$51,'Final Price IND Historical Data'!$B$29:$B$51,'Historical Data'!$A38)*CPI!$E$38/(100*11.628)</f>
        <v>115.36822886587863</v>
      </c>
      <c r="L38" s="11">
        <f>SUMIFS('Final Price IND Historical Data'!V$29:V$51,'Final Price IND Historical Data'!$B$29:$B$51,'Historical Data'!$A38)*CPI!$E$38/(100*11.628)</f>
        <v>116.84599858866314</v>
      </c>
      <c r="M38" s="11">
        <f>SUMIFS('Final Price IND Historical Data'!W$29:W$51,'Final Price IND Historical Data'!$B$29:$B$51,'Historical Data'!$A38)*CPI!$E$38/(100*11.628)</f>
        <v>116.85253870989759</v>
      </c>
      <c r="N38" s="11">
        <f>SUMIFS('Final Price IND Historical Data'!X$29:X$51,'Final Price IND Historical Data'!$B$29:$B$51,'Historical Data'!$A38)*CPI!$E$38/(100*11.628)</f>
        <v>112.58096402556539</v>
      </c>
      <c r="O38" s="11">
        <f>SUMIFS('Final Price IND Historical Data'!Y$29:Y$51,'Final Price IND Historical Data'!$B$29:$B$51,'Historical Data'!$A38)*CPI!$E$38/(100*11.628)</f>
        <v>106.53258636441578</v>
      </c>
      <c r="P38" s="11">
        <f>SUMIFS('Final Price IND Historical Data'!Z$29:Z$51,'Final Price IND Historical Data'!$B$29:$B$51,'Historical Data'!$A38)*CPI!$E$38/(100*11.628)</f>
        <v>106.45518179703457</v>
      </c>
      <c r="Q38" s="11">
        <f>SUMIFS('Final Price IND Historical Data'!AA$29:AA$51,'Final Price IND Historical Data'!$B$29:$B$51,'Historical Data'!$A38)*CPI!$E$38/(100*11.628)</f>
        <v>109.54532341644352</v>
      </c>
      <c r="R38" s="11">
        <f>SUMIFS('Final Price IND Historical Data'!AB$29:AB$51,'Final Price IND Historical Data'!$B$29:$B$51,'Historical Data'!$A38)*CPI!$E$38/(100*11.628)</f>
        <v>106.4070983354287</v>
      </c>
      <c r="S38" s="11">
        <f>SUMIFS('Final Price IND Historical Data'!AC$29:AC$51,'Final Price IND Historical Data'!$B$29:$B$51,'Historical Data'!$A38)*CPI!$E$38/(100*11.628)</f>
        <v>104.11730295768756</v>
      </c>
      <c r="T38" s="11">
        <f>SUMIFS('Final Price IND Historical Data'!AD$29:AD$51,'Final Price IND Historical Data'!$B$29:$B$51,'Historical Data'!$A38)*CPI!$E$38/(100*11.628)</f>
        <v>101.03625797276669</v>
      </c>
      <c r="U38" s="11">
        <f>SUMIFS('Final Price IND Historical Data'!AE$29:AE$51,'Final Price IND Historical Data'!$B$29:$B$51,'Historical Data'!$A38)*CPI!$E$38/(100*11.628)</f>
        <v>94.332941430315771</v>
      </c>
      <c r="V38" s="11"/>
      <c r="W38" s="11"/>
      <c r="X38" s="11"/>
    </row>
    <row r="39" spans="1:24" x14ac:dyDescent="0.3">
      <c r="A39" s="36" t="s">
        <v>35</v>
      </c>
      <c r="B39" s="9" t="s">
        <v>78</v>
      </c>
      <c r="C39" s="9" t="s">
        <v>145</v>
      </c>
      <c r="D39" s="11">
        <f>SUMIFS('Final Price IND Historical Data'!N$29:N$51,'Final Price IND Historical Data'!$B$29:$B$51,'Historical Data'!$A39)*CPI!$E$38/(100*11.628)</f>
        <v>109.99508589025187</v>
      </c>
      <c r="E39" s="11">
        <f>SUMIFS('Final Price IND Historical Data'!O$29:O$51,'Final Price IND Historical Data'!$B$29:$B$51,'Historical Data'!$A39)*CPI!$E$38/(100*11.628)</f>
        <v>109.30933623069612</v>
      </c>
      <c r="F39" s="11">
        <f>SUMIFS('Final Price IND Historical Data'!P$29:P$51,'Final Price IND Historical Data'!$B$29:$B$51,'Historical Data'!$A39)*CPI!$E$38/(100*11.628)</f>
        <v>109.0355003915397</v>
      </c>
      <c r="G39" s="11">
        <f>SUMIFS('Final Price IND Historical Data'!Q$29:Q$51,'Final Price IND Historical Data'!$B$29:$B$51,'Historical Data'!$A39)*CPI!$E$38/(100*11.628)</f>
        <v>120.17992826131601</v>
      </c>
      <c r="H39" s="11">
        <f>SUMIFS('Final Price IND Historical Data'!R$29:R$51,'Final Price IND Historical Data'!$B$29:$B$51,'Historical Data'!$A39)*CPI!$E$38/(100*11.628)</f>
        <v>116.09363074641271</v>
      </c>
      <c r="I39" s="11">
        <f>SUMIFS('Final Price IND Historical Data'!S$29:S$51,'Final Price IND Historical Data'!$B$29:$B$51,'Historical Data'!$A39)*CPI!$E$38/(100*11.628)</f>
        <v>113.45235857220983</v>
      </c>
      <c r="J39" s="11">
        <f>SUMIFS('Final Price IND Historical Data'!T$29:T$51,'Final Price IND Historical Data'!$B$29:$B$51,'Historical Data'!$A39)*CPI!$E$38/(100*11.628)</f>
        <v>117.8973208883051</v>
      </c>
      <c r="K39" s="11">
        <f>SUMIFS('Final Price IND Historical Data'!U$29:U$51,'Final Price IND Historical Data'!$B$29:$B$51,'Historical Data'!$A39)*CPI!$E$38/(100*11.628)</f>
        <v>133.27674429044902</v>
      </c>
      <c r="L39" s="11">
        <f>SUMIFS('Final Price IND Historical Data'!V$29:V$51,'Final Price IND Historical Data'!$B$29:$B$51,'Historical Data'!$A39)*CPI!$E$38/(100*11.628)</f>
        <v>140.3640381578146</v>
      </c>
      <c r="M39" s="11">
        <f>SUMIFS('Final Price IND Historical Data'!W$29:W$51,'Final Price IND Historical Data'!$B$29:$B$51,'Historical Data'!$A39)*CPI!$E$38/(100*11.628)</f>
        <v>157.46719937639847</v>
      </c>
      <c r="N39" s="11">
        <f>SUMIFS('Final Price IND Historical Data'!X$29:X$51,'Final Price IND Historical Data'!$B$29:$B$51,'Historical Data'!$A39)*CPI!$E$38/(100*11.628)</f>
        <v>142.80134960339942</v>
      </c>
      <c r="O39" s="11">
        <f>SUMIFS('Final Price IND Historical Data'!Y$29:Y$51,'Final Price IND Historical Data'!$B$29:$B$51,'Historical Data'!$A39)*CPI!$E$38/(100*11.628)</f>
        <v>138.05478000965289</v>
      </c>
      <c r="P39" s="11">
        <f>SUMIFS('Final Price IND Historical Data'!Z$29:Z$51,'Final Price IND Historical Data'!$B$29:$B$51,'Historical Data'!$A39)*CPI!$E$38/(100*11.628)</f>
        <v>137.156673401581</v>
      </c>
      <c r="Q39" s="11">
        <f>SUMIFS('Final Price IND Historical Data'!AA$29:AA$51,'Final Price IND Historical Data'!$B$29:$B$51,'Historical Data'!$A39)*CPI!$E$38/(100*11.628)</f>
        <v>138.10144513171394</v>
      </c>
      <c r="R39" s="11">
        <f>SUMIFS('Final Price IND Historical Data'!AB$29:AB$51,'Final Price IND Historical Data'!$B$29:$B$51,'Historical Data'!$A39)*CPI!$E$38/(100*11.628)</f>
        <v>121.36214053747067</v>
      </c>
      <c r="S39" s="11">
        <f>SUMIFS('Final Price IND Historical Data'!AC$29:AC$51,'Final Price IND Historical Data'!$B$29:$B$51,'Historical Data'!$A39)*CPI!$E$38/(100*11.628)</f>
        <v>119.82179752624893</v>
      </c>
      <c r="T39" s="11">
        <f>SUMIFS('Final Price IND Historical Data'!AD$29:AD$51,'Final Price IND Historical Data'!$B$29:$B$51,'Historical Data'!$A39)*CPI!$E$38/(100*11.628)</f>
        <v>115.67349580976283</v>
      </c>
      <c r="U39" s="11">
        <f>SUMIFS('Final Price IND Historical Data'!AE$29:AE$51,'Final Price IND Historical Data'!$B$29:$B$51,'Historical Data'!$A39)*CPI!$E$38/(100*11.628)</f>
        <v>115.62652425631865</v>
      </c>
      <c r="V39" s="11"/>
      <c r="W39" s="11"/>
      <c r="X39" s="11"/>
    </row>
    <row r="40" spans="1:24" x14ac:dyDescent="0.3">
      <c r="A40" s="36" t="s">
        <v>37</v>
      </c>
      <c r="B40" s="9" t="s">
        <v>78</v>
      </c>
      <c r="C40" s="9" t="s">
        <v>145</v>
      </c>
      <c r="D40" s="11">
        <f>SUMIFS('Final Price IND Historical Data'!N$29:N$51,'Final Price IND Historical Data'!$B$29:$B$51,'Historical Data'!$A40)*CPI!$E$38/(100*11.628)</f>
        <v>127.62938024764136</v>
      </c>
      <c r="E40" s="11">
        <f>SUMIFS('Final Price IND Historical Data'!O$29:O$51,'Final Price IND Historical Data'!$B$29:$B$51,'Historical Data'!$A40)*CPI!$E$38/(100*11.628)</f>
        <v>117.56317059776433</v>
      </c>
      <c r="F40" s="11">
        <f>SUMIFS('Final Price IND Historical Data'!P$29:P$51,'Final Price IND Historical Data'!$B$29:$B$51,'Historical Data'!$A40)*CPI!$E$38/(100*11.628)</f>
        <v>95.135343848366503</v>
      </c>
      <c r="G40" s="11">
        <f>SUMIFS('Final Price IND Historical Data'!Q$29:Q$51,'Final Price IND Historical Data'!$B$29:$B$51,'Historical Data'!$A40)*CPI!$E$38/(100*11.628)</f>
        <v>87.701922600970562</v>
      </c>
      <c r="H40" s="11">
        <f>SUMIFS('Final Price IND Historical Data'!R$29:R$51,'Final Price IND Historical Data'!$B$29:$B$51,'Historical Data'!$A40)*CPI!$E$38/(100*11.628)</f>
        <v>88.018886468508356</v>
      </c>
      <c r="I40" s="11">
        <f>SUMIFS('Final Price IND Historical Data'!S$29:S$51,'Final Price IND Historical Data'!$B$29:$B$51,'Historical Data'!$A40)*CPI!$E$38/(100*11.628)</f>
        <v>84.883463045853674</v>
      </c>
      <c r="J40" s="11">
        <f>SUMIFS('Final Price IND Historical Data'!T$29:T$51,'Final Price IND Historical Data'!$B$29:$B$51,'Historical Data'!$A40)*CPI!$E$38/(100*11.628)</f>
        <v>87.514088918288024</v>
      </c>
      <c r="K40" s="11">
        <f>SUMIFS('Final Price IND Historical Data'!U$29:U$51,'Final Price IND Historical Data'!$B$29:$B$51,'Historical Data'!$A40)*CPI!$E$38/(100*11.628)</f>
        <v>98.462190578477617</v>
      </c>
      <c r="L40" s="11">
        <f>SUMIFS('Final Price IND Historical Data'!V$29:V$51,'Final Price IND Historical Data'!$B$29:$B$51,'Historical Data'!$A40)*CPI!$E$38/(100*11.628)</f>
        <v>98.16194035409454</v>
      </c>
      <c r="M40" s="11">
        <f>SUMIFS('Final Price IND Historical Data'!W$29:W$51,'Final Price IND Historical Data'!$B$29:$B$51,'Historical Data'!$A40)*CPI!$E$38/(100*11.628)</f>
        <v>106.31048489791581</v>
      </c>
      <c r="N40" s="11">
        <f>SUMIFS('Final Price IND Historical Data'!X$29:X$51,'Final Price IND Historical Data'!$B$29:$B$51,'Historical Data'!$A40)*CPI!$E$38/(100*11.628)</f>
        <v>98.860516355830313</v>
      </c>
      <c r="O40" s="11">
        <f>SUMIFS('Final Price IND Historical Data'!Y$29:Y$51,'Final Price IND Historical Data'!$B$29:$B$51,'Historical Data'!$A40)*CPI!$E$38/(100*11.628)</f>
        <v>96.234066705389026</v>
      </c>
      <c r="P40" s="11">
        <f>SUMIFS('Final Price IND Historical Data'!Z$29:Z$51,'Final Price IND Historical Data'!$B$29:$B$51,'Historical Data'!$A40)*CPI!$E$38/(100*11.628)</f>
        <v>94.617588628230536</v>
      </c>
      <c r="Q40" s="11">
        <f>SUMIFS('Final Price IND Historical Data'!AA$29:AA$51,'Final Price IND Historical Data'!$B$29:$B$51,'Historical Data'!$A40)*CPI!$E$38/(100*11.628)</f>
        <v>96.114435893411127</v>
      </c>
      <c r="R40" s="11">
        <f>SUMIFS('Final Price IND Historical Data'!AB$29:AB$51,'Final Price IND Historical Data'!$B$29:$B$51,'Historical Data'!$A40)*CPI!$E$38/(100*11.628)</f>
        <v>87.865381855919892</v>
      </c>
      <c r="S40" s="11">
        <f>SUMIFS('Final Price IND Historical Data'!AC$29:AC$51,'Final Price IND Historical Data'!$B$29:$B$51,'Historical Data'!$A40)*CPI!$E$38/(100*11.628)</f>
        <v>80.8414579985877</v>
      </c>
      <c r="T40" s="11">
        <f>SUMIFS('Final Price IND Historical Data'!AD$29:AD$51,'Final Price IND Historical Data'!$B$29:$B$51,'Historical Data'!$A40)*CPI!$E$38/(100*11.628)</f>
        <v>77.327197834548059</v>
      </c>
      <c r="U40" s="11">
        <f>SUMIFS('Final Price IND Historical Data'!AE$29:AE$51,'Final Price IND Historical Data'!$B$29:$B$51,'Historical Data'!$A40)*CPI!$E$38/(100*11.628)</f>
        <v>73.028149387921744</v>
      </c>
      <c r="V40" s="11"/>
      <c r="W40" s="11"/>
      <c r="X40" s="11"/>
    </row>
    <row r="41" spans="1:24" x14ac:dyDescent="0.3">
      <c r="A41" s="36" t="s">
        <v>39</v>
      </c>
      <c r="B41" s="9" t="s">
        <v>78</v>
      </c>
      <c r="C41" s="9" t="s">
        <v>145</v>
      </c>
      <c r="D41" s="11">
        <f>SUMIFS('Final Price IND Historical Data'!N$29:N$51,'Final Price IND Historical Data'!$B$29:$B$51,'Historical Data'!$A41)*CPI!$E$38/(100*11.628)</f>
        <v>65.982573964575124</v>
      </c>
      <c r="E41" s="11">
        <f>SUMIFS('Final Price IND Historical Data'!O$29:O$51,'Final Price IND Historical Data'!$B$29:$B$51,'Historical Data'!$A41)*CPI!$E$38/(100*11.628)</f>
        <v>63.281608956936523</v>
      </c>
      <c r="F41" s="11">
        <f>SUMIFS('Final Price IND Historical Data'!P$29:P$51,'Final Price IND Historical Data'!$B$29:$B$51,'Historical Data'!$A41)*CPI!$E$38/(100*11.628)</f>
        <v>68.755786737175754</v>
      </c>
      <c r="G41" s="11">
        <f>SUMIFS('Final Price IND Historical Data'!Q$29:Q$51,'Final Price IND Historical Data'!$B$29:$B$51,'Historical Data'!$A41)*CPI!$E$38/(100*11.628)</f>
        <v>61.794199778356642</v>
      </c>
      <c r="H41" s="11">
        <f>SUMIFS('Final Price IND Historical Data'!R$29:R$51,'Final Price IND Historical Data'!$B$29:$B$51,'Historical Data'!$A41)*CPI!$E$38/(100*11.628)</f>
        <v>60.738578684168353</v>
      </c>
      <c r="I41" s="11">
        <f>SUMIFS('Final Price IND Historical Data'!S$29:S$51,'Final Price IND Historical Data'!$B$29:$B$51,'Historical Data'!$A41)*CPI!$E$38/(100*11.628)</f>
        <v>81.757171278416564</v>
      </c>
      <c r="J41" s="11">
        <f>SUMIFS('Final Price IND Historical Data'!T$29:T$51,'Final Price IND Historical Data'!$B$29:$B$51,'Historical Data'!$A41)*CPI!$E$38/(100*11.628)</f>
        <v>85.695768866646318</v>
      </c>
      <c r="K41" s="11">
        <f>SUMIFS('Final Price IND Historical Data'!U$29:U$51,'Final Price IND Historical Data'!$B$29:$B$51,'Historical Data'!$A41)*CPI!$E$38/(100*11.628)</f>
        <v>74.91810434175926</v>
      </c>
      <c r="L41" s="11">
        <f>SUMIFS('Final Price IND Historical Data'!V$29:V$51,'Final Price IND Historical Data'!$B$29:$B$51,'Historical Data'!$A41)*CPI!$E$38/(100*11.628)</f>
        <v>99.637862733397853</v>
      </c>
      <c r="M41" s="11">
        <f>SUMIFS('Final Price IND Historical Data'!W$29:W$51,'Final Price IND Historical Data'!$B$29:$B$51,'Historical Data'!$A41)*CPI!$E$38/(100*11.628)</f>
        <v>110.27091791098988</v>
      </c>
      <c r="N41" s="11">
        <f>SUMIFS('Final Price IND Historical Data'!X$29:X$51,'Final Price IND Historical Data'!$B$29:$B$51,'Historical Data'!$A41)*CPI!$E$38/(100*11.628)</f>
        <v>108.68253521407414</v>
      </c>
      <c r="O41" s="11">
        <f>SUMIFS('Final Price IND Historical Data'!Y$29:Y$51,'Final Price IND Historical Data'!$B$29:$B$51,'Historical Data'!$A41)*CPI!$E$38/(100*11.628)</f>
        <v>106.98920414602409</v>
      </c>
      <c r="P41" s="11">
        <f>SUMIFS('Final Price IND Historical Data'!Z$29:Z$51,'Final Price IND Historical Data'!$B$29:$B$51,'Historical Data'!$A41)*CPI!$E$38/(100*11.628)</f>
        <v>115.22690271197439</v>
      </c>
      <c r="Q41" s="11">
        <f>SUMIFS('Final Price IND Historical Data'!AA$29:AA$51,'Final Price IND Historical Data'!$B$29:$B$51,'Historical Data'!$A41)*CPI!$E$38/(100*11.628)</f>
        <v>108.83260779517144</v>
      </c>
      <c r="R41" s="11">
        <f>SUMIFS('Final Price IND Historical Data'!AB$29:AB$51,'Final Price IND Historical Data'!$B$29:$B$51,'Historical Data'!$A41)*CPI!$E$38/(100*11.628)</f>
        <v>118.43293668048693</v>
      </c>
      <c r="S41" s="11">
        <f>SUMIFS('Final Price IND Historical Data'!AC$29:AC$51,'Final Price IND Historical Data'!$B$29:$B$51,'Historical Data'!$A41)*CPI!$E$38/(100*11.628)</f>
        <v>115.46326637056393</v>
      </c>
      <c r="T41" s="11">
        <f>SUMIFS('Final Price IND Historical Data'!AD$29:AD$51,'Final Price IND Historical Data'!$B$29:$B$51,'Historical Data'!$A41)*CPI!$E$38/(100*11.628)</f>
        <v>106.70832914023784</v>
      </c>
      <c r="U41" s="11">
        <f>SUMIFS('Final Price IND Historical Data'!AE$29:AE$51,'Final Price IND Historical Data'!$B$29:$B$51,'Historical Data'!$A41)*CPI!$E$38/(100*11.628)</f>
        <v>103.00780247116086</v>
      </c>
      <c r="V41" s="11"/>
      <c r="W41" s="11"/>
      <c r="X41" s="11"/>
    </row>
    <row r="42" spans="1:24" x14ac:dyDescent="0.3">
      <c r="A42" s="36" t="s">
        <v>41</v>
      </c>
      <c r="B42" s="9" t="s">
        <v>78</v>
      </c>
      <c r="C42" s="9" t="s">
        <v>145</v>
      </c>
      <c r="D42" s="11">
        <f>SUMIFS('Final Price IND Historical Data'!N$29:N$51,'Final Price IND Historical Data'!$B$29:$B$51,'Historical Data'!$A42)*CPI!$E$38/(100*11.628)</f>
        <v>39.828121347439129</v>
      </c>
      <c r="E42" s="11">
        <f>SUMIFS('Final Price IND Historical Data'!O$29:O$51,'Final Price IND Historical Data'!$B$29:$B$51,'Historical Data'!$A42)*CPI!$E$38/(100*11.628)</f>
        <v>34.403410347621083</v>
      </c>
      <c r="F42" s="11">
        <f>SUMIFS('Final Price IND Historical Data'!P$29:P$51,'Final Price IND Historical Data'!$B$29:$B$51,'Historical Data'!$A42)*CPI!$E$38/(100*11.628)</f>
        <v>31.222643835444039</v>
      </c>
      <c r="G42" s="11">
        <f>SUMIFS('Final Price IND Historical Data'!Q$29:Q$51,'Final Price IND Historical Data'!$B$29:$B$51,'Historical Data'!$A42)*CPI!$E$38/(100*11.628)</f>
        <v>39.148193884163035</v>
      </c>
      <c r="H42" s="11">
        <f>SUMIFS('Final Price IND Historical Data'!R$29:R$51,'Final Price IND Historical Data'!$B$29:$B$51,'Historical Data'!$A42)*CPI!$E$38/(100*11.628)</f>
        <v>51.906963566598222</v>
      </c>
      <c r="I42" s="11">
        <f>SUMIFS('Final Price IND Historical Data'!S$29:S$51,'Final Price IND Historical Data'!$B$29:$B$51,'Historical Data'!$A42)*CPI!$E$38/(100*11.628)</f>
        <v>47.818888749672716</v>
      </c>
      <c r="J42" s="11">
        <f>SUMIFS('Final Price IND Historical Data'!T$29:T$51,'Final Price IND Historical Data'!$B$29:$B$51,'Historical Data'!$A42)*CPI!$E$38/(100*11.628)</f>
        <v>57.835973071241192</v>
      </c>
      <c r="K42" s="11">
        <f>SUMIFS('Final Price IND Historical Data'!U$29:U$51,'Final Price IND Historical Data'!$B$29:$B$51,'Historical Data'!$A42)*CPI!$E$38/(100*11.628)</f>
        <v>59.887951430118456</v>
      </c>
      <c r="L42" s="11">
        <f>SUMIFS('Final Price IND Historical Data'!V$29:V$51,'Final Price IND Historical Data'!$B$29:$B$51,'Historical Data'!$A42)*CPI!$E$38/(100*11.628)</f>
        <v>71.128563733471253</v>
      </c>
      <c r="M42" s="11">
        <f>SUMIFS('Final Price IND Historical Data'!W$29:W$51,'Final Price IND Historical Data'!$B$29:$B$51,'Historical Data'!$A42)*CPI!$E$38/(100*11.628)</f>
        <v>71.936588270082311</v>
      </c>
      <c r="N42" s="11">
        <f>SUMIFS('Final Price IND Historical Data'!X$29:X$51,'Final Price IND Historical Data'!$B$29:$B$51,'Historical Data'!$A42)*CPI!$E$38/(100*11.628)</f>
        <v>77.909863976815473</v>
      </c>
      <c r="O42" s="11">
        <f>SUMIFS('Final Price IND Historical Data'!Y$29:Y$51,'Final Price IND Historical Data'!$B$29:$B$51,'Historical Data'!$A42)*CPI!$E$38/(100*11.628)</f>
        <v>73.694252418227038</v>
      </c>
      <c r="P42" s="11">
        <f>SUMIFS('Final Price IND Historical Data'!Z$29:Z$51,'Final Price IND Historical Data'!$B$29:$B$51,'Historical Data'!$A42)*CPI!$E$38/(100*11.628)</f>
        <v>65.296298994076821</v>
      </c>
      <c r="Q42" s="11">
        <f>SUMIFS('Final Price IND Historical Data'!AA$29:AA$51,'Final Price IND Historical Data'!$B$29:$B$51,'Historical Data'!$A42)*CPI!$E$38/(100*11.628)</f>
        <v>63.729296452521886</v>
      </c>
      <c r="R42" s="11">
        <f>SUMIFS('Final Price IND Historical Data'!AB$29:AB$51,'Final Price IND Historical Data'!$B$29:$B$51,'Historical Data'!$A42)*CPI!$E$38/(100*11.628)</f>
        <v>60.771016634869333</v>
      </c>
      <c r="S42" s="11">
        <f>SUMIFS('Final Price IND Historical Data'!AC$29:AC$51,'Final Price IND Historical Data'!$B$29:$B$51,'Historical Data'!$A42)*CPI!$E$38/(100*11.628)</f>
        <v>53.750568584940197</v>
      </c>
      <c r="T42" s="11">
        <f>SUMIFS('Final Price IND Historical Data'!AD$29:AD$51,'Final Price IND Historical Data'!$B$29:$B$51,'Historical Data'!$A42)*CPI!$E$38/(100*11.628)</f>
        <v>55.347575136495735</v>
      </c>
      <c r="U42" s="11">
        <f>SUMIFS('Final Price IND Historical Data'!AE$29:AE$51,'Final Price IND Historical Data'!$B$29:$B$51,'Historical Data'!$A42)*CPI!$E$38/(100*11.628)</f>
        <v>56.096432150613616</v>
      </c>
      <c r="V42" s="11"/>
      <c r="W42" s="11"/>
      <c r="X42" s="11"/>
    </row>
    <row r="43" spans="1:24" x14ac:dyDescent="0.3">
      <c r="A43" s="36" t="s">
        <v>43</v>
      </c>
      <c r="B43" s="9" t="s">
        <v>78</v>
      </c>
      <c r="C43" s="9" t="s">
        <v>145</v>
      </c>
      <c r="D43" s="11">
        <f>SUMIFS('Final Price IND Historical Data'!N$29:N$51,'Final Price IND Historical Data'!$B$29:$B$51,'Historical Data'!$A43)*CPI!$E$38/(100*11.628)</f>
        <v>25.705696989300808</v>
      </c>
      <c r="E43" s="11">
        <f>SUMIFS('Final Price IND Historical Data'!O$29:O$51,'Final Price IND Historical Data'!$B$29:$B$51,'Historical Data'!$A43)*CPI!$E$38/(100*11.628)</f>
        <v>33.299556953726537</v>
      </c>
      <c r="F43" s="11">
        <f>SUMIFS('Final Price IND Historical Data'!P$29:P$51,'Final Price IND Historical Data'!$B$29:$B$51,'Historical Data'!$A43)*CPI!$E$38/(100*11.628)</f>
        <v>35.377503183529335</v>
      </c>
      <c r="G43" s="11">
        <f>SUMIFS('Final Price IND Historical Data'!Q$29:Q$51,'Final Price IND Historical Data'!$B$29:$B$51,'Historical Data'!$A43)*CPI!$E$38/(100*11.628)</f>
        <v>45.333134880004643</v>
      </c>
      <c r="H43" s="11">
        <f>SUMIFS('Final Price IND Historical Data'!R$29:R$51,'Final Price IND Historical Data'!$B$29:$B$51,'Historical Data'!$A43)*CPI!$E$38/(100*11.628)</f>
        <v>40.840360512957147</v>
      </c>
      <c r="I43" s="11">
        <f>SUMIFS('Final Price IND Historical Data'!S$29:S$51,'Final Price IND Historical Data'!$B$29:$B$51,'Historical Data'!$A43)*CPI!$E$38/(100*11.628)</f>
        <v>38.573722592599019</v>
      </c>
      <c r="J43" s="11">
        <f>SUMIFS('Final Price IND Historical Data'!T$29:T$51,'Final Price IND Historical Data'!$B$29:$B$51,'Historical Data'!$A43)*CPI!$E$38/(100*11.628)</f>
        <v>47.825560198642798</v>
      </c>
      <c r="K43" s="11">
        <f>SUMIFS('Final Price IND Historical Data'!U$29:U$51,'Final Price IND Historical Data'!$B$29:$B$51,'Historical Data'!$A43)*CPI!$E$38/(100*11.628)</f>
        <v>37.699342528764568</v>
      </c>
      <c r="L43" s="11">
        <f>SUMIFS('Final Price IND Historical Data'!V$29:V$51,'Final Price IND Historical Data'!$B$29:$B$51,'Historical Data'!$A43)*CPI!$E$38/(100*11.628)</f>
        <v>46.271751716927646</v>
      </c>
      <c r="M43" s="11">
        <f>SUMIFS('Final Price IND Historical Data'!W$29:W$51,'Final Price IND Historical Data'!$B$29:$B$51,'Historical Data'!$A43)*CPI!$E$38/(100*11.628)</f>
        <v>46.564560036291617</v>
      </c>
      <c r="N43" s="11">
        <f>SUMIFS('Final Price IND Historical Data'!X$29:X$51,'Final Price IND Historical Data'!$B$29:$B$51,'Historical Data'!$A43)*CPI!$E$38/(100*11.628)</f>
        <v>54.898425525453668</v>
      </c>
      <c r="O43" s="11">
        <f>SUMIFS('Final Price IND Historical Data'!Y$29:Y$51,'Final Price IND Historical Data'!$B$29:$B$51,'Historical Data'!$A43)*CPI!$E$38/(100*11.628)</f>
        <v>48.457833204249418</v>
      </c>
      <c r="P43" s="11">
        <f>SUMIFS('Final Price IND Historical Data'!Z$29:Z$51,'Final Price IND Historical Data'!$B$29:$B$51,'Historical Data'!$A43)*CPI!$E$38/(100*11.628)</f>
        <v>40.417677818236008</v>
      </c>
      <c r="Q43" s="11">
        <f>SUMIFS('Final Price IND Historical Data'!AA$29:AA$51,'Final Price IND Historical Data'!$B$29:$B$51,'Historical Data'!$A43)*CPI!$E$38/(100*11.628)</f>
        <v>47.740153394570463</v>
      </c>
      <c r="R43" s="11">
        <f>SUMIFS('Final Price IND Historical Data'!AB$29:AB$51,'Final Price IND Historical Data'!$B$29:$B$51,'Historical Data'!$A43)*CPI!$E$38/(100*11.628)</f>
        <v>39.875084145700946</v>
      </c>
      <c r="S43" s="11">
        <f>SUMIFS('Final Price IND Historical Data'!AC$29:AC$51,'Final Price IND Historical Data'!$B$29:$B$51,'Historical Data'!$A43)*CPI!$E$38/(100*11.628)</f>
        <v>32.327355237211378</v>
      </c>
      <c r="T43" s="11">
        <f>SUMIFS('Final Price IND Historical Data'!AD$29:AD$51,'Final Price IND Historical Data'!$B$29:$B$51,'Historical Data'!$A43)*CPI!$E$38/(100*11.628)</f>
        <v>39.023852784067138</v>
      </c>
      <c r="U43" s="11">
        <f>SUMIFS('Final Price IND Historical Data'!AE$29:AE$51,'Final Price IND Historical Data'!$B$29:$B$51,'Historical Data'!$A43)*CPI!$E$38/(100*11.628)</f>
        <v>40.400482640050662</v>
      </c>
      <c r="V43" s="11"/>
      <c r="W43" s="11"/>
      <c r="X43" s="11"/>
    </row>
    <row r="44" spans="1:24" x14ac:dyDescent="0.3">
      <c r="A44" s="36" t="s">
        <v>45</v>
      </c>
      <c r="B44" s="9" t="s">
        <v>78</v>
      </c>
      <c r="C44" s="9" t="s">
        <v>145</v>
      </c>
      <c r="D44" s="11">
        <f>SUMIFS('Final Price IND Historical Data'!N$29:N$51,'Final Price IND Historical Data'!$B$29:$B$51,'Historical Data'!$A44)*CPI!$E$38/(100*11.628)</f>
        <v>118.59439099867231</v>
      </c>
      <c r="E44" s="11">
        <f>SUMIFS('Final Price IND Historical Data'!O$29:O$51,'Final Price IND Historical Data'!$B$29:$B$51,'Historical Data'!$A44)*CPI!$E$38/(100*11.628)</f>
        <v>114.71366516594415</v>
      </c>
      <c r="F44" s="11">
        <f>SUMIFS('Final Price IND Historical Data'!P$29:P$51,'Final Price IND Historical Data'!$B$29:$B$51,'Historical Data'!$A44)*CPI!$E$38/(100*11.628)</f>
        <v>109.7781149606239</v>
      </c>
      <c r="G44" s="11">
        <f>SUMIFS('Final Price IND Historical Data'!Q$29:Q$51,'Final Price IND Historical Data'!$B$29:$B$51,'Historical Data'!$A44)*CPI!$E$38/(100*11.628)</f>
        <v>105.30320992080466</v>
      </c>
      <c r="H44" s="11">
        <f>SUMIFS('Final Price IND Historical Data'!R$29:R$51,'Final Price IND Historical Data'!$B$29:$B$51,'Historical Data'!$A44)*CPI!$E$38/(100*11.628)</f>
        <v>102.39292601293423</v>
      </c>
      <c r="I44" s="11">
        <f>SUMIFS('Final Price IND Historical Data'!S$29:S$51,'Final Price IND Historical Data'!$B$29:$B$51,'Historical Data'!$A44)*CPI!$E$38/(100*11.628)</f>
        <v>97.891755425988691</v>
      </c>
      <c r="J44" s="11">
        <f>SUMIFS('Final Price IND Historical Data'!T$29:T$51,'Final Price IND Historical Data'!$B$29:$B$51,'Historical Data'!$A44)*CPI!$E$38/(100*11.628)</f>
        <v>97.059120071720301</v>
      </c>
      <c r="K44" s="11">
        <f>SUMIFS('Final Price IND Historical Data'!U$29:U$51,'Final Price IND Historical Data'!$B$29:$B$51,'Historical Data'!$A44)*CPI!$E$38/(100*11.628)</f>
        <v>96.161643836779447</v>
      </c>
      <c r="L44" s="11">
        <f>SUMIFS('Final Price IND Historical Data'!V$29:V$51,'Final Price IND Historical Data'!$B$29:$B$51,'Historical Data'!$A44)*CPI!$E$38/(100*11.628)</f>
        <v>95.005539514468325</v>
      </c>
      <c r="M44" s="11">
        <f>SUMIFS('Final Price IND Historical Data'!W$29:W$51,'Final Price IND Historical Data'!$B$29:$B$51,'Historical Data'!$A44)*CPI!$E$38/(100*11.628)</f>
        <v>95.464328581305736</v>
      </c>
      <c r="N44" s="11">
        <f>SUMIFS('Final Price IND Historical Data'!X$29:X$51,'Final Price IND Historical Data'!$B$29:$B$51,'Historical Data'!$A44)*CPI!$E$38/(100*11.628)</f>
        <v>109.1717397844838</v>
      </c>
      <c r="O44" s="11">
        <f>SUMIFS('Final Price IND Historical Data'!Y$29:Y$51,'Final Price IND Historical Data'!$B$29:$B$51,'Historical Data'!$A44)*CPI!$E$38/(100*11.628)</f>
        <v>108.9197568805365</v>
      </c>
      <c r="P44" s="11">
        <f>SUMIFS('Final Price IND Historical Data'!Z$29:Z$51,'Final Price IND Historical Data'!$B$29:$B$51,'Historical Data'!$A44)*CPI!$E$38/(100*11.628)</f>
        <v>114.4602289017225</v>
      </c>
      <c r="Q44" s="11">
        <f>SUMIFS('Final Price IND Historical Data'!AA$29:AA$51,'Final Price IND Historical Data'!$B$29:$B$51,'Historical Data'!$A44)*CPI!$E$38/(100*11.628)</f>
        <v>115.43760493102154</v>
      </c>
      <c r="R44" s="11">
        <f>SUMIFS('Final Price IND Historical Data'!AB$29:AB$51,'Final Price IND Historical Data'!$B$29:$B$51,'Historical Data'!$A44)*CPI!$E$38/(100*11.628)</f>
        <v>110.68438139866969</v>
      </c>
      <c r="S44" s="11">
        <f>SUMIFS('Final Price IND Historical Data'!AC$29:AC$51,'Final Price IND Historical Data'!$B$29:$B$51,'Historical Data'!$A44)*CPI!$E$38/(100*11.628)</f>
        <v>111.96516827318933</v>
      </c>
      <c r="T44" s="11">
        <f>SUMIFS('Final Price IND Historical Data'!AD$29:AD$51,'Final Price IND Historical Data'!$B$29:$B$51,'Historical Data'!$A44)*CPI!$E$38/(100*11.628)</f>
        <v>125.55604799895042</v>
      </c>
      <c r="U44" s="11">
        <f>SUMIFS('Final Price IND Historical Data'!AE$29:AE$51,'Final Price IND Historical Data'!$B$29:$B$51,'Historical Data'!$A44)*CPI!$E$38/(100*11.628)</f>
        <v>115.82694789125703</v>
      </c>
      <c r="V44" s="11"/>
      <c r="W44" s="11"/>
      <c r="X44" s="11"/>
    </row>
    <row r="45" spans="1:24" x14ac:dyDescent="0.3">
      <c r="A45" s="36" t="s">
        <v>47</v>
      </c>
      <c r="B45" s="9" t="s">
        <v>78</v>
      </c>
      <c r="C45" s="9" t="s">
        <v>145</v>
      </c>
      <c r="D45" s="11">
        <f>SUMIFS('Final Price IND Historical Data'!N$29:N$51,'Final Price IND Historical Data'!$B$29:$B$51,'Historical Data'!$A45)*CPI!$E$38/(100*11.628)</f>
        <v>70.375863194290559</v>
      </c>
      <c r="E45" s="11">
        <f>SUMIFS('Final Price IND Historical Data'!O$29:O$51,'Final Price IND Historical Data'!$B$29:$B$51,'Historical Data'!$A45)*CPI!$E$38/(100*11.628)</f>
        <v>67.047536838357985</v>
      </c>
      <c r="F45" s="11">
        <f>SUMIFS('Final Price IND Historical Data'!P$29:P$51,'Final Price IND Historical Data'!$B$29:$B$51,'Historical Data'!$A45)*CPI!$E$38/(100*11.628)</f>
        <v>64.902683504842116</v>
      </c>
      <c r="G45" s="11">
        <f>SUMIFS('Final Price IND Historical Data'!Q$29:Q$51,'Final Price IND Historical Data'!$B$29:$B$51,'Historical Data'!$A45)*CPI!$E$38/(100*11.628)</f>
        <v>61.99436951300617</v>
      </c>
      <c r="H45" s="11">
        <f>SUMIFS('Final Price IND Historical Data'!R$29:R$51,'Final Price IND Historical Data'!$B$29:$B$51,'Historical Data'!$A45)*CPI!$E$38/(100*11.628)</f>
        <v>66.467330902338063</v>
      </c>
      <c r="I45" s="11">
        <f>SUMIFS('Final Price IND Historical Data'!S$29:S$51,'Final Price IND Historical Data'!$B$29:$B$51,'Historical Data'!$A45)*CPI!$E$38/(100*11.628)</f>
        <v>85.35197912031019</v>
      </c>
      <c r="J45" s="11">
        <f>SUMIFS('Final Price IND Historical Data'!T$29:T$51,'Final Price IND Historical Data'!$B$29:$B$51,'Historical Data'!$A45)*CPI!$E$38/(100*11.628)</f>
        <v>111.0327325950234</v>
      </c>
      <c r="K45" s="11">
        <f>SUMIFS('Final Price IND Historical Data'!U$29:U$51,'Final Price IND Historical Data'!$B$29:$B$51,'Historical Data'!$A45)*CPI!$E$38/(100*11.628)</f>
        <v>110.90651788589915</v>
      </c>
      <c r="L45" s="11">
        <f>SUMIFS('Final Price IND Historical Data'!V$29:V$51,'Final Price IND Historical Data'!$B$29:$B$51,'Historical Data'!$A45)*CPI!$E$38/(100*11.628)</f>
        <v>131.44811063396904</v>
      </c>
      <c r="M45" s="11">
        <f>SUMIFS('Final Price IND Historical Data'!W$29:W$51,'Final Price IND Historical Data'!$B$29:$B$51,'Historical Data'!$A45)*CPI!$E$38/(100*11.628)</f>
        <v>139.0249242583098</v>
      </c>
      <c r="N45" s="11">
        <f>SUMIFS('Final Price IND Historical Data'!X$29:X$51,'Final Price IND Historical Data'!$B$29:$B$51,'Historical Data'!$A45)*CPI!$E$38/(100*11.628)</f>
        <v>122.51745689336801</v>
      </c>
      <c r="O45" s="11">
        <f>SUMIFS('Final Price IND Historical Data'!Y$29:Y$51,'Final Price IND Historical Data'!$B$29:$B$51,'Historical Data'!$A45)*CPI!$E$38/(100*11.628)</f>
        <v>120.90634574300564</v>
      </c>
      <c r="P45" s="11">
        <f>SUMIFS('Final Price IND Historical Data'!Z$29:Z$51,'Final Price IND Historical Data'!$B$29:$B$51,'Historical Data'!$A45)*CPI!$E$38/(100*11.628)</f>
        <v>123.20667360514445</v>
      </c>
      <c r="Q45" s="11">
        <f>SUMIFS('Final Price IND Historical Data'!AA$29:AA$51,'Final Price IND Historical Data'!$B$29:$B$51,'Historical Data'!$A45)*CPI!$E$38/(100*11.628)</f>
        <v>126.17637018061457</v>
      </c>
      <c r="R45" s="11">
        <f>SUMIFS('Final Price IND Historical Data'!AB$29:AB$51,'Final Price IND Historical Data'!$B$29:$B$51,'Historical Data'!$A45)*CPI!$E$38/(100*11.628)</f>
        <v>131.08161869973344</v>
      </c>
      <c r="S45" s="11">
        <f>SUMIFS('Final Price IND Historical Data'!AC$29:AC$51,'Final Price IND Historical Data'!$B$29:$B$51,'Historical Data'!$A45)*CPI!$E$38/(100*11.628)</f>
        <v>132.73042091022202</v>
      </c>
      <c r="T45" s="11">
        <f>SUMIFS('Final Price IND Historical Data'!AD$29:AD$51,'Final Price IND Historical Data'!$B$29:$B$51,'Historical Data'!$A45)*CPI!$E$38/(100*11.628)</f>
        <v>128.86257395076814</v>
      </c>
      <c r="U45" s="11">
        <f>SUMIFS('Final Price IND Historical Data'!AE$29:AE$51,'Final Price IND Historical Data'!$B$29:$B$51,'Historical Data'!$A45)*CPI!$E$38/(100*11.628)</f>
        <v>129.20259021350049</v>
      </c>
      <c r="V45" s="11"/>
      <c r="W45" s="11"/>
      <c r="X45" s="11"/>
    </row>
    <row r="46" spans="1:24" x14ac:dyDescent="0.3">
      <c r="A46" s="36" t="s">
        <v>49</v>
      </c>
      <c r="B46" s="9" t="s">
        <v>78</v>
      </c>
      <c r="C46" s="9" t="s">
        <v>145</v>
      </c>
      <c r="D46" s="11">
        <f>SUMIFS('Final Price IND Historical Data'!N$29:N$51,'Final Price IND Historical Data'!$B$29:$B$51,'Historical Data'!$A46)*CPI!$E$38/(100*11.628)</f>
        <v>83.209656034500838</v>
      </c>
      <c r="E46" s="11">
        <f>SUMIFS('Final Price IND Historical Data'!O$29:O$51,'Final Price IND Historical Data'!$B$29:$B$51,'Historical Data'!$A46)*CPI!$E$38/(100*11.628)</f>
        <v>86.456550439159528</v>
      </c>
      <c r="F46" s="11">
        <f>SUMIFS('Final Price IND Historical Data'!P$29:P$51,'Final Price IND Historical Data'!$B$29:$B$51,'Historical Data'!$A46)*CPI!$E$38/(100*11.628)</f>
        <v>93.356308300043352</v>
      </c>
      <c r="G46" s="11">
        <f>SUMIFS('Final Price IND Historical Data'!Q$29:Q$51,'Final Price IND Historical Data'!$B$29:$B$51,'Historical Data'!$A46)*CPI!$E$38/(100*11.628)</f>
        <v>100.30907879021039</v>
      </c>
      <c r="H46" s="11">
        <f>SUMIFS('Final Price IND Historical Data'!R$29:R$51,'Final Price IND Historical Data'!$B$29:$B$51,'Historical Data'!$A46)*CPI!$E$38/(100*11.628)</f>
        <v>94.546645385442389</v>
      </c>
      <c r="I46" s="11">
        <f>SUMIFS('Final Price IND Historical Data'!S$29:S$51,'Final Price IND Historical Data'!$B$29:$B$51,'Historical Data'!$A46)*CPI!$E$38/(100*11.628)</f>
        <v>89.954657291716501</v>
      </c>
      <c r="J46" s="11">
        <f>SUMIFS('Final Price IND Historical Data'!T$29:T$51,'Final Price IND Historical Data'!$B$29:$B$51,'Historical Data'!$A46)*CPI!$E$38/(100*11.628)</f>
        <v>91.302955377533138</v>
      </c>
      <c r="K46" s="11">
        <f>SUMIFS('Final Price IND Historical Data'!U$29:U$51,'Final Price IND Historical Data'!$B$29:$B$51,'Historical Data'!$A46)*CPI!$E$38/(100*11.628)</f>
        <v>85.705460853535925</v>
      </c>
      <c r="L46" s="11">
        <f>SUMIFS('Final Price IND Historical Data'!V$29:V$51,'Final Price IND Historical Data'!$B$29:$B$51,'Historical Data'!$A46)*CPI!$E$38/(100*11.628)</f>
        <v>105.74447986770882</v>
      </c>
      <c r="M46" s="11">
        <f>SUMIFS('Final Price IND Historical Data'!W$29:W$51,'Final Price IND Historical Data'!$B$29:$B$51,'Historical Data'!$A46)*CPI!$E$38/(100*11.628)</f>
        <v>94.631281733465713</v>
      </c>
      <c r="N46" s="11">
        <f>SUMIFS('Final Price IND Historical Data'!X$29:X$51,'Final Price IND Historical Data'!$B$29:$B$51,'Historical Data'!$A46)*CPI!$E$38/(100*11.628)</f>
        <v>99.008513958704626</v>
      </c>
      <c r="O46" s="11">
        <f>SUMIFS('Final Price IND Historical Data'!Y$29:Y$51,'Final Price IND Historical Data'!$B$29:$B$51,'Historical Data'!$A46)*CPI!$E$38/(100*11.628)</f>
        <v>96.861121622299891</v>
      </c>
      <c r="P46" s="11">
        <f>SUMIFS('Final Price IND Historical Data'!Z$29:Z$51,'Final Price IND Historical Data'!$B$29:$B$51,'Historical Data'!$A46)*CPI!$E$38/(100*11.628)</f>
        <v>96.428589347406401</v>
      </c>
      <c r="Q46" s="11">
        <f>SUMIFS('Final Price IND Historical Data'!AA$29:AA$51,'Final Price IND Historical Data'!$B$29:$B$51,'Historical Data'!$A46)*CPI!$E$38/(100*11.628)</f>
        <v>99.070421853281317</v>
      </c>
      <c r="R46" s="11">
        <f>SUMIFS('Final Price IND Historical Data'!AB$29:AB$51,'Final Price IND Historical Data'!$B$29:$B$51,'Historical Data'!$A46)*CPI!$E$38/(100*11.628)</f>
        <v>92.873363685032103</v>
      </c>
      <c r="S46" s="11">
        <f>SUMIFS('Final Price IND Historical Data'!AC$29:AC$51,'Final Price IND Historical Data'!$B$29:$B$51,'Historical Data'!$A46)*CPI!$E$38/(100*11.628)</f>
        <v>87.649706693283477</v>
      </c>
      <c r="T46" s="11">
        <f>SUMIFS('Final Price IND Historical Data'!AD$29:AD$51,'Final Price IND Historical Data'!$B$29:$B$51,'Historical Data'!$A46)*CPI!$E$38/(100*11.628)</f>
        <v>89.679963444687303</v>
      </c>
      <c r="U46" s="11">
        <f>SUMIFS('Final Price IND Historical Data'!AE$29:AE$51,'Final Price IND Historical Data'!$B$29:$B$51,'Historical Data'!$A46)*CPI!$E$38/(100*11.628)</f>
        <v>76.448501465802494</v>
      </c>
      <c r="V46" s="11"/>
      <c r="W46" s="11"/>
      <c r="X46" s="11"/>
    </row>
    <row r="47" spans="1:24" x14ac:dyDescent="0.3">
      <c r="A47" s="9" t="s">
        <v>97</v>
      </c>
      <c r="B47" s="9" t="s">
        <v>78</v>
      </c>
      <c r="C47" s="9" t="s">
        <v>145</v>
      </c>
      <c r="D47" s="11">
        <f>SUMIFS('Final Price IND Historical Data'!N$29:N$51,'Final Price IND Historical Data'!$B$29:$B$51,'Historical Data'!$A47)*CPI!$E$38/(100*11.628)</f>
        <v>54.037283297370863</v>
      </c>
      <c r="E47" s="11">
        <f>SUMIFS('Final Price IND Historical Data'!O$29:O$51,'Final Price IND Historical Data'!$B$29:$B$51,'Historical Data'!$A47)*CPI!$E$38/(100*11.628)</f>
        <v>53.565440253611676</v>
      </c>
      <c r="F47" s="11">
        <f>SUMIFS('Final Price IND Historical Data'!P$29:P$51,'Final Price IND Historical Data'!$B$29:$B$51,'Historical Data'!$A47)*CPI!$E$38/(100*11.628)</f>
        <v>56.08431497820601</v>
      </c>
      <c r="G47" s="11">
        <f>SUMIFS('Final Price IND Historical Data'!Q$29:Q$51,'Final Price IND Historical Data'!$B$29:$B$51,'Historical Data'!$A47)*CPI!$E$38/(100*11.628)</f>
        <v>71.060413393860884</v>
      </c>
      <c r="H47" s="11">
        <f>SUMIFS('Final Price IND Historical Data'!R$29:R$51,'Final Price IND Historical Data'!$B$29:$B$51,'Historical Data'!$A47)*CPI!$E$38/(100*11.628)</f>
        <v>71.050187340846392</v>
      </c>
      <c r="I47" s="11">
        <f>SUMIFS('Final Price IND Historical Data'!S$29:S$51,'Final Price IND Historical Data'!$B$29:$B$51,'Historical Data'!$A47)*CPI!$E$38/(100*11.628)</f>
        <v>68.7894153926798</v>
      </c>
      <c r="J47" s="11">
        <f>SUMIFS('Final Price IND Historical Data'!T$29:T$51,'Final Price IND Historical Data'!$B$29:$B$51,'Historical Data'!$A47)*CPI!$E$38/(100*11.628)</f>
        <v>70.544873234865918</v>
      </c>
      <c r="K47" s="11">
        <f>SUMIFS('Final Price IND Historical Data'!U$29:U$51,'Final Price IND Historical Data'!$B$29:$B$51,'Historical Data'!$A47)*CPI!$E$38/(100*11.628)</f>
        <v>67.36184788563601</v>
      </c>
      <c r="L47" s="11">
        <f>SUMIFS('Final Price IND Historical Data'!V$29:V$51,'Final Price IND Historical Data'!$B$29:$B$51,'Historical Data'!$A47)*CPI!$E$38/(100*11.628)</f>
        <v>69.847636776033596</v>
      </c>
      <c r="M47" s="11">
        <f>SUMIFS('Final Price IND Historical Data'!W$29:W$51,'Final Price IND Historical Data'!$B$29:$B$51,'Historical Data'!$A47)*CPI!$E$38/(100*11.628)</f>
        <v>74.041552992695699</v>
      </c>
      <c r="N47" s="11">
        <f>SUMIFS('Final Price IND Historical Data'!X$29:X$51,'Final Price IND Historical Data'!$B$29:$B$51,'Historical Data'!$A47)*CPI!$E$38/(100*11.628)</f>
        <v>74.636397593647345</v>
      </c>
      <c r="O47" s="11">
        <f>SUMIFS('Final Price IND Historical Data'!Y$29:Y$51,'Final Price IND Historical Data'!$B$29:$B$51,'Historical Data'!$A47)*CPI!$E$38/(100*11.628)</f>
        <v>78.180153967109831</v>
      </c>
      <c r="P47" s="11">
        <f>SUMIFS('Final Price IND Historical Data'!Z$29:Z$51,'Final Price IND Historical Data'!$B$29:$B$51,'Historical Data'!$A47)*CPI!$E$38/(100*11.628)</f>
        <v>75.041429840699607</v>
      </c>
      <c r="Q47" s="11">
        <f>SUMIFS('Final Price IND Historical Data'!AA$29:AA$51,'Final Price IND Historical Data'!$B$29:$B$51,'Historical Data'!$A47)*CPI!$E$38/(100*11.628)</f>
        <v>73.400463518437022</v>
      </c>
      <c r="R47" s="11">
        <f>SUMIFS('Final Price IND Historical Data'!AB$29:AB$51,'Final Price IND Historical Data'!$B$29:$B$51,'Historical Data'!$A47)*CPI!$E$38/(100*11.628)</f>
        <v>71.079517201804094</v>
      </c>
      <c r="S47" s="11">
        <f>SUMIFS('Final Price IND Historical Data'!AC$29:AC$51,'Final Price IND Historical Data'!$B$29:$B$51,'Historical Data'!$A47)*CPI!$E$38/(100*11.628)</f>
        <v>68.544856883386842</v>
      </c>
      <c r="T47" s="11">
        <f>SUMIFS('Final Price IND Historical Data'!AD$29:AD$51,'Final Price IND Historical Data'!$B$29:$B$51,'Historical Data'!$A47)*CPI!$E$38/(100*11.628)</f>
        <v>66.864159543504542</v>
      </c>
      <c r="U47" s="11">
        <f>SUMIFS('Final Price IND Historical Data'!AE$29:AE$51,'Final Price IND Historical Data'!$B$29:$B$51,'Historical Data'!$A47)*CPI!$E$38/(100*11.628)</f>
        <v>64.958471526938382</v>
      </c>
      <c r="V47" s="11"/>
      <c r="W47" s="11"/>
      <c r="X47" s="11"/>
    </row>
    <row r="48" spans="1:24" x14ac:dyDescent="0.3">
      <c r="A48" s="36" t="s">
        <v>5</v>
      </c>
      <c r="B48" s="9" t="s">
        <v>82</v>
      </c>
      <c r="C48" s="9" t="s">
        <v>146</v>
      </c>
      <c r="D48" s="11">
        <f>SUMIFS('Final Price IND Historical Data'!N$3:N$25,'Final Price IND Historical Data'!$B$3:$B$25,'Historical Data'!$A48)*CPI!$E$38/(100*11.628)</f>
        <v>39.419481965248181</v>
      </c>
      <c r="E48" s="11">
        <f>SUMIFS('Final Price IND Historical Data'!O$3:O$25,'Final Price IND Historical Data'!$B$3:$B$25,'Historical Data'!$A48)*CPI!$E$38/(100*11.628)</f>
        <v>40.501517444663151</v>
      </c>
      <c r="F48" s="11">
        <f>SUMIFS('Final Price IND Historical Data'!P$3:P$25,'Final Price IND Historical Data'!$B$3:$B$25,'Historical Data'!$A48)*CPI!$E$38/(100*11.628)</f>
        <v>45.372279300405204</v>
      </c>
      <c r="G48" s="11">
        <f>SUMIFS('Final Price IND Historical Data'!Q$3:Q$25,'Final Price IND Historical Data'!$B$3:$B$25,'Historical Data'!$A48)*CPI!$E$38/(100*11.628)</f>
        <v>38.811434549274388</v>
      </c>
      <c r="H48" s="11">
        <f>SUMIFS('Final Price IND Historical Data'!R$3:R$25,'Final Price IND Historical Data'!$B$3:$B$25,'Historical Data'!$A48)*CPI!$E$38/(100*11.628)</f>
        <v>42.99711213932121</v>
      </c>
      <c r="I48" s="11">
        <f>SUMIFS('Final Price IND Historical Data'!S$3:S$25,'Final Price IND Historical Data'!$B$3:$B$25,'Historical Data'!$A48)*CPI!$E$38/(100*11.628)</f>
        <v>44.879633943321984</v>
      </c>
      <c r="J48" s="11">
        <f>SUMIFS('Final Price IND Historical Data'!T$3:T$25,'Final Price IND Historical Data'!$B$3:$B$25,'Historical Data'!$A48)*CPI!$E$38/(100*11.628)</f>
        <v>56.312816483022431</v>
      </c>
      <c r="K48" s="11">
        <f>SUMIFS('Final Price IND Historical Data'!U$3:U$25,'Final Price IND Historical Data'!$B$3:$B$25,'Historical Data'!$A48)*CPI!$E$38/(100*11.628)</f>
        <v>57.970198772238952</v>
      </c>
      <c r="L48" s="18">
        <f>K48*L53/K53</f>
        <v>61.124718841608413</v>
      </c>
      <c r="M48" s="11">
        <f>SUMIFS('Final Price IND Historical Data'!W$3:W$25,'Final Price IND Historical Data'!$B$3:$B$25,'Historical Data'!$A48)*CPI!$E$38/(100*11.628)</f>
        <v>50.994927463367034</v>
      </c>
      <c r="N48" s="11">
        <f>SUMIFS('Final Price IND Historical Data'!X$3:X$25,'Final Price IND Historical Data'!$B$3:$B$25,'Historical Data'!$A48)*CPI!$E$38/(100*11.628)</f>
        <v>49.81620850498016</v>
      </c>
      <c r="O48" s="11">
        <f>SUMIFS('Final Price IND Historical Data'!Y$3:Y$25,'Final Price IND Historical Data'!$B$3:$B$25,'Historical Data'!$A48)*CPI!$E$38/(100*11.628)</f>
        <v>50.116607567463632</v>
      </c>
      <c r="P48" s="11">
        <f>SUMIFS('Final Price IND Historical Data'!Z$3:Z$25,'Final Price IND Historical Data'!$B$3:$B$25,'Historical Data'!$A48)*CPI!$E$38/(100*11.628)</f>
        <v>57.906373492722047</v>
      </c>
      <c r="Q48" s="11">
        <f>SUMIFS('Final Price IND Historical Data'!AA$3:AA$25,'Final Price IND Historical Data'!$B$3:$B$25,'Historical Data'!$A48)*CPI!$E$38/(100*11.628)</f>
        <v>57.668355104663526</v>
      </c>
      <c r="R48" s="11">
        <f>SUMIFS('Final Price IND Historical Data'!AB$3:AB$25,'Final Price IND Historical Data'!$B$3:$B$25,'Historical Data'!$A48)*CPI!$E$38/(100*11.628)</f>
        <v>54.456262549947191</v>
      </c>
      <c r="S48" s="11">
        <f>SUMIFS('Final Price IND Historical Data'!AC$3:AC$25,'Final Price IND Historical Data'!$B$3:$B$25,'Historical Data'!$A48)*CPI!$E$38/(100*11.628)</f>
        <v>51.223866727302223</v>
      </c>
      <c r="T48" s="11">
        <f>SUMIFS('Final Price IND Historical Data'!AD$3:AD$25,'Final Price IND Historical Data'!$B$3:$B$25,'Historical Data'!$A48)*CPI!$E$38/(100*11.628)</f>
        <v>47.780260885032313</v>
      </c>
      <c r="U48" s="11">
        <f>SUMIFS('Final Price IND Historical Data'!AE$3:AE$25,'Final Price IND Historical Data'!$B$3:$B$25,'Historical Data'!$A48)*CPI!$E$38/(100*11.628)</f>
        <v>44.665954962267179</v>
      </c>
      <c r="V48" s="11"/>
      <c r="W48" s="11"/>
      <c r="X48" s="11"/>
    </row>
    <row r="49" spans="1:24" x14ac:dyDescent="0.3">
      <c r="A49" s="36" t="s">
        <v>9</v>
      </c>
      <c r="B49" s="9" t="s">
        <v>82</v>
      </c>
      <c r="C49" s="9" t="s">
        <v>146</v>
      </c>
      <c r="D49" s="11">
        <f>SUMIFS('Final Price IND Historical Data'!N$3:N$25,'Final Price IND Historical Data'!$B$3:$B$25,'Historical Data'!$A49)*CPI!$E$38/(100*11.628)</f>
        <v>26.743965312020983</v>
      </c>
      <c r="E49" s="11">
        <f>SUMIFS('Final Price IND Historical Data'!O$3:O$25,'Final Price IND Historical Data'!$B$3:$B$25,'Historical Data'!$A49)*CPI!$E$38/(100*11.628)</f>
        <v>37.316854876329039</v>
      </c>
      <c r="F49" s="11">
        <f>SUMIFS('Final Price IND Historical Data'!P$3:P$25,'Final Price IND Historical Data'!$B$3:$B$25,'Historical Data'!$A49)*CPI!$E$38/(100*11.628)</f>
        <v>30.498222535335991</v>
      </c>
      <c r="G49" s="11">
        <f>SUMIFS('Final Price IND Historical Data'!Q$3:Q$25,'Final Price IND Historical Data'!$B$3:$B$25,'Historical Data'!$A49)*CPI!$E$38/(100*11.628)</f>
        <v>30.706228158211516</v>
      </c>
      <c r="H49" s="11">
        <f>SUMIFS('Final Price IND Historical Data'!R$3:R$25,'Final Price IND Historical Data'!$B$3:$B$25,'Historical Data'!$A49)*CPI!$E$38/(100*11.628)</f>
        <v>29.572948596353143</v>
      </c>
      <c r="I49" s="11">
        <f>SUMIFS('Final Price IND Historical Data'!S$3:S$25,'Final Price IND Historical Data'!$B$3:$B$25,'Historical Data'!$A49)*CPI!$E$38/(100*11.628)</f>
        <v>28.989827184602209</v>
      </c>
      <c r="J49" s="11">
        <f>SUMIFS('Final Price IND Historical Data'!T$3:T$25,'Final Price IND Historical Data'!$B$3:$B$25,'Historical Data'!$A49)*CPI!$E$38/(100*11.628)</f>
        <v>38.062244838226242</v>
      </c>
      <c r="K49" s="11">
        <f>SUMIFS('Final Price IND Historical Data'!U$3:U$25,'Final Price IND Historical Data'!$B$3:$B$25,'Historical Data'!$A49)*CPI!$E$38/(100*11.628)</f>
        <v>36.960536464013678</v>
      </c>
      <c r="L49" s="11">
        <f>SUMIFS('Final Price IND Historical Data'!V$3:V$25,'Final Price IND Historical Data'!$B$3:$B$25,'Historical Data'!$A49)*CPI!$E$38/(100*11.628)</f>
        <v>45.040090170716539</v>
      </c>
      <c r="M49" s="11">
        <f>SUMIFS('Final Price IND Historical Data'!W$3:W$25,'Final Price IND Historical Data'!$B$3:$B$25,'Historical Data'!$A49)*CPI!$E$38/(100*11.628)</f>
        <v>39.638624180105268</v>
      </c>
      <c r="N49" s="11">
        <f>SUMIFS('Final Price IND Historical Data'!X$3:X$25,'Final Price IND Historical Data'!$B$3:$B$25,'Historical Data'!$A49)*CPI!$E$38/(100*11.628)</f>
        <v>35.671248307407474</v>
      </c>
      <c r="O49" s="11">
        <f>SUMIFS('Final Price IND Historical Data'!Y$3:Y$25,'Final Price IND Historical Data'!$B$3:$B$25,'Historical Data'!$A49)*CPI!$E$38/(100*11.628)</f>
        <v>39.196688839340553</v>
      </c>
      <c r="P49" s="11">
        <f>SUMIFS('Final Price IND Historical Data'!Z$3:Z$25,'Final Price IND Historical Data'!$B$3:$B$25,'Historical Data'!$A49)*CPI!$E$38/(100*11.628)</f>
        <v>40.067181602200314</v>
      </c>
      <c r="Q49" s="11">
        <f>SUMIFS('Final Price IND Historical Data'!AA$3:AA$25,'Final Price IND Historical Data'!$B$3:$B$25,'Historical Data'!$A49)*CPI!$E$38/(100*11.628)</f>
        <v>42.338057030828146</v>
      </c>
      <c r="R49" s="11">
        <f>SUMIFS('Final Price IND Historical Data'!AB$3:AB$25,'Final Price IND Historical Data'!$B$3:$B$25,'Historical Data'!$A49)*CPI!$E$38/(100*11.628)</f>
        <v>34.537741110807346</v>
      </c>
      <c r="S49" s="11">
        <f>SUMIFS('Final Price IND Historical Data'!AC$3:AC$25,'Final Price IND Historical Data'!$B$3:$B$25,'Historical Data'!$A49)*CPI!$E$38/(100*11.628)</f>
        <v>32.77838721246416</v>
      </c>
      <c r="T49" s="11">
        <f>SUMIFS('Final Price IND Historical Data'!AD$3:AD$25,'Final Price IND Historical Data'!$B$3:$B$25,'Historical Data'!$A49)*CPI!$E$38/(100*11.628)</f>
        <v>28.549248897105684</v>
      </c>
      <c r="U49" s="11">
        <f>SUMIFS('Final Price IND Historical Data'!AE$3:AE$25,'Final Price IND Historical Data'!$B$3:$B$25,'Historical Data'!$A49)*CPI!$E$38/(100*11.628)</f>
        <v>25.636487272623011</v>
      </c>
      <c r="V49" s="11"/>
      <c r="W49" s="11"/>
      <c r="X49" s="11"/>
    </row>
    <row r="50" spans="1:24" x14ac:dyDescent="0.3">
      <c r="A50" s="36" t="s">
        <v>11</v>
      </c>
      <c r="B50" s="9" t="s">
        <v>82</v>
      </c>
      <c r="C50" s="9" t="s">
        <v>146</v>
      </c>
      <c r="D50" s="18">
        <f>E50*D59/E59</f>
        <v>20.276111991541331</v>
      </c>
      <c r="E50" s="18">
        <f>F50*E59/F59</f>
        <v>23.599515099062106</v>
      </c>
      <c r="F50" s="11">
        <f>SUMIFS('Final Price IND Historical Data'!P$3:P$25,'Final Price IND Historical Data'!$B$3:$B$25,'Historical Data'!$A50)*CPI!$E$38/(100*11.628)</f>
        <v>23.052106273495685</v>
      </c>
      <c r="G50" s="11">
        <f>SUMIFS('Final Price IND Historical Data'!Q$3:Q$25,'Final Price IND Historical Data'!$B$3:$B$25,'Historical Data'!$A50)*CPI!$E$38/(100*11.628)</f>
        <v>22.876398518403128</v>
      </c>
      <c r="H50" s="11">
        <f>SUMIFS('Final Price IND Historical Data'!R$3:R$25,'Final Price IND Historical Data'!$B$3:$B$25,'Historical Data'!$A50)*CPI!$E$38/(100*11.628)</f>
        <v>21.000303018265928</v>
      </c>
      <c r="I50" s="11">
        <f>SUMIFS('Final Price IND Historical Data'!S$3:S$25,'Final Price IND Historical Data'!$B$3:$B$25,'Historical Data'!$A50)*CPI!$E$38/(100*11.628)</f>
        <v>21.612412838861921</v>
      </c>
      <c r="J50" s="11">
        <f>SUMIFS('Final Price IND Historical Data'!T$3:T$25,'Final Price IND Historical Data'!$B$3:$B$25,'Historical Data'!$A50)*CPI!$E$38/(100*11.628)</f>
        <v>23.968581254191221</v>
      </c>
      <c r="K50" s="11">
        <f>SUMIFS('Final Price IND Historical Data'!U$3:U$25,'Final Price IND Historical Data'!$B$3:$B$25,'Historical Data'!$A50)*CPI!$E$38/(100*11.628)</f>
        <v>23.890502537767112</v>
      </c>
      <c r="L50" s="11">
        <f>SUMIFS('Final Price IND Historical Data'!V$3:V$25,'Final Price IND Historical Data'!$B$3:$B$25,'Historical Data'!$A50)*CPI!$E$38/(100*11.628)</f>
        <v>28.329809006047842</v>
      </c>
      <c r="M50" s="11">
        <f>SUMIFS('Final Price IND Historical Data'!W$3:W$25,'Final Price IND Historical Data'!$B$3:$B$25,'Historical Data'!$A50)*CPI!$E$38/(100*11.628)</f>
        <v>30.249820500980221</v>
      </c>
      <c r="N50" s="11">
        <f>SUMIFS('Final Price IND Historical Data'!X$3:X$25,'Final Price IND Historical Data'!$B$3:$B$25,'Historical Data'!$A50)*CPI!$E$38/(100*11.628)</f>
        <v>30.026992354343079</v>
      </c>
      <c r="O50" s="11">
        <f>SUMIFS('Final Price IND Historical Data'!Y$3:Y$25,'Final Price IND Historical Data'!$B$3:$B$25,'Historical Data'!$A50)*CPI!$E$38/(100*11.628)</f>
        <v>30.984170177902001</v>
      </c>
      <c r="P50" s="11">
        <f>SUMIFS('Final Price IND Historical Data'!Z$3:Z$25,'Final Price IND Historical Data'!$B$3:$B$25,'Historical Data'!$A50)*CPI!$E$38/(100*11.628)</f>
        <v>37.254369139715578</v>
      </c>
      <c r="Q50" s="11">
        <f>SUMIFS('Final Price IND Historical Data'!AA$3:AA$25,'Final Price IND Historical Data'!$B$3:$B$25,'Historical Data'!$A50)*CPI!$E$38/(100*11.628)</f>
        <v>34.358356179117102</v>
      </c>
      <c r="R50" s="11">
        <f>SUMIFS('Final Price IND Historical Data'!AB$3:AB$25,'Final Price IND Historical Data'!$B$3:$B$25,'Historical Data'!$A50)*CPI!$E$38/(100*11.628)</f>
        <v>33.19608820841367</v>
      </c>
      <c r="S50" s="11">
        <f>SUMIFS('Final Price IND Historical Data'!AC$3:AC$25,'Final Price IND Historical Data'!$B$3:$B$25,'Historical Data'!$A50)*CPI!$E$38/(100*11.628)</f>
        <v>28.265563477776919</v>
      </c>
      <c r="T50" s="11">
        <f>SUMIFS('Final Price IND Historical Data'!AD$3:AD$25,'Final Price IND Historical Data'!$B$3:$B$25,'Historical Data'!$A50)*CPI!$E$38/(100*11.628)</f>
        <v>20.172360441750765</v>
      </c>
      <c r="U50" s="11">
        <f>SUMIFS('Final Price IND Historical Data'!AE$3:AE$25,'Final Price IND Historical Data'!$B$3:$B$25,'Historical Data'!$A50)*CPI!$E$38/(100*11.628)</f>
        <v>18.419973009678625</v>
      </c>
      <c r="V50" s="11"/>
      <c r="W50" s="11"/>
      <c r="X50" s="11"/>
    </row>
    <row r="51" spans="1:24" x14ac:dyDescent="0.3">
      <c r="A51" s="36" t="s">
        <v>13</v>
      </c>
      <c r="B51" s="9" t="s">
        <v>82</v>
      </c>
      <c r="C51" s="9" t="s">
        <v>146</v>
      </c>
      <c r="D51" s="11">
        <f>SUMIFS('Final Price IND Historical Data'!N$3:N$25,'Final Price IND Historical Data'!$B$3:$B$25,'Historical Data'!$A51)*CPI!$E$38/(100*11.628)</f>
        <v>28.001550953245751</v>
      </c>
      <c r="E51" s="11">
        <f>SUMIFS('Final Price IND Historical Data'!O$3:O$25,'Final Price IND Historical Data'!$B$3:$B$25,'Historical Data'!$A51)*CPI!$E$38/(100*11.628)</f>
        <v>27.793256409351834</v>
      </c>
      <c r="F51" s="11">
        <f>SUMIFS('Final Price IND Historical Data'!P$3:P$25,'Final Price IND Historical Data'!$B$3:$B$25,'Historical Data'!$A51)*CPI!$E$38/(100*11.628)</f>
        <v>26.167988129088396</v>
      </c>
      <c r="G51" s="11">
        <f>SUMIFS('Final Price IND Historical Data'!Q$3:Q$25,'Final Price IND Historical Data'!$B$3:$B$25,'Historical Data'!$A51)*CPI!$E$38/(100*11.628)</f>
        <v>26.333014561682926</v>
      </c>
      <c r="H51" s="11">
        <f>SUMIFS('Final Price IND Historical Data'!R$3:R$25,'Final Price IND Historical Data'!$B$3:$B$25,'Historical Data'!$A51)*CPI!$E$38/(100*11.628)</f>
        <v>25.000615887060096</v>
      </c>
      <c r="I51" s="11">
        <f>SUMIFS('Final Price IND Historical Data'!S$3:S$25,'Final Price IND Historical Data'!$B$3:$B$25,'Historical Data'!$A51)*CPI!$E$38/(100*11.628)</f>
        <v>30.781881689117633</v>
      </c>
      <c r="J51" s="11">
        <f>SUMIFS('Final Price IND Historical Data'!T$3:T$25,'Final Price IND Historical Data'!$B$3:$B$25,'Historical Data'!$A51)*CPI!$E$38/(100*11.628)</f>
        <v>38.931905858760345</v>
      </c>
      <c r="K51" s="11">
        <f>SUMIFS('Final Price IND Historical Data'!U$3:U$25,'Final Price IND Historical Data'!$B$3:$B$25,'Historical Data'!$A51)*CPI!$E$38/(100*11.628)</f>
        <v>33.086665939085513</v>
      </c>
      <c r="L51" s="11">
        <f>SUMIFS('Final Price IND Historical Data'!V$3:V$25,'Final Price IND Historical Data'!$B$3:$B$25,'Historical Data'!$A51)*CPI!$E$38/(100*11.628)</f>
        <v>41.056158248146808</v>
      </c>
      <c r="M51" s="11">
        <f>SUMIFS('Final Price IND Historical Data'!W$3:W$25,'Final Price IND Historical Data'!$B$3:$B$25,'Historical Data'!$A51)*CPI!$E$38/(100*11.628)</f>
        <v>38.978457163450521</v>
      </c>
      <c r="N51" s="11">
        <f>SUMIFS('Final Price IND Historical Data'!X$3:X$25,'Final Price IND Historical Data'!$B$3:$B$25,'Historical Data'!$A51)*CPI!$E$38/(100*11.628)</f>
        <v>38.672472294611524</v>
      </c>
      <c r="O51" s="11">
        <f>SUMIFS('Final Price IND Historical Data'!Y$3:Y$25,'Final Price IND Historical Data'!$B$3:$B$25,'Historical Data'!$A51)*CPI!$E$38/(100*11.628)</f>
        <v>39.107324692834517</v>
      </c>
      <c r="P51" s="11">
        <f>SUMIFS('Final Price IND Historical Data'!Z$3:Z$25,'Final Price IND Historical Data'!$B$3:$B$25,'Historical Data'!$A51)*CPI!$E$38/(100*11.628)</f>
        <v>40.24875532948441</v>
      </c>
      <c r="Q51" s="11">
        <f>SUMIFS('Final Price IND Historical Data'!AA$3:AA$25,'Final Price IND Historical Data'!$B$3:$B$25,'Historical Data'!$A51)*CPI!$E$38/(100*11.628)</f>
        <v>38.515106646595498</v>
      </c>
      <c r="R51" s="11">
        <f>SUMIFS('Final Price IND Historical Data'!AB$3:AB$25,'Final Price IND Historical Data'!$B$3:$B$25,'Historical Data'!$A51)*CPI!$E$38/(100*11.628)</f>
        <v>36.835915198081778</v>
      </c>
      <c r="S51" s="11">
        <f>SUMIFS('Final Price IND Historical Data'!AC$3:AC$25,'Final Price IND Historical Data'!$B$3:$B$25,'Historical Data'!$A51)*CPI!$E$38/(100*11.628)</f>
        <v>34.25388058783107</v>
      </c>
      <c r="T51" s="11">
        <f>SUMIFS('Final Price IND Historical Data'!AD$3:AD$25,'Final Price IND Historical Data'!$B$3:$B$25,'Historical Data'!$A51)*CPI!$E$38/(100*11.628)</f>
        <v>30.384877944303639</v>
      </c>
      <c r="U51" s="11">
        <f>SUMIFS('Final Price IND Historical Data'!AE$3:AE$25,'Final Price IND Historical Data'!$B$3:$B$25,'Historical Data'!$A51)*CPI!$E$38/(100*11.628)</f>
        <v>27.74532178584634</v>
      </c>
      <c r="V51" s="11"/>
      <c r="W51" s="11"/>
      <c r="X51" s="11"/>
    </row>
    <row r="52" spans="1:24" x14ac:dyDescent="0.3">
      <c r="A52" s="36" t="s">
        <v>15</v>
      </c>
      <c r="B52" s="9" t="s">
        <v>82</v>
      </c>
      <c r="C52" s="9" t="s">
        <v>146</v>
      </c>
      <c r="D52" s="11">
        <f>SUMIFS('Final Price IND Historical Data'!N$3:N$25,'Final Price IND Historical Data'!$B$3:$B$25,'Historical Data'!$A52)*CPI!$E$38/(100*11.628)</f>
        <v>23.510632684861843</v>
      </c>
      <c r="E52" s="11">
        <f>SUMIFS('Final Price IND Historical Data'!O$3:O$25,'Final Price IND Historical Data'!$B$3:$B$25,'Historical Data'!$A52)*CPI!$E$38/(100*11.628)</f>
        <v>26.365207367277396</v>
      </c>
      <c r="F52" s="11">
        <f>SUMIFS('Final Price IND Historical Data'!P$3:P$25,'Final Price IND Historical Data'!$B$3:$B$25,'Historical Data'!$A52)*CPI!$E$38/(100*11.628)</f>
        <v>22.743205928925672</v>
      </c>
      <c r="G52" s="11">
        <f>SUMIFS('Final Price IND Historical Data'!Q$3:Q$25,'Final Price IND Historical Data'!$B$3:$B$25,'Historical Data'!$A52)*CPI!$E$38/(100*11.628)</f>
        <v>24.61705134719239</v>
      </c>
      <c r="H52" s="11">
        <f>SUMIFS('Final Price IND Historical Data'!R$3:R$25,'Final Price IND Historical Data'!$B$3:$B$25,'Historical Data'!$A52)*CPI!$E$38/(100*11.628)</f>
        <v>23.774837823405271</v>
      </c>
      <c r="I52" s="11">
        <f>SUMIFS('Final Price IND Historical Data'!S$3:S$25,'Final Price IND Historical Data'!$B$3:$B$25,'Historical Data'!$A52)*CPI!$E$38/(100*11.628)</f>
        <v>29.430230368451223</v>
      </c>
      <c r="J52" s="11">
        <f>SUMIFS('Final Price IND Historical Data'!T$3:T$25,'Final Price IND Historical Data'!$B$3:$B$25,'Historical Data'!$A52)*CPI!$E$38/(100*11.628)</f>
        <v>35.76972659876634</v>
      </c>
      <c r="K52" s="11">
        <f>SUMIFS('Final Price IND Historical Data'!U$3:U$25,'Final Price IND Historical Data'!$B$3:$B$25,'Historical Data'!$A52)*CPI!$E$38/(100*11.628)</f>
        <v>38.466769284700739</v>
      </c>
      <c r="L52" s="11">
        <f>SUMIFS('Final Price IND Historical Data'!V$3:V$25,'Final Price IND Historical Data'!$B$3:$B$25,'Historical Data'!$A52)*CPI!$E$38/(100*11.628)</f>
        <v>43.614221169053586</v>
      </c>
      <c r="M52" s="11">
        <f>SUMIFS('Final Price IND Historical Data'!W$3:W$25,'Final Price IND Historical Data'!$B$3:$B$25,'Historical Data'!$A52)*CPI!$E$38/(100*11.628)</f>
        <v>42.219958375765941</v>
      </c>
      <c r="N52" s="11">
        <f>SUMIFS('Final Price IND Historical Data'!X$3:X$25,'Final Price IND Historical Data'!$B$3:$B$25,'Historical Data'!$A52)*CPI!$E$38/(100*11.628)</f>
        <v>41.020130672671904</v>
      </c>
      <c r="O52" s="11">
        <f>SUMIFS('Final Price IND Historical Data'!Y$3:Y$25,'Final Price IND Historical Data'!$B$3:$B$25,'Historical Data'!$A52)*CPI!$E$38/(100*11.628)</f>
        <v>43.457871122193112</v>
      </c>
      <c r="P52" s="11">
        <f>SUMIFS('Final Price IND Historical Data'!Z$3:Z$25,'Final Price IND Historical Data'!$B$3:$B$25,'Historical Data'!$A52)*CPI!$E$38/(100*11.628)</f>
        <v>46.724464687196523</v>
      </c>
      <c r="Q52" s="11">
        <f>SUMIFS('Final Price IND Historical Data'!AA$3:AA$25,'Final Price IND Historical Data'!$B$3:$B$25,'Historical Data'!$A52)*CPI!$E$38/(100*11.628)</f>
        <v>47.233088252114904</v>
      </c>
      <c r="R52" s="11">
        <f>SUMIFS('Final Price IND Historical Data'!AB$3:AB$25,'Final Price IND Historical Data'!$B$3:$B$25,'Historical Data'!$A52)*CPI!$E$38/(100*11.628)</f>
        <v>44.683701716942181</v>
      </c>
      <c r="S52" s="11">
        <f>SUMIFS('Final Price IND Historical Data'!AC$3:AC$25,'Final Price IND Historical Data'!$B$3:$B$25,'Historical Data'!$A52)*CPI!$E$38/(100*11.628)</f>
        <v>42.958545560957432</v>
      </c>
      <c r="T52" s="11">
        <f>SUMIFS('Final Price IND Historical Data'!AD$3:AD$25,'Final Price IND Historical Data'!$B$3:$B$25,'Historical Data'!$A52)*CPI!$E$38/(100*11.628)</f>
        <v>37.136629447130758</v>
      </c>
      <c r="U52" s="11">
        <f>SUMIFS('Final Price IND Historical Data'!AE$3:AE$25,'Final Price IND Historical Data'!$B$3:$B$25,'Historical Data'!$A52)*CPI!$E$38/(100*11.628)</f>
        <v>36.522322075758531</v>
      </c>
      <c r="V52" s="11"/>
      <c r="W52" s="11"/>
      <c r="X52" s="11"/>
    </row>
    <row r="53" spans="1:24" x14ac:dyDescent="0.3">
      <c r="A53" s="36" t="s">
        <v>17</v>
      </c>
      <c r="B53" s="9" t="s">
        <v>82</v>
      </c>
      <c r="C53" s="9" t="s">
        <v>146</v>
      </c>
      <c r="D53" s="11">
        <f>SUMIFS('Final Price IND Historical Data'!N$3:N$25,'Final Price IND Historical Data'!$B$3:$B$25,'Historical Data'!$A53)*CPI!$E$38/(100*11.628)</f>
        <v>24.738126764262248</v>
      </c>
      <c r="E53" s="11">
        <f>SUMIFS('Final Price IND Historical Data'!O$3:O$25,'Final Price IND Historical Data'!$B$3:$B$25,'Historical Data'!$A53)*CPI!$E$38/(100*11.628)</f>
        <v>37.114592653091798</v>
      </c>
      <c r="F53" s="11">
        <f>SUMIFS('Final Price IND Historical Data'!P$3:P$25,'Final Price IND Historical Data'!$B$3:$B$25,'Historical Data'!$A53)*CPI!$E$38/(100*11.628)</f>
        <v>29.316544325306221</v>
      </c>
      <c r="G53" s="11">
        <f>SUMIFS('Final Price IND Historical Data'!Q$3:Q$25,'Final Price IND Historical Data'!$B$3:$B$25,'Historical Data'!$A53)*CPI!$E$38/(100*11.628)</f>
        <v>32.907184700389152</v>
      </c>
      <c r="H53" s="11">
        <f>SUMIFS('Final Price IND Historical Data'!R$3:R$25,'Final Price IND Historical Data'!$B$3:$B$25,'Historical Data'!$A53)*CPI!$E$38/(100*11.628)</f>
        <v>30.635004749587377</v>
      </c>
      <c r="I53" s="11">
        <f>SUMIFS('Final Price IND Historical Data'!S$3:S$25,'Final Price IND Historical Data'!$B$3:$B$25,'Historical Data'!$A53)*CPI!$E$38/(100*11.628)</f>
        <v>36.062631225136442</v>
      </c>
      <c r="J53" s="11">
        <f>SUMIFS('Final Price IND Historical Data'!T$3:T$25,'Final Price IND Historical Data'!$B$3:$B$25,'Historical Data'!$A53)*CPI!$E$38/(100*11.628)</f>
        <v>46.27852822808623</v>
      </c>
      <c r="K53" s="11">
        <f>SUMIFS('Final Price IND Historical Data'!U$3:U$25,'Final Price IND Historical Data'!$B$3:$B$25,'Historical Data'!$A53)*CPI!$E$38/(100*11.628)</f>
        <v>45.510628692301786</v>
      </c>
      <c r="L53" s="11">
        <f>SUMIFS('Final Price IND Historical Data'!V$3:V$25,'Final Price IND Historical Data'!$B$3:$B$25,'Historical Data'!$A53)*CPI!$E$38/(100*11.628)</f>
        <v>47.987145844563791</v>
      </c>
      <c r="M53" s="11">
        <f>SUMIFS('Final Price IND Historical Data'!W$3:W$25,'Final Price IND Historical Data'!$B$3:$B$25,'Historical Data'!$A53)*CPI!$E$38/(100*11.628)</f>
        <v>42.02837747502673</v>
      </c>
      <c r="N53" s="11">
        <f>SUMIFS('Final Price IND Historical Data'!X$3:X$25,'Final Price IND Historical Data'!$B$3:$B$25,'Historical Data'!$A53)*CPI!$E$38/(100*11.628)</f>
        <v>41.156011103138617</v>
      </c>
      <c r="O53" s="11">
        <f>SUMIFS('Final Price IND Historical Data'!Y$3:Y$25,'Final Price IND Historical Data'!$B$3:$B$25,'Historical Data'!$A53)*CPI!$E$38/(100*11.628)</f>
        <v>42.813953724027165</v>
      </c>
      <c r="P53" s="11">
        <f>SUMIFS('Final Price IND Historical Data'!Z$3:Z$25,'Final Price IND Historical Data'!$B$3:$B$25,'Historical Data'!$A53)*CPI!$E$38/(100*11.628)</f>
        <v>40.319724837819663</v>
      </c>
      <c r="Q53" s="11">
        <f>SUMIFS('Final Price IND Historical Data'!AA$3:AA$25,'Final Price IND Historical Data'!$B$3:$B$25,'Historical Data'!$A53)*CPI!$E$38/(100*11.628)</f>
        <v>42.996149069259921</v>
      </c>
      <c r="R53" s="11">
        <f>SUMIFS('Final Price IND Historical Data'!AB$3:AB$25,'Final Price IND Historical Data'!$B$3:$B$25,'Historical Data'!$A53)*CPI!$E$38/(100*11.628)</f>
        <v>38.120230411098738</v>
      </c>
      <c r="S53" s="11">
        <f>SUMIFS('Final Price IND Historical Data'!AC$3:AC$25,'Final Price IND Historical Data'!$B$3:$B$25,'Historical Data'!$A53)*CPI!$E$38/(100*11.628)</f>
        <v>34.793952767842008</v>
      </c>
      <c r="T53" s="11">
        <f>SUMIFS('Final Price IND Historical Data'!AD$3:AD$25,'Final Price IND Historical Data'!$B$3:$B$25,'Historical Data'!$A53)*CPI!$E$38/(100*11.628)</f>
        <v>29.804391842447707</v>
      </c>
      <c r="U53" s="11">
        <f>SUMIFS('Final Price IND Historical Data'!AE$3:AE$25,'Final Price IND Historical Data'!$B$3:$B$25,'Historical Data'!$A53)*CPI!$E$38/(100*11.628)</f>
        <v>26.454606534512937</v>
      </c>
      <c r="V53" s="11"/>
      <c r="W53" s="11"/>
      <c r="X53" s="11"/>
    </row>
    <row r="54" spans="1:24" x14ac:dyDescent="0.3">
      <c r="A54" s="36" t="s">
        <v>19</v>
      </c>
      <c r="B54" s="9" t="s">
        <v>82</v>
      </c>
      <c r="C54" s="9" t="s">
        <v>146</v>
      </c>
      <c r="D54" s="11">
        <f>SUMIFS('Final Price IND Historical Data'!N$3:N$25,'Final Price IND Historical Data'!$B$3:$B$25,'Historical Data'!$A54)*CPI!$E$38/(100*11.628)</f>
        <v>28.64301690034657</v>
      </c>
      <c r="E54" s="11">
        <f>SUMIFS('Final Price IND Historical Data'!O$3:O$25,'Final Price IND Historical Data'!$B$3:$B$25,'Historical Data'!$A54)*CPI!$E$38/(100*11.628)</f>
        <v>27.05156113441706</v>
      </c>
      <c r="F54" s="11">
        <f>SUMIFS('Final Price IND Historical Data'!P$3:P$25,'Final Price IND Historical Data'!$B$3:$B$25,'Historical Data'!$A54)*CPI!$E$38/(100*11.628)</f>
        <v>24.330073979290457</v>
      </c>
      <c r="G54" s="11">
        <f>SUMIFS('Final Price IND Historical Data'!Q$3:Q$25,'Final Price IND Historical Data'!$B$3:$B$25,'Historical Data'!$A54)*CPI!$E$38/(100*11.628)</f>
        <v>23.989952654369652</v>
      </c>
      <c r="H54" s="11">
        <f>SUMIFS('Final Price IND Historical Data'!R$3:R$25,'Final Price IND Historical Data'!$B$3:$B$25,'Historical Data'!$A54)*CPI!$E$38/(100*11.628)</f>
        <v>22.243565181124481</v>
      </c>
      <c r="I54" s="11">
        <f>SUMIFS('Final Price IND Historical Data'!S$3:S$25,'Final Price IND Historical Data'!$B$3:$B$25,'Historical Data'!$A54)*CPI!$E$38/(100*11.628)</f>
        <v>28.891585283167476</v>
      </c>
      <c r="J54" s="11">
        <f>SUMIFS('Final Price IND Historical Data'!T$3:T$25,'Final Price IND Historical Data'!$B$3:$B$25,'Historical Data'!$A54)*CPI!$E$38/(100*11.628)</f>
        <v>34.371523973409758</v>
      </c>
      <c r="K54" s="11">
        <f>SUMIFS('Final Price IND Historical Data'!U$3:U$25,'Final Price IND Historical Data'!$B$3:$B$25,'Historical Data'!$A54)*CPI!$E$38/(100*11.628)</f>
        <v>34.856876263574236</v>
      </c>
      <c r="L54" s="11">
        <f>SUMIFS('Final Price IND Historical Data'!V$3:V$25,'Final Price IND Historical Data'!$B$3:$B$25,'Historical Data'!$A54)*CPI!$E$38/(100*11.628)</f>
        <v>45.74830562824765</v>
      </c>
      <c r="M54" s="11">
        <f>SUMIFS('Final Price IND Historical Data'!W$3:W$25,'Final Price IND Historical Data'!$B$3:$B$25,'Historical Data'!$A54)*CPI!$E$38/(100*11.628)</f>
        <v>32.589686766726459</v>
      </c>
      <c r="N54" s="11">
        <f>SUMIFS('Final Price IND Historical Data'!X$3:X$25,'Final Price IND Historical Data'!$B$3:$B$25,'Historical Data'!$A54)*CPI!$E$38/(100*11.628)</f>
        <v>38.299343932135336</v>
      </c>
      <c r="O54" s="11">
        <f>SUMIFS('Final Price IND Historical Data'!Y$3:Y$25,'Final Price IND Historical Data'!$B$3:$B$25,'Historical Data'!$A54)*CPI!$E$38/(100*11.628)</f>
        <v>44.397319701441781</v>
      </c>
      <c r="P54" s="11">
        <f>SUMIFS('Final Price IND Historical Data'!Z$3:Z$25,'Final Price IND Historical Data'!$B$3:$B$25,'Historical Data'!$A54)*CPI!$E$38/(100*11.628)</f>
        <v>56.447628781239331</v>
      </c>
      <c r="Q54" s="11">
        <f>SUMIFS('Final Price IND Historical Data'!AA$3:AA$25,'Final Price IND Historical Data'!$B$3:$B$25,'Historical Data'!$A54)*CPI!$E$38/(100*11.628)</f>
        <v>50.396081744069818</v>
      </c>
      <c r="R54" s="11">
        <f>SUMIFS('Final Price IND Historical Data'!AB$3:AB$25,'Final Price IND Historical Data'!$B$3:$B$25,'Historical Data'!$A54)*CPI!$E$38/(100*11.628)</f>
        <v>47.354811552680545</v>
      </c>
      <c r="S54" s="11">
        <f>SUMIFS('Final Price IND Historical Data'!AC$3:AC$25,'Final Price IND Historical Data'!$B$3:$B$25,'Historical Data'!$A54)*CPI!$E$38/(100*11.628)</f>
        <v>37.644999111760256</v>
      </c>
      <c r="T54" s="11">
        <f>SUMIFS('Final Price IND Historical Data'!AD$3:AD$25,'Final Price IND Historical Data'!$B$3:$B$25,'Historical Data'!$A54)*CPI!$E$38/(100*11.628)</f>
        <v>28.882234748390513</v>
      </c>
      <c r="U54" s="11">
        <f>SUMIFS('Final Price IND Historical Data'!AE$3:AE$25,'Final Price IND Historical Data'!$B$3:$B$25,'Historical Data'!$A54)*CPI!$E$38/(100*11.628)</f>
        <v>31.523997212806425</v>
      </c>
      <c r="V54" s="11"/>
      <c r="W54" s="11"/>
      <c r="X54" s="11"/>
    </row>
    <row r="55" spans="1:24" x14ac:dyDescent="0.3">
      <c r="A55" s="36" t="s">
        <v>21</v>
      </c>
      <c r="B55" s="9" t="s">
        <v>82</v>
      </c>
      <c r="C55" s="9" t="s">
        <v>146</v>
      </c>
      <c r="D55" s="11">
        <f>SUMIFS('Final Price IND Historical Data'!N$3:N$25,'Final Price IND Historical Data'!$B$3:$B$25,'Historical Data'!$A55)*CPI!$E$38/(100*11.628)</f>
        <v>18.635633320850083</v>
      </c>
      <c r="E55" s="11">
        <f>SUMIFS('Final Price IND Historical Data'!O$3:O$25,'Final Price IND Historical Data'!$B$3:$B$25,'Historical Data'!$A55)*CPI!$E$38/(100*11.628)</f>
        <v>19.464801622897806</v>
      </c>
      <c r="F55" s="11">
        <f>SUMIFS('Final Price IND Historical Data'!P$3:P$25,'Final Price IND Historical Data'!$B$3:$B$25,'Historical Data'!$A55)*CPI!$E$38/(100*11.628)</f>
        <v>19.42412504558154</v>
      </c>
      <c r="G55" s="11">
        <f>SUMIFS('Final Price IND Historical Data'!Q$3:Q$25,'Final Price IND Historical Data'!$B$3:$B$25,'Historical Data'!$A55)*CPI!$E$38/(100*11.628)</f>
        <v>26.473053703777971</v>
      </c>
      <c r="H55" s="11">
        <f>SUMIFS('Final Price IND Historical Data'!R$3:R$25,'Final Price IND Historical Data'!$B$3:$B$25,'Historical Data'!$A55)*CPI!$E$38/(100*11.628)</f>
        <v>27.337347797515928</v>
      </c>
      <c r="I55" s="11">
        <f>SUMIFS('Final Price IND Historical Data'!S$3:S$25,'Final Price IND Historical Data'!$B$3:$B$25,'Historical Data'!$A55)*CPI!$E$38/(100*11.628)</f>
        <v>31.232703539993413</v>
      </c>
      <c r="J55" s="11">
        <f>SUMIFS('Final Price IND Historical Data'!T$3:T$25,'Final Price IND Historical Data'!$B$3:$B$25,'Historical Data'!$A55)*CPI!$E$38/(100*11.628)</f>
        <v>41.384066093653885</v>
      </c>
      <c r="K55" s="11">
        <f>SUMIFS('Final Price IND Historical Data'!U$3:U$25,'Final Price IND Historical Data'!$B$3:$B$25,'Historical Data'!$A55)*CPI!$E$38/(100*11.628)</f>
        <v>43.322157040191527</v>
      </c>
      <c r="L55" s="11">
        <f>SUMIFS('Final Price IND Historical Data'!V$3:V$25,'Final Price IND Historical Data'!$B$3:$B$25,'Historical Data'!$A55)*CPI!$E$38/(100*11.628)</f>
        <v>49.455276111552955</v>
      </c>
      <c r="M55" s="11">
        <f>SUMIFS('Final Price IND Historical Data'!W$3:W$25,'Final Price IND Historical Data'!$B$3:$B$25,'Historical Data'!$A55)*CPI!$E$38/(100*11.628)</f>
        <v>45.149897668069215</v>
      </c>
      <c r="N55" s="11">
        <f>SUMIFS('Final Price IND Historical Data'!X$3:X$25,'Final Price IND Historical Data'!$B$3:$B$25,'Historical Data'!$A55)*CPI!$E$38/(100*11.628)</f>
        <v>30.937688914670829</v>
      </c>
      <c r="O55" s="11">
        <f>SUMIFS('Final Price IND Historical Data'!Y$3:Y$25,'Final Price IND Historical Data'!$B$3:$B$25,'Historical Data'!$A55)*CPI!$E$38/(100*11.628)</f>
        <v>34.126230028797259</v>
      </c>
      <c r="P55" s="11">
        <f>SUMIFS('Final Price IND Historical Data'!Z$3:Z$25,'Final Price IND Historical Data'!$B$3:$B$25,'Historical Data'!$A55)*CPI!$E$38/(100*11.628)</f>
        <v>39.698430830911846</v>
      </c>
      <c r="Q55" s="11">
        <f>SUMIFS('Final Price IND Historical Data'!AA$3:AA$25,'Final Price IND Historical Data'!$B$3:$B$25,'Historical Data'!$A55)*CPI!$E$38/(100*11.628)</f>
        <v>37.0058270224418</v>
      </c>
      <c r="R55" s="11">
        <f>SUMIFS('Final Price IND Historical Data'!AB$3:AB$25,'Final Price IND Historical Data'!$B$3:$B$25,'Historical Data'!$A55)*CPI!$E$38/(100*11.628)</f>
        <v>43.268330178947373</v>
      </c>
      <c r="S55" s="11">
        <f>SUMIFS('Final Price IND Historical Data'!AC$3:AC$25,'Final Price IND Historical Data'!$B$3:$B$25,'Historical Data'!$A55)*CPI!$E$38/(100*11.628)</f>
        <v>34.777808211541704</v>
      </c>
      <c r="T55" s="11">
        <f>SUMIFS('Final Price IND Historical Data'!AD$3:AD$25,'Final Price IND Historical Data'!$B$3:$B$25,'Historical Data'!$A55)*CPI!$E$38/(100*11.628)</f>
        <v>28.888555990065576</v>
      </c>
      <c r="U55" s="11">
        <f>SUMIFS('Final Price IND Historical Data'!AE$3:AE$25,'Final Price IND Historical Data'!$B$3:$B$25,'Historical Data'!$A55)*CPI!$E$38/(100*11.628)</f>
        <v>25.975741834488652</v>
      </c>
      <c r="V55" s="11"/>
      <c r="W55" s="11"/>
      <c r="X55" s="11"/>
    </row>
    <row r="56" spans="1:24" x14ac:dyDescent="0.3">
      <c r="A56" s="36" t="s">
        <v>23</v>
      </c>
      <c r="B56" s="9" t="s">
        <v>82</v>
      </c>
      <c r="C56" s="9" t="s">
        <v>146</v>
      </c>
      <c r="D56" s="11">
        <f>SUMIFS('Final Price IND Historical Data'!N$3:N$25,'Final Price IND Historical Data'!$B$3:$B$25,'Historical Data'!$A56)*CPI!$E$38/(100*11.628)</f>
        <v>20.87036735663213</v>
      </c>
      <c r="E56" s="11">
        <f>SUMIFS('Final Price IND Historical Data'!O$3:O$25,'Final Price IND Historical Data'!$B$3:$B$25,'Historical Data'!$A56)*CPI!$E$38/(100*11.628)</f>
        <v>31.004657304660519</v>
      </c>
      <c r="F56" s="11">
        <f>SUMIFS('Final Price IND Historical Data'!P$3:P$25,'Final Price IND Historical Data'!$B$3:$B$25,'Historical Data'!$A56)*CPI!$E$38/(100*11.628)</f>
        <v>27.221105241117311</v>
      </c>
      <c r="G56" s="11">
        <f>SUMIFS('Final Price IND Historical Data'!Q$3:Q$25,'Final Price IND Historical Data'!$B$3:$B$25,'Historical Data'!$A56)*CPI!$E$38/(100*11.628)</f>
        <v>24.177182229468279</v>
      </c>
      <c r="H56" s="11">
        <f>SUMIFS('Final Price IND Historical Data'!R$3:R$25,'Final Price IND Historical Data'!$B$3:$B$25,'Historical Data'!$A56)*CPI!$E$38/(100*11.628)</f>
        <v>28.337277176614084</v>
      </c>
      <c r="I56" s="11">
        <f>SUMIFS('Final Price IND Historical Data'!S$3:S$25,'Final Price IND Historical Data'!$B$3:$B$25,'Historical Data'!$A56)*CPI!$E$38/(100*11.628)</f>
        <v>32.53552720855204</v>
      </c>
      <c r="J56" s="11">
        <f>SUMIFS('Final Price IND Historical Data'!T$3:T$25,'Final Price IND Historical Data'!$B$3:$B$25,'Historical Data'!$A56)*CPI!$E$38/(100*11.628)</f>
        <v>40.735989983859611</v>
      </c>
      <c r="K56" s="11">
        <f>SUMIFS('Final Price IND Historical Data'!U$3:U$25,'Final Price IND Historical Data'!$B$3:$B$25,'Historical Data'!$A56)*CPI!$E$38/(100*11.628)</f>
        <v>39.624764726404955</v>
      </c>
      <c r="L56" s="11">
        <f>SUMIFS('Final Price IND Historical Data'!V$3:V$25,'Final Price IND Historical Data'!$B$3:$B$25,'Historical Data'!$A56)*CPI!$E$38/(100*11.628)</f>
        <v>47.280086071106226</v>
      </c>
      <c r="M56" s="11">
        <f>SUMIFS('Final Price IND Historical Data'!W$3:W$25,'Final Price IND Historical Data'!$B$3:$B$25,'Historical Data'!$A56)*CPI!$E$38/(100*11.628)</f>
        <v>42.600782543550132</v>
      </c>
      <c r="N56" s="11">
        <f>SUMIFS('Final Price IND Historical Data'!X$3:X$25,'Final Price IND Historical Data'!$B$3:$B$25,'Historical Data'!$A56)*CPI!$E$38/(100*11.628)</f>
        <v>38.113436389575398</v>
      </c>
      <c r="O56" s="11">
        <f>SUMIFS('Final Price IND Historical Data'!Y$3:Y$25,'Final Price IND Historical Data'!$B$3:$B$25,'Historical Data'!$A56)*CPI!$E$38/(100*11.628)</f>
        <v>41.82987122502854</v>
      </c>
      <c r="P56" s="11">
        <f>SUMIFS('Final Price IND Historical Data'!Z$3:Z$25,'Final Price IND Historical Data'!$B$3:$B$25,'Historical Data'!$A56)*CPI!$E$38/(100*11.628)</f>
        <v>48.898096305180417</v>
      </c>
      <c r="Q56" s="11">
        <f>SUMIFS('Final Price IND Historical Data'!AA$3:AA$25,'Final Price IND Historical Data'!$B$3:$B$25,'Historical Data'!$A56)*CPI!$E$38/(100*11.628)</f>
        <v>48.195090181162691</v>
      </c>
      <c r="R56" s="11">
        <f>SUMIFS('Final Price IND Historical Data'!AB$3:AB$25,'Final Price IND Historical Data'!$B$3:$B$25,'Historical Data'!$A56)*CPI!$E$38/(100*11.628)</f>
        <v>43.396873766583468</v>
      </c>
      <c r="S56" s="11">
        <f>SUMIFS('Final Price IND Historical Data'!AC$3:AC$25,'Final Price IND Historical Data'!$B$3:$B$25,'Historical Data'!$A56)*CPI!$E$38/(100*11.628)</f>
        <v>42.573142432790888</v>
      </c>
      <c r="T56" s="11">
        <f>SUMIFS('Final Price IND Historical Data'!AD$3:AD$25,'Final Price IND Historical Data'!$B$3:$B$25,'Historical Data'!$A56)*CPI!$E$38/(100*11.628)</f>
        <v>37.460930157499163</v>
      </c>
      <c r="U56" s="11">
        <f>SUMIFS('Final Price IND Historical Data'!AE$3:AE$25,'Final Price IND Historical Data'!$B$3:$B$25,'Historical Data'!$A56)*CPI!$E$38/(100*11.628)</f>
        <v>33.05554126574085</v>
      </c>
      <c r="V56" s="11"/>
      <c r="W56" s="11"/>
      <c r="X56" s="11"/>
    </row>
    <row r="57" spans="1:24" x14ac:dyDescent="0.3">
      <c r="A57" s="36" t="s">
        <v>25</v>
      </c>
      <c r="B57" s="9" t="s">
        <v>82</v>
      </c>
      <c r="C57" s="9" t="s">
        <v>146</v>
      </c>
      <c r="D57" s="11">
        <f>SUMIFS('Final Price IND Historical Data'!N$3:N$25,'Final Price IND Historical Data'!$B$3:$B$25,'Historical Data'!$A57)*CPI!$E$38/(100*11.628)</f>
        <v>24.320469544224608</v>
      </c>
      <c r="E57" s="11">
        <f>SUMIFS('Final Price IND Historical Data'!O$3:O$25,'Final Price IND Historical Data'!$B$3:$B$25,'Historical Data'!$A57)*CPI!$E$38/(100*11.628)</f>
        <v>33.039344178346305</v>
      </c>
      <c r="F57" s="11">
        <f>SUMIFS('Final Price IND Historical Data'!P$3:P$25,'Final Price IND Historical Data'!$B$3:$B$25,'Historical Data'!$A57)*CPI!$E$38/(100*11.628)</f>
        <v>27.717156364144572</v>
      </c>
      <c r="G57" s="11">
        <f>SUMIFS('Final Price IND Historical Data'!Q$3:Q$25,'Final Price IND Historical Data'!$B$3:$B$25,'Historical Data'!$A57)*CPI!$E$38/(100*11.628)</f>
        <v>28.587491533721575</v>
      </c>
      <c r="H57" s="11">
        <f>SUMIFS('Final Price IND Historical Data'!R$3:R$25,'Final Price IND Historical Data'!$B$3:$B$25,'Historical Data'!$A57)*CPI!$E$38/(100*11.628)</f>
        <v>26.749200911081495</v>
      </c>
      <c r="I57" s="11">
        <f>SUMIFS('Final Price IND Historical Data'!S$3:S$25,'Final Price IND Historical Data'!$B$3:$B$25,'Historical Data'!$A57)*CPI!$E$38/(100*11.628)</f>
        <v>30.537218117636169</v>
      </c>
      <c r="J57" s="11">
        <f>SUMIFS('Final Price IND Historical Data'!T$3:T$25,'Final Price IND Historical Data'!$B$3:$B$25,'Historical Data'!$A57)*CPI!$E$38/(100*11.628)</f>
        <v>38.556825090614439</v>
      </c>
      <c r="K57" s="11">
        <f>SUMIFS('Final Price IND Historical Data'!U$3:U$25,'Final Price IND Historical Data'!$B$3:$B$25,'Historical Data'!$A57)*CPI!$E$38/(100*11.628)</f>
        <v>41.202422324910792</v>
      </c>
      <c r="L57" s="11">
        <f>SUMIFS('Final Price IND Historical Data'!V$3:V$25,'Final Price IND Historical Data'!$B$3:$B$25,'Historical Data'!$A57)*CPI!$E$38/(100*11.628)</f>
        <v>49.797962704909757</v>
      </c>
      <c r="M57" s="11">
        <f>SUMIFS('Final Price IND Historical Data'!W$3:W$25,'Final Price IND Historical Data'!$B$3:$B$25,'Historical Data'!$A57)*CPI!$E$38/(100*11.628)</f>
        <v>48.295669716291656</v>
      </c>
      <c r="N57" s="11">
        <f>SUMIFS('Final Price IND Historical Data'!X$3:X$25,'Final Price IND Historical Data'!$B$3:$B$25,'Historical Data'!$A57)*CPI!$E$38/(100*11.628)</f>
        <v>48.867339349495523</v>
      </c>
      <c r="O57" s="11">
        <f>SUMIFS('Final Price IND Historical Data'!Y$3:Y$25,'Final Price IND Historical Data'!$B$3:$B$25,'Historical Data'!$A57)*CPI!$E$38/(100*11.628)</f>
        <v>54.866845582625473</v>
      </c>
      <c r="P57" s="11">
        <f>SUMIFS('Final Price IND Historical Data'!Z$3:Z$25,'Final Price IND Historical Data'!$B$3:$B$25,'Historical Data'!$A57)*CPI!$E$38/(100*11.628)</f>
        <v>59.348553399150433</v>
      </c>
      <c r="Q57" s="11">
        <f>SUMIFS('Final Price IND Historical Data'!AA$3:AA$25,'Final Price IND Historical Data'!$B$3:$B$25,'Historical Data'!$A57)*CPI!$E$38/(100*11.628)</f>
        <v>54.816993574179769</v>
      </c>
      <c r="R57" s="11">
        <f>SUMIFS('Final Price IND Historical Data'!AB$3:AB$25,'Final Price IND Historical Data'!$B$3:$B$25,'Historical Data'!$A57)*CPI!$E$38/(100*11.628)</f>
        <v>46.598442592084538</v>
      </c>
      <c r="S57" s="11">
        <f>SUMIFS('Final Price IND Historical Data'!AC$3:AC$25,'Final Price IND Historical Data'!$B$3:$B$25,'Historical Data'!$A57)*CPI!$E$38/(100*11.628)</f>
        <v>43.365197516749156</v>
      </c>
      <c r="T57" s="11">
        <f>SUMIFS('Final Price IND Historical Data'!AD$3:AD$25,'Final Price IND Historical Data'!$B$3:$B$25,'Historical Data'!$A57)*CPI!$E$38/(100*11.628)</f>
        <v>38.485995665197187</v>
      </c>
      <c r="U57" s="11">
        <f>SUMIFS('Final Price IND Historical Data'!AE$3:AE$25,'Final Price IND Historical Data'!$B$3:$B$25,'Historical Data'!$A57)*CPI!$E$38/(100*11.628)</f>
        <v>35.444655432348902</v>
      </c>
      <c r="V57" s="11"/>
      <c r="W57" s="11"/>
      <c r="X57" s="11"/>
    </row>
    <row r="58" spans="1:24" x14ac:dyDescent="0.3">
      <c r="A58" s="36" t="s">
        <v>27</v>
      </c>
      <c r="B58" s="9" t="s">
        <v>82</v>
      </c>
      <c r="C58" s="9" t="s">
        <v>146</v>
      </c>
      <c r="D58" s="11">
        <f>SUMIFS('Final Price IND Historical Data'!N$3:N$25,'Final Price IND Historical Data'!$B$3:$B$25,'Historical Data'!$A58)*CPI!$E$38/(100*11.628)</f>
        <v>23.427633555942737</v>
      </c>
      <c r="E58" s="11">
        <f>SUMIFS('Final Price IND Historical Data'!O$3:O$25,'Final Price IND Historical Data'!$B$3:$B$25,'Historical Data'!$A58)*CPI!$E$38/(100*11.628)</f>
        <v>24.413362029227947</v>
      </c>
      <c r="F58" s="11">
        <f>SUMIFS('Final Price IND Historical Data'!P$3:P$25,'Final Price IND Historical Data'!$B$3:$B$25,'Historical Data'!$A58)*CPI!$E$38/(100*11.628)</f>
        <v>21.02868731952708</v>
      </c>
      <c r="G58" s="11">
        <f>SUMIFS('Final Price IND Historical Data'!Q$3:Q$25,'Final Price IND Historical Data'!$B$3:$B$25,'Historical Data'!$A58)*CPI!$E$38/(100*11.628)</f>
        <v>23.225283780881743</v>
      </c>
      <c r="H58" s="11">
        <f>SUMIFS('Final Price IND Historical Data'!R$3:R$25,'Final Price IND Historical Data'!$B$3:$B$25,'Historical Data'!$A58)*CPI!$E$38/(100*11.628)</f>
        <v>21.223490127380451</v>
      </c>
      <c r="I58" s="11">
        <f>SUMIFS('Final Price IND Historical Data'!S$3:S$25,'Final Price IND Historical Data'!$B$3:$B$25,'Historical Data'!$A58)*CPI!$E$38/(100*11.628)</f>
        <v>21.888691373901075</v>
      </c>
      <c r="J58" s="11">
        <f>SUMIFS('Final Price IND Historical Data'!T$3:T$25,'Final Price IND Historical Data'!$B$3:$B$25,'Historical Data'!$A58)*CPI!$E$38/(100*11.628)</f>
        <v>36.201751073082065</v>
      </c>
      <c r="K58" s="11">
        <f>SUMIFS('Final Price IND Historical Data'!U$3:U$25,'Final Price IND Historical Data'!$B$3:$B$25,'Historical Data'!$A58)*CPI!$E$38/(100*11.628)</f>
        <v>37.033493398748163</v>
      </c>
      <c r="L58" s="11">
        <f>SUMIFS('Final Price IND Historical Data'!V$3:V$25,'Final Price IND Historical Data'!$B$3:$B$25,'Historical Data'!$A58)*CPI!$E$38/(100*11.628)</f>
        <v>39.80542791472201</v>
      </c>
      <c r="M58" s="11">
        <f>SUMIFS('Final Price IND Historical Data'!W$3:W$25,'Final Price IND Historical Data'!$B$3:$B$25,'Historical Data'!$A58)*CPI!$E$38/(100*11.628)</f>
        <v>38.149105002572909</v>
      </c>
      <c r="N58" s="11">
        <f>SUMIFS('Final Price IND Historical Data'!X$3:X$25,'Final Price IND Historical Data'!$B$3:$B$25,'Historical Data'!$A58)*CPI!$E$38/(100*11.628)</f>
        <v>32.110953394437807</v>
      </c>
      <c r="O58" s="11">
        <f>SUMIFS('Final Price IND Historical Data'!Y$3:Y$25,'Final Price IND Historical Data'!$B$3:$B$25,'Historical Data'!$A58)*CPI!$E$38/(100*11.628)</f>
        <v>33.427942948079881</v>
      </c>
      <c r="P58" s="11">
        <f>SUMIFS('Final Price IND Historical Data'!Z$3:Z$25,'Final Price IND Historical Data'!$B$3:$B$25,'Historical Data'!$A58)*CPI!$E$38/(100*11.628)</f>
        <v>35.394750892808936</v>
      </c>
      <c r="Q58" s="11">
        <f>SUMIFS('Final Price IND Historical Data'!AA$3:AA$25,'Final Price IND Historical Data'!$B$3:$B$25,'Historical Data'!$A58)*CPI!$E$38/(100*11.628)</f>
        <v>36.137820731376664</v>
      </c>
      <c r="R58" s="11">
        <f>SUMIFS('Final Price IND Historical Data'!AB$3:AB$25,'Final Price IND Historical Data'!$B$3:$B$25,'Historical Data'!$A58)*CPI!$E$38/(100*11.628)</f>
        <v>35.16264225285385</v>
      </c>
      <c r="S58" s="11">
        <f>SUMIFS('Final Price IND Historical Data'!AC$3:AC$25,'Final Price IND Historical Data'!$B$3:$B$25,'Historical Data'!$A58)*CPI!$E$38/(100*11.628)</f>
        <v>32.294610855127253</v>
      </c>
      <c r="T58" s="11">
        <f>SUMIFS('Final Price IND Historical Data'!AD$3:AD$25,'Final Price IND Historical Data'!$B$3:$B$25,'Historical Data'!$A58)*CPI!$E$38/(100*11.628)</f>
        <v>27.795068732103548</v>
      </c>
      <c r="U58" s="11">
        <f>SUMIFS('Final Price IND Historical Data'!AE$3:AE$25,'Final Price IND Historical Data'!$B$3:$B$25,'Historical Data'!$A58)*CPI!$E$38/(100*11.628)</f>
        <v>28.170245807255586</v>
      </c>
      <c r="V58" s="11"/>
      <c r="W58" s="11"/>
      <c r="X58" s="11"/>
    </row>
    <row r="59" spans="1:24" x14ac:dyDescent="0.3">
      <c r="A59" s="36" t="s">
        <v>29</v>
      </c>
      <c r="B59" s="9" t="s">
        <v>82</v>
      </c>
      <c r="C59" s="9" t="s">
        <v>146</v>
      </c>
      <c r="D59" s="11">
        <f>SUMIFS('Final Price IND Historical Data'!N$3:N$25,'Final Price IND Historical Data'!$B$3:$B$25,'Historical Data'!$A59)*CPI!$E$38/(100*11.628)</f>
        <v>19.128445026398431</v>
      </c>
      <c r="E59" s="11">
        <f>SUMIFS('Final Price IND Historical Data'!O$3:O$25,'Final Price IND Historical Data'!$B$3:$B$25,'Historical Data'!$A59)*CPI!$E$38/(100*11.628)</f>
        <v>22.26373712131748</v>
      </c>
      <c r="F59" s="11">
        <f>SUMIFS('Final Price IND Historical Data'!P$3:P$25,'Final Price IND Historical Data'!$B$3:$B$25,'Historical Data'!$A59)*CPI!$E$38/(100*11.628)</f>
        <v>21.747312688902586</v>
      </c>
      <c r="G59" s="11">
        <f>SUMIFS('Final Price IND Historical Data'!Q$3:Q$25,'Final Price IND Historical Data'!$B$3:$B$25,'Historical Data'!$A59)*CPI!$E$38/(100*11.628)</f>
        <v>20.890022741064978</v>
      </c>
      <c r="H59" s="11">
        <f>SUMIFS('Final Price IND Historical Data'!R$3:R$25,'Final Price IND Historical Data'!$B$3:$B$25,'Historical Data'!$A59)*CPI!$E$38/(100*11.628)</f>
        <v>19.313783482103965</v>
      </c>
      <c r="I59" s="11">
        <f>SUMIFS('Final Price IND Historical Data'!S$3:S$25,'Final Price IND Historical Data'!$B$3:$B$25,'Historical Data'!$A59)*CPI!$E$38/(100*11.628)</f>
        <v>20.98116418959323</v>
      </c>
      <c r="J59" s="11">
        <f>SUMIFS('Final Price IND Historical Data'!T$3:T$25,'Final Price IND Historical Data'!$B$3:$B$25,'Historical Data'!$A59)*CPI!$E$38/(100*11.628)</f>
        <v>26.077258174131789</v>
      </c>
      <c r="K59" s="11">
        <f>SUMIFS('Final Price IND Historical Data'!U$3:U$25,'Final Price IND Historical Data'!$B$3:$B$25,'Historical Data'!$A59)*CPI!$E$38/(100*11.628)</f>
        <v>28.925047590206379</v>
      </c>
      <c r="L59" s="11">
        <f>SUMIFS('Final Price IND Historical Data'!V$3:V$25,'Final Price IND Historical Data'!$B$3:$B$25,'Historical Data'!$A59)*CPI!$E$38/(100*11.628)</f>
        <v>34.252838721128391</v>
      </c>
      <c r="M59" s="11">
        <f>SUMIFS('Final Price IND Historical Data'!W$3:W$25,'Final Price IND Historical Data'!$B$3:$B$25,'Historical Data'!$A59)*CPI!$E$38/(100*11.628)</f>
        <v>34.744844949898201</v>
      </c>
      <c r="N59" s="11">
        <f>SUMIFS('Final Price IND Historical Data'!X$3:X$25,'Final Price IND Historical Data'!$B$3:$B$25,'Historical Data'!$A59)*CPI!$E$38/(100*11.628)</f>
        <v>34.362654973663446</v>
      </c>
      <c r="O59" s="11">
        <f>SUMIFS('Final Price IND Historical Data'!Y$3:Y$25,'Final Price IND Historical Data'!$B$3:$B$25,'Historical Data'!$A59)*CPI!$E$38/(100*11.628)</f>
        <v>35.205744015688097</v>
      </c>
      <c r="P59" s="11">
        <f>SUMIFS('Final Price IND Historical Data'!Z$3:Z$25,'Final Price IND Historical Data'!$B$3:$B$25,'Historical Data'!$A59)*CPI!$E$38/(100*11.628)</f>
        <v>38.598026978873222</v>
      </c>
      <c r="Q59" s="11">
        <f>SUMIFS('Final Price IND Historical Data'!AA$3:AA$25,'Final Price IND Historical Data'!$B$3:$B$25,'Historical Data'!$A59)*CPI!$E$38/(100*11.628)</f>
        <v>35.702197877104631</v>
      </c>
      <c r="R59" s="11">
        <f>SUMIFS('Final Price IND Historical Data'!AB$3:AB$25,'Final Price IND Historical Data'!$B$3:$B$25,'Historical Data'!$A59)*CPI!$E$38/(100*11.628)</f>
        <v>36.90573777752585</v>
      </c>
      <c r="S59" s="11">
        <f>SUMIFS('Final Price IND Historical Data'!AC$3:AC$25,'Final Price IND Historical Data'!$B$3:$B$25,'Historical Data'!$A59)*CPI!$E$38/(100*11.628)</f>
        <v>32.362647377366741</v>
      </c>
      <c r="T59" s="11">
        <f>SUMIFS('Final Price IND Historical Data'!AD$3:AD$25,'Final Price IND Historical Data'!$B$3:$B$25,'Historical Data'!$A59)*CPI!$E$38/(100*11.628)</f>
        <v>25.248510120838088</v>
      </c>
      <c r="U59" s="11">
        <f>SUMIFS('Final Price IND Historical Data'!AE$3:AE$25,'Final Price IND Historical Data'!$B$3:$B$25,'Historical Data'!$A59)*CPI!$E$38/(100*11.628)</f>
        <v>25.411838048051788</v>
      </c>
      <c r="V59" s="11"/>
      <c r="W59" s="11"/>
      <c r="X59" s="11"/>
    </row>
    <row r="60" spans="1:24" x14ac:dyDescent="0.3">
      <c r="A60" s="36" t="s">
        <v>31</v>
      </c>
      <c r="B60" s="9" t="s">
        <v>82</v>
      </c>
      <c r="C60" s="9" t="s">
        <v>146</v>
      </c>
      <c r="D60" s="18">
        <f>E60*D64/E64</f>
        <v>36.377753872848238</v>
      </c>
      <c r="E60" s="11">
        <f>SUMIFS('Final Price IND Historical Data'!O$3:O$25,'Final Price IND Historical Data'!$B$3:$B$25,'Historical Data'!$A60)*CPI!$E$38/(100*11.628)</f>
        <v>36.271906349456408</v>
      </c>
      <c r="F60" s="11">
        <f>SUMIFS('Final Price IND Historical Data'!P$3:P$25,'Final Price IND Historical Data'!$B$3:$B$25,'Historical Data'!$A60)*CPI!$E$38/(100*11.628)</f>
        <v>30.997574362118787</v>
      </c>
      <c r="G60" s="11">
        <f>SUMIFS('Final Price IND Historical Data'!Q$3:Q$25,'Final Price IND Historical Data'!$B$3:$B$25,'Historical Data'!$A60)*CPI!$E$38/(100*11.628)</f>
        <v>30.236670217052314</v>
      </c>
      <c r="H60" s="11">
        <f>SUMIFS('Final Price IND Historical Data'!R$3:R$25,'Final Price IND Historical Data'!$B$3:$B$25,'Historical Data'!$A60)*CPI!$E$38/(100*11.628)</f>
        <v>26.698377077392102</v>
      </c>
      <c r="I60" s="11">
        <f>SUMIFS('Final Price IND Historical Data'!S$3:S$25,'Final Price IND Historical Data'!$B$3:$B$25,'Historical Data'!$A60)*CPI!$E$38/(100*11.628)</f>
        <v>31.081343947086935</v>
      </c>
      <c r="J60" s="11">
        <f>SUMIFS('Final Price IND Historical Data'!T$3:T$25,'Final Price IND Historical Data'!$B$3:$B$25,'Historical Data'!$A60)*CPI!$E$38/(100*11.628)</f>
        <v>35.109927299771364</v>
      </c>
      <c r="K60" s="11">
        <f>SUMIFS('Final Price IND Historical Data'!U$3:U$25,'Final Price IND Historical Data'!$B$3:$B$25,'Historical Data'!$A60)*CPI!$E$38/(100*11.628)</f>
        <v>35.878422187957341</v>
      </c>
      <c r="L60" s="11">
        <f>SUMIFS('Final Price IND Historical Data'!V$3:V$25,'Final Price IND Historical Data'!$B$3:$B$25,'Historical Data'!$A60)*CPI!$E$38/(100*11.628)</f>
        <v>39.232812721821588</v>
      </c>
      <c r="M60" s="11">
        <f>SUMIFS('Final Price IND Historical Data'!W$3:W$25,'Final Price IND Historical Data'!$B$3:$B$25,'Historical Data'!$A60)*CPI!$E$38/(100*11.628)</f>
        <v>37.642766540254513</v>
      </c>
      <c r="N60" s="11">
        <f>SUMIFS('Final Price IND Historical Data'!X$3:X$25,'Final Price IND Historical Data'!$B$3:$B$25,'Historical Data'!$A60)*CPI!$E$38/(100*11.628)</f>
        <v>36.834654451819716</v>
      </c>
      <c r="O60" s="11">
        <f>SUMIFS('Final Price IND Historical Data'!Y$3:Y$25,'Final Price IND Historical Data'!$B$3:$B$25,'Historical Data'!$A60)*CPI!$E$38/(100*11.628)</f>
        <v>42.029034113704881</v>
      </c>
      <c r="P60" s="11">
        <f>SUMIFS('Final Price IND Historical Data'!Z$3:Z$25,'Final Price IND Historical Data'!$B$3:$B$25,'Historical Data'!$A60)*CPI!$E$38/(100*11.628)</f>
        <v>46.602566282983368</v>
      </c>
      <c r="Q60" s="11">
        <f>SUMIFS('Final Price IND Historical Data'!AA$3:AA$25,'Final Price IND Historical Data'!$B$3:$B$25,'Historical Data'!$A60)*CPI!$E$38/(100*11.628)</f>
        <v>47.5771318987399</v>
      </c>
      <c r="R60" s="11">
        <f>SUMIFS('Final Price IND Historical Data'!AB$3:AB$25,'Final Price IND Historical Data'!$B$3:$B$25,'Historical Data'!$A60)*CPI!$E$38/(100*11.628)</f>
        <v>49.489325015811019</v>
      </c>
      <c r="S60" s="11">
        <f>SUMIFS('Final Price IND Historical Data'!AC$3:AC$25,'Final Price IND Historical Data'!$B$3:$B$25,'Historical Data'!$A60)*CPI!$E$38/(100*11.628)</f>
        <v>44.973577050210373</v>
      </c>
      <c r="T60" s="11">
        <f>SUMIFS('Final Price IND Historical Data'!AD$3:AD$25,'Final Price IND Historical Data'!$B$3:$B$25,'Historical Data'!$A60)*CPI!$E$38/(100*11.628)</f>
        <v>34.642575664570771</v>
      </c>
      <c r="U60" s="11">
        <f>SUMIFS('Final Price IND Historical Data'!AE$3:AE$25,'Final Price IND Historical Data'!$B$3:$B$25,'Historical Data'!$A60)*CPI!$E$38/(100*11.628)</f>
        <v>30.834307721181723</v>
      </c>
      <c r="V60" s="11"/>
      <c r="W60" s="11"/>
      <c r="X60" s="11"/>
    </row>
    <row r="61" spans="1:24" x14ac:dyDescent="0.3">
      <c r="A61" s="36" t="s">
        <v>33</v>
      </c>
      <c r="B61" s="9" t="s">
        <v>82</v>
      </c>
      <c r="C61" s="9" t="s">
        <v>146</v>
      </c>
      <c r="D61" s="18">
        <f t="shared" ref="D61:E61" si="18">E61*D48/E48</f>
        <v>16.131358182378012</v>
      </c>
      <c r="E61" s="18">
        <f t="shared" si="18"/>
        <v>16.574151974033413</v>
      </c>
      <c r="F61" s="18">
        <f>G61*F48/G48</f>
        <v>18.567379692888462</v>
      </c>
      <c r="G61" s="11">
        <f>SUMIFS('Final Price IND Historical Data'!Q$3:Q$25,'Final Price IND Historical Data'!$B$3:$B$25,'Historical Data'!$A61)*CPI!$E$38/(100*11.628)</f>
        <v>15.882531202165795</v>
      </c>
      <c r="H61" s="11">
        <f>SUMIFS('Final Price IND Historical Data'!R$3:R$25,'Final Price IND Historical Data'!$B$3:$B$25,'Historical Data'!$A61)*CPI!$E$38/(100*11.628)</f>
        <v>18.973749709006913</v>
      </c>
      <c r="I61" s="11">
        <f>SUMIFS('Final Price IND Historical Data'!S$3:S$25,'Final Price IND Historical Data'!$B$3:$B$25,'Historical Data'!$A61)*CPI!$E$38/(100*11.628)</f>
        <v>20.24128123741017</v>
      </c>
      <c r="J61" s="11">
        <f>SUMIFS('Final Price IND Historical Data'!T$3:T$25,'Final Price IND Historical Data'!$B$3:$B$25,'Historical Data'!$A61)*CPI!$E$38/(100*11.628)</f>
        <v>31.266551075056832</v>
      </c>
      <c r="K61" s="11">
        <f>SUMIFS('Final Price IND Historical Data'!U$3:U$25,'Final Price IND Historical Data'!$B$3:$B$25,'Historical Data'!$A61)*CPI!$E$38/(100*11.628)</f>
        <v>33.186046014229049</v>
      </c>
      <c r="L61" s="11">
        <f>SUMIFS('Final Price IND Historical Data'!V$3:V$25,'Final Price IND Historical Data'!$B$3:$B$25,'Historical Data'!$A61)*CPI!$E$38/(100*11.628)</f>
        <v>33.530229743772061</v>
      </c>
      <c r="M61" s="11">
        <f>SUMIFS('Final Price IND Historical Data'!W$3:W$25,'Final Price IND Historical Data'!$B$3:$B$25,'Historical Data'!$A61)*CPI!$E$38/(100*11.628)</f>
        <v>29.176890411235696</v>
      </c>
      <c r="N61" s="11">
        <f>SUMIFS('Final Price IND Historical Data'!X$3:X$25,'Final Price IND Historical Data'!$B$3:$B$25,'Historical Data'!$A61)*CPI!$E$38/(100*11.628)</f>
        <v>26.99529157729015</v>
      </c>
      <c r="O61" s="11">
        <f>SUMIFS('Final Price IND Historical Data'!Y$3:Y$25,'Final Price IND Historical Data'!$B$3:$B$25,'Historical Data'!$A61)*CPI!$E$38/(100*11.628)</f>
        <v>27.881184705948304</v>
      </c>
      <c r="P61" s="11">
        <f>SUMIFS('Final Price IND Historical Data'!Z$3:Z$25,'Final Price IND Historical Data'!$B$3:$B$25,'Historical Data'!$A61)*CPI!$E$38/(100*11.628)</f>
        <v>31.068219928706156</v>
      </c>
      <c r="Q61" s="11">
        <f>SUMIFS('Final Price IND Historical Data'!AA$3:AA$25,'Final Price IND Historical Data'!$B$3:$B$25,'Historical Data'!$A61)*CPI!$E$38/(100*11.628)</f>
        <v>32.002634278088948</v>
      </c>
      <c r="R61" s="11">
        <f>SUMIFS('Final Price IND Historical Data'!AB$3:AB$25,'Final Price IND Historical Data'!$B$3:$B$25,'Historical Data'!$A61)*CPI!$E$38/(100*11.628)</f>
        <v>34.00096963455195</v>
      </c>
      <c r="S61" s="11">
        <f>SUMIFS('Final Price IND Historical Data'!AC$3:AC$25,'Final Price IND Historical Data'!$B$3:$B$25,'Historical Data'!$A61)*CPI!$E$38/(100*11.628)</f>
        <v>33.376532517171341</v>
      </c>
      <c r="T61" s="11">
        <f>SUMIFS('Final Price IND Historical Data'!AD$3:AD$25,'Final Price IND Historical Data'!$B$3:$B$25,'Historical Data'!$A61)*CPI!$E$38/(100*11.628)</f>
        <v>31.547224711648447</v>
      </c>
      <c r="U61" s="11">
        <f>SUMIFS('Final Price IND Historical Data'!AE$3:AE$25,'Final Price IND Historical Data'!$B$3:$B$25,'Historical Data'!$A61)*CPI!$E$38/(100*11.628)</f>
        <v>29.482601738158287</v>
      </c>
      <c r="V61" s="11"/>
      <c r="W61" s="11"/>
      <c r="X61" s="11"/>
    </row>
    <row r="62" spans="1:24" x14ac:dyDescent="0.3">
      <c r="A62" s="36" t="s">
        <v>35</v>
      </c>
      <c r="B62" s="9" t="s">
        <v>82</v>
      </c>
      <c r="C62" s="9" t="s">
        <v>146</v>
      </c>
      <c r="D62" s="11">
        <f>SUMIFS('Final Price IND Historical Data'!N$3:N$25,'Final Price IND Historical Data'!$B$3:$B$25,'Historical Data'!$A62)*CPI!$E$38/(100*11.628)</f>
        <v>25.222122001158535</v>
      </c>
      <c r="E62" s="11">
        <f>SUMIFS('Final Price IND Historical Data'!O$3:O$25,'Final Price IND Historical Data'!$B$3:$B$25,'Historical Data'!$A62)*CPI!$E$38/(100*11.628)</f>
        <v>25.81717672648719</v>
      </c>
      <c r="F62" s="11">
        <f>SUMIFS('Final Price IND Historical Data'!P$3:P$25,'Final Price IND Historical Data'!$B$3:$B$25,'Historical Data'!$A62)*CPI!$E$38/(100*11.628)</f>
        <v>29.174509001629584</v>
      </c>
      <c r="G62" s="11">
        <f>SUMIFS('Final Price IND Historical Data'!Q$3:Q$25,'Final Price IND Historical Data'!$B$3:$B$25,'Historical Data'!$A62)*CPI!$E$38/(100*11.628)</f>
        <v>36.222737245235976</v>
      </c>
      <c r="H62" s="11">
        <f>SUMIFS('Final Price IND Historical Data'!R$3:R$25,'Final Price IND Historical Data'!$B$3:$B$25,'Historical Data'!$A62)*CPI!$E$38/(100*11.628)</f>
        <v>32.533942520542084</v>
      </c>
      <c r="I62" s="11">
        <f>SUMIFS('Final Price IND Historical Data'!S$3:S$25,'Final Price IND Historical Data'!$B$3:$B$25,'Historical Data'!$A62)*CPI!$E$38/(100*11.628)</f>
        <v>36.080159100252061</v>
      </c>
      <c r="J62" s="11">
        <f>SUMIFS('Final Price IND Historical Data'!T$3:T$25,'Final Price IND Historical Data'!$B$3:$B$25,'Historical Data'!$A62)*CPI!$E$38/(100*11.628)</f>
        <v>43.488015215111723</v>
      </c>
      <c r="K62" s="11">
        <f>SUMIFS('Final Price IND Historical Data'!U$3:U$25,'Final Price IND Historical Data'!$B$3:$B$25,'Historical Data'!$A62)*CPI!$E$38/(100*11.628)</f>
        <v>39.063969029711373</v>
      </c>
      <c r="L62" s="11">
        <f>SUMIFS('Final Price IND Historical Data'!V$3:V$25,'Final Price IND Historical Data'!$B$3:$B$25,'Historical Data'!$A62)*CPI!$E$38/(100*11.628)</f>
        <v>47.879089383686193</v>
      </c>
      <c r="M62" s="11">
        <f>SUMIFS('Final Price IND Historical Data'!W$3:W$25,'Final Price IND Historical Data'!$B$3:$B$25,'Historical Data'!$A62)*CPI!$E$38/(100*11.628)</f>
        <v>39.710469206678063</v>
      </c>
      <c r="N62" s="11">
        <f>SUMIFS('Final Price IND Historical Data'!X$3:X$25,'Final Price IND Historical Data'!$B$3:$B$25,'Historical Data'!$A62)*CPI!$E$38/(100*11.628)</f>
        <v>42.696135234800963</v>
      </c>
      <c r="O62" s="11">
        <f>SUMIFS('Final Price IND Historical Data'!Y$3:Y$25,'Final Price IND Historical Data'!$B$3:$B$25,'Historical Data'!$A62)*CPI!$E$38/(100*11.628)</f>
        <v>42.716114560981708</v>
      </c>
      <c r="P62" s="11">
        <f>SUMIFS('Final Price IND Historical Data'!Z$3:Z$25,'Final Price IND Historical Data'!$B$3:$B$25,'Historical Data'!$A62)*CPI!$E$38/(100*11.628)</f>
        <v>46.68841960135687</v>
      </c>
      <c r="Q62" s="11">
        <f>SUMIFS('Final Price IND Historical Data'!AA$3:AA$25,'Final Price IND Historical Data'!$B$3:$B$25,'Historical Data'!$A62)*CPI!$E$38/(100*11.628)</f>
        <v>41.873647136905703</v>
      </c>
      <c r="R62" s="11">
        <f>SUMIFS('Final Price IND Historical Data'!AB$3:AB$25,'Final Price IND Historical Data'!$B$3:$B$25,'Historical Data'!$A62)*CPI!$E$38/(100*11.628)</f>
        <v>37.527110581075057</v>
      </c>
      <c r="S62" s="11">
        <f>SUMIFS('Final Price IND Historical Data'!AC$3:AC$25,'Final Price IND Historical Data'!$B$3:$B$25,'Historical Data'!$A62)*CPI!$E$38/(100*11.628)</f>
        <v>36.999111797559841</v>
      </c>
      <c r="T62" s="11">
        <f>SUMIFS('Final Price IND Historical Data'!AD$3:AD$25,'Final Price IND Historical Data'!$B$3:$B$25,'Historical Data'!$A62)*CPI!$E$38/(100*11.628)</f>
        <v>34.766032491246747</v>
      </c>
      <c r="U62" s="11">
        <f>SUMIFS('Final Price IND Historical Data'!AE$3:AE$25,'Final Price IND Historical Data'!$B$3:$B$25,'Historical Data'!$A62)*CPI!$E$38/(100*11.628)</f>
        <v>32.389193090329059</v>
      </c>
      <c r="V62" s="11"/>
      <c r="W62" s="11"/>
      <c r="X62" s="11"/>
    </row>
    <row r="63" spans="1:24" x14ac:dyDescent="0.3">
      <c r="A63" s="36" t="s">
        <v>37</v>
      </c>
      <c r="B63" s="9" t="s">
        <v>82</v>
      </c>
      <c r="C63" s="9" t="s">
        <v>146</v>
      </c>
      <c r="D63" s="11">
        <f>SUMIFS('Final Price IND Historical Data'!N$3:N$25,'Final Price IND Historical Data'!$B$3:$B$25,'Historical Data'!$A63)*CPI!$E$38/(100*11.628)</f>
        <v>37.406884416695618</v>
      </c>
      <c r="E63" s="11">
        <f>SUMIFS('Final Price IND Historical Data'!O$3:O$25,'Final Price IND Historical Data'!$B$3:$B$25,'Historical Data'!$A63)*CPI!$E$38/(100*11.628)</f>
        <v>54.485601166087264</v>
      </c>
      <c r="F63" s="11">
        <f>SUMIFS('Final Price IND Historical Data'!P$3:P$25,'Final Price IND Historical Data'!$B$3:$B$25,'Historical Data'!$A63)*CPI!$E$38/(100*11.628)</f>
        <v>44.096088896632644</v>
      </c>
      <c r="G63" s="11">
        <f>SUMIFS('Final Price IND Historical Data'!Q$3:Q$25,'Final Price IND Historical Data'!$B$3:$B$25,'Historical Data'!$A63)*CPI!$E$38/(100*11.628)</f>
        <v>30.291854131564669</v>
      </c>
      <c r="H63" s="11">
        <f>SUMIFS('Final Price IND Historical Data'!R$3:R$25,'Final Price IND Historical Data'!$B$3:$B$25,'Historical Data'!$A63)*CPI!$E$38/(100*11.628)</f>
        <v>26.583946843745203</v>
      </c>
      <c r="I63" s="11">
        <f>SUMIFS('Final Price IND Historical Data'!S$3:S$25,'Final Price IND Historical Data'!$B$3:$B$25,'Historical Data'!$A63)*CPI!$E$38/(100*11.628)</f>
        <v>31.832092080597899</v>
      </c>
      <c r="J63" s="11">
        <f>SUMIFS('Final Price IND Historical Data'!T$3:T$25,'Final Price IND Historical Data'!$B$3:$B$25,'Historical Data'!$A63)*CPI!$E$38/(100*11.628)</f>
        <v>41.985345753651472</v>
      </c>
      <c r="K63" s="11">
        <f>SUMIFS('Final Price IND Historical Data'!U$3:U$25,'Final Price IND Historical Data'!$B$3:$B$25,'Historical Data'!$A63)*CPI!$E$38/(100*11.628)</f>
        <v>41.387445594050803</v>
      </c>
      <c r="L63" s="11">
        <f>SUMIFS('Final Price IND Historical Data'!V$3:V$25,'Final Price IND Historical Data'!$B$3:$B$25,'Historical Data'!$A63)*CPI!$E$38/(100*11.628)</f>
        <v>50.47345129072152</v>
      </c>
      <c r="M63" s="11">
        <f>SUMIFS('Final Price IND Historical Data'!W$3:W$25,'Final Price IND Historical Data'!$B$3:$B$25,'Historical Data'!$A63)*CPI!$E$38/(100*11.628)</f>
        <v>47.760342845128207</v>
      </c>
      <c r="N63" s="11">
        <f>SUMIFS('Final Price IND Historical Data'!X$3:X$25,'Final Price IND Historical Data'!$B$3:$B$25,'Historical Data'!$A63)*CPI!$E$38/(100*11.628)</f>
        <v>50.927670152358964</v>
      </c>
      <c r="O63" s="11">
        <f>SUMIFS('Final Price IND Historical Data'!Y$3:Y$25,'Final Price IND Historical Data'!$B$3:$B$25,'Historical Data'!$A63)*CPI!$E$38/(100*11.628)</f>
        <v>56.826544319265679</v>
      </c>
      <c r="P63" s="11">
        <f>SUMIFS('Final Price IND Historical Data'!Z$3:Z$25,'Final Price IND Historical Data'!$B$3:$B$25,'Historical Data'!$A63)*CPI!$E$38/(100*11.628)</f>
        <v>64.721915254336579</v>
      </c>
      <c r="Q63" s="11">
        <f>SUMIFS('Final Price IND Historical Data'!AA$3:AA$25,'Final Price IND Historical Data'!$B$3:$B$25,'Historical Data'!$A63)*CPI!$E$38/(100*11.628)</f>
        <v>54.875740847918912</v>
      </c>
      <c r="R63" s="11">
        <f>SUMIFS('Final Price IND Historical Data'!AB$3:AB$25,'Final Price IND Historical Data'!$B$3:$B$25,'Historical Data'!$A63)*CPI!$E$38/(100*11.628)</f>
        <v>48.892580540283902</v>
      </c>
      <c r="S63" s="11">
        <f>SUMIFS('Final Price IND Historical Data'!AC$3:AC$25,'Final Price IND Historical Data'!$B$3:$B$25,'Historical Data'!$A63)*CPI!$E$38/(100*11.628)</f>
        <v>42.286156309706584</v>
      </c>
      <c r="T63" s="11">
        <f>SUMIFS('Final Price IND Historical Data'!AD$3:AD$25,'Final Price IND Historical Data'!$B$3:$B$25,'Historical Data'!$A63)*CPI!$E$38/(100*11.628)</f>
        <v>38.01189378438513</v>
      </c>
      <c r="U63" s="11">
        <f>SUMIFS('Final Price IND Historical Data'!AE$3:AE$25,'Final Price IND Historical Data'!$B$3:$B$25,'Historical Data'!$A63)*CPI!$E$38/(100*11.628)</f>
        <v>35.635229487114948</v>
      </c>
      <c r="V63" s="11"/>
      <c r="W63" s="11"/>
      <c r="X63" s="11"/>
    </row>
    <row r="64" spans="1:24" x14ac:dyDescent="0.3">
      <c r="A64" s="36" t="s">
        <v>39</v>
      </c>
      <c r="B64" s="9" t="s">
        <v>82</v>
      </c>
      <c r="C64" s="9" t="s">
        <v>146</v>
      </c>
      <c r="D64" s="11">
        <f>SUMIFS('Final Price IND Historical Data'!N$3:N$25,'Final Price IND Historical Data'!$B$3:$B$25,'Historical Data'!$A64)*CPI!$E$38/(100*11.628)</f>
        <v>25.964552711412846</v>
      </c>
      <c r="E64" s="11">
        <f>SUMIFS('Final Price IND Historical Data'!O$3:O$25,'Final Price IND Historical Data'!$B$3:$B$25,'Historical Data'!$A64)*CPI!$E$38/(100*11.628)</f>
        <v>25.88900424269524</v>
      </c>
      <c r="F64" s="11">
        <f>SUMIFS('Final Price IND Historical Data'!P$3:P$25,'Final Price IND Historical Data'!$B$3:$B$25,'Historical Data'!$A64)*CPI!$E$38/(100*11.628)</f>
        <v>22.438753217002375</v>
      </c>
      <c r="G64" s="11">
        <f>SUMIFS('Final Price IND Historical Data'!Q$3:Q$25,'Final Price IND Historical Data'!$B$3:$B$25,'Historical Data'!$A64)*CPI!$E$38/(100*11.628)</f>
        <v>22.390704776126004</v>
      </c>
      <c r="H64" s="11">
        <f>SUMIFS('Final Price IND Historical Data'!R$3:R$25,'Final Price IND Historical Data'!$B$3:$B$25,'Historical Data'!$A64)*CPI!$E$38/(100*11.628)</f>
        <v>20.893209627449636</v>
      </c>
      <c r="I64" s="11">
        <f>SUMIFS('Final Price IND Historical Data'!S$3:S$25,'Final Price IND Historical Data'!$B$3:$B$25,'Historical Data'!$A64)*CPI!$E$38/(100*11.628)</f>
        <v>23.826300785408066</v>
      </c>
      <c r="J64" s="11">
        <f>SUMIFS('Final Price IND Historical Data'!T$3:T$25,'Final Price IND Historical Data'!$B$3:$B$25,'Historical Data'!$A64)*CPI!$E$38/(100*11.628)</f>
        <v>31.818933041487625</v>
      </c>
      <c r="K64" s="11">
        <f>SUMIFS('Final Price IND Historical Data'!U$3:U$25,'Final Price IND Historical Data'!$B$3:$B$25,'Historical Data'!$A64)*CPI!$E$38/(100*11.628)</f>
        <v>30.382032510031625</v>
      </c>
      <c r="L64" s="11">
        <f>SUMIFS('Final Price IND Historical Data'!V$3:V$25,'Final Price IND Historical Data'!$B$3:$B$25,'Historical Data'!$A64)*CPI!$E$38/(100*11.628)</f>
        <v>34.998894076886131</v>
      </c>
      <c r="M64" s="11">
        <f>SUMIFS('Final Price IND Historical Data'!W$3:W$25,'Final Price IND Historical Data'!$B$3:$B$25,'Historical Data'!$A64)*CPI!$E$38/(100*11.628)</f>
        <v>32.929309046251866</v>
      </c>
      <c r="N64" s="11">
        <f>SUMIFS('Final Price IND Historical Data'!X$3:X$25,'Final Price IND Historical Data'!$B$3:$B$25,'Historical Data'!$A64)*CPI!$E$38/(100*11.628)</f>
        <v>30.536578989322759</v>
      </c>
      <c r="O64" s="11">
        <f>SUMIFS('Final Price IND Historical Data'!Y$3:Y$25,'Final Price IND Historical Data'!$B$3:$B$25,'Historical Data'!$A64)*CPI!$E$38/(100*11.628)</f>
        <v>31.650080594195032</v>
      </c>
      <c r="P64" s="11">
        <f>SUMIFS('Final Price IND Historical Data'!Z$3:Z$25,'Final Price IND Historical Data'!$B$3:$B$25,'Historical Data'!$A64)*CPI!$E$38/(100*11.628)</f>
        <v>38.984979774320223</v>
      </c>
      <c r="Q64" s="11">
        <f>SUMIFS('Final Price IND Historical Data'!AA$3:AA$25,'Final Price IND Historical Data'!$B$3:$B$25,'Historical Data'!$A64)*CPI!$E$38/(100*11.628)</f>
        <v>38.756749680157441</v>
      </c>
      <c r="R64" s="11">
        <f>SUMIFS('Final Price IND Historical Data'!AB$3:AB$25,'Final Price IND Historical Data'!$B$3:$B$25,'Historical Data'!$A64)*CPI!$E$38/(100*11.628)</f>
        <v>37.699482611682576</v>
      </c>
      <c r="S64" s="11">
        <f>SUMIFS('Final Price IND Historical Data'!AC$3:AC$25,'Final Price IND Historical Data'!$B$3:$B$25,'Historical Data'!$A64)*CPI!$E$38/(100*11.628)</f>
        <v>33.88686334265293</v>
      </c>
      <c r="T64" s="11">
        <f>SUMIFS('Final Price IND Historical Data'!AD$3:AD$25,'Final Price IND Historical Data'!$B$3:$B$25,'Historical Data'!$A64)*CPI!$E$38/(100*11.628)</f>
        <v>27.077520250160216</v>
      </c>
      <c r="U64" s="11">
        <f>SUMIFS('Final Price IND Historical Data'!AE$3:AE$25,'Final Price IND Historical Data'!$B$3:$B$25,'Historical Data'!$A64)*CPI!$E$38/(100*11.628)</f>
        <v>26.475014864630069</v>
      </c>
      <c r="V64" s="11"/>
      <c r="W64" s="11"/>
      <c r="X64" s="11"/>
    </row>
    <row r="65" spans="1:24" x14ac:dyDescent="0.3">
      <c r="A65" s="36" t="s">
        <v>41</v>
      </c>
      <c r="B65" s="9" t="s">
        <v>82</v>
      </c>
      <c r="C65" s="9" t="s">
        <v>146</v>
      </c>
      <c r="D65" s="11">
        <f>SUMIFS('Final Price IND Historical Data'!N$3:N$25,'Final Price IND Historical Data'!$B$3:$B$25,'Historical Data'!$A65)*CPI!$E$38/(100*11.628)</f>
        <v>26.940904384373965</v>
      </c>
      <c r="E65" s="11">
        <f>SUMIFS('Final Price IND Historical Data'!O$3:O$25,'Final Price IND Historical Data'!$B$3:$B$25,'Historical Data'!$A65)*CPI!$E$38/(100*11.628)</f>
        <v>50.798715071151221</v>
      </c>
      <c r="F65" s="11">
        <f>SUMIFS('Final Price IND Historical Data'!P$3:P$25,'Final Price IND Historical Data'!$B$3:$B$25,'Historical Data'!$A65)*CPI!$E$38/(100*11.628)</f>
        <v>41.683782251912071</v>
      </c>
      <c r="G65" s="11">
        <f>SUMIFS('Final Price IND Historical Data'!Q$3:Q$25,'Final Price IND Historical Data'!$B$3:$B$25,'Historical Data'!$A65)*CPI!$E$38/(100*11.628)</f>
        <v>31.772084060596686</v>
      </c>
      <c r="H65" s="11">
        <f>SUMIFS('Final Price IND Historical Data'!R$3:R$25,'Final Price IND Historical Data'!$B$3:$B$25,'Historical Data'!$A65)*CPI!$E$38/(100*11.628)</f>
        <v>33.956808494650268</v>
      </c>
      <c r="I65" s="11">
        <f>SUMIFS('Final Price IND Historical Data'!S$3:S$25,'Final Price IND Historical Data'!$B$3:$B$25,'Historical Data'!$A65)*CPI!$E$38/(100*11.628)</f>
        <v>41.403809029910484</v>
      </c>
      <c r="J65" s="11">
        <f>SUMIFS('Final Price IND Historical Data'!T$3:T$25,'Final Price IND Historical Data'!$B$3:$B$25,'Historical Data'!$A65)*CPI!$E$38/(100*11.628)</f>
        <v>54.214356860913995</v>
      </c>
      <c r="K65" s="11">
        <f>SUMIFS('Final Price IND Historical Data'!U$3:U$25,'Final Price IND Historical Data'!$B$3:$B$25,'Historical Data'!$A65)*CPI!$E$38/(100*11.628)</f>
        <v>52.7939861137828</v>
      </c>
      <c r="L65" s="11">
        <f>SUMIFS('Final Price IND Historical Data'!V$3:V$25,'Final Price IND Historical Data'!$B$3:$B$25,'Historical Data'!$A65)*CPI!$E$38/(100*11.628)</f>
        <v>62.752997310655033</v>
      </c>
      <c r="M65" s="11">
        <f>SUMIFS('Final Price IND Historical Data'!W$3:W$25,'Final Price IND Historical Data'!$B$3:$B$25,'Historical Data'!$A65)*CPI!$E$38/(100*11.628)</f>
        <v>55.021330775639981</v>
      </c>
      <c r="N65" s="11">
        <f>SUMIFS('Final Price IND Historical Data'!X$3:X$25,'Final Price IND Historical Data'!$B$3:$B$25,'Historical Data'!$A65)*CPI!$E$38/(100*11.628)</f>
        <v>54.656169629125444</v>
      </c>
      <c r="O65" s="11">
        <f>SUMIFS('Final Price IND Historical Data'!Y$3:Y$25,'Final Price IND Historical Data'!$B$3:$B$25,'Historical Data'!$A65)*CPI!$E$38/(100*11.628)</f>
        <v>58.980765697923268</v>
      </c>
      <c r="P65" s="11">
        <f>SUMIFS('Final Price IND Historical Data'!Z$3:Z$25,'Final Price IND Historical Data'!$B$3:$B$25,'Historical Data'!$A65)*CPI!$E$38/(100*11.628)</f>
        <v>56.924751199970906</v>
      </c>
      <c r="Q65" s="11">
        <f>SUMIFS('Final Price IND Historical Data'!AA$3:AA$25,'Final Price IND Historical Data'!$B$3:$B$25,'Historical Data'!$A65)*CPI!$E$38/(100*11.628)</f>
        <v>57.175464602473795</v>
      </c>
      <c r="R65" s="11">
        <f>SUMIFS('Final Price IND Historical Data'!AB$3:AB$25,'Final Price IND Historical Data'!$B$3:$B$25,'Historical Data'!$A65)*CPI!$E$38/(100*11.628)</f>
        <v>51.511036709216413</v>
      </c>
      <c r="S65" s="11">
        <f>SUMIFS('Final Price IND Historical Data'!AC$3:AC$25,'Final Price IND Historical Data'!$B$3:$B$25,'Historical Data'!$A65)*CPI!$E$38/(100*11.628)</f>
        <v>49.041760092778894</v>
      </c>
      <c r="T65" s="11">
        <f>SUMIFS('Final Price IND Historical Data'!AD$3:AD$25,'Final Price IND Historical Data'!$B$3:$B$25,'Historical Data'!$A65)*CPI!$E$38/(100*11.628)</f>
        <v>43.289473944384035</v>
      </c>
      <c r="U65" s="11">
        <f>SUMIFS('Final Price IND Historical Data'!AE$3:AE$25,'Final Price IND Historical Data'!$B$3:$B$25,'Historical Data'!$A65)*CPI!$E$38/(100*11.628)</f>
        <v>47.963477250420951</v>
      </c>
      <c r="V65" s="11"/>
      <c r="W65" s="11"/>
      <c r="X65" s="11"/>
    </row>
    <row r="66" spans="1:24" x14ac:dyDescent="0.3">
      <c r="A66" s="36" t="s">
        <v>43</v>
      </c>
      <c r="B66" s="9" t="s">
        <v>82</v>
      </c>
      <c r="C66" s="9" t="s">
        <v>146</v>
      </c>
      <c r="D66" s="18">
        <f>D65/D88*D89</f>
        <v>24.09701012269969</v>
      </c>
      <c r="E66" s="18">
        <f t="shared" ref="E66:U66" si="19">E65/E88*E89</f>
        <v>44.688974371490929</v>
      </c>
      <c r="F66" s="18">
        <f t="shared" si="19"/>
        <v>37.668986005017246</v>
      </c>
      <c r="G66" s="18">
        <f t="shared" si="19"/>
        <v>26.350439960740541</v>
      </c>
      <c r="H66" s="18">
        <f t="shared" si="19"/>
        <v>28.162359188969187</v>
      </c>
      <c r="I66" s="18">
        <f t="shared" si="19"/>
        <v>34.338590503154236</v>
      </c>
      <c r="J66" s="18">
        <f t="shared" si="19"/>
        <v>44.963124003734237</v>
      </c>
      <c r="K66" s="18">
        <f t="shared" si="19"/>
        <v>43.7851278098777</v>
      </c>
      <c r="L66" s="18">
        <f t="shared" si="19"/>
        <v>52.044715884459798</v>
      </c>
      <c r="M66" s="18">
        <f t="shared" si="19"/>
        <v>45.632394475552047</v>
      </c>
      <c r="N66" s="18">
        <f t="shared" si="19"/>
        <v>45.329545066968251</v>
      </c>
      <c r="O66" s="18">
        <f t="shared" si="19"/>
        <v>48.916184484388054</v>
      </c>
      <c r="P66" s="18">
        <f t="shared" si="19"/>
        <v>47.211011903219692</v>
      </c>
      <c r="Q66" s="18">
        <f t="shared" si="19"/>
        <v>47.418943131382292</v>
      </c>
      <c r="R66" s="18">
        <f t="shared" si="19"/>
        <v>42.721103139880654</v>
      </c>
      <c r="S66" s="18">
        <f t="shared" si="19"/>
        <v>40.673188212304595</v>
      </c>
      <c r="T66" s="18">
        <f t="shared" si="19"/>
        <v>35.9024822522804</v>
      </c>
      <c r="U66" s="18">
        <f t="shared" si="19"/>
        <v>39.77890544369366</v>
      </c>
      <c r="V66" s="11"/>
      <c r="W66" s="11"/>
      <c r="X66" s="11"/>
    </row>
    <row r="67" spans="1:24" x14ac:dyDescent="0.3">
      <c r="A67" s="36" t="s">
        <v>45</v>
      </c>
      <c r="B67" s="9" t="s">
        <v>82</v>
      </c>
      <c r="C67" s="9" t="s">
        <v>146</v>
      </c>
      <c r="D67" s="11">
        <f>SUMIFS('Final Price IND Historical Data'!N$3:N$25,'Final Price IND Historical Data'!$B$3:$B$25,'Historical Data'!$A67)*CPI!$E$38/(100*11.628)</f>
        <v>36.565992925447183</v>
      </c>
      <c r="E67" s="11">
        <f>SUMIFS('Final Price IND Historical Data'!O$3:O$25,'Final Price IND Historical Data'!$B$3:$B$25,'Historical Data'!$A67)*CPI!$E$38/(100*11.628)</f>
        <v>48.120023247475729</v>
      </c>
      <c r="F67" s="11">
        <f>SUMIFS('Final Price IND Historical Data'!P$3:P$25,'Final Price IND Historical Data'!$B$3:$B$25,'Historical Data'!$A67)*CPI!$E$38/(100*11.628)</f>
        <v>41.560071524947212</v>
      </c>
      <c r="G67" s="11">
        <f>SUMIFS('Final Price IND Historical Data'!Q$3:Q$25,'Final Price IND Historical Data'!$B$3:$B$25,'Historical Data'!$A67)*CPI!$E$38/(100*11.628)</f>
        <v>40.925959931041753</v>
      </c>
      <c r="H67" s="11">
        <f>SUMIFS('Final Price IND Historical Data'!R$3:R$25,'Final Price IND Historical Data'!$B$3:$B$25,'Historical Data'!$A67)*CPI!$E$38/(100*11.628)</f>
        <v>41.269110549064457</v>
      </c>
      <c r="I67" s="11">
        <f>SUMIFS('Final Price IND Historical Data'!S$3:S$25,'Final Price IND Historical Data'!$B$3:$B$25,'Historical Data'!$A67)*CPI!$E$38/(100*11.628)</f>
        <v>46.727590287304544</v>
      </c>
      <c r="J67" s="11">
        <f>SUMIFS('Final Price IND Historical Data'!T$3:T$25,'Final Price IND Historical Data'!$B$3:$B$25,'Historical Data'!$A67)*CPI!$E$38/(100*11.628)</f>
        <v>56.323891788727352</v>
      </c>
      <c r="K67" s="11">
        <f>SUMIFS('Final Price IND Historical Data'!U$3:U$25,'Final Price IND Historical Data'!$B$3:$B$25,'Historical Data'!$A67)*CPI!$E$38/(100*11.628)</f>
        <v>63.312435954080421</v>
      </c>
      <c r="L67" s="11">
        <f>SUMIFS('Final Price IND Historical Data'!V$3:V$25,'Final Price IND Historical Data'!$B$3:$B$25,'Historical Data'!$A67)*CPI!$E$38/(100*11.628)</f>
        <v>72.155494095015257</v>
      </c>
      <c r="M67" s="11">
        <f>SUMIFS('Final Price IND Historical Data'!W$3:W$25,'Final Price IND Historical Data'!$B$3:$B$25,'Historical Data'!$A67)*CPI!$E$38/(100*11.628)</f>
        <v>68.668567610351715</v>
      </c>
      <c r="N67" s="11">
        <f>SUMIFS('Final Price IND Historical Data'!X$3:X$25,'Final Price IND Historical Data'!$B$3:$B$25,'Historical Data'!$A67)*CPI!$E$38/(100*11.628)</f>
        <v>61.532183435407077</v>
      </c>
      <c r="O67" s="11">
        <f>SUMIFS('Final Price IND Historical Data'!Y$3:Y$25,'Final Price IND Historical Data'!$B$3:$B$25,'Historical Data'!$A67)*CPI!$E$38/(100*11.628)</f>
        <v>66.536172901356082</v>
      </c>
      <c r="P67" s="11">
        <f>SUMIFS('Final Price IND Historical Data'!Z$3:Z$25,'Final Price IND Historical Data'!$B$3:$B$25,'Historical Data'!$A67)*CPI!$E$38/(100*11.628)</f>
        <v>70.020788017872519</v>
      </c>
      <c r="Q67" s="11">
        <f>SUMIFS('Final Price IND Historical Data'!AA$3:AA$25,'Final Price IND Historical Data'!$B$3:$B$25,'Historical Data'!$A67)*CPI!$E$38/(100*11.628)</f>
        <v>69.904492930379647</v>
      </c>
      <c r="R67" s="11">
        <f>SUMIFS('Final Price IND Historical Data'!AB$3:AB$25,'Final Price IND Historical Data'!$B$3:$B$25,'Historical Data'!$A67)*CPI!$E$38/(100*11.628)</f>
        <v>70.260837608242127</v>
      </c>
      <c r="S67" s="11">
        <f>SUMIFS('Final Price IND Historical Data'!AC$3:AC$25,'Final Price IND Historical Data'!$B$3:$B$25,'Historical Data'!$A67)*CPI!$E$38/(100*11.628)</f>
        <v>66.833726529567528</v>
      </c>
      <c r="T67" s="11">
        <f>SUMIFS('Final Price IND Historical Data'!AD$3:AD$25,'Final Price IND Historical Data'!$B$3:$B$25,'Historical Data'!$A67)*CPI!$E$38/(100*11.628)</f>
        <v>64.630213474136283</v>
      </c>
      <c r="U67" s="11">
        <f>SUMIFS('Final Price IND Historical Data'!AE$3:AE$25,'Final Price IND Historical Data'!$B$3:$B$25,'Historical Data'!$A67)*CPI!$E$38/(100*11.628)</f>
        <v>63.054963550783697</v>
      </c>
      <c r="V67" s="11"/>
      <c r="W67" s="11"/>
      <c r="X67" s="11"/>
    </row>
    <row r="68" spans="1:24" x14ac:dyDescent="0.3">
      <c r="A68" s="36" t="s">
        <v>47</v>
      </c>
      <c r="B68" s="9" t="s">
        <v>82</v>
      </c>
      <c r="C68" s="9" t="s">
        <v>146</v>
      </c>
      <c r="D68" s="11">
        <f>SUMIFS('Final Price IND Historical Data'!N$3:N$25,'Final Price IND Historical Data'!$B$3:$B$25,'Historical Data'!$A68)*CPI!$E$38/(100*11.628)</f>
        <v>12.706851450948877</v>
      </c>
      <c r="E68" s="11">
        <f>SUMIFS('Final Price IND Historical Data'!O$3:O$25,'Final Price IND Historical Data'!$B$3:$B$25,'Historical Data'!$A68)*CPI!$E$38/(100*11.628)</f>
        <v>17.678937032321809</v>
      </c>
      <c r="F68" s="11">
        <f>SUMIFS('Final Price IND Historical Data'!P$3:P$25,'Final Price IND Historical Data'!$B$3:$B$25,'Historical Data'!$A68)*CPI!$E$38/(100*11.628)</f>
        <v>17.498142516269127</v>
      </c>
      <c r="G68" s="11">
        <f>SUMIFS('Final Price IND Historical Data'!Q$3:Q$25,'Final Price IND Historical Data'!$B$3:$B$25,'Historical Data'!$A68)*CPI!$E$38/(100*11.628)</f>
        <v>17.81624455751572</v>
      </c>
      <c r="H68" s="11">
        <f>SUMIFS('Final Price IND Historical Data'!R$3:R$25,'Final Price IND Historical Data'!$B$3:$B$25,'Historical Data'!$A68)*CPI!$E$38/(100*11.628)</f>
        <v>19.296509507277239</v>
      </c>
      <c r="I68" s="11">
        <f>SUMIFS('Final Price IND Historical Data'!S$3:S$25,'Final Price IND Historical Data'!$B$3:$B$25,'Historical Data'!$A68)*CPI!$E$38/(100*11.628)</f>
        <v>28.095870532976285</v>
      </c>
      <c r="J68" s="11">
        <f>SUMIFS('Final Price IND Historical Data'!T$3:T$25,'Final Price IND Historical Data'!$B$3:$B$25,'Historical Data'!$A68)*CPI!$E$38/(100*11.628)</f>
        <v>34.813888318110862</v>
      </c>
      <c r="K68" s="11">
        <f>SUMIFS('Final Price IND Historical Data'!U$3:U$25,'Final Price IND Historical Data'!$B$3:$B$25,'Historical Data'!$A68)*CPI!$E$38/(100*11.628)</f>
        <v>27.168722984965097</v>
      </c>
      <c r="L68" s="11">
        <f>SUMIFS('Final Price IND Historical Data'!V$3:V$25,'Final Price IND Historical Data'!$B$3:$B$25,'Historical Data'!$A68)*CPI!$E$38/(100*11.628)</f>
        <v>38.376170657479761</v>
      </c>
      <c r="M68" s="11">
        <f>SUMIFS('Final Price IND Historical Data'!W$3:W$25,'Final Price IND Historical Data'!$B$3:$B$25,'Historical Data'!$A68)*CPI!$E$38/(100*11.628)</f>
        <v>34.923905939840552</v>
      </c>
      <c r="N68" s="11">
        <f>SUMIFS('Final Price IND Historical Data'!X$3:X$25,'Final Price IND Historical Data'!$B$3:$B$25,'Historical Data'!$A68)*CPI!$E$38/(100*11.628)</f>
        <v>31.791791976123786</v>
      </c>
      <c r="O68" s="11">
        <f>SUMIFS('Final Price IND Historical Data'!Y$3:Y$25,'Final Price IND Historical Data'!$B$3:$B$25,'Historical Data'!$A68)*CPI!$E$38/(100*11.628)</f>
        <v>36.841571045896309</v>
      </c>
      <c r="P68" s="11">
        <f>SUMIFS('Final Price IND Historical Data'!Z$3:Z$25,'Final Price IND Historical Data'!$B$3:$B$25,'Historical Data'!$A68)*CPI!$E$38/(100*11.628)</f>
        <v>39.226482724964157</v>
      </c>
      <c r="Q68" s="11">
        <f>SUMIFS('Final Price IND Historical Data'!AA$3:AA$25,'Final Price IND Historical Data'!$B$3:$B$25,'Historical Data'!$A68)*CPI!$E$38/(100*11.628)</f>
        <v>42.236102932066238</v>
      </c>
      <c r="R68" s="11">
        <f>SUMIFS('Final Price IND Historical Data'!AB$3:AB$25,'Final Price IND Historical Data'!$B$3:$B$25,'Historical Data'!$A68)*CPI!$E$38/(100*11.628)</f>
        <v>37.800368578194679</v>
      </c>
      <c r="S68" s="11">
        <f>SUMIFS('Final Price IND Historical Data'!AC$3:AC$25,'Final Price IND Historical Data'!$B$3:$B$25,'Historical Data'!$A68)*CPI!$E$38/(100*11.628)</f>
        <v>33.81198026779586</v>
      </c>
      <c r="T68" s="11">
        <f>SUMIFS('Final Price IND Historical Data'!AD$3:AD$25,'Final Price IND Historical Data'!$B$3:$B$25,'Historical Data'!$A68)*CPI!$E$38/(100*11.628)</f>
        <v>28.480879677935931</v>
      </c>
      <c r="U68" s="11">
        <f>SUMIFS('Final Price IND Historical Data'!AE$3:AE$25,'Final Price IND Historical Data'!$B$3:$B$25,'Historical Data'!$A68)*CPI!$E$38/(100*11.628)</f>
        <v>29.407510670186973</v>
      </c>
      <c r="V68" s="11"/>
      <c r="W68" s="11"/>
      <c r="X68" s="11"/>
    </row>
    <row r="69" spans="1:24" x14ac:dyDescent="0.3">
      <c r="A69" s="36" t="s">
        <v>49</v>
      </c>
      <c r="B69" s="9" t="s">
        <v>82</v>
      </c>
      <c r="C69" s="9" t="s">
        <v>146</v>
      </c>
      <c r="D69" s="11">
        <f>SUMIFS('Final Price IND Historical Data'!N$3:N$25,'Final Price IND Historical Data'!$B$3:$B$25,'Historical Data'!$A69)*CPI!$E$38/(100*11.628)</f>
        <v>32.512378506351389</v>
      </c>
      <c r="E69" s="11">
        <f>SUMIFS('Final Price IND Historical Data'!O$3:O$25,'Final Price IND Historical Data'!$B$3:$B$25,'Historical Data'!$A69)*CPI!$E$38/(100*11.628)</f>
        <v>40.80914828778873</v>
      </c>
      <c r="F69" s="11">
        <f>SUMIFS('Final Price IND Historical Data'!P$3:P$25,'Final Price IND Historical Data'!$B$3:$B$25,'Historical Data'!$A69)*CPI!$E$38/(100*11.628)</f>
        <v>30.760869251416594</v>
      </c>
      <c r="G69" s="11">
        <f>SUMIFS('Final Price IND Historical Data'!Q$3:Q$25,'Final Price IND Historical Data'!$B$3:$B$25,'Historical Data'!$A69)*CPI!$E$38/(100*11.628)</f>
        <v>31.806798358715273</v>
      </c>
      <c r="H69" s="11">
        <f>SUMIFS('Final Price IND Historical Data'!R$3:R$25,'Final Price IND Historical Data'!$B$3:$B$25,'Historical Data'!$A69)*CPI!$E$38/(100*11.628)</f>
        <v>30.464550103920075</v>
      </c>
      <c r="I69" s="11">
        <f>SUMIFS('Final Price IND Historical Data'!S$3:S$25,'Final Price IND Historical Data'!$B$3:$B$25,'Historical Data'!$A69)*CPI!$E$38/(100*11.628)</f>
        <v>39.096477021871351</v>
      </c>
      <c r="J69" s="11">
        <f>SUMIFS('Final Price IND Historical Data'!T$3:T$25,'Final Price IND Historical Data'!$B$3:$B$25,'Historical Data'!$A69)*CPI!$E$38/(100*11.628)</f>
        <v>39.401166123718788</v>
      </c>
      <c r="K69" s="11">
        <f>SUMIFS('Final Price IND Historical Data'!U$3:U$25,'Final Price IND Historical Data'!$B$3:$B$25,'Historical Data'!$A69)*CPI!$E$38/(100*11.628)</f>
        <v>36.189992863151858</v>
      </c>
      <c r="L69" s="11">
        <f>SUMIFS('Final Price IND Historical Data'!V$3:V$25,'Final Price IND Historical Data'!$B$3:$B$25,'Historical Data'!$A69)*CPI!$E$38/(100*11.628)</f>
        <v>40.96269667628907</v>
      </c>
      <c r="M69" s="11">
        <f>SUMIFS('Final Price IND Historical Data'!W$3:W$25,'Final Price IND Historical Data'!$B$3:$B$25,'Historical Data'!$A69)*CPI!$E$38/(100*11.628)</f>
        <v>33.10022771658506</v>
      </c>
      <c r="N69" s="11">
        <f>SUMIFS('Final Price IND Historical Data'!X$3:X$25,'Final Price IND Historical Data'!$B$3:$B$25,'Historical Data'!$A69)*CPI!$E$38/(100*11.628)</f>
        <v>43.207035147136963</v>
      </c>
      <c r="O69" s="11">
        <f>SUMIFS('Final Price IND Historical Data'!Y$3:Y$25,'Final Price IND Historical Data'!$B$3:$B$25,'Historical Data'!$A69)*CPI!$E$38/(100*11.628)</f>
        <v>49.674952392534934</v>
      </c>
      <c r="P69" s="11">
        <f>SUMIFS('Final Price IND Historical Data'!Z$3:Z$25,'Final Price IND Historical Data'!$B$3:$B$25,'Historical Data'!$A69)*CPI!$E$38/(100*11.628)</f>
        <v>47.811306761735601</v>
      </c>
      <c r="Q69" s="11">
        <f>SUMIFS('Final Price IND Historical Data'!AA$3:AA$25,'Final Price IND Historical Data'!$B$3:$B$25,'Historical Data'!$A69)*CPI!$E$38/(100*11.628)</f>
        <v>51.006887042491869</v>
      </c>
      <c r="R69" s="11">
        <f>SUMIFS('Final Price IND Historical Data'!AB$3:AB$25,'Final Price IND Historical Data'!$B$3:$B$25,'Historical Data'!$A69)*CPI!$E$38/(100*11.628)</f>
        <v>42.061901068342259</v>
      </c>
      <c r="S69" s="11">
        <f>SUMIFS('Final Price IND Historical Data'!AC$3:AC$25,'Final Price IND Historical Data'!$B$3:$B$25,'Historical Data'!$A69)*CPI!$E$38/(100*11.628)</f>
        <v>40.262238310342582</v>
      </c>
      <c r="T69" s="11">
        <f>SUMIFS('Final Price IND Historical Data'!AD$3:AD$25,'Final Price IND Historical Data'!$B$3:$B$25,'Historical Data'!$A69)*CPI!$E$38/(100*11.628)</f>
        <v>33.359424890809748</v>
      </c>
      <c r="U69" s="11">
        <f>SUMIFS('Final Price IND Historical Data'!AE$3:AE$25,'Final Price IND Historical Data'!$B$3:$B$25,'Historical Data'!$A69)*CPI!$E$38/(100*11.628)</f>
        <v>36.961271899333212</v>
      </c>
      <c r="V69" s="11"/>
      <c r="W69" s="11"/>
      <c r="X69" s="11"/>
    </row>
    <row r="70" spans="1:24" x14ac:dyDescent="0.3">
      <c r="A70" s="9" t="s">
        <v>97</v>
      </c>
      <c r="B70" s="9" t="s">
        <v>82</v>
      </c>
      <c r="C70" s="9" t="s">
        <v>146</v>
      </c>
      <c r="D70" s="11">
        <f>SUMIFS('Final Price IND Historical Data'!N$3:N$25,'Final Price IND Historical Data'!$B$3:$B$25,'Historical Data'!$A70)*CPI!$E$38/(100*11.628)</f>
        <v>17.477786717246246</v>
      </c>
      <c r="E70" s="11">
        <f>SUMIFS('Final Price IND Historical Data'!O$3:O$25,'Final Price IND Historical Data'!$B$3:$B$25,'Historical Data'!$A70)*CPI!$E$38/(100*11.628)</f>
        <v>20.129722703582409</v>
      </c>
      <c r="F70" s="11">
        <f>SUMIFS('Final Price IND Historical Data'!P$3:P$25,'Final Price IND Historical Data'!$B$3:$B$25,'Historical Data'!$A70)*CPI!$E$38/(100*11.628)</f>
        <v>18.935034292542753</v>
      </c>
      <c r="G70" s="11">
        <f>SUMIFS('Final Price IND Historical Data'!Q$3:Q$25,'Final Price IND Historical Data'!$B$3:$B$25,'Historical Data'!$A70)*CPI!$E$38/(100*11.628)</f>
        <v>19.581429407320943</v>
      </c>
      <c r="H70" s="11">
        <f>SUMIFS('Final Price IND Historical Data'!R$3:R$25,'Final Price IND Historical Data'!$B$3:$B$25,'Historical Data'!$A70)*CPI!$E$38/(100*11.628)</f>
        <v>19.061520412320625</v>
      </c>
      <c r="I70" s="11">
        <f>SUMIFS('Final Price IND Historical Data'!S$3:S$25,'Final Price IND Historical Data'!$B$3:$B$25,'Historical Data'!$A70)*CPI!$E$38/(100*11.628)</f>
        <v>21.165171857577697</v>
      </c>
      <c r="J70" s="11">
        <f>SUMIFS('Final Price IND Historical Data'!T$3:T$25,'Final Price IND Historical Data'!$B$3:$B$25,'Historical Data'!$A70)*CPI!$E$38/(100*11.628)</f>
        <v>27.055159514373361</v>
      </c>
      <c r="K70" s="11">
        <f>SUMIFS('Final Price IND Historical Data'!U$3:U$25,'Final Price IND Historical Data'!$B$3:$B$25,'Historical Data'!$A70)*CPI!$E$38/(100*11.628)</f>
        <v>26.103523721258089</v>
      </c>
      <c r="L70" s="11">
        <f>SUMIFS('Final Price IND Historical Data'!V$3:V$25,'Final Price IND Historical Data'!$B$3:$B$25,'Historical Data'!$A70)*CPI!$E$38/(100*11.628)</f>
        <v>32.748479509469682</v>
      </c>
      <c r="M70" s="11">
        <f>SUMIFS('Final Price IND Historical Data'!W$3:W$25,'Final Price IND Historical Data'!$B$3:$B$25,'Historical Data'!$A70)*CPI!$E$38/(100*11.628)</f>
        <v>30.775324057518432</v>
      </c>
      <c r="N70" s="11">
        <f>SUMIFS('Final Price IND Historical Data'!X$3:X$25,'Final Price IND Historical Data'!$B$3:$B$25,'Historical Data'!$A70)*CPI!$E$38/(100*11.628)</f>
        <v>33.769246222621369</v>
      </c>
      <c r="O70" s="11">
        <f>SUMIFS('Final Price IND Historical Data'!Y$3:Y$25,'Final Price IND Historical Data'!$B$3:$B$25,'Historical Data'!$A70)*CPI!$E$38/(100*11.628)</f>
        <v>45.230751777306338</v>
      </c>
      <c r="P70" s="11">
        <f>SUMIFS('Final Price IND Historical Data'!Z$3:Z$25,'Final Price IND Historical Data'!$B$3:$B$25,'Historical Data'!$A70)*CPI!$E$38/(100*11.628)</f>
        <v>48.508508199838424</v>
      </c>
      <c r="Q70" s="11">
        <f>SUMIFS('Final Price IND Historical Data'!AA$3:AA$25,'Final Price IND Historical Data'!$B$3:$B$25,'Historical Data'!$A70)*CPI!$E$38/(100*11.628)</f>
        <v>47.781600427935757</v>
      </c>
      <c r="R70" s="11">
        <f>SUMIFS('Final Price IND Historical Data'!AB$3:AB$25,'Final Price IND Historical Data'!$B$3:$B$25,'Historical Data'!$A70)*CPI!$E$38/(100*11.628)</f>
        <v>45.498835461642081</v>
      </c>
      <c r="S70" s="11">
        <f>SUMIFS('Final Price IND Historical Data'!AC$3:AC$25,'Final Price IND Historical Data'!$B$3:$B$25,'Historical Data'!$A70)*CPI!$E$38/(100*11.628)</f>
        <v>42.117111248401734</v>
      </c>
      <c r="T70" s="11">
        <f>SUMIFS('Final Price IND Historical Data'!AD$3:AD$25,'Final Price IND Historical Data'!$B$3:$B$25,'Historical Data'!$A70)*CPI!$E$38/(100*11.628)</f>
        <v>40.285632157649736</v>
      </c>
      <c r="U70" s="11">
        <f>SUMIFS('Final Price IND Historical Data'!AE$3:AE$25,'Final Price IND Historical Data'!$B$3:$B$25,'Historical Data'!$A70)*CPI!$E$38/(100*11.628)</f>
        <v>45.758575457174032</v>
      </c>
      <c r="V70" s="11"/>
      <c r="W70" s="11"/>
      <c r="X70" s="11"/>
    </row>
    <row r="71" spans="1:24" x14ac:dyDescent="0.3">
      <c r="A71" s="36" t="s">
        <v>5</v>
      </c>
      <c r="B71" s="9" t="s">
        <v>83</v>
      </c>
      <c r="C71" s="9" t="s">
        <v>146</v>
      </c>
      <c r="D71" s="11">
        <f>SUMIFS('Final Price IND Historical Data'!N$55:N$77,'Final Price IND Historical Data'!$B$55:$B$77,'Historical Data'!$A71)*CPI!$E$38/(100*11.628)</f>
        <v>23.301646481560269</v>
      </c>
      <c r="E71" s="11">
        <f>SUMIFS('Final Price IND Historical Data'!O$55:O$77,'Final Price IND Historical Data'!$B$55:$B$77,'Historical Data'!$A71)*CPI!$E$38/(100*11.628)</f>
        <v>21.684109027334337</v>
      </c>
      <c r="F71" s="11">
        <f>SUMIFS('Final Price IND Historical Data'!P$55:P$77,'Final Price IND Historical Data'!$B$55:$B$77,'Historical Data'!$A71)*CPI!$E$38/(100*11.628)</f>
        <v>21.966761335142806</v>
      </c>
      <c r="G71" s="11">
        <f>SUMIFS('Final Price IND Historical Data'!Q$55:Q$77,'Final Price IND Historical Data'!$B$55:$B$77,'Historical Data'!$A71)*CPI!$E$38/(100*11.628)</f>
        <v>22.925874054006695</v>
      </c>
      <c r="H71" s="11">
        <f>SUMIFS('Final Price IND Historical Data'!R$55:R$77,'Final Price IND Historical Data'!$B$55:$B$77,'Historical Data'!$A71)*CPI!$E$38/(100*11.628)</f>
        <v>24.190078613107289</v>
      </c>
      <c r="I71" s="11">
        <f>SUMIFS('Final Price IND Historical Data'!S$55:S$77,'Final Price IND Historical Data'!$B$55:$B$77,'Historical Data'!$A71)*CPI!$E$38/(100*11.628)</f>
        <v>31.481149350261056</v>
      </c>
      <c r="J71" s="11">
        <f>SUMIFS('Final Price IND Historical Data'!T$55:T$77,'Final Price IND Historical Data'!$B$55:$B$77,'Historical Data'!$A71)*CPI!$E$38/(100*11.628)</f>
        <v>36.382387995851985</v>
      </c>
      <c r="K71" s="11">
        <f>SUMIFS('Final Price IND Historical Data'!U$55:U$77,'Final Price IND Historical Data'!$B$55:$B$77,'Historical Data'!$A71)*CPI!$E$38/(100*11.628)</f>
        <v>36.955878706989949</v>
      </c>
      <c r="L71" s="11">
        <f>SUMIFS('Final Price IND Historical Data'!V$55:V$77,'Final Price IND Historical Data'!$B$55:$B$77,'Historical Data'!$A71)*CPI!$E$38/(100*11.628)</f>
        <v>47.482216966607837</v>
      </c>
      <c r="M71" s="11">
        <f>SUMIFS('Final Price IND Historical Data'!W$55:W$77,'Final Price IND Historical Data'!$B$55:$B$77,'Historical Data'!$A71)*CPI!$E$38/(100*11.628)</f>
        <v>36.10710755160364</v>
      </c>
      <c r="N71" s="11">
        <f>SUMIFS('Final Price IND Historical Data'!X$55:X$77,'Final Price IND Historical Data'!$B$55:$B$77,'Historical Data'!$A71)*CPI!$E$38/(100*11.628)</f>
        <v>45.802929211087985</v>
      </c>
      <c r="O71" s="11">
        <f>SUMIFS('Final Price IND Historical Data'!Y$55:Y$77,'Final Price IND Historical Data'!$B$55:$B$77,'Historical Data'!$A71)*CPI!$E$38/(100*11.628)</f>
        <v>55.89466021758939</v>
      </c>
      <c r="P71" s="11">
        <f>SUMIFS('Final Price IND Historical Data'!Z$55:Z$77,'Final Price IND Historical Data'!$B$55:$B$77,'Historical Data'!$A71)*CPI!$E$38/(100*11.628)</f>
        <v>61.1719514565699</v>
      </c>
      <c r="Q71" s="11">
        <f>SUMIFS('Final Price IND Historical Data'!AA$55:AA$77,'Final Price IND Historical Data'!$B$55:$B$77,'Historical Data'!$A71)*CPI!$E$38/(100*11.628)</f>
        <v>54.177838995226061</v>
      </c>
      <c r="R71" s="11">
        <f>SUMIFS('Final Price IND Historical Data'!AB$55:AB$77,'Final Price IND Historical Data'!$B$55:$B$77,'Historical Data'!$A71)*CPI!$E$38/(100*11.628)</f>
        <v>49.734303773857995</v>
      </c>
      <c r="S71" s="11">
        <f>SUMIFS('Final Price IND Historical Data'!AC$55:AC$77,'Final Price IND Historical Data'!$B$55:$B$77,'Historical Data'!$A71)*CPI!$E$38/(100*11.628)</f>
        <v>32.155526027911137</v>
      </c>
      <c r="T71" s="11">
        <f>SUMIFS('Final Price IND Historical Data'!AD$55:AD$77,'Final Price IND Historical Data'!$B$55:$B$77,'Historical Data'!$A71)*CPI!$E$38/(100*11.628)</f>
        <v>27.70693906631244</v>
      </c>
      <c r="U71" s="11">
        <f>SUMIFS('Final Price IND Historical Data'!AE$55:AE$77,'Final Price IND Historical Data'!$B$55:$B$77,'Historical Data'!$A71)*CPI!$E$38/(100*11.628)</f>
        <v>34.595035024272171</v>
      </c>
      <c r="V71" s="11"/>
      <c r="W71" s="11"/>
      <c r="X71" s="11"/>
    </row>
    <row r="72" spans="1:24" x14ac:dyDescent="0.3">
      <c r="A72" s="36" t="s">
        <v>9</v>
      </c>
      <c r="B72" s="9" t="s">
        <v>83</v>
      </c>
      <c r="C72" s="9" t="s">
        <v>146</v>
      </c>
      <c r="D72" s="11">
        <f>SUMIFS('Final Price IND Historical Data'!N$55:N$77,'Final Price IND Historical Data'!$B$55:$B$77,'Historical Data'!$A72)*CPI!$E$38/(100*11.628)</f>
        <v>21.654402693534497</v>
      </c>
      <c r="E72" s="11">
        <f>SUMIFS('Final Price IND Historical Data'!O$55:O$77,'Final Price IND Historical Data'!$B$55:$B$77,'Historical Data'!$A72)*CPI!$E$38/(100*11.628)</f>
        <v>18.628550378308358</v>
      </c>
      <c r="F72" s="11">
        <f>SUMIFS('Final Price IND Historical Data'!P$55:P$77,'Final Price IND Historical Data'!$B$55:$B$77,'Historical Data'!$A72)*CPI!$E$38/(100*11.628)</f>
        <v>18.938588896587177</v>
      </c>
      <c r="G72" s="11">
        <f>SUMIFS('Final Price IND Historical Data'!Q$55:Q$77,'Final Price IND Historical Data'!$B$55:$B$77,'Historical Data'!$A72)*CPI!$E$38/(100*11.628)</f>
        <v>22.156810078966323</v>
      </c>
      <c r="H72" s="11">
        <f>SUMIFS('Final Price IND Historical Data'!R$55:R$77,'Final Price IND Historical Data'!$B$55:$B$77,'Historical Data'!$A72)*CPI!$E$38/(100*11.628)</f>
        <v>19.453559968727745</v>
      </c>
      <c r="I72" s="11">
        <f>SUMIFS('Final Price IND Historical Data'!S$55:S$77,'Final Price IND Historical Data'!$B$55:$B$77,'Historical Data'!$A72)*CPI!$E$38/(100*11.628)</f>
        <v>27.10013488623596</v>
      </c>
      <c r="J72" s="11">
        <f>SUMIFS('Final Price IND Historical Data'!T$55:T$77,'Final Price IND Historical Data'!$B$55:$B$77,'Historical Data'!$A72)*CPI!$E$38/(100*11.628)</f>
        <v>30.069253619669293</v>
      </c>
      <c r="K72" s="11">
        <f>SUMIFS('Final Price IND Historical Data'!U$55:U$77,'Final Price IND Historical Data'!$B$55:$B$77,'Historical Data'!$A72)*CPI!$E$38/(100*11.628)</f>
        <v>31.152471048704939</v>
      </c>
      <c r="L72" s="11">
        <f>SUMIFS('Final Price IND Historical Data'!V$55:V$77,'Final Price IND Historical Data'!$B$55:$B$77,'Historical Data'!$A72)*CPI!$E$38/(100*11.628)</f>
        <v>42.855330715933455</v>
      </c>
      <c r="M72" s="11">
        <f>SUMIFS('Final Price IND Historical Data'!W$55:W$77,'Final Price IND Historical Data'!$B$55:$B$77,'Historical Data'!$A72)*CPI!$E$38/(100*11.628)</f>
        <v>30.546393548765622</v>
      </c>
      <c r="N72" s="11">
        <f>SUMIFS('Final Price IND Historical Data'!X$55:X$77,'Final Price IND Historical Data'!$B$55:$B$77,'Historical Data'!$A72)*CPI!$E$38/(100*11.628)</f>
        <v>40.07022840566696</v>
      </c>
      <c r="O72" s="11">
        <f>SUMIFS('Final Price IND Historical Data'!Y$55:Y$77,'Final Price IND Historical Data'!$B$55:$B$77,'Historical Data'!$A72)*CPI!$E$38/(100*11.628)</f>
        <v>49.502825507033933</v>
      </c>
      <c r="P72" s="11">
        <f>SUMIFS('Final Price IND Historical Data'!Z$55:Z$77,'Final Price IND Historical Data'!$B$55:$B$77,'Historical Data'!$A72)*CPI!$E$38/(100*11.628)</f>
        <v>54.335896302649743</v>
      </c>
      <c r="Q72" s="11">
        <f>SUMIFS('Final Price IND Historical Data'!AA$55:AA$77,'Final Price IND Historical Data'!$B$55:$B$77,'Historical Data'!$A72)*CPI!$E$38/(100*11.628)</f>
        <v>48.089975461563242</v>
      </c>
      <c r="R72" s="11">
        <f>SUMIFS('Final Price IND Historical Data'!AB$55:AB$77,'Final Price IND Historical Data'!$B$55:$B$77,'Historical Data'!$A72)*CPI!$E$38/(100*11.628)</f>
        <v>44.177415785718033</v>
      </c>
      <c r="S72" s="11">
        <f>SUMIFS('Final Price IND Historical Data'!AC$55:AC$77,'Final Price IND Historical Data'!$B$55:$B$77,'Historical Data'!$A72)*CPI!$E$38/(100*11.628)</f>
        <v>26.427342896595839</v>
      </c>
      <c r="T72" s="11">
        <f>SUMIFS('Final Price IND Historical Data'!AD$55:AD$77,'Final Price IND Historical Data'!$B$55:$B$77,'Historical Data'!$A72)*CPI!$E$38/(100*11.628)</f>
        <v>22.174250402258185</v>
      </c>
      <c r="U72" s="11">
        <f>SUMIFS('Final Price IND Historical Data'!AE$55:AE$77,'Final Price IND Historical Data'!$B$55:$B$77,'Historical Data'!$A72)*CPI!$E$38/(100*11.628)</f>
        <v>28.991052910134769</v>
      </c>
      <c r="V72" s="11"/>
      <c r="W72" s="11"/>
      <c r="X72" s="11"/>
    </row>
    <row r="73" spans="1:24" x14ac:dyDescent="0.3">
      <c r="A73" s="36" t="s">
        <v>11</v>
      </c>
      <c r="B73" s="9" t="s">
        <v>83</v>
      </c>
      <c r="C73" s="9" t="s">
        <v>146</v>
      </c>
      <c r="D73" s="18">
        <f t="shared" ref="D73:J73" si="20">E73*D72/E72</f>
        <v>20.290249375717675</v>
      </c>
      <c r="E73" s="18">
        <f t="shared" si="20"/>
        <v>17.455015408799611</v>
      </c>
      <c r="F73" s="18">
        <f t="shared" si="20"/>
        <v>17.745522560670096</v>
      </c>
      <c r="G73" s="18">
        <f t="shared" si="20"/>
        <v>20.761006813957145</v>
      </c>
      <c r="H73" s="18">
        <f t="shared" si="20"/>
        <v>18.228052216319877</v>
      </c>
      <c r="I73" s="18">
        <f t="shared" si="20"/>
        <v>25.392919063128538</v>
      </c>
      <c r="J73" s="18">
        <f t="shared" si="20"/>
        <v>28.17499346989409</v>
      </c>
      <c r="K73" s="18">
        <f>L73*K72/L72</f>
        <v>29.189971905194888</v>
      </c>
      <c r="L73" s="11">
        <f>SUMIFS('Final Price IND Historical Data'!V$55:V$77,'Final Price IND Historical Data'!$B$55:$B$77,'Historical Data'!$A73)*CPI!$E$38/(100*11.628)</f>
        <v>40.155591433827432</v>
      </c>
      <c r="M73" s="11">
        <f>SUMIFS('Final Price IND Historical Data'!W$55:W$77,'Final Price IND Historical Data'!$B$55:$B$77,'Historical Data'!$A73)*CPI!$E$38/(100*11.628)</f>
        <v>31.823748391794112</v>
      </c>
      <c r="N73" s="11">
        <f>SUMIFS('Final Price IND Historical Data'!X$55:X$77,'Final Price IND Historical Data'!$B$55:$B$77,'Historical Data'!$A73)*CPI!$E$38/(100*11.628)</f>
        <v>41.619098964522379</v>
      </c>
      <c r="O73" s="11">
        <f>SUMIFS('Final Price IND Historical Data'!Y$55:Y$77,'Final Price IND Historical Data'!$B$55:$B$77,'Historical Data'!$A73)*CPI!$E$38/(100*11.628)</f>
        <v>50.085421607842349</v>
      </c>
      <c r="P73" s="19">
        <f>O73*'Final Price IND Historical Data'!T56/'Final Price IND Historical Data'!S56</f>
        <v>55.572832065097316</v>
      </c>
      <c r="Q73" s="19">
        <f>P73*'Final Price IND Historical Data'!U56/'Final Price IND Historical Data'!T56</f>
        <v>57.574792640347766</v>
      </c>
      <c r="R73" s="19">
        <f>Q73*'Final Price IND Historical Data'!V56/'Final Price IND Historical Data'!U56</f>
        <v>79.203565445764809</v>
      </c>
      <c r="S73" s="19">
        <f>R73*'Final Price IND Historical Data'!W56/'Final Price IND Historical Data'!V56</f>
        <v>56.454663635864271</v>
      </c>
      <c r="T73" s="19">
        <f>S73*'Final Price IND Historical Data'!X56/'Final Price IND Historical Data'!W56</f>
        <v>74.056247027747602</v>
      </c>
      <c r="U73" s="19">
        <f>T73*'Final Price IND Historical Data'!Y56/'Final Price IND Historical Data'!X56</f>
        <v>91.489208327096108</v>
      </c>
      <c r="V73" s="11"/>
      <c r="W73" s="11"/>
      <c r="X73" s="11"/>
    </row>
    <row r="74" spans="1:24" x14ac:dyDescent="0.3">
      <c r="A74" s="36" t="s">
        <v>13</v>
      </c>
      <c r="B74" s="9" t="s">
        <v>83</v>
      </c>
      <c r="C74" s="9" t="s">
        <v>146</v>
      </c>
      <c r="D74" s="11">
        <f>SUMIFS('Final Price IND Historical Data'!N$55:N$77,'Final Price IND Historical Data'!$B$55:$B$77,'Historical Data'!$A74)*CPI!$E$38/(100*11.628)</f>
        <v>19.825462605671373</v>
      </c>
      <c r="E74" s="11">
        <f>SUMIFS('Final Price IND Historical Data'!O$55:O$77,'Final Price IND Historical Data'!$B$55:$B$77,'Historical Data'!$A74)*CPI!$E$38/(100*11.628)</f>
        <v>21.53260059632748</v>
      </c>
      <c r="F74" s="11">
        <f>SUMIFS('Final Price IND Historical Data'!P$55:P$77,'Final Price IND Historical Data'!$B$55:$B$77,'Historical Data'!$A74)*CPI!$E$38/(100*11.628)</f>
        <v>21.172246044937047</v>
      </c>
      <c r="G74" s="11">
        <f>SUMIFS('Final Price IND Historical Data'!Q$55:Q$77,'Final Price IND Historical Data'!$B$55:$B$77,'Historical Data'!$A74)*CPI!$E$38/(100*11.628)</f>
        <v>20.454837645911724</v>
      </c>
      <c r="H74" s="11">
        <f>SUMIFS('Final Price IND Historical Data'!R$55:R$77,'Final Price IND Historical Data'!$B$55:$B$77,'Historical Data'!$A74)*CPI!$E$38/(100*11.628)</f>
        <v>20.710611543827611</v>
      </c>
      <c r="I74" s="11">
        <f>SUMIFS('Final Price IND Historical Data'!S$55:S$77,'Final Price IND Historical Data'!$B$55:$B$77,'Historical Data'!$A74)*CPI!$E$38/(100*11.628)</f>
        <v>24.314883737869081</v>
      </c>
      <c r="J74" s="11">
        <f>SUMIFS('Final Price IND Historical Data'!T$55:T$77,'Final Price IND Historical Data'!$B$55:$B$77,'Historical Data'!$A74)*CPI!$E$38/(100*11.628)</f>
        <v>30.12434122717552</v>
      </c>
      <c r="K74" s="11">
        <f>SUMIFS('Final Price IND Historical Data'!U$55:U$77,'Final Price IND Historical Data'!$B$55:$B$77,'Historical Data'!$A74)*CPI!$E$38/(100*11.628)</f>
        <v>26.784668154884372</v>
      </c>
      <c r="L74" s="11">
        <f>SUMIFS('Final Price IND Historical Data'!V$55:V$77,'Final Price IND Historical Data'!$B$55:$B$77,'Historical Data'!$A74)*CPI!$E$38/(100*11.628)</f>
        <v>32.218361971819611</v>
      </c>
      <c r="M74" s="11">
        <f>SUMIFS('Final Price IND Historical Data'!W$55:W$77,'Final Price IND Historical Data'!$B$55:$B$77,'Historical Data'!$A74)*CPI!$E$38/(100*11.628)</f>
        <v>24.586898499091397</v>
      </c>
      <c r="N74" s="11">
        <f>SUMIFS('Final Price IND Historical Data'!X$55:X$77,'Final Price IND Historical Data'!$B$55:$B$77,'Historical Data'!$A74)*CPI!$E$38/(100*11.628)</f>
        <v>28.816422042474393</v>
      </c>
      <c r="O74" s="11">
        <f>SUMIFS('Final Price IND Historical Data'!Y$55:Y$77,'Final Price IND Historical Data'!$B$55:$B$77,'Historical Data'!$A74)*CPI!$E$38/(100*11.628)</f>
        <v>32.844646432681436</v>
      </c>
      <c r="P74" s="11">
        <f>SUMIFS('Final Price IND Historical Data'!Z$55:Z$77,'Final Price IND Historical Data'!$B$55:$B$77,'Historical Data'!$A74)*CPI!$E$38/(100*11.628)</f>
        <v>36.024449874797178</v>
      </c>
      <c r="Q74" s="11">
        <f>SUMIFS('Final Price IND Historical Data'!AA$55:AA$77,'Final Price IND Historical Data'!$B$55:$B$77,'Historical Data'!$A74)*CPI!$E$38/(100*11.628)</f>
        <v>35.055417534301924</v>
      </c>
      <c r="R74" s="11">
        <f>SUMIFS('Final Price IND Historical Data'!AB$55:AB$77,'Final Price IND Historical Data'!$B$55:$B$77,'Historical Data'!$A74)*CPI!$E$38/(100*11.628)</f>
        <v>33.63396989973856</v>
      </c>
      <c r="S74" s="11">
        <f>SUMIFS('Final Price IND Historical Data'!AC$55:AC$77,'Final Price IND Historical Data'!$B$55:$B$77,'Historical Data'!$A74)*CPI!$E$38/(100*11.628)</f>
        <v>24.360971017893363</v>
      </c>
      <c r="T74" s="11">
        <f>SUMIFS('Final Price IND Historical Data'!AD$55:AD$77,'Final Price IND Historical Data'!$B$55:$B$77,'Historical Data'!$A74)*CPI!$E$38/(100*11.628)</f>
        <v>19.830356752619242</v>
      </c>
      <c r="U74" s="11">
        <f>SUMIFS('Final Price IND Historical Data'!AE$55:AE$77,'Final Price IND Historical Data'!$B$55:$B$77,'Historical Data'!$A74)*CPI!$E$38/(100*11.628)</f>
        <v>21.426181354554092</v>
      </c>
      <c r="V74" s="11"/>
      <c r="W74" s="11"/>
      <c r="X74" s="11"/>
    </row>
    <row r="75" spans="1:24" x14ac:dyDescent="0.3">
      <c r="A75" s="36" t="s">
        <v>15</v>
      </c>
      <c r="B75" s="9" t="s">
        <v>83</v>
      </c>
      <c r="C75" s="9" t="s">
        <v>146</v>
      </c>
      <c r="D75" s="11">
        <f>SUMIFS('Final Price IND Historical Data'!N$55:N$77,'Final Price IND Historical Data'!$B$55:$B$77,'Historical Data'!$A75)*CPI!$E$38/(100*11.628)</f>
        <v>24.202449685803778</v>
      </c>
      <c r="E75" s="11">
        <f>SUMIFS('Final Price IND Historical Data'!O$55:O$77,'Final Price IND Historical Data'!$B$55:$B$77,'Historical Data'!$A75)*CPI!$E$38/(100*11.628)</f>
        <v>21.331975592194439</v>
      </c>
      <c r="F75" s="11">
        <f>SUMIFS('Final Price IND Historical Data'!P$55:P$77,'Final Price IND Historical Data'!$B$55:$B$77,'Historical Data'!$A75)*CPI!$E$38/(100*11.628)</f>
        <v>22.063155893096319</v>
      </c>
      <c r="G75" s="11">
        <f>SUMIFS('Final Price IND Historical Data'!Q$55:Q$77,'Final Price IND Historical Data'!$B$55:$B$77,'Historical Data'!$A75)*CPI!$E$38/(100*11.628)</f>
        <v>21.780232174634214</v>
      </c>
      <c r="H75" s="11">
        <f>SUMIFS('Final Price IND Historical Data'!R$55:R$77,'Final Price IND Historical Data'!$B$55:$B$77,'Historical Data'!$A75)*CPI!$E$38/(100*11.628)</f>
        <v>19.768606451325315</v>
      </c>
      <c r="I75" s="11">
        <f>SUMIFS('Final Price IND Historical Data'!S$55:S$77,'Final Price IND Historical Data'!$B$55:$B$77,'Historical Data'!$A75)*CPI!$E$38/(100*11.628)</f>
        <v>27.067320462692834</v>
      </c>
      <c r="J75" s="11">
        <f>SUMIFS('Final Price IND Historical Data'!T$55:T$77,'Final Price IND Historical Data'!$B$55:$B$77,'Historical Data'!$A75)*CPI!$E$38/(100*11.628)</f>
        <v>30.313759597868</v>
      </c>
      <c r="K75" s="11">
        <f>SUMIFS('Final Price IND Historical Data'!U$55:U$77,'Final Price IND Historical Data'!$B$55:$B$77,'Historical Data'!$A75)*CPI!$E$38/(100*11.628)</f>
        <v>30.98018656992118</v>
      </c>
      <c r="L75" s="11">
        <f>SUMIFS('Final Price IND Historical Data'!V$55:V$77,'Final Price IND Historical Data'!$B$55:$B$77,'Historical Data'!$A75)*CPI!$E$38/(100*11.628)</f>
        <v>39.316626082701596</v>
      </c>
      <c r="M75" s="11">
        <f>SUMIFS('Final Price IND Historical Data'!W$55:W$77,'Final Price IND Historical Data'!$B$55:$B$77,'Historical Data'!$A75)*CPI!$E$38/(100*11.628)</f>
        <v>30.962833798453076</v>
      </c>
      <c r="N75" s="11">
        <f>SUMIFS('Final Price IND Historical Data'!X$55:X$77,'Final Price IND Historical Data'!$B$55:$B$77,'Historical Data'!$A75)*CPI!$E$38/(100*11.628)</f>
        <v>39.577705621137007</v>
      </c>
      <c r="O75" s="11">
        <f>SUMIFS('Final Price IND Historical Data'!Y$55:Y$77,'Final Price IND Historical Data'!$B$55:$B$77,'Historical Data'!$A75)*CPI!$E$38/(100*11.628)</f>
        <v>49.261523925584633</v>
      </c>
      <c r="P75" s="11">
        <f>SUMIFS('Final Price IND Historical Data'!Z$55:Z$77,'Final Price IND Historical Data'!$B$55:$B$77,'Historical Data'!$A75)*CPI!$E$38/(100*11.628)</f>
        <v>55.620745581791603</v>
      </c>
      <c r="Q75" s="11">
        <f>SUMIFS('Final Price IND Historical Data'!AA$55:AA$77,'Final Price IND Historical Data'!$B$55:$B$77,'Historical Data'!$A75)*CPI!$E$38/(100*11.628)</f>
        <v>50.615959394246431</v>
      </c>
      <c r="R75" s="11">
        <f>SUMIFS('Final Price IND Historical Data'!AB$55:AB$77,'Final Price IND Historical Data'!$B$55:$B$77,'Historical Data'!$A75)*CPI!$E$38/(100*11.628)</f>
        <v>47.278361300178261</v>
      </c>
      <c r="S75" s="11">
        <f>SUMIFS('Final Price IND Historical Data'!AC$55:AC$77,'Final Price IND Historical Data'!$B$55:$B$77,'Historical Data'!$A75)*CPI!$E$38/(100*11.628)</f>
        <v>33.879981769305843</v>
      </c>
      <c r="T75" s="11">
        <f>SUMIFS('Final Price IND Historical Data'!AD$55:AD$77,'Final Price IND Historical Data'!$B$55:$B$77,'Historical Data'!$A75)*CPI!$E$38/(100*11.628)</f>
        <v>31.209362223780506</v>
      </c>
      <c r="U75" s="11">
        <f>SUMIFS('Final Price IND Historical Data'!AE$55:AE$77,'Final Price IND Historical Data'!$B$55:$B$77,'Historical Data'!$A75)*CPI!$E$38/(100*11.628)</f>
        <v>40.733433470605988</v>
      </c>
      <c r="V75" s="11"/>
      <c r="W75" s="11"/>
      <c r="X75" s="11"/>
    </row>
    <row r="76" spans="1:24" x14ac:dyDescent="0.3">
      <c r="A76" s="36" t="s">
        <v>17</v>
      </c>
      <c r="B76" s="9" t="s">
        <v>83</v>
      </c>
      <c r="C76" s="9" t="s">
        <v>146</v>
      </c>
      <c r="D76" s="11">
        <f>SUMIFS('Final Price IND Historical Data'!N$55:N$77,'Final Price IND Historical Data'!$B$55:$B$77,'Historical Data'!$A76)*CPI!$E$38/(100*11.628)</f>
        <v>21.375979138813364</v>
      </c>
      <c r="E76" s="11">
        <f>SUMIFS('Final Price IND Historical Data'!O$55:O$77,'Final Price IND Historical Data'!$B$55:$B$77,'Historical Data'!$A76)*CPI!$E$38/(100*11.628)</f>
        <v>18.752593802203485</v>
      </c>
      <c r="F76" s="11">
        <f>SUMIFS('Final Price IND Historical Data'!P$55:P$77,'Final Price IND Historical Data'!$B$55:$B$77,'Historical Data'!$A76)*CPI!$E$38/(100*11.628)</f>
        <v>20.137488550349417</v>
      </c>
      <c r="G76" s="11">
        <f>SUMIFS('Final Price IND Historical Data'!Q$55:Q$77,'Final Price IND Historical Data'!$B$55:$B$77,'Historical Data'!$A76)*CPI!$E$38/(100*11.628)</f>
        <v>20.27644204982991</v>
      </c>
      <c r="H76" s="11">
        <f>SUMIFS('Final Price IND Historical Data'!R$55:R$77,'Final Price IND Historical Data'!$B$55:$B$77,'Historical Data'!$A76)*CPI!$E$38/(100*11.628)</f>
        <v>18.717117803218233</v>
      </c>
      <c r="I76" s="11">
        <f>SUMIFS('Final Price IND Historical Data'!S$55:S$77,'Final Price IND Historical Data'!$B$55:$B$77,'Historical Data'!$A76)*CPI!$E$38/(100*11.628)</f>
        <v>25.710941343543688</v>
      </c>
      <c r="J76" s="11">
        <f>SUMIFS('Final Price IND Historical Data'!T$55:T$77,'Final Price IND Historical Data'!$B$55:$B$77,'Historical Data'!$A76)*CPI!$E$38/(100*11.628)</f>
        <v>30.719588566516428</v>
      </c>
      <c r="K76" s="11">
        <f>SUMIFS('Final Price IND Historical Data'!U$55:U$77,'Final Price IND Historical Data'!$B$55:$B$77,'Historical Data'!$A76)*CPI!$E$38/(100*11.628)</f>
        <v>29.182082234384328</v>
      </c>
      <c r="L76" s="11">
        <f>SUMIFS('Final Price IND Historical Data'!V$55:V$77,'Final Price IND Historical Data'!$B$55:$B$77,'Historical Data'!$A76)*CPI!$E$38/(100*11.628)</f>
        <v>40.028098468076379</v>
      </c>
      <c r="M76" s="11">
        <f>SUMIFS('Final Price IND Historical Data'!W$55:W$77,'Final Price IND Historical Data'!$B$55:$B$77,'Historical Data'!$A76)*CPI!$E$38/(100*11.628)</f>
        <v>31.002993820009188</v>
      </c>
      <c r="N76" s="11">
        <f>SUMIFS('Final Price IND Historical Data'!X$55:X$77,'Final Price IND Historical Data'!$B$55:$B$77,'Historical Data'!$A76)*CPI!$E$38/(100*11.628)</f>
        <v>38.363545684494383</v>
      </c>
      <c r="O76" s="11">
        <f>SUMIFS('Final Price IND Historical Data'!Y$55:Y$77,'Final Price IND Historical Data'!$B$55:$B$77,'Historical Data'!$A76)*CPI!$E$38/(100*11.628)</f>
        <v>48.966553076173938</v>
      </c>
      <c r="P76" s="11">
        <f>SUMIFS('Final Price IND Historical Data'!Z$55:Z$77,'Final Price IND Historical Data'!$B$55:$B$77,'Historical Data'!$A76)*CPI!$E$38/(100*11.628)</f>
        <v>53.119573835960388</v>
      </c>
      <c r="Q76" s="11">
        <f>SUMIFS('Final Price IND Historical Data'!AA$55:AA$77,'Final Price IND Historical Data'!$B$55:$B$77,'Historical Data'!$A76)*CPI!$E$38/(100*11.628)</f>
        <v>46.692946030644961</v>
      </c>
      <c r="R76" s="11">
        <f>SUMIFS('Final Price IND Historical Data'!AB$55:AB$77,'Final Price IND Historical Data'!$B$55:$B$77,'Historical Data'!$A76)*CPI!$E$38/(100*11.628)</f>
        <v>41.285360167553257</v>
      </c>
      <c r="S76" s="11">
        <f>SUMIFS('Final Price IND Historical Data'!AC$55:AC$77,'Final Price IND Historical Data'!$B$55:$B$77,'Historical Data'!$A76)*CPI!$E$38/(100*11.628)</f>
        <v>25.389880050654195</v>
      </c>
      <c r="T76" s="11">
        <f>SUMIFS('Final Price IND Historical Data'!AD$55:AD$77,'Final Price IND Historical Data'!$B$55:$B$77,'Historical Data'!$A76)*CPI!$E$38/(100*11.628)</f>
        <v>21.004391688435252</v>
      </c>
      <c r="U76" s="11">
        <f>SUMIFS('Final Price IND Historical Data'!AE$55:AE$77,'Final Price IND Historical Data'!$B$55:$B$77,'Historical Data'!$A76)*CPI!$E$38/(100*11.628)</f>
        <v>26.335905349344394</v>
      </c>
      <c r="V76" s="11"/>
      <c r="W76" s="11"/>
      <c r="X76" s="11"/>
    </row>
    <row r="77" spans="1:24" x14ac:dyDescent="0.3">
      <c r="A77" s="36" t="s">
        <v>19</v>
      </c>
      <c r="B77" s="9" t="s">
        <v>83</v>
      </c>
      <c r="C77" s="9" t="s">
        <v>146</v>
      </c>
      <c r="D77" s="11">
        <f>SUMIFS('Final Price IND Historical Data'!N$55:N$77,'Final Price IND Historical Data'!$B$55:$B$77,'Historical Data'!$A77)*CPI!$E$38/(100*11.628)</f>
        <v>31.750607598229749</v>
      </c>
      <c r="E77" s="11">
        <f>SUMIFS('Final Price IND Historical Data'!O$55:O$77,'Final Price IND Historical Data'!$B$55:$B$77,'Historical Data'!$A77)*CPI!$E$38/(100*11.628)</f>
        <v>29.018780572717766</v>
      </c>
      <c r="F77" s="11">
        <f>SUMIFS('Final Price IND Historical Data'!P$55:P$77,'Final Price IND Historical Data'!$B$55:$B$77,'Historical Data'!$A77)*CPI!$E$38/(100*11.628)</f>
        <v>26.380563957163901</v>
      </c>
      <c r="G77" s="11">
        <f>SUMIFS('Final Price IND Historical Data'!Q$55:Q$77,'Final Price IND Historical Data'!$B$55:$B$77,'Historical Data'!$A77)*CPI!$E$38/(100*11.628)</f>
        <v>27.07883352751653</v>
      </c>
      <c r="H77" s="11">
        <f>SUMIFS('Final Price IND Historical Data'!R$55:R$77,'Final Price IND Historical Data'!$B$55:$B$77,'Historical Data'!$A77)*CPI!$E$38/(100*11.628)</f>
        <v>24.954134623828917</v>
      </c>
      <c r="I77" s="11">
        <f>SUMIFS('Final Price IND Historical Data'!S$55:S$77,'Final Price IND Historical Data'!$B$55:$B$77,'Historical Data'!$A77)*CPI!$E$38/(100*11.628)</f>
        <v>31.126897160986307</v>
      </c>
      <c r="J77" s="11">
        <f>SUMIFS('Final Price IND Historical Data'!T$55:T$77,'Final Price IND Historical Data'!$B$55:$B$77,'Historical Data'!$A77)*CPI!$E$38/(100*11.628)</f>
        <v>33.729594001643036</v>
      </c>
      <c r="K77" s="11">
        <f>SUMIFS('Final Price IND Historical Data'!U$55:U$77,'Final Price IND Historical Data'!$B$55:$B$77,'Historical Data'!$A77)*CPI!$E$38/(100*11.628)</f>
        <v>35.170618223997863</v>
      </c>
      <c r="L77" s="11">
        <f>SUMIFS('Final Price IND Historical Data'!V$55:V$77,'Final Price IND Historical Data'!$B$55:$B$77,'Historical Data'!$A77)*CPI!$E$38/(100*11.628)</f>
        <v>42.968368875582669</v>
      </c>
      <c r="M77" s="11">
        <f>SUMIFS('Final Price IND Historical Data'!W$55:W$77,'Final Price IND Historical Data'!$B$55:$B$77,'Historical Data'!$A77)*CPI!$E$38/(100*11.628)</f>
        <v>33.788945382966091</v>
      </c>
      <c r="N77" s="11">
        <f>SUMIFS('Final Price IND Historical Data'!X$55:X$77,'Final Price IND Historical Data'!$B$55:$B$77,'Historical Data'!$A77)*CPI!$E$38/(100*11.628)</f>
        <v>41.067898947712266</v>
      </c>
      <c r="O77" s="11">
        <f>SUMIFS('Final Price IND Historical Data'!Y$55:Y$77,'Final Price IND Historical Data'!$B$55:$B$77,'Historical Data'!$A77)*CPI!$E$38/(100*11.628)</f>
        <v>51.123427275091267</v>
      </c>
      <c r="P77" s="11">
        <f>SUMIFS('Final Price IND Historical Data'!Z$55:Z$77,'Final Price IND Historical Data'!$B$55:$B$77,'Historical Data'!$A77)*CPI!$E$38/(100*11.628)</f>
        <v>57.358605507403098</v>
      </c>
      <c r="Q77" s="11">
        <f>SUMIFS('Final Price IND Historical Data'!AA$55:AA$77,'Final Price IND Historical Data'!$B$55:$B$77,'Historical Data'!$A77)*CPI!$E$38/(100*11.628)</f>
        <v>52.330355431091768</v>
      </c>
      <c r="R77" s="11">
        <f>SUMIFS('Final Price IND Historical Data'!AB$55:AB$77,'Final Price IND Historical Data'!$B$55:$B$77,'Historical Data'!$A77)*CPI!$E$38/(100*11.628)</f>
        <v>49.613140804964381</v>
      </c>
      <c r="S77" s="11">
        <f>SUMIFS('Final Price IND Historical Data'!AC$55:AC$77,'Final Price IND Historical Data'!$B$55:$B$77,'Historical Data'!$A77)*CPI!$E$38/(100*11.628)</f>
        <v>33.945024019172926</v>
      </c>
      <c r="T77" s="11">
        <f>SUMIFS('Final Price IND Historical Data'!AD$55:AD$77,'Final Price IND Historical Data'!$B$55:$B$77,'Historical Data'!$A77)*CPI!$E$38/(100*11.628)</f>
        <v>30.08277162125696</v>
      </c>
      <c r="U77" s="11">
        <f>SUMIFS('Final Price IND Historical Data'!AE$55:AE$77,'Final Price IND Historical Data'!$B$55:$B$77,'Historical Data'!$A77)*CPI!$E$38/(100*11.628)</f>
        <v>37.186008675728203</v>
      </c>
      <c r="V77" s="11"/>
      <c r="W77" s="11"/>
      <c r="X77" s="11"/>
    </row>
    <row r="78" spans="1:24" x14ac:dyDescent="0.3">
      <c r="A78" s="36" t="s">
        <v>21</v>
      </c>
      <c r="B78" s="9" t="s">
        <v>83</v>
      </c>
      <c r="C78" s="9" t="s">
        <v>146</v>
      </c>
      <c r="D78" s="11">
        <f>SUMIFS('Final Price IND Historical Data'!N$55:N$77,'Final Price IND Historical Data'!$B$55:$B$77,'Historical Data'!$A78)*CPI!$E$38/(100*11.628)</f>
        <v>21.56412800806141</v>
      </c>
      <c r="E78" s="11">
        <f>SUMIFS('Final Price IND Historical Data'!O$55:O$77,'Final Price IND Historical Data'!$B$55:$B$77,'Historical Data'!$A78)*CPI!$E$38/(100*11.628)</f>
        <v>22.385425401153615</v>
      </c>
      <c r="F78" s="11">
        <f>SUMIFS('Final Price IND Historical Data'!P$55:P$77,'Final Price IND Historical Data'!$B$55:$B$77,'Historical Data'!$A78)*CPI!$E$38/(100*11.628)</f>
        <v>23.013828616150295</v>
      </c>
      <c r="G78" s="11">
        <f>SUMIFS('Final Price IND Historical Data'!Q$55:Q$77,'Final Price IND Historical Data'!$B$55:$B$77,'Historical Data'!$A78)*CPI!$E$38/(100*11.628)</f>
        <v>23.157177217183254</v>
      </c>
      <c r="H78" s="11">
        <f>SUMIFS('Final Price IND Historical Data'!R$55:R$77,'Final Price IND Historical Data'!$B$55:$B$77,'Historical Data'!$A78)*CPI!$E$38/(100*11.628)</f>
        <v>19.332379489469385</v>
      </c>
      <c r="I78" s="11">
        <f>SUMIFS('Final Price IND Historical Data'!S$55:S$77,'Final Price IND Historical Data'!$B$55:$B$77,'Historical Data'!$A78)*CPI!$E$38/(100*11.628)</f>
        <v>27.987752785822067</v>
      </c>
      <c r="J78" s="11">
        <f>SUMIFS('Final Price IND Historical Data'!T$55:T$77,'Final Price IND Historical Data'!$B$55:$B$77,'Historical Data'!$A78)*CPI!$E$38/(100*11.628)</f>
        <v>33.146279975879835</v>
      </c>
      <c r="K78" s="11">
        <f>SUMIFS('Final Price IND Historical Data'!U$55:U$77,'Final Price IND Historical Data'!$B$55:$B$77,'Historical Data'!$A78)*CPI!$E$38/(100*11.628)</f>
        <v>30.607758622035025</v>
      </c>
      <c r="L78" s="11">
        <f>SUMIFS('Final Price IND Historical Data'!V$55:V$77,'Final Price IND Historical Data'!$B$55:$B$77,'Historical Data'!$A78)*CPI!$E$38/(100*11.628)</f>
        <v>38.385433640432964</v>
      </c>
      <c r="M78" s="11">
        <f>SUMIFS('Final Price IND Historical Data'!W$55:W$77,'Final Price IND Historical Data'!$B$55:$B$77,'Historical Data'!$A78)*CPI!$E$38/(100*11.628)</f>
        <v>30.469943296263342</v>
      </c>
      <c r="N78" s="11">
        <f>SUMIFS('Final Price IND Historical Data'!X$55:X$77,'Final Price IND Historical Data'!$B$55:$B$77,'Historical Data'!$A78)*CPI!$E$38/(100*11.628)</f>
        <v>36.821188981326301</v>
      </c>
      <c r="O78" s="11">
        <f>SUMIFS('Final Price IND Historical Data'!Y$55:Y$77,'Final Price IND Historical Data'!$B$55:$B$77,'Historical Data'!$A78)*CPI!$E$38/(100*11.628)</f>
        <v>46.612442128702853</v>
      </c>
      <c r="P78" s="11">
        <f>SUMIFS('Final Price IND Historical Data'!Z$55:Z$77,'Final Price IND Historical Data'!$B$55:$B$77,'Historical Data'!$A78)*CPI!$E$38/(100*11.628)</f>
        <v>52.181788741363057</v>
      </c>
      <c r="Q78" s="11">
        <f>SUMIFS('Final Price IND Historical Data'!AA$55:AA$77,'Final Price IND Historical Data'!$B$55:$B$77,'Historical Data'!$A78)*CPI!$E$38/(100*11.628)</f>
        <v>45.445761546082217</v>
      </c>
      <c r="R78" s="11">
        <f>SUMIFS('Final Price IND Historical Data'!AB$55:AB$77,'Final Price IND Historical Data'!$B$55:$B$77,'Historical Data'!$A78)*CPI!$E$38/(100*11.628)</f>
        <v>51.22778029382404</v>
      </c>
      <c r="S78" s="11">
        <f>SUMIFS('Final Price IND Historical Data'!AC$55:AC$77,'Final Price IND Historical Data'!$B$55:$B$77,'Historical Data'!$A78)*CPI!$E$38/(100*11.628)</f>
        <v>40.790517259693807</v>
      </c>
      <c r="T78" s="11">
        <f>SUMIFS('Final Price IND Historical Data'!AD$55:AD$77,'Final Price IND Historical Data'!$B$55:$B$77,'Historical Data'!$A78)*CPI!$E$38/(100*11.628)</f>
        <v>34.91968594193559</v>
      </c>
      <c r="U78" s="11">
        <f>SUMIFS('Final Price IND Historical Data'!AE$55:AE$77,'Final Price IND Historical Data'!$B$55:$B$77,'Historical Data'!$A78)*CPI!$E$38/(100*11.628)</f>
        <v>37.764419799361157</v>
      </c>
      <c r="V78" s="11"/>
      <c r="W78" s="11"/>
      <c r="X78" s="11"/>
    </row>
    <row r="79" spans="1:24" x14ac:dyDescent="0.3">
      <c r="A79" s="36" t="s">
        <v>23</v>
      </c>
      <c r="B79" s="9" t="s">
        <v>83</v>
      </c>
      <c r="C79" s="9" t="s">
        <v>146</v>
      </c>
      <c r="D79" s="11">
        <f>SUMIFS('Final Price IND Historical Data'!N$55:N$77,'Final Price IND Historical Data'!$B$55:$B$77,'Historical Data'!$A79)*CPI!$E$38/(100*11.628)</f>
        <v>28.061550218064589</v>
      </c>
      <c r="E79" s="11">
        <f>SUMIFS('Final Price IND Historical Data'!O$55:O$77,'Final Price IND Historical Data'!$B$55:$B$77,'Historical Data'!$A79)*CPI!$E$38/(100*11.628)</f>
        <v>23.733732242152616</v>
      </c>
      <c r="F79" s="11">
        <f>SUMIFS('Final Price IND Historical Data'!P$55:P$77,'Final Price IND Historical Data'!$B$55:$B$77,'Historical Data'!$A79)*CPI!$E$38/(100*11.628)</f>
        <v>24.250988416893172</v>
      </c>
      <c r="G79" s="11">
        <f>SUMIFS('Final Price IND Historical Data'!Q$55:Q$77,'Final Price IND Historical Data'!$B$55:$B$77,'Historical Data'!$A79)*CPI!$E$38/(100*11.628)</f>
        <v>26.097281276224404</v>
      </c>
      <c r="H79" s="11">
        <f>SUMIFS('Final Price IND Historical Data'!R$55:R$77,'Final Price IND Historical Data'!$B$55:$B$77,'Historical Data'!$A79)*CPI!$E$38/(100*11.628)</f>
        <v>25.518519945296429</v>
      </c>
      <c r="I79" s="11">
        <f>SUMIFS('Final Price IND Historical Data'!S$55:S$77,'Final Price IND Historical Data'!$B$55:$B$77,'Historical Data'!$A79)*CPI!$E$38/(100*11.628)</f>
        <v>32.894323337479634</v>
      </c>
      <c r="J79" s="11">
        <f>SUMIFS('Final Price IND Historical Data'!T$55:T$77,'Final Price IND Historical Data'!$B$55:$B$77,'Historical Data'!$A79)*CPI!$E$38/(100*11.628)</f>
        <v>36.847314445534593</v>
      </c>
      <c r="K79" s="11">
        <f>SUMIFS('Final Price IND Historical Data'!U$55:U$77,'Final Price IND Historical Data'!$B$55:$B$77,'Historical Data'!$A79)*CPI!$E$38/(100*11.628)</f>
        <v>35.4657904426032</v>
      </c>
      <c r="L79" s="11">
        <f>SUMIFS('Final Price IND Historical Data'!V$55:V$77,'Final Price IND Historical Data'!$B$55:$B$77,'Historical Data'!$A79)*CPI!$E$38/(100*11.628)</f>
        <v>43.489407289109415</v>
      </c>
      <c r="M79" s="11">
        <f>SUMIFS('Final Price IND Historical Data'!W$55:W$77,'Final Price IND Historical Data'!$B$55:$B$77,'Historical Data'!$A79)*CPI!$E$38/(100*11.628)</f>
        <v>32.936934810100865</v>
      </c>
      <c r="N79" s="11">
        <f>SUMIFS('Final Price IND Historical Data'!X$55:X$77,'Final Price IND Historical Data'!$B$55:$B$77,'Historical Data'!$A79)*CPI!$E$38/(100*11.628)</f>
        <v>43.09898744144175</v>
      </c>
      <c r="O79" s="11">
        <f>SUMIFS('Final Price IND Historical Data'!Y$55:Y$77,'Final Price IND Historical Data'!$B$55:$B$77,'Historical Data'!$A79)*CPI!$E$38/(100*11.628)</f>
        <v>53.387701296208014</v>
      </c>
      <c r="P79" s="11">
        <f>SUMIFS('Final Price IND Historical Data'!Z$55:Z$77,'Final Price IND Historical Data'!$B$55:$B$77,'Historical Data'!$A79)*CPI!$E$38/(100*11.628)</f>
        <v>59.596193732639541</v>
      </c>
      <c r="Q79" s="11">
        <f>SUMIFS('Final Price IND Historical Data'!AA$55:AA$77,'Final Price IND Historical Data'!$B$55:$B$77,'Historical Data'!$A79)*CPI!$E$38/(100*11.628)</f>
        <v>52.490662820385936</v>
      </c>
      <c r="R79" s="11">
        <f>SUMIFS('Final Price IND Historical Data'!AB$55:AB$77,'Final Price IND Historical Data'!$B$55:$B$77,'Historical Data'!$A79)*CPI!$E$38/(100*11.628)</f>
        <v>49.048685442037865</v>
      </c>
      <c r="S79" s="11">
        <f>SUMIFS('Final Price IND Historical Data'!AC$55:AC$77,'Final Price IND Historical Data'!$B$55:$B$77,'Historical Data'!$A79)*CPI!$E$38/(100*11.628)</f>
        <v>35.21648662446276</v>
      </c>
      <c r="T79" s="11">
        <f>SUMIFS('Final Price IND Historical Data'!AD$55:AD$77,'Final Price IND Historical Data'!$B$55:$B$77,'Historical Data'!$A79)*CPI!$E$38/(100*11.628)</f>
        <v>28.758856718355922</v>
      </c>
      <c r="U79" s="11">
        <f>SUMIFS('Final Price IND Historical Data'!AE$55:AE$77,'Final Price IND Historical Data'!$B$55:$B$77,'Historical Data'!$A79)*CPI!$E$38/(100*11.628)</f>
        <v>34.393350643071706</v>
      </c>
      <c r="V79" s="11"/>
      <c r="W79" s="11"/>
      <c r="X79" s="11"/>
    </row>
    <row r="80" spans="1:24" x14ac:dyDescent="0.3">
      <c r="A80" s="36" t="s">
        <v>25</v>
      </c>
      <c r="B80" s="9" t="s">
        <v>83</v>
      </c>
      <c r="C80" s="9" t="s">
        <v>146</v>
      </c>
      <c r="D80" s="11">
        <f>SUMIFS('Final Price IND Historical Data'!N$55:N$77,'Final Price IND Historical Data'!$B$55:$B$77,'Historical Data'!$A80)*CPI!$E$38/(100*11.628)</f>
        <v>24.303029220932746</v>
      </c>
      <c r="E80" s="11">
        <f>SUMIFS('Final Price IND Historical Data'!O$55:O$77,'Final Price IND Historical Data'!$B$55:$B$77,'Historical Data'!$A80)*CPI!$E$38/(100*11.628)</f>
        <v>21.06013593461963</v>
      </c>
      <c r="F80" s="11">
        <f>SUMIFS('Final Price IND Historical Data'!P$55:P$77,'Final Price IND Historical Data'!$B$55:$B$77,'Historical Data'!$A80)*CPI!$E$38/(100*11.628)</f>
        <v>21.22580149552757</v>
      </c>
      <c r="G80" s="11">
        <f>SUMIFS('Final Price IND Historical Data'!Q$55:Q$77,'Final Price IND Historical Data'!$B$55:$B$77,'Historical Data'!$A80)*CPI!$E$38/(100*11.628)</f>
        <v>22.15590829518165</v>
      </c>
      <c r="H80" s="11">
        <f>SUMIFS('Final Price IND Historical Data'!R$55:R$77,'Final Price IND Historical Data'!$B$55:$B$77,'Historical Data'!$A80)*CPI!$E$38/(100*11.628)</f>
        <v>19.250684882724222</v>
      </c>
      <c r="I80" s="11">
        <f>SUMIFS('Final Price IND Historical Data'!S$55:S$77,'Final Price IND Historical Data'!$B$55:$B$77,'Historical Data'!$A80)*CPI!$E$38/(100*11.628)</f>
        <v>18.799985604401705</v>
      </c>
      <c r="J80" s="18">
        <f>I80*J90/I90</f>
        <v>21.134290539882539</v>
      </c>
      <c r="K80" s="18">
        <f t="shared" ref="K80:U80" si="21">J80*K90/J90</f>
        <v>22.675858315204785</v>
      </c>
      <c r="L80" s="18">
        <f t="shared" si="21"/>
        <v>31.787602465718948</v>
      </c>
      <c r="M80" s="18">
        <f t="shared" si="21"/>
        <v>23.024014103141145</v>
      </c>
      <c r="N80" s="18">
        <f t="shared" si="21"/>
        <v>30.407655138911707</v>
      </c>
      <c r="O80" s="18">
        <f t="shared" si="21"/>
        <v>34.673062869505102</v>
      </c>
      <c r="P80" s="18">
        <f t="shared" si="21"/>
        <v>37.091892934190469</v>
      </c>
      <c r="Q80" s="18">
        <f t="shared" si="21"/>
        <v>34.861178393065103</v>
      </c>
      <c r="R80" s="18">
        <f t="shared" si="21"/>
        <v>33.201475253672555</v>
      </c>
      <c r="S80" s="18">
        <f t="shared" si="21"/>
        <v>25.228137540248749</v>
      </c>
      <c r="T80" s="18">
        <f t="shared" si="21"/>
        <v>23.292963541060743</v>
      </c>
      <c r="U80" s="18">
        <f t="shared" si="21"/>
        <v>28.573531989842241</v>
      </c>
      <c r="V80" s="11"/>
      <c r="W80" s="11"/>
      <c r="X80" s="11"/>
    </row>
    <row r="81" spans="1:24" x14ac:dyDescent="0.3">
      <c r="A81" s="36" t="s">
        <v>27</v>
      </c>
      <c r="B81" s="9" t="s">
        <v>83</v>
      </c>
      <c r="C81" s="9" t="s">
        <v>146</v>
      </c>
      <c r="D81" s="11">
        <f>SUMIFS('Final Price IND Historical Data'!N$55:N$77,'Final Price IND Historical Data'!$B$55:$B$77,'Historical Data'!$A81)*CPI!$E$38/(100*11.628)</f>
        <v>28.782863428429355</v>
      </c>
      <c r="E81" s="11">
        <f>SUMIFS('Final Price IND Historical Data'!O$55:O$77,'Final Price IND Historical Data'!$B$55:$B$77,'Historical Data'!$A81)*CPI!$E$38/(100*11.628)</f>
        <v>25.541134581372177</v>
      </c>
      <c r="F81" s="11">
        <f>SUMIFS('Final Price IND Historical Data'!P$55:P$77,'Final Price IND Historical Data'!$B$55:$B$77,'Historical Data'!$A81)*CPI!$E$38/(100*11.628)</f>
        <v>24.882070717696731</v>
      </c>
      <c r="G81" s="11">
        <f>SUMIFS('Final Price IND Historical Data'!Q$55:Q$77,'Final Price IND Historical Data'!$B$55:$B$77,'Historical Data'!$A81)*CPI!$E$38/(100*11.628)</f>
        <v>26.052726153115827</v>
      </c>
      <c r="H81" s="11">
        <f>SUMIFS('Final Price IND Historical Data'!R$55:R$77,'Final Price IND Historical Data'!$B$55:$B$77,'Historical Data'!$A81)*CPI!$E$38/(100*11.628)</f>
        <v>24.4756026207349</v>
      </c>
      <c r="I81" s="11">
        <f>SUMIFS('Final Price IND Historical Data'!S$55:S$77,'Final Price IND Historical Data'!$B$55:$B$77,'Historical Data'!$A81)*CPI!$E$38/(100*11.628)</f>
        <v>30.822794656358031</v>
      </c>
      <c r="J81" s="11">
        <f>SUMIFS('Final Price IND Historical Data'!T$55:T$77,'Final Price IND Historical Data'!$B$55:$B$77,'Historical Data'!$A81)*CPI!$E$38/(100*11.628)</f>
        <v>34.948131529473372</v>
      </c>
      <c r="K81" s="11">
        <f>SUMIFS('Final Price IND Historical Data'!U$55:U$77,'Final Price IND Historical Data'!$B$55:$B$77,'Historical Data'!$A81)*CPI!$E$38/(100*11.628)</f>
        <v>34.48732001550723</v>
      </c>
      <c r="L81" s="11">
        <f>SUMIFS('Final Price IND Historical Data'!V$55:V$77,'Final Price IND Historical Data'!$B$55:$B$77,'Historical Data'!$A81)*CPI!$E$38/(100*11.628)</f>
        <v>40.498260516819492</v>
      </c>
      <c r="M81" s="11">
        <f>SUMIFS('Final Price IND Historical Data'!W$55:W$77,'Final Price IND Historical Data'!$B$55:$B$77,'Historical Data'!$A81)*CPI!$E$38/(100*11.628)</f>
        <v>28.329204898463935</v>
      </c>
      <c r="N81" s="11">
        <f>SUMIFS('Final Price IND Historical Data'!X$55:X$77,'Final Price IND Historical Data'!$B$55:$B$77,'Historical Data'!$A81)*CPI!$E$38/(100*11.628)</f>
        <v>38.028152158056315</v>
      </c>
      <c r="O81" s="11">
        <f>SUMIFS('Final Price IND Historical Data'!Y$55:Y$77,'Final Price IND Historical Data'!$B$55:$B$77,'Historical Data'!$A81)*CPI!$E$38/(100*11.628)</f>
        <v>48.094755791140223</v>
      </c>
      <c r="P81" s="11">
        <f>SUMIFS('Final Price IND Historical Data'!Z$55:Z$77,'Final Price IND Historical Data'!$B$55:$B$77,'Historical Data'!$A81)*CPI!$E$38/(100*11.628)</f>
        <v>53.066640003318525</v>
      </c>
      <c r="Q81" s="11">
        <f>SUMIFS('Final Price IND Historical Data'!AA$55:AA$77,'Final Price IND Historical Data'!$B$55:$B$77,'Historical Data'!$A81)*CPI!$E$38/(100*11.628)</f>
        <v>46.087209982818273</v>
      </c>
      <c r="R81" s="11">
        <f>SUMIFS('Final Price IND Historical Data'!AB$55:AB$77,'Final Price IND Historical Data'!$B$55:$B$77,'Historical Data'!$A81)*CPI!$E$38/(100*11.628)</f>
        <v>45.609387149496669</v>
      </c>
      <c r="S81" s="11">
        <f>SUMIFS('Final Price IND Historical Data'!AC$55:AC$77,'Final Price IND Historical Data'!$B$55:$B$77,'Historical Data'!$A81)*CPI!$E$38/(100*11.628)</f>
        <v>45.534994364852615</v>
      </c>
      <c r="T81" s="11">
        <f>SUMIFS('Final Price IND Historical Data'!AD$55:AD$77,'Final Price IND Historical Data'!$B$55:$B$77,'Historical Data'!$A81)*CPI!$E$38/(100*11.628)</f>
        <v>45.713407471299178</v>
      </c>
      <c r="U81" s="11">
        <f>SUMIFS('Final Price IND Historical Data'!AE$55:AE$77,'Final Price IND Historical Data'!$B$55:$B$77,'Historical Data'!$A81)*CPI!$E$38/(100*11.628)</f>
        <v>53.530428279292323</v>
      </c>
      <c r="V81" s="11"/>
      <c r="W81" s="11"/>
      <c r="X81" s="11"/>
    </row>
    <row r="82" spans="1:24" x14ac:dyDescent="0.3">
      <c r="A82" s="36" t="s">
        <v>29</v>
      </c>
      <c r="B82" s="9" t="s">
        <v>83</v>
      </c>
      <c r="C82" s="9" t="s">
        <v>146</v>
      </c>
      <c r="D82" s="11">
        <f>SUMIFS('Final Price IND Historical Data'!N$55:N$77,'Final Price IND Historical Data'!$B$55:$B$77,'Historical Data'!$A82)*CPI!$E$38/(100*11.628)</f>
        <v>15.201973365758665</v>
      </c>
      <c r="E82" s="11">
        <f>SUMIFS('Final Price IND Historical Data'!O$55:O$77,'Final Price IND Historical Data'!$B$55:$B$77,'Historical Data'!$A82)*CPI!$E$38/(100*11.628)</f>
        <v>12.704899045279154</v>
      </c>
      <c r="F82" s="11">
        <f>SUMIFS('Final Price IND Historical Data'!P$55:P$77,'Final Price IND Historical Data'!$B$55:$B$77,'Historical Data'!$A82)*CPI!$E$38/(100*11.628)</f>
        <v>15.440674658042461</v>
      </c>
      <c r="G82" s="11">
        <f>SUMIFS('Final Price IND Historical Data'!Q$55:Q$77,'Final Price IND Historical Data'!$B$55:$B$77,'Historical Data'!$A82)*CPI!$E$38/(100*11.628)</f>
        <v>17.807664478787796</v>
      </c>
      <c r="H82" s="11">
        <f>SUMIFS('Final Price IND Historical Data'!R$55:R$77,'Final Price IND Historical Data'!$B$55:$B$77,'Historical Data'!$A82)*CPI!$E$38/(100*11.628)</f>
        <v>19.976086763258316</v>
      </c>
      <c r="I82" s="11">
        <f>SUMIFS('Final Price IND Historical Data'!S$55:S$77,'Final Price IND Historical Data'!$B$55:$B$77,'Historical Data'!$A82)*CPI!$E$38/(100*11.628)</f>
        <v>26.099233681894123</v>
      </c>
      <c r="J82" s="11">
        <f>SUMIFS('Final Price IND Historical Data'!T$55:T$77,'Final Price IND Historical Data'!$B$55:$B$77,'Historical Data'!$A82)*CPI!$E$38/(100*11.628)</f>
        <v>30.691396879267533</v>
      </c>
      <c r="K82" s="11">
        <f>SUMIFS('Final Price IND Historical Data'!U$55:U$77,'Final Price IND Historical Data'!$B$55:$B$77,'Historical Data'!$A82)*CPI!$E$38/(100*11.628)</f>
        <v>30.954997910227064</v>
      </c>
      <c r="L82" s="11">
        <f>SUMIFS('Final Price IND Historical Data'!V$55:V$77,'Final Price IND Historical Data'!$B$55:$B$77,'Historical Data'!$A82)*CPI!$E$38/(100*11.628)</f>
        <v>38.298704803821927</v>
      </c>
      <c r="M82" s="11">
        <f>SUMIFS('Final Price IND Historical Data'!W$55:W$77,'Final Price IND Historical Data'!$B$55:$B$77,'Historical Data'!$A82)*CPI!$E$38/(100*11.628)</f>
        <v>34.830242998788172</v>
      </c>
      <c r="N82" s="11">
        <f>SUMIFS('Final Price IND Historical Data'!X$55:X$77,'Final Price IND Historical Data'!$B$55:$B$77,'Historical Data'!$A82)*CPI!$E$38/(100*11.628)</f>
        <v>41.344930428435696</v>
      </c>
      <c r="O82" s="11">
        <f>SUMIFS('Final Price IND Historical Data'!Y$55:Y$77,'Final Price IND Historical Data'!$B$55:$B$77,'Historical Data'!$A82)*CPI!$E$38/(100*11.628)</f>
        <v>49.862094415809814</v>
      </c>
      <c r="P82" s="11">
        <f>SUMIFS('Final Price IND Historical Data'!Z$55:Z$77,'Final Price IND Historical Data'!$B$55:$B$77,'Historical Data'!$A82)*CPI!$E$38/(100*11.628)</f>
        <v>56.600196589313626</v>
      </c>
      <c r="Q82" s="11">
        <f>SUMIFS('Final Price IND Historical Data'!AA$55:AA$77,'Final Price IND Historical Data'!$B$55:$B$77,'Historical Data'!$A82)*CPI!$E$38/(100*11.628)</f>
        <v>52.713263332281308</v>
      </c>
      <c r="R82" s="11">
        <f>SUMIFS('Final Price IND Historical Data'!AB$55:AB$77,'Final Price IND Historical Data'!$B$55:$B$77,'Historical Data'!$A82)*CPI!$E$38/(100*11.628)</f>
        <v>51.11405922994954</v>
      </c>
      <c r="S82" s="11">
        <f>SUMIFS('Final Price IND Historical Data'!AC$55:AC$77,'Final Price IND Historical Data'!$B$55:$B$77,'Historical Data'!$A82)*CPI!$E$38/(100*11.628)</f>
        <v>37.1850456056669</v>
      </c>
      <c r="T82" s="11">
        <f>SUMIFS('Final Price IND Historical Data'!AD$55:AD$77,'Final Price IND Historical Data'!$B$55:$B$77,'Historical Data'!$A82)*CPI!$E$38/(100*11.628)</f>
        <v>29.858542645439755</v>
      </c>
      <c r="U82" s="11">
        <f>SUMIFS('Final Price IND Historical Data'!AE$55:AE$77,'Final Price IND Historical Data'!$B$55:$B$77,'Historical Data'!$A82)*CPI!$E$38/(100*11.628)</f>
        <v>35.224909109907927</v>
      </c>
      <c r="V82" s="11"/>
      <c r="W82" s="11"/>
      <c r="X82" s="11"/>
    </row>
    <row r="83" spans="1:24" x14ac:dyDescent="0.3">
      <c r="A83" s="36" t="s">
        <v>31</v>
      </c>
      <c r="B83" s="9" t="s">
        <v>83</v>
      </c>
      <c r="C83" s="9" t="s">
        <v>146</v>
      </c>
      <c r="D83" s="11">
        <f>SUMIFS('Final Price IND Historical Data'!N$55:N$77,'Final Price IND Historical Data'!$B$55:$B$77,'Historical Data'!$A83)*CPI!$E$38/(100*11.628)</f>
        <v>31.480676570412783</v>
      </c>
      <c r="E83" s="11">
        <f>SUMIFS('Final Price IND Historical Data'!O$55:O$77,'Final Price IND Historical Data'!$B$55:$B$77,'Historical Data'!$A83)*CPI!$E$38/(100*11.628)</f>
        <v>30.047024211618069</v>
      </c>
      <c r="F83" s="11">
        <f>SUMIFS('Final Price IND Historical Data'!P$55:P$77,'Final Price IND Historical Data'!$B$55:$B$77,'Historical Data'!$A83)*CPI!$E$38/(100*11.628)</f>
        <v>28.423585764471103</v>
      </c>
      <c r="G83" s="11">
        <f>SUMIFS('Final Price IND Historical Data'!Q$55:Q$77,'Final Price IND Historical Data'!$B$55:$B$77,'Historical Data'!$A83)*CPI!$E$38/(100*11.628)</f>
        <v>28.335569916050879</v>
      </c>
      <c r="H83" s="11">
        <f>SUMIFS('Final Price IND Historical Data'!R$55:R$77,'Final Price IND Historical Data'!$B$55:$B$77,'Historical Data'!$A83)*CPI!$E$38/(100*11.628)</f>
        <v>25.964981715349243</v>
      </c>
      <c r="I83" s="11">
        <f>SUMIFS('Final Price IND Historical Data'!S$55:S$77,'Final Price IND Historical Data'!$B$55:$B$77,'Historical Data'!$A83)*CPI!$E$38/(100*11.628)</f>
        <v>33.188322361646662</v>
      </c>
      <c r="J83" s="11">
        <f>SUMIFS('Final Price IND Historical Data'!T$55:T$77,'Final Price IND Historical Data'!$B$55:$B$77,'Historical Data'!$A83)*CPI!$E$38/(100*11.628)</f>
        <v>39.989120396140962</v>
      </c>
      <c r="K83" s="11">
        <f>SUMIFS('Final Price IND Historical Data'!U$55:U$77,'Final Price IND Historical Data'!$B$55:$B$77,'Historical Data'!$A83)*CPI!$E$38/(100*11.628)</f>
        <v>38.674013206709603</v>
      </c>
      <c r="L83" s="11">
        <f>SUMIFS('Final Price IND Historical Data'!V$55:V$77,'Final Price IND Historical Data'!$B$55:$B$77,'Historical Data'!$A83)*CPI!$E$38/(100*11.628)</f>
        <v>47.379982702009904</v>
      </c>
      <c r="M83" s="11">
        <f>SUMIFS('Final Price IND Historical Data'!W$55:W$77,'Final Price IND Historical Data'!$B$55:$B$77,'Historical Data'!$A83)*CPI!$E$38/(100*11.628)</f>
        <v>39.892752103734573</v>
      </c>
      <c r="N83" s="11">
        <f>SUMIFS('Final Price IND Historical Data'!X$55:X$77,'Final Price IND Historical Data'!$B$55:$B$77,'Historical Data'!$A83)*CPI!$E$38/(100*11.628)</f>
        <v>48.026509144523729</v>
      </c>
      <c r="O83" s="11">
        <f>SUMIFS('Final Price IND Historical Data'!Y$55:Y$77,'Final Price IND Historical Data'!$B$55:$B$77,'Historical Data'!$A83)*CPI!$E$38/(100*11.628)</f>
        <v>65.303907247561071</v>
      </c>
      <c r="P83" s="11">
        <f>SUMIFS('Final Price IND Historical Data'!Z$55:Z$77,'Final Price IND Historical Data'!$B$55:$B$77,'Historical Data'!$A83)*CPI!$E$38/(100*11.628)</f>
        <v>69.280362244382189</v>
      </c>
      <c r="Q83" s="11">
        <f>SUMIFS('Final Price IND Historical Data'!AA$55:AA$77,'Final Price IND Historical Data'!$B$55:$B$77,'Historical Data'!$A83)*CPI!$E$38/(100*11.628)</f>
        <v>65.099316145811954</v>
      </c>
      <c r="R83" s="11">
        <f>SUMIFS('Final Price IND Historical Data'!AB$55:AB$77,'Final Price IND Historical Data'!$B$55:$B$77,'Historical Data'!$A83)*CPI!$E$38/(100*11.628)</f>
        <v>62.000007850455944</v>
      </c>
      <c r="S83" s="11">
        <f>SUMIFS('Final Price IND Historical Data'!AC$55:AC$77,'Final Price IND Historical Data'!$B$55:$B$77,'Historical Data'!$A83)*CPI!$E$38/(100*11.628)</f>
        <v>47.110699557688726</v>
      </c>
      <c r="T83" s="11">
        <f>SUMIFS('Final Price IND Historical Data'!AD$55:AD$77,'Final Price IND Historical Data'!$B$55:$B$77,'Historical Data'!$A83)*CPI!$E$38/(100*11.628)</f>
        <v>43.496980521864167</v>
      </c>
      <c r="U83" s="11">
        <f>SUMIFS('Final Price IND Historical Data'!AE$55:AE$77,'Final Price IND Historical Data'!$B$55:$B$77,'Historical Data'!$A83)*CPI!$E$38/(100*11.628)</f>
        <v>53.357846124307791</v>
      </c>
      <c r="V83" s="11"/>
      <c r="W83" s="11"/>
      <c r="X83" s="11"/>
    </row>
    <row r="84" spans="1:24" x14ac:dyDescent="0.3">
      <c r="A84" s="36" t="s">
        <v>33</v>
      </c>
      <c r="B84" s="9" t="s">
        <v>83</v>
      </c>
      <c r="C84" s="9" t="s">
        <v>146</v>
      </c>
      <c r="D84" s="18">
        <f t="shared" ref="D84:J84" si="22">E84*D85/E85</f>
        <v>35.236844383211952</v>
      </c>
      <c r="E84" s="18">
        <f t="shared" si="22"/>
        <v>32.189891950570697</v>
      </c>
      <c r="F84" s="18">
        <f t="shared" si="22"/>
        <v>33.543248690881668</v>
      </c>
      <c r="G84" s="18">
        <f t="shared" si="22"/>
        <v>33.582371845246065</v>
      </c>
      <c r="H84" s="18">
        <f t="shared" si="22"/>
        <v>32.068142621329784</v>
      </c>
      <c r="I84" s="18">
        <f t="shared" si="22"/>
        <v>33.162079889712025</v>
      </c>
      <c r="J84" s="18">
        <f t="shared" si="22"/>
        <v>40.574948596380629</v>
      </c>
      <c r="K84" s="18">
        <f>L84*K85/L85</f>
        <v>36.923103799744815</v>
      </c>
      <c r="L84" s="11">
        <f>SUMIFS('Final Price IND Historical Data'!V$55:V$77,'Final Price IND Historical Data'!$B$55:$B$77,'Historical Data'!$A84)*CPI!$E$38/(100*11.628)</f>
        <v>45.776444784402301</v>
      </c>
      <c r="M84" s="11">
        <f>SUMIFS('Final Price IND Historical Data'!W$55:W$77,'Final Price IND Historical Data'!$B$55:$B$77,'Historical Data'!$A84)*CPI!$E$38/(100*11.628)</f>
        <v>37.011369052885449</v>
      </c>
      <c r="N84" s="11">
        <f>SUMIFS('Final Price IND Historical Data'!X$55:X$77,'Final Price IND Historical Data'!$B$55:$B$77,'Historical Data'!$A84)*CPI!$E$38/(100*11.628)</f>
        <v>45.937794040399147</v>
      </c>
      <c r="O84" s="11">
        <f>SUMIFS('Final Price IND Historical Data'!Y$55:Y$77,'Final Price IND Historical Data'!$B$55:$B$77,'Historical Data'!$A84)*CPI!$E$38/(100*11.628)</f>
        <v>53.930627665673335</v>
      </c>
      <c r="P84" s="11">
        <f>SUMIFS('Final Price IND Historical Data'!Z$55:Z$77,'Final Price IND Historical Data'!$B$55:$B$77,'Historical Data'!$A84)*CPI!$E$38/(100*11.628)</f>
        <v>61.219973631899158</v>
      </c>
      <c r="Q84" s="11">
        <f>SUMIFS('Final Price IND Historical Data'!AA$55:AA$77,'Final Price IND Historical Data'!$B$55:$B$77,'Historical Data'!$A84)*CPI!$E$38/(100*11.628)</f>
        <v>57.213190683329529</v>
      </c>
      <c r="R84" s="11">
        <f>SUMIFS('Final Price IND Historical Data'!AB$55:AB$77,'Final Price IND Historical Data'!$B$55:$B$77,'Historical Data'!$A84)*CPI!$E$38/(100*11.628)</f>
        <v>52.30509672993864</v>
      </c>
      <c r="S84" s="11">
        <f>SUMIFS('Final Price IND Historical Data'!AC$55:AC$77,'Final Price IND Historical Data'!$B$55:$B$77,'Historical Data'!$A84)*CPI!$E$38/(100*11.628)</f>
        <v>41.629132403524622</v>
      </c>
      <c r="T84" s="11">
        <f>SUMIFS('Final Price IND Historical Data'!AD$55:AD$77,'Final Price IND Historical Data'!$B$55:$B$77,'Historical Data'!$A84)*CPI!$E$38/(100*11.628)</f>
        <v>28.445184799391292</v>
      </c>
      <c r="U84" s="11">
        <f>SUMIFS('Final Price IND Historical Data'!AE$55:AE$77,'Final Price IND Historical Data'!$B$55:$B$77,'Historical Data'!$A84)*CPI!$E$38/(100*11.628)</f>
        <v>38.854707698522652</v>
      </c>
      <c r="V84" s="11"/>
      <c r="W84" s="11"/>
      <c r="X84" s="11"/>
    </row>
    <row r="85" spans="1:24" x14ac:dyDescent="0.3">
      <c r="A85" s="36" t="s">
        <v>35</v>
      </c>
      <c r="B85" s="9" t="s">
        <v>83</v>
      </c>
      <c r="C85" s="9" t="s">
        <v>146</v>
      </c>
      <c r="D85" s="11">
        <f>SUMIFS('Final Price IND Historical Data'!N$55:N$77,'Final Price IND Historical Data'!$B$55:$B$77,'Historical Data'!$A85)*CPI!$E$38/(100*11.628)</f>
        <v>28.174833522820311</v>
      </c>
      <c r="E85" s="11">
        <f>SUMIFS('Final Price IND Historical Data'!O$55:O$77,'Final Price IND Historical Data'!$B$55:$B$77,'Historical Data'!$A85)*CPI!$E$38/(100*11.628)</f>
        <v>25.738537678391051</v>
      </c>
      <c r="F85" s="11">
        <f>SUMIFS('Final Price IND Historical Data'!P$55:P$77,'Final Price IND Historical Data'!$B$55:$B$77,'Historical Data'!$A85)*CPI!$E$38/(100*11.628)</f>
        <v>26.820660709629774</v>
      </c>
      <c r="G85" s="11">
        <f>SUMIFS('Final Price IND Historical Data'!Q$55:Q$77,'Final Price IND Historical Data'!$B$55:$B$77,'Historical Data'!$A85)*CPI!$E$38/(100*11.628)</f>
        <v>26.851942976257195</v>
      </c>
      <c r="H85" s="11">
        <f>SUMIFS('Final Price IND Historical Data'!R$55:R$77,'Final Price IND Historical Data'!$B$55:$B$77,'Historical Data'!$A85)*CPI!$E$38/(100*11.628)</f>
        <v>25.641188805558617</v>
      </c>
      <c r="I85" s="11">
        <f>SUMIFS('Final Price IND Historical Data'!S$55:S$77,'Final Price IND Historical Data'!$B$55:$B$77,'Historical Data'!$A85)*CPI!$E$38/(100*11.628)</f>
        <v>26.51588405595859</v>
      </c>
      <c r="J85" s="11">
        <f>SUMIFS('Final Price IND Historical Data'!T$55:T$77,'Final Price IND Historical Data'!$B$55:$B$77,'Historical Data'!$A85)*CPI!$E$38/(100*11.628)</f>
        <v>32.443098748214595</v>
      </c>
      <c r="K85" s="11">
        <f>SUMIFS('Final Price IND Historical Data'!U$55:U$77,'Final Price IND Historical Data'!$B$55:$B$77,'Historical Data'!$A85)*CPI!$E$38/(100*11.628)</f>
        <v>29.523140363819312</v>
      </c>
      <c r="L85" s="11">
        <f>SUMIFS('Final Price IND Historical Data'!V$55:V$77,'Final Price IND Historical Data'!$B$55:$B$77,'Historical Data'!$A85)*CPI!$E$38/(100*11.628)</f>
        <v>36.602134318292975</v>
      </c>
      <c r="M85" s="11">
        <f>SUMIFS('Final Price IND Historical Data'!W$55:W$77,'Final Price IND Historical Data'!$B$55:$B$77,'Historical Data'!$A85)*CPI!$E$38/(100*11.628)</f>
        <v>23.495477464169966</v>
      </c>
      <c r="N85" s="11">
        <f>SUMIFS('Final Price IND Historical Data'!X$55:X$77,'Final Price IND Historical Data'!$B$55:$B$77,'Historical Data'!$A85)*CPI!$E$38/(100*11.628)</f>
        <v>33.305536743288954</v>
      </c>
      <c r="O85" s="11">
        <f>SUMIFS('Final Price IND Historical Data'!Y$55:Y$77,'Final Price IND Historical Data'!$B$55:$B$77,'Historical Data'!$A85)*CPI!$E$38/(100*11.628)</f>
        <v>42.270528309166437</v>
      </c>
      <c r="P85" s="11">
        <f>SUMIFS('Final Price IND Historical Data'!Z$55:Z$77,'Final Price IND Historical Data'!$B$55:$B$77,'Historical Data'!$A85)*CPI!$E$38/(100*11.628)</f>
        <v>51.075588958591894</v>
      </c>
      <c r="Q85" s="11">
        <f>SUMIFS('Final Price IND Historical Data'!AA$55:AA$77,'Final Price IND Historical Data'!$B$55:$B$77,'Historical Data'!$A85)*CPI!$E$38/(100*11.628)</f>
        <v>46.055962736920357</v>
      </c>
      <c r="R85" s="11">
        <f>SUMIFS('Final Price IND Historical Data'!AB$55:AB$77,'Final Price IND Historical Data'!$B$55:$B$77,'Historical Data'!$A85)*CPI!$E$38/(100*11.628)</f>
        <v>42.880046595779305</v>
      </c>
      <c r="S85" s="11">
        <f>SUMIFS('Final Price IND Historical Data'!AC$55:AC$77,'Final Price IND Historical Data'!$B$55:$B$77,'Historical Data'!$A85)*CPI!$E$38/(100*11.628)</f>
        <v>31.702883099101264</v>
      </c>
      <c r="T85" s="11">
        <f>SUMIFS('Final Price IND Historical Data'!AD$55:AD$77,'Final Price IND Historical Data'!$B$55:$B$77,'Historical Data'!$A85)*CPI!$E$38/(100*11.628)</f>
        <v>22.17508214458385</v>
      </c>
      <c r="U85" s="11">
        <f>SUMIFS('Final Price IND Historical Data'!AE$55:AE$77,'Final Price IND Historical Data'!$B$55:$B$77,'Historical Data'!$A85)*CPI!$E$38/(100*11.628)</f>
        <v>30.290059319177704</v>
      </c>
      <c r="V85" s="11"/>
      <c r="W85" s="11"/>
      <c r="X85" s="11"/>
    </row>
    <row r="86" spans="1:24" x14ac:dyDescent="0.3">
      <c r="A86" s="36" t="s">
        <v>37</v>
      </c>
      <c r="B86" s="9" t="s">
        <v>83</v>
      </c>
      <c r="C86" s="9" t="s">
        <v>146</v>
      </c>
      <c r="D86" s="18">
        <f t="shared" ref="D86:F86" si="23">E86*D85/E85</f>
        <v>32.446783333370057</v>
      </c>
      <c r="E86" s="18">
        <f t="shared" si="23"/>
        <v>29.64108926117051</v>
      </c>
      <c r="F86" s="18">
        <f t="shared" si="23"/>
        <v>30.887286918601699</v>
      </c>
      <c r="G86" s="18">
        <f>H86*G85/H85</f>
        <v>30.923312293041427</v>
      </c>
      <c r="H86" s="11">
        <f>SUMIFS('Final Price IND Historical Data'!R$55:R$77,'Final Price IND Historical Data'!$B$55:$B$77,'Historical Data'!$A86)*CPI!$E$38/(100*11.628)</f>
        <v>29.528980070463721</v>
      </c>
      <c r="I86" s="11">
        <f>SUMIFS('Final Price IND Historical Data'!S$55:S$77,'Final Price IND Historical Data'!$B$55:$B$77,'Historical Data'!$A86)*CPI!$E$38/(100*11.628)</f>
        <v>34.091760875785177</v>
      </c>
      <c r="J86" s="11">
        <f>SUMIFS('Final Price IND Historical Data'!T$55:T$77,'Final Price IND Historical Data'!$B$55:$B$77,'Historical Data'!$A86)*CPI!$E$38/(100*11.628)</f>
        <v>40.055686047741375</v>
      </c>
      <c r="K86" s="11">
        <f>SUMIFS('Final Price IND Historical Data'!U$55:U$77,'Final Price IND Historical Data'!$B$55:$B$77,'Historical Data'!$A86)*CPI!$E$38/(100*11.628)</f>
        <v>37.878219659877033</v>
      </c>
      <c r="L86" s="11">
        <f>SUMIFS('Final Price IND Historical Data'!V$55:V$77,'Final Price IND Historical Data'!$B$55:$B$77,'Historical Data'!$A86)*CPI!$E$38/(100*11.628)</f>
        <v>47.870929553712301</v>
      </c>
      <c r="M86" s="11">
        <f>SUMIFS('Final Price IND Historical Data'!W$55:W$77,'Final Price IND Historical Data'!$B$55:$B$77,'Historical Data'!$A86)*CPI!$E$38/(100*11.628)</f>
        <v>36.281361946421875</v>
      </c>
      <c r="N86" s="11">
        <f>SUMIFS('Final Price IND Historical Data'!X$55:X$77,'Final Price IND Historical Data'!$B$55:$B$77,'Historical Data'!$A86)*CPI!$E$38/(100*11.628)</f>
        <v>46.503807825788492</v>
      </c>
      <c r="O86" s="11">
        <f>SUMIFS('Final Price IND Historical Data'!Y$55:Y$77,'Final Price IND Historical Data'!$B$55:$B$77,'Historical Data'!$A86)*CPI!$E$38/(100*11.628)</f>
        <v>56.481502581849888</v>
      </c>
      <c r="P86" s="11">
        <f>SUMIFS('Final Price IND Historical Data'!Z$55:Z$77,'Final Price IND Historical Data'!$B$55:$B$77,'Historical Data'!$A86)*CPI!$E$38/(100*11.628)</f>
        <v>63.711059407633861</v>
      </c>
      <c r="Q86" s="11">
        <f>SUMIFS('Final Price IND Historical Data'!AA$55:AA$77,'Final Price IND Historical Data'!$B$55:$B$77,'Historical Data'!$A86)*CPI!$E$38/(100*11.628)</f>
        <v>59.317253622158269</v>
      </c>
      <c r="R86" s="11">
        <f>SUMIFS('Final Price IND Historical Data'!AB$55:AB$77,'Final Price IND Historical Data'!$B$55:$B$77,'Historical Data'!$A86)*CPI!$E$38/(100*11.628)</f>
        <v>59.854646716362311</v>
      </c>
      <c r="S86" s="11">
        <f>SUMIFS('Final Price IND Historical Data'!AC$55:AC$77,'Final Price IND Historical Data'!$B$55:$B$77,'Historical Data'!$A86)*CPI!$E$38/(100*11.628)</f>
        <v>44.931009353501025</v>
      </c>
      <c r="T86" s="11">
        <f>SUMIFS('Final Price IND Historical Data'!AD$55:AD$77,'Final Price IND Historical Data'!$B$55:$B$77,'Historical Data'!$A86)*CPI!$E$38/(100*11.628)</f>
        <v>39.734677285946134</v>
      </c>
      <c r="U86" s="11">
        <f>SUMIFS('Final Price IND Historical Data'!AE$55:AE$77,'Final Price IND Historical Data'!$B$55:$B$77,'Historical Data'!$A86)*CPI!$E$38/(100*11.628)</f>
        <v>46.195047564136487</v>
      </c>
      <c r="V86" s="11"/>
      <c r="W86" s="11"/>
      <c r="X86" s="11"/>
    </row>
    <row r="87" spans="1:24" x14ac:dyDescent="0.3">
      <c r="A87" s="36" t="s">
        <v>39</v>
      </c>
      <c r="B87" s="9" t="s">
        <v>83</v>
      </c>
      <c r="C87" s="9" t="s">
        <v>146</v>
      </c>
      <c r="D87" s="11">
        <f>SUMIFS('Final Price IND Historical Data'!N$55:N$77,'Final Price IND Historical Data'!$B$55:$B$77,'Historical Data'!$A87)*CPI!$E$38/(100*11.628)</f>
        <v>31.559552008433059</v>
      </c>
      <c r="E87" s="11">
        <f>SUMIFS('Final Price IND Historical Data'!O$55:O$77,'Final Price IND Historical Data'!$B$55:$B$77,'Historical Data'!$A87)*CPI!$E$38/(100*11.628)</f>
        <v>27.428462980497059</v>
      </c>
      <c r="F87" s="11">
        <f>SUMIFS('Final Price IND Historical Data'!P$55:P$77,'Final Price IND Historical Data'!$B$55:$B$77,'Historical Data'!$A87)*CPI!$E$38/(100*11.628)</f>
        <v>28.148576730876393</v>
      </c>
      <c r="G87" s="11">
        <f>SUMIFS('Final Price IND Historical Data'!Q$55:Q$77,'Final Price IND Historical Data'!$B$55:$B$77,'Historical Data'!$A87)*CPI!$E$38/(100*11.628)</f>
        <v>27.864260938416589</v>
      </c>
      <c r="H87" s="11">
        <f>SUMIFS('Final Price IND Historical Data'!R$55:R$77,'Final Price IND Historical Data'!$B$55:$B$77,'Historical Data'!$A87)*CPI!$E$38/(100*11.628)</f>
        <v>24.904772905596229</v>
      </c>
      <c r="I87" s="11">
        <f>SUMIFS('Final Price IND Historical Data'!S$55:S$77,'Final Price IND Historical Data'!$B$55:$B$77,'Historical Data'!$A87)*CPI!$E$38/(100*11.628)</f>
        <v>32.857525305955697</v>
      </c>
      <c r="J87" s="11">
        <f>SUMIFS('Final Price IND Historical Data'!T$55:T$77,'Final Price IND Historical Data'!$B$55:$B$77,'Historical Data'!$A87)*CPI!$E$38/(100*11.628)</f>
        <v>36.451203729322891</v>
      </c>
      <c r="K87" s="11">
        <f>SUMIFS('Final Price IND Historical Data'!U$55:U$77,'Final Price IND Historical Data'!$B$55:$B$77,'Historical Data'!$A87)*CPI!$E$38/(100*11.628)</f>
        <v>34.726590394645427</v>
      </c>
      <c r="L87" s="11">
        <f>SUMIFS('Final Price IND Historical Data'!V$55:V$77,'Final Price IND Historical Data'!$B$55:$B$77,'Historical Data'!$A87)*CPI!$E$38/(100*11.628)</f>
        <v>43.166857615216102</v>
      </c>
      <c r="M87" s="11">
        <f>SUMIFS('Final Price IND Historical Data'!W$55:W$77,'Final Price IND Historical Data'!$B$55:$B$77,'Historical Data'!$A87)*CPI!$E$38/(100*11.628)</f>
        <v>32.478968730406734</v>
      </c>
      <c r="N87" s="11">
        <f>SUMIFS('Final Price IND Historical Data'!X$55:X$77,'Final Price IND Historical Data'!$B$55:$B$77,'Historical Data'!$A87)*CPI!$E$38/(100*11.628)</f>
        <v>41.054074514741451</v>
      </c>
      <c r="O87" s="11">
        <f>SUMIFS('Final Price IND Historical Data'!Y$55:Y$77,'Final Price IND Historical Data'!$B$55:$B$77,'Historical Data'!$A87)*CPI!$E$38/(100*11.628)</f>
        <v>49.371585323226192</v>
      </c>
      <c r="P87" s="11">
        <f>SUMIFS('Final Price IND Historical Data'!Z$55:Z$77,'Final Price IND Historical Data'!$B$55:$B$77,'Historical Data'!$A87)*CPI!$E$38/(100*11.628)</f>
        <v>55.244622946943018</v>
      </c>
      <c r="Q87" s="11">
        <f>SUMIFS('Final Price IND Historical Data'!AA$55:AA$77,'Final Price IND Historical Data'!$B$55:$B$77,'Historical Data'!$A87)*CPI!$E$38/(100*11.628)</f>
        <v>50.680581395359496</v>
      </c>
      <c r="R87" s="11">
        <f>SUMIFS('Final Price IND Historical Data'!AB$55:AB$77,'Final Price IND Historical Data'!$B$55:$B$77,'Historical Data'!$A87)*CPI!$E$38/(100*11.628)</f>
        <v>48.003912018812734</v>
      </c>
      <c r="S87" s="11">
        <f>SUMIFS('Final Price IND Historical Data'!AC$55:AC$77,'Final Price IND Historical Data'!$B$55:$B$77,'Historical Data'!$A87)*CPI!$E$38/(100*11.628)</f>
        <v>31.487260467559111</v>
      </c>
      <c r="T87" s="11">
        <f>SUMIFS('Final Price IND Historical Data'!AD$55:AD$77,'Final Price IND Historical Data'!$B$55:$B$77,'Historical Data'!$A87)*CPI!$E$38/(100*11.628)</f>
        <v>25.473667145987093</v>
      </c>
      <c r="U87" s="11">
        <f>SUMIFS('Final Price IND Historical Data'!AE$55:AE$77,'Final Price IND Historical Data'!$B$55:$B$77,'Historical Data'!$A87)*CPI!$E$38/(100*11.628)</f>
        <v>32.557940475433142</v>
      </c>
      <c r="V87" s="11"/>
      <c r="W87" s="11"/>
      <c r="X87" s="11"/>
    </row>
    <row r="88" spans="1:24" x14ac:dyDescent="0.3">
      <c r="A88" s="36" t="s">
        <v>41</v>
      </c>
      <c r="B88" s="9" t="s">
        <v>83</v>
      </c>
      <c r="C88" s="9" t="s">
        <v>146</v>
      </c>
      <c r="D88" s="11">
        <f>SUMIFS('Final Price IND Historical Data'!N$55:N$77,'Final Price IND Historical Data'!$B$55:$B$77,'Historical Data'!$A88)*CPI!$E$38/(100*11.628)</f>
        <v>47.028129432706024</v>
      </c>
      <c r="E88" s="11">
        <f>SUMIFS('Final Price IND Historical Data'!O$55:O$77,'Final Price IND Historical Data'!$B$55:$B$77,'Historical Data'!$A88)*CPI!$E$38/(100*11.628)</f>
        <v>54.172148126682025</v>
      </c>
      <c r="F88" s="11">
        <f>SUMIFS('Final Price IND Historical Data'!P$55:P$77,'Final Price IND Historical Data'!$B$55:$B$77,'Historical Data'!$A88)*CPI!$E$38/(100*11.628)</f>
        <v>52.065292284675543</v>
      </c>
      <c r="G88" s="11">
        <f>SUMIFS('Final Price IND Historical Data'!Q$55:Q$77,'Final Price IND Historical Data'!$B$55:$B$77,'Historical Data'!$A88)*CPI!$E$38/(100*11.628)</f>
        <v>55.360926789618269</v>
      </c>
      <c r="H88" s="11">
        <f>SUMIFS('Final Price IND Historical Data'!R$55:R$77,'Final Price IND Historical Data'!$B$55:$B$77,'Historical Data'!$A88)*CPI!$E$38/(100*11.628)</f>
        <v>60.967903176128075</v>
      </c>
      <c r="I88" s="11">
        <f>SUMIFS('Final Price IND Historical Data'!S$55:S$77,'Final Price IND Historical Data'!$B$55:$B$77,'Historical Data'!$A88)*CPI!$E$38/(100*11.628)</f>
        <v>69.38370841714179</v>
      </c>
      <c r="J88" s="11">
        <f>SUMIFS('Final Price IND Historical Data'!T$55:T$77,'Final Price IND Historical Data'!$B$55:$B$77,'Historical Data'!$A88)*CPI!$E$38/(100*11.628)</f>
        <v>73.694418766692166</v>
      </c>
      <c r="K88" s="11">
        <f>SUMIFS('Final Price IND Historical Data'!U$55:U$77,'Final Price IND Historical Data'!$B$55:$B$77,'Historical Data'!$A88)*CPI!$E$38/(100*11.628)</f>
        <v>73.422010022262953</v>
      </c>
      <c r="L88" s="11">
        <f>SUMIFS('Final Price IND Historical Data'!V$55:V$77,'Final Price IND Historical Data'!$B$55:$B$77,'Historical Data'!$A88)*CPI!$E$38/(100*11.628)</f>
        <v>82.793443419555146</v>
      </c>
      <c r="M88" s="11">
        <f>SUMIFS('Final Price IND Historical Data'!W$55:W$77,'Final Price IND Historical Data'!$B$55:$B$77,'Historical Data'!$A88)*CPI!$E$38/(100*11.628)</f>
        <v>76.657513934651206</v>
      </c>
      <c r="N88" s="11">
        <f>SUMIFS('Final Price IND Historical Data'!X$55:X$77,'Final Price IND Historical Data'!$B$55:$B$77,'Historical Data'!$A88)*CPI!$E$38/(100*11.628)</f>
        <v>83.777447121912402</v>
      </c>
      <c r="O88" s="11">
        <f>SUMIFS('Final Price IND Historical Data'!Y$55:Y$77,'Final Price IND Historical Data'!$B$55:$B$77,'Historical Data'!$A88)*CPI!$E$38/(100*11.628)</f>
        <v>91.106970620059073</v>
      </c>
      <c r="P88" s="11">
        <f>SUMIFS('Final Price IND Historical Data'!Z$55:Z$77,'Final Price IND Historical Data'!$B$55:$B$77,'Historical Data'!$A88)*CPI!$E$38/(100*11.628)</f>
        <v>94.103125356667732</v>
      </c>
      <c r="Q88" s="11">
        <f>SUMIFS('Final Price IND Historical Data'!AA$55:AA$77,'Final Price IND Historical Data'!$B$55:$B$77,'Historical Data'!$A88)*CPI!$E$38/(100*11.628)</f>
        <v>90.018780247434179</v>
      </c>
      <c r="R88" s="11">
        <f>SUMIFS('Final Price IND Historical Data'!AB$55:AB$77,'Final Price IND Historical Data'!$B$55:$B$77,'Historical Data'!$A88)*CPI!$E$38/(100*11.628)</f>
        <v>87.672295063812101</v>
      </c>
      <c r="S88" s="11">
        <f>SUMIFS('Final Price IND Historical Data'!AC$55:AC$77,'Final Price IND Historical Data'!$B$55:$B$77,'Historical Data'!$A88)*CPI!$E$38/(100*11.628)</f>
        <v>74.087596496808089</v>
      </c>
      <c r="T88" s="11">
        <f>SUMIFS('Final Price IND Historical Data'!AD$55:AD$77,'Final Price IND Historical Data'!$B$55:$B$77,'Historical Data'!$A88)*CPI!$E$38/(100*11.628)</f>
        <v>68.462794558981912</v>
      </c>
      <c r="U88" s="11">
        <f>SUMIFS('Final Price IND Historical Data'!AE$55:AE$77,'Final Price IND Historical Data'!$B$55:$B$77,'Historical Data'!$A88)*CPI!$E$38/(100*11.628)</f>
        <v>74.489862106229722</v>
      </c>
      <c r="V88" s="11"/>
      <c r="W88" s="11"/>
      <c r="X88" s="11"/>
    </row>
    <row r="89" spans="1:24" x14ac:dyDescent="0.3">
      <c r="A89" s="36" t="s">
        <v>43</v>
      </c>
      <c r="B89" s="9" t="s">
        <v>83</v>
      </c>
      <c r="C89" s="9" t="s">
        <v>146</v>
      </c>
      <c r="D89" s="11">
        <f>SUMIFS('Final Price IND Historical Data'!N$55:N$77,'Final Price IND Historical Data'!$B$55:$B$77,'Historical Data'!$A89)*CPI!$E$38/(100*11.628)</f>
        <v>42.063818453282472</v>
      </c>
      <c r="E89" s="11">
        <f>SUMIFS('Final Price IND Historical Data'!O$55:O$77,'Final Price IND Historical Data'!$B$55:$B$77,'Historical Data'!$A89)*CPI!$E$38/(100*11.628)</f>
        <v>47.656672730620706</v>
      </c>
      <c r="F89" s="11">
        <f>SUMIFS('Final Price IND Historical Data'!P$55:P$77,'Final Price IND Historical Data'!$B$55:$B$77,'Historical Data'!$A89)*CPI!$E$38/(100*11.628)</f>
        <v>47.050595230681381</v>
      </c>
      <c r="G89" s="11">
        <f>SUMIFS('Final Price IND Historical Data'!Q$55:Q$77,'Final Price IND Historical Data'!$B$55:$B$77,'Historical Data'!$A89)*CPI!$E$38/(100*11.628)</f>
        <v>45.914041230614593</v>
      </c>
      <c r="H89" s="18">
        <f>G89*H88/G88</f>
        <v>50.564233341155109</v>
      </c>
      <c r="I89" s="18">
        <f t="shared" ref="I89:U89" si="24">H89*I88/H88</f>
        <v>57.543950828420655</v>
      </c>
      <c r="J89" s="18">
        <f t="shared" si="24"/>
        <v>61.119074010058021</v>
      </c>
      <c r="K89" s="18">
        <f t="shared" si="24"/>
        <v>60.893149571133186</v>
      </c>
      <c r="L89" s="18">
        <f t="shared" si="24"/>
        <v>68.665425151496521</v>
      </c>
      <c r="M89" s="18">
        <f t="shared" si="24"/>
        <v>63.576541426181883</v>
      </c>
      <c r="N89" s="18">
        <f t="shared" si="24"/>
        <v>69.48151673776637</v>
      </c>
      <c r="O89" s="18">
        <f t="shared" si="24"/>
        <v>75.560317502311605</v>
      </c>
      <c r="P89" s="18">
        <f t="shared" si="24"/>
        <v>78.045203144358851</v>
      </c>
      <c r="Q89" s="18">
        <f t="shared" si="24"/>
        <v>74.657817841759922</v>
      </c>
      <c r="R89" s="18">
        <f t="shared" si="24"/>
        <v>72.711741001730317</v>
      </c>
      <c r="S89" s="18">
        <f t="shared" si="24"/>
        <v>61.445159203322639</v>
      </c>
      <c r="T89" s="18">
        <f t="shared" si="24"/>
        <v>56.780183324778953</v>
      </c>
      <c r="U89" s="18">
        <f t="shared" si="24"/>
        <v>61.778781504243121</v>
      </c>
      <c r="V89" s="11"/>
      <c r="W89" s="11"/>
      <c r="X89" s="11"/>
    </row>
    <row r="90" spans="1:24" x14ac:dyDescent="0.3">
      <c r="A90" s="36" t="s">
        <v>45</v>
      </c>
      <c r="B90" s="9" t="s">
        <v>83</v>
      </c>
      <c r="C90" s="9" t="s">
        <v>146</v>
      </c>
      <c r="D90" s="11">
        <f>SUMIFS('Final Price IND Historical Data'!N$55:N$77,'Final Price IND Historical Data'!$B$55:$B$77,'Historical Data'!$A90)*CPI!$E$38/(100*11.628)</f>
        <v>29.412124651298825</v>
      </c>
      <c r="E90" s="11">
        <f>SUMIFS('Final Price IND Historical Data'!O$55:O$77,'Final Price IND Historical Data'!$B$55:$B$77,'Historical Data'!$A90)*CPI!$E$38/(100*11.628)</f>
        <v>26.119642012011262</v>
      </c>
      <c r="F90" s="11">
        <f>SUMIFS('Final Price IND Historical Data'!P$55:P$77,'Final Price IND Historical Data'!$B$55:$B$77,'Historical Data'!$A90)*CPI!$E$38/(100*11.628)</f>
        <v>24.814323116475634</v>
      </c>
      <c r="G90" s="11">
        <f>SUMIFS('Final Price IND Historical Data'!Q$55:Q$77,'Final Price IND Historical Data'!$B$55:$B$77,'Historical Data'!$A90)*CPI!$E$38/(100*11.628)</f>
        <v>26.52312459178307</v>
      </c>
      <c r="H90" s="11">
        <f>SUMIFS('Final Price IND Historical Data'!R$55:R$77,'Final Price IND Historical Data'!$B$55:$B$77,'Historical Data'!$A90)*CPI!$E$38/(100*11.628)</f>
        <v>23.020114837095857</v>
      </c>
      <c r="I90" s="11">
        <f>SUMIFS('Final Price IND Historical Data'!S$55:S$77,'Final Price IND Historical Data'!$B$55:$B$77,'Historical Data'!$A90)*CPI!$E$38/(100*11.628)</f>
        <v>33.540604634886947</v>
      </c>
      <c r="J90" s="11">
        <f>SUMIFS('Final Price IND Historical Data'!T$55:T$77,'Final Price IND Historical Data'!$B$55:$B$77,'Historical Data'!$A90)*CPI!$E$38/(100*11.628)</f>
        <v>37.705182235408977</v>
      </c>
      <c r="K90" s="11">
        <f>SUMIFS('Final Price IND Historical Data'!U$55:U$77,'Final Price IND Historical Data'!$B$55:$B$77,'Historical Data'!$A90)*CPI!$E$38/(100*11.628)</f>
        <v>40.455456430186004</v>
      </c>
      <c r="L90" s="11">
        <f>SUMIFS('Final Price IND Historical Data'!V$55:V$77,'Final Price IND Historical Data'!$B$55:$B$77,'Historical Data'!$A90)*CPI!$E$38/(100*11.628)</f>
        <v>56.711501222852498</v>
      </c>
      <c r="M90" s="11">
        <f>SUMIFS('Final Price IND Historical Data'!W$55:W$77,'Final Price IND Historical Data'!$B$55:$B$77,'Historical Data'!$A90)*CPI!$E$38/(100*11.628)</f>
        <v>41.076592843811071</v>
      </c>
      <c r="N90" s="11">
        <f>SUMIFS('Final Price IND Historical Data'!X$55:X$77,'Final Price IND Historical Data'!$B$55:$B$77,'Historical Data'!$A90)*CPI!$E$38/(100*11.628)</f>
        <v>54.249570204427982</v>
      </c>
      <c r="O90" s="11">
        <f>SUMIFS('Final Price IND Historical Data'!Y$55:Y$77,'Final Price IND Historical Data'!$B$55:$B$77,'Historical Data'!$A90)*CPI!$E$38/(100*11.628)</f>
        <v>61.859382111141748</v>
      </c>
      <c r="P90" s="11">
        <f>SUMIFS('Final Price IND Historical Data'!Z$55:Z$77,'Final Price IND Historical Data'!$B$55:$B$77,'Historical Data'!$A90)*CPI!$E$38/(100*11.628)</f>
        <v>66.174758972898218</v>
      </c>
      <c r="Q90" s="11">
        <f>SUMIFS('Final Price IND Historical Data'!AA$55:AA$77,'Final Price IND Historical Data'!$B$55:$B$77,'Historical Data'!$A90)*CPI!$E$38/(100*11.628)</f>
        <v>62.1949945171392</v>
      </c>
      <c r="R90" s="18">
        <f>Q90*R83/Q83</f>
        <v>59.233957845035974</v>
      </c>
      <c r="S90" s="18">
        <f t="shared" ref="S90:U90" si="25">R90*S83/R83</f>
        <v>45.008916746931789</v>
      </c>
      <c r="T90" s="18">
        <f t="shared" si="25"/>
        <v>41.556419102929283</v>
      </c>
      <c r="U90" s="18">
        <f t="shared" si="25"/>
        <v>50.977354965059426</v>
      </c>
      <c r="V90" s="11"/>
      <c r="W90" s="11"/>
      <c r="X90" s="11"/>
    </row>
    <row r="91" spans="1:24" x14ac:dyDescent="0.3">
      <c r="A91" s="36" t="s">
        <v>47</v>
      </c>
      <c r="B91" s="9" t="s">
        <v>83</v>
      </c>
      <c r="C91" s="9" t="s">
        <v>146</v>
      </c>
      <c r="D91" s="11">
        <f>SUMIFS('Final Price IND Historical Data'!N$55:N$77,'Final Price IND Historical Data'!$B$55:$B$77,'Historical Data'!$A91)*CPI!$E$38/(100*11.628)</f>
        <v>21.815997094637854</v>
      </c>
      <c r="E91" s="11">
        <f>SUMIFS('Final Price IND Historical Data'!O$55:O$77,'Final Price IND Historical Data'!$B$55:$B$77,'Historical Data'!$A91)*CPI!$E$38/(100*11.628)</f>
        <v>20.950731175656223</v>
      </c>
      <c r="F91" s="11">
        <f>SUMIFS('Final Price IND Historical Data'!P$55:P$77,'Final Price IND Historical Data'!$B$55:$B$77,'Historical Data'!$A91)*CPI!$E$38/(100*11.628)</f>
        <v>25.370741221981504</v>
      </c>
      <c r="G91" s="11">
        <f>SUMIFS('Final Price IND Historical Data'!Q$55:Q$77,'Final Price IND Historical Data'!$B$55:$B$77,'Historical Data'!$A91)*CPI!$E$38/(100*11.628)</f>
        <v>25.823699337356889</v>
      </c>
      <c r="H91" s="11">
        <f>SUMIFS('Final Price IND Historical Data'!R$55:R$77,'Final Price IND Historical Data'!$B$55:$B$77,'Historical Data'!$A91)*CPI!$E$38/(100*11.628)</f>
        <v>24.825118256344545</v>
      </c>
      <c r="I91" s="11">
        <f>SUMIFS('Final Price IND Historical Data'!S$55:S$77,'Final Price IND Historical Data'!$B$55:$B$77,'Historical Data'!$A91)*CPI!$E$38/(100*11.628)</f>
        <v>33.097898838073199</v>
      </c>
      <c r="J91" s="11">
        <f>SUMIFS('Final Price IND Historical Data'!T$55:T$77,'Final Price IND Historical Data'!$B$55:$B$77,'Historical Data'!$A91)*CPI!$E$38/(100*11.628)</f>
        <v>36.932738759971684</v>
      </c>
      <c r="K91" s="11">
        <f>SUMIFS('Final Price IND Historical Data'!U$55:U$77,'Final Price IND Historical Data'!$B$55:$B$77,'Historical Data'!$A91)*CPI!$E$38/(100*11.628)</f>
        <v>44.066224969550042</v>
      </c>
      <c r="L91" s="11">
        <f>SUMIFS('Final Price IND Historical Data'!V$55:V$77,'Final Price IND Historical Data'!$B$55:$B$77,'Historical Data'!$A91)*CPI!$E$38/(100*11.628)</f>
        <v>43.040634150909497</v>
      </c>
      <c r="M91" s="11">
        <f>SUMIFS('Final Price IND Historical Data'!W$55:W$77,'Final Price IND Historical Data'!$B$55:$B$77,'Historical Data'!$A91)*CPI!$E$38/(100*11.628)</f>
        <v>37.595821252357453</v>
      </c>
      <c r="N91" s="11">
        <f>SUMIFS('Final Price IND Historical Data'!X$55:X$77,'Final Price IND Historical Data'!$B$55:$B$77,'Historical Data'!$A91)*CPI!$E$38/(100*11.628)</f>
        <v>57.245943820596032</v>
      </c>
      <c r="O91" s="11">
        <f>SUMIFS('Final Price IND Historical Data'!Y$55:Y$77,'Final Price IND Historical Data'!$B$55:$B$77,'Historical Data'!$A91)*CPI!$E$38/(100*11.628)</f>
        <v>67.396658490760728</v>
      </c>
      <c r="P91" s="11">
        <f>SUMIFS('Final Price IND Historical Data'!Z$55:Z$77,'Final Price IND Historical Data'!$B$55:$B$77,'Historical Data'!$A91)*CPI!$E$38/(100*11.628)</f>
        <v>70.491142680627888</v>
      </c>
      <c r="Q91" s="11">
        <f>SUMIFS('Final Price IND Historical Data'!AA$55:AA$77,'Final Price IND Historical Data'!$B$55:$B$77,'Historical Data'!$A91)*CPI!$E$38/(100*11.628)</f>
        <v>64.14983412756105</v>
      </c>
      <c r="R91" s="11">
        <f>SUMIFS('Final Price IND Historical Data'!AB$55:AB$77,'Final Price IND Historical Data'!$B$55:$B$77,'Historical Data'!$A91)*CPI!$E$38/(100*11.628)</f>
        <v>55.556394991332169</v>
      </c>
      <c r="S91" s="11">
        <f>SUMIFS('Final Price IND Historical Data'!AC$55:AC$77,'Final Price IND Historical Data'!$B$55:$B$77,'Historical Data'!$A91)*CPI!$E$38/(100*11.628)</f>
        <v>38.347234779728957</v>
      </c>
      <c r="T91" s="11">
        <f>SUMIFS('Final Price IND Historical Data'!AD$55:AD$77,'Final Price IND Historical Data'!$B$55:$B$77,'Historical Data'!$A91)*CPI!$E$38/(100*11.628)</f>
        <v>32.334420669388351</v>
      </c>
      <c r="U91" s="11">
        <f>SUMIFS('Final Price IND Historical Data'!AE$55:AE$77,'Final Price IND Historical Data'!$B$55:$B$77,'Historical Data'!$A91)*CPI!$E$38/(100*11.628)</f>
        <v>36.20849256351115</v>
      </c>
      <c r="V91" s="11"/>
      <c r="W91" s="11"/>
      <c r="X91" s="11"/>
    </row>
    <row r="92" spans="1:24" x14ac:dyDescent="0.3">
      <c r="A92" s="36" t="s">
        <v>49</v>
      </c>
      <c r="B92" s="9" t="s">
        <v>83</v>
      </c>
      <c r="C92" s="9" t="s">
        <v>146</v>
      </c>
      <c r="D92" s="11">
        <f>SUMIFS('Final Price IND Historical Data'!N$55:N$77,'Final Price IND Historical Data'!$B$55:$B$77,'Historical Data'!$A92)*CPI!$E$38/(100*11.628)</f>
        <v>29.02759704136982</v>
      </c>
      <c r="E92" s="11">
        <f>SUMIFS('Final Price IND Historical Data'!O$55:O$77,'Final Price IND Historical Data'!$B$55:$B$77,'Historical Data'!$A92)*CPI!$E$38/(100*11.628)</f>
        <v>27.268497043315524</v>
      </c>
      <c r="F92" s="11">
        <f>SUMIFS('Final Price IND Historical Data'!P$55:P$77,'Final Price IND Historical Data'!$B$55:$B$77,'Historical Data'!$A92)*CPI!$E$38/(100*11.628)</f>
        <v>28.451234630412717</v>
      </c>
      <c r="G92" s="11">
        <f>SUMIFS('Final Price IND Historical Data'!Q$55:Q$77,'Final Price IND Historical Data'!$B$55:$B$77,'Historical Data'!$A92)*CPI!$E$38/(100*11.628)</f>
        <v>30.286776125786918</v>
      </c>
      <c r="H92" s="11">
        <f>SUMIFS('Final Price IND Historical Data'!R$55:R$77,'Final Price IND Historical Data'!$B$55:$B$77,'Historical Data'!$A92)*CPI!$E$38/(100*11.628)</f>
        <v>25.04420794010737</v>
      </c>
      <c r="I92" s="11">
        <f>SUMIFS('Final Price IND Historical Data'!S$55:S$77,'Final Price IND Historical Data'!$B$55:$B$77,'Historical Data'!$A92)*CPI!$E$38/(100*11.628)</f>
        <v>33.577306359404766</v>
      </c>
      <c r="J92" s="11">
        <f>SUMIFS('Final Price IND Historical Data'!T$55:T$77,'Final Price IND Historical Data'!$B$55:$B$77,'Historical Data'!$A92)*CPI!$E$38/(100*11.628)</f>
        <v>36.759561252585627</v>
      </c>
      <c r="K92" s="11">
        <f>SUMIFS('Final Price IND Historical Data'!U$55:U$77,'Final Price IND Historical Data'!$B$55:$B$77,'Historical Data'!$A92)*CPI!$E$38/(100*11.628)</f>
        <v>37.112771575157709</v>
      </c>
      <c r="L92" s="11">
        <f>SUMIFS('Final Price IND Historical Data'!V$55:V$77,'Final Price IND Historical Data'!$B$55:$B$77,'Historical Data'!$A92)*CPI!$E$38/(100*11.628)</f>
        <v>43.094802464266294</v>
      </c>
      <c r="M92" s="11">
        <f>SUMIFS('Final Price IND Historical Data'!W$55:W$77,'Final Price IND Historical Data'!$B$55:$B$77,'Historical Data'!$A92)*CPI!$E$38/(100*11.628)</f>
        <v>35.556248986906169</v>
      </c>
      <c r="N92" s="11">
        <f>SUMIFS('Final Price IND Historical Data'!X$55:X$77,'Final Price IND Historical Data'!$B$55:$B$77,'Historical Data'!$A92)*CPI!$E$38/(100*11.628)</f>
        <v>48.308355975553653</v>
      </c>
      <c r="O92" s="11">
        <f>SUMIFS('Final Price IND Historical Data'!Y$55:Y$77,'Final Price IND Historical Data'!$B$55:$B$77,'Historical Data'!$A92)*CPI!$E$38/(100*11.628)</f>
        <v>55.223943206172251</v>
      </c>
      <c r="P92" s="11">
        <f>SUMIFS('Final Price IND Historical Data'!Z$55:Z$77,'Final Price IND Historical Data'!$B$55:$B$77,'Historical Data'!$A92)*CPI!$E$38/(100*11.628)</f>
        <v>66.951483732517104</v>
      </c>
      <c r="Q92" s="11">
        <f>SUMIFS('Final Price IND Historical Data'!AA$55:AA$77,'Final Price IND Historical Data'!$B$55:$B$77,'Historical Data'!$A92)*CPI!$E$38/(100*11.628)</f>
        <v>63.745134577439053</v>
      </c>
      <c r="R92" s="11">
        <f>SUMIFS('Final Price IND Historical Data'!AB$55:AB$77,'Final Price IND Historical Data'!$B$55:$B$77,'Historical Data'!$A92)*CPI!$E$38/(100*11.628)</f>
        <v>60.21884479281556</v>
      </c>
      <c r="S92" s="11">
        <f>SUMIFS('Final Price IND Historical Data'!AC$55:AC$77,'Final Price IND Historical Data'!$B$55:$B$77,'Historical Data'!$A92)*CPI!$E$38/(100*11.628)</f>
        <v>43.493259569354606</v>
      </c>
      <c r="T92" s="11">
        <f>SUMIFS('Final Price IND Historical Data'!AD$55:AD$77,'Final Price IND Historical Data'!$B$55:$B$77,'Historical Data'!$A92)*CPI!$E$38/(100*11.628)</f>
        <v>31.666890544355862</v>
      </c>
      <c r="U92" s="11">
        <f>SUMIFS('Final Price IND Historical Data'!AE$55:AE$77,'Final Price IND Historical Data'!$B$55:$B$77,'Historical Data'!$A92)*CPI!$E$38/(100*11.628)</f>
        <v>41.090758728894514</v>
      </c>
      <c r="V92" s="11"/>
      <c r="W92" s="11"/>
      <c r="X92" s="11"/>
    </row>
    <row r="93" spans="1:24" x14ac:dyDescent="0.3">
      <c r="A93" s="9" t="s">
        <v>97</v>
      </c>
      <c r="B93" s="9" t="s">
        <v>83</v>
      </c>
      <c r="C93" s="9" t="s">
        <v>146</v>
      </c>
      <c r="D93" s="11">
        <f>SUMIFS('Final Price IND Historical Data'!N$55:N$77,'Final Price IND Historical Data'!$B$55:$B$77,'Historical Data'!$A93)*CPI!$E$38/(100*11.628)</f>
        <v>29.590353898915502</v>
      </c>
      <c r="E93" s="11">
        <f>SUMIFS('Final Price IND Historical Data'!O$55:O$77,'Final Price IND Historical Data'!$B$55:$B$77,'Historical Data'!$A93)*CPI!$E$38/(100*11.628)</f>
        <v>25.697134420937633</v>
      </c>
      <c r="F93" s="11">
        <f>SUMIFS('Final Price IND Historical Data'!P$55:P$77,'Final Price IND Historical Data'!$B$55:$B$77,'Historical Data'!$A93)*CPI!$E$38/(100*11.628)</f>
        <v>25.954028982197574</v>
      </c>
      <c r="G93" s="11">
        <f>SUMIFS('Final Price IND Historical Data'!Q$55:Q$77,'Final Price IND Historical Data'!$B$55:$B$77,'Historical Data'!$A93)*CPI!$E$38/(100*11.628)</f>
        <v>26.53857748867571</v>
      </c>
      <c r="H93" s="11">
        <f>SUMIFS('Final Price IND Historical Data'!R$55:R$77,'Final Price IND Historical Data'!$B$55:$B$77,'Historical Data'!$A93)*CPI!$E$38/(100*11.628)</f>
        <v>25.936028327233689</v>
      </c>
      <c r="I93" s="11">
        <f>SUMIFS('Final Price IND Historical Data'!S$55:S$77,'Final Price IND Historical Data'!$B$55:$B$77,'Historical Data'!$A93)*CPI!$E$38/(100*11.628)</f>
        <v>34.447186259498238</v>
      </c>
      <c r="J93" s="11">
        <f>SUMIFS('Final Price IND Historical Data'!T$55:T$77,'Final Price IND Historical Data'!$B$55:$B$77,'Historical Data'!$A93)*CPI!$E$38/(100*11.628)</f>
        <v>37.732314545590448</v>
      </c>
      <c r="K93" s="11">
        <f>SUMIFS('Final Price IND Historical Data'!U$55:U$77,'Final Price IND Historical Data'!$B$55:$B$77,'Historical Data'!$A93)*CPI!$E$38/(100*11.628)</f>
        <v>37.685763240900272</v>
      </c>
      <c r="L93" s="11">
        <f>SUMIFS('Final Price IND Historical Data'!V$55:V$77,'Final Price IND Historical Data'!$B$55:$B$77,'Historical Data'!$A93)*CPI!$E$38/(100*11.628)</f>
        <v>46.360721880226791</v>
      </c>
      <c r="M93" s="11">
        <f>SUMIFS('Final Price IND Historical Data'!W$55:W$77,'Final Price IND Historical Data'!$B$55:$B$77,'Historical Data'!$A93)*CPI!$E$38/(100*11.628)</f>
        <v>37.224575254091981</v>
      </c>
      <c r="N93" s="11">
        <f>SUMIFS('Final Price IND Historical Data'!X$55:X$77,'Final Price IND Historical Data'!$B$55:$B$77,'Historical Data'!$A93)*CPI!$E$38/(100*11.628)</f>
        <v>46.731206177625602</v>
      </c>
      <c r="O93" s="18">
        <f>N93*O92/N92</f>
        <v>53.421016380997749</v>
      </c>
      <c r="P93" s="18">
        <f t="shared" ref="P93:U93" si="26">O93*P92/O92</f>
        <v>64.765681361325719</v>
      </c>
      <c r="Q93" s="18">
        <f t="shared" si="26"/>
        <v>61.664011672561465</v>
      </c>
      <c r="R93" s="18">
        <f t="shared" si="26"/>
        <v>58.252846634142728</v>
      </c>
      <c r="S93" s="18">
        <f t="shared" si="26"/>
        <v>42.073310905074813</v>
      </c>
      <c r="T93" s="18">
        <f t="shared" si="26"/>
        <v>30.633043935120917</v>
      </c>
      <c r="U93" s="18">
        <f t="shared" si="26"/>
        <v>39.749245847380152</v>
      </c>
      <c r="V93" s="11"/>
      <c r="W93" s="11"/>
      <c r="X93" s="11"/>
    </row>
  </sheetData>
  <conditionalFormatting sqref="D2:U24">
    <cfRule type="cellIs" dxfId="12" priority="1" operator="between">
      <formula>0</formula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B90"/>
  <sheetViews>
    <sheetView workbookViewId="0">
      <pane xSplit="3" ySplit="46" topLeftCell="X47" activePane="bottomRight" state="frozen"/>
      <selection pane="topRight" activeCell="D1" sqref="D1"/>
      <selection pane="bottomLeft" activeCell="A47" sqref="A47"/>
      <selection pane="bottomRight" activeCell="D3" sqref="D3:AK47"/>
    </sheetView>
  </sheetViews>
  <sheetFormatPr baseColWidth="10" defaultRowHeight="13.8" x14ac:dyDescent="0.3"/>
  <sheetData>
    <row r="1" spans="1:16382" s="15" customFormat="1" x14ac:dyDescent="0.25">
      <c r="A1" s="55" t="s">
        <v>105</v>
      </c>
      <c r="B1" s="55"/>
      <c r="C1" s="55"/>
      <c r="D1" s="70" t="s">
        <v>114</v>
      </c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71" t="s">
        <v>115</v>
      </c>
      <c r="AC1" s="55"/>
      <c r="AD1" s="55"/>
      <c r="AE1" s="55"/>
      <c r="AF1" s="55"/>
      <c r="AG1" s="55"/>
      <c r="AH1" s="55"/>
      <c r="AI1" s="55"/>
      <c r="AJ1" s="55"/>
      <c r="AK1" s="55"/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3"/>
      <c r="BI1" s="73"/>
      <c r="BJ1" s="73"/>
      <c r="BK1" s="73"/>
      <c r="BL1" s="73"/>
      <c r="BM1" s="73"/>
      <c r="BN1" s="73"/>
      <c r="BO1" s="73"/>
      <c r="BP1" s="73"/>
      <c r="BQ1" s="73"/>
      <c r="BR1" s="73"/>
      <c r="BS1" s="73"/>
      <c r="BT1" s="73"/>
      <c r="BU1" s="73"/>
      <c r="BV1" s="73"/>
      <c r="BW1" s="73"/>
      <c r="BX1" s="73"/>
      <c r="BY1" s="73"/>
      <c r="BZ1" s="73"/>
      <c r="CA1" s="73"/>
      <c r="CB1" s="73"/>
      <c r="CC1" s="73"/>
      <c r="CD1" s="73"/>
      <c r="CE1" s="73"/>
      <c r="CF1" s="73"/>
      <c r="CG1" s="73"/>
      <c r="CH1" s="73"/>
      <c r="CI1" s="73"/>
      <c r="CJ1" s="73"/>
      <c r="CK1" s="73"/>
      <c r="CL1" s="73"/>
      <c r="CM1" s="73"/>
      <c r="CN1" s="73"/>
      <c r="CO1" s="73"/>
      <c r="CP1" s="73"/>
      <c r="CQ1" s="73"/>
      <c r="CR1" s="73"/>
      <c r="CS1" s="73"/>
      <c r="CT1" s="73"/>
      <c r="CU1" s="73"/>
      <c r="CV1" s="73"/>
      <c r="CW1" s="73"/>
      <c r="CX1" s="73"/>
      <c r="CY1" s="73"/>
      <c r="CZ1" s="73"/>
      <c r="DA1" s="73"/>
      <c r="DB1" s="73"/>
      <c r="DC1" s="73"/>
      <c r="DD1" s="73"/>
      <c r="DE1" s="73"/>
      <c r="DF1" s="73"/>
      <c r="DG1" s="73"/>
      <c r="DH1" s="73"/>
      <c r="DI1" s="73"/>
      <c r="DJ1" s="73"/>
      <c r="DK1" s="73"/>
      <c r="DL1" s="73"/>
      <c r="DM1" s="73"/>
      <c r="DN1" s="73"/>
      <c r="DO1" s="73"/>
      <c r="DP1" s="73"/>
      <c r="DQ1" s="73"/>
      <c r="DR1" s="73"/>
      <c r="DS1" s="73"/>
      <c r="DT1" s="73"/>
      <c r="DU1" s="73"/>
      <c r="DV1" s="73"/>
      <c r="DW1" s="73"/>
      <c r="DX1" s="73"/>
      <c r="DY1" s="73"/>
      <c r="DZ1" s="73"/>
      <c r="EA1" s="73"/>
      <c r="EB1" s="73"/>
      <c r="EC1" s="73"/>
      <c r="ED1" s="73"/>
      <c r="EE1" s="73"/>
      <c r="EF1" s="73"/>
      <c r="EG1" s="73"/>
      <c r="EH1" s="73"/>
      <c r="EI1" s="73"/>
      <c r="EJ1" s="73"/>
      <c r="EK1" s="73"/>
      <c r="EL1" s="73"/>
      <c r="EM1" s="73"/>
      <c r="EN1" s="73"/>
      <c r="EO1" s="73"/>
      <c r="EP1" s="73"/>
      <c r="EQ1" s="73"/>
      <c r="ER1" s="73"/>
      <c r="ES1" s="73"/>
      <c r="ET1" s="73"/>
      <c r="EU1" s="73"/>
      <c r="EV1" s="73"/>
      <c r="EW1" s="73"/>
      <c r="EX1" s="73"/>
      <c r="EY1" s="73"/>
      <c r="EZ1" s="73"/>
      <c r="FA1" s="73"/>
      <c r="FB1" s="73"/>
      <c r="FC1" s="73"/>
      <c r="FD1" s="73"/>
      <c r="FE1" s="73"/>
      <c r="FF1" s="73"/>
      <c r="FG1" s="73"/>
      <c r="FH1" s="73"/>
      <c r="FI1" s="73"/>
      <c r="FJ1" s="73"/>
      <c r="FK1" s="73"/>
      <c r="FL1" s="73"/>
      <c r="FM1" s="73"/>
      <c r="FN1" s="73"/>
      <c r="FO1" s="73"/>
      <c r="FP1" s="73"/>
      <c r="FQ1" s="73"/>
      <c r="FR1" s="73"/>
      <c r="FS1" s="73"/>
      <c r="FT1" s="73"/>
      <c r="FU1" s="73"/>
      <c r="FV1" s="73"/>
      <c r="FW1" s="73"/>
      <c r="FX1" s="73"/>
      <c r="FY1" s="73"/>
      <c r="FZ1" s="73"/>
      <c r="GA1" s="73"/>
      <c r="GB1" s="73"/>
      <c r="GC1" s="73"/>
      <c r="GD1" s="73"/>
      <c r="GE1" s="73"/>
      <c r="GF1" s="73"/>
      <c r="GG1" s="73"/>
      <c r="GH1" s="73"/>
      <c r="GI1" s="73"/>
      <c r="GJ1" s="73"/>
      <c r="GK1" s="73"/>
      <c r="GL1" s="73"/>
      <c r="GM1" s="73"/>
      <c r="GN1" s="73"/>
      <c r="GO1" s="73"/>
      <c r="GP1" s="73"/>
      <c r="GQ1" s="73"/>
      <c r="GR1" s="73"/>
      <c r="GS1" s="73"/>
      <c r="GT1" s="73"/>
      <c r="GU1" s="73"/>
      <c r="GV1" s="73"/>
      <c r="GW1" s="73"/>
      <c r="GX1" s="73"/>
      <c r="GY1" s="73"/>
      <c r="GZ1" s="73"/>
      <c r="HA1" s="73"/>
      <c r="HB1" s="73"/>
      <c r="HC1" s="73"/>
      <c r="HD1" s="73"/>
      <c r="HE1" s="73"/>
      <c r="HF1" s="73"/>
      <c r="HG1" s="73"/>
      <c r="HH1" s="73"/>
      <c r="HI1" s="73"/>
      <c r="HJ1" s="73"/>
      <c r="HK1" s="73"/>
      <c r="HL1" s="73"/>
      <c r="HM1" s="73"/>
      <c r="HN1" s="73"/>
      <c r="HO1" s="73"/>
      <c r="HP1" s="73"/>
      <c r="HQ1" s="73"/>
      <c r="HR1" s="73"/>
      <c r="HS1" s="73"/>
      <c r="HT1" s="73"/>
      <c r="HU1" s="73"/>
      <c r="HV1" s="73"/>
      <c r="HW1" s="73"/>
      <c r="HX1" s="73"/>
      <c r="HY1" s="73"/>
      <c r="HZ1" s="73"/>
      <c r="IA1" s="73"/>
      <c r="IB1" s="73"/>
      <c r="IC1" s="73"/>
      <c r="ID1" s="73"/>
      <c r="IE1" s="73"/>
      <c r="IF1" s="73"/>
      <c r="IG1" s="73"/>
      <c r="IH1" s="73"/>
      <c r="II1" s="73"/>
      <c r="IJ1" s="73"/>
      <c r="IK1" s="73"/>
      <c r="IL1" s="73"/>
      <c r="IM1" s="73"/>
      <c r="IN1" s="73"/>
      <c r="IO1" s="73"/>
      <c r="IP1" s="73"/>
      <c r="IQ1" s="73"/>
      <c r="IR1" s="73"/>
      <c r="IS1" s="73"/>
      <c r="IT1" s="73"/>
      <c r="IU1" s="73"/>
      <c r="IV1" s="73"/>
      <c r="IW1" s="73"/>
      <c r="IX1" s="73"/>
      <c r="IY1" s="73"/>
      <c r="IZ1" s="73"/>
      <c r="JA1" s="73"/>
      <c r="JB1" s="73"/>
      <c r="JC1" s="73"/>
      <c r="JD1" s="73"/>
      <c r="JE1" s="73"/>
      <c r="JF1" s="73"/>
      <c r="JG1" s="73"/>
      <c r="JH1" s="73"/>
      <c r="JI1" s="73"/>
      <c r="JJ1" s="73"/>
      <c r="JK1" s="73"/>
      <c r="JL1" s="73"/>
      <c r="JM1" s="73"/>
      <c r="JN1" s="73"/>
      <c r="JO1" s="73"/>
      <c r="JP1" s="73"/>
      <c r="JQ1" s="73"/>
      <c r="JR1" s="73"/>
      <c r="JS1" s="73"/>
      <c r="JT1" s="73"/>
      <c r="JU1" s="73"/>
      <c r="JV1" s="73"/>
      <c r="JW1" s="73"/>
      <c r="JX1" s="73"/>
      <c r="JY1" s="73"/>
      <c r="JZ1" s="73"/>
      <c r="KA1" s="73"/>
      <c r="KB1" s="73"/>
      <c r="KC1" s="73"/>
      <c r="KD1" s="73"/>
      <c r="KE1" s="73"/>
      <c r="KF1" s="73"/>
      <c r="KG1" s="73"/>
      <c r="KH1" s="73"/>
      <c r="KI1" s="73"/>
      <c r="KJ1" s="73"/>
      <c r="KK1" s="73"/>
      <c r="KL1" s="73"/>
      <c r="KM1" s="73"/>
      <c r="KN1" s="73"/>
      <c r="KO1" s="73"/>
      <c r="KP1" s="73"/>
      <c r="KQ1" s="73"/>
      <c r="KR1" s="73"/>
      <c r="KS1" s="73"/>
      <c r="KT1" s="73"/>
      <c r="KU1" s="73"/>
      <c r="KV1" s="73"/>
      <c r="KW1" s="73"/>
      <c r="KX1" s="73"/>
      <c r="KY1" s="73"/>
      <c r="KZ1" s="73"/>
      <c r="LA1" s="73"/>
      <c r="LB1" s="73"/>
      <c r="LC1" s="73"/>
      <c r="LD1" s="73"/>
      <c r="LE1" s="73"/>
      <c r="LF1" s="73"/>
      <c r="LG1" s="73"/>
      <c r="LH1" s="73"/>
      <c r="LI1" s="73"/>
      <c r="LJ1" s="73"/>
      <c r="LK1" s="73"/>
      <c r="LL1" s="73"/>
      <c r="LM1" s="73"/>
      <c r="LN1" s="73"/>
      <c r="LO1" s="73"/>
      <c r="LP1" s="73"/>
      <c r="LQ1" s="73"/>
      <c r="LR1" s="73"/>
      <c r="LS1" s="73"/>
      <c r="LT1" s="73"/>
      <c r="LU1" s="73"/>
      <c r="LV1" s="73"/>
      <c r="LW1" s="73"/>
      <c r="LX1" s="73"/>
      <c r="LY1" s="73"/>
      <c r="LZ1" s="73"/>
      <c r="MA1" s="73"/>
      <c r="MB1" s="73"/>
      <c r="MC1" s="73"/>
      <c r="MD1" s="73"/>
      <c r="ME1" s="73"/>
      <c r="MF1" s="73"/>
      <c r="MG1" s="73"/>
      <c r="MH1" s="73"/>
      <c r="MI1" s="73"/>
      <c r="MJ1" s="73"/>
      <c r="MK1" s="73"/>
      <c r="ML1" s="73"/>
      <c r="MM1" s="73"/>
      <c r="MN1" s="73"/>
      <c r="MO1" s="73"/>
      <c r="MP1" s="73"/>
      <c r="MQ1" s="73"/>
      <c r="MR1" s="73"/>
      <c r="MS1" s="73"/>
      <c r="MT1" s="73"/>
      <c r="MU1" s="73"/>
      <c r="MV1" s="73"/>
      <c r="MW1" s="73"/>
      <c r="MX1" s="73"/>
      <c r="MY1" s="73"/>
      <c r="MZ1" s="73"/>
      <c r="NA1" s="73"/>
      <c r="NB1" s="73"/>
      <c r="NC1" s="73"/>
      <c r="ND1" s="73"/>
      <c r="NE1" s="73"/>
      <c r="NF1" s="73"/>
      <c r="NG1" s="73"/>
      <c r="NH1" s="73"/>
      <c r="NI1" s="73"/>
      <c r="NJ1" s="73"/>
      <c r="NK1" s="73"/>
      <c r="NL1" s="73"/>
      <c r="NM1" s="73"/>
      <c r="NN1" s="73"/>
      <c r="NO1" s="73"/>
      <c r="NP1" s="73"/>
      <c r="NQ1" s="73"/>
      <c r="NR1" s="73"/>
      <c r="NS1" s="73"/>
      <c r="NT1" s="73"/>
      <c r="NU1" s="73"/>
      <c r="NV1" s="73"/>
      <c r="NW1" s="73"/>
      <c r="NX1" s="73"/>
      <c r="NY1" s="73"/>
      <c r="NZ1" s="73"/>
      <c r="OA1" s="73"/>
      <c r="OB1" s="73"/>
      <c r="OC1" s="73"/>
      <c r="OD1" s="73"/>
      <c r="OE1" s="73"/>
      <c r="OF1" s="73"/>
      <c r="OG1" s="73"/>
      <c r="OH1" s="73"/>
      <c r="OI1" s="73"/>
      <c r="OJ1" s="73"/>
      <c r="OK1" s="73"/>
      <c r="OL1" s="73"/>
      <c r="OM1" s="73"/>
      <c r="ON1" s="73"/>
      <c r="OO1" s="73"/>
      <c r="OP1" s="73"/>
      <c r="OQ1" s="73"/>
      <c r="OR1" s="73"/>
      <c r="OS1" s="73"/>
      <c r="OT1" s="73"/>
      <c r="OU1" s="73"/>
      <c r="OV1" s="73"/>
      <c r="OW1" s="73"/>
      <c r="OX1" s="73"/>
      <c r="OY1" s="73"/>
      <c r="OZ1" s="73"/>
      <c r="PA1" s="73"/>
      <c r="PB1" s="73"/>
      <c r="PC1" s="73"/>
      <c r="PD1" s="73"/>
      <c r="PE1" s="73"/>
      <c r="PF1" s="73"/>
      <c r="PG1" s="73"/>
      <c r="PH1" s="73"/>
      <c r="PI1" s="73"/>
      <c r="PJ1" s="73"/>
      <c r="PK1" s="73"/>
      <c r="PL1" s="73"/>
      <c r="PM1" s="73"/>
      <c r="PN1" s="73"/>
      <c r="PO1" s="73"/>
      <c r="PP1" s="73"/>
      <c r="PQ1" s="73"/>
      <c r="PR1" s="73"/>
      <c r="PS1" s="73"/>
      <c r="PT1" s="73"/>
      <c r="PU1" s="73"/>
      <c r="PV1" s="73"/>
      <c r="PW1" s="73"/>
      <c r="PX1" s="73"/>
      <c r="PY1" s="73"/>
      <c r="PZ1" s="73"/>
      <c r="QA1" s="73"/>
      <c r="QB1" s="73"/>
      <c r="QC1" s="73"/>
      <c r="QD1" s="73"/>
      <c r="QE1" s="73"/>
      <c r="QF1" s="73"/>
      <c r="QG1" s="73"/>
      <c r="QH1" s="73"/>
      <c r="QI1" s="73"/>
      <c r="QJ1" s="73"/>
      <c r="QK1" s="73"/>
      <c r="QL1" s="73"/>
      <c r="QM1" s="73"/>
      <c r="QN1" s="73"/>
      <c r="QO1" s="73"/>
      <c r="QP1" s="73"/>
      <c r="QQ1" s="73"/>
      <c r="QR1" s="73"/>
      <c r="QS1" s="73"/>
      <c r="QT1" s="73"/>
      <c r="QU1" s="73"/>
      <c r="QV1" s="73"/>
      <c r="QW1" s="73"/>
      <c r="QX1" s="73"/>
      <c r="QY1" s="73"/>
      <c r="QZ1" s="73"/>
      <c r="RA1" s="73"/>
      <c r="RB1" s="73"/>
      <c r="RC1" s="73"/>
      <c r="RD1" s="73"/>
      <c r="RE1" s="73"/>
      <c r="RF1" s="73"/>
      <c r="RG1" s="73"/>
      <c r="RH1" s="73"/>
      <c r="RI1" s="73"/>
      <c r="RJ1" s="73"/>
      <c r="RK1" s="73"/>
      <c r="RL1" s="73"/>
      <c r="RM1" s="73"/>
      <c r="RN1" s="73"/>
      <c r="RO1" s="73"/>
      <c r="RP1" s="73"/>
      <c r="RQ1" s="73"/>
      <c r="RR1" s="73"/>
      <c r="RS1" s="73"/>
      <c r="RT1" s="73"/>
      <c r="RU1" s="73"/>
      <c r="RV1" s="73"/>
      <c r="RW1" s="73"/>
      <c r="RX1" s="73"/>
      <c r="RY1" s="73"/>
      <c r="RZ1" s="73"/>
      <c r="SA1" s="73"/>
      <c r="SB1" s="73"/>
      <c r="SC1" s="73"/>
      <c r="SD1" s="73"/>
      <c r="SE1" s="73"/>
      <c r="SF1" s="73"/>
      <c r="SG1" s="73"/>
      <c r="SH1" s="73"/>
      <c r="SI1" s="73"/>
      <c r="SJ1" s="73"/>
      <c r="SK1" s="73"/>
      <c r="SL1" s="73"/>
      <c r="SM1" s="73"/>
      <c r="SN1" s="73"/>
      <c r="SO1" s="73"/>
      <c r="SP1" s="73"/>
      <c r="SQ1" s="73"/>
      <c r="SR1" s="73"/>
      <c r="SS1" s="73"/>
      <c r="ST1" s="73"/>
      <c r="SU1" s="73"/>
      <c r="SV1" s="73"/>
      <c r="SW1" s="73"/>
      <c r="SX1" s="73"/>
      <c r="SY1" s="73"/>
      <c r="SZ1" s="73"/>
      <c r="TA1" s="73"/>
      <c r="TB1" s="73"/>
      <c r="TC1" s="73"/>
      <c r="TD1" s="73"/>
      <c r="TE1" s="73"/>
      <c r="TF1" s="73"/>
      <c r="TG1" s="73"/>
      <c r="TH1" s="73"/>
      <c r="TI1" s="73"/>
      <c r="TJ1" s="73"/>
      <c r="TK1" s="73"/>
      <c r="TL1" s="73"/>
      <c r="TM1" s="73"/>
      <c r="TN1" s="73"/>
      <c r="TO1" s="73"/>
      <c r="TP1" s="73"/>
      <c r="TQ1" s="73"/>
      <c r="TR1" s="73"/>
      <c r="TS1" s="73"/>
      <c r="TT1" s="73"/>
      <c r="TU1" s="73"/>
      <c r="TV1" s="73"/>
      <c r="TW1" s="73"/>
      <c r="TX1" s="73"/>
      <c r="TY1" s="73"/>
      <c r="TZ1" s="73"/>
      <c r="UA1" s="73"/>
      <c r="UB1" s="73"/>
      <c r="UC1" s="73"/>
      <c r="UD1" s="73"/>
      <c r="UE1" s="73"/>
      <c r="UF1" s="73"/>
      <c r="UG1" s="73"/>
      <c r="UH1" s="73"/>
      <c r="UI1" s="73"/>
      <c r="UJ1" s="73"/>
      <c r="UK1" s="73"/>
      <c r="UL1" s="73"/>
      <c r="UM1" s="73"/>
      <c r="UN1" s="73"/>
      <c r="UO1" s="73"/>
      <c r="UP1" s="73"/>
      <c r="UQ1" s="73"/>
      <c r="UR1" s="73"/>
      <c r="US1" s="73"/>
      <c r="UT1" s="73"/>
      <c r="UU1" s="73"/>
      <c r="UV1" s="73"/>
      <c r="UW1" s="73"/>
      <c r="UX1" s="73"/>
      <c r="UY1" s="73"/>
      <c r="UZ1" s="73"/>
      <c r="VA1" s="73"/>
      <c r="VB1" s="73"/>
      <c r="VC1" s="73"/>
      <c r="VD1" s="73"/>
      <c r="VE1" s="73"/>
      <c r="VF1" s="73"/>
      <c r="VG1" s="73"/>
      <c r="VH1" s="73"/>
      <c r="VI1" s="73"/>
      <c r="VJ1" s="73"/>
      <c r="VK1" s="73"/>
      <c r="VL1" s="73"/>
      <c r="VM1" s="73"/>
      <c r="VN1" s="73"/>
      <c r="VO1" s="73"/>
      <c r="VP1" s="73"/>
      <c r="VQ1" s="73"/>
      <c r="VR1" s="73"/>
      <c r="VS1" s="73"/>
      <c r="VT1" s="73"/>
      <c r="VU1" s="73"/>
      <c r="VV1" s="73"/>
      <c r="VW1" s="73"/>
      <c r="VX1" s="73"/>
      <c r="VY1" s="73"/>
      <c r="VZ1" s="73"/>
      <c r="WA1" s="73"/>
      <c r="WB1" s="73"/>
      <c r="WC1" s="73"/>
      <c r="WD1" s="73"/>
      <c r="WE1" s="73"/>
      <c r="WF1" s="73"/>
      <c r="WG1" s="73"/>
      <c r="WH1" s="73"/>
      <c r="WI1" s="73"/>
      <c r="WJ1" s="73"/>
      <c r="WK1" s="73"/>
      <c r="WL1" s="73"/>
      <c r="WM1" s="73"/>
      <c r="WN1" s="73"/>
      <c r="WO1" s="73"/>
      <c r="WP1" s="73"/>
      <c r="WQ1" s="73"/>
      <c r="WR1" s="73"/>
      <c r="WS1" s="73"/>
      <c r="WT1" s="73"/>
      <c r="WU1" s="73"/>
      <c r="WV1" s="73"/>
      <c r="WW1" s="73"/>
      <c r="WX1" s="73"/>
      <c r="WY1" s="73"/>
      <c r="WZ1" s="73"/>
      <c r="XA1" s="73"/>
      <c r="XB1" s="73"/>
      <c r="XC1" s="73"/>
      <c r="XD1" s="73"/>
      <c r="XE1" s="73"/>
      <c r="XF1" s="73"/>
      <c r="XG1" s="73"/>
      <c r="XH1" s="73"/>
      <c r="XI1" s="73"/>
      <c r="XJ1" s="73"/>
      <c r="XK1" s="73"/>
      <c r="XL1" s="73"/>
      <c r="XM1" s="73"/>
      <c r="XN1" s="73"/>
      <c r="XO1" s="73"/>
      <c r="XP1" s="73"/>
      <c r="XQ1" s="73"/>
      <c r="XR1" s="73"/>
      <c r="XS1" s="73"/>
      <c r="XT1" s="73"/>
      <c r="XU1" s="73"/>
      <c r="XV1" s="73"/>
      <c r="XW1" s="73"/>
      <c r="XX1" s="73"/>
      <c r="XY1" s="73"/>
      <c r="XZ1" s="73"/>
      <c r="YA1" s="73"/>
      <c r="YB1" s="73"/>
      <c r="YC1" s="73"/>
      <c r="YD1" s="73"/>
      <c r="YE1" s="73"/>
      <c r="YF1" s="73"/>
      <c r="YG1" s="73"/>
      <c r="YH1" s="73"/>
      <c r="YI1" s="73"/>
      <c r="YJ1" s="73"/>
      <c r="YK1" s="73"/>
      <c r="YL1" s="73"/>
      <c r="YM1" s="73"/>
      <c r="YN1" s="73"/>
      <c r="YO1" s="73"/>
      <c r="YP1" s="73"/>
      <c r="YQ1" s="73"/>
      <c r="YR1" s="73"/>
      <c r="YS1" s="73"/>
      <c r="YT1" s="73"/>
      <c r="YU1" s="73"/>
      <c r="YV1" s="73"/>
      <c r="YW1" s="73"/>
      <c r="YX1" s="73"/>
      <c r="YY1" s="73"/>
      <c r="YZ1" s="73"/>
      <c r="ZA1" s="73"/>
      <c r="ZB1" s="73"/>
      <c r="ZC1" s="73"/>
      <c r="ZD1" s="73"/>
      <c r="ZE1" s="73"/>
      <c r="ZF1" s="73"/>
      <c r="ZG1" s="73"/>
      <c r="ZH1" s="73"/>
      <c r="ZI1" s="73"/>
      <c r="ZJ1" s="73"/>
      <c r="ZK1" s="73"/>
      <c r="ZL1" s="73"/>
      <c r="ZM1" s="73"/>
      <c r="ZN1" s="73"/>
      <c r="ZO1" s="73"/>
      <c r="ZP1" s="73"/>
      <c r="ZQ1" s="73"/>
      <c r="ZR1" s="73"/>
      <c r="ZS1" s="73"/>
      <c r="ZT1" s="73"/>
      <c r="ZU1" s="73"/>
      <c r="ZV1" s="73"/>
      <c r="ZW1" s="73"/>
      <c r="ZX1" s="73"/>
      <c r="ZY1" s="73"/>
      <c r="ZZ1" s="73"/>
      <c r="AAA1" s="73"/>
      <c r="AAB1" s="73"/>
      <c r="AAC1" s="73"/>
      <c r="AAD1" s="73"/>
      <c r="AAE1" s="73"/>
      <c r="AAF1" s="73"/>
      <c r="AAG1" s="73"/>
      <c r="AAH1" s="73"/>
      <c r="AAI1" s="73"/>
      <c r="AAJ1" s="73"/>
      <c r="AAK1" s="73"/>
      <c r="AAL1" s="73"/>
      <c r="AAM1" s="73"/>
      <c r="AAN1" s="73"/>
      <c r="AAO1" s="73"/>
      <c r="AAP1" s="73"/>
      <c r="AAQ1" s="73"/>
      <c r="AAR1" s="73"/>
      <c r="AAS1" s="73"/>
      <c r="AAT1" s="73"/>
      <c r="AAU1" s="73"/>
      <c r="AAV1" s="73"/>
      <c r="AAW1" s="73"/>
      <c r="AAX1" s="73"/>
      <c r="AAY1" s="73"/>
      <c r="AAZ1" s="73"/>
      <c r="ABA1" s="73"/>
      <c r="ABB1" s="73"/>
      <c r="ABC1" s="73"/>
      <c r="ABD1" s="73"/>
      <c r="ABE1" s="73"/>
      <c r="ABF1" s="73"/>
      <c r="ABG1" s="73"/>
      <c r="ABH1" s="73"/>
      <c r="ABI1" s="73"/>
      <c r="ABJ1" s="73"/>
      <c r="ABK1" s="73"/>
      <c r="ABL1" s="73"/>
      <c r="ABM1" s="73"/>
      <c r="ABN1" s="73"/>
      <c r="ABO1" s="73"/>
      <c r="ABP1" s="73"/>
      <c r="ABQ1" s="73"/>
      <c r="ABR1" s="73"/>
      <c r="ABS1" s="73"/>
      <c r="ABT1" s="73"/>
      <c r="ABU1" s="73"/>
      <c r="ABV1" s="73"/>
      <c r="ABW1" s="73"/>
      <c r="ABX1" s="73"/>
      <c r="ABY1" s="73"/>
      <c r="ABZ1" s="73"/>
      <c r="ACA1" s="73"/>
      <c r="ACB1" s="73"/>
      <c r="ACC1" s="73"/>
      <c r="ACD1" s="73"/>
      <c r="ACE1" s="73"/>
      <c r="ACF1" s="73"/>
      <c r="ACG1" s="73"/>
      <c r="ACH1" s="73"/>
      <c r="ACI1" s="73"/>
      <c r="ACJ1" s="73"/>
      <c r="ACK1" s="73"/>
      <c r="ACL1" s="73"/>
      <c r="ACM1" s="73"/>
      <c r="ACN1" s="73"/>
      <c r="ACO1" s="73"/>
      <c r="ACP1" s="73"/>
      <c r="ACQ1" s="73"/>
      <c r="ACR1" s="73"/>
      <c r="ACS1" s="73"/>
      <c r="ACT1" s="73"/>
      <c r="ACU1" s="73"/>
      <c r="ACV1" s="73"/>
      <c r="ACW1" s="73"/>
      <c r="ACX1" s="73"/>
      <c r="ACY1" s="73"/>
      <c r="ACZ1" s="73"/>
      <c r="ADA1" s="73"/>
      <c r="ADB1" s="73"/>
      <c r="ADC1" s="73"/>
      <c r="ADD1" s="73"/>
      <c r="ADE1" s="73"/>
      <c r="ADF1" s="73"/>
      <c r="ADG1" s="73"/>
      <c r="ADH1" s="73"/>
      <c r="ADI1" s="73"/>
      <c r="ADJ1" s="73"/>
      <c r="ADK1" s="73"/>
      <c r="ADL1" s="73"/>
      <c r="ADM1" s="73"/>
      <c r="ADN1" s="73"/>
      <c r="ADO1" s="73"/>
      <c r="ADP1" s="73"/>
      <c r="ADQ1" s="73"/>
      <c r="ADR1" s="73"/>
      <c r="ADS1" s="73"/>
      <c r="ADT1" s="73"/>
      <c r="ADU1" s="73"/>
      <c r="ADV1" s="73"/>
      <c r="ADW1" s="73"/>
      <c r="ADX1" s="73"/>
      <c r="ADY1" s="73"/>
      <c r="ADZ1" s="73"/>
      <c r="AEA1" s="73"/>
      <c r="AEB1" s="73"/>
      <c r="AEC1" s="73"/>
      <c r="AED1" s="73"/>
      <c r="AEE1" s="73"/>
      <c r="AEF1" s="73"/>
      <c r="AEG1" s="73"/>
      <c r="AEH1" s="73"/>
      <c r="AEI1" s="73"/>
      <c r="AEJ1" s="73"/>
      <c r="AEK1" s="73"/>
      <c r="AEL1" s="73"/>
      <c r="AEM1" s="73"/>
      <c r="AEN1" s="73"/>
      <c r="AEO1" s="73"/>
      <c r="AEP1" s="73"/>
      <c r="AEQ1" s="73"/>
      <c r="AER1" s="73"/>
      <c r="AES1" s="73"/>
      <c r="AET1" s="73"/>
      <c r="AEU1" s="73"/>
      <c r="AEV1" s="73"/>
      <c r="AEW1" s="73"/>
      <c r="AEX1" s="73"/>
      <c r="AEY1" s="73"/>
      <c r="AEZ1" s="73"/>
      <c r="AFA1" s="73"/>
      <c r="AFB1" s="73"/>
      <c r="AFC1" s="73"/>
      <c r="AFD1" s="73"/>
      <c r="AFE1" s="73"/>
      <c r="AFF1" s="73"/>
      <c r="AFG1" s="73"/>
      <c r="AFH1" s="73"/>
      <c r="AFI1" s="73"/>
      <c r="AFJ1" s="73"/>
      <c r="AFK1" s="73"/>
      <c r="AFL1" s="73"/>
      <c r="AFM1" s="73"/>
      <c r="AFN1" s="73"/>
      <c r="AFO1" s="73"/>
      <c r="AFP1" s="73"/>
      <c r="AFQ1" s="73"/>
      <c r="AFR1" s="73"/>
      <c r="AFS1" s="73"/>
      <c r="AFT1" s="73"/>
      <c r="AFU1" s="73"/>
      <c r="AFV1" s="73"/>
      <c r="AFW1" s="73"/>
      <c r="AFX1" s="73"/>
      <c r="AFY1" s="73"/>
      <c r="AFZ1" s="73"/>
      <c r="AGA1" s="73"/>
      <c r="AGB1" s="73"/>
      <c r="AGC1" s="73"/>
      <c r="AGD1" s="73"/>
      <c r="AGE1" s="73"/>
      <c r="AGF1" s="73"/>
      <c r="AGG1" s="73"/>
      <c r="AGH1" s="73"/>
      <c r="AGI1" s="73"/>
      <c r="AGJ1" s="73"/>
      <c r="AGK1" s="73"/>
      <c r="AGL1" s="73"/>
      <c r="AGM1" s="73"/>
      <c r="AGN1" s="73"/>
      <c r="AGO1" s="73"/>
      <c r="AGP1" s="73"/>
      <c r="AGQ1" s="73"/>
      <c r="AGR1" s="73"/>
      <c r="AGS1" s="73"/>
      <c r="AGT1" s="73"/>
      <c r="AGU1" s="73"/>
      <c r="AGV1" s="73"/>
      <c r="AGW1" s="73"/>
      <c r="AGX1" s="73"/>
      <c r="AGY1" s="73"/>
      <c r="AGZ1" s="73"/>
      <c r="AHA1" s="73"/>
      <c r="AHB1" s="73"/>
      <c r="AHC1" s="73"/>
      <c r="AHD1" s="73"/>
      <c r="AHE1" s="73"/>
      <c r="AHF1" s="73"/>
      <c r="AHG1" s="73"/>
      <c r="AHH1" s="73"/>
      <c r="AHI1" s="73"/>
      <c r="AHJ1" s="73"/>
      <c r="AHK1" s="73"/>
      <c r="AHL1" s="73"/>
      <c r="AHM1" s="73"/>
      <c r="AHN1" s="73"/>
      <c r="AHO1" s="73"/>
      <c r="AHP1" s="73"/>
      <c r="AHQ1" s="73"/>
      <c r="AHR1" s="73"/>
      <c r="AHS1" s="73"/>
      <c r="AHT1" s="73"/>
      <c r="AHU1" s="73"/>
      <c r="AHV1" s="73"/>
      <c r="AHW1" s="73"/>
      <c r="AHX1" s="73"/>
      <c r="AHY1" s="73"/>
      <c r="AHZ1" s="73"/>
      <c r="AIA1" s="73"/>
      <c r="AIB1" s="73"/>
      <c r="AIC1" s="73"/>
      <c r="AID1" s="73"/>
      <c r="AIE1" s="73"/>
      <c r="AIF1" s="73"/>
      <c r="AIG1" s="73"/>
      <c r="AIH1" s="73"/>
      <c r="AII1" s="73"/>
      <c r="AIJ1" s="73"/>
      <c r="AIK1" s="73"/>
      <c r="AIL1" s="73"/>
      <c r="AIM1" s="73"/>
      <c r="AIN1" s="73"/>
      <c r="AIO1" s="73"/>
      <c r="AIP1" s="73"/>
      <c r="AIQ1" s="73"/>
      <c r="AIR1" s="73"/>
      <c r="AIS1" s="73"/>
      <c r="AIT1" s="73"/>
      <c r="AIU1" s="73"/>
      <c r="AIV1" s="73"/>
      <c r="AIW1" s="73"/>
      <c r="AIX1" s="73"/>
      <c r="AIY1" s="73"/>
      <c r="AIZ1" s="73"/>
      <c r="AJA1" s="73"/>
      <c r="AJB1" s="73"/>
      <c r="AJC1" s="73"/>
      <c r="AJD1" s="73"/>
      <c r="AJE1" s="73"/>
      <c r="AJF1" s="73"/>
      <c r="AJG1" s="73"/>
      <c r="AJH1" s="73"/>
      <c r="AJI1" s="73"/>
      <c r="AJJ1" s="73"/>
      <c r="AJK1" s="73"/>
      <c r="AJL1" s="73"/>
      <c r="AJM1" s="73"/>
      <c r="AJN1" s="73"/>
      <c r="AJO1" s="73"/>
      <c r="AJP1" s="73"/>
      <c r="AJQ1" s="73"/>
      <c r="AJR1" s="73"/>
      <c r="AJS1" s="73"/>
      <c r="AJT1" s="73"/>
      <c r="AJU1" s="73"/>
      <c r="AJV1" s="73"/>
      <c r="AJW1" s="73"/>
      <c r="AJX1" s="73"/>
      <c r="AJY1" s="73"/>
      <c r="AJZ1" s="73"/>
      <c r="AKA1" s="73"/>
      <c r="AKB1" s="73"/>
      <c r="AKC1" s="73"/>
      <c r="AKD1" s="73"/>
      <c r="AKE1" s="73"/>
      <c r="AKF1" s="73"/>
      <c r="AKG1" s="73"/>
      <c r="AKH1" s="73"/>
      <c r="AKI1" s="73"/>
      <c r="AKJ1" s="73"/>
      <c r="AKK1" s="73"/>
      <c r="AKL1" s="73"/>
      <c r="AKM1" s="73"/>
      <c r="AKN1" s="73"/>
      <c r="AKO1" s="73"/>
      <c r="AKP1" s="73"/>
      <c r="AKQ1" s="73"/>
      <c r="AKR1" s="73"/>
      <c r="AKS1" s="73"/>
      <c r="AKT1" s="73"/>
      <c r="AKU1" s="73"/>
      <c r="AKV1" s="73"/>
      <c r="AKW1" s="73"/>
      <c r="AKX1" s="73"/>
      <c r="AKY1" s="73"/>
      <c r="AKZ1" s="73"/>
      <c r="ALA1" s="73"/>
      <c r="ALB1" s="73"/>
      <c r="ALC1" s="73"/>
      <c r="ALD1" s="73"/>
      <c r="ALE1" s="73"/>
      <c r="ALF1" s="73"/>
      <c r="ALG1" s="73"/>
      <c r="ALH1" s="73"/>
      <c r="ALI1" s="73"/>
      <c r="ALJ1" s="73"/>
      <c r="ALK1" s="73"/>
      <c r="ALL1" s="73"/>
      <c r="ALM1" s="73"/>
      <c r="ALN1" s="73"/>
      <c r="ALO1" s="73"/>
      <c r="ALP1" s="73"/>
      <c r="ALQ1" s="73"/>
      <c r="ALR1" s="73"/>
      <c r="ALS1" s="73"/>
      <c r="ALT1" s="73"/>
      <c r="ALU1" s="73"/>
      <c r="ALV1" s="73"/>
      <c r="ALW1" s="73"/>
      <c r="ALX1" s="73"/>
      <c r="ALY1" s="73"/>
      <c r="ALZ1" s="73"/>
      <c r="AMA1" s="73"/>
      <c r="AMB1" s="73"/>
      <c r="AMC1" s="73"/>
      <c r="AMD1" s="73"/>
      <c r="AME1" s="73"/>
      <c r="AMF1" s="73"/>
      <c r="AMG1" s="73"/>
      <c r="AMH1" s="73"/>
      <c r="AMI1" s="73"/>
      <c r="AMJ1" s="73"/>
      <c r="AMK1" s="73"/>
      <c r="AML1" s="73"/>
      <c r="AMM1" s="73"/>
      <c r="AMN1" s="73"/>
      <c r="AMO1" s="73"/>
      <c r="AMP1" s="73"/>
      <c r="AMQ1" s="73"/>
      <c r="AMR1" s="73"/>
      <c r="AMS1" s="73"/>
      <c r="AMT1" s="73"/>
      <c r="AMU1" s="73"/>
      <c r="AMV1" s="73"/>
      <c r="AMW1" s="73"/>
      <c r="AMX1" s="73"/>
      <c r="AMY1" s="73"/>
      <c r="AMZ1" s="73"/>
      <c r="ANA1" s="73"/>
      <c r="ANB1" s="73"/>
      <c r="ANC1" s="73"/>
      <c r="AND1" s="73"/>
      <c r="ANE1" s="73"/>
      <c r="ANF1" s="73"/>
      <c r="ANG1" s="73"/>
      <c r="ANH1" s="73"/>
      <c r="ANI1" s="73"/>
      <c r="ANJ1" s="73"/>
      <c r="ANK1" s="73"/>
      <c r="ANL1" s="73"/>
      <c r="ANM1" s="73"/>
      <c r="ANN1" s="73"/>
      <c r="ANO1" s="73"/>
      <c r="ANP1" s="73"/>
      <c r="ANQ1" s="73"/>
      <c r="ANR1" s="73"/>
      <c r="ANS1" s="73"/>
      <c r="ANT1" s="73"/>
      <c r="ANU1" s="73"/>
      <c r="ANV1" s="73"/>
      <c r="ANW1" s="73"/>
      <c r="ANX1" s="73"/>
      <c r="ANY1" s="73"/>
      <c r="ANZ1" s="73"/>
      <c r="AOA1" s="73"/>
      <c r="AOB1" s="73"/>
      <c r="AOC1" s="73"/>
      <c r="AOD1" s="73"/>
      <c r="AOE1" s="73"/>
      <c r="AOF1" s="73"/>
      <c r="AOG1" s="73"/>
      <c r="AOH1" s="73"/>
      <c r="AOI1" s="73"/>
      <c r="AOJ1" s="73"/>
      <c r="AOK1" s="73"/>
      <c r="AOL1" s="73"/>
      <c r="AOM1" s="73"/>
      <c r="AON1" s="73"/>
      <c r="AOO1" s="73"/>
      <c r="AOP1" s="73"/>
      <c r="AOQ1" s="73"/>
      <c r="AOR1" s="73"/>
      <c r="AOS1" s="73"/>
      <c r="AOT1" s="73"/>
      <c r="AOU1" s="73"/>
      <c r="AOV1" s="73"/>
      <c r="AOW1" s="73"/>
      <c r="AOX1" s="73"/>
      <c r="AOY1" s="73"/>
      <c r="AOZ1" s="73"/>
      <c r="APA1" s="73"/>
      <c r="APB1" s="73"/>
      <c r="APC1" s="73"/>
      <c r="APD1" s="73"/>
      <c r="APE1" s="73"/>
      <c r="APF1" s="73"/>
      <c r="APG1" s="73"/>
      <c r="APH1" s="73"/>
      <c r="API1" s="73"/>
      <c r="APJ1" s="73"/>
      <c r="APK1" s="73"/>
      <c r="APL1" s="73"/>
      <c r="APM1" s="73"/>
      <c r="APN1" s="73"/>
      <c r="APO1" s="73"/>
      <c r="APP1" s="73"/>
      <c r="APQ1" s="73"/>
      <c r="APR1" s="73"/>
      <c r="APS1" s="73"/>
      <c r="APT1" s="73"/>
      <c r="APU1" s="73"/>
      <c r="APV1" s="73"/>
      <c r="APW1" s="73"/>
      <c r="APX1" s="73"/>
      <c r="APY1" s="73"/>
      <c r="APZ1" s="73"/>
      <c r="AQA1" s="73"/>
      <c r="AQB1" s="73"/>
      <c r="AQC1" s="73"/>
      <c r="AQD1" s="73"/>
      <c r="AQE1" s="73"/>
      <c r="AQF1" s="73"/>
      <c r="AQG1" s="73"/>
      <c r="AQH1" s="73"/>
      <c r="AQI1" s="73"/>
      <c r="AQJ1" s="73"/>
      <c r="AQK1" s="73"/>
      <c r="AQL1" s="73"/>
      <c r="AQM1" s="73"/>
      <c r="AQN1" s="73"/>
      <c r="AQO1" s="73"/>
      <c r="AQP1" s="73"/>
      <c r="AQQ1" s="73"/>
      <c r="AQR1" s="73"/>
      <c r="AQS1" s="73"/>
      <c r="AQT1" s="73"/>
      <c r="AQU1" s="73"/>
      <c r="AQV1" s="73"/>
      <c r="AQW1" s="73"/>
      <c r="AQX1" s="73"/>
      <c r="AQY1" s="73"/>
      <c r="AQZ1" s="73"/>
      <c r="ARA1" s="73"/>
      <c r="ARB1" s="73"/>
      <c r="ARC1" s="73"/>
      <c r="ARD1" s="73"/>
      <c r="ARE1" s="73"/>
      <c r="ARF1" s="73"/>
      <c r="ARG1" s="73"/>
      <c r="ARH1" s="73"/>
      <c r="ARI1" s="73"/>
      <c r="ARJ1" s="73"/>
      <c r="ARK1" s="73"/>
      <c r="ARL1" s="73"/>
      <c r="ARM1" s="73"/>
      <c r="ARN1" s="73"/>
      <c r="ARO1" s="73"/>
      <c r="ARP1" s="73"/>
      <c r="ARQ1" s="73"/>
      <c r="ARR1" s="73"/>
      <c r="ARS1" s="73"/>
      <c r="ART1" s="73"/>
      <c r="ARU1" s="73"/>
      <c r="ARV1" s="73"/>
      <c r="ARW1" s="73"/>
      <c r="ARX1" s="73"/>
      <c r="ARY1" s="73"/>
      <c r="ARZ1" s="73"/>
      <c r="ASA1" s="73"/>
      <c r="ASB1" s="73"/>
      <c r="ASC1" s="73"/>
      <c r="ASD1" s="73"/>
      <c r="ASE1" s="73"/>
      <c r="ASF1" s="73"/>
      <c r="ASG1" s="73"/>
      <c r="ASH1" s="73"/>
      <c r="ASI1" s="73"/>
      <c r="ASJ1" s="73"/>
      <c r="ASK1" s="73"/>
      <c r="ASL1" s="73"/>
      <c r="ASM1" s="73"/>
      <c r="ASN1" s="73"/>
      <c r="ASO1" s="73"/>
      <c r="ASP1" s="73"/>
      <c r="ASQ1" s="73"/>
      <c r="ASR1" s="73"/>
      <c r="ASS1" s="73"/>
      <c r="AST1" s="73"/>
      <c r="ASU1" s="73"/>
      <c r="ASV1" s="73"/>
      <c r="ASW1" s="73"/>
      <c r="ASX1" s="73"/>
      <c r="ASY1" s="73"/>
      <c r="ASZ1" s="73"/>
      <c r="ATA1" s="73"/>
      <c r="ATB1" s="73"/>
      <c r="ATC1" s="73"/>
      <c r="ATD1" s="73"/>
      <c r="ATE1" s="73"/>
      <c r="ATF1" s="73"/>
      <c r="ATG1" s="73"/>
      <c r="ATH1" s="73"/>
      <c r="ATI1" s="73"/>
      <c r="ATJ1" s="73"/>
      <c r="ATK1" s="73"/>
      <c r="ATL1" s="73"/>
      <c r="ATM1" s="73"/>
      <c r="ATN1" s="73"/>
      <c r="ATO1" s="73"/>
      <c r="ATP1" s="73"/>
      <c r="ATQ1" s="73"/>
      <c r="ATR1" s="73"/>
      <c r="ATS1" s="73"/>
      <c r="ATT1" s="73"/>
      <c r="ATU1" s="73"/>
      <c r="ATV1" s="73"/>
      <c r="ATW1" s="73"/>
      <c r="ATX1" s="73"/>
      <c r="ATY1" s="73"/>
      <c r="ATZ1" s="73"/>
      <c r="AUA1" s="73"/>
      <c r="AUB1" s="73"/>
      <c r="AUC1" s="73"/>
      <c r="AUD1" s="73"/>
      <c r="AUE1" s="73"/>
      <c r="AUF1" s="73"/>
      <c r="AUG1" s="73"/>
      <c r="AUH1" s="73"/>
      <c r="AUI1" s="73"/>
      <c r="AUJ1" s="73"/>
      <c r="AUK1" s="73"/>
      <c r="AUL1" s="73"/>
      <c r="AUM1" s="73"/>
      <c r="AUN1" s="73"/>
      <c r="AUO1" s="73"/>
      <c r="AUP1" s="73"/>
      <c r="AUQ1" s="73"/>
      <c r="AUR1" s="73"/>
      <c r="AUS1" s="73"/>
      <c r="AUT1" s="73"/>
      <c r="AUU1" s="73"/>
      <c r="AUV1" s="73"/>
      <c r="AUW1" s="73"/>
      <c r="AUX1" s="73"/>
      <c r="AUY1" s="73"/>
      <c r="AUZ1" s="73"/>
      <c r="AVA1" s="73"/>
      <c r="AVB1" s="73"/>
      <c r="AVC1" s="73"/>
      <c r="AVD1" s="73"/>
      <c r="AVE1" s="73"/>
      <c r="AVF1" s="73"/>
      <c r="AVG1" s="73"/>
      <c r="AVH1" s="73"/>
      <c r="AVI1" s="73"/>
      <c r="AVJ1" s="73"/>
      <c r="AVK1" s="73"/>
      <c r="AVL1" s="73"/>
      <c r="AVM1" s="73"/>
      <c r="AVN1" s="73"/>
      <c r="AVO1" s="73"/>
      <c r="AVP1" s="73"/>
      <c r="AVQ1" s="73"/>
      <c r="AVR1" s="73"/>
      <c r="AVS1" s="73"/>
      <c r="AVT1" s="73"/>
      <c r="AVU1" s="73"/>
      <c r="AVV1" s="73"/>
      <c r="AVW1" s="73"/>
      <c r="AVX1" s="73"/>
      <c r="AVY1" s="73"/>
      <c r="AVZ1" s="73"/>
      <c r="AWA1" s="73"/>
      <c r="AWB1" s="73"/>
      <c r="AWC1" s="73"/>
      <c r="AWD1" s="73"/>
      <c r="AWE1" s="73"/>
      <c r="AWF1" s="73"/>
      <c r="AWG1" s="73"/>
      <c r="AWH1" s="73"/>
      <c r="AWI1" s="73"/>
      <c r="AWJ1" s="73"/>
      <c r="AWK1" s="73"/>
      <c r="AWL1" s="73"/>
      <c r="AWM1" s="73"/>
      <c r="AWN1" s="73"/>
      <c r="AWO1" s="73"/>
      <c r="AWP1" s="73"/>
      <c r="AWQ1" s="73"/>
      <c r="AWR1" s="73"/>
      <c r="AWS1" s="73"/>
      <c r="AWT1" s="73"/>
      <c r="AWU1" s="73"/>
      <c r="AWV1" s="73"/>
      <c r="AWW1" s="73"/>
      <c r="AWX1" s="73"/>
      <c r="AWY1" s="73"/>
      <c r="AWZ1" s="73"/>
      <c r="AXA1" s="73"/>
      <c r="AXB1" s="73"/>
      <c r="AXC1" s="73"/>
      <c r="AXD1" s="73"/>
      <c r="AXE1" s="73"/>
      <c r="AXF1" s="73"/>
      <c r="AXG1" s="73"/>
      <c r="AXH1" s="73"/>
      <c r="AXI1" s="73"/>
      <c r="AXJ1" s="73"/>
      <c r="AXK1" s="73"/>
      <c r="AXL1" s="73"/>
      <c r="AXM1" s="73"/>
      <c r="AXN1" s="73"/>
      <c r="AXO1" s="73"/>
      <c r="AXP1" s="73"/>
      <c r="AXQ1" s="73"/>
      <c r="AXR1" s="73"/>
      <c r="AXS1" s="73"/>
      <c r="AXT1" s="73"/>
      <c r="AXU1" s="73"/>
      <c r="AXV1" s="73"/>
      <c r="AXW1" s="73"/>
      <c r="AXX1" s="73"/>
      <c r="AXY1" s="73"/>
      <c r="AXZ1" s="73"/>
      <c r="AYA1" s="73"/>
      <c r="AYB1" s="73"/>
      <c r="AYC1" s="73"/>
      <c r="AYD1" s="73"/>
      <c r="AYE1" s="73"/>
      <c r="AYF1" s="73"/>
      <c r="AYG1" s="73"/>
      <c r="AYH1" s="73"/>
      <c r="AYI1" s="73"/>
      <c r="AYJ1" s="73"/>
      <c r="AYK1" s="73"/>
      <c r="AYL1" s="73"/>
      <c r="AYM1" s="73"/>
      <c r="AYN1" s="73"/>
      <c r="AYO1" s="73"/>
      <c r="AYP1" s="73"/>
      <c r="AYQ1" s="73"/>
      <c r="AYR1" s="73"/>
      <c r="AYS1" s="73"/>
      <c r="AYT1" s="73"/>
      <c r="AYU1" s="73"/>
      <c r="AYV1" s="73"/>
      <c r="AYW1" s="73"/>
      <c r="AYX1" s="73"/>
      <c r="AYY1" s="73"/>
      <c r="AYZ1" s="73"/>
      <c r="AZA1" s="73"/>
      <c r="AZB1" s="73"/>
      <c r="AZC1" s="73"/>
      <c r="AZD1" s="73"/>
      <c r="AZE1" s="73"/>
      <c r="AZF1" s="73"/>
      <c r="AZG1" s="73"/>
      <c r="AZH1" s="73"/>
      <c r="AZI1" s="73"/>
      <c r="AZJ1" s="73"/>
      <c r="AZK1" s="73"/>
      <c r="AZL1" s="73"/>
      <c r="AZM1" s="73"/>
      <c r="AZN1" s="73"/>
      <c r="AZO1" s="73"/>
      <c r="AZP1" s="73"/>
      <c r="AZQ1" s="73"/>
      <c r="AZR1" s="73"/>
      <c r="AZS1" s="73"/>
      <c r="AZT1" s="73"/>
      <c r="AZU1" s="73"/>
      <c r="AZV1" s="73"/>
      <c r="AZW1" s="73"/>
      <c r="AZX1" s="73"/>
      <c r="AZY1" s="73"/>
      <c r="AZZ1" s="73"/>
      <c r="BAA1" s="73"/>
      <c r="BAB1" s="73"/>
      <c r="BAC1" s="73"/>
      <c r="BAD1" s="73"/>
      <c r="BAE1" s="73"/>
      <c r="BAF1" s="73"/>
      <c r="BAG1" s="73"/>
      <c r="BAH1" s="73"/>
      <c r="BAI1" s="73"/>
      <c r="BAJ1" s="73"/>
      <c r="BAK1" s="73"/>
      <c r="BAL1" s="73"/>
      <c r="BAM1" s="73"/>
      <c r="BAN1" s="73"/>
      <c r="BAO1" s="73"/>
      <c r="BAP1" s="73"/>
      <c r="BAQ1" s="73"/>
      <c r="BAR1" s="73"/>
      <c r="BAS1" s="73"/>
      <c r="BAT1" s="73"/>
      <c r="BAU1" s="73"/>
      <c r="BAV1" s="73"/>
      <c r="BAW1" s="73"/>
      <c r="BAX1" s="73"/>
      <c r="BAY1" s="73"/>
      <c r="BAZ1" s="73"/>
      <c r="BBA1" s="73"/>
      <c r="BBB1" s="73"/>
      <c r="BBC1" s="73"/>
      <c r="BBD1" s="73"/>
      <c r="BBE1" s="73"/>
      <c r="BBF1" s="73"/>
      <c r="BBG1" s="73"/>
      <c r="BBH1" s="73"/>
      <c r="BBI1" s="73"/>
      <c r="BBJ1" s="73"/>
      <c r="BBK1" s="73"/>
      <c r="BBL1" s="73"/>
      <c r="BBM1" s="73"/>
      <c r="BBN1" s="73"/>
      <c r="BBO1" s="73"/>
      <c r="BBP1" s="73"/>
      <c r="BBQ1" s="73"/>
      <c r="BBR1" s="73"/>
      <c r="BBS1" s="73"/>
      <c r="BBT1" s="73"/>
      <c r="BBU1" s="73"/>
      <c r="BBV1" s="73"/>
      <c r="BBW1" s="73"/>
      <c r="BBX1" s="73"/>
      <c r="BBY1" s="73"/>
      <c r="BBZ1" s="73"/>
      <c r="BCA1" s="73"/>
      <c r="BCB1" s="73"/>
      <c r="BCC1" s="73"/>
      <c r="BCD1" s="73"/>
      <c r="BCE1" s="73"/>
      <c r="BCF1" s="73"/>
      <c r="BCG1" s="73"/>
      <c r="BCH1" s="73"/>
      <c r="BCI1" s="73"/>
      <c r="BCJ1" s="73"/>
      <c r="BCK1" s="73"/>
      <c r="BCL1" s="73"/>
      <c r="BCM1" s="73"/>
      <c r="BCN1" s="73"/>
      <c r="BCO1" s="73"/>
      <c r="BCP1" s="73"/>
      <c r="BCQ1" s="73"/>
      <c r="BCR1" s="73"/>
      <c r="BCS1" s="73"/>
      <c r="BCT1" s="73"/>
      <c r="BCU1" s="73"/>
      <c r="BCV1" s="73"/>
      <c r="BCW1" s="73"/>
      <c r="BCX1" s="73"/>
      <c r="BCY1" s="73"/>
      <c r="BCZ1" s="73"/>
      <c r="BDA1" s="73"/>
      <c r="BDB1" s="73"/>
      <c r="BDC1" s="73"/>
      <c r="BDD1" s="73"/>
      <c r="BDE1" s="73"/>
      <c r="BDF1" s="73"/>
      <c r="BDG1" s="73"/>
      <c r="BDH1" s="73"/>
      <c r="BDI1" s="73"/>
      <c r="BDJ1" s="73"/>
      <c r="BDK1" s="73"/>
      <c r="BDL1" s="73"/>
      <c r="BDM1" s="73"/>
      <c r="BDN1" s="73"/>
      <c r="BDO1" s="73"/>
      <c r="BDP1" s="73"/>
      <c r="BDQ1" s="73"/>
      <c r="BDR1" s="73"/>
      <c r="BDS1" s="73"/>
      <c r="BDT1" s="73"/>
      <c r="BDU1" s="73"/>
      <c r="BDV1" s="73"/>
      <c r="BDW1" s="73"/>
      <c r="BDX1" s="73"/>
      <c r="BDY1" s="73"/>
      <c r="BDZ1" s="73"/>
      <c r="BEA1" s="73"/>
      <c r="BEB1" s="73"/>
      <c r="BEC1" s="73"/>
      <c r="BED1" s="73"/>
      <c r="BEE1" s="73"/>
      <c r="BEF1" s="73"/>
      <c r="BEG1" s="73"/>
      <c r="BEH1" s="73"/>
      <c r="BEI1" s="73"/>
      <c r="BEJ1" s="73"/>
      <c r="BEK1" s="73"/>
      <c r="BEL1" s="73"/>
      <c r="BEM1" s="73"/>
      <c r="BEN1" s="73"/>
      <c r="BEO1" s="73"/>
      <c r="BEP1" s="73"/>
      <c r="BEQ1" s="73"/>
      <c r="BER1" s="73"/>
      <c r="BES1" s="73"/>
      <c r="BET1" s="73"/>
      <c r="BEU1" s="73"/>
      <c r="BEV1" s="73"/>
      <c r="BEW1" s="73"/>
      <c r="BEX1" s="73"/>
      <c r="BEY1" s="73"/>
      <c r="BEZ1" s="73"/>
      <c r="BFA1" s="73"/>
      <c r="BFB1" s="73"/>
      <c r="BFC1" s="73"/>
      <c r="BFD1" s="73"/>
      <c r="BFE1" s="73"/>
      <c r="BFF1" s="73"/>
      <c r="BFG1" s="73"/>
      <c r="BFH1" s="73"/>
      <c r="BFI1" s="73"/>
      <c r="BFJ1" s="73"/>
      <c r="BFK1" s="73"/>
      <c r="BFL1" s="73"/>
      <c r="BFM1" s="73"/>
      <c r="BFN1" s="73"/>
      <c r="BFO1" s="73"/>
      <c r="BFP1" s="73"/>
      <c r="BFQ1" s="73"/>
      <c r="BFR1" s="73"/>
      <c r="BFS1" s="73"/>
      <c r="BFT1" s="73"/>
      <c r="BFU1" s="73"/>
      <c r="BFV1" s="73"/>
      <c r="BFW1" s="73"/>
      <c r="BFX1" s="73"/>
      <c r="BFY1" s="73"/>
      <c r="BFZ1" s="73"/>
      <c r="BGA1" s="73"/>
      <c r="BGB1" s="73"/>
      <c r="BGC1" s="73"/>
      <c r="BGD1" s="73"/>
      <c r="BGE1" s="73"/>
      <c r="BGF1" s="73"/>
      <c r="BGG1" s="73"/>
      <c r="BGH1" s="73"/>
      <c r="BGI1" s="73"/>
      <c r="BGJ1" s="73"/>
      <c r="BGK1" s="73"/>
      <c r="BGL1" s="73"/>
      <c r="BGM1" s="73"/>
      <c r="BGN1" s="73"/>
      <c r="BGO1" s="73"/>
      <c r="BGP1" s="73"/>
      <c r="BGQ1" s="73"/>
      <c r="BGR1" s="73"/>
      <c r="BGS1" s="73"/>
      <c r="BGT1" s="73"/>
      <c r="BGU1" s="73"/>
      <c r="BGV1" s="73"/>
      <c r="BGW1" s="73"/>
      <c r="BGX1" s="73"/>
      <c r="BGY1" s="73"/>
      <c r="BGZ1" s="73"/>
      <c r="BHA1" s="73"/>
      <c r="BHB1" s="73"/>
      <c r="BHC1" s="73"/>
      <c r="BHD1" s="73"/>
      <c r="BHE1" s="73"/>
      <c r="BHF1" s="73"/>
      <c r="BHG1" s="73"/>
      <c r="BHH1" s="73"/>
      <c r="BHI1" s="73"/>
      <c r="BHJ1" s="73"/>
      <c r="BHK1" s="73"/>
      <c r="BHL1" s="73"/>
      <c r="BHM1" s="73"/>
      <c r="BHN1" s="73"/>
      <c r="BHO1" s="73"/>
      <c r="BHP1" s="73"/>
      <c r="BHQ1" s="73"/>
      <c r="BHR1" s="73"/>
      <c r="BHS1" s="73"/>
      <c r="BHT1" s="73"/>
      <c r="BHU1" s="73"/>
      <c r="BHV1" s="73"/>
      <c r="BHW1" s="73"/>
      <c r="BHX1" s="73"/>
      <c r="BHY1" s="73"/>
      <c r="BHZ1" s="73"/>
      <c r="BIA1" s="73"/>
      <c r="BIB1" s="73"/>
      <c r="BIC1" s="73"/>
      <c r="BID1" s="73"/>
      <c r="BIE1" s="73"/>
      <c r="BIF1" s="73"/>
      <c r="BIG1" s="73"/>
      <c r="BIH1" s="73"/>
      <c r="BII1" s="73"/>
      <c r="BIJ1" s="73"/>
      <c r="BIK1" s="73"/>
      <c r="BIL1" s="73"/>
      <c r="BIM1" s="73"/>
      <c r="BIN1" s="73"/>
      <c r="BIO1" s="73"/>
      <c r="BIP1" s="73"/>
      <c r="BIQ1" s="73"/>
      <c r="BIR1" s="73"/>
      <c r="BIS1" s="73"/>
      <c r="BIT1" s="73"/>
      <c r="BIU1" s="73"/>
      <c r="BIV1" s="73"/>
      <c r="BIW1" s="73"/>
      <c r="BIX1" s="73"/>
      <c r="BIY1" s="73"/>
      <c r="BIZ1" s="73"/>
      <c r="BJA1" s="73"/>
      <c r="BJB1" s="73"/>
      <c r="BJC1" s="73"/>
      <c r="BJD1" s="73"/>
      <c r="BJE1" s="73"/>
      <c r="BJF1" s="73"/>
      <c r="BJG1" s="73"/>
      <c r="BJH1" s="73"/>
      <c r="BJI1" s="73"/>
      <c r="BJJ1" s="73"/>
      <c r="BJK1" s="73"/>
      <c r="BJL1" s="73"/>
      <c r="BJM1" s="73"/>
      <c r="BJN1" s="73"/>
      <c r="BJO1" s="73"/>
      <c r="BJP1" s="73"/>
      <c r="BJQ1" s="73"/>
      <c r="BJR1" s="73"/>
      <c r="BJS1" s="73"/>
      <c r="BJT1" s="73"/>
      <c r="BJU1" s="73"/>
      <c r="BJV1" s="73"/>
      <c r="BJW1" s="73"/>
      <c r="BJX1" s="73"/>
      <c r="BJY1" s="73"/>
      <c r="BJZ1" s="73"/>
      <c r="BKA1" s="73"/>
      <c r="BKB1" s="73"/>
      <c r="BKC1" s="73"/>
      <c r="BKD1" s="73"/>
      <c r="BKE1" s="73"/>
      <c r="BKF1" s="73"/>
      <c r="BKG1" s="73"/>
      <c r="BKH1" s="73"/>
      <c r="BKI1" s="73"/>
      <c r="BKJ1" s="73"/>
      <c r="BKK1" s="73"/>
      <c r="BKL1" s="73"/>
      <c r="BKM1" s="73"/>
      <c r="BKN1" s="73"/>
      <c r="BKO1" s="73"/>
      <c r="BKP1" s="73"/>
      <c r="BKQ1" s="73"/>
      <c r="BKR1" s="73"/>
      <c r="BKS1" s="73"/>
      <c r="BKT1" s="73"/>
      <c r="BKU1" s="73"/>
      <c r="BKV1" s="73"/>
      <c r="BKW1" s="73"/>
      <c r="BKX1" s="73"/>
      <c r="BKY1" s="73"/>
      <c r="BKZ1" s="73"/>
      <c r="BLA1" s="73"/>
      <c r="BLB1" s="73"/>
      <c r="BLC1" s="73"/>
      <c r="BLD1" s="73"/>
      <c r="BLE1" s="73"/>
      <c r="BLF1" s="73"/>
      <c r="BLG1" s="73"/>
      <c r="BLH1" s="73"/>
      <c r="BLI1" s="73"/>
      <c r="BLJ1" s="73"/>
      <c r="BLK1" s="73"/>
      <c r="BLL1" s="73"/>
      <c r="BLM1" s="73"/>
      <c r="BLN1" s="73"/>
      <c r="BLO1" s="73"/>
      <c r="BLP1" s="73"/>
      <c r="BLQ1" s="73"/>
      <c r="BLR1" s="73"/>
      <c r="BLS1" s="73"/>
      <c r="BLT1" s="73"/>
      <c r="BLU1" s="73"/>
      <c r="BLV1" s="73"/>
      <c r="BLW1" s="73"/>
      <c r="BLX1" s="73"/>
      <c r="BLY1" s="73"/>
      <c r="BLZ1" s="73"/>
      <c r="BMA1" s="73"/>
      <c r="BMB1" s="73"/>
      <c r="BMC1" s="73"/>
      <c r="BMD1" s="73"/>
      <c r="BME1" s="73"/>
      <c r="BMF1" s="73"/>
      <c r="BMG1" s="73"/>
      <c r="BMH1" s="73"/>
      <c r="BMI1" s="73"/>
      <c r="BMJ1" s="73"/>
      <c r="BMK1" s="73"/>
      <c r="BML1" s="73"/>
      <c r="BMM1" s="73"/>
      <c r="BMN1" s="73"/>
      <c r="BMO1" s="73"/>
      <c r="BMP1" s="73"/>
      <c r="BMQ1" s="73"/>
      <c r="BMR1" s="73"/>
      <c r="BMS1" s="73"/>
      <c r="BMT1" s="73"/>
      <c r="BMU1" s="73"/>
      <c r="BMV1" s="73"/>
      <c r="BMW1" s="73"/>
      <c r="BMX1" s="73"/>
      <c r="BMY1" s="73"/>
      <c r="BMZ1" s="73"/>
      <c r="BNA1" s="73"/>
      <c r="BNB1" s="73"/>
      <c r="BNC1" s="73"/>
      <c r="BND1" s="73"/>
      <c r="BNE1" s="73"/>
      <c r="BNF1" s="73"/>
      <c r="BNG1" s="73"/>
      <c r="BNH1" s="73"/>
      <c r="BNI1" s="73"/>
      <c r="BNJ1" s="73"/>
      <c r="BNK1" s="73"/>
      <c r="BNL1" s="73"/>
      <c r="BNM1" s="73"/>
      <c r="BNN1" s="73"/>
      <c r="BNO1" s="73"/>
      <c r="BNP1" s="73"/>
      <c r="BNQ1" s="73"/>
      <c r="BNR1" s="73"/>
      <c r="BNS1" s="73"/>
      <c r="BNT1" s="73"/>
      <c r="BNU1" s="73"/>
      <c r="BNV1" s="73"/>
      <c r="BNW1" s="73"/>
      <c r="BNX1" s="73"/>
      <c r="BNY1" s="73"/>
      <c r="BNZ1" s="73"/>
      <c r="BOA1" s="73"/>
      <c r="BOB1" s="73"/>
      <c r="BOC1" s="73"/>
      <c r="BOD1" s="73"/>
      <c r="BOE1" s="73"/>
      <c r="BOF1" s="73"/>
      <c r="BOG1" s="73"/>
      <c r="BOH1" s="73"/>
      <c r="BOI1" s="73"/>
      <c r="BOJ1" s="73"/>
      <c r="BOK1" s="73"/>
      <c r="BOL1" s="73"/>
      <c r="BOM1" s="73"/>
      <c r="BON1" s="73"/>
      <c r="BOO1" s="73"/>
      <c r="BOP1" s="73"/>
      <c r="BOQ1" s="73"/>
      <c r="BOR1" s="73"/>
      <c r="BOS1" s="73"/>
      <c r="BOT1" s="73"/>
      <c r="BOU1" s="73"/>
      <c r="BOV1" s="73"/>
      <c r="BOW1" s="73"/>
      <c r="BOX1" s="73"/>
      <c r="BOY1" s="73"/>
      <c r="BOZ1" s="73"/>
      <c r="BPA1" s="73"/>
      <c r="BPB1" s="73"/>
      <c r="BPC1" s="73"/>
      <c r="BPD1" s="73"/>
      <c r="BPE1" s="73"/>
      <c r="BPF1" s="73"/>
      <c r="BPG1" s="73"/>
      <c r="BPH1" s="73"/>
      <c r="BPI1" s="73"/>
      <c r="BPJ1" s="73"/>
      <c r="BPK1" s="73"/>
      <c r="BPL1" s="73"/>
      <c r="BPM1" s="73"/>
      <c r="BPN1" s="73"/>
      <c r="BPO1" s="73"/>
      <c r="BPP1" s="73"/>
      <c r="BPQ1" s="73"/>
      <c r="BPR1" s="73"/>
      <c r="BPS1" s="73"/>
      <c r="BPT1" s="73"/>
      <c r="BPU1" s="73"/>
      <c r="BPV1" s="73"/>
      <c r="BPW1" s="73"/>
      <c r="BPX1" s="73"/>
      <c r="BPY1" s="73"/>
      <c r="BPZ1" s="73"/>
      <c r="BQA1" s="73"/>
      <c r="BQB1" s="73"/>
      <c r="BQC1" s="73"/>
      <c r="BQD1" s="73"/>
      <c r="BQE1" s="73"/>
      <c r="BQF1" s="73"/>
      <c r="BQG1" s="73"/>
      <c r="BQH1" s="73"/>
      <c r="BQI1" s="73"/>
      <c r="BQJ1" s="73"/>
      <c r="BQK1" s="73"/>
      <c r="BQL1" s="73"/>
      <c r="BQM1" s="73"/>
      <c r="BQN1" s="73"/>
      <c r="BQO1" s="73"/>
      <c r="BQP1" s="73"/>
      <c r="BQQ1" s="73"/>
      <c r="BQR1" s="73"/>
      <c r="BQS1" s="73"/>
      <c r="BQT1" s="73"/>
      <c r="BQU1" s="73"/>
      <c r="BQV1" s="73"/>
      <c r="BQW1" s="73"/>
      <c r="BQX1" s="73"/>
      <c r="BQY1" s="73"/>
      <c r="BQZ1" s="73"/>
      <c r="BRA1" s="73"/>
      <c r="BRB1" s="73"/>
      <c r="BRC1" s="73"/>
      <c r="BRD1" s="73"/>
      <c r="BRE1" s="73"/>
      <c r="BRF1" s="73"/>
      <c r="BRG1" s="73"/>
      <c r="BRH1" s="73"/>
      <c r="BRI1" s="73"/>
      <c r="BRJ1" s="73"/>
      <c r="BRK1" s="73"/>
      <c r="BRL1" s="73"/>
      <c r="BRM1" s="73"/>
      <c r="BRN1" s="73"/>
      <c r="BRO1" s="73"/>
      <c r="BRP1" s="73"/>
      <c r="BRQ1" s="73"/>
      <c r="BRR1" s="73"/>
      <c r="BRS1" s="73"/>
      <c r="BRT1" s="73"/>
      <c r="BRU1" s="73"/>
      <c r="BRV1" s="73"/>
      <c r="BRW1" s="73"/>
      <c r="BRX1" s="73"/>
      <c r="BRY1" s="73"/>
      <c r="BRZ1" s="73"/>
      <c r="BSA1" s="73"/>
      <c r="BSB1" s="73"/>
      <c r="BSC1" s="73"/>
      <c r="BSD1" s="73"/>
      <c r="BSE1" s="73"/>
      <c r="BSF1" s="73"/>
      <c r="BSG1" s="73"/>
      <c r="BSH1" s="73"/>
      <c r="BSI1" s="73"/>
      <c r="BSJ1" s="73"/>
      <c r="BSK1" s="73"/>
      <c r="BSL1" s="73"/>
      <c r="BSM1" s="73"/>
      <c r="BSN1" s="73"/>
      <c r="BSO1" s="73"/>
      <c r="BSP1" s="73"/>
      <c r="BSQ1" s="73"/>
      <c r="BSR1" s="73"/>
      <c r="BSS1" s="73"/>
      <c r="BST1" s="73"/>
      <c r="BSU1" s="73"/>
      <c r="BSV1" s="73"/>
      <c r="BSW1" s="73"/>
      <c r="BSX1" s="73"/>
      <c r="BSY1" s="73"/>
      <c r="BSZ1" s="73"/>
      <c r="BTA1" s="73"/>
      <c r="BTB1" s="73"/>
      <c r="BTC1" s="73"/>
      <c r="BTD1" s="73"/>
      <c r="BTE1" s="73"/>
      <c r="BTF1" s="73"/>
      <c r="BTG1" s="73"/>
      <c r="BTH1" s="73"/>
      <c r="BTI1" s="73"/>
      <c r="BTJ1" s="73"/>
      <c r="BTK1" s="73"/>
      <c r="BTL1" s="73"/>
      <c r="BTM1" s="73"/>
      <c r="BTN1" s="73"/>
      <c r="BTO1" s="73"/>
      <c r="BTP1" s="73"/>
      <c r="BTQ1" s="73"/>
      <c r="BTR1" s="73"/>
      <c r="BTS1" s="73"/>
      <c r="BTT1" s="73"/>
      <c r="BTU1" s="73"/>
      <c r="BTV1" s="73"/>
      <c r="BTW1" s="73"/>
      <c r="BTX1" s="73"/>
      <c r="BTY1" s="73"/>
      <c r="BTZ1" s="73"/>
      <c r="BUA1" s="73"/>
      <c r="BUB1" s="73"/>
      <c r="BUC1" s="73"/>
      <c r="BUD1" s="73"/>
      <c r="BUE1" s="73"/>
      <c r="BUF1" s="73"/>
      <c r="BUG1" s="73"/>
      <c r="BUH1" s="73"/>
      <c r="BUI1" s="73"/>
      <c r="BUJ1" s="73"/>
      <c r="BUK1" s="73"/>
      <c r="BUL1" s="73"/>
      <c r="BUM1" s="73"/>
      <c r="BUN1" s="73"/>
      <c r="BUO1" s="73"/>
      <c r="BUP1" s="73"/>
      <c r="BUQ1" s="73"/>
      <c r="BUR1" s="73"/>
      <c r="BUS1" s="73"/>
      <c r="BUT1" s="73"/>
      <c r="BUU1" s="73"/>
      <c r="BUV1" s="73"/>
      <c r="BUW1" s="73"/>
      <c r="BUX1" s="73"/>
      <c r="BUY1" s="73"/>
      <c r="BUZ1" s="73"/>
      <c r="BVA1" s="73"/>
      <c r="BVB1" s="73"/>
      <c r="BVC1" s="73"/>
      <c r="BVD1" s="73"/>
      <c r="BVE1" s="73"/>
      <c r="BVF1" s="73"/>
      <c r="BVG1" s="73"/>
      <c r="BVH1" s="73"/>
      <c r="BVI1" s="73"/>
      <c r="BVJ1" s="73"/>
      <c r="BVK1" s="73"/>
      <c r="BVL1" s="73"/>
      <c r="BVM1" s="73"/>
      <c r="BVN1" s="73"/>
      <c r="BVO1" s="73"/>
      <c r="BVP1" s="73"/>
      <c r="BVQ1" s="73"/>
      <c r="BVR1" s="73"/>
      <c r="BVS1" s="73"/>
      <c r="BVT1" s="73"/>
      <c r="BVU1" s="73"/>
      <c r="BVV1" s="73"/>
      <c r="BVW1" s="73"/>
      <c r="BVX1" s="73"/>
      <c r="BVY1" s="73"/>
      <c r="BVZ1" s="73"/>
      <c r="BWA1" s="73"/>
      <c r="BWB1" s="73"/>
      <c r="BWC1" s="73"/>
      <c r="BWD1" s="73"/>
      <c r="BWE1" s="73"/>
      <c r="BWF1" s="73"/>
      <c r="BWG1" s="73"/>
      <c r="BWH1" s="73"/>
      <c r="BWI1" s="73"/>
      <c r="BWJ1" s="73"/>
      <c r="BWK1" s="73"/>
      <c r="BWL1" s="73"/>
      <c r="BWM1" s="73"/>
      <c r="BWN1" s="73"/>
      <c r="BWO1" s="73"/>
      <c r="BWP1" s="73"/>
      <c r="BWQ1" s="73"/>
      <c r="BWR1" s="73"/>
      <c r="BWS1" s="73"/>
      <c r="BWT1" s="73"/>
      <c r="BWU1" s="73"/>
      <c r="BWV1" s="73"/>
      <c r="BWW1" s="73"/>
      <c r="BWX1" s="73"/>
      <c r="BWY1" s="73"/>
      <c r="BWZ1" s="73"/>
      <c r="BXA1" s="73"/>
      <c r="BXB1" s="73"/>
      <c r="BXC1" s="73"/>
      <c r="BXD1" s="73"/>
      <c r="BXE1" s="73"/>
      <c r="BXF1" s="73"/>
      <c r="BXG1" s="73"/>
      <c r="BXH1" s="73"/>
      <c r="BXI1" s="73"/>
      <c r="BXJ1" s="73"/>
      <c r="BXK1" s="73"/>
      <c r="BXL1" s="73"/>
      <c r="BXM1" s="73"/>
      <c r="BXN1" s="73"/>
      <c r="BXO1" s="73"/>
      <c r="BXP1" s="73"/>
      <c r="BXQ1" s="73"/>
      <c r="BXR1" s="73"/>
      <c r="BXS1" s="73"/>
      <c r="BXT1" s="73"/>
      <c r="BXU1" s="73"/>
      <c r="BXV1" s="73"/>
      <c r="BXW1" s="73"/>
      <c r="BXX1" s="73"/>
      <c r="BXY1" s="73"/>
      <c r="BXZ1" s="73"/>
      <c r="BYA1" s="73"/>
      <c r="BYB1" s="73"/>
      <c r="BYC1" s="73"/>
      <c r="BYD1" s="73"/>
      <c r="BYE1" s="73"/>
      <c r="BYF1" s="73"/>
      <c r="BYG1" s="73"/>
      <c r="BYH1" s="73"/>
      <c r="BYI1" s="73"/>
      <c r="BYJ1" s="73"/>
      <c r="BYK1" s="73"/>
      <c r="BYL1" s="73"/>
      <c r="BYM1" s="73"/>
      <c r="BYN1" s="73"/>
      <c r="BYO1" s="73"/>
      <c r="BYP1" s="73"/>
      <c r="BYQ1" s="73"/>
      <c r="BYR1" s="73"/>
      <c r="BYS1" s="73"/>
      <c r="BYT1" s="73"/>
      <c r="BYU1" s="73"/>
      <c r="BYV1" s="73"/>
      <c r="BYW1" s="73"/>
      <c r="BYX1" s="73"/>
      <c r="BYY1" s="73"/>
      <c r="BYZ1" s="73"/>
      <c r="BZA1" s="73"/>
      <c r="BZB1" s="73"/>
      <c r="BZC1" s="73"/>
      <c r="BZD1" s="73"/>
      <c r="BZE1" s="73"/>
      <c r="BZF1" s="73"/>
      <c r="BZG1" s="73"/>
      <c r="BZH1" s="73"/>
      <c r="BZI1" s="73"/>
      <c r="BZJ1" s="73"/>
      <c r="BZK1" s="73"/>
      <c r="BZL1" s="73"/>
      <c r="BZM1" s="73"/>
      <c r="BZN1" s="73"/>
      <c r="BZO1" s="73"/>
      <c r="BZP1" s="73"/>
      <c r="BZQ1" s="73"/>
      <c r="BZR1" s="73"/>
      <c r="BZS1" s="73"/>
      <c r="BZT1" s="73"/>
      <c r="BZU1" s="73"/>
      <c r="BZV1" s="73"/>
      <c r="BZW1" s="73"/>
      <c r="BZX1" s="73"/>
      <c r="BZY1" s="73"/>
      <c r="BZZ1" s="73"/>
      <c r="CAA1" s="73"/>
      <c r="CAB1" s="73"/>
      <c r="CAC1" s="73"/>
      <c r="CAD1" s="73"/>
      <c r="CAE1" s="73"/>
      <c r="CAF1" s="73"/>
      <c r="CAG1" s="73"/>
      <c r="CAH1" s="73"/>
      <c r="CAI1" s="73"/>
      <c r="CAJ1" s="73"/>
      <c r="CAK1" s="73"/>
      <c r="CAL1" s="73"/>
      <c r="CAM1" s="73"/>
      <c r="CAN1" s="73"/>
      <c r="CAO1" s="73"/>
      <c r="CAP1" s="73"/>
      <c r="CAQ1" s="73"/>
      <c r="CAR1" s="73"/>
      <c r="CAS1" s="73"/>
      <c r="CAT1" s="73"/>
      <c r="CAU1" s="73"/>
      <c r="CAV1" s="73"/>
      <c r="CAW1" s="73"/>
      <c r="CAX1" s="73"/>
      <c r="CAY1" s="73"/>
      <c r="CAZ1" s="73"/>
      <c r="CBA1" s="73"/>
      <c r="CBB1" s="73"/>
      <c r="CBC1" s="73"/>
      <c r="CBD1" s="73"/>
      <c r="CBE1" s="73"/>
      <c r="CBF1" s="73"/>
      <c r="CBG1" s="73"/>
      <c r="CBH1" s="73"/>
      <c r="CBI1" s="73"/>
      <c r="CBJ1" s="73"/>
      <c r="CBK1" s="73"/>
      <c r="CBL1" s="73"/>
      <c r="CBM1" s="73"/>
      <c r="CBN1" s="73"/>
      <c r="CBO1" s="73"/>
      <c r="CBP1" s="73"/>
      <c r="CBQ1" s="73"/>
      <c r="CBR1" s="73"/>
      <c r="CBS1" s="73"/>
      <c r="CBT1" s="73"/>
      <c r="CBU1" s="73"/>
      <c r="CBV1" s="73"/>
      <c r="CBW1" s="73"/>
      <c r="CBX1" s="73"/>
      <c r="CBY1" s="73"/>
      <c r="CBZ1" s="73"/>
      <c r="CCA1" s="73"/>
      <c r="CCB1" s="73"/>
      <c r="CCC1" s="73"/>
      <c r="CCD1" s="73"/>
      <c r="CCE1" s="73"/>
      <c r="CCF1" s="73"/>
      <c r="CCG1" s="73"/>
      <c r="CCH1" s="73"/>
      <c r="CCI1" s="73"/>
      <c r="CCJ1" s="73"/>
      <c r="CCK1" s="73"/>
      <c r="CCL1" s="73"/>
      <c r="CCM1" s="73"/>
      <c r="CCN1" s="73"/>
      <c r="CCO1" s="73"/>
      <c r="CCP1" s="73"/>
      <c r="CCQ1" s="73"/>
      <c r="CCR1" s="73"/>
      <c r="CCS1" s="73"/>
      <c r="CCT1" s="73"/>
      <c r="CCU1" s="73"/>
      <c r="CCV1" s="73"/>
      <c r="CCW1" s="73"/>
      <c r="CCX1" s="73"/>
      <c r="CCY1" s="73"/>
      <c r="CCZ1" s="73"/>
      <c r="CDA1" s="73"/>
      <c r="CDB1" s="73"/>
      <c r="CDC1" s="73"/>
      <c r="CDD1" s="73"/>
      <c r="CDE1" s="73"/>
      <c r="CDF1" s="73"/>
      <c r="CDG1" s="73"/>
      <c r="CDH1" s="73"/>
      <c r="CDI1" s="73"/>
      <c r="CDJ1" s="73"/>
      <c r="CDK1" s="73"/>
      <c r="CDL1" s="73"/>
      <c r="CDM1" s="73"/>
      <c r="CDN1" s="73"/>
      <c r="CDO1" s="73"/>
      <c r="CDP1" s="73"/>
      <c r="CDQ1" s="73"/>
      <c r="CDR1" s="73"/>
      <c r="CDS1" s="73"/>
      <c r="CDT1" s="73"/>
      <c r="CDU1" s="73"/>
      <c r="CDV1" s="73"/>
      <c r="CDW1" s="73"/>
      <c r="CDX1" s="73"/>
      <c r="CDY1" s="73"/>
      <c r="CDZ1" s="73"/>
      <c r="CEA1" s="73"/>
      <c r="CEB1" s="73"/>
      <c r="CEC1" s="73"/>
      <c r="CED1" s="73"/>
      <c r="CEE1" s="73"/>
      <c r="CEF1" s="73"/>
      <c r="CEG1" s="73"/>
      <c r="CEH1" s="73"/>
      <c r="CEI1" s="73"/>
      <c r="CEJ1" s="73"/>
      <c r="CEK1" s="73"/>
      <c r="CEL1" s="73"/>
      <c r="CEM1" s="73"/>
      <c r="CEN1" s="73"/>
      <c r="CEO1" s="73"/>
      <c r="CEP1" s="73"/>
      <c r="CEQ1" s="73"/>
      <c r="CER1" s="73"/>
      <c r="CES1" s="73"/>
      <c r="CET1" s="73"/>
      <c r="CEU1" s="73"/>
      <c r="CEV1" s="73"/>
      <c r="CEW1" s="73"/>
      <c r="CEX1" s="73"/>
      <c r="CEY1" s="73"/>
      <c r="CEZ1" s="73"/>
      <c r="CFA1" s="73"/>
      <c r="CFB1" s="73"/>
      <c r="CFC1" s="73"/>
      <c r="CFD1" s="73"/>
      <c r="CFE1" s="73"/>
      <c r="CFF1" s="73"/>
      <c r="CFG1" s="73"/>
      <c r="CFH1" s="73"/>
      <c r="CFI1" s="73"/>
      <c r="CFJ1" s="73"/>
      <c r="CFK1" s="73"/>
      <c r="CFL1" s="73"/>
      <c r="CFM1" s="73"/>
      <c r="CFN1" s="73"/>
      <c r="CFO1" s="73"/>
      <c r="CFP1" s="73"/>
      <c r="CFQ1" s="73"/>
      <c r="CFR1" s="73"/>
      <c r="CFS1" s="73"/>
      <c r="CFT1" s="73"/>
      <c r="CFU1" s="73"/>
      <c r="CFV1" s="73"/>
      <c r="CFW1" s="73"/>
      <c r="CFX1" s="73"/>
      <c r="CFY1" s="73"/>
      <c r="CFZ1" s="73"/>
      <c r="CGA1" s="73"/>
      <c r="CGB1" s="73"/>
      <c r="CGC1" s="73"/>
      <c r="CGD1" s="73"/>
      <c r="CGE1" s="73"/>
      <c r="CGF1" s="73"/>
      <c r="CGG1" s="73"/>
      <c r="CGH1" s="73"/>
      <c r="CGI1" s="73"/>
      <c r="CGJ1" s="73"/>
      <c r="CGK1" s="73"/>
      <c r="CGL1" s="73"/>
      <c r="CGM1" s="73"/>
      <c r="CGN1" s="73"/>
      <c r="CGO1" s="73"/>
      <c r="CGP1" s="73"/>
      <c r="CGQ1" s="73"/>
      <c r="CGR1" s="73"/>
      <c r="CGS1" s="73"/>
      <c r="CGT1" s="73"/>
      <c r="CGU1" s="73"/>
      <c r="CGV1" s="73"/>
      <c r="CGW1" s="73"/>
      <c r="CGX1" s="73"/>
      <c r="CGY1" s="73"/>
      <c r="CGZ1" s="73"/>
      <c r="CHA1" s="73"/>
      <c r="CHB1" s="73"/>
      <c r="CHC1" s="73"/>
      <c r="CHD1" s="73"/>
      <c r="CHE1" s="73"/>
      <c r="CHF1" s="73"/>
      <c r="CHG1" s="73"/>
      <c r="CHH1" s="73"/>
      <c r="CHI1" s="73"/>
      <c r="CHJ1" s="73"/>
      <c r="CHK1" s="73"/>
      <c r="CHL1" s="73"/>
      <c r="CHM1" s="73"/>
      <c r="CHN1" s="73"/>
      <c r="CHO1" s="73"/>
      <c r="CHP1" s="73"/>
      <c r="CHQ1" s="73"/>
      <c r="CHR1" s="73"/>
      <c r="CHS1" s="73"/>
      <c r="CHT1" s="73"/>
      <c r="CHU1" s="73"/>
      <c r="CHV1" s="73"/>
      <c r="CHW1" s="73"/>
      <c r="CHX1" s="73"/>
      <c r="CHY1" s="73"/>
      <c r="CHZ1" s="73"/>
      <c r="CIA1" s="73"/>
      <c r="CIB1" s="73"/>
      <c r="CIC1" s="73"/>
      <c r="CID1" s="73"/>
      <c r="CIE1" s="73"/>
      <c r="CIF1" s="73"/>
      <c r="CIG1" s="73"/>
      <c r="CIH1" s="73"/>
      <c r="CII1" s="73"/>
      <c r="CIJ1" s="73"/>
      <c r="CIK1" s="73"/>
      <c r="CIL1" s="73"/>
      <c r="CIM1" s="73"/>
      <c r="CIN1" s="73"/>
      <c r="CIO1" s="73"/>
      <c r="CIP1" s="73"/>
      <c r="CIQ1" s="73"/>
      <c r="CIR1" s="73"/>
      <c r="CIS1" s="73"/>
      <c r="CIT1" s="73"/>
      <c r="CIU1" s="73"/>
      <c r="CIV1" s="73"/>
      <c r="CIW1" s="73"/>
      <c r="CIX1" s="73"/>
      <c r="CIY1" s="73"/>
      <c r="CIZ1" s="73"/>
      <c r="CJA1" s="73"/>
      <c r="CJB1" s="73"/>
      <c r="CJC1" s="73"/>
      <c r="CJD1" s="73"/>
      <c r="CJE1" s="73"/>
      <c r="CJF1" s="73"/>
      <c r="CJG1" s="73"/>
      <c r="CJH1" s="73"/>
      <c r="CJI1" s="73"/>
      <c r="CJJ1" s="73"/>
      <c r="CJK1" s="73"/>
      <c r="CJL1" s="73"/>
      <c r="CJM1" s="73"/>
      <c r="CJN1" s="73"/>
      <c r="CJO1" s="73"/>
      <c r="CJP1" s="73"/>
      <c r="CJQ1" s="73"/>
      <c r="CJR1" s="73"/>
      <c r="CJS1" s="73"/>
      <c r="CJT1" s="73"/>
      <c r="CJU1" s="73"/>
      <c r="CJV1" s="73"/>
      <c r="CJW1" s="73"/>
      <c r="CJX1" s="73"/>
      <c r="CJY1" s="73"/>
      <c r="CJZ1" s="73"/>
      <c r="CKA1" s="73"/>
      <c r="CKB1" s="73"/>
      <c r="CKC1" s="73"/>
      <c r="CKD1" s="73"/>
      <c r="CKE1" s="73"/>
      <c r="CKF1" s="73"/>
      <c r="CKG1" s="73"/>
      <c r="CKH1" s="73"/>
      <c r="CKI1" s="73"/>
      <c r="CKJ1" s="73"/>
      <c r="CKK1" s="73"/>
      <c r="CKL1" s="73"/>
      <c r="CKM1" s="73"/>
      <c r="CKN1" s="73"/>
      <c r="CKO1" s="73"/>
      <c r="CKP1" s="73"/>
      <c r="CKQ1" s="73"/>
      <c r="CKR1" s="73"/>
      <c r="CKS1" s="73"/>
      <c r="CKT1" s="73"/>
      <c r="CKU1" s="73"/>
      <c r="CKV1" s="73"/>
      <c r="CKW1" s="73"/>
      <c r="CKX1" s="73"/>
      <c r="CKY1" s="73"/>
      <c r="CKZ1" s="73"/>
      <c r="CLA1" s="73"/>
      <c r="CLB1" s="73"/>
      <c r="CLC1" s="73"/>
      <c r="CLD1" s="73"/>
      <c r="CLE1" s="73"/>
      <c r="CLF1" s="73"/>
      <c r="CLG1" s="73"/>
      <c r="CLH1" s="73"/>
      <c r="CLI1" s="73"/>
      <c r="CLJ1" s="73"/>
      <c r="CLK1" s="73"/>
      <c r="CLL1" s="73"/>
      <c r="CLM1" s="73"/>
      <c r="CLN1" s="73"/>
      <c r="CLO1" s="73"/>
      <c r="CLP1" s="73"/>
      <c r="CLQ1" s="73"/>
      <c r="CLR1" s="73"/>
      <c r="CLS1" s="73"/>
      <c r="CLT1" s="73"/>
      <c r="CLU1" s="73"/>
      <c r="CLV1" s="73"/>
      <c r="CLW1" s="73"/>
      <c r="CLX1" s="73"/>
      <c r="CLY1" s="73"/>
      <c r="CLZ1" s="73"/>
      <c r="CMA1" s="73"/>
      <c r="CMB1" s="73"/>
      <c r="CMC1" s="73"/>
      <c r="CMD1" s="73"/>
      <c r="CME1" s="73"/>
      <c r="CMF1" s="73"/>
      <c r="CMG1" s="73"/>
      <c r="CMH1" s="73"/>
      <c r="CMI1" s="73"/>
      <c r="CMJ1" s="73"/>
      <c r="CMK1" s="73"/>
      <c r="CML1" s="73"/>
      <c r="CMM1" s="73"/>
      <c r="CMN1" s="73"/>
      <c r="CMO1" s="73"/>
      <c r="CMP1" s="73"/>
      <c r="CMQ1" s="73"/>
      <c r="CMR1" s="73"/>
      <c r="CMS1" s="73"/>
      <c r="CMT1" s="73"/>
      <c r="CMU1" s="73"/>
      <c r="CMV1" s="73"/>
      <c r="CMW1" s="73"/>
      <c r="CMX1" s="73"/>
      <c r="CMY1" s="73"/>
      <c r="CMZ1" s="73"/>
      <c r="CNA1" s="73"/>
      <c r="CNB1" s="73"/>
      <c r="CNC1" s="73"/>
      <c r="CND1" s="73"/>
      <c r="CNE1" s="73"/>
      <c r="CNF1" s="73"/>
      <c r="CNG1" s="73"/>
      <c r="CNH1" s="73"/>
      <c r="CNI1" s="73"/>
      <c r="CNJ1" s="73"/>
      <c r="CNK1" s="73"/>
      <c r="CNL1" s="73"/>
      <c r="CNM1" s="73"/>
      <c r="CNN1" s="73"/>
      <c r="CNO1" s="73"/>
      <c r="CNP1" s="73"/>
      <c r="CNQ1" s="73"/>
      <c r="CNR1" s="73"/>
      <c r="CNS1" s="73"/>
      <c r="CNT1" s="73"/>
      <c r="CNU1" s="73"/>
      <c r="CNV1" s="73"/>
      <c r="CNW1" s="73"/>
      <c r="CNX1" s="73"/>
      <c r="CNY1" s="73"/>
      <c r="CNZ1" s="73"/>
      <c r="COA1" s="73"/>
      <c r="COB1" s="73"/>
      <c r="COC1" s="73"/>
      <c r="COD1" s="73"/>
      <c r="COE1" s="73"/>
      <c r="COF1" s="73"/>
      <c r="COG1" s="73"/>
      <c r="COH1" s="73"/>
      <c r="COI1" s="73"/>
      <c r="COJ1" s="73"/>
      <c r="COK1" s="73"/>
      <c r="COL1" s="73"/>
      <c r="COM1" s="73"/>
      <c r="CON1" s="73"/>
      <c r="COO1" s="73"/>
      <c r="COP1" s="73"/>
      <c r="COQ1" s="73"/>
      <c r="COR1" s="73"/>
      <c r="COS1" s="73"/>
      <c r="COT1" s="73"/>
      <c r="COU1" s="73"/>
      <c r="COV1" s="73"/>
      <c r="COW1" s="73"/>
      <c r="COX1" s="73"/>
      <c r="COY1" s="73"/>
      <c r="COZ1" s="73"/>
      <c r="CPA1" s="73"/>
      <c r="CPB1" s="73"/>
      <c r="CPC1" s="73"/>
      <c r="CPD1" s="73"/>
      <c r="CPE1" s="73"/>
      <c r="CPF1" s="73"/>
      <c r="CPG1" s="73"/>
      <c r="CPH1" s="73"/>
      <c r="CPI1" s="73"/>
      <c r="CPJ1" s="73"/>
      <c r="CPK1" s="73"/>
      <c r="CPL1" s="73"/>
      <c r="CPM1" s="73"/>
      <c r="CPN1" s="73"/>
      <c r="CPO1" s="73"/>
      <c r="CPP1" s="73"/>
      <c r="CPQ1" s="73"/>
      <c r="CPR1" s="73"/>
      <c r="CPS1" s="73"/>
      <c r="CPT1" s="73"/>
      <c r="CPU1" s="73"/>
      <c r="CPV1" s="73"/>
      <c r="CPW1" s="73"/>
      <c r="CPX1" s="73"/>
      <c r="CPY1" s="73"/>
      <c r="CPZ1" s="73"/>
      <c r="CQA1" s="73"/>
      <c r="CQB1" s="73"/>
      <c r="CQC1" s="73"/>
      <c r="CQD1" s="73"/>
      <c r="CQE1" s="73"/>
      <c r="CQF1" s="73"/>
      <c r="CQG1" s="73"/>
      <c r="CQH1" s="73"/>
      <c r="CQI1" s="73"/>
      <c r="CQJ1" s="73"/>
      <c r="CQK1" s="73"/>
      <c r="CQL1" s="73"/>
      <c r="CQM1" s="73"/>
      <c r="CQN1" s="73"/>
      <c r="CQO1" s="73"/>
      <c r="CQP1" s="73"/>
      <c r="CQQ1" s="73"/>
      <c r="CQR1" s="73"/>
      <c r="CQS1" s="73"/>
      <c r="CQT1" s="73"/>
      <c r="CQU1" s="73"/>
      <c r="CQV1" s="73"/>
      <c r="CQW1" s="73"/>
      <c r="CQX1" s="73"/>
      <c r="CQY1" s="73"/>
      <c r="CQZ1" s="73"/>
      <c r="CRA1" s="73"/>
      <c r="CRB1" s="73"/>
      <c r="CRC1" s="73"/>
      <c r="CRD1" s="73"/>
      <c r="CRE1" s="73"/>
      <c r="CRF1" s="73"/>
      <c r="CRG1" s="73"/>
      <c r="CRH1" s="73"/>
      <c r="CRI1" s="73"/>
      <c r="CRJ1" s="73"/>
      <c r="CRK1" s="73"/>
      <c r="CRL1" s="73"/>
      <c r="CRM1" s="73"/>
      <c r="CRN1" s="73"/>
      <c r="CRO1" s="73"/>
      <c r="CRP1" s="73"/>
      <c r="CRQ1" s="73"/>
      <c r="CRR1" s="73"/>
      <c r="CRS1" s="73"/>
      <c r="CRT1" s="73"/>
      <c r="CRU1" s="73"/>
      <c r="CRV1" s="73"/>
      <c r="CRW1" s="73"/>
      <c r="CRX1" s="73"/>
      <c r="CRY1" s="73"/>
      <c r="CRZ1" s="73"/>
      <c r="CSA1" s="73"/>
      <c r="CSB1" s="73"/>
      <c r="CSC1" s="73"/>
      <c r="CSD1" s="73"/>
      <c r="CSE1" s="73"/>
      <c r="CSF1" s="73"/>
      <c r="CSG1" s="73"/>
      <c r="CSH1" s="73"/>
      <c r="CSI1" s="73"/>
      <c r="CSJ1" s="73"/>
      <c r="CSK1" s="73"/>
      <c r="CSL1" s="73"/>
      <c r="CSM1" s="73"/>
      <c r="CSN1" s="73"/>
      <c r="CSO1" s="73"/>
      <c r="CSP1" s="73"/>
      <c r="CSQ1" s="73"/>
      <c r="CSR1" s="73"/>
      <c r="CSS1" s="73"/>
      <c r="CST1" s="73"/>
      <c r="CSU1" s="73"/>
      <c r="CSV1" s="73"/>
      <c r="CSW1" s="73"/>
      <c r="CSX1" s="73"/>
      <c r="CSY1" s="73"/>
      <c r="CSZ1" s="73"/>
      <c r="CTA1" s="73"/>
      <c r="CTB1" s="73"/>
      <c r="CTC1" s="73"/>
      <c r="CTD1" s="73"/>
      <c r="CTE1" s="73"/>
      <c r="CTF1" s="73"/>
      <c r="CTG1" s="73"/>
      <c r="CTH1" s="73"/>
      <c r="CTI1" s="73"/>
      <c r="CTJ1" s="73"/>
      <c r="CTK1" s="73"/>
      <c r="CTL1" s="73"/>
      <c r="CTM1" s="73"/>
      <c r="CTN1" s="73"/>
      <c r="CTO1" s="73"/>
      <c r="CTP1" s="73"/>
      <c r="CTQ1" s="73"/>
      <c r="CTR1" s="73"/>
      <c r="CTS1" s="73"/>
      <c r="CTT1" s="73"/>
      <c r="CTU1" s="73"/>
      <c r="CTV1" s="73"/>
      <c r="CTW1" s="73"/>
      <c r="CTX1" s="73"/>
      <c r="CTY1" s="73"/>
      <c r="CTZ1" s="73"/>
      <c r="CUA1" s="73"/>
      <c r="CUB1" s="73"/>
      <c r="CUC1" s="73"/>
      <c r="CUD1" s="73"/>
      <c r="CUE1" s="73"/>
      <c r="CUF1" s="73"/>
      <c r="CUG1" s="73"/>
      <c r="CUH1" s="73"/>
      <c r="CUI1" s="73"/>
      <c r="CUJ1" s="73"/>
      <c r="CUK1" s="73"/>
      <c r="CUL1" s="73"/>
      <c r="CUM1" s="73"/>
      <c r="CUN1" s="73"/>
      <c r="CUO1" s="73"/>
      <c r="CUP1" s="73"/>
      <c r="CUQ1" s="73"/>
      <c r="CUR1" s="73"/>
      <c r="CUS1" s="73"/>
      <c r="CUT1" s="73"/>
      <c r="CUU1" s="73"/>
      <c r="CUV1" s="73"/>
      <c r="CUW1" s="73"/>
      <c r="CUX1" s="73"/>
      <c r="CUY1" s="73"/>
      <c r="CUZ1" s="73"/>
      <c r="CVA1" s="73"/>
      <c r="CVB1" s="73"/>
      <c r="CVC1" s="73"/>
      <c r="CVD1" s="73"/>
      <c r="CVE1" s="73"/>
      <c r="CVF1" s="73"/>
      <c r="CVG1" s="73"/>
      <c r="CVH1" s="73"/>
      <c r="CVI1" s="73"/>
      <c r="CVJ1" s="73"/>
      <c r="CVK1" s="73"/>
      <c r="CVL1" s="73"/>
      <c r="CVM1" s="73"/>
      <c r="CVN1" s="73"/>
      <c r="CVO1" s="73"/>
      <c r="CVP1" s="73"/>
      <c r="CVQ1" s="73"/>
      <c r="CVR1" s="73"/>
      <c r="CVS1" s="73"/>
      <c r="CVT1" s="73"/>
      <c r="CVU1" s="73"/>
      <c r="CVV1" s="73"/>
      <c r="CVW1" s="73"/>
      <c r="CVX1" s="73"/>
      <c r="CVY1" s="73"/>
      <c r="CVZ1" s="73"/>
      <c r="CWA1" s="73"/>
      <c r="CWB1" s="73"/>
      <c r="CWC1" s="73"/>
      <c r="CWD1" s="73"/>
      <c r="CWE1" s="73"/>
      <c r="CWF1" s="73"/>
      <c r="CWG1" s="73"/>
      <c r="CWH1" s="73"/>
      <c r="CWI1" s="73"/>
      <c r="CWJ1" s="73"/>
      <c r="CWK1" s="73"/>
      <c r="CWL1" s="73"/>
      <c r="CWM1" s="73"/>
      <c r="CWN1" s="73"/>
      <c r="CWO1" s="73"/>
      <c r="CWP1" s="73"/>
      <c r="CWQ1" s="73"/>
      <c r="CWR1" s="73"/>
      <c r="CWS1" s="73"/>
      <c r="CWT1" s="73"/>
      <c r="CWU1" s="73"/>
      <c r="CWV1" s="73"/>
      <c r="CWW1" s="73"/>
      <c r="CWX1" s="73"/>
      <c r="CWY1" s="73"/>
      <c r="CWZ1" s="73"/>
      <c r="CXA1" s="73"/>
      <c r="CXB1" s="73"/>
      <c r="CXC1" s="73"/>
      <c r="CXD1" s="73"/>
      <c r="CXE1" s="73"/>
      <c r="CXF1" s="73"/>
      <c r="CXG1" s="73"/>
      <c r="CXH1" s="73"/>
      <c r="CXI1" s="73"/>
      <c r="CXJ1" s="73"/>
      <c r="CXK1" s="73"/>
      <c r="CXL1" s="73"/>
      <c r="CXM1" s="73"/>
      <c r="CXN1" s="73"/>
      <c r="CXO1" s="73"/>
      <c r="CXP1" s="73"/>
      <c r="CXQ1" s="73"/>
      <c r="CXR1" s="73"/>
      <c r="CXS1" s="73"/>
      <c r="CXT1" s="73"/>
      <c r="CXU1" s="73"/>
      <c r="CXV1" s="73"/>
      <c r="CXW1" s="73"/>
      <c r="CXX1" s="73"/>
      <c r="CXY1" s="73"/>
      <c r="CXZ1" s="73"/>
      <c r="CYA1" s="73"/>
      <c r="CYB1" s="73"/>
      <c r="CYC1" s="73"/>
      <c r="CYD1" s="73"/>
      <c r="CYE1" s="73"/>
      <c r="CYF1" s="73"/>
      <c r="CYG1" s="73"/>
      <c r="CYH1" s="73"/>
      <c r="CYI1" s="73"/>
      <c r="CYJ1" s="73"/>
      <c r="CYK1" s="73"/>
      <c r="CYL1" s="73"/>
      <c r="CYM1" s="73"/>
      <c r="CYN1" s="73"/>
      <c r="CYO1" s="73"/>
      <c r="CYP1" s="73"/>
      <c r="CYQ1" s="73"/>
      <c r="CYR1" s="73"/>
      <c r="CYS1" s="73"/>
      <c r="CYT1" s="73"/>
      <c r="CYU1" s="73"/>
      <c r="CYV1" s="73"/>
      <c r="CYW1" s="73"/>
      <c r="CYX1" s="73"/>
      <c r="CYY1" s="73"/>
      <c r="CYZ1" s="73"/>
      <c r="CZA1" s="73"/>
      <c r="CZB1" s="73"/>
      <c r="CZC1" s="73"/>
      <c r="CZD1" s="73"/>
      <c r="CZE1" s="73"/>
      <c r="CZF1" s="73"/>
      <c r="CZG1" s="73"/>
      <c r="CZH1" s="73"/>
      <c r="CZI1" s="73"/>
      <c r="CZJ1" s="73"/>
      <c r="CZK1" s="73"/>
      <c r="CZL1" s="73"/>
      <c r="CZM1" s="73"/>
      <c r="CZN1" s="73"/>
      <c r="CZO1" s="73"/>
      <c r="CZP1" s="73"/>
      <c r="CZQ1" s="73"/>
      <c r="CZR1" s="73"/>
      <c r="CZS1" s="73"/>
      <c r="CZT1" s="73"/>
      <c r="CZU1" s="73"/>
      <c r="CZV1" s="73"/>
      <c r="CZW1" s="73"/>
      <c r="CZX1" s="73"/>
      <c r="CZY1" s="73"/>
      <c r="CZZ1" s="73"/>
      <c r="DAA1" s="73"/>
      <c r="DAB1" s="73"/>
      <c r="DAC1" s="73"/>
      <c r="DAD1" s="73"/>
      <c r="DAE1" s="73"/>
      <c r="DAF1" s="73"/>
      <c r="DAG1" s="73"/>
      <c r="DAH1" s="73"/>
      <c r="DAI1" s="73"/>
      <c r="DAJ1" s="73"/>
      <c r="DAK1" s="73"/>
      <c r="DAL1" s="73"/>
      <c r="DAM1" s="73"/>
      <c r="DAN1" s="73"/>
      <c r="DAO1" s="73"/>
      <c r="DAP1" s="73"/>
      <c r="DAQ1" s="73"/>
      <c r="DAR1" s="73"/>
      <c r="DAS1" s="73"/>
      <c r="DAT1" s="73"/>
      <c r="DAU1" s="73"/>
      <c r="DAV1" s="73"/>
      <c r="DAW1" s="73"/>
      <c r="DAX1" s="73"/>
      <c r="DAY1" s="73"/>
      <c r="DAZ1" s="73"/>
      <c r="DBA1" s="73"/>
      <c r="DBB1" s="73"/>
      <c r="DBC1" s="73"/>
      <c r="DBD1" s="73"/>
      <c r="DBE1" s="73"/>
      <c r="DBF1" s="73"/>
      <c r="DBG1" s="73"/>
      <c r="DBH1" s="73"/>
      <c r="DBI1" s="73"/>
      <c r="DBJ1" s="73"/>
      <c r="DBK1" s="73"/>
      <c r="DBL1" s="73"/>
      <c r="DBM1" s="73"/>
      <c r="DBN1" s="73"/>
      <c r="DBO1" s="73"/>
      <c r="DBP1" s="73"/>
      <c r="DBQ1" s="73"/>
      <c r="DBR1" s="73"/>
      <c r="DBS1" s="73"/>
      <c r="DBT1" s="73"/>
      <c r="DBU1" s="73"/>
      <c r="DBV1" s="73"/>
      <c r="DBW1" s="73"/>
      <c r="DBX1" s="73"/>
      <c r="DBY1" s="73"/>
      <c r="DBZ1" s="73"/>
      <c r="DCA1" s="73"/>
      <c r="DCB1" s="73"/>
      <c r="DCC1" s="73"/>
      <c r="DCD1" s="73"/>
      <c r="DCE1" s="73"/>
      <c r="DCF1" s="73"/>
      <c r="DCG1" s="73"/>
      <c r="DCH1" s="73"/>
      <c r="DCI1" s="73"/>
      <c r="DCJ1" s="73"/>
      <c r="DCK1" s="73"/>
      <c r="DCL1" s="73"/>
      <c r="DCM1" s="73"/>
      <c r="DCN1" s="73"/>
      <c r="DCO1" s="73"/>
      <c r="DCP1" s="73"/>
      <c r="DCQ1" s="73"/>
      <c r="DCR1" s="73"/>
      <c r="DCS1" s="73"/>
      <c r="DCT1" s="73"/>
      <c r="DCU1" s="73"/>
      <c r="DCV1" s="73"/>
      <c r="DCW1" s="73"/>
      <c r="DCX1" s="73"/>
      <c r="DCY1" s="73"/>
      <c r="DCZ1" s="73"/>
      <c r="DDA1" s="73"/>
      <c r="DDB1" s="73"/>
      <c r="DDC1" s="73"/>
      <c r="DDD1" s="73"/>
      <c r="DDE1" s="73"/>
      <c r="DDF1" s="73"/>
      <c r="DDG1" s="73"/>
      <c r="DDH1" s="73"/>
      <c r="DDI1" s="73"/>
      <c r="DDJ1" s="73"/>
      <c r="DDK1" s="73"/>
      <c r="DDL1" s="73"/>
      <c r="DDM1" s="73"/>
      <c r="DDN1" s="73"/>
      <c r="DDO1" s="73"/>
      <c r="DDP1" s="73"/>
      <c r="DDQ1" s="73"/>
      <c r="DDR1" s="73"/>
      <c r="DDS1" s="73"/>
      <c r="DDT1" s="73"/>
      <c r="DDU1" s="73"/>
      <c r="DDV1" s="73"/>
      <c r="DDW1" s="73"/>
      <c r="DDX1" s="73"/>
      <c r="DDY1" s="73"/>
      <c r="DDZ1" s="73"/>
      <c r="DEA1" s="73"/>
      <c r="DEB1" s="73"/>
      <c r="DEC1" s="73"/>
      <c r="DED1" s="73"/>
      <c r="DEE1" s="73"/>
      <c r="DEF1" s="73"/>
      <c r="DEG1" s="73"/>
      <c r="DEH1" s="73"/>
      <c r="DEI1" s="73"/>
      <c r="DEJ1" s="73"/>
      <c r="DEK1" s="73"/>
      <c r="DEL1" s="73"/>
      <c r="DEM1" s="73"/>
      <c r="DEN1" s="73"/>
      <c r="DEO1" s="73"/>
      <c r="DEP1" s="73"/>
      <c r="DEQ1" s="73"/>
      <c r="DER1" s="73"/>
      <c r="DES1" s="73"/>
      <c r="DET1" s="73"/>
      <c r="DEU1" s="73"/>
      <c r="DEV1" s="73"/>
      <c r="DEW1" s="73"/>
      <c r="DEX1" s="73"/>
      <c r="DEY1" s="73"/>
      <c r="DEZ1" s="73"/>
      <c r="DFA1" s="73"/>
      <c r="DFB1" s="73"/>
      <c r="DFC1" s="73"/>
      <c r="DFD1" s="73"/>
      <c r="DFE1" s="73"/>
      <c r="DFF1" s="73"/>
      <c r="DFG1" s="73"/>
      <c r="DFH1" s="73"/>
      <c r="DFI1" s="73"/>
      <c r="DFJ1" s="73"/>
      <c r="DFK1" s="73"/>
      <c r="DFL1" s="73"/>
      <c r="DFM1" s="73"/>
      <c r="DFN1" s="73"/>
      <c r="DFO1" s="73"/>
      <c r="DFP1" s="73"/>
      <c r="DFQ1" s="73"/>
      <c r="DFR1" s="73"/>
      <c r="DFS1" s="73"/>
      <c r="DFT1" s="73"/>
      <c r="DFU1" s="73"/>
      <c r="DFV1" s="73"/>
      <c r="DFW1" s="73"/>
      <c r="DFX1" s="73"/>
      <c r="DFY1" s="73"/>
      <c r="DFZ1" s="73"/>
      <c r="DGA1" s="73"/>
      <c r="DGB1" s="73"/>
      <c r="DGC1" s="73"/>
      <c r="DGD1" s="73"/>
      <c r="DGE1" s="73"/>
      <c r="DGF1" s="73"/>
      <c r="DGG1" s="73"/>
      <c r="DGH1" s="73"/>
      <c r="DGI1" s="73"/>
      <c r="DGJ1" s="73"/>
      <c r="DGK1" s="73"/>
      <c r="DGL1" s="73"/>
      <c r="DGM1" s="73"/>
      <c r="DGN1" s="73"/>
      <c r="DGO1" s="73"/>
      <c r="DGP1" s="73"/>
      <c r="DGQ1" s="73"/>
      <c r="DGR1" s="73"/>
      <c r="DGS1" s="73"/>
      <c r="DGT1" s="73"/>
      <c r="DGU1" s="73"/>
      <c r="DGV1" s="73"/>
      <c r="DGW1" s="73"/>
      <c r="DGX1" s="73"/>
      <c r="DGY1" s="73"/>
      <c r="DGZ1" s="73"/>
      <c r="DHA1" s="73"/>
      <c r="DHB1" s="73"/>
      <c r="DHC1" s="73"/>
      <c r="DHD1" s="73"/>
      <c r="DHE1" s="73"/>
      <c r="DHF1" s="73"/>
      <c r="DHG1" s="73"/>
      <c r="DHH1" s="73"/>
      <c r="DHI1" s="73"/>
      <c r="DHJ1" s="73"/>
      <c r="DHK1" s="73"/>
      <c r="DHL1" s="73"/>
      <c r="DHM1" s="73"/>
      <c r="DHN1" s="73"/>
      <c r="DHO1" s="73"/>
      <c r="DHP1" s="73"/>
      <c r="DHQ1" s="73"/>
      <c r="DHR1" s="73"/>
      <c r="DHS1" s="73"/>
      <c r="DHT1" s="73"/>
      <c r="DHU1" s="73"/>
      <c r="DHV1" s="73"/>
      <c r="DHW1" s="73"/>
      <c r="DHX1" s="73"/>
      <c r="DHY1" s="73"/>
      <c r="DHZ1" s="73"/>
      <c r="DIA1" s="73"/>
      <c r="DIB1" s="73"/>
      <c r="DIC1" s="73"/>
      <c r="DID1" s="73"/>
      <c r="DIE1" s="73"/>
      <c r="DIF1" s="73"/>
      <c r="DIG1" s="73"/>
      <c r="DIH1" s="73"/>
      <c r="DII1" s="73"/>
      <c r="DIJ1" s="73"/>
      <c r="DIK1" s="73"/>
      <c r="DIL1" s="73"/>
      <c r="DIM1" s="73"/>
      <c r="DIN1" s="73"/>
      <c r="DIO1" s="73"/>
      <c r="DIP1" s="73"/>
      <c r="DIQ1" s="73"/>
      <c r="DIR1" s="73"/>
      <c r="DIS1" s="73"/>
      <c r="DIT1" s="73"/>
      <c r="DIU1" s="73"/>
      <c r="DIV1" s="73"/>
      <c r="DIW1" s="73"/>
      <c r="DIX1" s="73"/>
      <c r="DIY1" s="73"/>
      <c r="DIZ1" s="73"/>
      <c r="DJA1" s="73"/>
      <c r="DJB1" s="73"/>
      <c r="DJC1" s="73"/>
      <c r="DJD1" s="73"/>
      <c r="DJE1" s="73"/>
      <c r="DJF1" s="73"/>
      <c r="DJG1" s="73"/>
      <c r="DJH1" s="73"/>
      <c r="DJI1" s="73"/>
      <c r="DJJ1" s="73"/>
      <c r="DJK1" s="73"/>
      <c r="DJL1" s="73"/>
      <c r="DJM1" s="73"/>
      <c r="DJN1" s="73"/>
      <c r="DJO1" s="73"/>
      <c r="DJP1" s="73"/>
      <c r="DJQ1" s="73"/>
      <c r="DJR1" s="73"/>
      <c r="DJS1" s="73"/>
      <c r="DJT1" s="73"/>
      <c r="DJU1" s="73"/>
      <c r="DJV1" s="73"/>
      <c r="DJW1" s="73"/>
      <c r="DJX1" s="73"/>
      <c r="DJY1" s="73"/>
      <c r="DJZ1" s="73"/>
      <c r="DKA1" s="73"/>
      <c r="DKB1" s="73"/>
      <c r="DKC1" s="73"/>
      <c r="DKD1" s="73"/>
      <c r="DKE1" s="73"/>
      <c r="DKF1" s="73"/>
      <c r="DKG1" s="73"/>
      <c r="DKH1" s="73"/>
      <c r="DKI1" s="73"/>
      <c r="DKJ1" s="73"/>
      <c r="DKK1" s="73"/>
      <c r="DKL1" s="73"/>
      <c r="DKM1" s="73"/>
      <c r="DKN1" s="73"/>
      <c r="DKO1" s="73"/>
      <c r="DKP1" s="73"/>
      <c r="DKQ1" s="73"/>
      <c r="DKR1" s="73"/>
      <c r="DKS1" s="73"/>
      <c r="DKT1" s="73"/>
      <c r="DKU1" s="73"/>
      <c r="DKV1" s="73"/>
      <c r="DKW1" s="73"/>
      <c r="DKX1" s="73"/>
      <c r="DKY1" s="73"/>
      <c r="DKZ1" s="73"/>
      <c r="DLA1" s="73"/>
      <c r="DLB1" s="73"/>
      <c r="DLC1" s="73"/>
      <c r="DLD1" s="73"/>
      <c r="DLE1" s="73"/>
      <c r="DLF1" s="73"/>
      <c r="DLG1" s="73"/>
      <c r="DLH1" s="73"/>
      <c r="DLI1" s="73"/>
      <c r="DLJ1" s="73"/>
      <c r="DLK1" s="73"/>
      <c r="DLL1" s="73"/>
      <c r="DLM1" s="73"/>
      <c r="DLN1" s="73"/>
      <c r="DLO1" s="73"/>
      <c r="DLP1" s="73"/>
      <c r="DLQ1" s="73"/>
      <c r="DLR1" s="73"/>
      <c r="DLS1" s="73"/>
      <c r="DLT1" s="73"/>
      <c r="DLU1" s="73"/>
      <c r="DLV1" s="73"/>
      <c r="DLW1" s="73"/>
      <c r="DLX1" s="73"/>
      <c r="DLY1" s="73"/>
      <c r="DLZ1" s="73"/>
      <c r="DMA1" s="73"/>
      <c r="DMB1" s="73"/>
      <c r="DMC1" s="73"/>
      <c r="DMD1" s="73"/>
      <c r="DME1" s="73"/>
      <c r="DMF1" s="73"/>
      <c r="DMG1" s="73"/>
      <c r="DMH1" s="73"/>
      <c r="DMI1" s="73"/>
      <c r="DMJ1" s="73"/>
      <c r="DMK1" s="73"/>
      <c r="DML1" s="73"/>
      <c r="DMM1" s="73"/>
      <c r="DMN1" s="73"/>
      <c r="DMO1" s="73"/>
      <c r="DMP1" s="73"/>
      <c r="DMQ1" s="73"/>
      <c r="DMR1" s="73"/>
      <c r="DMS1" s="73"/>
      <c r="DMT1" s="73"/>
      <c r="DMU1" s="73"/>
      <c r="DMV1" s="73"/>
      <c r="DMW1" s="73"/>
      <c r="DMX1" s="73"/>
      <c r="DMY1" s="73"/>
      <c r="DMZ1" s="73"/>
      <c r="DNA1" s="73"/>
      <c r="DNB1" s="73"/>
      <c r="DNC1" s="73"/>
      <c r="DND1" s="73"/>
      <c r="DNE1" s="73"/>
      <c r="DNF1" s="73"/>
      <c r="DNG1" s="73"/>
      <c r="DNH1" s="73"/>
      <c r="DNI1" s="73"/>
      <c r="DNJ1" s="73"/>
      <c r="DNK1" s="73"/>
      <c r="DNL1" s="73"/>
      <c r="DNM1" s="73"/>
      <c r="DNN1" s="73"/>
      <c r="DNO1" s="73"/>
      <c r="DNP1" s="73"/>
      <c r="DNQ1" s="73"/>
      <c r="DNR1" s="73"/>
      <c r="DNS1" s="73"/>
      <c r="DNT1" s="73"/>
      <c r="DNU1" s="73"/>
      <c r="DNV1" s="73"/>
      <c r="DNW1" s="73"/>
      <c r="DNX1" s="73"/>
      <c r="DNY1" s="73"/>
      <c r="DNZ1" s="73"/>
      <c r="DOA1" s="73"/>
      <c r="DOB1" s="73"/>
      <c r="DOC1" s="73"/>
      <c r="DOD1" s="73"/>
      <c r="DOE1" s="73"/>
      <c r="DOF1" s="73"/>
      <c r="DOG1" s="73"/>
      <c r="DOH1" s="73"/>
      <c r="DOI1" s="73"/>
      <c r="DOJ1" s="73"/>
      <c r="DOK1" s="73"/>
      <c r="DOL1" s="73"/>
      <c r="DOM1" s="73"/>
      <c r="DON1" s="73"/>
      <c r="DOO1" s="73"/>
      <c r="DOP1" s="73"/>
      <c r="DOQ1" s="73"/>
      <c r="DOR1" s="73"/>
      <c r="DOS1" s="73"/>
      <c r="DOT1" s="73"/>
      <c r="DOU1" s="73"/>
      <c r="DOV1" s="73"/>
      <c r="DOW1" s="73"/>
      <c r="DOX1" s="73"/>
      <c r="DOY1" s="73"/>
      <c r="DOZ1" s="73"/>
      <c r="DPA1" s="73"/>
      <c r="DPB1" s="73"/>
      <c r="DPC1" s="73"/>
      <c r="DPD1" s="73"/>
      <c r="DPE1" s="73"/>
      <c r="DPF1" s="73"/>
      <c r="DPG1" s="73"/>
      <c r="DPH1" s="73"/>
      <c r="DPI1" s="73"/>
      <c r="DPJ1" s="73"/>
      <c r="DPK1" s="73"/>
      <c r="DPL1" s="73"/>
      <c r="DPM1" s="73"/>
      <c r="DPN1" s="73"/>
      <c r="DPO1" s="73"/>
      <c r="DPP1" s="73"/>
      <c r="DPQ1" s="73"/>
      <c r="DPR1" s="73"/>
      <c r="DPS1" s="73"/>
      <c r="DPT1" s="73"/>
      <c r="DPU1" s="73"/>
      <c r="DPV1" s="73"/>
      <c r="DPW1" s="73"/>
      <c r="DPX1" s="73"/>
      <c r="DPY1" s="73"/>
      <c r="DPZ1" s="73"/>
      <c r="DQA1" s="73"/>
      <c r="DQB1" s="73"/>
      <c r="DQC1" s="73"/>
      <c r="DQD1" s="73"/>
      <c r="DQE1" s="73"/>
      <c r="DQF1" s="73"/>
      <c r="DQG1" s="73"/>
      <c r="DQH1" s="73"/>
      <c r="DQI1" s="73"/>
      <c r="DQJ1" s="73"/>
      <c r="DQK1" s="73"/>
      <c r="DQL1" s="73"/>
      <c r="DQM1" s="73"/>
      <c r="DQN1" s="73"/>
      <c r="DQO1" s="73"/>
      <c r="DQP1" s="73"/>
      <c r="DQQ1" s="73"/>
      <c r="DQR1" s="73"/>
      <c r="DQS1" s="73"/>
      <c r="DQT1" s="73"/>
      <c r="DQU1" s="73"/>
      <c r="DQV1" s="73"/>
      <c r="DQW1" s="73"/>
      <c r="DQX1" s="73"/>
      <c r="DQY1" s="73"/>
      <c r="DQZ1" s="73"/>
      <c r="DRA1" s="73"/>
      <c r="DRB1" s="73"/>
      <c r="DRC1" s="73"/>
      <c r="DRD1" s="73"/>
      <c r="DRE1" s="73"/>
      <c r="DRF1" s="73"/>
      <c r="DRG1" s="73"/>
      <c r="DRH1" s="73"/>
      <c r="DRI1" s="73"/>
      <c r="DRJ1" s="73"/>
      <c r="DRK1" s="73"/>
      <c r="DRL1" s="73"/>
      <c r="DRM1" s="73"/>
      <c r="DRN1" s="73"/>
      <c r="DRO1" s="73"/>
      <c r="DRP1" s="73"/>
      <c r="DRQ1" s="73"/>
      <c r="DRR1" s="73"/>
      <c r="DRS1" s="73"/>
      <c r="DRT1" s="73"/>
      <c r="DRU1" s="73"/>
      <c r="DRV1" s="73"/>
      <c r="DRW1" s="73"/>
      <c r="DRX1" s="73"/>
      <c r="DRY1" s="73"/>
      <c r="DRZ1" s="73"/>
      <c r="DSA1" s="73"/>
      <c r="DSB1" s="73"/>
      <c r="DSC1" s="73"/>
      <c r="DSD1" s="73"/>
      <c r="DSE1" s="73"/>
      <c r="DSF1" s="73"/>
      <c r="DSG1" s="73"/>
      <c r="DSH1" s="73"/>
      <c r="DSI1" s="73"/>
      <c r="DSJ1" s="73"/>
      <c r="DSK1" s="73"/>
      <c r="DSL1" s="73"/>
      <c r="DSM1" s="73"/>
      <c r="DSN1" s="73"/>
      <c r="DSO1" s="73"/>
      <c r="DSP1" s="73"/>
      <c r="DSQ1" s="73"/>
      <c r="DSR1" s="73"/>
      <c r="DSS1" s="73"/>
      <c r="DST1" s="73"/>
      <c r="DSU1" s="73"/>
      <c r="DSV1" s="73"/>
      <c r="DSW1" s="73"/>
      <c r="DSX1" s="73"/>
      <c r="DSY1" s="73"/>
      <c r="DSZ1" s="73"/>
      <c r="DTA1" s="73"/>
      <c r="DTB1" s="73"/>
      <c r="DTC1" s="73"/>
      <c r="DTD1" s="73"/>
      <c r="DTE1" s="73"/>
      <c r="DTF1" s="73"/>
      <c r="DTG1" s="73"/>
      <c r="DTH1" s="73"/>
      <c r="DTI1" s="73"/>
      <c r="DTJ1" s="73"/>
      <c r="DTK1" s="73"/>
      <c r="DTL1" s="73"/>
      <c r="DTM1" s="73"/>
      <c r="DTN1" s="73"/>
      <c r="DTO1" s="73"/>
      <c r="DTP1" s="73"/>
      <c r="DTQ1" s="73"/>
      <c r="DTR1" s="73"/>
      <c r="DTS1" s="73"/>
      <c r="DTT1" s="73"/>
      <c r="DTU1" s="73"/>
      <c r="DTV1" s="73"/>
      <c r="DTW1" s="73"/>
      <c r="DTX1" s="73"/>
      <c r="DTY1" s="73"/>
      <c r="DTZ1" s="73"/>
      <c r="DUA1" s="73"/>
      <c r="DUB1" s="73"/>
      <c r="DUC1" s="73"/>
      <c r="DUD1" s="73"/>
      <c r="DUE1" s="73"/>
      <c r="DUF1" s="73"/>
      <c r="DUG1" s="73"/>
      <c r="DUH1" s="73"/>
      <c r="DUI1" s="73"/>
      <c r="DUJ1" s="73"/>
      <c r="DUK1" s="73"/>
      <c r="DUL1" s="73"/>
      <c r="DUM1" s="73"/>
      <c r="DUN1" s="73"/>
      <c r="DUO1" s="73"/>
      <c r="DUP1" s="73"/>
      <c r="DUQ1" s="73"/>
      <c r="DUR1" s="73"/>
      <c r="DUS1" s="73"/>
      <c r="DUT1" s="73"/>
      <c r="DUU1" s="73"/>
      <c r="DUV1" s="73"/>
      <c r="DUW1" s="73"/>
      <c r="DUX1" s="73"/>
      <c r="DUY1" s="73"/>
      <c r="DUZ1" s="73"/>
      <c r="DVA1" s="73"/>
      <c r="DVB1" s="73"/>
      <c r="DVC1" s="73"/>
      <c r="DVD1" s="73"/>
      <c r="DVE1" s="73"/>
      <c r="DVF1" s="73"/>
      <c r="DVG1" s="73"/>
      <c r="DVH1" s="73"/>
      <c r="DVI1" s="73"/>
      <c r="DVJ1" s="73"/>
      <c r="DVK1" s="73"/>
      <c r="DVL1" s="73"/>
      <c r="DVM1" s="73"/>
      <c r="DVN1" s="73"/>
      <c r="DVO1" s="73"/>
      <c r="DVP1" s="73"/>
      <c r="DVQ1" s="73"/>
      <c r="DVR1" s="73"/>
      <c r="DVS1" s="73"/>
      <c r="DVT1" s="73"/>
      <c r="DVU1" s="73"/>
      <c r="DVV1" s="73"/>
      <c r="DVW1" s="73"/>
      <c r="DVX1" s="73"/>
      <c r="DVY1" s="73"/>
      <c r="DVZ1" s="73"/>
      <c r="DWA1" s="73"/>
      <c r="DWB1" s="73"/>
      <c r="DWC1" s="73"/>
      <c r="DWD1" s="73"/>
      <c r="DWE1" s="73"/>
      <c r="DWF1" s="73"/>
      <c r="DWG1" s="73"/>
      <c r="DWH1" s="73"/>
      <c r="DWI1" s="73"/>
      <c r="DWJ1" s="73"/>
      <c r="DWK1" s="73"/>
      <c r="DWL1" s="73"/>
      <c r="DWM1" s="73"/>
      <c r="DWN1" s="73"/>
      <c r="DWO1" s="73"/>
      <c r="DWP1" s="73"/>
      <c r="DWQ1" s="73"/>
      <c r="DWR1" s="73"/>
      <c r="DWS1" s="73"/>
      <c r="DWT1" s="73"/>
      <c r="DWU1" s="73"/>
      <c r="DWV1" s="73"/>
      <c r="DWW1" s="73"/>
      <c r="DWX1" s="73"/>
      <c r="DWY1" s="73"/>
      <c r="DWZ1" s="73"/>
      <c r="DXA1" s="73"/>
      <c r="DXB1" s="73"/>
      <c r="DXC1" s="73"/>
      <c r="DXD1" s="73"/>
      <c r="DXE1" s="73"/>
      <c r="DXF1" s="73"/>
      <c r="DXG1" s="73"/>
      <c r="DXH1" s="73"/>
      <c r="DXI1" s="73"/>
      <c r="DXJ1" s="73"/>
      <c r="DXK1" s="73"/>
      <c r="DXL1" s="73"/>
      <c r="DXM1" s="73"/>
      <c r="DXN1" s="73"/>
      <c r="DXO1" s="73"/>
      <c r="DXP1" s="73"/>
      <c r="DXQ1" s="73"/>
      <c r="DXR1" s="73"/>
      <c r="DXS1" s="73"/>
      <c r="DXT1" s="73"/>
      <c r="DXU1" s="73"/>
      <c r="DXV1" s="73"/>
      <c r="DXW1" s="73"/>
      <c r="DXX1" s="73"/>
      <c r="DXY1" s="73"/>
      <c r="DXZ1" s="73"/>
      <c r="DYA1" s="73"/>
      <c r="DYB1" s="73"/>
      <c r="DYC1" s="73"/>
      <c r="DYD1" s="73"/>
      <c r="DYE1" s="73"/>
      <c r="DYF1" s="73"/>
      <c r="DYG1" s="73"/>
      <c r="DYH1" s="73"/>
      <c r="DYI1" s="73"/>
      <c r="DYJ1" s="73"/>
      <c r="DYK1" s="73"/>
      <c r="DYL1" s="73"/>
      <c r="DYM1" s="73"/>
      <c r="DYN1" s="73"/>
      <c r="DYO1" s="73"/>
      <c r="DYP1" s="73"/>
      <c r="DYQ1" s="73"/>
      <c r="DYR1" s="73"/>
      <c r="DYS1" s="73"/>
      <c r="DYT1" s="73"/>
      <c r="DYU1" s="73"/>
      <c r="DYV1" s="73"/>
      <c r="DYW1" s="73"/>
      <c r="DYX1" s="73"/>
      <c r="DYY1" s="73"/>
      <c r="DYZ1" s="73"/>
      <c r="DZA1" s="73"/>
      <c r="DZB1" s="73"/>
      <c r="DZC1" s="73"/>
      <c r="DZD1" s="73"/>
      <c r="DZE1" s="73"/>
      <c r="DZF1" s="73"/>
      <c r="DZG1" s="73"/>
      <c r="DZH1" s="73"/>
      <c r="DZI1" s="73"/>
      <c r="DZJ1" s="73"/>
      <c r="DZK1" s="73"/>
      <c r="DZL1" s="73"/>
      <c r="DZM1" s="73"/>
      <c r="DZN1" s="73"/>
      <c r="DZO1" s="73"/>
      <c r="DZP1" s="73"/>
      <c r="DZQ1" s="73"/>
      <c r="DZR1" s="73"/>
      <c r="DZS1" s="73"/>
      <c r="DZT1" s="73"/>
      <c r="DZU1" s="73"/>
      <c r="DZV1" s="73"/>
      <c r="DZW1" s="73"/>
      <c r="DZX1" s="73"/>
      <c r="DZY1" s="73"/>
      <c r="DZZ1" s="73"/>
      <c r="EAA1" s="73"/>
      <c r="EAB1" s="73"/>
      <c r="EAC1" s="73"/>
      <c r="EAD1" s="73"/>
      <c r="EAE1" s="73"/>
      <c r="EAF1" s="73"/>
      <c r="EAG1" s="73"/>
      <c r="EAH1" s="73"/>
      <c r="EAI1" s="73"/>
      <c r="EAJ1" s="73"/>
      <c r="EAK1" s="73"/>
      <c r="EAL1" s="73"/>
      <c r="EAM1" s="73"/>
      <c r="EAN1" s="73"/>
      <c r="EAO1" s="73"/>
      <c r="EAP1" s="73"/>
      <c r="EAQ1" s="73"/>
      <c r="EAR1" s="73"/>
      <c r="EAS1" s="73"/>
      <c r="EAT1" s="73"/>
      <c r="EAU1" s="73"/>
      <c r="EAV1" s="73"/>
      <c r="EAW1" s="73"/>
      <c r="EAX1" s="73"/>
      <c r="EAY1" s="73"/>
      <c r="EAZ1" s="73"/>
      <c r="EBA1" s="73"/>
      <c r="EBB1" s="73"/>
      <c r="EBC1" s="73"/>
      <c r="EBD1" s="73"/>
      <c r="EBE1" s="73"/>
      <c r="EBF1" s="73"/>
      <c r="EBG1" s="73"/>
      <c r="EBH1" s="73"/>
      <c r="EBI1" s="73"/>
      <c r="EBJ1" s="73"/>
      <c r="EBK1" s="73"/>
      <c r="EBL1" s="73"/>
      <c r="EBM1" s="73"/>
      <c r="EBN1" s="73"/>
      <c r="EBO1" s="73"/>
      <c r="EBP1" s="73"/>
      <c r="EBQ1" s="73"/>
      <c r="EBR1" s="73"/>
      <c r="EBS1" s="73"/>
      <c r="EBT1" s="73"/>
      <c r="EBU1" s="73"/>
      <c r="EBV1" s="73"/>
      <c r="EBW1" s="73"/>
      <c r="EBX1" s="73"/>
      <c r="EBY1" s="73"/>
      <c r="EBZ1" s="73"/>
      <c r="ECA1" s="73"/>
      <c r="ECB1" s="73"/>
      <c r="ECC1" s="73"/>
      <c r="ECD1" s="73"/>
      <c r="ECE1" s="73"/>
      <c r="ECF1" s="73"/>
      <c r="ECG1" s="73"/>
      <c r="ECH1" s="73"/>
      <c r="ECI1" s="73"/>
      <c r="ECJ1" s="73"/>
      <c r="ECK1" s="73"/>
      <c r="ECL1" s="73"/>
      <c r="ECM1" s="73"/>
      <c r="ECN1" s="73"/>
      <c r="ECO1" s="73"/>
      <c r="ECP1" s="73"/>
      <c r="ECQ1" s="73"/>
      <c r="ECR1" s="73"/>
      <c r="ECS1" s="73"/>
      <c r="ECT1" s="73"/>
      <c r="ECU1" s="73"/>
      <c r="ECV1" s="73"/>
      <c r="ECW1" s="73"/>
      <c r="ECX1" s="73"/>
      <c r="ECY1" s="73"/>
      <c r="ECZ1" s="73"/>
      <c r="EDA1" s="73"/>
      <c r="EDB1" s="73"/>
      <c r="EDC1" s="73"/>
      <c r="EDD1" s="73"/>
      <c r="EDE1" s="73"/>
      <c r="EDF1" s="73"/>
      <c r="EDG1" s="73"/>
      <c r="EDH1" s="73"/>
      <c r="EDI1" s="73"/>
      <c r="EDJ1" s="73"/>
      <c r="EDK1" s="73"/>
      <c r="EDL1" s="73"/>
      <c r="EDM1" s="73"/>
      <c r="EDN1" s="73"/>
      <c r="EDO1" s="73"/>
      <c r="EDP1" s="73"/>
      <c r="EDQ1" s="73"/>
      <c r="EDR1" s="73"/>
      <c r="EDS1" s="73"/>
      <c r="EDT1" s="73"/>
      <c r="EDU1" s="73"/>
      <c r="EDV1" s="73"/>
      <c r="EDW1" s="73"/>
      <c r="EDX1" s="73"/>
      <c r="EDY1" s="73"/>
      <c r="EDZ1" s="73"/>
      <c r="EEA1" s="73"/>
      <c r="EEB1" s="73"/>
      <c r="EEC1" s="73"/>
      <c r="EED1" s="73"/>
      <c r="EEE1" s="73"/>
      <c r="EEF1" s="73"/>
      <c r="EEG1" s="73"/>
      <c r="EEH1" s="73"/>
      <c r="EEI1" s="73"/>
      <c r="EEJ1" s="73"/>
      <c r="EEK1" s="73"/>
      <c r="EEL1" s="73"/>
      <c r="EEM1" s="73"/>
      <c r="EEN1" s="73"/>
      <c r="EEO1" s="73"/>
      <c r="EEP1" s="73"/>
      <c r="EEQ1" s="73"/>
      <c r="EER1" s="73"/>
      <c r="EES1" s="73"/>
      <c r="EET1" s="73"/>
      <c r="EEU1" s="73"/>
      <c r="EEV1" s="73"/>
      <c r="EEW1" s="73"/>
      <c r="EEX1" s="73"/>
      <c r="EEY1" s="73"/>
      <c r="EEZ1" s="73"/>
      <c r="EFA1" s="73"/>
      <c r="EFB1" s="73"/>
      <c r="EFC1" s="73"/>
      <c r="EFD1" s="73"/>
      <c r="EFE1" s="73"/>
      <c r="EFF1" s="73"/>
      <c r="EFG1" s="73"/>
      <c r="EFH1" s="73"/>
      <c r="EFI1" s="73"/>
      <c r="EFJ1" s="73"/>
      <c r="EFK1" s="73"/>
      <c r="EFL1" s="73"/>
      <c r="EFM1" s="73"/>
      <c r="EFN1" s="73"/>
      <c r="EFO1" s="73"/>
      <c r="EFP1" s="73"/>
      <c r="EFQ1" s="73"/>
      <c r="EFR1" s="73"/>
      <c r="EFS1" s="73"/>
      <c r="EFT1" s="73"/>
      <c r="EFU1" s="73"/>
      <c r="EFV1" s="73"/>
      <c r="EFW1" s="73"/>
      <c r="EFX1" s="73"/>
      <c r="EFY1" s="73"/>
      <c r="EFZ1" s="73"/>
      <c r="EGA1" s="73"/>
      <c r="EGB1" s="73"/>
      <c r="EGC1" s="73"/>
      <c r="EGD1" s="73"/>
      <c r="EGE1" s="73"/>
      <c r="EGF1" s="73"/>
      <c r="EGG1" s="73"/>
      <c r="EGH1" s="73"/>
      <c r="EGI1" s="73"/>
      <c r="EGJ1" s="73"/>
      <c r="EGK1" s="73"/>
      <c r="EGL1" s="73"/>
      <c r="EGM1" s="73"/>
      <c r="EGN1" s="73"/>
      <c r="EGO1" s="73"/>
      <c r="EGP1" s="73"/>
      <c r="EGQ1" s="73"/>
      <c r="EGR1" s="73"/>
      <c r="EGS1" s="73"/>
      <c r="EGT1" s="73"/>
      <c r="EGU1" s="73"/>
      <c r="EGV1" s="73"/>
      <c r="EGW1" s="73"/>
      <c r="EGX1" s="73"/>
      <c r="EGY1" s="73"/>
      <c r="EGZ1" s="73"/>
      <c r="EHA1" s="73"/>
      <c r="EHB1" s="73"/>
      <c r="EHC1" s="73"/>
      <c r="EHD1" s="73"/>
      <c r="EHE1" s="73"/>
      <c r="EHF1" s="73"/>
      <c r="EHG1" s="73"/>
      <c r="EHH1" s="73"/>
      <c r="EHI1" s="73"/>
      <c r="EHJ1" s="73"/>
      <c r="EHK1" s="73"/>
      <c r="EHL1" s="73"/>
      <c r="EHM1" s="73"/>
      <c r="EHN1" s="73"/>
      <c r="EHO1" s="73"/>
      <c r="EHP1" s="73"/>
      <c r="EHQ1" s="73"/>
      <c r="EHR1" s="73"/>
      <c r="EHS1" s="73"/>
      <c r="EHT1" s="73"/>
      <c r="EHU1" s="73"/>
      <c r="EHV1" s="73"/>
      <c r="EHW1" s="73"/>
      <c r="EHX1" s="73"/>
      <c r="EHY1" s="73"/>
      <c r="EHZ1" s="73"/>
      <c r="EIA1" s="73"/>
      <c r="EIB1" s="73"/>
      <c r="EIC1" s="73"/>
      <c r="EID1" s="73"/>
      <c r="EIE1" s="73"/>
      <c r="EIF1" s="73"/>
      <c r="EIG1" s="73"/>
      <c r="EIH1" s="73"/>
      <c r="EII1" s="73"/>
      <c r="EIJ1" s="73"/>
      <c r="EIK1" s="73"/>
      <c r="EIL1" s="73"/>
      <c r="EIM1" s="73"/>
      <c r="EIN1" s="73"/>
      <c r="EIO1" s="73"/>
      <c r="EIP1" s="73"/>
      <c r="EIQ1" s="73"/>
      <c r="EIR1" s="73"/>
      <c r="EIS1" s="73"/>
      <c r="EIT1" s="73"/>
      <c r="EIU1" s="73"/>
      <c r="EIV1" s="73"/>
      <c r="EIW1" s="73"/>
      <c r="EIX1" s="73"/>
      <c r="EIY1" s="73"/>
      <c r="EIZ1" s="73"/>
      <c r="EJA1" s="73"/>
      <c r="EJB1" s="73"/>
      <c r="EJC1" s="73"/>
      <c r="EJD1" s="73"/>
      <c r="EJE1" s="73"/>
      <c r="EJF1" s="73"/>
      <c r="EJG1" s="73"/>
      <c r="EJH1" s="73"/>
      <c r="EJI1" s="73"/>
      <c r="EJJ1" s="73"/>
      <c r="EJK1" s="73"/>
      <c r="EJL1" s="73"/>
      <c r="EJM1" s="73"/>
      <c r="EJN1" s="73"/>
      <c r="EJO1" s="73"/>
      <c r="EJP1" s="73"/>
      <c r="EJQ1" s="73"/>
      <c r="EJR1" s="73"/>
      <c r="EJS1" s="73"/>
      <c r="EJT1" s="73"/>
      <c r="EJU1" s="73"/>
      <c r="EJV1" s="73"/>
      <c r="EJW1" s="73"/>
      <c r="EJX1" s="73"/>
      <c r="EJY1" s="73"/>
      <c r="EJZ1" s="73"/>
      <c r="EKA1" s="73"/>
      <c r="EKB1" s="73"/>
      <c r="EKC1" s="73"/>
      <c r="EKD1" s="73"/>
      <c r="EKE1" s="73"/>
      <c r="EKF1" s="73"/>
      <c r="EKG1" s="73"/>
      <c r="EKH1" s="73"/>
      <c r="EKI1" s="73"/>
      <c r="EKJ1" s="73"/>
      <c r="EKK1" s="73"/>
      <c r="EKL1" s="73"/>
      <c r="EKM1" s="73"/>
      <c r="EKN1" s="73"/>
      <c r="EKO1" s="73"/>
      <c r="EKP1" s="73"/>
      <c r="EKQ1" s="73"/>
      <c r="EKR1" s="73"/>
      <c r="EKS1" s="73"/>
      <c r="EKT1" s="73"/>
      <c r="EKU1" s="73"/>
      <c r="EKV1" s="73"/>
      <c r="EKW1" s="73"/>
      <c r="EKX1" s="73"/>
      <c r="EKY1" s="73"/>
      <c r="EKZ1" s="73"/>
      <c r="ELA1" s="73"/>
      <c r="ELB1" s="73"/>
      <c r="ELC1" s="73"/>
      <c r="ELD1" s="73"/>
      <c r="ELE1" s="73"/>
      <c r="ELF1" s="73"/>
      <c r="ELG1" s="73"/>
      <c r="ELH1" s="73"/>
      <c r="ELI1" s="73"/>
      <c r="ELJ1" s="73"/>
      <c r="ELK1" s="73"/>
      <c r="ELL1" s="73"/>
      <c r="ELM1" s="73"/>
      <c r="ELN1" s="73"/>
      <c r="ELO1" s="73"/>
      <c r="ELP1" s="73"/>
      <c r="ELQ1" s="73"/>
      <c r="ELR1" s="73"/>
      <c r="ELS1" s="73"/>
      <c r="ELT1" s="73"/>
      <c r="ELU1" s="73"/>
      <c r="ELV1" s="73"/>
      <c r="ELW1" s="73"/>
      <c r="ELX1" s="73"/>
      <c r="ELY1" s="73"/>
      <c r="ELZ1" s="73"/>
      <c r="EMA1" s="73"/>
      <c r="EMB1" s="73"/>
      <c r="EMC1" s="73"/>
      <c r="EMD1" s="73"/>
      <c r="EME1" s="73"/>
      <c r="EMF1" s="73"/>
      <c r="EMG1" s="73"/>
      <c r="EMH1" s="73"/>
      <c r="EMI1" s="73"/>
      <c r="EMJ1" s="73"/>
      <c r="EMK1" s="73"/>
      <c r="EML1" s="73"/>
      <c r="EMM1" s="73"/>
      <c r="EMN1" s="73"/>
      <c r="EMO1" s="73"/>
      <c r="EMP1" s="73"/>
      <c r="EMQ1" s="73"/>
      <c r="EMR1" s="73"/>
      <c r="EMS1" s="73"/>
      <c r="EMT1" s="73"/>
      <c r="EMU1" s="73"/>
      <c r="EMV1" s="73"/>
      <c r="EMW1" s="73"/>
      <c r="EMX1" s="73"/>
      <c r="EMY1" s="73"/>
      <c r="EMZ1" s="73"/>
      <c r="ENA1" s="73"/>
      <c r="ENB1" s="73"/>
      <c r="ENC1" s="73"/>
      <c r="END1" s="73"/>
      <c r="ENE1" s="73"/>
      <c r="ENF1" s="73"/>
      <c r="ENG1" s="73"/>
      <c r="ENH1" s="73"/>
      <c r="ENI1" s="73"/>
      <c r="ENJ1" s="73"/>
      <c r="ENK1" s="73"/>
      <c r="ENL1" s="73"/>
      <c r="ENM1" s="73"/>
      <c r="ENN1" s="73"/>
      <c r="ENO1" s="73"/>
      <c r="ENP1" s="73"/>
      <c r="ENQ1" s="73"/>
      <c r="ENR1" s="73"/>
      <c r="ENS1" s="73"/>
      <c r="ENT1" s="73"/>
      <c r="ENU1" s="73"/>
      <c r="ENV1" s="73"/>
      <c r="ENW1" s="73"/>
      <c r="ENX1" s="73"/>
      <c r="ENY1" s="73"/>
      <c r="ENZ1" s="73"/>
      <c r="EOA1" s="73"/>
      <c r="EOB1" s="73"/>
      <c r="EOC1" s="73"/>
      <c r="EOD1" s="73"/>
      <c r="EOE1" s="73"/>
      <c r="EOF1" s="73"/>
      <c r="EOG1" s="73"/>
      <c r="EOH1" s="73"/>
      <c r="EOI1" s="73"/>
      <c r="EOJ1" s="73"/>
      <c r="EOK1" s="73"/>
      <c r="EOL1" s="73"/>
      <c r="EOM1" s="73"/>
      <c r="EON1" s="73"/>
      <c r="EOO1" s="73"/>
      <c r="EOP1" s="73"/>
      <c r="EOQ1" s="73"/>
      <c r="EOR1" s="73"/>
      <c r="EOS1" s="73"/>
      <c r="EOT1" s="73"/>
      <c r="EOU1" s="73"/>
      <c r="EOV1" s="73"/>
      <c r="EOW1" s="73"/>
      <c r="EOX1" s="73"/>
      <c r="EOY1" s="73"/>
      <c r="EOZ1" s="73"/>
      <c r="EPA1" s="73"/>
      <c r="EPB1" s="73"/>
      <c r="EPC1" s="73"/>
      <c r="EPD1" s="73"/>
      <c r="EPE1" s="73"/>
      <c r="EPF1" s="73"/>
      <c r="EPG1" s="73"/>
      <c r="EPH1" s="73"/>
      <c r="EPI1" s="73"/>
      <c r="EPJ1" s="73"/>
      <c r="EPK1" s="73"/>
      <c r="EPL1" s="73"/>
      <c r="EPM1" s="73"/>
      <c r="EPN1" s="73"/>
      <c r="EPO1" s="73"/>
      <c r="EPP1" s="73"/>
      <c r="EPQ1" s="73"/>
      <c r="EPR1" s="73"/>
      <c r="EPS1" s="73"/>
      <c r="EPT1" s="73"/>
      <c r="EPU1" s="73"/>
      <c r="EPV1" s="73"/>
      <c r="EPW1" s="73"/>
      <c r="EPX1" s="73"/>
      <c r="EPY1" s="73"/>
      <c r="EPZ1" s="73"/>
      <c r="EQA1" s="73"/>
      <c r="EQB1" s="73"/>
      <c r="EQC1" s="73"/>
      <c r="EQD1" s="73"/>
      <c r="EQE1" s="73"/>
      <c r="EQF1" s="73"/>
      <c r="EQG1" s="73"/>
      <c r="EQH1" s="73"/>
      <c r="EQI1" s="73"/>
      <c r="EQJ1" s="73"/>
      <c r="EQK1" s="73"/>
      <c r="EQL1" s="73"/>
      <c r="EQM1" s="73"/>
      <c r="EQN1" s="73"/>
      <c r="EQO1" s="73"/>
      <c r="EQP1" s="73"/>
      <c r="EQQ1" s="73"/>
      <c r="EQR1" s="73"/>
      <c r="EQS1" s="73"/>
      <c r="EQT1" s="73"/>
      <c r="EQU1" s="73"/>
      <c r="EQV1" s="73"/>
      <c r="EQW1" s="73"/>
      <c r="EQX1" s="73"/>
      <c r="EQY1" s="73"/>
      <c r="EQZ1" s="73"/>
      <c r="ERA1" s="73"/>
      <c r="ERB1" s="73"/>
      <c r="ERC1" s="73"/>
      <c r="ERD1" s="73"/>
      <c r="ERE1" s="73"/>
      <c r="ERF1" s="73"/>
      <c r="ERG1" s="73"/>
      <c r="ERH1" s="73"/>
      <c r="ERI1" s="73"/>
      <c r="ERJ1" s="73"/>
      <c r="ERK1" s="73"/>
      <c r="ERL1" s="73"/>
      <c r="ERM1" s="73"/>
      <c r="ERN1" s="73"/>
      <c r="ERO1" s="73"/>
      <c r="ERP1" s="73"/>
      <c r="ERQ1" s="73"/>
      <c r="ERR1" s="73"/>
      <c r="ERS1" s="73"/>
      <c r="ERT1" s="73"/>
      <c r="ERU1" s="73"/>
      <c r="ERV1" s="73"/>
      <c r="ERW1" s="73"/>
      <c r="ERX1" s="73"/>
      <c r="ERY1" s="73"/>
      <c r="ERZ1" s="73"/>
      <c r="ESA1" s="73"/>
      <c r="ESB1" s="73"/>
      <c r="ESC1" s="73"/>
      <c r="ESD1" s="73"/>
      <c r="ESE1" s="73"/>
      <c r="ESF1" s="73"/>
      <c r="ESG1" s="73"/>
      <c r="ESH1" s="73"/>
      <c r="ESI1" s="73"/>
      <c r="ESJ1" s="73"/>
      <c r="ESK1" s="73"/>
      <c r="ESL1" s="73"/>
      <c r="ESM1" s="73"/>
      <c r="ESN1" s="73"/>
      <c r="ESO1" s="73"/>
      <c r="ESP1" s="73"/>
      <c r="ESQ1" s="73"/>
      <c r="ESR1" s="73"/>
      <c r="ESS1" s="73"/>
      <c r="EST1" s="73"/>
      <c r="ESU1" s="73"/>
      <c r="ESV1" s="73"/>
      <c r="ESW1" s="73"/>
      <c r="ESX1" s="73"/>
      <c r="ESY1" s="73"/>
      <c r="ESZ1" s="73"/>
      <c r="ETA1" s="73"/>
      <c r="ETB1" s="73"/>
      <c r="ETC1" s="73"/>
      <c r="ETD1" s="73"/>
      <c r="ETE1" s="73"/>
      <c r="ETF1" s="73"/>
      <c r="ETG1" s="73"/>
      <c r="ETH1" s="73"/>
      <c r="ETI1" s="73"/>
      <c r="ETJ1" s="73"/>
      <c r="ETK1" s="73"/>
      <c r="ETL1" s="73"/>
      <c r="ETM1" s="73"/>
      <c r="ETN1" s="73"/>
      <c r="ETO1" s="73"/>
      <c r="ETP1" s="73"/>
      <c r="ETQ1" s="73"/>
      <c r="ETR1" s="73"/>
      <c r="ETS1" s="73"/>
      <c r="ETT1" s="73"/>
      <c r="ETU1" s="73"/>
      <c r="ETV1" s="73"/>
      <c r="ETW1" s="73"/>
      <c r="ETX1" s="73"/>
      <c r="ETY1" s="73"/>
      <c r="ETZ1" s="73"/>
      <c r="EUA1" s="73"/>
      <c r="EUB1" s="73"/>
      <c r="EUC1" s="73"/>
      <c r="EUD1" s="73"/>
      <c r="EUE1" s="73"/>
      <c r="EUF1" s="73"/>
      <c r="EUG1" s="73"/>
      <c r="EUH1" s="73"/>
      <c r="EUI1" s="73"/>
      <c r="EUJ1" s="73"/>
      <c r="EUK1" s="73"/>
      <c r="EUL1" s="73"/>
      <c r="EUM1" s="73"/>
      <c r="EUN1" s="73"/>
      <c r="EUO1" s="73"/>
      <c r="EUP1" s="73"/>
      <c r="EUQ1" s="73"/>
      <c r="EUR1" s="73"/>
      <c r="EUS1" s="73"/>
      <c r="EUT1" s="73"/>
      <c r="EUU1" s="73"/>
      <c r="EUV1" s="73"/>
      <c r="EUW1" s="73"/>
      <c r="EUX1" s="73"/>
      <c r="EUY1" s="73"/>
      <c r="EUZ1" s="73"/>
      <c r="EVA1" s="73"/>
      <c r="EVB1" s="73"/>
      <c r="EVC1" s="73"/>
      <c r="EVD1" s="73"/>
      <c r="EVE1" s="73"/>
      <c r="EVF1" s="73"/>
      <c r="EVG1" s="73"/>
      <c r="EVH1" s="73"/>
      <c r="EVI1" s="73"/>
      <c r="EVJ1" s="73"/>
      <c r="EVK1" s="73"/>
      <c r="EVL1" s="73"/>
      <c r="EVM1" s="73"/>
      <c r="EVN1" s="73"/>
      <c r="EVO1" s="73"/>
      <c r="EVP1" s="73"/>
      <c r="EVQ1" s="73"/>
      <c r="EVR1" s="73"/>
      <c r="EVS1" s="73"/>
      <c r="EVT1" s="73"/>
      <c r="EVU1" s="73"/>
      <c r="EVV1" s="73"/>
      <c r="EVW1" s="73"/>
      <c r="EVX1" s="73"/>
      <c r="EVY1" s="73"/>
      <c r="EVZ1" s="73"/>
      <c r="EWA1" s="73"/>
      <c r="EWB1" s="73"/>
      <c r="EWC1" s="73"/>
      <c r="EWD1" s="73"/>
      <c r="EWE1" s="73"/>
      <c r="EWF1" s="73"/>
      <c r="EWG1" s="73"/>
      <c r="EWH1" s="73"/>
      <c r="EWI1" s="73"/>
      <c r="EWJ1" s="73"/>
      <c r="EWK1" s="73"/>
      <c r="EWL1" s="73"/>
      <c r="EWM1" s="73"/>
      <c r="EWN1" s="73"/>
      <c r="EWO1" s="73"/>
      <c r="EWP1" s="73"/>
      <c r="EWQ1" s="73"/>
      <c r="EWR1" s="73"/>
      <c r="EWS1" s="73"/>
      <c r="EWT1" s="73"/>
      <c r="EWU1" s="73"/>
      <c r="EWV1" s="73"/>
      <c r="EWW1" s="73"/>
      <c r="EWX1" s="73"/>
      <c r="EWY1" s="73"/>
      <c r="EWZ1" s="73"/>
      <c r="EXA1" s="73"/>
      <c r="EXB1" s="73"/>
      <c r="EXC1" s="73"/>
      <c r="EXD1" s="73"/>
      <c r="EXE1" s="73"/>
      <c r="EXF1" s="73"/>
      <c r="EXG1" s="73"/>
      <c r="EXH1" s="73"/>
      <c r="EXI1" s="73"/>
      <c r="EXJ1" s="73"/>
      <c r="EXK1" s="73"/>
      <c r="EXL1" s="73"/>
      <c r="EXM1" s="73"/>
      <c r="EXN1" s="73"/>
      <c r="EXO1" s="73"/>
      <c r="EXP1" s="73"/>
      <c r="EXQ1" s="73"/>
      <c r="EXR1" s="73"/>
      <c r="EXS1" s="73"/>
      <c r="EXT1" s="73"/>
      <c r="EXU1" s="73"/>
      <c r="EXV1" s="73"/>
      <c r="EXW1" s="73"/>
      <c r="EXX1" s="73"/>
      <c r="EXY1" s="73"/>
      <c r="EXZ1" s="73"/>
      <c r="EYA1" s="73"/>
      <c r="EYB1" s="73"/>
      <c r="EYC1" s="73"/>
      <c r="EYD1" s="73"/>
      <c r="EYE1" s="73"/>
      <c r="EYF1" s="73"/>
      <c r="EYG1" s="73"/>
      <c r="EYH1" s="73"/>
      <c r="EYI1" s="73"/>
      <c r="EYJ1" s="73"/>
      <c r="EYK1" s="73"/>
      <c r="EYL1" s="73"/>
      <c r="EYM1" s="73"/>
      <c r="EYN1" s="73"/>
      <c r="EYO1" s="73"/>
      <c r="EYP1" s="73"/>
      <c r="EYQ1" s="73"/>
      <c r="EYR1" s="73"/>
      <c r="EYS1" s="73"/>
      <c r="EYT1" s="73"/>
      <c r="EYU1" s="73"/>
      <c r="EYV1" s="73"/>
      <c r="EYW1" s="73"/>
      <c r="EYX1" s="73"/>
      <c r="EYY1" s="73"/>
      <c r="EYZ1" s="73"/>
      <c r="EZA1" s="73"/>
      <c r="EZB1" s="73"/>
      <c r="EZC1" s="73"/>
      <c r="EZD1" s="73"/>
      <c r="EZE1" s="73"/>
      <c r="EZF1" s="73"/>
      <c r="EZG1" s="73"/>
      <c r="EZH1" s="73"/>
      <c r="EZI1" s="73"/>
      <c r="EZJ1" s="73"/>
      <c r="EZK1" s="73"/>
      <c r="EZL1" s="73"/>
      <c r="EZM1" s="73"/>
      <c r="EZN1" s="73"/>
      <c r="EZO1" s="73"/>
      <c r="EZP1" s="73"/>
      <c r="EZQ1" s="73"/>
      <c r="EZR1" s="73"/>
      <c r="EZS1" s="73"/>
      <c r="EZT1" s="73"/>
      <c r="EZU1" s="73"/>
      <c r="EZV1" s="73"/>
      <c r="EZW1" s="73"/>
      <c r="EZX1" s="73"/>
      <c r="EZY1" s="73"/>
      <c r="EZZ1" s="73"/>
      <c r="FAA1" s="73"/>
      <c r="FAB1" s="73"/>
      <c r="FAC1" s="73"/>
      <c r="FAD1" s="73"/>
      <c r="FAE1" s="73"/>
      <c r="FAF1" s="73"/>
      <c r="FAG1" s="73"/>
      <c r="FAH1" s="73"/>
      <c r="FAI1" s="73"/>
      <c r="FAJ1" s="73"/>
      <c r="FAK1" s="73"/>
      <c r="FAL1" s="73"/>
      <c r="FAM1" s="73"/>
      <c r="FAN1" s="73"/>
      <c r="FAO1" s="73"/>
      <c r="FAP1" s="73"/>
      <c r="FAQ1" s="73"/>
      <c r="FAR1" s="73"/>
      <c r="FAS1" s="73"/>
      <c r="FAT1" s="73"/>
      <c r="FAU1" s="73"/>
      <c r="FAV1" s="73"/>
      <c r="FAW1" s="73"/>
      <c r="FAX1" s="73"/>
      <c r="FAY1" s="73"/>
      <c r="FAZ1" s="73"/>
      <c r="FBA1" s="73"/>
      <c r="FBB1" s="73"/>
      <c r="FBC1" s="73"/>
      <c r="FBD1" s="73"/>
      <c r="FBE1" s="73"/>
      <c r="FBF1" s="73"/>
      <c r="FBG1" s="73"/>
      <c r="FBH1" s="73"/>
      <c r="FBI1" s="73"/>
      <c r="FBJ1" s="73"/>
      <c r="FBK1" s="73"/>
      <c r="FBL1" s="73"/>
      <c r="FBM1" s="73"/>
      <c r="FBN1" s="73"/>
      <c r="FBO1" s="73"/>
      <c r="FBP1" s="73"/>
      <c r="FBQ1" s="73"/>
      <c r="FBR1" s="73"/>
      <c r="FBS1" s="73"/>
      <c r="FBT1" s="73"/>
      <c r="FBU1" s="73"/>
      <c r="FBV1" s="73"/>
      <c r="FBW1" s="73"/>
      <c r="FBX1" s="73"/>
      <c r="FBY1" s="73"/>
      <c r="FBZ1" s="73"/>
      <c r="FCA1" s="73"/>
      <c r="FCB1" s="73"/>
      <c r="FCC1" s="73"/>
      <c r="FCD1" s="73"/>
      <c r="FCE1" s="73"/>
      <c r="FCF1" s="73"/>
      <c r="FCG1" s="73"/>
      <c r="FCH1" s="73"/>
      <c r="FCI1" s="73"/>
      <c r="FCJ1" s="73"/>
      <c r="FCK1" s="73"/>
      <c r="FCL1" s="73"/>
      <c r="FCM1" s="73"/>
      <c r="FCN1" s="73"/>
      <c r="FCO1" s="73"/>
      <c r="FCP1" s="73"/>
      <c r="FCQ1" s="73"/>
      <c r="FCR1" s="73"/>
      <c r="FCS1" s="73"/>
      <c r="FCT1" s="73"/>
      <c r="FCU1" s="73"/>
      <c r="FCV1" s="73"/>
      <c r="FCW1" s="73"/>
      <c r="FCX1" s="73"/>
      <c r="FCY1" s="73"/>
      <c r="FCZ1" s="73"/>
      <c r="FDA1" s="73"/>
      <c r="FDB1" s="73"/>
      <c r="FDC1" s="73"/>
      <c r="FDD1" s="73"/>
      <c r="FDE1" s="73"/>
      <c r="FDF1" s="73"/>
      <c r="FDG1" s="73"/>
      <c r="FDH1" s="73"/>
      <c r="FDI1" s="73"/>
      <c r="FDJ1" s="73"/>
      <c r="FDK1" s="73"/>
      <c r="FDL1" s="73"/>
      <c r="FDM1" s="73"/>
      <c r="FDN1" s="73"/>
      <c r="FDO1" s="73"/>
      <c r="FDP1" s="73"/>
      <c r="FDQ1" s="73"/>
      <c r="FDR1" s="73"/>
      <c r="FDS1" s="73"/>
      <c r="FDT1" s="73"/>
      <c r="FDU1" s="73"/>
      <c r="FDV1" s="73"/>
      <c r="FDW1" s="73"/>
      <c r="FDX1" s="73"/>
      <c r="FDY1" s="73"/>
      <c r="FDZ1" s="73"/>
      <c r="FEA1" s="73"/>
      <c r="FEB1" s="73"/>
      <c r="FEC1" s="73"/>
      <c r="FED1" s="73"/>
      <c r="FEE1" s="73"/>
      <c r="FEF1" s="73"/>
      <c r="FEG1" s="73"/>
      <c r="FEH1" s="73"/>
      <c r="FEI1" s="73"/>
      <c r="FEJ1" s="73"/>
      <c r="FEK1" s="73"/>
      <c r="FEL1" s="73"/>
      <c r="FEM1" s="73"/>
      <c r="FEN1" s="73"/>
      <c r="FEO1" s="73"/>
      <c r="FEP1" s="73"/>
      <c r="FEQ1" s="73"/>
      <c r="FER1" s="73"/>
      <c r="FES1" s="73"/>
      <c r="FET1" s="73"/>
      <c r="FEU1" s="73"/>
      <c r="FEV1" s="73"/>
      <c r="FEW1" s="73"/>
      <c r="FEX1" s="73"/>
      <c r="FEY1" s="73"/>
      <c r="FEZ1" s="73"/>
      <c r="FFA1" s="73"/>
      <c r="FFB1" s="73"/>
      <c r="FFC1" s="73"/>
      <c r="FFD1" s="73"/>
      <c r="FFE1" s="73"/>
      <c r="FFF1" s="73"/>
      <c r="FFG1" s="73"/>
      <c r="FFH1" s="73"/>
      <c r="FFI1" s="73"/>
      <c r="FFJ1" s="73"/>
      <c r="FFK1" s="73"/>
      <c r="FFL1" s="73"/>
      <c r="FFM1" s="73"/>
      <c r="FFN1" s="73"/>
      <c r="FFO1" s="73"/>
      <c r="FFP1" s="73"/>
      <c r="FFQ1" s="73"/>
      <c r="FFR1" s="73"/>
      <c r="FFS1" s="73"/>
      <c r="FFT1" s="73"/>
      <c r="FFU1" s="73"/>
      <c r="FFV1" s="73"/>
      <c r="FFW1" s="73"/>
      <c r="FFX1" s="73"/>
      <c r="FFY1" s="73"/>
      <c r="FFZ1" s="73"/>
      <c r="FGA1" s="73"/>
      <c r="FGB1" s="73"/>
      <c r="FGC1" s="73"/>
      <c r="FGD1" s="73"/>
      <c r="FGE1" s="73"/>
      <c r="FGF1" s="73"/>
      <c r="FGG1" s="73"/>
      <c r="FGH1" s="73"/>
      <c r="FGI1" s="73"/>
      <c r="FGJ1" s="73"/>
      <c r="FGK1" s="73"/>
      <c r="FGL1" s="73"/>
      <c r="FGM1" s="73"/>
      <c r="FGN1" s="73"/>
      <c r="FGO1" s="73"/>
      <c r="FGP1" s="73"/>
      <c r="FGQ1" s="73"/>
      <c r="FGR1" s="73"/>
      <c r="FGS1" s="73"/>
      <c r="FGT1" s="73"/>
      <c r="FGU1" s="73"/>
      <c r="FGV1" s="73"/>
      <c r="FGW1" s="73"/>
      <c r="FGX1" s="73"/>
      <c r="FGY1" s="73"/>
      <c r="FGZ1" s="73"/>
      <c r="FHA1" s="73"/>
      <c r="FHB1" s="73"/>
      <c r="FHC1" s="73"/>
      <c r="FHD1" s="73"/>
      <c r="FHE1" s="73"/>
      <c r="FHF1" s="73"/>
      <c r="FHG1" s="73"/>
      <c r="FHH1" s="73"/>
      <c r="FHI1" s="73"/>
      <c r="FHJ1" s="73"/>
      <c r="FHK1" s="73"/>
      <c r="FHL1" s="73"/>
      <c r="FHM1" s="73"/>
      <c r="FHN1" s="73"/>
      <c r="FHO1" s="73"/>
      <c r="FHP1" s="73"/>
      <c r="FHQ1" s="73"/>
      <c r="FHR1" s="73"/>
      <c r="FHS1" s="73"/>
      <c r="FHT1" s="73"/>
      <c r="FHU1" s="73"/>
      <c r="FHV1" s="73"/>
      <c r="FHW1" s="73"/>
      <c r="FHX1" s="73"/>
      <c r="FHY1" s="73"/>
      <c r="FHZ1" s="73"/>
      <c r="FIA1" s="73"/>
      <c r="FIB1" s="73"/>
      <c r="FIC1" s="73"/>
      <c r="FID1" s="73"/>
      <c r="FIE1" s="73"/>
      <c r="FIF1" s="73"/>
      <c r="FIG1" s="73"/>
      <c r="FIH1" s="73"/>
      <c r="FII1" s="73"/>
      <c r="FIJ1" s="73"/>
      <c r="FIK1" s="73"/>
      <c r="FIL1" s="73"/>
      <c r="FIM1" s="73"/>
      <c r="FIN1" s="73"/>
      <c r="FIO1" s="73"/>
      <c r="FIP1" s="73"/>
      <c r="FIQ1" s="73"/>
      <c r="FIR1" s="73"/>
      <c r="FIS1" s="73"/>
      <c r="FIT1" s="73"/>
      <c r="FIU1" s="73"/>
      <c r="FIV1" s="73"/>
      <c r="FIW1" s="73"/>
      <c r="FIX1" s="73"/>
      <c r="FIY1" s="73"/>
      <c r="FIZ1" s="73"/>
      <c r="FJA1" s="73"/>
      <c r="FJB1" s="73"/>
      <c r="FJC1" s="73"/>
      <c r="FJD1" s="73"/>
      <c r="FJE1" s="73"/>
      <c r="FJF1" s="73"/>
      <c r="FJG1" s="73"/>
      <c r="FJH1" s="73"/>
      <c r="FJI1" s="73"/>
      <c r="FJJ1" s="73"/>
      <c r="FJK1" s="73"/>
      <c r="FJL1" s="73"/>
      <c r="FJM1" s="73"/>
      <c r="FJN1" s="73"/>
      <c r="FJO1" s="73"/>
      <c r="FJP1" s="73"/>
      <c r="FJQ1" s="73"/>
      <c r="FJR1" s="73"/>
      <c r="FJS1" s="73"/>
      <c r="FJT1" s="73"/>
      <c r="FJU1" s="73"/>
      <c r="FJV1" s="73"/>
      <c r="FJW1" s="73"/>
      <c r="FJX1" s="73"/>
      <c r="FJY1" s="73"/>
      <c r="FJZ1" s="73"/>
      <c r="FKA1" s="73"/>
      <c r="FKB1" s="73"/>
      <c r="FKC1" s="73"/>
      <c r="FKD1" s="73"/>
      <c r="FKE1" s="73"/>
      <c r="FKF1" s="73"/>
      <c r="FKG1" s="73"/>
      <c r="FKH1" s="73"/>
      <c r="FKI1" s="73"/>
      <c r="FKJ1" s="73"/>
      <c r="FKK1" s="73"/>
      <c r="FKL1" s="73"/>
      <c r="FKM1" s="73"/>
      <c r="FKN1" s="73"/>
      <c r="FKO1" s="73"/>
      <c r="FKP1" s="73"/>
      <c r="FKQ1" s="73"/>
      <c r="FKR1" s="73"/>
      <c r="FKS1" s="73"/>
      <c r="FKT1" s="73"/>
      <c r="FKU1" s="73"/>
      <c r="FKV1" s="73"/>
      <c r="FKW1" s="73"/>
      <c r="FKX1" s="73"/>
      <c r="FKY1" s="73"/>
      <c r="FKZ1" s="73"/>
      <c r="FLA1" s="73"/>
      <c r="FLB1" s="73"/>
      <c r="FLC1" s="73"/>
      <c r="FLD1" s="73"/>
      <c r="FLE1" s="73"/>
      <c r="FLF1" s="73"/>
      <c r="FLG1" s="73"/>
      <c r="FLH1" s="73"/>
      <c r="FLI1" s="73"/>
      <c r="FLJ1" s="73"/>
      <c r="FLK1" s="73"/>
      <c r="FLL1" s="73"/>
      <c r="FLM1" s="73"/>
      <c r="FLN1" s="73"/>
      <c r="FLO1" s="73"/>
      <c r="FLP1" s="73"/>
      <c r="FLQ1" s="73"/>
      <c r="FLR1" s="73"/>
      <c r="FLS1" s="73"/>
      <c r="FLT1" s="73"/>
      <c r="FLU1" s="73"/>
      <c r="FLV1" s="73"/>
      <c r="FLW1" s="73"/>
      <c r="FLX1" s="73"/>
      <c r="FLY1" s="73"/>
      <c r="FLZ1" s="73"/>
      <c r="FMA1" s="73"/>
      <c r="FMB1" s="73"/>
      <c r="FMC1" s="73"/>
      <c r="FMD1" s="73"/>
      <c r="FME1" s="73"/>
      <c r="FMF1" s="73"/>
      <c r="FMG1" s="73"/>
      <c r="FMH1" s="73"/>
      <c r="FMI1" s="73"/>
      <c r="FMJ1" s="73"/>
      <c r="FMK1" s="73"/>
      <c r="FML1" s="73"/>
      <c r="FMM1" s="73"/>
      <c r="FMN1" s="73"/>
      <c r="FMO1" s="73"/>
      <c r="FMP1" s="73"/>
      <c r="FMQ1" s="73"/>
      <c r="FMR1" s="73"/>
      <c r="FMS1" s="73"/>
      <c r="FMT1" s="73"/>
      <c r="FMU1" s="73"/>
      <c r="FMV1" s="73"/>
      <c r="FMW1" s="73"/>
      <c r="FMX1" s="73"/>
      <c r="FMY1" s="73"/>
      <c r="FMZ1" s="73"/>
      <c r="FNA1" s="73"/>
      <c r="FNB1" s="73"/>
      <c r="FNC1" s="73"/>
      <c r="FND1" s="73"/>
      <c r="FNE1" s="73"/>
      <c r="FNF1" s="73"/>
      <c r="FNG1" s="73"/>
      <c r="FNH1" s="73"/>
      <c r="FNI1" s="73"/>
      <c r="FNJ1" s="73"/>
      <c r="FNK1" s="73"/>
      <c r="FNL1" s="73"/>
      <c r="FNM1" s="73"/>
      <c r="FNN1" s="73"/>
      <c r="FNO1" s="73"/>
      <c r="FNP1" s="73"/>
      <c r="FNQ1" s="73"/>
      <c r="FNR1" s="73"/>
      <c r="FNS1" s="73"/>
      <c r="FNT1" s="73"/>
      <c r="FNU1" s="73"/>
      <c r="FNV1" s="73"/>
      <c r="FNW1" s="73"/>
      <c r="FNX1" s="73"/>
      <c r="FNY1" s="73"/>
      <c r="FNZ1" s="73"/>
      <c r="FOA1" s="73"/>
      <c r="FOB1" s="73"/>
      <c r="FOC1" s="73"/>
      <c r="FOD1" s="73"/>
      <c r="FOE1" s="73"/>
      <c r="FOF1" s="73"/>
      <c r="FOG1" s="73"/>
      <c r="FOH1" s="73"/>
      <c r="FOI1" s="73"/>
      <c r="FOJ1" s="73"/>
      <c r="FOK1" s="73"/>
      <c r="FOL1" s="73"/>
      <c r="FOM1" s="73"/>
      <c r="FON1" s="73"/>
      <c r="FOO1" s="73"/>
      <c r="FOP1" s="73"/>
      <c r="FOQ1" s="73"/>
      <c r="FOR1" s="73"/>
      <c r="FOS1" s="73"/>
      <c r="FOT1" s="73"/>
      <c r="FOU1" s="73"/>
      <c r="FOV1" s="73"/>
      <c r="FOW1" s="73"/>
      <c r="FOX1" s="73"/>
      <c r="FOY1" s="73"/>
      <c r="FOZ1" s="73"/>
      <c r="FPA1" s="73"/>
      <c r="FPB1" s="73"/>
      <c r="FPC1" s="73"/>
      <c r="FPD1" s="73"/>
      <c r="FPE1" s="73"/>
      <c r="FPF1" s="73"/>
      <c r="FPG1" s="73"/>
      <c r="FPH1" s="73"/>
      <c r="FPI1" s="73"/>
      <c r="FPJ1" s="73"/>
      <c r="FPK1" s="73"/>
      <c r="FPL1" s="73"/>
      <c r="FPM1" s="73"/>
      <c r="FPN1" s="73"/>
      <c r="FPO1" s="73"/>
      <c r="FPP1" s="73"/>
      <c r="FPQ1" s="73"/>
      <c r="FPR1" s="73"/>
      <c r="FPS1" s="73"/>
      <c r="FPT1" s="73"/>
      <c r="FPU1" s="73"/>
      <c r="FPV1" s="73"/>
      <c r="FPW1" s="73"/>
      <c r="FPX1" s="73"/>
      <c r="FPY1" s="73"/>
      <c r="FPZ1" s="73"/>
      <c r="FQA1" s="73"/>
      <c r="FQB1" s="73"/>
      <c r="FQC1" s="73"/>
      <c r="FQD1" s="73"/>
      <c r="FQE1" s="73"/>
      <c r="FQF1" s="73"/>
      <c r="FQG1" s="73"/>
      <c r="FQH1" s="73"/>
      <c r="FQI1" s="73"/>
      <c r="FQJ1" s="73"/>
      <c r="FQK1" s="73"/>
      <c r="FQL1" s="73"/>
      <c r="FQM1" s="73"/>
      <c r="FQN1" s="73"/>
      <c r="FQO1" s="73"/>
      <c r="FQP1" s="73"/>
      <c r="FQQ1" s="73"/>
      <c r="FQR1" s="73"/>
      <c r="FQS1" s="73"/>
      <c r="FQT1" s="73"/>
      <c r="FQU1" s="73"/>
      <c r="FQV1" s="73"/>
      <c r="FQW1" s="73"/>
      <c r="FQX1" s="73"/>
      <c r="FQY1" s="73"/>
      <c r="FQZ1" s="73"/>
      <c r="FRA1" s="73"/>
      <c r="FRB1" s="73"/>
      <c r="FRC1" s="73"/>
      <c r="FRD1" s="73"/>
      <c r="FRE1" s="73"/>
      <c r="FRF1" s="73"/>
      <c r="FRG1" s="73"/>
      <c r="FRH1" s="73"/>
      <c r="FRI1" s="73"/>
      <c r="FRJ1" s="73"/>
      <c r="FRK1" s="73"/>
      <c r="FRL1" s="73"/>
      <c r="FRM1" s="73"/>
      <c r="FRN1" s="73"/>
      <c r="FRO1" s="73"/>
      <c r="FRP1" s="73"/>
      <c r="FRQ1" s="73"/>
      <c r="FRR1" s="73"/>
      <c r="FRS1" s="73"/>
      <c r="FRT1" s="73"/>
      <c r="FRU1" s="73"/>
      <c r="FRV1" s="73"/>
      <c r="FRW1" s="73"/>
      <c r="FRX1" s="73"/>
      <c r="FRY1" s="73"/>
      <c r="FRZ1" s="73"/>
      <c r="FSA1" s="73"/>
      <c r="FSB1" s="73"/>
      <c r="FSC1" s="73"/>
      <c r="FSD1" s="73"/>
      <c r="FSE1" s="73"/>
      <c r="FSF1" s="73"/>
      <c r="FSG1" s="73"/>
      <c r="FSH1" s="73"/>
      <c r="FSI1" s="73"/>
      <c r="FSJ1" s="73"/>
      <c r="FSK1" s="73"/>
      <c r="FSL1" s="73"/>
      <c r="FSM1" s="73"/>
      <c r="FSN1" s="73"/>
      <c r="FSO1" s="73"/>
      <c r="FSP1" s="73"/>
      <c r="FSQ1" s="73"/>
      <c r="FSR1" s="73"/>
      <c r="FSS1" s="73"/>
      <c r="FST1" s="73"/>
      <c r="FSU1" s="73"/>
      <c r="FSV1" s="73"/>
      <c r="FSW1" s="73"/>
      <c r="FSX1" s="73"/>
      <c r="FSY1" s="73"/>
      <c r="FSZ1" s="73"/>
      <c r="FTA1" s="73"/>
      <c r="FTB1" s="73"/>
      <c r="FTC1" s="73"/>
      <c r="FTD1" s="73"/>
      <c r="FTE1" s="73"/>
      <c r="FTF1" s="73"/>
      <c r="FTG1" s="73"/>
      <c r="FTH1" s="73"/>
      <c r="FTI1" s="73"/>
      <c r="FTJ1" s="73"/>
      <c r="FTK1" s="73"/>
      <c r="FTL1" s="73"/>
      <c r="FTM1" s="73"/>
      <c r="FTN1" s="73"/>
      <c r="FTO1" s="73"/>
      <c r="FTP1" s="73"/>
      <c r="FTQ1" s="73"/>
      <c r="FTR1" s="73"/>
      <c r="FTS1" s="73"/>
      <c r="FTT1" s="73"/>
      <c r="FTU1" s="73"/>
      <c r="FTV1" s="73"/>
      <c r="FTW1" s="73"/>
      <c r="FTX1" s="73"/>
      <c r="FTY1" s="73"/>
      <c r="FTZ1" s="73"/>
      <c r="FUA1" s="73"/>
      <c r="FUB1" s="73"/>
      <c r="FUC1" s="73"/>
      <c r="FUD1" s="73"/>
      <c r="FUE1" s="73"/>
      <c r="FUF1" s="73"/>
      <c r="FUG1" s="73"/>
      <c r="FUH1" s="73"/>
      <c r="FUI1" s="73"/>
      <c r="FUJ1" s="73"/>
      <c r="FUK1" s="73"/>
      <c r="FUL1" s="73"/>
      <c r="FUM1" s="73"/>
      <c r="FUN1" s="73"/>
      <c r="FUO1" s="73"/>
      <c r="FUP1" s="73"/>
      <c r="FUQ1" s="73"/>
      <c r="FUR1" s="73"/>
      <c r="FUS1" s="73"/>
      <c r="FUT1" s="73"/>
      <c r="FUU1" s="73"/>
      <c r="FUV1" s="73"/>
      <c r="FUW1" s="73"/>
      <c r="FUX1" s="73"/>
      <c r="FUY1" s="73"/>
      <c r="FUZ1" s="73"/>
      <c r="FVA1" s="73"/>
      <c r="FVB1" s="73"/>
      <c r="FVC1" s="73"/>
      <c r="FVD1" s="73"/>
      <c r="FVE1" s="73"/>
      <c r="FVF1" s="73"/>
      <c r="FVG1" s="73"/>
      <c r="FVH1" s="73"/>
      <c r="FVI1" s="73"/>
      <c r="FVJ1" s="73"/>
      <c r="FVK1" s="73"/>
      <c r="FVL1" s="73"/>
      <c r="FVM1" s="73"/>
      <c r="FVN1" s="73"/>
      <c r="FVO1" s="73"/>
      <c r="FVP1" s="73"/>
      <c r="FVQ1" s="73"/>
      <c r="FVR1" s="73"/>
      <c r="FVS1" s="73"/>
      <c r="FVT1" s="73"/>
      <c r="FVU1" s="73"/>
      <c r="FVV1" s="73"/>
      <c r="FVW1" s="73"/>
      <c r="FVX1" s="73"/>
      <c r="FVY1" s="73"/>
      <c r="FVZ1" s="73"/>
      <c r="FWA1" s="73"/>
      <c r="FWB1" s="73"/>
      <c r="FWC1" s="73"/>
      <c r="FWD1" s="73"/>
      <c r="FWE1" s="73"/>
      <c r="FWF1" s="73"/>
      <c r="FWG1" s="73"/>
      <c r="FWH1" s="73"/>
      <c r="FWI1" s="73"/>
      <c r="FWJ1" s="73"/>
      <c r="FWK1" s="73"/>
      <c r="FWL1" s="73"/>
      <c r="FWM1" s="73"/>
      <c r="FWN1" s="73"/>
      <c r="FWO1" s="73"/>
      <c r="FWP1" s="73"/>
      <c r="FWQ1" s="73"/>
      <c r="FWR1" s="73"/>
      <c r="FWS1" s="73"/>
      <c r="FWT1" s="73"/>
      <c r="FWU1" s="73"/>
      <c r="FWV1" s="73"/>
      <c r="FWW1" s="73"/>
      <c r="FWX1" s="73"/>
      <c r="FWY1" s="73"/>
      <c r="FWZ1" s="73"/>
      <c r="FXA1" s="73"/>
      <c r="FXB1" s="73"/>
      <c r="FXC1" s="73"/>
      <c r="FXD1" s="73"/>
      <c r="FXE1" s="73"/>
      <c r="FXF1" s="73"/>
      <c r="FXG1" s="73"/>
      <c r="FXH1" s="73"/>
      <c r="FXI1" s="73"/>
      <c r="FXJ1" s="73"/>
      <c r="FXK1" s="73"/>
      <c r="FXL1" s="73"/>
      <c r="FXM1" s="73"/>
      <c r="FXN1" s="73"/>
      <c r="FXO1" s="73"/>
      <c r="FXP1" s="73"/>
      <c r="FXQ1" s="73"/>
      <c r="FXR1" s="73"/>
      <c r="FXS1" s="73"/>
      <c r="FXT1" s="73"/>
      <c r="FXU1" s="73"/>
      <c r="FXV1" s="73"/>
      <c r="FXW1" s="73"/>
      <c r="FXX1" s="73"/>
      <c r="FXY1" s="73"/>
      <c r="FXZ1" s="73"/>
      <c r="FYA1" s="73"/>
      <c r="FYB1" s="73"/>
      <c r="FYC1" s="73"/>
      <c r="FYD1" s="73"/>
      <c r="FYE1" s="73"/>
      <c r="FYF1" s="73"/>
      <c r="FYG1" s="73"/>
      <c r="FYH1" s="73"/>
      <c r="FYI1" s="73"/>
      <c r="FYJ1" s="73"/>
      <c r="FYK1" s="73"/>
      <c r="FYL1" s="73"/>
      <c r="FYM1" s="73"/>
      <c r="FYN1" s="73"/>
      <c r="FYO1" s="73"/>
      <c r="FYP1" s="73"/>
      <c r="FYQ1" s="73"/>
      <c r="FYR1" s="73"/>
      <c r="FYS1" s="73"/>
      <c r="FYT1" s="73"/>
      <c r="FYU1" s="73"/>
      <c r="FYV1" s="73"/>
      <c r="FYW1" s="73"/>
      <c r="FYX1" s="73"/>
      <c r="FYY1" s="73"/>
      <c r="FYZ1" s="73"/>
      <c r="FZA1" s="73"/>
      <c r="FZB1" s="73"/>
      <c r="FZC1" s="73"/>
      <c r="FZD1" s="73"/>
      <c r="FZE1" s="73"/>
      <c r="FZF1" s="73"/>
      <c r="FZG1" s="73"/>
      <c r="FZH1" s="73"/>
      <c r="FZI1" s="73"/>
      <c r="FZJ1" s="73"/>
      <c r="FZK1" s="73"/>
      <c r="FZL1" s="73"/>
      <c r="FZM1" s="73"/>
      <c r="FZN1" s="73"/>
      <c r="FZO1" s="73"/>
      <c r="FZP1" s="73"/>
      <c r="FZQ1" s="73"/>
      <c r="FZR1" s="73"/>
      <c r="FZS1" s="73"/>
      <c r="FZT1" s="73"/>
      <c r="FZU1" s="73"/>
      <c r="FZV1" s="73"/>
      <c r="FZW1" s="73"/>
      <c r="FZX1" s="73"/>
      <c r="FZY1" s="73"/>
      <c r="FZZ1" s="73"/>
      <c r="GAA1" s="73"/>
      <c r="GAB1" s="73"/>
      <c r="GAC1" s="73"/>
      <c r="GAD1" s="73"/>
      <c r="GAE1" s="73"/>
      <c r="GAF1" s="73"/>
      <c r="GAG1" s="73"/>
      <c r="GAH1" s="73"/>
      <c r="GAI1" s="73"/>
      <c r="GAJ1" s="73"/>
      <c r="GAK1" s="73"/>
      <c r="GAL1" s="73"/>
      <c r="GAM1" s="73"/>
      <c r="GAN1" s="73"/>
      <c r="GAO1" s="73"/>
      <c r="GAP1" s="73"/>
      <c r="GAQ1" s="73"/>
      <c r="GAR1" s="73"/>
      <c r="GAS1" s="73"/>
      <c r="GAT1" s="73"/>
      <c r="GAU1" s="73"/>
      <c r="GAV1" s="73"/>
      <c r="GAW1" s="73"/>
      <c r="GAX1" s="73"/>
      <c r="GAY1" s="73"/>
      <c r="GAZ1" s="73"/>
      <c r="GBA1" s="73"/>
      <c r="GBB1" s="73"/>
      <c r="GBC1" s="73"/>
      <c r="GBD1" s="73"/>
      <c r="GBE1" s="73"/>
      <c r="GBF1" s="73"/>
      <c r="GBG1" s="73"/>
      <c r="GBH1" s="73"/>
      <c r="GBI1" s="73"/>
      <c r="GBJ1" s="73"/>
      <c r="GBK1" s="73"/>
      <c r="GBL1" s="73"/>
      <c r="GBM1" s="73"/>
      <c r="GBN1" s="73"/>
      <c r="GBO1" s="73"/>
      <c r="GBP1" s="73"/>
      <c r="GBQ1" s="73"/>
      <c r="GBR1" s="73"/>
      <c r="GBS1" s="73"/>
      <c r="GBT1" s="73"/>
      <c r="GBU1" s="73"/>
      <c r="GBV1" s="73"/>
      <c r="GBW1" s="73"/>
      <c r="GBX1" s="73"/>
      <c r="GBY1" s="73"/>
      <c r="GBZ1" s="73"/>
      <c r="GCA1" s="73"/>
      <c r="GCB1" s="73"/>
      <c r="GCC1" s="73"/>
      <c r="GCD1" s="73"/>
      <c r="GCE1" s="73"/>
      <c r="GCF1" s="73"/>
      <c r="GCG1" s="73"/>
      <c r="GCH1" s="73"/>
      <c r="GCI1" s="73"/>
      <c r="GCJ1" s="73"/>
      <c r="GCK1" s="73"/>
      <c r="GCL1" s="73"/>
      <c r="GCM1" s="73"/>
      <c r="GCN1" s="73"/>
      <c r="GCO1" s="73"/>
      <c r="GCP1" s="73"/>
      <c r="GCQ1" s="73"/>
      <c r="GCR1" s="73"/>
      <c r="GCS1" s="73"/>
      <c r="GCT1" s="73"/>
      <c r="GCU1" s="73"/>
      <c r="GCV1" s="73"/>
      <c r="GCW1" s="73"/>
      <c r="GCX1" s="73"/>
      <c r="GCY1" s="73"/>
      <c r="GCZ1" s="73"/>
      <c r="GDA1" s="73"/>
      <c r="GDB1" s="73"/>
      <c r="GDC1" s="73"/>
      <c r="GDD1" s="73"/>
      <c r="GDE1" s="73"/>
      <c r="GDF1" s="73"/>
      <c r="GDG1" s="73"/>
      <c r="GDH1" s="73"/>
      <c r="GDI1" s="73"/>
      <c r="GDJ1" s="73"/>
      <c r="GDK1" s="73"/>
      <c r="GDL1" s="73"/>
      <c r="GDM1" s="73"/>
      <c r="GDN1" s="73"/>
      <c r="GDO1" s="73"/>
      <c r="GDP1" s="73"/>
      <c r="GDQ1" s="73"/>
      <c r="GDR1" s="73"/>
      <c r="GDS1" s="73"/>
      <c r="GDT1" s="73"/>
      <c r="GDU1" s="73"/>
      <c r="GDV1" s="73"/>
      <c r="GDW1" s="73"/>
      <c r="GDX1" s="73"/>
      <c r="GDY1" s="73"/>
      <c r="GDZ1" s="73"/>
      <c r="GEA1" s="73"/>
      <c r="GEB1" s="73"/>
      <c r="GEC1" s="73"/>
      <c r="GED1" s="73"/>
      <c r="GEE1" s="73"/>
      <c r="GEF1" s="73"/>
      <c r="GEG1" s="73"/>
      <c r="GEH1" s="73"/>
      <c r="GEI1" s="73"/>
      <c r="GEJ1" s="73"/>
      <c r="GEK1" s="73"/>
      <c r="GEL1" s="73"/>
      <c r="GEM1" s="73"/>
      <c r="GEN1" s="73"/>
      <c r="GEO1" s="73"/>
      <c r="GEP1" s="73"/>
      <c r="GEQ1" s="73"/>
      <c r="GER1" s="73"/>
      <c r="GES1" s="73"/>
      <c r="GET1" s="73"/>
      <c r="GEU1" s="73"/>
      <c r="GEV1" s="73"/>
      <c r="GEW1" s="73"/>
      <c r="GEX1" s="73"/>
      <c r="GEY1" s="73"/>
      <c r="GEZ1" s="73"/>
      <c r="GFA1" s="73"/>
      <c r="GFB1" s="73"/>
      <c r="GFC1" s="73"/>
      <c r="GFD1" s="73"/>
      <c r="GFE1" s="73"/>
      <c r="GFF1" s="73"/>
      <c r="GFG1" s="73"/>
      <c r="GFH1" s="73"/>
      <c r="GFI1" s="73"/>
      <c r="GFJ1" s="73"/>
      <c r="GFK1" s="73"/>
      <c r="GFL1" s="73"/>
      <c r="GFM1" s="73"/>
      <c r="GFN1" s="73"/>
      <c r="GFO1" s="73"/>
      <c r="GFP1" s="73"/>
      <c r="GFQ1" s="73"/>
      <c r="GFR1" s="73"/>
      <c r="GFS1" s="73"/>
      <c r="GFT1" s="73"/>
      <c r="GFU1" s="73"/>
      <c r="GFV1" s="73"/>
      <c r="GFW1" s="73"/>
      <c r="GFX1" s="73"/>
      <c r="GFY1" s="73"/>
      <c r="GFZ1" s="73"/>
      <c r="GGA1" s="73"/>
      <c r="GGB1" s="73"/>
      <c r="GGC1" s="73"/>
      <c r="GGD1" s="73"/>
      <c r="GGE1" s="73"/>
      <c r="GGF1" s="73"/>
      <c r="GGG1" s="73"/>
      <c r="GGH1" s="73"/>
      <c r="GGI1" s="73"/>
      <c r="GGJ1" s="73"/>
      <c r="GGK1" s="73"/>
      <c r="GGL1" s="73"/>
      <c r="GGM1" s="73"/>
      <c r="GGN1" s="73"/>
      <c r="GGO1" s="73"/>
      <c r="GGP1" s="73"/>
      <c r="GGQ1" s="73"/>
      <c r="GGR1" s="73"/>
      <c r="GGS1" s="73"/>
      <c r="GGT1" s="73"/>
      <c r="GGU1" s="73"/>
      <c r="GGV1" s="73"/>
      <c r="GGW1" s="73"/>
      <c r="GGX1" s="73"/>
      <c r="GGY1" s="73"/>
      <c r="GGZ1" s="73"/>
      <c r="GHA1" s="73"/>
      <c r="GHB1" s="73"/>
      <c r="GHC1" s="73"/>
      <c r="GHD1" s="73"/>
      <c r="GHE1" s="73"/>
      <c r="GHF1" s="73"/>
      <c r="GHG1" s="73"/>
      <c r="GHH1" s="73"/>
      <c r="GHI1" s="73"/>
      <c r="GHJ1" s="73"/>
      <c r="GHK1" s="73"/>
      <c r="GHL1" s="73"/>
      <c r="GHM1" s="73"/>
      <c r="GHN1" s="73"/>
      <c r="GHO1" s="73"/>
      <c r="GHP1" s="73"/>
      <c r="GHQ1" s="73"/>
      <c r="GHR1" s="73"/>
      <c r="GHS1" s="73"/>
      <c r="GHT1" s="73"/>
      <c r="GHU1" s="73"/>
      <c r="GHV1" s="73"/>
      <c r="GHW1" s="73"/>
      <c r="GHX1" s="73"/>
      <c r="GHY1" s="73"/>
      <c r="GHZ1" s="73"/>
      <c r="GIA1" s="73"/>
      <c r="GIB1" s="73"/>
      <c r="GIC1" s="73"/>
      <c r="GID1" s="73"/>
      <c r="GIE1" s="73"/>
      <c r="GIF1" s="73"/>
      <c r="GIG1" s="73"/>
      <c r="GIH1" s="73"/>
      <c r="GII1" s="73"/>
      <c r="GIJ1" s="73"/>
      <c r="GIK1" s="73"/>
      <c r="GIL1" s="73"/>
      <c r="GIM1" s="73"/>
      <c r="GIN1" s="73"/>
      <c r="GIO1" s="73"/>
      <c r="GIP1" s="73"/>
      <c r="GIQ1" s="73"/>
      <c r="GIR1" s="73"/>
      <c r="GIS1" s="73"/>
      <c r="GIT1" s="73"/>
      <c r="GIU1" s="73"/>
      <c r="GIV1" s="73"/>
      <c r="GIW1" s="73"/>
      <c r="GIX1" s="73"/>
      <c r="GIY1" s="73"/>
      <c r="GIZ1" s="73"/>
      <c r="GJA1" s="73"/>
      <c r="GJB1" s="73"/>
      <c r="GJC1" s="73"/>
      <c r="GJD1" s="73"/>
      <c r="GJE1" s="73"/>
      <c r="GJF1" s="73"/>
      <c r="GJG1" s="73"/>
      <c r="GJH1" s="73"/>
      <c r="GJI1" s="73"/>
      <c r="GJJ1" s="73"/>
      <c r="GJK1" s="73"/>
      <c r="GJL1" s="73"/>
      <c r="GJM1" s="73"/>
      <c r="GJN1" s="73"/>
      <c r="GJO1" s="73"/>
      <c r="GJP1" s="73"/>
      <c r="GJQ1" s="73"/>
      <c r="GJR1" s="73"/>
      <c r="GJS1" s="73"/>
      <c r="GJT1" s="73"/>
      <c r="GJU1" s="73"/>
      <c r="GJV1" s="73"/>
      <c r="GJW1" s="73"/>
      <c r="GJX1" s="73"/>
      <c r="GJY1" s="73"/>
      <c r="GJZ1" s="73"/>
      <c r="GKA1" s="73"/>
      <c r="GKB1" s="73"/>
      <c r="GKC1" s="73"/>
      <c r="GKD1" s="73"/>
      <c r="GKE1" s="73"/>
      <c r="GKF1" s="73"/>
      <c r="GKG1" s="73"/>
      <c r="GKH1" s="73"/>
      <c r="GKI1" s="73"/>
      <c r="GKJ1" s="73"/>
      <c r="GKK1" s="73"/>
      <c r="GKL1" s="73"/>
      <c r="GKM1" s="73"/>
      <c r="GKN1" s="73"/>
      <c r="GKO1" s="73"/>
      <c r="GKP1" s="73"/>
      <c r="GKQ1" s="73"/>
      <c r="GKR1" s="73"/>
      <c r="GKS1" s="73"/>
      <c r="GKT1" s="73"/>
      <c r="GKU1" s="73"/>
      <c r="GKV1" s="73"/>
      <c r="GKW1" s="73"/>
      <c r="GKX1" s="73"/>
      <c r="GKY1" s="73"/>
      <c r="GKZ1" s="73"/>
      <c r="GLA1" s="73"/>
      <c r="GLB1" s="73"/>
      <c r="GLC1" s="73"/>
      <c r="GLD1" s="73"/>
      <c r="GLE1" s="73"/>
      <c r="GLF1" s="73"/>
      <c r="GLG1" s="73"/>
      <c r="GLH1" s="73"/>
      <c r="GLI1" s="73"/>
      <c r="GLJ1" s="73"/>
      <c r="GLK1" s="73"/>
      <c r="GLL1" s="73"/>
      <c r="GLM1" s="73"/>
      <c r="GLN1" s="73"/>
      <c r="GLO1" s="73"/>
      <c r="GLP1" s="73"/>
      <c r="GLQ1" s="73"/>
      <c r="GLR1" s="73"/>
      <c r="GLS1" s="73"/>
      <c r="GLT1" s="73"/>
      <c r="GLU1" s="73"/>
      <c r="GLV1" s="73"/>
      <c r="GLW1" s="73"/>
      <c r="GLX1" s="73"/>
      <c r="GLY1" s="73"/>
      <c r="GLZ1" s="73"/>
      <c r="GMA1" s="73"/>
      <c r="GMB1" s="73"/>
      <c r="GMC1" s="73"/>
      <c r="GMD1" s="73"/>
      <c r="GME1" s="73"/>
      <c r="GMF1" s="73"/>
      <c r="GMG1" s="73"/>
      <c r="GMH1" s="73"/>
      <c r="GMI1" s="73"/>
      <c r="GMJ1" s="73"/>
      <c r="GMK1" s="73"/>
      <c r="GML1" s="73"/>
      <c r="GMM1" s="73"/>
      <c r="GMN1" s="73"/>
      <c r="GMO1" s="73"/>
      <c r="GMP1" s="73"/>
      <c r="GMQ1" s="73"/>
      <c r="GMR1" s="73"/>
      <c r="GMS1" s="73"/>
      <c r="GMT1" s="73"/>
      <c r="GMU1" s="73"/>
      <c r="GMV1" s="73"/>
      <c r="GMW1" s="73"/>
      <c r="GMX1" s="73"/>
      <c r="GMY1" s="73"/>
      <c r="GMZ1" s="73"/>
      <c r="GNA1" s="73"/>
      <c r="GNB1" s="73"/>
      <c r="GNC1" s="73"/>
      <c r="GND1" s="73"/>
      <c r="GNE1" s="73"/>
      <c r="GNF1" s="73"/>
      <c r="GNG1" s="73"/>
      <c r="GNH1" s="73"/>
      <c r="GNI1" s="73"/>
      <c r="GNJ1" s="73"/>
      <c r="GNK1" s="73"/>
      <c r="GNL1" s="73"/>
      <c r="GNM1" s="73"/>
      <c r="GNN1" s="73"/>
      <c r="GNO1" s="73"/>
      <c r="GNP1" s="73"/>
      <c r="GNQ1" s="73"/>
      <c r="GNR1" s="73"/>
      <c r="GNS1" s="73"/>
      <c r="GNT1" s="73"/>
      <c r="GNU1" s="73"/>
      <c r="GNV1" s="73"/>
      <c r="GNW1" s="73"/>
      <c r="GNX1" s="73"/>
      <c r="GNY1" s="73"/>
      <c r="GNZ1" s="73"/>
      <c r="GOA1" s="73"/>
      <c r="GOB1" s="73"/>
      <c r="GOC1" s="73"/>
      <c r="GOD1" s="73"/>
      <c r="GOE1" s="73"/>
      <c r="GOF1" s="73"/>
      <c r="GOG1" s="73"/>
      <c r="GOH1" s="73"/>
      <c r="GOI1" s="73"/>
      <c r="GOJ1" s="73"/>
      <c r="GOK1" s="73"/>
      <c r="GOL1" s="73"/>
      <c r="GOM1" s="73"/>
      <c r="GON1" s="73"/>
      <c r="GOO1" s="73"/>
      <c r="GOP1" s="73"/>
      <c r="GOQ1" s="73"/>
      <c r="GOR1" s="73"/>
      <c r="GOS1" s="73"/>
      <c r="GOT1" s="73"/>
      <c r="GOU1" s="73"/>
      <c r="GOV1" s="73"/>
      <c r="GOW1" s="73"/>
      <c r="GOX1" s="73"/>
      <c r="GOY1" s="73"/>
      <c r="GOZ1" s="73"/>
      <c r="GPA1" s="73"/>
      <c r="GPB1" s="73"/>
      <c r="GPC1" s="73"/>
      <c r="GPD1" s="73"/>
      <c r="GPE1" s="73"/>
      <c r="GPF1" s="73"/>
      <c r="GPG1" s="73"/>
      <c r="GPH1" s="73"/>
      <c r="GPI1" s="73"/>
      <c r="GPJ1" s="73"/>
      <c r="GPK1" s="73"/>
      <c r="GPL1" s="73"/>
      <c r="GPM1" s="73"/>
      <c r="GPN1" s="73"/>
      <c r="GPO1" s="73"/>
      <c r="GPP1" s="73"/>
      <c r="GPQ1" s="73"/>
      <c r="GPR1" s="73"/>
      <c r="GPS1" s="73"/>
      <c r="GPT1" s="73"/>
      <c r="GPU1" s="73"/>
      <c r="GPV1" s="73"/>
      <c r="GPW1" s="73"/>
      <c r="GPX1" s="73"/>
      <c r="GPY1" s="73"/>
      <c r="GPZ1" s="73"/>
      <c r="GQA1" s="73"/>
      <c r="GQB1" s="73"/>
      <c r="GQC1" s="73"/>
      <c r="GQD1" s="73"/>
      <c r="GQE1" s="73"/>
      <c r="GQF1" s="73"/>
      <c r="GQG1" s="73"/>
      <c r="GQH1" s="73"/>
      <c r="GQI1" s="73"/>
      <c r="GQJ1" s="73"/>
      <c r="GQK1" s="73"/>
      <c r="GQL1" s="73"/>
      <c r="GQM1" s="73"/>
      <c r="GQN1" s="73"/>
      <c r="GQO1" s="73"/>
      <c r="GQP1" s="73"/>
      <c r="GQQ1" s="73"/>
      <c r="GQR1" s="73"/>
      <c r="GQS1" s="73"/>
      <c r="GQT1" s="73"/>
      <c r="GQU1" s="73"/>
      <c r="GQV1" s="73"/>
      <c r="GQW1" s="73"/>
      <c r="GQX1" s="73"/>
      <c r="GQY1" s="73"/>
      <c r="GQZ1" s="73"/>
      <c r="GRA1" s="73"/>
      <c r="GRB1" s="73"/>
      <c r="GRC1" s="73"/>
      <c r="GRD1" s="73"/>
      <c r="GRE1" s="73"/>
      <c r="GRF1" s="73"/>
      <c r="GRG1" s="73"/>
      <c r="GRH1" s="73"/>
      <c r="GRI1" s="73"/>
      <c r="GRJ1" s="73"/>
      <c r="GRK1" s="73"/>
      <c r="GRL1" s="73"/>
      <c r="GRM1" s="73"/>
      <c r="GRN1" s="73"/>
      <c r="GRO1" s="73"/>
      <c r="GRP1" s="73"/>
      <c r="GRQ1" s="73"/>
      <c r="GRR1" s="73"/>
      <c r="GRS1" s="73"/>
      <c r="GRT1" s="73"/>
      <c r="GRU1" s="73"/>
      <c r="GRV1" s="73"/>
      <c r="GRW1" s="73"/>
      <c r="GRX1" s="73"/>
      <c r="GRY1" s="73"/>
      <c r="GRZ1" s="73"/>
      <c r="GSA1" s="73"/>
      <c r="GSB1" s="73"/>
      <c r="GSC1" s="73"/>
      <c r="GSD1" s="73"/>
      <c r="GSE1" s="73"/>
      <c r="GSF1" s="73"/>
      <c r="GSG1" s="73"/>
      <c r="GSH1" s="73"/>
      <c r="GSI1" s="73"/>
      <c r="GSJ1" s="73"/>
      <c r="GSK1" s="73"/>
      <c r="GSL1" s="73"/>
      <c r="GSM1" s="73"/>
      <c r="GSN1" s="73"/>
      <c r="GSO1" s="73"/>
      <c r="GSP1" s="73"/>
      <c r="GSQ1" s="73"/>
      <c r="GSR1" s="73"/>
      <c r="GSS1" s="73"/>
      <c r="GST1" s="73"/>
      <c r="GSU1" s="73"/>
      <c r="GSV1" s="73"/>
      <c r="GSW1" s="73"/>
      <c r="GSX1" s="73"/>
      <c r="GSY1" s="73"/>
      <c r="GSZ1" s="73"/>
      <c r="GTA1" s="73"/>
      <c r="GTB1" s="73"/>
      <c r="GTC1" s="73"/>
      <c r="GTD1" s="73"/>
      <c r="GTE1" s="73"/>
      <c r="GTF1" s="73"/>
      <c r="GTG1" s="73"/>
      <c r="GTH1" s="73"/>
      <c r="GTI1" s="73"/>
      <c r="GTJ1" s="73"/>
      <c r="GTK1" s="73"/>
      <c r="GTL1" s="73"/>
      <c r="GTM1" s="73"/>
      <c r="GTN1" s="73"/>
      <c r="GTO1" s="73"/>
      <c r="GTP1" s="73"/>
      <c r="GTQ1" s="73"/>
      <c r="GTR1" s="73"/>
      <c r="GTS1" s="73"/>
      <c r="GTT1" s="73"/>
      <c r="GTU1" s="73"/>
      <c r="GTV1" s="73"/>
      <c r="GTW1" s="73"/>
      <c r="GTX1" s="73"/>
      <c r="GTY1" s="73"/>
      <c r="GTZ1" s="73"/>
      <c r="GUA1" s="73"/>
      <c r="GUB1" s="73"/>
      <c r="GUC1" s="73"/>
      <c r="GUD1" s="73"/>
      <c r="GUE1" s="73"/>
      <c r="GUF1" s="73"/>
      <c r="GUG1" s="73"/>
      <c r="GUH1" s="73"/>
      <c r="GUI1" s="73"/>
      <c r="GUJ1" s="73"/>
      <c r="GUK1" s="73"/>
      <c r="GUL1" s="73"/>
      <c r="GUM1" s="73"/>
      <c r="GUN1" s="73"/>
      <c r="GUO1" s="73"/>
      <c r="GUP1" s="73"/>
      <c r="GUQ1" s="73"/>
      <c r="GUR1" s="73"/>
      <c r="GUS1" s="73"/>
      <c r="GUT1" s="73"/>
      <c r="GUU1" s="73"/>
      <c r="GUV1" s="73"/>
      <c r="GUW1" s="73"/>
      <c r="GUX1" s="73"/>
      <c r="GUY1" s="73"/>
      <c r="GUZ1" s="73"/>
      <c r="GVA1" s="73"/>
      <c r="GVB1" s="73"/>
      <c r="GVC1" s="73"/>
      <c r="GVD1" s="73"/>
      <c r="GVE1" s="73"/>
      <c r="GVF1" s="73"/>
      <c r="GVG1" s="73"/>
      <c r="GVH1" s="73"/>
      <c r="GVI1" s="73"/>
      <c r="GVJ1" s="73"/>
      <c r="GVK1" s="73"/>
      <c r="GVL1" s="73"/>
      <c r="GVM1" s="73"/>
      <c r="GVN1" s="73"/>
      <c r="GVO1" s="73"/>
      <c r="GVP1" s="73"/>
      <c r="GVQ1" s="73"/>
      <c r="GVR1" s="73"/>
      <c r="GVS1" s="73"/>
      <c r="GVT1" s="73"/>
      <c r="GVU1" s="73"/>
      <c r="GVV1" s="73"/>
      <c r="GVW1" s="73"/>
      <c r="GVX1" s="73"/>
      <c r="GVY1" s="73"/>
      <c r="GVZ1" s="73"/>
      <c r="GWA1" s="73"/>
      <c r="GWB1" s="73"/>
      <c r="GWC1" s="73"/>
      <c r="GWD1" s="73"/>
      <c r="GWE1" s="73"/>
      <c r="GWF1" s="73"/>
      <c r="GWG1" s="73"/>
      <c r="GWH1" s="73"/>
      <c r="GWI1" s="73"/>
      <c r="GWJ1" s="73"/>
      <c r="GWK1" s="73"/>
      <c r="GWL1" s="73"/>
      <c r="GWM1" s="73"/>
      <c r="GWN1" s="73"/>
      <c r="GWO1" s="73"/>
      <c r="GWP1" s="73"/>
      <c r="GWQ1" s="73"/>
      <c r="GWR1" s="73"/>
      <c r="GWS1" s="73"/>
      <c r="GWT1" s="73"/>
      <c r="GWU1" s="73"/>
      <c r="GWV1" s="73"/>
      <c r="GWW1" s="73"/>
      <c r="GWX1" s="73"/>
      <c r="GWY1" s="73"/>
      <c r="GWZ1" s="73"/>
      <c r="GXA1" s="73"/>
      <c r="GXB1" s="73"/>
      <c r="GXC1" s="73"/>
      <c r="GXD1" s="73"/>
      <c r="GXE1" s="73"/>
      <c r="GXF1" s="73"/>
      <c r="GXG1" s="73"/>
      <c r="GXH1" s="73"/>
      <c r="GXI1" s="73"/>
      <c r="GXJ1" s="73"/>
      <c r="GXK1" s="73"/>
      <c r="GXL1" s="73"/>
      <c r="GXM1" s="73"/>
      <c r="GXN1" s="73"/>
      <c r="GXO1" s="73"/>
      <c r="GXP1" s="73"/>
      <c r="GXQ1" s="73"/>
      <c r="GXR1" s="73"/>
      <c r="GXS1" s="73"/>
      <c r="GXT1" s="73"/>
      <c r="GXU1" s="73"/>
      <c r="GXV1" s="73"/>
      <c r="GXW1" s="73"/>
      <c r="GXX1" s="73"/>
      <c r="GXY1" s="73"/>
      <c r="GXZ1" s="73"/>
      <c r="GYA1" s="73"/>
      <c r="GYB1" s="73"/>
      <c r="GYC1" s="73"/>
      <c r="GYD1" s="73"/>
      <c r="GYE1" s="73"/>
      <c r="GYF1" s="73"/>
      <c r="GYG1" s="73"/>
      <c r="GYH1" s="73"/>
      <c r="GYI1" s="73"/>
      <c r="GYJ1" s="73"/>
      <c r="GYK1" s="73"/>
      <c r="GYL1" s="73"/>
      <c r="GYM1" s="73"/>
      <c r="GYN1" s="73"/>
      <c r="GYO1" s="73"/>
      <c r="GYP1" s="73"/>
      <c r="GYQ1" s="73"/>
      <c r="GYR1" s="73"/>
      <c r="GYS1" s="73"/>
      <c r="GYT1" s="73"/>
      <c r="GYU1" s="73"/>
      <c r="GYV1" s="73"/>
      <c r="GYW1" s="73"/>
      <c r="GYX1" s="73"/>
      <c r="GYY1" s="73"/>
      <c r="GYZ1" s="73"/>
      <c r="GZA1" s="73"/>
      <c r="GZB1" s="73"/>
      <c r="GZC1" s="73"/>
      <c r="GZD1" s="73"/>
      <c r="GZE1" s="73"/>
      <c r="GZF1" s="73"/>
      <c r="GZG1" s="73"/>
      <c r="GZH1" s="73"/>
      <c r="GZI1" s="73"/>
      <c r="GZJ1" s="73"/>
      <c r="GZK1" s="73"/>
      <c r="GZL1" s="73"/>
      <c r="GZM1" s="73"/>
      <c r="GZN1" s="73"/>
      <c r="GZO1" s="73"/>
      <c r="GZP1" s="73"/>
      <c r="GZQ1" s="73"/>
      <c r="GZR1" s="73"/>
      <c r="GZS1" s="73"/>
      <c r="GZT1" s="73"/>
      <c r="GZU1" s="73"/>
      <c r="GZV1" s="73"/>
      <c r="GZW1" s="73"/>
      <c r="GZX1" s="73"/>
      <c r="GZY1" s="73"/>
      <c r="GZZ1" s="73"/>
      <c r="HAA1" s="73"/>
      <c r="HAB1" s="73"/>
      <c r="HAC1" s="73"/>
      <c r="HAD1" s="73"/>
      <c r="HAE1" s="73"/>
      <c r="HAF1" s="73"/>
      <c r="HAG1" s="73"/>
      <c r="HAH1" s="73"/>
      <c r="HAI1" s="73"/>
      <c r="HAJ1" s="73"/>
      <c r="HAK1" s="73"/>
      <c r="HAL1" s="73"/>
      <c r="HAM1" s="73"/>
      <c r="HAN1" s="73"/>
      <c r="HAO1" s="73"/>
      <c r="HAP1" s="73"/>
      <c r="HAQ1" s="73"/>
      <c r="HAR1" s="73"/>
      <c r="HAS1" s="73"/>
      <c r="HAT1" s="73"/>
      <c r="HAU1" s="73"/>
      <c r="HAV1" s="73"/>
      <c r="HAW1" s="73"/>
      <c r="HAX1" s="73"/>
      <c r="HAY1" s="73"/>
      <c r="HAZ1" s="73"/>
      <c r="HBA1" s="73"/>
      <c r="HBB1" s="73"/>
      <c r="HBC1" s="73"/>
      <c r="HBD1" s="73"/>
      <c r="HBE1" s="73"/>
      <c r="HBF1" s="73"/>
      <c r="HBG1" s="73"/>
      <c r="HBH1" s="73"/>
      <c r="HBI1" s="73"/>
      <c r="HBJ1" s="73"/>
      <c r="HBK1" s="73"/>
      <c r="HBL1" s="73"/>
      <c r="HBM1" s="73"/>
      <c r="HBN1" s="73"/>
      <c r="HBO1" s="73"/>
      <c r="HBP1" s="73"/>
      <c r="HBQ1" s="73"/>
      <c r="HBR1" s="73"/>
      <c r="HBS1" s="73"/>
      <c r="HBT1" s="73"/>
      <c r="HBU1" s="73"/>
      <c r="HBV1" s="73"/>
      <c r="HBW1" s="73"/>
      <c r="HBX1" s="73"/>
      <c r="HBY1" s="73"/>
      <c r="HBZ1" s="73"/>
      <c r="HCA1" s="73"/>
      <c r="HCB1" s="73"/>
      <c r="HCC1" s="73"/>
      <c r="HCD1" s="73"/>
      <c r="HCE1" s="73"/>
      <c r="HCF1" s="73"/>
      <c r="HCG1" s="73"/>
      <c r="HCH1" s="73"/>
      <c r="HCI1" s="73"/>
      <c r="HCJ1" s="73"/>
      <c r="HCK1" s="73"/>
      <c r="HCL1" s="73"/>
      <c r="HCM1" s="73"/>
      <c r="HCN1" s="73"/>
      <c r="HCO1" s="73"/>
      <c r="HCP1" s="73"/>
      <c r="HCQ1" s="73"/>
      <c r="HCR1" s="73"/>
      <c r="HCS1" s="73"/>
      <c r="HCT1" s="73"/>
      <c r="HCU1" s="73"/>
      <c r="HCV1" s="73"/>
      <c r="HCW1" s="73"/>
      <c r="HCX1" s="73"/>
      <c r="HCY1" s="73"/>
      <c r="HCZ1" s="73"/>
      <c r="HDA1" s="73"/>
      <c r="HDB1" s="73"/>
      <c r="HDC1" s="73"/>
      <c r="HDD1" s="73"/>
      <c r="HDE1" s="73"/>
      <c r="HDF1" s="73"/>
      <c r="HDG1" s="73"/>
      <c r="HDH1" s="73"/>
      <c r="HDI1" s="73"/>
      <c r="HDJ1" s="73"/>
      <c r="HDK1" s="73"/>
      <c r="HDL1" s="73"/>
      <c r="HDM1" s="73"/>
      <c r="HDN1" s="73"/>
      <c r="HDO1" s="73"/>
      <c r="HDP1" s="73"/>
      <c r="HDQ1" s="73"/>
      <c r="HDR1" s="73"/>
      <c r="HDS1" s="73"/>
      <c r="HDT1" s="73"/>
      <c r="HDU1" s="73"/>
      <c r="HDV1" s="73"/>
      <c r="HDW1" s="73"/>
      <c r="HDX1" s="73"/>
      <c r="HDY1" s="73"/>
      <c r="HDZ1" s="73"/>
      <c r="HEA1" s="73"/>
      <c r="HEB1" s="73"/>
      <c r="HEC1" s="73"/>
      <c r="HED1" s="73"/>
      <c r="HEE1" s="73"/>
      <c r="HEF1" s="73"/>
      <c r="HEG1" s="73"/>
      <c r="HEH1" s="73"/>
      <c r="HEI1" s="73"/>
      <c r="HEJ1" s="73"/>
      <c r="HEK1" s="73"/>
      <c r="HEL1" s="73"/>
      <c r="HEM1" s="73"/>
      <c r="HEN1" s="73"/>
      <c r="HEO1" s="73"/>
      <c r="HEP1" s="73"/>
      <c r="HEQ1" s="73"/>
      <c r="HER1" s="73"/>
      <c r="HES1" s="73"/>
      <c r="HET1" s="73"/>
      <c r="HEU1" s="73"/>
      <c r="HEV1" s="73"/>
      <c r="HEW1" s="73"/>
      <c r="HEX1" s="73"/>
      <c r="HEY1" s="73"/>
      <c r="HEZ1" s="73"/>
      <c r="HFA1" s="73"/>
      <c r="HFB1" s="73"/>
      <c r="HFC1" s="73"/>
      <c r="HFD1" s="73"/>
      <c r="HFE1" s="73"/>
      <c r="HFF1" s="73"/>
      <c r="HFG1" s="73"/>
      <c r="HFH1" s="73"/>
      <c r="HFI1" s="73"/>
      <c r="HFJ1" s="73"/>
      <c r="HFK1" s="73"/>
      <c r="HFL1" s="73"/>
      <c r="HFM1" s="73"/>
      <c r="HFN1" s="73"/>
      <c r="HFO1" s="73"/>
      <c r="HFP1" s="73"/>
      <c r="HFQ1" s="73"/>
      <c r="HFR1" s="73"/>
      <c r="HFS1" s="73"/>
      <c r="HFT1" s="73"/>
      <c r="HFU1" s="73"/>
      <c r="HFV1" s="73"/>
      <c r="HFW1" s="73"/>
      <c r="HFX1" s="73"/>
      <c r="HFY1" s="73"/>
      <c r="HFZ1" s="73"/>
      <c r="HGA1" s="73"/>
      <c r="HGB1" s="73"/>
      <c r="HGC1" s="73"/>
      <c r="HGD1" s="73"/>
      <c r="HGE1" s="73"/>
      <c r="HGF1" s="73"/>
      <c r="HGG1" s="73"/>
      <c r="HGH1" s="73"/>
      <c r="HGI1" s="73"/>
      <c r="HGJ1" s="73"/>
      <c r="HGK1" s="73"/>
      <c r="HGL1" s="73"/>
      <c r="HGM1" s="73"/>
      <c r="HGN1" s="73"/>
      <c r="HGO1" s="73"/>
      <c r="HGP1" s="73"/>
      <c r="HGQ1" s="73"/>
      <c r="HGR1" s="73"/>
      <c r="HGS1" s="73"/>
      <c r="HGT1" s="73"/>
      <c r="HGU1" s="73"/>
      <c r="HGV1" s="73"/>
      <c r="HGW1" s="73"/>
      <c r="HGX1" s="73"/>
      <c r="HGY1" s="73"/>
      <c r="HGZ1" s="73"/>
      <c r="HHA1" s="73"/>
      <c r="HHB1" s="73"/>
      <c r="HHC1" s="73"/>
      <c r="HHD1" s="73"/>
      <c r="HHE1" s="73"/>
      <c r="HHF1" s="73"/>
      <c r="HHG1" s="73"/>
      <c r="HHH1" s="73"/>
      <c r="HHI1" s="73"/>
      <c r="HHJ1" s="73"/>
      <c r="HHK1" s="73"/>
      <c r="HHL1" s="73"/>
      <c r="HHM1" s="73"/>
      <c r="HHN1" s="73"/>
      <c r="HHO1" s="73"/>
      <c r="HHP1" s="73"/>
      <c r="HHQ1" s="73"/>
      <c r="HHR1" s="73"/>
      <c r="HHS1" s="73"/>
      <c r="HHT1" s="73"/>
      <c r="HHU1" s="73"/>
      <c r="HHV1" s="73"/>
      <c r="HHW1" s="73"/>
      <c r="HHX1" s="73"/>
      <c r="HHY1" s="73"/>
      <c r="HHZ1" s="73"/>
      <c r="HIA1" s="73"/>
      <c r="HIB1" s="73"/>
      <c r="HIC1" s="73"/>
      <c r="HID1" s="73"/>
      <c r="HIE1" s="73"/>
      <c r="HIF1" s="73"/>
      <c r="HIG1" s="73"/>
      <c r="HIH1" s="73"/>
      <c r="HII1" s="73"/>
      <c r="HIJ1" s="73"/>
      <c r="HIK1" s="73"/>
      <c r="HIL1" s="73"/>
      <c r="HIM1" s="73"/>
      <c r="HIN1" s="73"/>
      <c r="HIO1" s="73"/>
      <c r="HIP1" s="73"/>
      <c r="HIQ1" s="73"/>
      <c r="HIR1" s="73"/>
      <c r="HIS1" s="73"/>
      <c r="HIT1" s="73"/>
      <c r="HIU1" s="73"/>
      <c r="HIV1" s="73"/>
      <c r="HIW1" s="73"/>
      <c r="HIX1" s="73"/>
      <c r="HIY1" s="73"/>
      <c r="HIZ1" s="73"/>
      <c r="HJA1" s="73"/>
      <c r="HJB1" s="73"/>
      <c r="HJC1" s="73"/>
      <c r="HJD1" s="73"/>
      <c r="HJE1" s="73"/>
      <c r="HJF1" s="73"/>
      <c r="HJG1" s="73"/>
      <c r="HJH1" s="73"/>
      <c r="HJI1" s="73"/>
      <c r="HJJ1" s="73"/>
      <c r="HJK1" s="73"/>
      <c r="HJL1" s="73"/>
      <c r="HJM1" s="73"/>
      <c r="HJN1" s="73"/>
      <c r="HJO1" s="73"/>
      <c r="HJP1" s="73"/>
      <c r="HJQ1" s="73"/>
      <c r="HJR1" s="73"/>
      <c r="HJS1" s="73"/>
      <c r="HJT1" s="73"/>
      <c r="HJU1" s="73"/>
      <c r="HJV1" s="73"/>
      <c r="HJW1" s="73"/>
      <c r="HJX1" s="73"/>
      <c r="HJY1" s="73"/>
      <c r="HJZ1" s="73"/>
      <c r="HKA1" s="73"/>
      <c r="HKB1" s="73"/>
      <c r="HKC1" s="73"/>
      <c r="HKD1" s="73"/>
      <c r="HKE1" s="73"/>
      <c r="HKF1" s="73"/>
      <c r="HKG1" s="73"/>
      <c r="HKH1" s="73"/>
      <c r="HKI1" s="73"/>
      <c r="HKJ1" s="73"/>
      <c r="HKK1" s="73"/>
      <c r="HKL1" s="73"/>
      <c r="HKM1" s="73"/>
      <c r="HKN1" s="73"/>
      <c r="HKO1" s="73"/>
      <c r="HKP1" s="73"/>
      <c r="HKQ1" s="73"/>
      <c r="HKR1" s="73"/>
      <c r="HKS1" s="73"/>
      <c r="HKT1" s="73"/>
      <c r="HKU1" s="73"/>
      <c r="HKV1" s="73"/>
      <c r="HKW1" s="73"/>
      <c r="HKX1" s="73"/>
      <c r="HKY1" s="73"/>
      <c r="HKZ1" s="73"/>
      <c r="HLA1" s="73"/>
      <c r="HLB1" s="73"/>
      <c r="HLC1" s="73"/>
      <c r="HLD1" s="73"/>
      <c r="HLE1" s="73"/>
      <c r="HLF1" s="73"/>
      <c r="HLG1" s="73"/>
      <c r="HLH1" s="73"/>
      <c r="HLI1" s="73"/>
      <c r="HLJ1" s="73"/>
      <c r="HLK1" s="73"/>
      <c r="HLL1" s="73"/>
      <c r="HLM1" s="73"/>
      <c r="HLN1" s="73"/>
      <c r="HLO1" s="73"/>
      <c r="HLP1" s="73"/>
      <c r="HLQ1" s="73"/>
      <c r="HLR1" s="73"/>
      <c r="HLS1" s="73"/>
      <c r="HLT1" s="73"/>
      <c r="HLU1" s="73"/>
      <c r="HLV1" s="73"/>
      <c r="HLW1" s="73"/>
      <c r="HLX1" s="73"/>
      <c r="HLY1" s="73"/>
      <c r="HLZ1" s="73"/>
      <c r="HMA1" s="73"/>
      <c r="HMB1" s="73"/>
      <c r="HMC1" s="73"/>
      <c r="HMD1" s="73"/>
      <c r="HME1" s="73"/>
      <c r="HMF1" s="73"/>
      <c r="HMG1" s="73"/>
      <c r="HMH1" s="73"/>
      <c r="HMI1" s="73"/>
      <c r="HMJ1" s="73"/>
      <c r="HMK1" s="73"/>
      <c r="HML1" s="73"/>
      <c r="HMM1" s="73"/>
      <c r="HMN1" s="73"/>
      <c r="HMO1" s="73"/>
      <c r="HMP1" s="73"/>
      <c r="HMQ1" s="73"/>
      <c r="HMR1" s="73"/>
      <c r="HMS1" s="73"/>
      <c r="HMT1" s="73"/>
      <c r="HMU1" s="73"/>
      <c r="HMV1" s="73"/>
      <c r="HMW1" s="73"/>
      <c r="HMX1" s="73"/>
      <c r="HMY1" s="73"/>
      <c r="HMZ1" s="73"/>
      <c r="HNA1" s="73"/>
      <c r="HNB1" s="73"/>
      <c r="HNC1" s="73"/>
      <c r="HND1" s="73"/>
      <c r="HNE1" s="73"/>
      <c r="HNF1" s="73"/>
      <c r="HNG1" s="73"/>
      <c r="HNH1" s="73"/>
      <c r="HNI1" s="73"/>
      <c r="HNJ1" s="73"/>
      <c r="HNK1" s="73"/>
      <c r="HNL1" s="73"/>
      <c r="HNM1" s="73"/>
      <c r="HNN1" s="73"/>
      <c r="HNO1" s="73"/>
      <c r="HNP1" s="73"/>
      <c r="HNQ1" s="73"/>
      <c r="HNR1" s="73"/>
      <c r="HNS1" s="73"/>
      <c r="HNT1" s="73"/>
      <c r="HNU1" s="73"/>
      <c r="HNV1" s="73"/>
      <c r="HNW1" s="73"/>
      <c r="HNX1" s="73"/>
      <c r="HNY1" s="73"/>
      <c r="HNZ1" s="73"/>
      <c r="HOA1" s="73"/>
      <c r="HOB1" s="73"/>
      <c r="HOC1" s="73"/>
      <c r="HOD1" s="73"/>
      <c r="HOE1" s="73"/>
      <c r="HOF1" s="73"/>
      <c r="HOG1" s="73"/>
      <c r="HOH1" s="73"/>
      <c r="HOI1" s="73"/>
      <c r="HOJ1" s="73"/>
      <c r="HOK1" s="73"/>
      <c r="HOL1" s="73"/>
      <c r="HOM1" s="73"/>
      <c r="HON1" s="73"/>
      <c r="HOO1" s="73"/>
      <c r="HOP1" s="73"/>
      <c r="HOQ1" s="73"/>
      <c r="HOR1" s="73"/>
      <c r="HOS1" s="73"/>
      <c r="HOT1" s="73"/>
      <c r="HOU1" s="73"/>
      <c r="HOV1" s="73"/>
      <c r="HOW1" s="73"/>
      <c r="HOX1" s="73"/>
      <c r="HOY1" s="73"/>
      <c r="HOZ1" s="73"/>
      <c r="HPA1" s="73"/>
      <c r="HPB1" s="73"/>
      <c r="HPC1" s="73"/>
      <c r="HPD1" s="73"/>
      <c r="HPE1" s="73"/>
      <c r="HPF1" s="73"/>
      <c r="HPG1" s="73"/>
      <c r="HPH1" s="73"/>
      <c r="HPI1" s="73"/>
      <c r="HPJ1" s="73"/>
      <c r="HPK1" s="73"/>
      <c r="HPL1" s="73"/>
      <c r="HPM1" s="73"/>
      <c r="HPN1" s="73"/>
      <c r="HPO1" s="73"/>
      <c r="HPP1" s="73"/>
      <c r="HPQ1" s="73"/>
      <c r="HPR1" s="73"/>
      <c r="HPS1" s="73"/>
      <c r="HPT1" s="73"/>
      <c r="HPU1" s="73"/>
      <c r="HPV1" s="73"/>
      <c r="HPW1" s="73"/>
      <c r="HPX1" s="73"/>
      <c r="HPY1" s="73"/>
      <c r="HPZ1" s="73"/>
      <c r="HQA1" s="73"/>
      <c r="HQB1" s="73"/>
      <c r="HQC1" s="73"/>
      <c r="HQD1" s="73"/>
      <c r="HQE1" s="73"/>
      <c r="HQF1" s="73"/>
      <c r="HQG1" s="73"/>
      <c r="HQH1" s="73"/>
      <c r="HQI1" s="73"/>
      <c r="HQJ1" s="73"/>
      <c r="HQK1" s="73"/>
      <c r="HQL1" s="73"/>
      <c r="HQM1" s="73"/>
      <c r="HQN1" s="73"/>
      <c r="HQO1" s="73"/>
      <c r="HQP1" s="73"/>
      <c r="HQQ1" s="73"/>
      <c r="HQR1" s="73"/>
      <c r="HQS1" s="73"/>
      <c r="HQT1" s="73"/>
      <c r="HQU1" s="73"/>
      <c r="HQV1" s="73"/>
      <c r="HQW1" s="73"/>
      <c r="HQX1" s="73"/>
      <c r="HQY1" s="73"/>
      <c r="HQZ1" s="73"/>
      <c r="HRA1" s="73"/>
      <c r="HRB1" s="73"/>
      <c r="HRC1" s="73"/>
      <c r="HRD1" s="73"/>
      <c r="HRE1" s="73"/>
      <c r="HRF1" s="73"/>
      <c r="HRG1" s="73"/>
      <c r="HRH1" s="73"/>
      <c r="HRI1" s="73"/>
      <c r="HRJ1" s="73"/>
      <c r="HRK1" s="73"/>
      <c r="HRL1" s="73"/>
      <c r="HRM1" s="73"/>
      <c r="HRN1" s="73"/>
      <c r="HRO1" s="73"/>
      <c r="HRP1" s="73"/>
      <c r="HRQ1" s="73"/>
      <c r="HRR1" s="73"/>
      <c r="HRS1" s="73"/>
      <c r="HRT1" s="73"/>
      <c r="HRU1" s="73"/>
      <c r="HRV1" s="73"/>
      <c r="HRW1" s="73"/>
      <c r="HRX1" s="73"/>
      <c r="HRY1" s="73"/>
      <c r="HRZ1" s="73"/>
      <c r="HSA1" s="73"/>
      <c r="HSB1" s="73"/>
      <c r="HSC1" s="73"/>
      <c r="HSD1" s="73"/>
      <c r="HSE1" s="73"/>
      <c r="HSF1" s="73"/>
      <c r="HSG1" s="73"/>
      <c r="HSH1" s="73"/>
      <c r="HSI1" s="73"/>
      <c r="HSJ1" s="73"/>
      <c r="HSK1" s="73"/>
      <c r="HSL1" s="73"/>
      <c r="HSM1" s="73"/>
      <c r="HSN1" s="73"/>
      <c r="HSO1" s="73"/>
      <c r="HSP1" s="73"/>
      <c r="HSQ1" s="73"/>
      <c r="HSR1" s="73"/>
      <c r="HSS1" s="73"/>
      <c r="HST1" s="73"/>
      <c r="HSU1" s="73"/>
      <c r="HSV1" s="73"/>
      <c r="HSW1" s="73"/>
      <c r="HSX1" s="73"/>
      <c r="HSY1" s="73"/>
      <c r="HSZ1" s="73"/>
      <c r="HTA1" s="73"/>
      <c r="HTB1" s="73"/>
      <c r="HTC1" s="73"/>
      <c r="HTD1" s="73"/>
      <c r="HTE1" s="73"/>
      <c r="HTF1" s="73"/>
      <c r="HTG1" s="73"/>
      <c r="HTH1" s="73"/>
      <c r="HTI1" s="73"/>
      <c r="HTJ1" s="73"/>
      <c r="HTK1" s="73"/>
      <c r="HTL1" s="73"/>
      <c r="HTM1" s="73"/>
      <c r="HTN1" s="73"/>
      <c r="HTO1" s="73"/>
      <c r="HTP1" s="73"/>
      <c r="HTQ1" s="73"/>
      <c r="HTR1" s="73"/>
      <c r="HTS1" s="73"/>
      <c r="HTT1" s="73"/>
      <c r="HTU1" s="73"/>
      <c r="HTV1" s="73"/>
      <c r="HTW1" s="73"/>
      <c r="HTX1" s="73"/>
      <c r="HTY1" s="73"/>
      <c r="HTZ1" s="73"/>
      <c r="HUA1" s="73"/>
      <c r="HUB1" s="73"/>
      <c r="HUC1" s="73"/>
      <c r="HUD1" s="73"/>
      <c r="HUE1" s="73"/>
      <c r="HUF1" s="73"/>
      <c r="HUG1" s="73"/>
      <c r="HUH1" s="73"/>
      <c r="HUI1" s="73"/>
      <c r="HUJ1" s="73"/>
      <c r="HUK1" s="73"/>
      <c r="HUL1" s="73"/>
      <c r="HUM1" s="73"/>
      <c r="HUN1" s="73"/>
      <c r="HUO1" s="73"/>
      <c r="HUP1" s="73"/>
      <c r="HUQ1" s="73"/>
      <c r="HUR1" s="73"/>
      <c r="HUS1" s="73"/>
      <c r="HUT1" s="73"/>
      <c r="HUU1" s="73"/>
      <c r="HUV1" s="73"/>
      <c r="HUW1" s="73"/>
      <c r="HUX1" s="73"/>
      <c r="HUY1" s="73"/>
      <c r="HUZ1" s="73"/>
      <c r="HVA1" s="73"/>
      <c r="HVB1" s="73"/>
      <c r="HVC1" s="73"/>
      <c r="HVD1" s="73"/>
      <c r="HVE1" s="73"/>
      <c r="HVF1" s="73"/>
      <c r="HVG1" s="73"/>
      <c r="HVH1" s="73"/>
      <c r="HVI1" s="73"/>
      <c r="HVJ1" s="73"/>
      <c r="HVK1" s="73"/>
      <c r="HVL1" s="73"/>
      <c r="HVM1" s="73"/>
      <c r="HVN1" s="73"/>
      <c r="HVO1" s="73"/>
      <c r="HVP1" s="73"/>
      <c r="HVQ1" s="73"/>
      <c r="HVR1" s="73"/>
      <c r="HVS1" s="73"/>
      <c r="HVT1" s="73"/>
      <c r="HVU1" s="73"/>
      <c r="HVV1" s="73"/>
      <c r="HVW1" s="73"/>
      <c r="HVX1" s="73"/>
      <c r="HVY1" s="73"/>
      <c r="HVZ1" s="73"/>
      <c r="HWA1" s="73"/>
      <c r="HWB1" s="73"/>
      <c r="HWC1" s="73"/>
      <c r="HWD1" s="73"/>
      <c r="HWE1" s="73"/>
      <c r="HWF1" s="73"/>
      <c r="HWG1" s="73"/>
      <c r="HWH1" s="73"/>
      <c r="HWI1" s="73"/>
      <c r="HWJ1" s="73"/>
      <c r="HWK1" s="73"/>
      <c r="HWL1" s="73"/>
      <c r="HWM1" s="73"/>
      <c r="HWN1" s="73"/>
      <c r="HWO1" s="73"/>
      <c r="HWP1" s="73"/>
      <c r="HWQ1" s="73"/>
      <c r="HWR1" s="73"/>
      <c r="HWS1" s="73"/>
      <c r="HWT1" s="73"/>
      <c r="HWU1" s="73"/>
      <c r="HWV1" s="73"/>
      <c r="HWW1" s="73"/>
      <c r="HWX1" s="73"/>
      <c r="HWY1" s="73"/>
      <c r="HWZ1" s="73"/>
      <c r="HXA1" s="73"/>
      <c r="HXB1" s="73"/>
      <c r="HXC1" s="73"/>
      <c r="HXD1" s="73"/>
      <c r="HXE1" s="73"/>
      <c r="HXF1" s="73"/>
      <c r="HXG1" s="73"/>
      <c r="HXH1" s="73"/>
      <c r="HXI1" s="73"/>
      <c r="HXJ1" s="73"/>
      <c r="HXK1" s="73"/>
      <c r="HXL1" s="73"/>
      <c r="HXM1" s="73"/>
      <c r="HXN1" s="73"/>
      <c r="HXO1" s="73"/>
      <c r="HXP1" s="73"/>
      <c r="HXQ1" s="73"/>
      <c r="HXR1" s="73"/>
      <c r="HXS1" s="73"/>
      <c r="HXT1" s="73"/>
      <c r="HXU1" s="73"/>
      <c r="HXV1" s="73"/>
      <c r="HXW1" s="73"/>
      <c r="HXX1" s="73"/>
      <c r="HXY1" s="73"/>
      <c r="HXZ1" s="73"/>
      <c r="HYA1" s="73"/>
      <c r="HYB1" s="73"/>
      <c r="HYC1" s="73"/>
      <c r="HYD1" s="73"/>
      <c r="HYE1" s="73"/>
      <c r="HYF1" s="73"/>
      <c r="HYG1" s="73"/>
      <c r="HYH1" s="73"/>
      <c r="HYI1" s="73"/>
      <c r="HYJ1" s="73"/>
      <c r="HYK1" s="73"/>
      <c r="HYL1" s="73"/>
      <c r="HYM1" s="73"/>
      <c r="HYN1" s="73"/>
      <c r="HYO1" s="73"/>
      <c r="HYP1" s="73"/>
      <c r="HYQ1" s="73"/>
      <c r="HYR1" s="73"/>
      <c r="HYS1" s="73"/>
      <c r="HYT1" s="73"/>
      <c r="HYU1" s="73"/>
      <c r="HYV1" s="73"/>
      <c r="HYW1" s="73"/>
      <c r="HYX1" s="73"/>
      <c r="HYY1" s="73"/>
      <c r="HYZ1" s="73"/>
      <c r="HZA1" s="73"/>
      <c r="HZB1" s="73"/>
      <c r="HZC1" s="73"/>
      <c r="HZD1" s="73"/>
      <c r="HZE1" s="73"/>
      <c r="HZF1" s="73"/>
      <c r="HZG1" s="73"/>
      <c r="HZH1" s="73"/>
      <c r="HZI1" s="73"/>
      <c r="HZJ1" s="73"/>
      <c r="HZK1" s="73"/>
      <c r="HZL1" s="73"/>
      <c r="HZM1" s="73"/>
      <c r="HZN1" s="73"/>
      <c r="HZO1" s="73"/>
      <c r="HZP1" s="73"/>
      <c r="HZQ1" s="73"/>
      <c r="HZR1" s="73"/>
      <c r="HZS1" s="73"/>
      <c r="HZT1" s="73"/>
      <c r="HZU1" s="73"/>
      <c r="HZV1" s="73"/>
      <c r="HZW1" s="73"/>
      <c r="HZX1" s="73"/>
      <c r="HZY1" s="73"/>
      <c r="HZZ1" s="73"/>
      <c r="IAA1" s="73"/>
      <c r="IAB1" s="73"/>
      <c r="IAC1" s="73"/>
      <c r="IAD1" s="73"/>
      <c r="IAE1" s="73"/>
      <c r="IAF1" s="73"/>
      <c r="IAG1" s="73"/>
      <c r="IAH1" s="73"/>
      <c r="IAI1" s="73"/>
      <c r="IAJ1" s="73"/>
      <c r="IAK1" s="73"/>
      <c r="IAL1" s="73"/>
      <c r="IAM1" s="73"/>
      <c r="IAN1" s="73"/>
      <c r="IAO1" s="73"/>
      <c r="IAP1" s="73"/>
      <c r="IAQ1" s="73"/>
      <c r="IAR1" s="73"/>
      <c r="IAS1" s="73"/>
      <c r="IAT1" s="73"/>
      <c r="IAU1" s="73"/>
      <c r="IAV1" s="73"/>
      <c r="IAW1" s="73"/>
      <c r="IAX1" s="73"/>
      <c r="IAY1" s="73"/>
      <c r="IAZ1" s="73"/>
      <c r="IBA1" s="73"/>
      <c r="IBB1" s="73"/>
      <c r="IBC1" s="73"/>
      <c r="IBD1" s="73"/>
      <c r="IBE1" s="73"/>
      <c r="IBF1" s="73"/>
      <c r="IBG1" s="73"/>
      <c r="IBH1" s="73"/>
      <c r="IBI1" s="73"/>
      <c r="IBJ1" s="73"/>
      <c r="IBK1" s="73"/>
      <c r="IBL1" s="73"/>
      <c r="IBM1" s="73"/>
      <c r="IBN1" s="73"/>
      <c r="IBO1" s="73"/>
      <c r="IBP1" s="73"/>
      <c r="IBQ1" s="73"/>
      <c r="IBR1" s="73"/>
      <c r="IBS1" s="73"/>
      <c r="IBT1" s="73"/>
      <c r="IBU1" s="73"/>
      <c r="IBV1" s="73"/>
      <c r="IBW1" s="73"/>
      <c r="IBX1" s="73"/>
      <c r="IBY1" s="73"/>
      <c r="IBZ1" s="73"/>
      <c r="ICA1" s="73"/>
      <c r="ICB1" s="73"/>
      <c r="ICC1" s="73"/>
      <c r="ICD1" s="73"/>
      <c r="ICE1" s="73"/>
      <c r="ICF1" s="73"/>
      <c r="ICG1" s="73"/>
      <c r="ICH1" s="73"/>
      <c r="ICI1" s="73"/>
      <c r="ICJ1" s="73"/>
      <c r="ICK1" s="73"/>
      <c r="ICL1" s="73"/>
      <c r="ICM1" s="73"/>
      <c r="ICN1" s="73"/>
      <c r="ICO1" s="73"/>
      <c r="ICP1" s="73"/>
      <c r="ICQ1" s="73"/>
      <c r="ICR1" s="73"/>
      <c r="ICS1" s="73"/>
      <c r="ICT1" s="73"/>
      <c r="ICU1" s="73"/>
      <c r="ICV1" s="73"/>
      <c r="ICW1" s="73"/>
      <c r="ICX1" s="73"/>
      <c r="ICY1" s="73"/>
      <c r="ICZ1" s="73"/>
      <c r="IDA1" s="73"/>
      <c r="IDB1" s="73"/>
      <c r="IDC1" s="73"/>
      <c r="IDD1" s="73"/>
      <c r="IDE1" s="73"/>
      <c r="IDF1" s="73"/>
      <c r="IDG1" s="73"/>
      <c r="IDH1" s="73"/>
      <c r="IDI1" s="73"/>
      <c r="IDJ1" s="73"/>
      <c r="IDK1" s="73"/>
      <c r="IDL1" s="73"/>
      <c r="IDM1" s="73"/>
      <c r="IDN1" s="73"/>
      <c r="IDO1" s="73"/>
      <c r="IDP1" s="73"/>
      <c r="IDQ1" s="73"/>
      <c r="IDR1" s="73"/>
      <c r="IDS1" s="73"/>
      <c r="IDT1" s="73"/>
      <c r="IDU1" s="73"/>
      <c r="IDV1" s="73"/>
      <c r="IDW1" s="73"/>
      <c r="IDX1" s="73"/>
      <c r="IDY1" s="73"/>
      <c r="IDZ1" s="73"/>
      <c r="IEA1" s="73"/>
      <c r="IEB1" s="73"/>
      <c r="IEC1" s="73"/>
      <c r="IED1" s="73"/>
      <c r="IEE1" s="73"/>
      <c r="IEF1" s="73"/>
      <c r="IEG1" s="73"/>
      <c r="IEH1" s="73"/>
      <c r="IEI1" s="73"/>
      <c r="IEJ1" s="73"/>
      <c r="IEK1" s="73"/>
      <c r="IEL1" s="73"/>
      <c r="IEM1" s="73"/>
      <c r="IEN1" s="73"/>
      <c r="IEO1" s="73"/>
      <c r="IEP1" s="73"/>
      <c r="IEQ1" s="73"/>
      <c r="IER1" s="73"/>
      <c r="IES1" s="73"/>
      <c r="IET1" s="73"/>
      <c r="IEU1" s="73"/>
      <c r="IEV1" s="73"/>
      <c r="IEW1" s="73"/>
      <c r="IEX1" s="73"/>
      <c r="IEY1" s="73"/>
      <c r="IEZ1" s="73"/>
      <c r="IFA1" s="73"/>
      <c r="IFB1" s="73"/>
      <c r="IFC1" s="73"/>
      <c r="IFD1" s="73"/>
      <c r="IFE1" s="73"/>
      <c r="IFF1" s="73"/>
      <c r="IFG1" s="73"/>
      <c r="IFH1" s="73"/>
      <c r="IFI1" s="73"/>
      <c r="IFJ1" s="73"/>
      <c r="IFK1" s="73"/>
      <c r="IFL1" s="73"/>
      <c r="IFM1" s="73"/>
      <c r="IFN1" s="73"/>
      <c r="IFO1" s="73"/>
      <c r="IFP1" s="73"/>
      <c r="IFQ1" s="73"/>
      <c r="IFR1" s="73"/>
      <c r="IFS1" s="73"/>
      <c r="IFT1" s="73"/>
      <c r="IFU1" s="73"/>
      <c r="IFV1" s="73"/>
      <c r="IFW1" s="73"/>
      <c r="IFX1" s="73"/>
      <c r="IFY1" s="73"/>
      <c r="IFZ1" s="73"/>
      <c r="IGA1" s="73"/>
      <c r="IGB1" s="73"/>
      <c r="IGC1" s="73"/>
      <c r="IGD1" s="73"/>
      <c r="IGE1" s="73"/>
      <c r="IGF1" s="73"/>
      <c r="IGG1" s="73"/>
      <c r="IGH1" s="73"/>
      <c r="IGI1" s="73"/>
      <c r="IGJ1" s="73"/>
      <c r="IGK1" s="73"/>
      <c r="IGL1" s="73"/>
      <c r="IGM1" s="73"/>
      <c r="IGN1" s="73"/>
      <c r="IGO1" s="73"/>
      <c r="IGP1" s="73"/>
      <c r="IGQ1" s="73"/>
      <c r="IGR1" s="73"/>
      <c r="IGS1" s="73"/>
      <c r="IGT1" s="73"/>
      <c r="IGU1" s="73"/>
      <c r="IGV1" s="73"/>
      <c r="IGW1" s="73"/>
      <c r="IGX1" s="73"/>
      <c r="IGY1" s="73"/>
      <c r="IGZ1" s="73"/>
      <c r="IHA1" s="73"/>
      <c r="IHB1" s="73"/>
      <c r="IHC1" s="73"/>
      <c r="IHD1" s="73"/>
      <c r="IHE1" s="73"/>
      <c r="IHF1" s="73"/>
      <c r="IHG1" s="73"/>
      <c r="IHH1" s="73"/>
      <c r="IHI1" s="73"/>
      <c r="IHJ1" s="73"/>
      <c r="IHK1" s="73"/>
      <c r="IHL1" s="73"/>
      <c r="IHM1" s="73"/>
      <c r="IHN1" s="73"/>
      <c r="IHO1" s="73"/>
      <c r="IHP1" s="73"/>
      <c r="IHQ1" s="73"/>
      <c r="IHR1" s="73"/>
      <c r="IHS1" s="73"/>
      <c r="IHT1" s="73"/>
      <c r="IHU1" s="73"/>
      <c r="IHV1" s="73"/>
      <c r="IHW1" s="73"/>
      <c r="IHX1" s="73"/>
      <c r="IHY1" s="73"/>
      <c r="IHZ1" s="73"/>
      <c r="IIA1" s="73"/>
      <c r="IIB1" s="73"/>
      <c r="IIC1" s="73"/>
      <c r="IID1" s="73"/>
      <c r="IIE1" s="73"/>
      <c r="IIF1" s="73"/>
      <c r="IIG1" s="73"/>
      <c r="IIH1" s="73"/>
      <c r="III1" s="73"/>
      <c r="IIJ1" s="73"/>
      <c r="IIK1" s="73"/>
      <c r="IIL1" s="73"/>
      <c r="IIM1" s="73"/>
      <c r="IIN1" s="73"/>
      <c r="IIO1" s="73"/>
      <c r="IIP1" s="73"/>
      <c r="IIQ1" s="73"/>
      <c r="IIR1" s="73"/>
      <c r="IIS1" s="73"/>
      <c r="IIT1" s="73"/>
      <c r="IIU1" s="73"/>
      <c r="IIV1" s="73"/>
      <c r="IIW1" s="73"/>
      <c r="IIX1" s="73"/>
      <c r="IIY1" s="73"/>
      <c r="IIZ1" s="73"/>
      <c r="IJA1" s="73"/>
      <c r="IJB1" s="73"/>
      <c r="IJC1" s="73"/>
      <c r="IJD1" s="73"/>
      <c r="IJE1" s="73"/>
      <c r="IJF1" s="73"/>
      <c r="IJG1" s="73"/>
      <c r="IJH1" s="73"/>
      <c r="IJI1" s="73"/>
      <c r="IJJ1" s="73"/>
      <c r="IJK1" s="73"/>
      <c r="IJL1" s="73"/>
      <c r="IJM1" s="73"/>
      <c r="IJN1" s="73"/>
      <c r="IJO1" s="73"/>
      <c r="IJP1" s="73"/>
      <c r="IJQ1" s="73"/>
      <c r="IJR1" s="73"/>
      <c r="IJS1" s="73"/>
      <c r="IJT1" s="73"/>
      <c r="IJU1" s="73"/>
      <c r="IJV1" s="73"/>
      <c r="IJW1" s="73"/>
      <c r="IJX1" s="73"/>
      <c r="IJY1" s="73"/>
      <c r="IJZ1" s="73"/>
      <c r="IKA1" s="73"/>
      <c r="IKB1" s="73"/>
      <c r="IKC1" s="73"/>
      <c r="IKD1" s="73"/>
      <c r="IKE1" s="73"/>
      <c r="IKF1" s="73"/>
      <c r="IKG1" s="73"/>
      <c r="IKH1" s="73"/>
      <c r="IKI1" s="73"/>
      <c r="IKJ1" s="73"/>
      <c r="IKK1" s="73"/>
      <c r="IKL1" s="73"/>
      <c r="IKM1" s="73"/>
      <c r="IKN1" s="73"/>
      <c r="IKO1" s="73"/>
      <c r="IKP1" s="73"/>
      <c r="IKQ1" s="73"/>
      <c r="IKR1" s="73"/>
      <c r="IKS1" s="73"/>
      <c r="IKT1" s="73"/>
      <c r="IKU1" s="73"/>
      <c r="IKV1" s="73"/>
      <c r="IKW1" s="73"/>
      <c r="IKX1" s="73"/>
      <c r="IKY1" s="73"/>
      <c r="IKZ1" s="73"/>
      <c r="ILA1" s="73"/>
      <c r="ILB1" s="73"/>
      <c r="ILC1" s="73"/>
      <c r="ILD1" s="73"/>
      <c r="ILE1" s="73"/>
      <c r="ILF1" s="73"/>
      <c r="ILG1" s="73"/>
      <c r="ILH1" s="73"/>
      <c r="ILI1" s="73"/>
      <c r="ILJ1" s="73"/>
      <c r="ILK1" s="73"/>
      <c r="ILL1" s="73"/>
      <c r="ILM1" s="73"/>
      <c r="ILN1" s="73"/>
      <c r="ILO1" s="73"/>
      <c r="ILP1" s="73"/>
      <c r="ILQ1" s="73"/>
      <c r="ILR1" s="73"/>
      <c r="ILS1" s="73"/>
      <c r="ILT1" s="73"/>
      <c r="ILU1" s="73"/>
      <c r="ILV1" s="73"/>
      <c r="ILW1" s="73"/>
      <c r="ILX1" s="73"/>
      <c r="ILY1" s="73"/>
      <c r="ILZ1" s="73"/>
      <c r="IMA1" s="73"/>
      <c r="IMB1" s="73"/>
      <c r="IMC1" s="73"/>
      <c r="IMD1" s="73"/>
      <c r="IME1" s="73"/>
      <c r="IMF1" s="73"/>
      <c r="IMG1" s="73"/>
      <c r="IMH1" s="73"/>
      <c r="IMI1" s="73"/>
      <c r="IMJ1" s="73"/>
      <c r="IMK1" s="73"/>
      <c r="IML1" s="73"/>
      <c r="IMM1" s="73"/>
      <c r="IMN1" s="73"/>
      <c r="IMO1" s="73"/>
      <c r="IMP1" s="73"/>
      <c r="IMQ1" s="73"/>
      <c r="IMR1" s="73"/>
      <c r="IMS1" s="73"/>
      <c r="IMT1" s="73"/>
      <c r="IMU1" s="73"/>
      <c r="IMV1" s="73"/>
      <c r="IMW1" s="73"/>
      <c r="IMX1" s="73"/>
      <c r="IMY1" s="73"/>
      <c r="IMZ1" s="73"/>
      <c r="INA1" s="73"/>
      <c r="INB1" s="73"/>
      <c r="INC1" s="73"/>
      <c r="IND1" s="73"/>
      <c r="INE1" s="73"/>
      <c r="INF1" s="73"/>
      <c r="ING1" s="73"/>
      <c r="INH1" s="73"/>
      <c r="INI1" s="73"/>
      <c r="INJ1" s="73"/>
      <c r="INK1" s="73"/>
      <c r="INL1" s="73"/>
      <c r="INM1" s="73"/>
      <c r="INN1" s="73"/>
      <c r="INO1" s="73"/>
      <c r="INP1" s="73"/>
      <c r="INQ1" s="73"/>
      <c r="INR1" s="73"/>
      <c r="INS1" s="73"/>
      <c r="INT1" s="73"/>
      <c r="INU1" s="73"/>
      <c r="INV1" s="73"/>
      <c r="INW1" s="73"/>
      <c r="INX1" s="73"/>
      <c r="INY1" s="73"/>
      <c r="INZ1" s="73"/>
      <c r="IOA1" s="73"/>
      <c r="IOB1" s="73"/>
      <c r="IOC1" s="73"/>
      <c r="IOD1" s="73"/>
      <c r="IOE1" s="73"/>
      <c r="IOF1" s="73"/>
      <c r="IOG1" s="73"/>
      <c r="IOH1" s="73"/>
      <c r="IOI1" s="73"/>
      <c r="IOJ1" s="73"/>
      <c r="IOK1" s="73"/>
      <c r="IOL1" s="73"/>
      <c r="IOM1" s="73"/>
      <c r="ION1" s="73"/>
      <c r="IOO1" s="73"/>
      <c r="IOP1" s="73"/>
      <c r="IOQ1" s="73"/>
      <c r="IOR1" s="73"/>
      <c r="IOS1" s="73"/>
      <c r="IOT1" s="73"/>
      <c r="IOU1" s="73"/>
      <c r="IOV1" s="73"/>
      <c r="IOW1" s="73"/>
      <c r="IOX1" s="73"/>
      <c r="IOY1" s="73"/>
      <c r="IOZ1" s="73"/>
      <c r="IPA1" s="73"/>
      <c r="IPB1" s="73"/>
      <c r="IPC1" s="73"/>
      <c r="IPD1" s="73"/>
      <c r="IPE1" s="73"/>
      <c r="IPF1" s="73"/>
      <c r="IPG1" s="73"/>
      <c r="IPH1" s="73"/>
      <c r="IPI1" s="73"/>
      <c r="IPJ1" s="73"/>
      <c r="IPK1" s="73"/>
      <c r="IPL1" s="73"/>
      <c r="IPM1" s="73"/>
      <c r="IPN1" s="73"/>
      <c r="IPO1" s="73"/>
      <c r="IPP1" s="73"/>
      <c r="IPQ1" s="73"/>
      <c r="IPR1" s="73"/>
      <c r="IPS1" s="73"/>
      <c r="IPT1" s="73"/>
      <c r="IPU1" s="73"/>
      <c r="IPV1" s="73"/>
      <c r="IPW1" s="73"/>
      <c r="IPX1" s="73"/>
      <c r="IPY1" s="73"/>
      <c r="IPZ1" s="73"/>
      <c r="IQA1" s="73"/>
      <c r="IQB1" s="73"/>
      <c r="IQC1" s="73"/>
      <c r="IQD1" s="73"/>
      <c r="IQE1" s="73"/>
      <c r="IQF1" s="73"/>
      <c r="IQG1" s="73"/>
      <c r="IQH1" s="73"/>
      <c r="IQI1" s="73"/>
      <c r="IQJ1" s="73"/>
      <c r="IQK1" s="73"/>
      <c r="IQL1" s="73"/>
      <c r="IQM1" s="73"/>
      <c r="IQN1" s="73"/>
      <c r="IQO1" s="73"/>
      <c r="IQP1" s="73"/>
      <c r="IQQ1" s="73"/>
      <c r="IQR1" s="73"/>
      <c r="IQS1" s="73"/>
      <c r="IQT1" s="73"/>
      <c r="IQU1" s="73"/>
      <c r="IQV1" s="73"/>
      <c r="IQW1" s="73"/>
      <c r="IQX1" s="73"/>
      <c r="IQY1" s="73"/>
      <c r="IQZ1" s="73"/>
      <c r="IRA1" s="73"/>
      <c r="IRB1" s="73"/>
      <c r="IRC1" s="73"/>
      <c r="IRD1" s="73"/>
      <c r="IRE1" s="73"/>
      <c r="IRF1" s="73"/>
      <c r="IRG1" s="73"/>
      <c r="IRH1" s="73"/>
      <c r="IRI1" s="73"/>
      <c r="IRJ1" s="73"/>
      <c r="IRK1" s="73"/>
      <c r="IRL1" s="73"/>
      <c r="IRM1" s="73"/>
      <c r="IRN1" s="73"/>
      <c r="IRO1" s="73"/>
      <c r="IRP1" s="73"/>
      <c r="IRQ1" s="73"/>
      <c r="IRR1" s="73"/>
      <c r="IRS1" s="73"/>
      <c r="IRT1" s="73"/>
      <c r="IRU1" s="73"/>
      <c r="IRV1" s="73"/>
      <c r="IRW1" s="73"/>
      <c r="IRX1" s="73"/>
      <c r="IRY1" s="73"/>
      <c r="IRZ1" s="73"/>
      <c r="ISA1" s="73"/>
      <c r="ISB1" s="73"/>
      <c r="ISC1" s="73"/>
      <c r="ISD1" s="73"/>
      <c r="ISE1" s="73"/>
      <c r="ISF1" s="73"/>
      <c r="ISG1" s="73"/>
      <c r="ISH1" s="73"/>
      <c r="ISI1" s="73"/>
      <c r="ISJ1" s="73"/>
      <c r="ISK1" s="73"/>
      <c r="ISL1" s="73"/>
      <c r="ISM1" s="73"/>
      <c r="ISN1" s="73"/>
      <c r="ISO1" s="73"/>
      <c r="ISP1" s="73"/>
      <c r="ISQ1" s="73"/>
      <c r="ISR1" s="73"/>
      <c r="ISS1" s="73"/>
      <c r="IST1" s="73"/>
      <c r="ISU1" s="73"/>
      <c r="ISV1" s="73"/>
      <c r="ISW1" s="73"/>
      <c r="ISX1" s="73"/>
      <c r="ISY1" s="73"/>
      <c r="ISZ1" s="73"/>
      <c r="ITA1" s="73"/>
      <c r="ITB1" s="73"/>
      <c r="ITC1" s="73"/>
      <c r="ITD1" s="73"/>
      <c r="ITE1" s="73"/>
      <c r="ITF1" s="73"/>
      <c r="ITG1" s="73"/>
      <c r="ITH1" s="73"/>
      <c r="ITI1" s="73"/>
      <c r="ITJ1" s="73"/>
      <c r="ITK1" s="73"/>
      <c r="ITL1" s="73"/>
      <c r="ITM1" s="73"/>
      <c r="ITN1" s="73"/>
      <c r="ITO1" s="73"/>
      <c r="ITP1" s="73"/>
      <c r="ITQ1" s="73"/>
      <c r="ITR1" s="73"/>
      <c r="ITS1" s="73"/>
      <c r="ITT1" s="73"/>
      <c r="ITU1" s="73"/>
      <c r="ITV1" s="73"/>
      <c r="ITW1" s="73"/>
      <c r="ITX1" s="73"/>
      <c r="ITY1" s="73"/>
      <c r="ITZ1" s="73"/>
      <c r="IUA1" s="73"/>
      <c r="IUB1" s="73"/>
      <c r="IUC1" s="73"/>
      <c r="IUD1" s="73"/>
      <c r="IUE1" s="73"/>
      <c r="IUF1" s="73"/>
      <c r="IUG1" s="73"/>
      <c r="IUH1" s="73"/>
      <c r="IUI1" s="73"/>
      <c r="IUJ1" s="73"/>
      <c r="IUK1" s="73"/>
      <c r="IUL1" s="73"/>
      <c r="IUM1" s="73"/>
      <c r="IUN1" s="73"/>
      <c r="IUO1" s="73"/>
      <c r="IUP1" s="73"/>
      <c r="IUQ1" s="73"/>
      <c r="IUR1" s="73"/>
      <c r="IUS1" s="73"/>
      <c r="IUT1" s="73"/>
      <c r="IUU1" s="73"/>
      <c r="IUV1" s="73"/>
      <c r="IUW1" s="73"/>
      <c r="IUX1" s="73"/>
      <c r="IUY1" s="73"/>
      <c r="IUZ1" s="73"/>
      <c r="IVA1" s="73"/>
      <c r="IVB1" s="73"/>
      <c r="IVC1" s="73"/>
      <c r="IVD1" s="73"/>
      <c r="IVE1" s="73"/>
      <c r="IVF1" s="73"/>
      <c r="IVG1" s="73"/>
      <c r="IVH1" s="73"/>
      <c r="IVI1" s="73"/>
      <c r="IVJ1" s="73"/>
      <c r="IVK1" s="73"/>
      <c r="IVL1" s="73"/>
      <c r="IVM1" s="73"/>
      <c r="IVN1" s="73"/>
      <c r="IVO1" s="73"/>
      <c r="IVP1" s="73"/>
      <c r="IVQ1" s="73"/>
      <c r="IVR1" s="73"/>
      <c r="IVS1" s="73"/>
      <c r="IVT1" s="73"/>
      <c r="IVU1" s="73"/>
      <c r="IVV1" s="73"/>
      <c r="IVW1" s="73"/>
      <c r="IVX1" s="73"/>
      <c r="IVY1" s="73"/>
      <c r="IVZ1" s="73"/>
      <c r="IWA1" s="73"/>
      <c r="IWB1" s="73"/>
      <c r="IWC1" s="73"/>
      <c r="IWD1" s="73"/>
      <c r="IWE1" s="73"/>
      <c r="IWF1" s="73"/>
      <c r="IWG1" s="73"/>
      <c r="IWH1" s="73"/>
      <c r="IWI1" s="73"/>
      <c r="IWJ1" s="73"/>
      <c r="IWK1" s="73"/>
      <c r="IWL1" s="73"/>
      <c r="IWM1" s="73"/>
      <c r="IWN1" s="73"/>
      <c r="IWO1" s="73"/>
      <c r="IWP1" s="73"/>
      <c r="IWQ1" s="73"/>
      <c r="IWR1" s="73"/>
      <c r="IWS1" s="73"/>
      <c r="IWT1" s="73"/>
      <c r="IWU1" s="73"/>
      <c r="IWV1" s="73"/>
      <c r="IWW1" s="73"/>
      <c r="IWX1" s="73"/>
      <c r="IWY1" s="73"/>
      <c r="IWZ1" s="73"/>
      <c r="IXA1" s="73"/>
      <c r="IXB1" s="73"/>
      <c r="IXC1" s="73"/>
      <c r="IXD1" s="73"/>
      <c r="IXE1" s="73"/>
      <c r="IXF1" s="73"/>
      <c r="IXG1" s="73"/>
      <c r="IXH1" s="73"/>
      <c r="IXI1" s="73"/>
      <c r="IXJ1" s="73"/>
      <c r="IXK1" s="73"/>
      <c r="IXL1" s="73"/>
      <c r="IXM1" s="73"/>
      <c r="IXN1" s="73"/>
      <c r="IXO1" s="73"/>
      <c r="IXP1" s="73"/>
      <c r="IXQ1" s="73"/>
      <c r="IXR1" s="73"/>
      <c r="IXS1" s="73"/>
      <c r="IXT1" s="73"/>
      <c r="IXU1" s="73"/>
      <c r="IXV1" s="73"/>
      <c r="IXW1" s="73"/>
      <c r="IXX1" s="73"/>
      <c r="IXY1" s="73"/>
      <c r="IXZ1" s="73"/>
      <c r="IYA1" s="73"/>
      <c r="IYB1" s="73"/>
      <c r="IYC1" s="73"/>
      <c r="IYD1" s="73"/>
      <c r="IYE1" s="73"/>
      <c r="IYF1" s="73"/>
      <c r="IYG1" s="73"/>
      <c r="IYH1" s="73"/>
      <c r="IYI1" s="73"/>
      <c r="IYJ1" s="73"/>
      <c r="IYK1" s="73"/>
      <c r="IYL1" s="73"/>
      <c r="IYM1" s="73"/>
      <c r="IYN1" s="73"/>
      <c r="IYO1" s="73"/>
      <c r="IYP1" s="73"/>
      <c r="IYQ1" s="73"/>
      <c r="IYR1" s="73"/>
      <c r="IYS1" s="73"/>
      <c r="IYT1" s="73"/>
      <c r="IYU1" s="73"/>
      <c r="IYV1" s="73"/>
      <c r="IYW1" s="73"/>
      <c r="IYX1" s="73"/>
      <c r="IYY1" s="73"/>
      <c r="IYZ1" s="73"/>
      <c r="IZA1" s="73"/>
      <c r="IZB1" s="73"/>
      <c r="IZC1" s="73"/>
      <c r="IZD1" s="73"/>
      <c r="IZE1" s="73"/>
      <c r="IZF1" s="73"/>
      <c r="IZG1" s="73"/>
      <c r="IZH1" s="73"/>
      <c r="IZI1" s="73"/>
      <c r="IZJ1" s="73"/>
      <c r="IZK1" s="73"/>
      <c r="IZL1" s="73"/>
      <c r="IZM1" s="73"/>
      <c r="IZN1" s="73"/>
      <c r="IZO1" s="73"/>
      <c r="IZP1" s="73"/>
      <c r="IZQ1" s="73"/>
      <c r="IZR1" s="73"/>
      <c r="IZS1" s="73"/>
      <c r="IZT1" s="73"/>
      <c r="IZU1" s="73"/>
      <c r="IZV1" s="73"/>
      <c r="IZW1" s="73"/>
      <c r="IZX1" s="73"/>
      <c r="IZY1" s="73"/>
      <c r="IZZ1" s="73"/>
      <c r="JAA1" s="73"/>
      <c r="JAB1" s="73"/>
      <c r="JAC1" s="73"/>
      <c r="JAD1" s="73"/>
      <c r="JAE1" s="73"/>
      <c r="JAF1" s="73"/>
      <c r="JAG1" s="73"/>
      <c r="JAH1" s="73"/>
      <c r="JAI1" s="73"/>
      <c r="JAJ1" s="73"/>
      <c r="JAK1" s="73"/>
      <c r="JAL1" s="73"/>
      <c r="JAM1" s="73"/>
      <c r="JAN1" s="73"/>
      <c r="JAO1" s="73"/>
      <c r="JAP1" s="73"/>
      <c r="JAQ1" s="73"/>
      <c r="JAR1" s="73"/>
      <c r="JAS1" s="73"/>
      <c r="JAT1" s="73"/>
      <c r="JAU1" s="73"/>
      <c r="JAV1" s="73"/>
      <c r="JAW1" s="73"/>
      <c r="JAX1" s="73"/>
      <c r="JAY1" s="73"/>
      <c r="JAZ1" s="73"/>
      <c r="JBA1" s="73"/>
      <c r="JBB1" s="73"/>
      <c r="JBC1" s="73"/>
      <c r="JBD1" s="73"/>
      <c r="JBE1" s="73"/>
      <c r="JBF1" s="73"/>
      <c r="JBG1" s="73"/>
      <c r="JBH1" s="73"/>
      <c r="JBI1" s="73"/>
      <c r="JBJ1" s="73"/>
      <c r="JBK1" s="73"/>
      <c r="JBL1" s="73"/>
      <c r="JBM1" s="73"/>
      <c r="JBN1" s="73"/>
      <c r="JBO1" s="73"/>
      <c r="JBP1" s="73"/>
      <c r="JBQ1" s="73"/>
      <c r="JBR1" s="73"/>
      <c r="JBS1" s="73"/>
      <c r="JBT1" s="73"/>
      <c r="JBU1" s="73"/>
      <c r="JBV1" s="73"/>
      <c r="JBW1" s="73"/>
      <c r="JBX1" s="73"/>
      <c r="JBY1" s="73"/>
      <c r="JBZ1" s="73"/>
      <c r="JCA1" s="73"/>
      <c r="JCB1" s="73"/>
      <c r="JCC1" s="73"/>
      <c r="JCD1" s="73"/>
      <c r="JCE1" s="73"/>
      <c r="JCF1" s="73"/>
      <c r="JCG1" s="73"/>
      <c r="JCH1" s="73"/>
      <c r="JCI1" s="73"/>
      <c r="JCJ1" s="73"/>
      <c r="JCK1" s="73"/>
      <c r="JCL1" s="73"/>
      <c r="JCM1" s="73"/>
      <c r="JCN1" s="73"/>
      <c r="JCO1" s="73"/>
      <c r="JCP1" s="73"/>
      <c r="JCQ1" s="73"/>
      <c r="JCR1" s="73"/>
      <c r="JCS1" s="73"/>
      <c r="JCT1" s="73"/>
      <c r="JCU1" s="73"/>
      <c r="JCV1" s="73"/>
      <c r="JCW1" s="73"/>
      <c r="JCX1" s="73"/>
      <c r="JCY1" s="73"/>
      <c r="JCZ1" s="73"/>
      <c r="JDA1" s="73"/>
      <c r="JDB1" s="73"/>
      <c r="JDC1" s="73"/>
      <c r="JDD1" s="73"/>
      <c r="JDE1" s="73"/>
      <c r="JDF1" s="73"/>
      <c r="JDG1" s="73"/>
      <c r="JDH1" s="73"/>
      <c r="JDI1" s="73"/>
      <c r="JDJ1" s="73"/>
      <c r="JDK1" s="73"/>
      <c r="JDL1" s="73"/>
      <c r="JDM1" s="73"/>
      <c r="JDN1" s="73"/>
      <c r="JDO1" s="73"/>
      <c r="JDP1" s="73"/>
      <c r="JDQ1" s="73"/>
      <c r="JDR1" s="73"/>
      <c r="JDS1" s="73"/>
      <c r="JDT1" s="73"/>
      <c r="JDU1" s="73"/>
      <c r="JDV1" s="73"/>
      <c r="JDW1" s="73"/>
      <c r="JDX1" s="73"/>
      <c r="JDY1" s="73"/>
      <c r="JDZ1" s="73"/>
      <c r="JEA1" s="73"/>
      <c r="JEB1" s="73"/>
      <c r="JEC1" s="73"/>
      <c r="JED1" s="73"/>
      <c r="JEE1" s="73"/>
      <c r="JEF1" s="73"/>
      <c r="JEG1" s="73"/>
      <c r="JEH1" s="73"/>
      <c r="JEI1" s="73"/>
      <c r="JEJ1" s="73"/>
      <c r="JEK1" s="73"/>
      <c r="JEL1" s="73"/>
      <c r="JEM1" s="73"/>
      <c r="JEN1" s="73"/>
      <c r="JEO1" s="73"/>
      <c r="JEP1" s="73"/>
      <c r="JEQ1" s="73"/>
      <c r="JER1" s="73"/>
      <c r="JES1" s="73"/>
      <c r="JET1" s="73"/>
      <c r="JEU1" s="73"/>
      <c r="JEV1" s="73"/>
      <c r="JEW1" s="73"/>
      <c r="JEX1" s="73"/>
      <c r="JEY1" s="73"/>
      <c r="JEZ1" s="73"/>
      <c r="JFA1" s="73"/>
      <c r="JFB1" s="73"/>
      <c r="JFC1" s="73"/>
      <c r="JFD1" s="73"/>
      <c r="JFE1" s="73"/>
      <c r="JFF1" s="73"/>
      <c r="JFG1" s="73"/>
      <c r="JFH1" s="73"/>
      <c r="JFI1" s="73"/>
      <c r="JFJ1" s="73"/>
      <c r="JFK1" s="73"/>
      <c r="JFL1" s="73"/>
      <c r="JFM1" s="73"/>
      <c r="JFN1" s="73"/>
      <c r="JFO1" s="73"/>
      <c r="JFP1" s="73"/>
      <c r="JFQ1" s="73"/>
      <c r="JFR1" s="73"/>
      <c r="JFS1" s="73"/>
      <c r="JFT1" s="73"/>
      <c r="JFU1" s="73"/>
      <c r="JFV1" s="73"/>
      <c r="JFW1" s="73"/>
      <c r="JFX1" s="73"/>
      <c r="JFY1" s="73"/>
      <c r="JFZ1" s="73"/>
      <c r="JGA1" s="73"/>
      <c r="JGB1" s="73"/>
      <c r="JGC1" s="73"/>
      <c r="JGD1" s="73"/>
      <c r="JGE1" s="73"/>
      <c r="JGF1" s="73"/>
      <c r="JGG1" s="73"/>
      <c r="JGH1" s="73"/>
      <c r="JGI1" s="73"/>
      <c r="JGJ1" s="73"/>
      <c r="JGK1" s="73"/>
      <c r="JGL1" s="73"/>
      <c r="JGM1" s="73"/>
      <c r="JGN1" s="73"/>
      <c r="JGO1" s="73"/>
      <c r="JGP1" s="73"/>
      <c r="JGQ1" s="73"/>
      <c r="JGR1" s="73"/>
      <c r="JGS1" s="73"/>
      <c r="JGT1" s="73"/>
      <c r="JGU1" s="73"/>
      <c r="JGV1" s="73"/>
      <c r="JGW1" s="73"/>
      <c r="JGX1" s="73"/>
      <c r="JGY1" s="73"/>
      <c r="JGZ1" s="73"/>
      <c r="JHA1" s="73"/>
      <c r="JHB1" s="73"/>
      <c r="JHC1" s="73"/>
      <c r="JHD1" s="73"/>
      <c r="JHE1" s="73"/>
      <c r="JHF1" s="73"/>
      <c r="JHG1" s="73"/>
      <c r="JHH1" s="73"/>
      <c r="JHI1" s="73"/>
      <c r="JHJ1" s="73"/>
      <c r="JHK1" s="73"/>
      <c r="JHL1" s="73"/>
      <c r="JHM1" s="73"/>
      <c r="JHN1" s="73"/>
      <c r="JHO1" s="73"/>
      <c r="JHP1" s="73"/>
      <c r="JHQ1" s="73"/>
      <c r="JHR1" s="73"/>
      <c r="JHS1" s="73"/>
      <c r="JHT1" s="73"/>
      <c r="JHU1" s="73"/>
      <c r="JHV1" s="73"/>
      <c r="JHW1" s="73"/>
      <c r="JHX1" s="73"/>
      <c r="JHY1" s="73"/>
      <c r="JHZ1" s="73"/>
      <c r="JIA1" s="73"/>
      <c r="JIB1" s="73"/>
      <c r="JIC1" s="73"/>
      <c r="JID1" s="73"/>
      <c r="JIE1" s="73"/>
      <c r="JIF1" s="73"/>
      <c r="JIG1" s="73"/>
      <c r="JIH1" s="73"/>
      <c r="JII1" s="73"/>
      <c r="JIJ1" s="73"/>
      <c r="JIK1" s="73"/>
      <c r="JIL1" s="73"/>
      <c r="JIM1" s="73"/>
      <c r="JIN1" s="73"/>
      <c r="JIO1" s="73"/>
      <c r="JIP1" s="73"/>
      <c r="JIQ1" s="73"/>
      <c r="JIR1" s="73"/>
      <c r="JIS1" s="73"/>
      <c r="JIT1" s="73"/>
      <c r="JIU1" s="73"/>
      <c r="JIV1" s="73"/>
      <c r="JIW1" s="73"/>
      <c r="JIX1" s="73"/>
      <c r="JIY1" s="73"/>
      <c r="JIZ1" s="73"/>
      <c r="JJA1" s="73"/>
      <c r="JJB1" s="73"/>
      <c r="JJC1" s="73"/>
      <c r="JJD1" s="73"/>
      <c r="JJE1" s="73"/>
      <c r="JJF1" s="73"/>
      <c r="JJG1" s="73"/>
      <c r="JJH1" s="73"/>
      <c r="JJI1" s="73"/>
      <c r="JJJ1" s="73"/>
      <c r="JJK1" s="73"/>
      <c r="JJL1" s="73"/>
      <c r="JJM1" s="73"/>
      <c r="JJN1" s="73"/>
      <c r="JJO1" s="73"/>
      <c r="JJP1" s="73"/>
      <c r="JJQ1" s="73"/>
      <c r="JJR1" s="73"/>
      <c r="JJS1" s="73"/>
      <c r="JJT1" s="73"/>
      <c r="JJU1" s="73"/>
      <c r="JJV1" s="73"/>
      <c r="JJW1" s="73"/>
      <c r="JJX1" s="73"/>
      <c r="JJY1" s="73"/>
      <c r="JJZ1" s="73"/>
      <c r="JKA1" s="73"/>
      <c r="JKB1" s="73"/>
      <c r="JKC1" s="73"/>
      <c r="JKD1" s="73"/>
      <c r="JKE1" s="73"/>
      <c r="JKF1" s="73"/>
      <c r="JKG1" s="73"/>
      <c r="JKH1" s="73"/>
      <c r="JKI1" s="73"/>
      <c r="JKJ1" s="73"/>
      <c r="JKK1" s="73"/>
      <c r="JKL1" s="73"/>
      <c r="JKM1" s="73"/>
      <c r="JKN1" s="73"/>
      <c r="JKO1" s="73"/>
      <c r="JKP1" s="73"/>
      <c r="JKQ1" s="73"/>
      <c r="JKR1" s="73"/>
      <c r="JKS1" s="73"/>
      <c r="JKT1" s="73"/>
      <c r="JKU1" s="73"/>
      <c r="JKV1" s="73"/>
      <c r="JKW1" s="73"/>
      <c r="JKX1" s="73"/>
      <c r="JKY1" s="73"/>
      <c r="JKZ1" s="73"/>
      <c r="JLA1" s="73"/>
      <c r="JLB1" s="73"/>
      <c r="JLC1" s="73"/>
      <c r="JLD1" s="73"/>
      <c r="JLE1" s="73"/>
      <c r="JLF1" s="73"/>
      <c r="JLG1" s="73"/>
      <c r="JLH1" s="73"/>
      <c r="JLI1" s="73"/>
      <c r="JLJ1" s="73"/>
      <c r="JLK1" s="73"/>
      <c r="JLL1" s="73"/>
      <c r="JLM1" s="73"/>
      <c r="JLN1" s="73"/>
      <c r="JLO1" s="73"/>
      <c r="JLP1" s="73"/>
      <c r="JLQ1" s="73"/>
      <c r="JLR1" s="73"/>
      <c r="JLS1" s="73"/>
      <c r="JLT1" s="73"/>
      <c r="JLU1" s="73"/>
      <c r="JLV1" s="73"/>
      <c r="JLW1" s="73"/>
      <c r="JLX1" s="73"/>
      <c r="JLY1" s="73"/>
      <c r="JLZ1" s="73"/>
      <c r="JMA1" s="73"/>
      <c r="JMB1" s="73"/>
      <c r="JMC1" s="73"/>
      <c r="JMD1" s="73"/>
      <c r="JME1" s="73"/>
      <c r="JMF1" s="73"/>
      <c r="JMG1" s="73"/>
      <c r="JMH1" s="73"/>
      <c r="JMI1" s="73"/>
      <c r="JMJ1" s="73"/>
      <c r="JMK1" s="73"/>
      <c r="JML1" s="73"/>
      <c r="JMM1" s="73"/>
      <c r="JMN1" s="73"/>
      <c r="JMO1" s="73"/>
      <c r="JMP1" s="73"/>
      <c r="JMQ1" s="73"/>
      <c r="JMR1" s="73"/>
      <c r="JMS1" s="73"/>
      <c r="JMT1" s="73"/>
      <c r="JMU1" s="73"/>
      <c r="JMV1" s="73"/>
      <c r="JMW1" s="73"/>
      <c r="JMX1" s="73"/>
      <c r="JMY1" s="73"/>
      <c r="JMZ1" s="73"/>
      <c r="JNA1" s="73"/>
      <c r="JNB1" s="73"/>
      <c r="JNC1" s="73"/>
      <c r="JND1" s="73"/>
      <c r="JNE1" s="73"/>
      <c r="JNF1" s="73"/>
      <c r="JNG1" s="73"/>
      <c r="JNH1" s="73"/>
      <c r="JNI1" s="73"/>
      <c r="JNJ1" s="73"/>
      <c r="JNK1" s="73"/>
      <c r="JNL1" s="73"/>
      <c r="JNM1" s="73"/>
      <c r="JNN1" s="73"/>
      <c r="JNO1" s="73"/>
      <c r="JNP1" s="73"/>
      <c r="JNQ1" s="73"/>
      <c r="JNR1" s="73"/>
      <c r="JNS1" s="73"/>
      <c r="JNT1" s="73"/>
      <c r="JNU1" s="73"/>
      <c r="JNV1" s="73"/>
      <c r="JNW1" s="73"/>
      <c r="JNX1" s="73"/>
      <c r="JNY1" s="73"/>
      <c r="JNZ1" s="73"/>
      <c r="JOA1" s="73"/>
      <c r="JOB1" s="73"/>
      <c r="JOC1" s="73"/>
      <c r="JOD1" s="73"/>
      <c r="JOE1" s="73"/>
      <c r="JOF1" s="73"/>
      <c r="JOG1" s="73"/>
      <c r="JOH1" s="73"/>
      <c r="JOI1" s="73"/>
      <c r="JOJ1" s="73"/>
      <c r="JOK1" s="73"/>
      <c r="JOL1" s="73"/>
      <c r="JOM1" s="73"/>
      <c r="JON1" s="73"/>
      <c r="JOO1" s="73"/>
      <c r="JOP1" s="73"/>
      <c r="JOQ1" s="73"/>
      <c r="JOR1" s="73"/>
      <c r="JOS1" s="73"/>
      <c r="JOT1" s="73"/>
      <c r="JOU1" s="73"/>
      <c r="JOV1" s="73"/>
      <c r="JOW1" s="73"/>
      <c r="JOX1" s="73"/>
      <c r="JOY1" s="73"/>
      <c r="JOZ1" s="73"/>
      <c r="JPA1" s="73"/>
      <c r="JPB1" s="73"/>
      <c r="JPC1" s="73"/>
      <c r="JPD1" s="73"/>
      <c r="JPE1" s="73"/>
      <c r="JPF1" s="73"/>
      <c r="JPG1" s="73"/>
      <c r="JPH1" s="73"/>
      <c r="JPI1" s="73"/>
      <c r="JPJ1" s="73"/>
      <c r="JPK1" s="73"/>
      <c r="JPL1" s="73"/>
      <c r="JPM1" s="73"/>
      <c r="JPN1" s="73"/>
      <c r="JPO1" s="73"/>
      <c r="JPP1" s="73"/>
      <c r="JPQ1" s="73"/>
      <c r="JPR1" s="73"/>
      <c r="JPS1" s="73"/>
      <c r="JPT1" s="73"/>
      <c r="JPU1" s="73"/>
      <c r="JPV1" s="73"/>
      <c r="JPW1" s="73"/>
      <c r="JPX1" s="73"/>
      <c r="JPY1" s="73"/>
      <c r="JPZ1" s="73"/>
      <c r="JQA1" s="73"/>
      <c r="JQB1" s="73"/>
      <c r="JQC1" s="73"/>
      <c r="JQD1" s="73"/>
      <c r="JQE1" s="73"/>
      <c r="JQF1" s="73"/>
      <c r="JQG1" s="73"/>
      <c r="JQH1" s="73"/>
      <c r="JQI1" s="73"/>
      <c r="JQJ1" s="73"/>
      <c r="JQK1" s="73"/>
      <c r="JQL1" s="73"/>
      <c r="JQM1" s="73"/>
      <c r="JQN1" s="73"/>
      <c r="JQO1" s="73"/>
      <c r="JQP1" s="73"/>
      <c r="JQQ1" s="73"/>
      <c r="JQR1" s="73"/>
      <c r="JQS1" s="73"/>
      <c r="JQT1" s="73"/>
      <c r="JQU1" s="73"/>
      <c r="JQV1" s="73"/>
      <c r="JQW1" s="73"/>
      <c r="JQX1" s="73"/>
      <c r="JQY1" s="73"/>
      <c r="JQZ1" s="73"/>
      <c r="JRA1" s="73"/>
      <c r="JRB1" s="73"/>
      <c r="JRC1" s="73"/>
      <c r="JRD1" s="73"/>
      <c r="JRE1" s="73"/>
      <c r="JRF1" s="73"/>
      <c r="JRG1" s="73"/>
      <c r="JRH1" s="73"/>
      <c r="JRI1" s="73"/>
      <c r="JRJ1" s="73"/>
      <c r="JRK1" s="73"/>
      <c r="JRL1" s="73"/>
      <c r="JRM1" s="73"/>
      <c r="JRN1" s="73"/>
      <c r="JRO1" s="73"/>
      <c r="JRP1" s="73"/>
      <c r="JRQ1" s="73"/>
      <c r="JRR1" s="73"/>
      <c r="JRS1" s="73"/>
      <c r="JRT1" s="73"/>
      <c r="JRU1" s="73"/>
      <c r="JRV1" s="73"/>
      <c r="JRW1" s="73"/>
      <c r="JRX1" s="73"/>
      <c r="JRY1" s="73"/>
      <c r="JRZ1" s="73"/>
      <c r="JSA1" s="73"/>
      <c r="JSB1" s="73"/>
      <c r="JSC1" s="73"/>
      <c r="JSD1" s="73"/>
      <c r="JSE1" s="73"/>
      <c r="JSF1" s="73"/>
      <c r="JSG1" s="73"/>
      <c r="JSH1" s="73"/>
      <c r="JSI1" s="73"/>
      <c r="JSJ1" s="73"/>
      <c r="JSK1" s="73"/>
      <c r="JSL1" s="73"/>
      <c r="JSM1" s="73"/>
      <c r="JSN1" s="73"/>
      <c r="JSO1" s="73"/>
      <c r="JSP1" s="73"/>
      <c r="JSQ1" s="73"/>
      <c r="JSR1" s="73"/>
      <c r="JSS1" s="73"/>
      <c r="JST1" s="73"/>
      <c r="JSU1" s="73"/>
      <c r="JSV1" s="73"/>
      <c r="JSW1" s="73"/>
      <c r="JSX1" s="73"/>
      <c r="JSY1" s="73"/>
      <c r="JSZ1" s="73"/>
      <c r="JTA1" s="73"/>
      <c r="JTB1" s="73"/>
      <c r="JTC1" s="73"/>
      <c r="JTD1" s="73"/>
      <c r="JTE1" s="73"/>
      <c r="JTF1" s="73"/>
      <c r="JTG1" s="73"/>
      <c r="JTH1" s="73"/>
      <c r="JTI1" s="73"/>
      <c r="JTJ1" s="73"/>
      <c r="JTK1" s="73"/>
      <c r="JTL1" s="73"/>
      <c r="JTM1" s="73"/>
      <c r="JTN1" s="73"/>
      <c r="JTO1" s="73"/>
      <c r="JTP1" s="73"/>
      <c r="JTQ1" s="73"/>
      <c r="JTR1" s="73"/>
      <c r="JTS1" s="73"/>
      <c r="JTT1" s="73"/>
      <c r="JTU1" s="73"/>
      <c r="JTV1" s="73"/>
      <c r="JTW1" s="73"/>
      <c r="JTX1" s="73"/>
      <c r="JTY1" s="73"/>
      <c r="JTZ1" s="73"/>
      <c r="JUA1" s="73"/>
      <c r="JUB1" s="73"/>
      <c r="JUC1" s="73"/>
      <c r="JUD1" s="73"/>
      <c r="JUE1" s="73"/>
      <c r="JUF1" s="73"/>
      <c r="JUG1" s="73"/>
      <c r="JUH1" s="73"/>
      <c r="JUI1" s="73"/>
      <c r="JUJ1" s="73"/>
      <c r="JUK1" s="73"/>
      <c r="JUL1" s="73"/>
      <c r="JUM1" s="73"/>
      <c r="JUN1" s="73"/>
      <c r="JUO1" s="73"/>
      <c r="JUP1" s="73"/>
      <c r="JUQ1" s="73"/>
      <c r="JUR1" s="73"/>
      <c r="JUS1" s="73"/>
      <c r="JUT1" s="73"/>
      <c r="JUU1" s="73"/>
      <c r="JUV1" s="73"/>
      <c r="JUW1" s="73"/>
      <c r="JUX1" s="73"/>
      <c r="JUY1" s="73"/>
      <c r="JUZ1" s="73"/>
      <c r="JVA1" s="73"/>
      <c r="JVB1" s="73"/>
      <c r="JVC1" s="73"/>
      <c r="JVD1" s="73"/>
      <c r="JVE1" s="73"/>
      <c r="JVF1" s="73"/>
      <c r="JVG1" s="73"/>
      <c r="JVH1" s="73"/>
      <c r="JVI1" s="73"/>
      <c r="JVJ1" s="73"/>
      <c r="JVK1" s="73"/>
      <c r="JVL1" s="73"/>
      <c r="JVM1" s="73"/>
      <c r="JVN1" s="73"/>
      <c r="JVO1" s="73"/>
      <c r="JVP1" s="73"/>
      <c r="JVQ1" s="73"/>
      <c r="JVR1" s="73"/>
      <c r="JVS1" s="73"/>
      <c r="JVT1" s="73"/>
      <c r="JVU1" s="73"/>
      <c r="JVV1" s="73"/>
      <c r="JVW1" s="73"/>
      <c r="JVX1" s="73"/>
      <c r="JVY1" s="73"/>
      <c r="JVZ1" s="73"/>
      <c r="JWA1" s="73"/>
      <c r="JWB1" s="73"/>
      <c r="JWC1" s="73"/>
      <c r="JWD1" s="73"/>
      <c r="JWE1" s="73"/>
      <c r="JWF1" s="73"/>
      <c r="JWG1" s="73"/>
      <c r="JWH1" s="73"/>
      <c r="JWI1" s="73"/>
      <c r="JWJ1" s="73"/>
      <c r="JWK1" s="73"/>
      <c r="JWL1" s="73"/>
      <c r="JWM1" s="73"/>
      <c r="JWN1" s="73"/>
      <c r="JWO1" s="73"/>
      <c r="JWP1" s="73"/>
      <c r="JWQ1" s="73"/>
      <c r="JWR1" s="73"/>
      <c r="JWS1" s="73"/>
      <c r="JWT1" s="73"/>
      <c r="JWU1" s="73"/>
      <c r="JWV1" s="73"/>
      <c r="JWW1" s="73"/>
      <c r="JWX1" s="73"/>
      <c r="JWY1" s="73"/>
      <c r="JWZ1" s="73"/>
      <c r="JXA1" s="73"/>
      <c r="JXB1" s="73"/>
      <c r="JXC1" s="73"/>
      <c r="JXD1" s="73"/>
      <c r="JXE1" s="73"/>
      <c r="JXF1" s="73"/>
      <c r="JXG1" s="73"/>
      <c r="JXH1" s="73"/>
      <c r="JXI1" s="73"/>
      <c r="JXJ1" s="73"/>
      <c r="JXK1" s="73"/>
      <c r="JXL1" s="73"/>
      <c r="JXM1" s="73"/>
      <c r="JXN1" s="73"/>
      <c r="JXO1" s="73"/>
      <c r="JXP1" s="73"/>
      <c r="JXQ1" s="73"/>
      <c r="JXR1" s="73"/>
      <c r="JXS1" s="73"/>
      <c r="JXT1" s="73"/>
      <c r="JXU1" s="73"/>
      <c r="JXV1" s="73"/>
      <c r="JXW1" s="73"/>
      <c r="JXX1" s="73"/>
      <c r="JXY1" s="73"/>
      <c r="JXZ1" s="73"/>
      <c r="JYA1" s="73"/>
      <c r="JYB1" s="73"/>
      <c r="JYC1" s="73"/>
      <c r="JYD1" s="73"/>
      <c r="JYE1" s="73"/>
      <c r="JYF1" s="73"/>
      <c r="JYG1" s="73"/>
      <c r="JYH1" s="73"/>
      <c r="JYI1" s="73"/>
      <c r="JYJ1" s="73"/>
      <c r="JYK1" s="73"/>
      <c r="JYL1" s="73"/>
      <c r="JYM1" s="73"/>
      <c r="JYN1" s="73"/>
      <c r="JYO1" s="73"/>
      <c r="JYP1" s="73"/>
      <c r="JYQ1" s="73"/>
      <c r="JYR1" s="73"/>
      <c r="JYS1" s="73"/>
      <c r="JYT1" s="73"/>
      <c r="JYU1" s="73"/>
      <c r="JYV1" s="73"/>
      <c r="JYW1" s="73"/>
      <c r="JYX1" s="73"/>
      <c r="JYY1" s="73"/>
      <c r="JYZ1" s="73"/>
      <c r="JZA1" s="73"/>
      <c r="JZB1" s="73"/>
      <c r="JZC1" s="73"/>
      <c r="JZD1" s="73"/>
      <c r="JZE1" s="73"/>
      <c r="JZF1" s="73"/>
      <c r="JZG1" s="73"/>
      <c r="JZH1" s="73"/>
      <c r="JZI1" s="73"/>
      <c r="JZJ1" s="73"/>
      <c r="JZK1" s="73"/>
      <c r="JZL1" s="73"/>
      <c r="JZM1" s="73"/>
      <c r="JZN1" s="73"/>
      <c r="JZO1" s="73"/>
      <c r="JZP1" s="73"/>
      <c r="JZQ1" s="73"/>
      <c r="JZR1" s="73"/>
      <c r="JZS1" s="73"/>
      <c r="JZT1" s="73"/>
      <c r="JZU1" s="73"/>
      <c r="JZV1" s="73"/>
      <c r="JZW1" s="73"/>
      <c r="JZX1" s="73"/>
      <c r="JZY1" s="73"/>
      <c r="JZZ1" s="73"/>
      <c r="KAA1" s="73"/>
      <c r="KAB1" s="73"/>
      <c r="KAC1" s="73"/>
      <c r="KAD1" s="73"/>
      <c r="KAE1" s="73"/>
      <c r="KAF1" s="73"/>
      <c r="KAG1" s="73"/>
      <c r="KAH1" s="73"/>
      <c r="KAI1" s="73"/>
      <c r="KAJ1" s="73"/>
      <c r="KAK1" s="73"/>
      <c r="KAL1" s="73"/>
      <c r="KAM1" s="73"/>
      <c r="KAN1" s="73"/>
      <c r="KAO1" s="73"/>
      <c r="KAP1" s="73"/>
      <c r="KAQ1" s="73"/>
      <c r="KAR1" s="73"/>
      <c r="KAS1" s="73"/>
      <c r="KAT1" s="73"/>
      <c r="KAU1" s="73"/>
      <c r="KAV1" s="73"/>
      <c r="KAW1" s="73"/>
      <c r="KAX1" s="73"/>
      <c r="KAY1" s="73"/>
      <c r="KAZ1" s="73"/>
      <c r="KBA1" s="73"/>
      <c r="KBB1" s="73"/>
      <c r="KBC1" s="73"/>
      <c r="KBD1" s="73"/>
      <c r="KBE1" s="73"/>
      <c r="KBF1" s="73"/>
      <c r="KBG1" s="73"/>
      <c r="KBH1" s="73"/>
      <c r="KBI1" s="73"/>
      <c r="KBJ1" s="73"/>
      <c r="KBK1" s="73"/>
      <c r="KBL1" s="73"/>
      <c r="KBM1" s="73"/>
      <c r="KBN1" s="73"/>
      <c r="KBO1" s="73"/>
      <c r="KBP1" s="73"/>
      <c r="KBQ1" s="73"/>
      <c r="KBR1" s="73"/>
      <c r="KBS1" s="73"/>
      <c r="KBT1" s="73"/>
      <c r="KBU1" s="73"/>
      <c r="KBV1" s="73"/>
      <c r="KBW1" s="73"/>
      <c r="KBX1" s="73"/>
      <c r="KBY1" s="73"/>
      <c r="KBZ1" s="73"/>
      <c r="KCA1" s="73"/>
      <c r="KCB1" s="73"/>
      <c r="KCC1" s="73"/>
      <c r="KCD1" s="73"/>
      <c r="KCE1" s="73"/>
      <c r="KCF1" s="73"/>
      <c r="KCG1" s="73"/>
      <c r="KCH1" s="73"/>
      <c r="KCI1" s="73"/>
      <c r="KCJ1" s="73"/>
      <c r="KCK1" s="73"/>
      <c r="KCL1" s="73"/>
      <c r="KCM1" s="73"/>
      <c r="KCN1" s="73"/>
      <c r="KCO1" s="73"/>
      <c r="KCP1" s="73"/>
      <c r="KCQ1" s="73"/>
      <c r="KCR1" s="73"/>
      <c r="KCS1" s="73"/>
      <c r="KCT1" s="73"/>
      <c r="KCU1" s="73"/>
      <c r="KCV1" s="73"/>
      <c r="KCW1" s="73"/>
      <c r="KCX1" s="73"/>
      <c r="KCY1" s="73"/>
      <c r="KCZ1" s="73"/>
      <c r="KDA1" s="73"/>
      <c r="KDB1" s="73"/>
      <c r="KDC1" s="73"/>
      <c r="KDD1" s="73"/>
      <c r="KDE1" s="73"/>
      <c r="KDF1" s="73"/>
      <c r="KDG1" s="73"/>
      <c r="KDH1" s="73"/>
      <c r="KDI1" s="73"/>
      <c r="KDJ1" s="73"/>
      <c r="KDK1" s="73"/>
      <c r="KDL1" s="73"/>
      <c r="KDM1" s="73"/>
      <c r="KDN1" s="73"/>
      <c r="KDO1" s="73"/>
      <c r="KDP1" s="73"/>
      <c r="KDQ1" s="73"/>
      <c r="KDR1" s="73"/>
      <c r="KDS1" s="73"/>
      <c r="KDT1" s="73"/>
      <c r="KDU1" s="73"/>
      <c r="KDV1" s="73"/>
      <c r="KDW1" s="73"/>
      <c r="KDX1" s="73"/>
      <c r="KDY1" s="73"/>
      <c r="KDZ1" s="73"/>
      <c r="KEA1" s="73"/>
      <c r="KEB1" s="73"/>
      <c r="KEC1" s="73"/>
      <c r="KED1" s="73"/>
      <c r="KEE1" s="73"/>
      <c r="KEF1" s="73"/>
      <c r="KEG1" s="73"/>
      <c r="KEH1" s="73"/>
      <c r="KEI1" s="73"/>
      <c r="KEJ1" s="73"/>
      <c r="KEK1" s="73"/>
      <c r="KEL1" s="73"/>
      <c r="KEM1" s="73"/>
      <c r="KEN1" s="73"/>
      <c r="KEO1" s="73"/>
      <c r="KEP1" s="73"/>
      <c r="KEQ1" s="73"/>
      <c r="KER1" s="73"/>
      <c r="KES1" s="73"/>
      <c r="KET1" s="73"/>
      <c r="KEU1" s="73"/>
      <c r="KEV1" s="73"/>
      <c r="KEW1" s="73"/>
      <c r="KEX1" s="73"/>
      <c r="KEY1" s="73"/>
      <c r="KEZ1" s="73"/>
      <c r="KFA1" s="73"/>
      <c r="KFB1" s="73"/>
      <c r="KFC1" s="73"/>
      <c r="KFD1" s="73"/>
      <c r="KFE1" s="73"/>
      <c r="KFF1" s="73"/>
      <c r="KFG1" s="73"/>
      <c r="KFH1" s="73"/>
      <c r="KFI1" s="73"/>
      <c r="KFJ1" s="73"/>
      <c r="KFK1" s="73"/>
      <c r="KFL1" s="73"/>
      <c r="KFM1" s="73"/>
      <c r="KFN1" s="73"/>
      <c r="KFO1" s="73"/>
      <c r="KFP1" s="73"/>
      <c r="KFQ1" s="73"/>
      <c r="KFR1" s="73"/>
      <c r="KFS1" s="73"/>
      <c r="KFT1" s="73"/>
      <c r="KFU1" s="73"/>
      <c r="KFV1" s="73"/>
      <c r="KFW1" s="73"/>
      <c r="KFX1" s="73"/>
      <c r="KFY1" s="73"/>
      <c r="KFZ1" s="73"/>
      <c r="KGA1" s="73"/>
      <c r="KGB1" s="73"/>
      <c r="KGC1" s="73"/>
      <c r="KGD1" s="73"/>
      <c r="KGE1" s="73"/>
      <c r="KGF1" s="73"/>
      <c r="KGG1" s="73"/>
      <c r="KGH1" s="73"/>
      <c r="KGI1" s="73"/>
      <c r="KGJ1" s="73"/>
      <c r="KGK1" s="73"/>
      <c r="KGL1" s="73"/>
      <c r="KGM1" s="73"/>
      <c r="KGN1" s="73"/>
      <c r="KGO1" s="73"/>
      <c r="KGP1" s="73"/>
      <c r="KGQ1" s="73"/>
      <c r="KGR1" s="73"/>
      <c r="KGS1" s="73"/>
      <c r="KGT1" s="73"/>
      <c r="KGU1" s="73"/>
      <c r="KGV1" s="73"/>
      <c r="KGW1" s="73"/>
      <c r="KGX1" s="73"/>
      <c r="KGY1" s="73"/>
      <c r="KGZ1" s="73"/>
      <c r="KHA1" s="73"/>
      <c r="KHB1" s="73"/>
      <c r="KHC1" s="73"/>
      <c r="KHD1" s="73"/>
      <c r="KHE1" s="73"/>
      <c r="KHF1" s="73"/>
      <c r="KHG1" s="73"/>
      <c r="KHH1" s="73"/>
      <c r="KHI1" s="73"/>
      <c r="KHJ1" s="73"/>
      <c r="KHK1" s="73"/>
      <c r="KHL1" s="73"/>
      <c r="KHM1" s="73"/>
      <c r="KHN1" s="73"/>
      <c r="KHO1" s="73"/>
      <c r="KHP1" s="73"/>
      <c r="KHQ1" s="73"/>
      <c r="KHR1" s="73"/>
      <c r="KHS1" s="73"/>
      <c r="KHT1" s="73"/>
      <c r="KHU1" s="73"/>
      <c r="KHV1" s="73"/>
      <c r="KHW1" s="73"/>
      <c r="KHX1" s="73"/>
      <c r="KHY1" s="73"/>
      <c r="KHZ1" s="73"/>
      <c r="KIA1" s="73"/>
      <c r="KIB1" s="73"/>
      <c r="KIC1" s="73"/>
      <c r="KID1" s="73"/>
      <c r="KIE1" s="73"/>
      <c r="KIF1" s="73"/>
      <c r="KIG1" s="73"/>
      <c r="KIH1" s="73"/>
      <c r="KII1" s="73"/>
      <c r="KIJ1" s="73"/>
      <c r="KIK1" s="73"/>
      <c r="KIL1" s="73"/>
      <c r="KIM1" s="73"/>
      <c r="KIN1" s="73"/>
      <c r="KIO1" s="73"/>
      <c r="KIP1" s="73"/>
      <c r="KIQ1" s="73"/>
      <c r="KIR1" s="73"/>
      <c r="KIS1" s="73"/>
      <c r="KIT1" s="73"/>
      <c r="KIU1" s="73"/>
      <c r="KIV1" s="73"/>
      <c r="KIW1" s="73"/>
      <c r="KIX1" s="73"/>
      <c r="KIY1" s="73"/>
      <c r="KIZ1" s="73"/>
      <c r="KJA1" s="73"/>
      <c r="KJB1" s="73"/>
      <c r="KJC1" s="73"/>
      <c r="KJD1" s="73"/>
      <c r="KJE1" s="73"/>
      <c r="KJF1" s="73"/>
      <c r="KJG1" s="73"/>
      <c r="KJH1" s="73"/>
      <c r="KJI1" s="73"/>
      <c r="KJJ1" s="73"/>
      <c r="KJK1" s="73"/>
      <c r="KJL1" s="73"/>
      <c r="KJM1" s="73"/>
      <c r="KJN1" s="73"/>
      <c r="KJO1" s="73"/>
      <c r="KJP1" s="73"/>
      <c r="KJQ1" s="73"/>
      <c r="KJR1" s="73"/>
      <c r="KJS1" s="73"/>
      <c r="KJT1" s="73"/>
      <c r="KJU1" s="73"/>
      <c r="KJV1" s="73"/>
      <c r="KJW1" s="73"/>
      <c r="KJX1" s="73"/>
      <c r="KJY1" s="73"/>
      <c r="KJZ1" s="73"/>
      <c r="KKA1" s="73"/>
      <c r="KKB1" s="73"/>
      <c r="KKC1" s="73"/>
      <c r="KKD1" s="73"/>
      <c r="KKE1" s="73"/>
      <c r="KKF1" s="73"/>
      <c r="KKG1" s="73"/>
      <c r="KKH1" s="73"/>
      <c r="KKI1" s="73"/>
      <c r="KKJ1" s="73"/>
      <c r="KKK1" s="73"/>
      <c r="KKL1" s="73"/>
      <c r="KKM1" s="73"/>
      <c r="KKN1" s="73"/>
      <c r="KKO1" s="73"/>
      <c r="KKP1" s="73"/>
      <c r="KKQ1" s="73"/>
      <c r="KKR1" s="73"/>
      <c r="KKS1" s="73"/>
      <c r="KKT1" s="73"/>
      <c r="KKU1" s="73"/>
      <c r="KKV1" s="73"/>
      <c r="KKW1" s="73"/>
      <c r="KKX1" s="73"/>
      <c r="KKY1" s="73"/>
      <c r="KKZ1" s="73"/>
      <c r="KLA1" s="73"/>
      <c r="KLB1" s="73"/>
      <c r="KLC1" s="73"/>
      <c r="KLD1" s="73"/>
      <c r="KLE1" s="73"/>
      <c r="KLF1" s="73"/>
      <c r="KLG1" s="73"/>
      <c r="KLH1" s="73"/>
      <c r="KLI1" s="73"/>
      <c r="KLJ1" s="73"/>
      <c r="KLK1" s="73"/>
      <c r="KLL1" s="73"/>
      <c r="KLM1" s="73"/>
      <c r="KLN1" s="73"/>
      <c r="KLO1" s="73"/>
      <c r="KLP1" s="73"/>
      <c r="KLQ1" s="73"/>
      <c r="KLR1" s="73"/>
      <c r="KLS1" s="73"/>
      <c r="KLT1" s="73"/>
      <c r="KLU1" s="73"/>
      <c r="KLV1" s="73"/>
      <c r="KLW1" s="73"/>
      <c r="KLX1" s="73"/>
      <c r="KLY1" s="73"/>
      <c r="KLZ1" s="73"/>
      <c r="KMA1" s="73"/>
      <c r="KMB1" s="73"/>
      <c r="KMC1" s="73"/>
      <c r="KMD1" s="73"/>
      <c r="KME1" s="73"/>
      <c r="KMF1" s="73"/>
      <c r="KMG1" s="73"/>
      <c r="KMH1" s="73"/>
      <c r="KMI1" s="73"/>
      <c r="KMJ1" s="73"/>
      <c r="KMK1" s="73"/>
      <c r="KML1" s="73"/>
      <c r="KMM1" s="73"/>
      <c r="KMN1" s="73"/>
      <c r="KMO1" s="73"/>
      <c r="KMP1" s="73"/>
      <c r="KMQ1" s="73"/>
      <c r="KMR1" s="73"/>
      <c r="KMS1" s="73"/>
      <c r="KMT1" s="73"/>
      <c r="KMU1" s="73"/>
      <c r="KMV1" s="73"/>
      <c r="KMW1" s="73"/>
      <c r="KMX1" s="73"/>
      <c r="KMY1" s="73"/>
      <c r="KMZ1" s="73"/>
      <c r="KNA1" s="73"/>
      <c r="KNB1" s="73"/>
      <c r="KNC1" s="73"/>
      <c r="KND1" s="73"/>
      <c r="KNE1" s="73"/>
      <c r="KNF1" s="73"/>
      <c r="KNG1" s="73"/>
      <c r="KNH1" s="73"/>
      <c r="KNI1" s="73"/>
      <c r="KNJ1" s="73"/>
      <c r="KNK1" s="73"/>
      <c r="KNL1" s="73"/>
      <c r="KNM1" s="73"/>
      <c r="KNN1" s="73"/>
      <c r="KNO1" s="73"/>
      <c r="KNP1" s="73"/>
      <c r="KNQ1" s="73"/>
      <c r="KNR1" s="73"/>
      <c r="KNS1" s="73"/>
      <c r="KNT1" s="73"/>
      <c r="KNU1" s="73"/>
      <c r="KNV1" s="73"/>
      <c r="KNW1" s="73"/>
      <c r="KNX1" s="73"/>
      <c r="KNY1" s="73"/>
      <c r="KNZ1" s="73"/>
      <c r="KOA1" s="73"/>
      <c r="KOB1" s="73"/>
      <c r="KOC1" s="73"/>
      <c r="KOD1" s="73"/>
      <c r="KOE1" s="73"/>
      <c r="KOF1" s="73"/>
      <c r="KOG1" s="73"/>
      <c r="KOH1" s="73"/>
      <c r="KOI1" s="73"/>
      <c r="KOJ1" s="73"/>
      <c r="KOK1" s="73"/>
      <c r="KOL1" s="73"/>
      <c r="KOM1" s="73"/>
      <c r="KON1" s="73"/>
      <c r="KOO1" s="73"/>
      <c r="KOP1" s="73"/>
      <c r="KOQ1" s="73"/>
      <c r="KOR1" s="73"/>
      <c r="KOS1" s="73"/>
      <c r="KOT1" s="73"/>
      <c r="KOU1" s="73"/>
      <c r="KOV1" s="73"/>
      <c r="KOW1" s="73"/>
      <c r="KOX1" s="73"/>
      <c r="KOY1" s="73"/>
      <c r="KOZ1" s="73"/>
      <c r="KPA1" s="73"/>
      <c r="KPB1" s="73"/>
      <c r="KPC1" s="73"/>
      <c r="KPD1" s="73"/>
      <c r="KPE1" s="73"/>
      <c r="KPF1" s="73"/>
      <c r="KPG1" s="73"/>
      <c r="KPH1" s="73"/>
      <c r="KPI1" s="73"/>
      <c r="KPJ1" s="73"/>
      <c r="KPK1" s="73"/>
      <c r="KPL1" s="73"/>
      <c r="KPM1" s="73"/>
      <c r="KPN1" s="73"/>
      <c r="KPO1" s="73"/>
      <c r="KPP1" s="73"/>
      <c r="KPQ1" s="73"/>
      <c r="KPR1" s="73"/>
      <c r="KPS1" s="73"/>
      <c r="KPT1" s="73"/>
      <c r="KPU1" s="73"/>
      <c r="KPV1" s="73"/>
      <c r="KPW1" s="73"/>
      <c r="KPX1" s="73"/>
      <c r="KPY1" s="73"/>
      <c r="KPZ1" s="73"/>
      <c r="KQA1" s="73"/>
      <c r="KQB1" s="73"/>
      <c r="KQC1" s="73"/>
      <c r="KQD1" s="73"/>
      <c r="KQE1" s="73"/>
      <c r="KQF1" s="73"/>
      <c r="KQG1" s="73"/>
      <c r="KQH1" s="73"/>
      <c r="KQI1" s="73"/>
      <c r="KQJ1" s="73"/>
      <c r="KQK1" s="73"/>
      <c r="KQL1" s="73"/>
      <c r="KQM1" s="73"/>
      <c r="KQN1" s="73"/>
      <c r="KQO1" s="73"/>
      <c r="KQP1" s="73"/>
      <c r="KQQ1" s="73"/>
      <c r="KQR1" s="73"/>
      <c r="KQS1" s="73"/>
      <c r="KQT1" s="73"/>
      <c r="KQU1" s="73"/>
      <c r="KQV1" s="73"/>
      <c r="KQW1" s="73"/>
      <c r="KQX1" s="73"/>
      <c r="KQY1" s="73"/>
      <c r="KQZ1" s="73"/>
      <c r="KRA1" s="73"/>
      <c r="KRB1" s="73"/>
      <c r="KRC1" s="73"/>
      <c r="KRD1" s="73"/>
      <c r="KRE1" s="73"/>
      <c r="KRF1" s="73"/>
      <c r="KRG1" s="73"/>
      <c r="KRH1" s="73"/>
      <c r="KRI1" s="73"/>
      <c r="KRJ1" s="73"/>
      <c r="KRK1" s="73"/>
      <c r="KRL1" s="73"/>
      <c r="KRM1" s="73"/>
      <c r="KRN1" s="73"/>
      <c r="KRO1" s="73"/>
      <c r="KRP1" s="73"/>
      <c r="KRQ1" s="73"/>
      <c r="KRR1" s="73"/>
      <c r="KRS1" s="73"/>
      <c r="KRT1" s="73"/>
      <c r="KRU1" s="73"/>
      <c r="KRV1" s="73"/>
      <c r="KRW1" s="73"/>
      <c r="KRX1" s="73"/>
      <c r="KRY1" s="73"/>
      <c r="KRZ1" s="73"/>
      <c r="KSA1" s="73"/>
      <c r="KSB1" s="73"/>
      <c r="KSC1" s="73"/>
      <c r="KSD1" s="73"/>
      <c r="KSE1" s="73"/>
      <c r="KSF1" s="73"/>
      <c r="KSG1" s="73"/>
      <c r="KSH1" s="73"/>
      <c r="KSI1" s="73"/>
      <c r="KSJ1" s="73"/>
      <c r="KSK1" s="73"/>
      <c r="KSL1" s="73"/>
      <c r="KSM1" s="73"/>
      <c r="KSN1" s="73"/>
      <c r="KSO1" s="73"/>
      <c r="KSP1" s="73"/>
      <c r="KSQ1" s="73"/>
      <c r="KSR1" s="73"/>
      <c r="KSS1" s="73"/>
      <c r="KST1" s="73"/>
      <c r="KSU1" s="73"/>
      <c r="KSV1" s="73"/>
      <c r="KSW1" s="73"/>
      <c r="KSX1" s="73"/>
      <c r="KSY1" s="73"/>
      <c r="KSZ1" s="73"/>
      <c r="KTA1" s="73"/>
      <c r="KTB1" s="73"/>
      <c r="KTC1" s="73"/>
      <c r="KTD1" s="73"/>
      <c r="KTE1" s="73"/>
      <c r="KTF1" s="73"/>
      <c r="KTG1" s="73"/>
      <c r="KTH1" s="73"/>
      <c r="KTI1" s="73"/>
      <c r="KTJ1" s="73"/>
      <c r="KTK1" s="73"/>
      <c r="KTL1" s="73"/>
      <c r="KTM1" s="73"/>
      <c r="KTN1" s="73"/>
      <c r="KTO1" s="73"/>
      <c r="KTP1" s="73"/>
      <c r="KTQ1" s="73"/>
      <c r="KTR1" s="73"/>
      <c r="KTS1" s="73"/>
      <c r="KTT1" s="73"/>
      <c r="KTU1" s="73"/>
      <c r="KTV1" s="73"/>
      <c r="KTW1" s="73"/>
      <c r="KTX1" s="73"/>
      <c r="KTY1" s="73"/>
      <c r="KTZ1" s="73"/>
      <c r="KUA1" s="73"/>
      <c r="KUB1" s="73"/>
      <c r="KUC1" s="73"/>
      <c r="KUD1" s="73"/>
      <c r="KUE1" s="73"/>
      <c r="KUF1" s="73"/>
      <c r="KUG1" s="73"/>
      <c r="KUH1" s="73"/>
      <c r="KUI1" s="73"/>
      <c r="KUJ1" s="73"/>
      <c r="KUK1" s="73"/>
      <c r="KUL1" s="73"/>
      <c r="KUM1" s="73"/>
      <c r="KUN1" s="73"/>
      <c r="KUO1" s="73"/>
      <c r="KUP1" s="73"/>
      <c r="KUQ1" s="73"/>
      <c r="KUR1" s="73"/>
      <c r="KUS1" s="73"/>
      <c r="KUT1" s="73"/>
      <c r="KUU1" s="73"/>
      <c r="KUV1" s="73"/>
      <c r="KUW1" s="73"/>
      <c r="KUX1" s="73"/>
      <c r="KUY1" s="73"/>
      <c r="KUZ1" s="73"/>
      <c r="KVA1" s="73"/>
      <c r="KVB1" s="73"/>
      <c r="KVC1" s="73"/>
      <c r="KVD1" s="73"/>
      <c r="KVE1" s="73"/>
      <c r="KVF1" s="73"/>
      <c r="KVG1" s="73"/>
      <c r="KVH1" s="73"/>
      <c r="KVI1" s="73"/>
      <c r="KVJ1" s="73"/>
      <c r="KVK1" s="73"/>
      <c r="KVL1" s="73"/>
      <c r="KVM1" s="73"/>
      <c r="KVN1" s="73"/>
      <c r="KVO1" s="73"/>
      <c r="KVP1" s="73"/>
      <c r="KVQ1" s="73"/>
      <c r="KVR1" s="73"/>
      <c r="KVS1" s="73"/>
      <c r="KVT1" s="73"/>
      <c r="KVU1" s="73"/>
      <c r="KVV1" s="73"/>
      <c r="KVW1" s="73"/>
      <c r="KVX1" s="73"/>
      <c r="KVY1" s="73"/>
      <c r="KVZ1" s="73"/>
      <c r="KWA1" s="73"/>
      <c r="KWB1" s="73"/>
      <c r="KWC1" s="73"/>
      <c r="KWD1" s="73"/>
      <c r="KWE1" s="73"/>
      <c r="KWF1" s="73"/>
      <c r="KWG1" s="73"/>
      <c r="KWH1" s="73"/>
      <c r="KWI1" s="73"/>
      <c r="KWJ1" s="73"/>
      <c r="KWK1" s="73"/>
      <c r="KWL1" s="73"/>
      <c r="KWM1" s="73"/>
      <c r="KWN1" s="73"/>
      <c r="KWO1" s="73"/>
      <c r="KWP1" s="73"/>
      <c r="KWQ1" s="73"/>
      <c r="KWR1" s="73"/>
      <c r="KWS1" s="73"/>
      <c r="KWT1" s="73"/>
      <c r="KWU1" s="73"/>
      <c r="KWV1" s="73"/>
      <c r="KWW1" s="73"/>
      <c r="KWX1" s="73"/>
      <c r="KWY1" s="73"/>
      <c r="KWZ1" s="73"/>
      <c r="KXA1" s="73"/>
      <c r="KXB1" s="73"/>
      <c r="KXC1" s="73"/>
      <c r="KXD1" s="73"/>
      <c r="KXE1" s="73"/>
      <c r="KXF1" s="73"/>
      <c r="KXG1" s="73"/>
      <c r="KXH1" s="73"/>
      <c r="KXI1" s="73"/>
      <c r="KXJ1" s="73"/>
      <c r="KXK1" s="73"/>
      <c r="KXL1" s="73"/>
      <c r="KXM1" s="73"/>
      <c r="KXN1" s="73"/>
      <c r="KXO1" s="73"/>
      <c r="KXP1" s="73"/>
      <c r="KXQ1" s="73"/>
      <c r="KXR1" s="73"/>
      <c r="KXS1" s="73"/>
      <c r="KXT1" s="73"/>
      <c r="KXU1" s="73"/>
      <c r="KXV1" s="73"/>
      <c r="KXW1" s="73"/>
      <c r="KXX1" s="73"/>
      <c r="KXY1" s="73"/>
      <c r="KXZ1" s="73"/>
      <c r="KYA1" s="73"/>
      <c r="KYB1" s="73"/>
      <c r="KYC1" s="73"/>
      <c r="KYD1" s="73"/>
      <c r="KYE1" s="73"/>
      <c r="KYF1" s="73"/>
      <c r="KYG1" s="73"/>
      <c r="KYH1" s="73"/>
      <c r="KYI1" s="73"/>
      <c r="KYJ1" s="73"/>
      <c r="KYK1" s="73"/>
      <c r="KYL1" s="73"/>
      <c r="KYM1" s="73"/>
      <c r="KYN1" s="73"/>
      <c r="KYO1" s="73"/>
      <c r="KYP1" s="73"/>
      <c r="KYQ1" s="73"/>
      <c r="KYR1" s="73"/>
      <c r="KYS1" s="73"/>
      <c r="KYT1" s="73"/>
      <c r="KYU1" s="73"/>
      <c r="KYV1" s="73"/>
      <c r="KYW1" s="73"/>
      <c r="KYX1" s="73"/>
      <c r="KYY1" s="73"/>
      <c r="KYZ1" s="73"/>
      <c r="KZA1" s="73"/>
      <c r="KZB1" s="73"/>
      <c r="KZC1" s="73"/>
      <c r="KZD1" s="73"/>
      <c r="KZE1" s="73"/>
      <c r="KZF1" s="73"/>
      <c r="KZG1" s="73"/>
      <c r="KZH1" s="73"/>
      <c r="KZI1" s="73"/>
      <c r="KZJ1" s="73"/>
      <c r="KZK1" s="73"/>
      <c r="KZL1" s="73"/>
      <c r="KZM1" s="73"/>
      <c r="KZN1" s="73"/>
      <c r="KZO1" s="73"/>
      <c r="KZP1" s="73"/>
      <c r="KZQ1" s="73"/>
      <c r="KZR1" s="73"/>
      <c r="KZS1" s="73"/>
      <c r="KZT1" s="73"/>
      <c r="KZU1" s="73"/>
      <c r="KZV1" s="73"/>
      <c r="KZW1" s="73"/>
      <c r="KZX1" s="73"/>
      <c r="KZY1" s="73"/>
      <c r="KZZ1" s="73"/>
      <c r="LAA1" s="73"/>
      <c r="LAB1" s="73"/>
      <c r="LAC1" s="73"/>
      <c r="LAD1" s="73"/>
      <c r="LAE1" s="73"/>
      <c r="LAF1" s="73"/>
      <c r="LAG1" s="73"/>
      <c r="LAH1" s="73"/>
      <c r="LAI1" s="73"/>
      <c r="LAJ1" s="73"/>
      <c r="LAK1" s="73"/>
      <c r="LAL1" s="73"/>
      <c r="LAM1" s="73"/>
      <c r="LAN1" s="73"/>
      <c r="LAO1" s="73"/>
      <c r="LAP1" s="73"/>
      <c r="LAQ1" s="73"/>
      <c r="LAR1" s="73"/>
      <c r="LAS1" s="73"/>
      <c r="LAT1" s="73"/>
      <c r="LAU1" s="73"/>
      <c r="LAV1" s="73"/>
      <c r="LAW1" s="73"/>
      <c r="LAX1" s="73"/>
      <c r="LAY1" s="73"/>
      <c r="LAZ1" s="73"/>
      <c r="LBA1" s="73"/>
      <c r="LBB1" s="73"/>
      <c r="LBC1" s="73"/>
      <c r="LBD1" s="73"/>
      <c r="LBE1" s="73"/>
      <c r="LBF1" s="73"/>
      <c r="LBG1" s="73"/>
      <c r="LBH1" s="73"/>
      <c r="LBI1" s="73"/>
      <c r="LBJ1" s="73"/>
      <c r="LBK1" s="73"/>
      <c r="LBL1" s="73"/>
      <c r="LBM1" s="73"/>
      <c r="LBN1" s="73"/>
      <c r="LBO1" s="73"/>
      <c r="LBP1" s="73"/>
      <c r="LBQ1" s="73"/>
      <c r="LBR1" s="73"/>
      <c r="LBS1" s="73"/>
      <c r="LBT1" s="73"/>
      <c r="LBU1" s="73"/>
      <c r="LBV1" s="73"/>
      <c r="LBW1" s="73"/>
      <c r="LBX1" s="73"/>
      <c r="LBY1" s="73"/>
      <c r="LBZ1" s="73"/>
      <c r="LCA1" s="73"/>
      <c r="LCB1" s="73"/>
      <c r="LCC1" s="73"/>
      <c r="LCD1" s="73"/>
      <c r="LCE1" s="73"/>
      <c r="LCF1" s="73"/>
      <c r="LCG1" s="73"/>
      <c r="LCH1" s="73"/>
      <c r="LCI1" s="73"/>
      <c r="LCJ1" s="73"/>
      <c r="LCK1" s="73"/>
      <c r="LCL1" s="73"/>
      <c r="LCM1" s="73"/>
      <c r="LCN1" s="73"/>
      <c r="LCO1" s="73"/>
      <c r="LCP1" s="73"/>
      <c r="LCQ1" s="73"/>
      <c r="LCR1" s="73"/>
      <c r="LCS1" s="73"/>
      <c r="LCT1" s="73"/>
      <c r="LCU1" s="73"/>
      <c r="LCV1" s="73"/>
      <c r="LCW1" s="73"/>
      <c r="LCX1" s="73"/>
      <c r="LCY1" s="73"/>
      <c r="LCZ1" s="73"/>
      <c r="LDA1" s="73"/>
      <c r="LDB1" s="73"/>
      <c r="LDC1" s="73"/>
      <c r="LDD1" s="73"/>
      <c r="LDE1" s="73"/>
      <c r="LDF1" s="73"/>
      <c r="LDG1" s="73"/>
      <c r="LDH1" s="73"/>
      <c r="LDI1" s="73"/>
      <c r="LDJ1" s="73"/>
      <c r="LDK1" s="73"/>
      <c r="LDL1" s="73"/>
      <c r="LDM1" s="73"/>
      <c r="LDN1" s="73"/>
      <c r="LDO1" s="73"/>
      <c r="LDP1" s="73"/>
      <c r="LDQ1" s="73"/>
      <c r="LDR1" s="73"/>
      <c r="LDS1" s="73"/>
      <c r="LDT1" s="73"/>
      <c r="LDU1" s="73"/>
      <c r="LDV1" s="73"/>
      <c r="LDW1" s="73"/>
      <c r="LDX1" s="73"/>
      <c r="LDY1" s="73"/>
      <c r="LDZ1" s="73"/>
      <c r="LEA1" s="73"/>
      <c r="LEB1" s="73"/>
      <c r="LEC1" s="73"/>
      <c r="LED1" s="73"/>
      <c r="LEE1" s="73"/>
      <c r="LEF1" s="73"/>
      <c r="LEG1" s="73"/>
      <c r="LEH1" s="73"/>
      <c r="LEI1" s="73"/>
      <c r="LEJ1" s="73"/>
      <c r="LEK1" s="73"/>
      <c r="LEL1" s="73"/>
      <c r="LEM1" s="73"/>
      <c r="LEN1" s="73"/>
      <c r="LEO1" s="73"/>
      <c r="LEP1" s="73"/>
      <c r="LEQ1" s="73"/>
      <c r="LER1" s="73"/>
      <c r="LES1" s="73"/>
      <c r="LET1" s="73"/>
      <c r="LEU1" s="73"/>
      <c r="LEV1" s="73"/>
      <c r="LEW1" s="73"/>
      <c r="LEX1" s="73"/>
      <c r="LEY1" s="73"/>
      <c r="LEZ1" s="73"/>
      <c r="LFA1" s="73"/>
      <c r="LFB1" s="73"/>
      <c r="LFC1" s="73"/>
      <c r="LFD1" s="73"/>
      <c r="LFE1" s="73"/>
      <c r="LFF1" s="73"/>
      <c r="LFG1" s="73"/>
      <c r="LFH1" s="73"/>
      <c r="LFI1" s="73"/>
      <c r="LFJ1" s="73"/>
      <c r="LFK1" s="73"/>
      <c r="LFL1" s="73"/>
      <c r="LFM1" s="73"/>
      <c r="LFN1" s="73"/>
      <c r="LFO1" s="73"/>
      <c r="LFP1" s="73"/>
      <c r="LFQ1" s="73"/>
      <c r="LFR1" s="73"/>
      <c r="LFS1" s="73"/>
      <c r="LFT1" s="73"/>
      <c r="LFU1" s="73"/>
      <c r="LFV1" s="73"/>
      <c r="LFW1" s="73"/>
      <c r="LFX1" s="73"/>
      <c r="LFY1" s="73"/>
      <c r="LFZ1" s="73"/>
      <c r="LGA1" s="73"/>
      <c r="LGB1" s="73"/>
      <c r="LGC1" s="73"/>
      <c r="LGD1" s="73"/>
      <c r="LGE1" s="73"/>
      <c r="LGF1" s="73"/>
      <c r="LGG1" s="73"/>
      <c r="LGH1" s="73"/>
      <c r="LGI1" s="73"/>
      <c r="LGJ1" s="73"/>
      <c r="LGK1" s="73"/>
      <c r="LGL1" s="73"/>
      <c r="LGM1" s="73"/>
      <c r="LGN1" s="73"/>
      <c r="LGO1" s="73"/>
      <c r="LGP1" s="73"/>
      <c r="LGQ1" s="73"/>
      <c r="LGR1" s="73"/>
      <c r="LGS1" s="73"/>
      <c r="LGT1" s="73"/>
      <c r="LGU1" s="73"/>
      <c r="LGV1" s="73"/>
      <c r="LGW1" s="73"/>
      <c r="LGX1" s="73"/>
      <c r="LGY1" s="73"/>
      <c r="LGZ1" s="73"/>
      <c r="LHA1" s="73"/>
      <c r="LHB1" s="73"/>
      <c r="LHC1" s="73"/>
      <c r="LHD1" s="73"/>
      <c r="LHE1" s="73"/>
      <c r="LHF1" s="73"/>
      <c r="LHG1" s="73"/>
      <c r="LHH1" s="73"/>
      <c r="LHI1" s="73"/>
      <c r="LHJ1" s="73"/>
      <c r="LHK1" s="73"/>
      <c r="LHL1" s="73"/>
      <c r="LHM1" s="73"/>
      <c r="LHN1" s="73"/>
      <c r="LHO1" s="73"/>
      <c r="LHP1" s="73"/>
      <c r="LHQ1" s="73"/>
      <c r="LHR1" s="73"/>
      <c r="LHS1" s="73"/>
      <c r="LHT1" s="73"/>
      <c r="LHU1" s="73"/>
      <c r="LHV1" s="73"/>
      <c r="LHW1" s="73"/>
      <c r="LHX1" s="73"/>
      <c r="LHY1" s="73"/>
      <c r="LHZ1" s="73"/>
      <c r="LIA1" s="73"/>
      <c r="LIB1" s="73"/>
      <c r="LIC1" s="73"/>
      <c r="LID1" s="73"/>
      <c r="LIE1" s="73"/>
      <c r="LIF1" s="73"/>
      <c r="LIG1" s="73"/>
      <c r="LIH1" s="73"/>
      <c r="LII1" s="73"/>
      <c r="LIJ1" s="73"/>
      <c r="LIK1" s="73"/>
      <c r="LIL1" s="73"/>
      <c r="LIM1" s="73"/>
      <c r="LIN1" s="73"/>
      <c r="LIO1" s="73"/>
      <c r="LIP1" s="73"/>
      <c r="LIQ1" s="73"/>
      <c r="LIR1" s="73"/>
      <c r="LIS1" s="73"/>
      <c r="LIT1" s="73"/>
      <c r="LIU1" s="73"/>
      <c r="LIV1" s="73"/>
      <c r="LIW1" s="73"/>
      <c r="LIX1" s="73"/>
      <c r="LIY1" s="73"/>
      <c r="LIZ1" s="73"/>
      <c r="LJA1" s="73"/>
      <c r="LJB1" s="73"/>
      <c r="LJC1" s="73"/>
      <c r="LJD1" s="73"/>
      <c r="LJE1" s="73"/>
      <c r="LJF1" s="73"/>
      <c r="LJG1" s="73"/>
      <c r="LJH1" s="73"/>
      <c r="LJI1" s="73"/>
      <c r="LJJ1" s="73"/>
      <c r="LJK1" s="73"/>
      <c r="LJL1" s="73"/>
      <c r="LJM1" s="73"/>
      <c r="LJN1" s="73"/>
      <c r="LJO1" s="73"/>
      <c r="LJP1" s="73"/>
      <c r="LJQ1" s="73"/>
      <c r="LJR1" s="73"/>
      <c r="LJS1" s="73"/>
      <c r="LJT1" s="73"/>
      <c r="LJU1" s="73"/>
      <c r="LJV1" s="73"/>
      <c r="LJW1" s="73"/>
      <c r="LJX1" s="73"/>
      <c r="LJY1" s="73"/>
      <c r="LJZ1" s="73"/>
      <c r="LKA1" s="73"/>
      <c r="LKB1" s="73"/>
      <c r="LKC1" s="73"/>
      <c r="LKD1" s="73"/>
      <c r="LKE1" s="73"/>
      <c r="LKF1" s="73"/>
      <c r="LKG1" s="73"/>
      <c r="LKH1" s="73"/>
      <c r="LKI1" s="73"/>
      <c r="LKJ1" s="73"/>
      <c r="LKK1" s="73"/>
      <c r="LKL1" s="73"/>
      <c r="LKM1" s="73"/>
      <c r="LKN1" s="73"/>
      <c r="LKO1" s="73"/>
      <c r="LKP1" s="73"/>
      <c r="LKQ1" s="73"/>
      <c r="LKR1" s="73"/>
      <c r="LKS1" s="73"/>
      <c r="LKT1" s="73"/>
      <c r="LKU1" s="73"/>
      <c r="LKV1" s="73"/>
      <c r="LKW1" s="73"/>
      <c r="LKX1" s="73"/>
      <c r="LKY1" s="73"/>
      <c r="LKZ1" s="73"/>
      <c r="LLA1" s="73"/>
      <c r="LLB1" s="73"/>
      <c r="LLC1" s="73"/>
      <c r="LLD1" s="73"/>
      <c r="LLE1" s="73"/>
      <c r="LLF1" s="73"/>
      <c r="LLG1" s="73"/>
      <c r="LLH1" s="73"/>
      <c r="LLI1" s="73"/>
      <c r="LLJ1" s="73"/>
      <c r="LLK1" s="73"/>
      <c r="LLL1" s="73"/>
      <c r="LLM1" s="73"/>
      <c r="LLN1" s="73"/>
      <c r="LLO1" s="73"/>
      <c r="LLP1" s="73"/>
      <c r="LLQ1" s="73"/>
      <c r="LLR1" s="73"/>
      <c r="LLS1" s="73"/>
      <c r="LLT1" s="73"/>
      <c r="LLU1" s="73"/>
      <c r="LLV1" s="73"/>
      <c r="LLW1" s="73"/>
      <c r="LLX1" s="73"/>
      <c r="LLY1" s="73"/>
      <c r="LLZ1" s="73"/>
      <c r="LMA1" s="73"/>
      <c r="LMB1" s="73"/>
      <c r="LMC1" s="73"/>
      <c r="LMD1" s="73"/>
      <c r="LME1" s="73"/>
      <c r="LMF1" s="73"/>
      <c r="LMG1" s="73"/>
      <c r="LMH1" s="73"/>
      <c r="LMI1" s="73"/>
      <c r="LMJ1" s="73"/>
      <c r="LMK1" s="73"/>
      <c r="LML1" s="73"/>
      <c r="LMM1" s="73"/>
      <c r="LMN1" s="73"/>
      <c r="LMO1" s="73"/>
      <c r="LMP1" s="73"/>
      <c r="LMQ1" s="73"/>
      <c r="LMR1" s="73"/>
      <c r="LMS1" s="73"/>
      <c r="LMT1" s="73"/>
      <c r="LMU1" s="73"/>
      <c r="LMV1" s="73"/>
      <c r="LMW1" s="73"/>
      <c r="LMX1" s="73"/>
      <c r="LMY1" s="73"/>
      <c r="LMZ1" s="73"/>
      <c r="LNA1" s="73"/>
      <c r="LNB1" s="73"/>
      <c r="LNC1" s="73"/>
      <c r="LND1" s="73"/>
      <c r="LNE1" s="73"/>
      <c r="LNF1" s="73"/>
      <c r="LNG1" s="73"/>
      <c r="LNH1" s="73"/>
      <c r="LNI1" s="73"/>
      <c r="LNJ1" s="73"/>
      <c r="LNK1" s="73"/>
      <c r="LNL1" s="73"/>
      <c r="LNM1" s="73"/>
      <c r="LNN1" s="73"/>
      <c r="LNO1" s="73"/>
      <c r="LNP1" s="73"/>
      <c r="LNQ1" s="73"/>
      <c r="LNR1" s="73"/>
      <c r="LNS1" s="73"/>
      <c r="LNT1" s="73"/>
      <c r="LNU1" s="73"/>
      <c r="LNV1" s="73"/>
      <c r="LNW1" s="73"/>
      <c r="LNX1" s="73"/>
      <c r="LNY1" s="73"/>
      <c r="LNZ1" s="73"/>
      <c r="LOA1" s="73"/>
      <c r="LOB1" s="73"/>
      <c r="LOC1" s="73"/>
      <c r="LOD1" s="73"/>
      <c r="LOE1" s="73"/>
      <c r="LOF1" s="73"/>
      <c r="LOG1" s="73"/>
      <c r="LOH1" s="73"/>
      <c r="LOI1" s="73"/>
      <c r="LOJ1" s="73"/>
      <c r="LOK1" s="73"/>
      <c r="LOL1" s="73"/>
      <c r="LOM1" s="73"/>
      <c r="LON1" s="73"/>
      <c r="LOO1" s="73"/>
      <c r="LOP1" s="73"/>
      <c r="LOQ1" s="73"/>
      <c r="LOR1" s="73"/>
      <c r="LOS1" s="73"/>
      <c r="LOT1" s="73"/>
      <c r="LOU1" s="73"/>
      <c r="LOV1" s="73"/>
      <c r="LOW1" s="73"/>
      <c r="LOX1" s="73"/>
      <c r="LOY1" s="73"/>
      <c r="LOZ1" s="73"/>
      <c r="LPA1" s="73"/>
      <c r="LPB1" s="73"/>
      <c r="LPC1" s="73"/>
      <c r="LPD1" s="73"/>
      <c r="LPE1" s="73"/>
      <c r="LPF1" s="73"/>
      <c r="LPG1" s="73"/>
      <c r="LPH1" s="73"/>
      <c r="LPI1" s="73"/>
      <c r="LPJ1" s="73"/>
      <c r="LPK1" s="73"/>
      <c r="LPL1" s="73"/>
      <c r="LPM1" s="73"/>
      <c r="LPN1" s="73"/>
      <c r="LPO1" s="73"/>
      <c r="LPP1" s="73"/>
      <c r="LPQ1" s="73"/>
      <c r="LPR1" s="73"/>
      <c r="LPS1" s="73"/>
      <c r="LPT1" s="73"/>
      <c r="LPU1" s="73"/>
      <c r="LPV1" s="73"/>
      <c r="LPW1" s="73"/>
      <c r="LPX1" s="73"/>
      <c r="LPY1" s="73"/>
      <c r="LPZ1" s="73"/>
      <c r="LQA1" s="73"/>
      <c r="LQB1" s="73"/>
      <c r="LQC1" s="73"/>
      <c r="LQD1" s="73"/>
      <c r="LQE1" s="73"/>
      <c r="LQF1" s="73"/>
      <c r="LQG1" s="73"/>
      <c r="LQH1" s="73"/>
      <c r="LQI1" s="73"/>
      <c r="LQJ1" s="73"/>
      <c r="LQK1" s="73"/>
      <c r="LQL1" s="73"/>
      <c r="LQM1" s="73"/>
      <c r="LQN1" s="73"/>
      <c r="LQO1" s="73"/>
      <c r="LQP1" s="73"/>
      <c r="LQQ1" s="73"/>
      <c r="LQR1" s="73"/>
      <c r="LQS1" s="73"/>
      <c r="LQT1" s="73"/>
      <c r="LQU1" s="73"/>
      <c r="LQV1" s="73"/>
      <c r="LQW1" s="73"/>
      <c r="LQX1" s="73"/>
      <c r="LQY1" s="73"/>
      <c r="LQZ1" s="73"/>
      <c r="LRA1" s="73"/>
      <c r="LRB1" s="73"/>
      <c r="LRC1" s="73"/>
      <c r="LRD1" s="73"/>
      <c r="LRE1" s="73"/>
      <c r="LRF1" s="73"/>
      <c r="LRG1" s="73"/>
      <c r="LRH1" s="73"/>
      <c r="LRI1" s="73"/>
      <c r="LRJ1" s="73"/>
      <c r="LRK1" s="73"/>
      <c r="LRL1" s="73"/>
      <c r="LRM1" s="73"/>
      <c r="LRN1" s="73"/>
      <c r="LRO1" s="73"/>
      <c r="LRP1" s="73"/>
      <c r="LRQ1" s="73"/>
      <c r="LRR1" s="73"/>
      <c r="LRS1" s="73"/>
      <c r="LRT1" s="73"/>
      <c r="LRU1" s="73"/>
      <c r="LRV1" s="73"/>
      <c r="LRW1" s="73"/>
      <c r="LRX1" s="73"/>
      <c r="LRY1" s="73"/>
      <c r="LRZ1" s="73"/>
      <c r="LSA1" s="73"/>
      <c r="LSB1" s="73"/>
      <c r="LSC1" s="73"/>
      <c r="LSD1" s="73"/>
      <c r="LSE1" s="73"/>
      <c r="LSF1" s="73"/>
      <c r="LSG1" s="73"/>
      <c r="LSH1" s="73"/>
      <c r="LSI1" s="73"/>
      <c r="LSJ1" s="73"/>
      <c r="LSK1" s="73"/>
      <c r="LSL1" s="73"/>
      <c r="LSM1" s="73"/>
      <c r="LSN1" s="73"/>
      <c r="LSO1" s="73"/>
      <c r="LSP1" s="73"/>
      <c r="LSQ1" s="73"/>
      <c r="LSR1" s="73"/>
      <c r="LSS1" s="73"/>
      <c r="LST1" s="73"/>
      <c r="LSU1" s="73"/>
      <c r="LSV1" s="73"/>
      <c r="LSW1" s="73"/>
      <c r="LSX1" s="73"/>
      <c r="LSY1" s="73"/>
      <c r="LSZ1" s="73"/>
      <c r="LTA1" s="73"/>
      <c r="LTB1" s="73"/>
      <c r="LTC1" s="73"/>
      <c r="LTD1" s="73"/>
      <c r="LTE1" s="73"/>
      <c r="LTF1" s="73"/>
      <c r="LTG1" s="73"/>
      <c r="LTH1" s="73"/>
      <c r="LTI1" s="73"/>
      <c r="LTJ1" s="73"/>
      <c r="LTK1" s="73"/>
      <c r="LTL1" s="73"/>
      <c r="LTM1" s="73"/>
      <c r="LTN1" s="73"/>
      <c r="LTO1" s="73"/>
      <c r="LTP1" s="73"/>
      <c r="LTQ1" s="73"/>
      <c r="LTR1" s="73"/>
      <c r="LTS1" s="73"/>
      <c r="LTT1" s="73"/>
      <c r="LTU1" s="73"/>
      <c r="LTV1" s="73"/>
      <c r="LTW1" s="73"/>
      <c r="LTX1" s="73"/>
      <c r="LTY1" s="73"/>
      <c r="LTZ1" s="73"/>
      <c r="LUA1" s="73"/>
      <c r="LUB1" s="73"/>
      <c r="LUC1" s="73"/>
      <c r="LUD1" s="73"/>
      <c r="LUE1" s="73"/>
      <c r="LUF1" s="73"/>
      <c r="LUG1" s="73"/>
      <c r="LUH1" s="73"/>
      <c r="LUI1" s="73"/>
      <c r="LUJ1" s="73"/>
      <c r="LUK1" s="73"/>
      <c r="LUL1" s="73"/>
      <c r="LUM1" s="73"/>
      <c r="LUN1" s="73"/>
      <c r="LUO1" s="73"/>
      <c r="LUP1" s="73"/>
      <c r="LUQ1" s="73"/>
      <c r="LUR1" s="73"/>
      <c r="LUS1" s="73"/>
      <c r="LUT1" s="73"/>
      <c r="LUU1" s="73"/>
      <c r="LUV1" s="73"/>
      <c r="LUW1" s="73"/>
      <c r="LUX1" s="73"/>
      <c r="LUY1" s="73"/>
      <c r="LUZ1" s="73"/>
      <c r="LVA1" s="73"/>
      <c r="LVB1" s="73"/>
      <c r="LVC1" s="73"/>
      <c r="LVD1" s="73"/>
      <c r="LVE1" s="73"/>
      <c r="LVF1" s="73"/>
      <c r="LVG1" s="73"/>
      <c r="LVH1" s="73"/>
      <c r="LVI1" s="73"/>
      <c r="LVJ1" s="73"/>
      <c r="LVK1" s="73"/>
      <c r="LVL1" s="73"/>
      <c r="LVM1" s="73"/>
      <c r="LVN1" s="73"/>
      <c r="LVO1" s="73"/>
      <c r="LVP1" s="73"/>
      <c r="LVQ1" s="73"/>
      <c r="LVR1" s="73"/>
      <c r="LVS1" s="73"/>
      <c r="LVT1" s="73"/>
      <c r="LVU1" s="73"/>
      <c r="LVV1" s="73"/>
      <c r="LVW1" s="73"/>
      <c r="LVX1" s="73"/>
      <c r="LVY1" s="73"/>
      <c r="LVZ1" s="73"/>
      <c r="LWA1" s="73"/>
      <c r="LWB1" s="73"/>
      <c r="LWC1" s="73"/>
      <c r="LWD1" s="73"/>
      <c r="LWE1" s="73"/>
      <c r="LWF1" s="73"/>
      <c r="LWG1" s="73"/>
      <c r="LWH1" s="73"/>
      <c r="LWI1" s="73"/>
      <c r="LWJ1" s="73"/>
      <c r="LWK1" s="73"/>
      <c r="LWL1" s="73"/>
      <c r="LWM1" s="73"/>
      <c r="LWN1" s="73"/>
      <c r="LWO1" s="73"/>
      <c r="LWP1" s="73"/>
      <c r="LWQ1" s="73"/>
      <c r="LWR1" s="73"/>
      <c r="LWS1" s="73"/>
      <c r="LWT1" s="73"/>
      <c r="LWU1" s="73"/>
      <c r="LWV1" s="73"/>
      <c r="LWW1" s="73"/>
      <c r="LWX1" s="73"/>
      <c r="LWY1" s="73"/>
      <c r="LWZ1" s="73"/>
      <c r="LXA1" s="73"/>
      <c r="LXB1" s="73"/>
      <c r="LXC1" s="73"/>
      <c r="LXD1" s="73"/>
      <c r="LXE1" s="73"/>
      <c r="LXF1" s="73"/>
      <c r="LXG1" s="73"/>
      <c r="LXH1" s="73"/>
      <c r="LXI1" s="73"/>
      <c r="LXJ1" s="73"/>
      <c r="LXK1" s="73"/>
      <c r="LXL1" s="73"/>
      <c r="LXM1" s="73"/>
      <c r="LXN1" s="73"/>
      <c r="LXO1" s="73"/>
      <c r="LXP1" s="73"/>
      <c r="LXQ1" s="73"/>
      <c r="LXR1" s="73"/>
      <c r="LXS1" s="73"/>
      <c r="LXT1" s="73"/>
      <c r="LXU1" s="73"/>
      <c r="LXV1" s="73"/>
      <c r="LXW1" s="73"/>
      <c r="LXX1" s="73"/>
      <c r="LXY1" s="73"/>
      <c r="LXZ1" s="73"/>
      <c r="LYA1" s="73"/>
      <c r="LYB1" s="73"/>
      <c r="LYC1" s="73"/>
      <c r="LYD1" s="73"/>
      <c r="LYE1" s="73"/>
      <c r="LYF1" s="73"/>
      <c r="LYG1" s="73"/>
      <c r="LYH1" s="73"/>
      <c r="LYI1" s="73"/>
      <c r="LYJ1" s="73"/>
      <c r="LYK1" s="73"/>
      <c r="LYL1" s="73"/>
      <c r="LYM1" s="73"/>
      <c r="LYN1" s="73"/>
      <c r="LYO1" s="73"/>
      <c r="LYP1" s="73"/>
      <c r="LYQ1" s="73"/>
      <c r="LYR1" s="73"/>
      <c r="LYS1" s="73"/>
      <c r="LYT1" s="73"/>
      <c r="LYU1" s="73"/>
      <c r="LYV1" s="73"/>
      <c r="LYW1" s="73"/>
      <c r="LYX1" s="73"/>
      <c r="LYY1" s="73"/>
      <c r="LYZ1" s="73"/>
      <c r="LZA1" s="73"/>
      <c r="LZB1" s="73"/>
      <c r="LZC1" s="73"/>
      <c r="LZD1" s="73"/>
      <c r="LZE1" s="73"/>
      <c r="LZF1" s="73"/>
      <c r="LZG1" s="73"/>
      <c r="LZH1" s="73"/>
      <c r="LZI1" s="73"/>
      <c r="LZJ1" s="73"/>
      <c r="LZK1" s="73"/>
      <c r="LZL1" s="73"/>
      <c r="LZM1" s="73"/>
      <c r="LZN1" s="73"/>
      <c r="LZO1" s="73"/>
      <c r="LZP1" s="73"/>
      <c r="LZQ1" s="73"/>
      <c r="LZR1" s="73"/>
      <c r="LZS1" s="73"/>
      <c r="LZT1" s="73"/>
      <c r="LZU1" s="73"/>
      <c r="LZV1" s="73"/>
      <c r="LZW1" s="73"/>
      <c r="LZX1" s="73"/>
      <c r="LZY1" s="73"/>
      <c r="LZZ1" s="73"/>
      <c r="MAA1" s="73"/>
      <c r="MAB1" s="73"/>
      <c r="MAC1" s="73"/>
      <c r="MAD1" s="73"/>
      <c r="MAE1" s="73"/>
      <c r="MAF1" s="73"/>
      <c r="MAG1" s="73"/>
      <c r="MAH1" s="73"/>
      <c r="MAI1" s="73"/>
      <c r="MAJ1" s="73"/>
      <c r="MAK1" s="73"/>
      <c r="MAL1" s="73"/>
      <c r="MAM1" s="73"/>
      <c r="MAN1" s="73"/>
      <c r="MAO1" s="73"/>
      <c r="MAP1" s="73"/>
      <c r="MAQ1" s="73"/>
      <c r="MAR1" s="73"/>
      <c r="MAS1" s="73"/>
      <c r="MAT1" s="73"/>
      <c r="MAU1" s="73"/>
      <c r="MAV1" s="73"/>
      <c r="MAW1" s="73"/>
      <c r="MAX1" s="73"/>
      <c r="MAY1" s="73"/>
      <c r="MAZ1" s="73"/>
      <c r="MBA1" s="73"/>
      <c r="MBB1" s="73"/>
      <c r="MBC1" s="73"/>
      <c r="MBD1" s="73"/>
      <c r="MBE1" s="73"/>
      <c r="MBF1" s="73"/>
      <c r="MBG1" s="73"/>
      <c r="MBH1" s="73"/>
      <c r="MBI1" s="73"/>
      <c r="MBJ1" s="73"/>
      <c r="MBK1" s="73"/>
      <c r="MBL1" s="73"/>
      <c r="MBM1" s="73"/>
      <c r="MBN1" s="73"/>
      <c r="MBO1" s="73"/>
      <c r="MBP1" s="73"/>
      <c r="MBQ1" s="73"/>
      <c r="MBR1" s="73"/>
      <c r="MBS1" s="73"/>
      <c r="MBT1" s="73"/>
      <c r="MBU1" s="73"/>
      <c r="MBV1" s="73"/>
      <c r="MBW1" s="73"/>
      <c r="MBX1" s="73"/>
      <c r="MBY1" s="73"/>
      <c r="MBZ1" s="73"/>
      <c r="MCA1" s="73"/>
      <c r="MCB1" s="73"/>
      <c r="MCC1" s="73"/>
      <c r="MCD1" s="73"/>
      <c r="MCE1" s="73"/>
      <c r="MCF1" s="73"/>
      <c r="MCG1" s="73"/>
      <c r="MCH1" s="73"/>
      <c r="MCI1" s="73"/>
      <c r="MCJ1" s="73"/>
      <c r="MCK1" s="73"/>
      <c r="MCL1" s="73"/>
      <c r="MCM1" s="73"/>
      <c r="MCN1" s="73"/>
      <c r="MCO1" s="73"/>
      <c r="MCP1" s="73"/>
      <c r="MCQ1" s="73"/>
      <c r="MCR1" s="73"/>
      <c r="MCS1" s="73"/>
      <c r="MCT1" s="73"/>
      <c r="MCU1" s="73"/>
      <c r="MCV1" s="73"/>
      <c r="MCW1" s="73"/>
      <c r="MCX1" s="73"/>
      <c r="MCY1" s="73"/>
      <c r="MCZ1" s="73"/>
      <c r="MDA1" s="73"/>
      <c r="MDB1" s="73"/>
      <c r="MDC1" s="73"/>
      <c r="MDD1" s="73"/>
      <c r="MDE1" s="73"/>
      <c r="MDF1" s="73"/>
      <c r="MDG1" s="73"/>
      <c r="MDH1" s="73"/>
      <c r="MDI1" s="73"/>
      <c r="MDJ1" s="73"/>
      <c r="MDK1" s="73"/>
      <c r="MDL1" s="73"/>
      <c r="MDM1" s="73"/>
      <c r="MDN1" s="73"/>
      <c r="MDO1" s="73"/>
      <c r="MDP1" s="73"/>
      <c r="MDQ1" s="73"/>
      <c r="MDR1" s="73"/>
      <c r="MDS1" s="73"/>
      <c r="MDT1" s="73"/>
      <c r="MDU1" s="73"/>
      <c r="MDV1" s="73"/>
      <c r="MDW1" s="73"/>
      <c r="MDX1" s="73"/>
      <c r="MDY1" s="73"/>
      <c r="MDZ1" s="73"/>
      <c r="MEA1" s="73"/>
      <c r="MEB1" s="73"/>
      <c r="MEC1" s="73"/>
      <c r="MED1" s="73"/>
      <c r="MEE1" s="73"/>
      <c r="MEF1" s="73"/>
      <c r="MEG1" s="73"/>
      <c r="MEH1" s="73"/>
      <c r="MEI1" s="73"/>
      <c r="MEJ1" s="73"/>
      <c r="MEK1" s="73"/>
      <c r="MEL1" s="73"/>
      <c r="MEM1" s="73"/>
      <c r="MEN1" s="73"/>
      <c r="MEO1" s="73"/>
      <c r="MEP1" s="73"/>
      <c r="MEQ1" s="73"/>
      <c r="MER1" s="73"/>
      <c r="MES1" s="73"/>
      <c r="MET1" s="73"/>
      <c r="MEU1" s="73"/>
      <c r="MEV1" s="73"/>
      <c r="MEW1" s="73"/>
      <c r="MEX1" s="73"/>
      <c r="MEY1" s="73"/>
      <c r="MEZ1" s="73"/>
      <c r="MFA1" s="73"/>
      <c r="MFB1" s="73"/>
      <c r="MFC1" s="73"/>
      <c r="MFD1" s="73"/>
      <c r="MFE1" s="73"/>
      <c r="MFF1" s="73"/>
      <c r="MFG1" s="73"/>
      <c r="MFH1" s="73"/>
      <c r="MFI1" s="73"/>
      <c r="MFJ1" s="73"/>
      <c r="MFK1" s="73"/>
      <c r="MFL1" s="73"/>
      <c r="MFM1" s="73"/>
      <c r="MFN1" s="73"/>
      <c r="MFO1" s="73"/>
      <c r="MFP1" s="73"/>
      <c r="MFQ1" s="73"/>
      <c r="MFR1" s="73"/>
      <c r="MFS1" s="73"/>
      <c r="MFT1" s="73"/>
      <c r="MFU1" s="73"/>
      <c r="MFV1" s="73"/>
      <c r="MFW1" s="73"/>
      <c r="MFX1" s="73"/>
      <c r="MFY1" s="73"/>
      <c r="MFZ1" s="73"/>
      <c r="MGA1" s="73"/>
      <c r="MGB1" s="73"/>
      <c r="MGC1" s="73"/>
      <c r="MGD1" s="73"/>
      <c r="MGE1" s="73"/>
      <c r="MGF1" s="73"/>
      <c r="MGG1" s="73"/>
      <c r="MGH1" s="73"/>
      <c r="MGI1" s="73"/>
      <c r="MGJ1" s="73"/>
      <c r="MGK1" s="73"/>
      <c r="MGL1" s="73"/>
      <c r="MGM1" s="73"/>
      <c r="MGN1" s="73"/>
      <c r="MGO1" s="73"/>
      <c r="MGP1" s="73"/>
      <c r="MGQ1" s="73"/>
      <c r="MGR1" s="73"/>
      <c r="MGS1" s="73"/>
      <c r="MGT1" s="73"/>
      <c r="MGU1" s="73"/>
      <c r="MGV1" s="73"/>
      <c r="MGW1" s="73"/>
      <c r="MGX1" s="73"/>
      <c r="MGY1" s="73"/>
      <c r="MGZ1" s="73"/>
      <c r="MHA1" s="73"/>
      <c r="MHB1" s="73"/>
      <c r="MHC1" s="73"/>
      <c r="MHD1" s="73"/>
      <c r="MHE1" s="73"/>
      <c r="MHF1" s="73"/>
      <c r="MHG1" s="73"/>
      <c r="MHH1" s="73"/>
      <c r="MHI1" s="73"/>
      <c r="MHJ1" s="73"/>
      <c r="MHK1" s="73"/>
      <c r="MHL1" s="73"/>
      <c r="MHM1" s="73"/>
      <c r="MHN1" s="73"/>
      <c r="MHO1" s="73"/>
      <c r="MHP1" s="73"/>
      <c r="MHQ1" s="73"/>
      <c r="MHR1" s="73"/>
      <c r="MHS1" s="73"/>
      <c r="MHT1" s="73"/>
      <c r="MHU1" s="73"/>
      <c r="MHV1" s="73"/>
      <c r="MHW1" s="73"/>
      <c r="MHX1" s="73"/>
      <c r="MHY1" s="73"/>
      <c r="MHZ1" s="73"/>
      <c r="MIA1" s="73"/>
      <c r="MIB1" s="73"/>
      <c r="MIC1" s="73"/>
      <c r="MID1" s="73"/>
      <c r="MIE1" s="73"/>
      <c r="MIF1" s="73"/>
      <c r="MIG1" s="73"/>
      <c r="MIH1" s="73"/>
      <c r="MII1" s="73"/>
      <c r="MIJ1" s="73"/>
      <c r="MIK1" s="73"/>
      <c r="MIL1" s="73"/>
      <c r="MIM1" s="73"/>
      <c r="MIN1" s="73"/>
      <c r="MIO1" s="73"/>
      <c r="MIP1" s="73"/>
      <c r="MIQ1" s="73"/>
      <c r="MIR1" s="73"/>
      <c r="MIS1" s="73"/>
      <c r="MIT1" s="73"/>
      <c r="MIU1" s="73"/>
      <c r="MIV1" s="73"/>
      <c r="MIW1" s="73"/>
      <c r="MIX1" s="73"/>
      <c r="MIY1" s="73"/>
      <c r="MIZ1" s="73"/>
      <c r="MJA1" s="73"/>
      <c r="MJB1" s="73"/>
      <c r="MJC1" s="73"/>
      <c r="MJD1" s="73"/>
      <c r="MJE1" s="73"/>
      <c r="MJF1" s="73"/>
      <c r="MJG1" s="73"/>
      <c r="MJH1" s="73"/>
      <c r="MJI1" s="73"/>
      <c r="MJJ1" s="73"/>
      <c r="MJK1" s="73"/>
      <c r="MJL1" s="73"/>
      <c r="MJM1" s="73"/>
      <c r="MJN1" s="73"/>
      <c r="MJO1" s="73"/>
      <c r="MJP1" s="73"/>
      <c r="MJQ1" s="73"/>
      <c r="MJR1" s="73"/>
      <c r="MJS1" s="73"/>
      <c r="MJT1" s="73"/>
      <c r="MJU1" s="73"/>
      <c r="MJV1" s="73"/>
      <c r="MJW1" s="73"/>
      <c r="MJX1" s="73"/>
      <c r="MJY1" s="73"/>
      <c r="MJZ1" s="73"/>
      <c r="MKA1" s="73"/>
      <c r="MKB1" s="73"/>
      <c r="MKC1" s="73"/>
      <c r="MKD1" s="73"/>
      <c r="MKE1" s="73"/>
      <c r="MKF1" s="73"/>
      <c r="MKG1" s="73"/>
      <c r="MKH1" s="73"/>
      <c r="MKI1" s="73"/>
      <c r="MKJ1" s="73"/>
      <c r="MKK1" s="73"/>
      <c r="MKL1" s="73"/>
      <c r="MKM1" s="73"/>
      <c r="MKN1" s="73"/>
      <c r="MKO1" s="73"/>
      <c r="MKP1" s="73"/>
      <c r="MKQ1" s="73"/>
      <c r="MKR1" s="73"/>
      <c r="MKS1" s="73"/>
      <c r="MKT1" s="73"/>
      <c r="MKU1" s="73"/>
      <c r="MKV1" s="73"/>
      <c r="MKW1" s="73"/>
      <c r="MKX1" s="73"/>
      <c r="MKY1" s="73"/>
      <c r="MKZ1" s="73"/>
      <c r="MLA1" s="73"/>
      <c r="MLB1" s="73"/>
      <c r="MLC1" s="73"/>
      <c r="MLD1" s="73"/>
      <c r="MLE1" s="73"/>
      <c r="MLF1" s="73"/>
      <c r="MLG1" s="73"/>
      <c r="MLH1" s="73"/>
      <c r="MLI1" s="73"/>
      <c r="MLJ1" s="73"/>
      <c r="MLK1" s="73"/>
      <c r="MLL1" s="73"/>
      <c r="MLM1" s="73"/>
      <c r="MLN1" s="73"/>
      <c r="MLO1" s="73"/>
      <c r="MLP1" s="73"/>
      <c r="MLQ1" s="73"/>
      <c r="MLR1" s="73"/>
      <c r="MLS1" s="73"/>
      <c r="MLT1" s="73"/>
      <c r="MLU1" s="73"/>
      <c r="MLV1" s="73"/>
      <c r="MLW1" s="73"/>
      <c r="MLX1" s="73"/>
      <c r="MLY1" s="73"/>
      <c r="MLZ1" s="73"/>
      <c r="MMA1" s="73"/>
      <c r="MMB1" s="73"/>
      <c r="MMC1" s="73"/>
      <c r="MMD1" s="73"/>
      <c r="MME1" s="73"/>
      <c r="MMF1" s="73"/>
      <c r="MMG1" s="73"/>
      <c r="MMH1" s="73"/>
      <c r="MMI1" s="73"/>
      <c r="MMJ1" s="73"/>
      <c r="MMK1" s="73"/>
      <c r="MML1" s="73"/>
      <c r="MMM1" s="73"/>
      <c r="MMN1" s="73"/>
      <c r="MMO1" s="73"/>
      <c r="MMP1" s="73"/>
      <c r="MMQ1" s="73"/>
      <c r="MMR1" s="73"/>
      <c r="MMS1" s="73"/>
      <c r="MMT1" s="73"/>
      <c r="MMU1" s="73"/>
      <c r="MMV1" s="73"/>
      <c r="MMW1" s="73"/>
      <c r="MMX1" s="73"/>
      <c r="MMY1" s="73"/>
      <c r="MMZ1" s="73"/>
      <c r="MNA1" s="73"/>
      <c r="MNB1" s="73"/>
      <c r="MNC1" s="73"/>
      <c r="MND1" s="73"/>
      <c r="MNE1" s="73"/>
      <c r="MNF1" s="73"/>
      <c r="MNG1" s="73"/>
      <c r="MNH1" s="73"/>
      <c r="MNI1" s="73"/>
      <c r="MNJ1" s="73"/>
      <c r="MNK1" s="73"/>
      <c r="MNL1" s="73"/>
      <c r="MNM1" s="73"/>
      <c r="MNN1" s="73"/>
      <c r="MNO1" s="73"/>
      <c r="MNP1" s="73"/>
      <c r="MNQ1" s="73"/>
      <c r="MNR1" s="73"/>
      <c r="MNS1" s="73"/>
      <c r="MNT1" s="73"/>
      <c r="MNU1" s="73"/>
      <c r="MNV1" s="73"/>
      <c r="MNW1" s="73"/>
      <c r="MNX1" s="73"/>
      <c r="MNY1" s="73"/>
      <c r="MNZ1" s="73"/>
      <c r="MOA1" s="73"/>
      <c r="MOB1" s="73"/>
      <c r="MOC1" s="73"/>
      <c r="MOD1" s="73"/>
      <c r="MOE1" s="73"/>
      <c r="MOF1" s="73"/>
      <c r="MOG1" s="73"/>
      <c r="MOH1" s="73"/>
      <c r="MOI1" s="73"/>
      <c r="MOJ1" s="73"/>
      <c r="MOK1" s="73"/>
      <c r="MOL1" s="73"/>
      <c r="MOM1" s="73"/>
      <c r="MON1" s="73"/>
      <c r="MOO1" s="73"/>
      <c r="MOP1" s="73"/>
      <c r="MOQ1" s="73"/>
      <c r="MOR1" s="73"/>
      <c r="MOS1" s="73"/>
      <c r="MOT1" s="73"/>
      <c r="MOU1" s="73"/>
      <c r="MOV1" s="73"/>
      <c r="MOW1" s="73"/>
      <c r="MOX1" s="73"/>
      <c r="MOY1" s="73"/>
      <c r="MOZ1" s="73"/>
      <c r="MPA1" s="73"/>
      <c r="MPB1" s="73"/>
      <c r="MPC1" s="73"/>
      <c r="MPD1" s="73"/>
      <c r="MPE1" s="73"/>
      <c r="MPF1" s="73"/>
      <c r="MPG1" s="73"/>
      <c r="MPH1" s="73"/>
      <c r="MPI1" s="73"/>
      <c r="MPJ1" s="73"/>
      <c r="MPK1" s="73"/>
      <c r="MPL1" s="73"/>
      <c r="MPM1" s="73"/>
      <c r="MPN1" s="73"/>
      <c r="MPO1" s="73"/>
      <c r="MPP1" s="73"/>
      <c r="MPQ1" s="73"/>
      <c r="MPR1" s="73"/>
      <c r="MPS1" s="73"/>
      <c r="MPT1" s="73"/>
      <c r="MPU1" s="73"/>
      <c r="MPV1" s="73"/>
      <c r="MPW1" s="73"/>
      <c r="MPX1" s="73"/>
      <c r="MPY1" s="73"/>
      <c r="MPZ1" s="73"/>
      <c r="MQA1" s="73"/>
      <c r="MQB1" s="73"/>
      <c r="MQC1" s="73"/>
      <c r="MQD1" s="73"/>
      <c r="MQE1" s="73"/>
      <c r="MQF1" s="73"/>
      <c r="MQG1" s="73"/>
      <c r="MQH1" s="73"/>
      <c r="MQI1" s="73"/>
      <c r="MQJ1" s="73"/>
      <c r="MQK1" s="73"/>
      <c r="MQL1" s="73"/>
      <c r="MQM1" s="73"/>
      <c r="MQN1" s="73"/>
      <c r="MQO1" s="73"/>
      <c r="MQP1" s="73"/>
      <c r="MQQ1" s="73"/>
      <c r="MQR1" s="73"/>
      <c r="MQS1" s="73"/>
      <c r="MQT1" s="73"/>
      <c r="MQU1" s="73"/>
      <c r="MQV1" s="73"/>
      <c r="MQW1" s="73"/>
      <c r="MQX1" s="73"/>
      <c r="MQY1" s="73"/>
      <c r="MQZ1" s="73"/>
      <c r="MRA1" s="73"/>
      <c r="MRB1" s="73"/>
      <c r="MRC1" s="73"/>
      <c r="MRD1" s="73"/>
      <c r="MRE1" s="73"/>
      <c r="MRF1" s="73"/>
      <c r="MRG1" s="73"/>
      <c r="MRH1" s="73"/>
      <c r="MRI1" s="73"/>
      <c r="MRJ1" s="73"/>
      <c r="MRK1" s="73"/>
      <c r="MRL1" s="73"/>
      <c r="MRM1" s="73"/>
      <c r="MRN1" s="73"/>
      <c r="MRO1" s="73"/>
      <c r="MRP1" s="73"/>
      <c r="MRQ1" s="73"/>
      <c r="MRR1" s="73"/>
      <c r="MRS1" s="73"/>
      <c r="MRT1" s="73"/>
      <c r="MRU1" s="73"/>
      <c r="MRV1" s="73"/>
      <c r="MRW1" s="73"/>
      <c r="MRX1" s="73"/>
      <c r="MRY1" s="73"/>
      <c r="MRZ1" s="73"/>
      <c r="MSA1" s="73"/>
      <c r="MSB1" s="73"/>
      <c r="MSC1" s="73"/>
      <c r="MSD1" s="73"/>
      <c r="MSE1" s="73"/>
      <c r="MSF1" s="73"/>
      <c r="MSG1" s="73"/>
      <c r="MSH1" s="73"/>
      <c r="MSI1" s="73"/>
      <c r="MSJ1" s="73"/>
      <c r="MSK1" s="73"/>
      <c r="MSL1" s="73"/>
      <c r="MSM1" s="73"/>
      <c r="MSN1" s="73"/>
      <c r="MSO1" s="73"/>
      <c r="MSP1" s="73"/>
      <c r="MSQ1" s="73"/>
      <c r="MSR1" s="73"/>
      <c r="MSS1" s="73"/>
      <c r="MST1" s="73"/>
      <c r="MSU1" s="73"/>
      <c r="MSV1" s="73"/>
      <c r="MSW1" s="73"/>
      <c r="MSX1" s="73"/>
      <c r="MSY1" s="73"/>
      <c r="MSZ1" s="73"/>
      <c r="MTA1" s="73"/>
      <c r="MTB1" s="73"/>
      <c r="MTC1" s="73"/>
      <c r="MTD1" s="73"/>
      <c r="MTE1" s="73"/>
      <c r="MTF1" s="73"/>
      <c r="MTG1" s="73"/>
      <c r="MTH1" s="73"/>
      <c r="MTI1" s="73"/>
      <c r="MTJ1" s="73"/>
      <c r="MTK1" s="73"/>
      <c r="MTL1" s="73"/>
      <c r="MTM1" s="73"/>
      <c r="MTN1" s="73"/>
      <c r="MTO1" s="73"/>
      <c r="MTP1" s="73"/>
      <c r="MTQ1" s="73"/>
      <c r="MTR1" s="73"/>
      <c r="MTS1" s="73"/>
      <c r="MTT1" s="73"/>
      <c r="MTU1" s="73"/>
      <c r="MTV1" s="73"/>
      <c r="MTW1" s="73"/>
      <c r="MTX1" s="73"/>
      <c r="MTY1" s="73"/>
      <c r="MTZ1" s="73"/>
      <c r="MUA1" s="73"/>
      <c r="MUB1" s="73"/>
      <c r="MUC1" s="73"/>
      <c r="MUD1" s="73"/>
      <c r="MUE1" s="73"/>
      <c r="MUF1" s="73"/>
      <c r="MUG1" s="73"/>
      <c r="MUH1" s="73"/>
      <c r="MUI1" s="73"/>
      <c r="MUJ1" s="73"/>
      <c r="MUK1" s="73"/>
      <c r="MUL1" s="73"/>
      <c r="MUM1" s="73"/>
      <c r="MUN1" s="73"/>
      <c r="MUO1" s="73"/>
      <c r="MUP1" s="73"/>
      <c r="MUQ1" s="73"/>
      <c r="MUR1" s="73"/>
      <c r="MUS1" s="73"/>
      <c r="MUT1" s="73"/>
      <c r="MUU1" s="73"/>
      <c r="MUV1" s="73"/>
      <c r="MUW1" s="73"/>
      <c r="MUX1" s="73"/>
      <c r="MUY1" s="73"/>
      <c r="MUZ1" s="73"/>
      <c r="MVA1" s="73"/>
      <c r="MVB1" s="73"/>
      <c r="MVC1" s="73"/>
      <c r="MVD1" s="73"/>
      <c r="MVE1" s="73"/>
      <c r="MVF1" s="73"/>
      <c r="MVG1" s="73"/>
      <c r="MVH1" s="73"/>
      <c r="MVI1" s="73"/>
      <c r="MVJ1" s="73"/>
      <c r="MVK1" s="73"/>
      <c r="MVL1" s="73"/>
      <c r="MVM1" s="73"/>
      <c r="MVN1" s="73"/>
      <c r="MVO1" s="73"/>
      <c r="MVP1" s="73"/>
      <c r="MVQ1" s="73"/>
      <c r="MVR1" s="73"/>
      <c r="MVS1" s="73"/>
      <c r="MVT1" s="73"/>
      <c r="MVU1" s="73"/>
      <c r="MVV1" s="73"/>
      <c r="MVW1" s="73"/>
      <c r="MVX1" s="73"/>
      <c r="MVY1" s="73"/>
      <c r="MVZ1" s="73"/>
      <c r="MWA1" s="73"/>
      <c r="MWB1" s="73"/>
      <c r="MWC1" s="73"/>
      <c r="MWD1" s="73"/>
      <c r="MWE1" s="73"/>
      <c r="MWF1" s="73"/>
      <c r="MWG1" s="73"/>
      <c r="MWH1" s="73"/>
      <c r="MWI1" s="73"/>
      <c r="MWJ1" s="73"/>
      <c r="MWK1" s="73"/>
      <c r="MWL1" s="73"/>
      <c r="MWM1" s="73"/>
      <c r="MWN1" s="73"/>
      <c r="MWO1" s="73"/>
      <c r="MWP1" s="73"/>
      <c r="MWQ1" s="73"/>
      <c r="MWR1" s="73"/>
      <c r="MWS1" s="73"/>
      <c r="MWT1" s="73"/>
      <c r="MWU1" s="73"/>
      <c r="MWV1" s="73"/>
      <c r="MWW1" s="73"/>
      <c r="MWX1" s="73"/>
      <c r="MWY1" s="73"/>
      <c r="MWZ1" s="73"/>
      <c r="MXA1" s="73"/>
      <c r="MXB1" s="73"/>
      <c r="MXC1" s="73"/>
      <c r="MXD1" s="73"/>
      <c r="MXE1" s="73"/>
      <c r="MXF1" s="73"/>
      <c r="MXG1" s="73"/>
      <c r="MXH1" s="73"/>
      <c r="MXI1" s="73"/>
      <c r="MXJ1" s="73"/>
      <c r="MXK1" s="73"/>
      <c r="MXL1" s="73"/>
      <c r="MXM1" s="73"/>
      <c r="MXN1" s="73"/>
      <c r="MXO1" s="73"/>
      <c r="MXP1" s="73"/>
      <c r="MXQ1" s="73"/>
      <c r="MXR1" s="73"/>
      <c r="MXS1" s="73"/>
      <c r="MXT1" s="73"/>
      <c r="MXU1" s="73"/>
      <c r="MXV1" s="73"/>
      <c r="MXW1" s="73"/>
      <c r="MXX1" s="73"/>
      <c r="MXY1" s="73"/>
      <c r="MXZ1" s="73"/>
      <c r="MYA1" s="73"/>
      <c r="MYB1" s="73"/>
      <c r="MYC1" s="73"/>
      <c r="MYD1" s="73"/>
      <c r="MYE1" s="73"/>
      <c r="MYF1" s="73"/>
      <c r="MYG1" s="73"/>
      <c r="MYH1" s="73"/>
      <c r="MYI1" s="73"/>
      <c r="MYJ1" s="73"/>
      <c r="MYK1" s="73"/>
      <c r="MYL1" s="73"/>
      <c r="MYM1" s="73"/>
      <c r="MYN1" s="73"/>
      <c r="MYO1" s="73"/>
      <c r="MYP1" s="73"/>
      <c r="MYQ1" s="73"/>
      <c r="MYR1" s="73"/>
      <c r="MYS1" s="73"/>
      <c r="MYT1" s="73"/>
      <c r="MYU1" s="73"/>
      <c r="MYV1" s="73"/>
      <c r="MYW1" s="73"/>
      <c r="MYX1" s="73"/>
      <c r="MYY1" s="73"/>
      <c r="MYZ1" s="73"/>
      <c r="MZA1" s="73"/>
      <c r="MZB1" s="73"/>
      <c r="MZC1" s="73"/>
      <c r="MZD1" s="73"/>
      <c r="MZE1" s="73"/>
      <c r="MZF1" s="73"/>
      <c r="MZG1" s="73"/>
      <c r="MZH1" s="73"/>
      <c r="MZI1" s="73"/>
      <c r="MZJ1" s="73"/>
      <c r="MZK1" s="73"/>
      <c r="MZL1" s="73"/>
      <c r="MZM1" s="73"/>
      <c r="MZN1" s="73"/>
      <c r="MZO1" s="73"/>
      <c r="MZP1" s="73"/>
      <c r="MZQ1" s="73"/>
      <c r="MZR1" s="73"/>
      <c r="MZS1" s="73"/>
      <c r="MZT1" s="73"/>
      <c r="MZU1" s="73"/>
      <c r="MZV1" s="73"/>
      <c r="MZW1" s="73"/>
      <c r="MZX1" s="73"/>
      <c r="MZY1" s="73"/>
      <c r="MZZ1" s="73"/>
      <c r="NAA1" s="73"/>
      <c r="NAB1" s="73"/>
      <c r="NAC1" s="73"/>
      <c r="NAD1" s="73"/>
      <c r="NAE1" s="73"/>
      <c r="NAF1" s="73"/>
      <c r="NAG1" s="73"/>
      <c r="NAH1" s="73"/>
      <c r="NAI1" s="73"/>
      <c r="NAJ1" s="73"/>
      <c r="NAK1" s="73"/>
      <c r="NAL1" s="73"/>
      <c r="NAM1" s="73"/>
      <c r="NAN1" s="73"/>
      <c r="NAO1" s="73"/>
      <c r="NAP1" s="73"/>
      <c r="NAQ1" s="73"/>
      <c r="NAR1" s="73"/>
      <c r="NAS1" s="73"/>
      <c r="NAT1" s="73"/>
      <c r="NAU1" s="73"/>
      <c r="NAV1" s="73"/>
      <c r="NAW1" s="73"/>
      <c r="NAX1" s="73"/>
      <c r="NAY1" s="73"/>
      <c r="NAZ1" s="73"/>
      <c r="NBA1" s="73"/>
      <c r="NBB1" s="73"/>
      <c r="NBC1" s="73"/>
      <c r="NBD1" s="73"/>
      <c r="NBE1" s="73"/>
      <c r="NBF1" s="73"/>
      <c r="NBG1" s="73"/>
      <c r="NBH1" s="73"/>
      <c r="NBI1" s="73"/>
      <c r="NBJ1" s="73"/>
      <c r="NBK1" s="73"/>
      <c r="NBL1" s="73"/>
      <c r="NBM1" s="73"/>
      <c r="NBN1" s="73"/>
      <c r="NBO1" s="73"/>
      <c r="NBP1" s="73"/>
      <c r="NBQ1" s="73"/>
      <c r="NBR1" s="73"/>
      <c r="NBS1" s="73"/>
      <c r="NBT1" s="73"/>
      <c r="NBU1" s="73"/>
      <c r="NBV1" s="73"/>
      <c r="NBW1" s="73"/>
      <c r="NBX1" s="73"/>
      <c r="NBY1" s="73"/>
      <c r="NBZ1" s="73"/>
      <c r="NCA1" s="73"/>
      <c r="NCB1" s="73"/>
      <c r="NCC1" s="73"/>
      <c r="NCD1" s="73"/>
      <c r="NCE1" s="73"/>
      <c r="NCF1" s="73"/>
      <c r="NCG1" s="73"/>
      <c r="NCH1" s="73"/>
      <c r="NCI1" s="73"/>
      <c r="NCJ1" s="73"/>
      <c r="NCK1" s="73"/>
      <c r="NCL1" s="73"/>
      <c r="NCM1" s="73"/>
      <c r="NCN1" s="73"/>
      <c r="NCO1" s="73"/>
      <c r="NCP1" s="73"/>
      <c r="NCQ1" s="73"/>
      <c r="NCR1" s="73"/>
      <c r="NCS1" s="73"/>
      <c r="NCT1" s="73"/>
      <c r="NCU1" s="73"/>
      <c r="NCV1" s="73"/>
      <c r="NCW1" s="73"/>
      <c r="NCX1" s="73"/>
      <c r="NCY1" s="73"/>
      <c r="NCZ1" s="73"/>
      <c r="NDA1" s="73"/>
      <c r="NDB1" s="73"/>
      <c r="NDC1" s="73"/>
      <c r="NDD1" s="73"/>
      <c r="NDE1" s="73"/>
      <c r="NDF1" s="73"/>
      <c r="NDG1" s="73"/>
      <c r="NDH1" s="73"/>
      <c r="NDI1" s="73"/>
      <c r="NDJ1" s="73"/>
      <c r="NDK1" s="73"/>
      <c r="NDL1" s="73"/>
      <c r="NDM1" s="73"/>
      <c r="NDN1" s="73"/>
      <c r="NDO1" s="73"/>
      <c r="NDP1" s="73"/>
      <c r="NDQ1" s="73"/>
      <c r="NDR1" s="73"/>
      <c r="NDS1" s="73"/>
      <c r="NDT1" s="73"/>
      <c r="NDU1" s="73"/>
      <c r="NDV1" s="73"/>
      <c r="NDW1" s="73"/>
      <c r="NDX1" s="73"/>
      <c r="NDY1" s="73"/>
      <c r="NDZ1" s="73"/>
      <c r="NEA1" s="73"/>
      <c r="NEB1" s="73"/>
      <c r="NEC1" s="73"/>
      <c r="NED1" s="73"/>
      <c r="NEE1" s="73"/>
      <c r="NEF1" s="73"/>
      <c r="NEG1" s="73"/>
      <c r="NEH1" s="73"/>
      <c r="NEI1" s="73"/>
      <c r="NEJ1" s="73"/>
      <c r="NEK1" s="73"/>
      <c r="NEL1" s="73"/>
      <c r="NEM1" s="73"/>
      <c r="NEN1" s="73"/>
      <c r="NEO1" s="73"/>
      <c r="NEP1" s="73"/>
      <c r="NEQ1" s="73"/>
      <c r="NER1" s="73"/>
      <c r="NES1" s="73"/>
      <c r="NET1" s="73"/>
      <c r="NEU1" s="73"/>
      <c r="NEV1" s="73"/>
      <c r="NEW1" s="73"/>
      <c r="NEX1" s="73"/>
      <c r="NEY1" s="73"/>
      <c r="NEZ1" s="73"/>
      <c r="NFA1" s="73"/>
      <c r="NFB1" s="73"/>
      <c r="NFC1" s="73"/>
      <c r="NFD1" s="73"/>
      <c r="NFE1" s="73"/>
      <c r="NFF1" s="73"/>
      <c r="NFG1" s="73"/>
      <c r="NFH1" s="73"/>
      <c r="NFI1" s="73"/>
      <c r="NFJ1" s="73"/>
      <c r="NFK1" s="73"/>
      <c r="NFL1" s="73"/>
      <c r="NFM1" s="73"/>
      <c r="NFN1" s="73"/>
      <c r="NFO1" s="73"/>
      <c r="NFP1" s="73"/>
      <c r="NFQ1" s="73"/>
      <c r="NFR1" s="73"/>
      <c r="NFS1" s="73"/>
      <c r="NFT1" s="73"/>
      <c r="NFU1" s="73"/>
      <c r="NFV1" s="73"/>
      <c r="NFW1" s="73"/>
      <c r="NFX1" s="73"/>
      <c r="NFY1" s="73"/>
      <c r="NFZ1" s="73"/>
      <c r="NGA1" s="73"/>
      <c r="NGB1" s="73"/>
      <c r="NGC1" s="73"/>
      <c r="NGD1" s="73"/>
      <c r="NGE1" s="73"/>
      <c r="NGF1" s="73"/>
      <c r="NGG1" s="73"/>
      <c r="NGH1" s="73"/>
      <c r="NGI1" s="73"/>
      <c r="NGJ1" s="73"/>
      <c r="NGK1" s="73"/>
      <c r="NGL1" s="73"/>
      <c r="NGM1" s="73"/>
      <c r="NGN1" s="73"/>
      <c r="NGO1" s="73"/>
      <c r="NGP1" s="73"/>
      <c r="NGQ1" s="73"/>
      <c r="NGR1" s="73"/>
      <c r="NGS1" s="73"/>
      <c r="NGT1" s="73"/>
      <c r="NGU1" s="73"/>
      <c r="NGV1" s="73"/>
      <c r="NGW1" s="73"/>
      <c r="NGX1" s="73"/>
      <c r="NGY1" s="73"/>
      <c r="NGZ1" s="73"/>
      <c r="NHA1" s="73"/>
      <c r="NHB1" s="73"/>
      <c r="NHC1" s="73"/>
      <c r="NHD1" s="73"/>
      <c r="NHE1" s="73"/>
      <c r="NHF1" s="73"/>
      <c r="NHG1" s="73"/>
      <c r="NHH1" s="73"/>
      <c r="NHI1" s="73"/>
      <c r="NHJ1" s="73"/>
      <c r="NHK1" s="73"/>
      <c r="NHL1" s="73"/>
      <c r="NHM1" s="73"/>
      <c r="NHN1" s="73"/>
      <c r="NHO1" s="73"/>
      <c r="NHP1" s="73"/>
      <c r="NHQ1" s="73"/>
      <c r="NHR1" s="73"/>
      <c r="NHS1" s="73"/>
      <c r="NHT1" s="73"/>
      <c r="NHU1" s="73"/>
      <c r="NHV1" s="73"/>
      <c r="NHW1" s="73"/>
      <c r="NHX1" s="73"/>
      <c r="NHY1" s="73"/>
      <c r="NHZ1" s="73"/>
      <c r="NIA1" s="73"/>
      <c r="NIB1" s="73"/>
      <c r="NIC1" s="73"/>
      <c r="NID1" s="73"/>
      <c r="NIE1" s="73"/>
      <c r="NIF1" s="73"/>
      <c r="NIG1" s="73"/>
      <c r="NIH1" s="73"/>
      <c r="NII1" s="73"/>
      <c r="NIJ1" s="73"/>
      <c r="NIK1" s="73"/>
      <c r="NIL1" s="73"/>
      <c r="NIM1" s="73"/>
      <c r="NIN1" s="73"/>
      <c r="NIO1" s="73"/>
      <c r="NIP1" s="73"/>
      <c r="NIQ1" s="73"/>
      <c r="NIR1" s="73"/>
      <c r="NIS1" s="73"/>
      <c r="NIT1" s="73"/>
      <c r="NIU1" s="73"/>
      <c r="NIV1" s="73"/>
      <c r="NIW1" s="73"/>
      <c r="NIX1" s="73"/>
      <c r="NIY1" s="73"/>
      <c r="NIZ1" s="73"/>
      <c r="NJA1" s="73"/>
      <c r="NJB1" s="73"/>
      <c r="NJC1" s="73"/>
      <c r="NJD1" s="73"/>
      <c r="NJE1" s="73"/>
      <c r="NJF1" s="73"/>
      <c r="NJG1" s="73"/>
      <c r="NJH1" s="73"/>
      <c r="NJI1" s="73"/>
      <c r="NJJ1" s="73"/>
      <c r="NJK1" s="73"/>
      <c r="NJL1" s="73"/>
      <c r="NJM1" s="73"/>
      <c r="NJN1" s="73"/>
      <c r="NJO1" s="73"/>
      <c r="NJP1" s="73"/>
      <c r="NJQ1" s="73"/>
      <c r="NJR1" s="73"/>
      <c r="NJS1" s="73"/>
      <c r="NJT1" s="73"/>
      <c r="NJU1" s="73"/>
      <c r="NJV1" s="73"/>
      <c r="NJW1" s="73"/>
      <c r="NJX1" s="73"/>
      <c r="NJY1" s="73"/>
      <c r="NJZ1" s="73"/>
      <c r="NKA1" s="73"/>
      <c r="NKB1" s="73"/>
      <c r="NKC1" s="73"/>
      <c r="NKD1" s="73"/>
      <c r="NKE1" s="73"/>
      <c r="NKF1" s="73"/>
      <c r="NKG1" s="73"/>
      <c r="NKH1" s="73"/>
      <c r="NKI1" s="73"/>
      <c r="NKJ1" s="73"/>
      <c r="NKK1" s="73"/>
      <c r="NKL1" s="73"/>
      <c r="NKM1" s="73"/>
      <c r="NKN1" s="73"/>
      <c r="NKO1" s="73"/>
      <c r="NKP1" s="73"/>
      <c r="NKQ1" s="73"/>
      <c r="NKR1" s="73"/>
      <c r="NKS1" s="73"/>
      <c r="NKT1" s="73"/>
      <c r="NKU1" s="73"/>
      <c r="NKV1" s="73"/>
      <c r="NKW1" s="73"/>
      <c r="NKX1" s="73"/>
      <c r="NKY1" s="73"/>
      <c r="NKZ1" s="73"/>
      <c r="NLA1" s="73"/>
      <c r="NLB1" s="73"/>
      <c r="NLC1" s="73"/>
      <c r="NLD1" s="73"/>
      <c r="NLE1" s="73"/>
      <c r="NLF1" s="73"/>
      <c r="NLG1" s="73"/>
      <c r="NLH1" s="73"/>
      <c r="NLI1" s="73"/>
      <c r="NLJ1" s="73"/>
      <c r="NLK1" s="73"/>
      <c r="NLL1" s="73"/>
      <c r="NLM1" s="73"/>
      <c r="NLN1" s="73"/>
      <c r="NLO1" s="73"/>
      <c r="NLP1" s="73"/>
      <c r="NLQ1" s="73"/>
      <c r="NLR1" s="73"/>
      <c r="NLS1" s="73"/>
      <c r="NLT1" s="73"/>
      <c r="NLU1" s="73"/>
      <c r="NLV1" s="73"/>
      <c r="NLW1" s="73"/>
      <c r="NLX1" s="73"/>
      <c r="NLY1" s="73"/>
      <c r="NLZ1" s="73"/>
      <c r="NMA1" s="73"/>
      <c r="NMB1" s="73"/>
      <c r="NMC1" s="73"/>
      <c r="NMD1" s="73"/>
      <c r="NME1" s="73"/>
      <c r="NMF1" s="73"/>
      <c r="NMG1" s="73"/>
      <c r="NMH1" s="73"/>
      <c r="NMI1" s="73"/>
      <c r="NMJ1" s="73"/>
      <c r="NMK1" s="73"/>
      <c r="NML1" s="73"/>
      <c r="NMM1" s="73"/>
      <c r="NMN1" s="73"/>
      <c r="NMO1" s="73"/>
      <c r="NMP1" s="73"/>
      <c r="NMQ1" s="73"/>
      <c r="NMR1" s="73"/>
      <c r="NMS1" s="73"/>
      <c r="NMT1" s="73"/>
      <c r="NMU1" s="73"/>
      <c r="NMV1" s="73"/>
      <c r="NMW1" s="73"/>
      <c r="NMX1" s="73"/>
      <c r="NMY1" s="73"/>
      <c r="NMZ1" s="73"/>
      <c r="NNA1" s="73"/>
      <c r="NNB1" s="73"/>
      <c r="NNC1" s="73"/>
      <c r="NND1" s="73"/>
      <c r="NNE1" s="73"/>
      <c r="NNF1" s="73"/>
      <c r="NNG1" s="73"/>
      <c r="NNH1" s="73"/>
      <c r="NNI1" s="73"/>
      <c r="NNJ1" s="73"/>
      <c r="NNK1" s="73"/>
      <c r="NNL1" s="73"/>
      <c r="NNM1" s="73"/>
      <c r="NNN1" s="73"/>
      <c r="NNO1" s="73"/>
      <c r="NNP1" s="73"/>
      <c r="NNQ1" s="73"/>
      <c r="NNR1" s="73"/>
      <c r="NNS1" s="73"/>
      <c r="NNT1" s="73"/>
      <c r="NNU1" s="73"/>
      <c r="NNV1" s="73"/>
      <c r="NNW1" s="73"/>
      <c r="NNX1" s="73"/>
      <c r="NNY1" s="73"/>
      <c r="NNZ1" s="73"/>
      <c r="NOA1" s="73"/>
      <c r="NOB1" s="73"/>
      <c r="NOC1" s="73"/>
      <c r="NOD1" s="73"/>
      <c r="NOE1" s="73"/>
      <c r="NOF1" s="73"/>
      <c r="NOG1" s="73"/>
      <c r="NOH1" s="73"/>
      <c r="NOI1" s="73"/>
      <c r="NOJ1" s="73"/>
      <c r="NOK1" s="73"/>
      <c r="NOL1" s="73"/>
      <c r="NOM1" s="73"/>
      <c r="NON1" s="73"/>
      <c r="NOO1" s="73"/>
      <c r="NOP1" s="73"/>
      <c r="NOQ1" s="73"/>
      <c r="NOR1" s="73"/>
      <c r="NOS1" s="73"/>
      <c r="NOT1" s="73"/>
      <c r="NOU1" s="73"/>
      <c r="NOV1" s="73"/>
      <c r="NOW1" s="73"/>
      <c r="NOX1" s="73"/>
      <c r="NOY1" s="73"/>
      <c r="NOZ1" s="73"/>
      <c r="NPA1" s="73"/>
      <c r="NPB1" s="73"/>
      <c r="NPC1" s="73"/>
      <c r="NPD1" s="73"/>
      <c r="NPE1" s="73"/>
      <c r="NPF1" s="73"/>
      <c r="NPG1" s="73"/>
      <c r="NPH1" s="73"/>
      <c r="NPI1" s="73"/>
      <c r="NPJ1" s="73"/>
      <c r="NPK1" s="73"/>
      <c r="NPL1" s="73"/>
      <c r="NPM1" s="73"/>
      <c r="NPN1" s="73"/>
      <c r="NPO1" s="73"/>
      <c r="NPP1" s="73"/>
      <c r="NPQ1" s="73"/>
      <c r="NPR1" s="73"/>
      <c r="NPS1" s="73"/>
      <c r="NPT1" s="73"/>
      <c r="NPU1" s="73"/>
      <c r="NPV1" s="73"/>
      <c r="NPW1" s="73"/>
      <c r="NPX1" s="73"/>
      <c r="NPY1" s="73"/>
      <c r="NPZ1" s="73"/>
      <c r="NQA1" s="73"/>
      <c r="NQB1" s="73"/>
      <c r="NQC1" s="73"/>
      <c r="NQD1" s="73"/>
      <c r="NQE1" s="73"/>
      <c r="NQF1" s="73"/>
      <c r="NQG1" s="73"/>
      <c r="NQH1" s="73"/>
      <c r="NQI1" s="73"/>
      <c r="NQJ1" s="73"/>
      <c r="NQK1" s="73"/>
      <c r="NQL1" s="73"/>
      <c r="NQM1" s="73"/>
      <c r="NQN1" s="73"/>
      <c r="NQO1" s="73"/>
      <c r="NQP1" s="73"/>
      <c r="NQQ1" s="73"/>
      <c r="NQR1" s="73"/>
      <c r="NQS1" s="73"/>
      <c r="NQT1" s="73"/>
      <c r="NQU1" s="73"/>
      <c r="NQV1" s="73"/>
      <c r="NQW1" s="73"/>
      <c r="NQX1" s="73"/>
      <c r="NQY1" s="73"/>
      <c r="NQZ1" s="73"/>
      <c r="NRA1" s="73"/>
      <c r="NRB1" s="73"/>
      <c r="NRC1" s="73"/>
      <c r="NRD1" s="73"/>
      <c r="NRE1" s="73"/>
      <c r="NRF1" s="73"/>
      <c r="NRG1" s="73"/>
      <c r="NRH1" s="73"/>
      <c r="NRI1" s="73"/>
      <c r="NRJ1" s="73"/>
      <c r="NRK1" s="73"/>
      <c r="NRL1" s="73"/>
      <c r="NRM1" s="73"/>
      <c r="NRN1" s="73"/>
      <c r="NRO1" s="73"/>
      <c r="NRP1" s="73"/>
      <c r="NRQ1" s="73"/>
      <c r="NRR1" s="73"/>
      <c r="NRS1" s="73"/>
      <c r="NRT1" s="73"/>
      <c r="NRU1" s="73"/>
      <c r="NRV1" s="73"/>
      <c r="NRW1" s="73"/>
      <c r="NRX1" s="73"/>
      <c r="NRY1" s="73"/>
      <c r="NRZ1" s="73"/>
      <c r="NSA1" s="73"/>
      <c r="NSB1" s="73"/>
      <c r="NSC1" s="73"/>
      <c r="NSD1" s="73"/>
      <c r="NSE1" s="73"/>
      <c r="NSF1" s="73"/>
      <c r="NSG1" s="73"/>
      <c r="NSH1" s="73"/>
      <c r="NSI1" s="73"/>
      <c r="NSJ1" s="73"/>
      <c r="NSK1" s="73"/>
      <c r="NSL1" s="73"/>
      <c r="NSM1" s="73"/>
      <c r="NSN1" s="73"/>
      <c r="NSO1" s="73"/>
      <c r="NSP1" s="73"/>
      <c r="NSQ1" s="73"/>
      <c r="NSR1" s="73"/>
      <c r="NSS1" s="73"/>
      <c r="NST1" s="73"/>
      <c r="NSU1" s="73"/>
      <c r="NSV1" s="73"/>
      <c r="NSW1" s="73"/>
      <c r="NSX1" s="73"/>
      <c r="NSY1" s="73"/>
      <c r="NSZ1" s="73"/>
      <c r="NTA1" s="73"/>
      <c r="NTB1" s="73"/>
      <c r="NTC1" s="73"/>
      <c r="NTD1" s="73"/>
      <c r="NTE1" s="73"/>
      <c r="NTF1" s="73"/>
      <c r="NTG1" s="73"/>
      <c r="NTH1" s="73"/>
      <c r="NTI1" s="73"/>
      <c r="NTJ1" s="73"/>
      <c r="NTK1" s="73"/>
      <c r="NTL1" s="73"/>
      <c r="NTM1" s="73"/>
      <c r="NTN1" s="73"/>
      <c r="NTO1" s="73"/>
      <c r="NTP1" s="73"/>
      <c r="NTQ1" s="73"/>
      <c r="NTR1" s="73"/>
      <c r="NTS1" s="73"/>
      <c r="NTT1" s="73"/>
      <c r="NTU1" s="73"/>
      <c r="NTV1" s="73"/>
      <c r="NTW1" s="73"/>
      <c r="NTX1" s="73"/>
      <c r="NTY1" s="73"/>
      <c r="NTZ1" s="73"/>
      <c r="NUA1" s="73"/>
      <c r="NUB1" s="73"/>
      <c r="NUC1" s="73"/>
      <c r="NUD1" s="73"/>
      <c r="NUE1" s="73"/>
      <c r="NUF1" s="73"/>
      <c r="NUG1" s="73"/>
      <c r="NUH1" s="73"/>
      <c r="NUI1" s="73"/>
      <c r="NUJ1" s="73"/>
      <c r="NUK1" s="73"/>
      <c r="NUL1" s="73"/>
      <c r="NUM1" s="73"/>
      <c r="NUN1" s="73"/>
      <c r="NUO1" s="73"/>
      <c r="NUP1" s="73"/>
      <c r="NUQ1" s="73"/>
      <c r="NUR1" s="73"/>
      <c r="NUS1" s="73"/>
      <c r="NUT1" s="73"/>
      <c r="NUU1" s="73"/>
      <c r="NUV1" s="73"/>
      <c r="NUW1" s="73"/>
      <c r="NUX1" s="73"/>
      <c r="NUY1" s="73"/>
      <c r="NUZ1" s="73"/>
      <c r="NVA1" s="73"/>
      <c r="NVB1" s="73"/>
      <c r="NVC1" s="73"/>
      <c r="NVD1" s="73"/>
      <c r="NVE1" s="73"/>
      <c r="NVF1" s="73"/>
      <c r="NVG1" s="73"/>
      <c r="NVH1" s="73"/>
      <c r="NVI1" s="73"/>
      <c r="NVJ1" s="73"/>
      <c r="NVK1" s="73"/>
      <c r="NVL1" s="73"/>
      <c r="NVM1" s="73"/>
      <c r="NVN1" s="73"/>
      <c r="NVO1" s="73"/>
      <c r="NVP1" s="73"/>
      <c r="NVQ1" s="73"/>
      <c r="NVR1" s="73"/>
      <c r="NVS1" s="73"/>
      <c r="NVT1" s="73"/>
      <c r="NVU1" s="73"/>
      <c r="NVV1" s="73"/>
      <c r="NVW1" s="73"/>
      <c r="NVX1" s="73"/>
      <c r="NVY1" s="73"/>
      <c r="NVZ1" s="73"/>
      <c r="NWA1" s="73"/>
      <c r="NWB1" s="73"/>
      <c r="NWC1" s="73"/>
      <c r="NWD1" s="73"/>
      <c r="NWE1" s="73"/>
      <c r="NWF1" s="73"/>
      <c r="NWG1" s="73"/>
      <c r="NWH1" s="73"/>
      <c r="NWI1" s="73"/>
      <c r="NWJ1" s="73"/>
      <c r="NWK1" s="73"/>
      <c r="NWL1" s="73"/>
      <c r="NWM1" s="73"/>
      <c r="NWN1" s="73"/>
      <c r="NWO1" s="73"/>
      <c r="NWP1" s="73"/>
      <c r="NWQ1" s="73"/>
      <c r="NWR1" s="73"/>
      <c r="NWS1" s="73"/>
      <c r="NWT1" s="73"/>
      <c r="NWU1" s="73"/>
      <c r="NWV1" s="73"/>
      <c r="NWW1" s="73"/>
      <c r="NWX1" s="73"/>
      <c r="NWY1" s="73"/>
      <c r="NWZ1" s="73"/>
      <c r="NXA1" s="73"/>
      <c r="NXB1" s="73"/>
      <c r="NXC1" s="73"/>
      <c r="NXD1" s="73"/>
      <c r="NXE1" s="73"/>
      <c r="NXF1" s="73"/>
      <c r="NXG1" s="73"/>
      <c r="NXH1" s="73"/>
      <c r="NXI1" s="73"/>
      <c r="NXJ1" s="73"/>
      <c r="NXK1" s="73"/>
      <c r="NXL1" s="73"/>
      <c r="NXM1" s="73"/>
      <c r="NXN1" s="73"/>
      <c r="NXO1" s="73"/>
      <c r="NXP1" s="73"/>
      <c r="NXQ1" s="73"/>
      <c r="NXR1" s="73"/>
      <c r="NXS1" s="73"/>
      <c r="NXT1" s="73"/>
      <c r="NXU1" s="73"/>
      <c r="NXV1" s="73"/>
      <c r="NXW1" s="73"/>
      <c r="NXX1" s="73"/>
      <c r="NXY1" s="73"/>
      <c r="NXZ1" s="73"/>
      <c r="NYA1" s="73"/>
      <c r="NYB1" s="73"/>
      <c r="NYC1" s="73"/>
      <c r="NYD1" s="73"/>
      <c r="NYE1" s="73"/>
      <c r="NYF1" s="73"/>
      <c r="NYG1" s="73"/>
      <c r="NYH1" s="73"/>
      <c r="NYI1" s="73"/>
      <c r="NYJ1" s="73"/>
      <c r="NYK1" s="73"/>
      <c r="NYL1" s="73"/>
      <c r="NYM1" s="73"/>
      <c r="NYN1" s="73"/>
      <c r="NYO1" s="73"/>
      <c r="NYP1" s="73"/>
      <c r="NYQ1" s="73"/>
      <c r="NYR1" s="73"/>
      <c r="NYS1" s="73"/>
      <c r="NYT1" s="73"/>
      <c r="NYU1" s="73"/>
      <c r="NYV1" s="73"/>
      <c r="NYW1" s="73"/>
      <c r="NYX1" s="73"/>
      <c r="NYY1" s="73"/>
      <c r="NYZ1" s="73"/>
      <c r="NZA1" s="73"/>
      <c r="NZB1" s="73"/>
      <c r="NZC1" s="73"/>
      <c r="NZD1" s="73"/>
      <c r="NZE1" s="73"/>
      <c r="NZF1" s="73"/>
      <c r="NZG1" s="73"/>
      <c r="NZH1" s="73"/>
      <c r="NZI1" s="73"/>
      <c r="NZJ1" s="73"/>
      <c r="NZK1" s="73"/>
      <c r="NZL1" s="73"/>
      <c r="NZM1" s="73"/>
      <c r="NZN1" s="73"/>
      <c r="NZO1" s="73"/>
      <c r="NZP1" s="73"/>
      <c r="NZQ1" s="73"/>
      <c r="NZR1" s="73"/>
      <c r="NZS1" s="73"/>
      <c r="NZT1" s="73"/>
      <c r="NZU1" s="73"/>
      <c r="NZV1" s="73"/>
      <c r="NZW1" s="73"/>
      <c r="NZX1" s="73"/>
      <c r="NZY1" s="73"/>
      <c r="NZZ1" s="73"/>
      <c r="OAA1" s="73"/>
      <c r="OAB1" s="73"/>
      <c r="OAC1" s="73"/>
      <c r="OAD1" s="73"/>
      <c r="OAE1" s="73"/>
      <c r="OAF1" s="73"/>
      <c r="OAG1" s="73"/>
      <c r="OAH1" s="73"/>
      <c r="OAI1" s="73"/>
      <c r="OAJ1" s="73"/>
      <c r="OAK1" s="73"/>
      <c r="OAL1" s="73"/>
      <c r="OAM1" s="73"/>
      <c r="OAN1" s="73"/>
      <c r="OAO1" s="73"/>
      <c r="OAP1" s="73"/>
      <c r="OAQ1" s="73"/>
      <c r="OAR1" s="73"/>
      <c r="OAS1" s="73"/>
      <c r="OAT1" s="73"/>
      <c r="OAU1" s="73"/>
      <c r="OAV1" s="73"/>
      <c r="OAW1" s="73"/>
      <c r="OAX1" s="73"/>
      <c r="OAY1" s="73"/>
      <c r="OAZ1" s="73"/>
      <c r="OBA1" s="73"/>
      <c r="OBB1" s="73"/>
      <c r="OBC1" s="73"/>
      <c r="OBD1" s="73"/>
      <c r="OBE1" s="73"/>
      <c r="OBF1" s="73"/>
      <c r="OBG1" s="73"/>
      <c r="OBH1" s="73"/>
      <c r="OBI1" s="73"/>
      <c r="OBJ1" s="73"/>
      <c r="OBK1" s="73"/>
      <c r="OBL1" s="73"/>
      <c r="OBM1" s="73"/>
      <c r="OBN1" s="73"/>
      <c r="OBO1" s="73"/>
      <c r="OBP1" s="73"/>
      <c r="OBQ1" s="73"/>
      <c r="OBR1" s="73"/>
      <c r="OBS1" s="73"/>
      <c r="OBT1" s="73"/>
      <c r="OBU1" s="73"/>
      <c r="OBV1" s="73"/>
      <c r="OBW1" s="73"/>
      <c r="OBX1" s="73"/>
      <c r="OBY1" s="73"/>
      <c r="OBZ1" s="73"/>
      <c r="OCA1" s="73"/>
      <c r="OCB1" s="73"/>
      <c r="OCC1" s="73"/>
      <c r="OCD1" s="73"/>
      <c r="OCE1" s="73"/>
      <c r="OCF1" s="73"/>
      <c r="OCG1" s="73"/>
      <c r="OCH1" s="73"/>
      <c r="OCI1" s="73"/>
      <c r="OCJ1" s="73"/>
      <c r="OCK1" s="73"/>
      <c r="OCL1" s="73"/>
      <c r="OCM1" s="73"/>
      <c r="OCN1" s="73"/>
      <c r="OCO1" s="73"/>
      <c r="OCP1" s="73"/>
      <c r="OCQ1" s="73"/>
      <c r="OCR1" s="73"/>
      <c r="OCS1" s="73"/>
      <c r="OCT1" s="73"/>
      <c r="OCU1" s="73"/>
      <c r="OCV1" s="73"/>
      <c r="OCW1" s="73"/>
      <c r="OCX1" s="73"/>
      <c r="OCY1" s="73"/>
      <c r="OCZ1" s="73"/>
      <c r="ODA1" s="73"/>
      <c r="ODB1" s="73"/>
      <c r="ODC1" s="73"/>
      <c r="ODD1" s="73"/>
      <c r="ODE1" s="73"/>
      <c r="ODF1" s="73"/>
      <c r="ODG1" s="73"/>
      <c r="ODH1" s="73"/>
      <c r="ODI1" s="73"/>
      <c r="ODJ1" s="73"/>
      <c r="ODK1" s="73"/>
      <c r="ODL1" s="73"/>
      <c r="ODM1" s="73"/>
      <c r="ODN1" s="73"/>
      <c r="ODO1" s="73"/>
      <c r="ODP1" s="73"/>
      <c r="ODQ1" s="73"/>
      <c r="ODR1" s="73"/>
      <c r="ODS1" s="73"/>
      <c r="ODT1" s="73"/>
      <c r="ODU1" s="73"/>
      <c r="ODV1" s="73"/>
      <c r="ODW1" s="73"/>
      <c r="ODX1" s="73"/>
      <c r="ODY1" s="73"/>
      <c r="ODZ1" s="73"/>
      <c r="OEA1" s="73"/>
      <c r="OEB1" s="73"/>
      <c r="OEC1" s="73"/>
      <c r="OED1" s="73"/>
      <c r="OEE1" s="73"/>
      <c r="OEF1" s="73"/>
      <c r="OEG1" s="73"/>
      <c r="OEH1" s="73"/>
      <c r="OEI1" s="73"/>
      <c r="OEJ1" s="73"/>
      <c r="OEK1" s="73"/>
      <c r="OEL1" s="73"/>
      <c r="OEM1" s="73"/>
      <c r="OEN1" s="73"/>
      <c r="OEO1" s="73"/>
      <c r="OEP1" s="73"/>
      <c r="OEQ1" s="73"/>
      <c r="OER1" s="73"/>
      <c r="OES1" s="73"/>
      <c r="OET1" s="73"/>
      <c r="OEU1" s="73"/>
      <c r="OEV1" s="73"/>
      <c r="OEW1" s="73"/>
      <c r="OEX1" s="73"/>
      <c r="OEY1" s="73"/>
      <c r="OEZ1" s="73"/>
      <c r="OFA1" s="73"/>
      <c r="OFB1" s="73"/>
      <c r="OFC1" s="73"/>
      <c r="OFD1" s="73"/>
      <c r="OFE1" s="73"/>
      <c r="OFF1" s="73"/>
      <c r="OFG1" s="73"/>
      <c r="OFH1" s="73"/>
      <c r="OFI1" s="73"/>
      <c r="OFJ1" s="73"/>
      <c r="OFK1" s="73"/>
      <c r="OFL1" s="73"/>
      <c r="OFM1" s="73"/>
      <c r="OFN1" s="73"/>
      <c r="OFO1" s="73"/>
      <c r="OFP1" s="73"/>
      <c r="OFQ1" s="73"/>
      <c r="OFR1" s="73"/>
      <c r="OFS1" s="73"/>
      <c r="OFT1" s="73"/>
      <c r="OFU1" s="73"/>
      <c r="OFV1" s="73"/>
      <c r="OFW1" s="73"/>
      <c r="OFX1" s="73"/>
      <c r="OFY1" s="73"/>
      <c r="OFZ1" s="73"/>
      <c r="OGA1" s="73"/>
      <c r="OGB1" s="73"/>
      <c r="OGC1" s="73"/>
      <c r="OGD1" s="73"/>
      <c r="OGE1" s="73"/>
      <c r="OGF1" s="73"/>
      <c r="OGG1" s="73"/>
      <c r="OGH1" s="73"/>
      <c r="OGI1" s="73"/>
      <c r="OGJ1" s="73"/>
      <c r="OGK1" s="73"/>
      <c r="OGL1" s="73"/>
      <c r="OGM1" s="73"/>
      <c r="OGN1" s="73"/>
      <c r="OGO1" s="73"/>
      <c r="OGP1" s="73"/>
      <c r="OGQ1" s="73"/>
      <c r="OGR1" s="73"/>
      <c r="OGS1" s="73"/>
      <c r="OGT1" s="73"/>
      <c r="OGU1" s="73"/>
      <c r="OGV1" s="73"/>
      <c r="OGW1" s="73"/>
      <c r="OGX1" s="73"/>
      <c r="OGY1" s="73"/>
      <c r="OGZ1" s="73"/>
      <c r="OHA1" s="73"/>
      <c r="OHB1" s="73"/>
      <c r="OHC1" s="73"/>
      <c r="OHD1" s="73"/>
      <c r="OHE1" s="73"/>
      <c r="OHF1" s="73"/>
      <c r="OHG1" s="73"/>
      <c r="OHH1" s="73"/>
      <c r="OHI1" s="73"/>
      <c r="OHJ1" s="73"/>
      <c r="OHK1" s="73"/>
      <c r="OHL1" s="73"/>
      <c r="OHM1" s="73"/>
      <c r="OHN1" s="73"/>
      <c r="OHO1" s="73"/>
      <c r="OHP1" s="73"/>
      <c r="OHQ1" s="73"/>
      <c r="OHR1" s="73"/>
      <c r="OHS1" s="73"/>
      <c r="OHT1" s="73"/>
      <c r="OHU1" s="73"/>
      <c r="OHV1" s="73"/>
      <c r="OHW1" s="73"/>
      <c r="OHX1" s="73"/>
      <c r="OHY1" s="73"/>
      <c r="OHZ1" s="73"/>
      <c r="OIA1" s="73"/>
      <c r="OIB1" s="73"/>
      <c r="OIC1" s="73"/>
      <c r="OID1" s="73"/>
      <c r="OIE1" s="73"/>
      <c r="OIF1" s="73"/>
      <c r="OIG1" s="73"/>
      <c r="OIH1" s="73"/>
      <c r="OII1" s="73"/>
      <c r="OIJ1" s="73"/>
      <c r="OIK1" s="73"/>
      <c r="OIL1" s="73"/>
      <c r="OIM1" s="73"/>
      <c r="OIN1" s="73"/>
      <c r="OIO1" s="73"/>
      <c r="OIP1" s="73"/>
      <c r="OIQ1" s="73"/>
      <c r="OIR1" s="73"/>
      <c r="OIS1" s="73"/>
      <c r="OIT1" s="73"/>
      <c r="OIU1" s="73"/>
      <c r="OIV1" s="73"/>
      <c r="OIW1" s="73"/>
      <c r="OIX1" s="73"/>
      <c r="OIY1" s="73"/>
      <c r="OIZ1" s="73"/>
      <c r="OJA1" s="73"/>
      <c r="OJB1" s="73"/>
      <c r="OJC1" s="73"/>
      <c r="OJD1" s="73"/>
      <c r="OJE1" s="73"/>
      <c r="OJF1" s="73"/>
      <c r="OJG1" s="73"/>
      <c r="OJH1" s="73"/>
      <c r="OJI1" s="73"/>
      <c r="OJJ1" s="73"/>
      <c r="OJK1" s="73"/>
      <c r="OJL1" s="73"/>
      <c r="OJM1" s="73"/>
      <c r="OJN1" s="73"/>
      <c r="OJO1" s="73"/>
      <c r="OJP1" s="73"/>
      <c r="OJQ1" s="73"/>
      <c r="OJR1" s="73"/>
      <c r="OJS1" s="73"/>
      <c r="OJT1" s="73"/>
      <c r="OJU1" s="73"/>
      <c r="OJV1" s="73"/>
      <c r="OJW1" s="73"/>
      <c r="OJX1" s="73"/>
      <c r="OJY1" s="73"/>
      <c r="OJZ1" s="73"/>
      <c r="OKA1" s="73"/>
      <c r="OKB1" s="73"/>
      <c r="OKC1" s="73"/>
      <c r="OKD1" s="73"/>
      <c r="OKE1" s="73"/>
      <c r="OKF1" s="73"/>
      <c r="OKG1" s="73"/>
      <c r="OKH1" s="73"/>
      <c r="OKI1" s="73"/>
      <c r="OKJ1" s="73"/>
      <c r="OKK1" s="73"/>
      <c r="OKL1" s="73"/>
      <c r="OKM1" s="73"/>
      <c r="OKN1" s="73"/>
      <c r="OKO1" s="73"/>
      <c r="OKP1" s="73"/>
      <c r="OKQ1" s="73"/>
      <c r="OKR1" s="73"/>
      <c r="OKS1" s="73"/>
      <c r="OKT1" s="73"/>
      <c r="OKU1" s="73"/>
      <c r="OKV1" s="73"/>
      <c r="OKW1" s="73"/>
      <c r="OKX1" s="73"/>
      <c r="OKY1" s="73"/>
      <c r="OKZ1" s="73"/>
      <c r="OLA1" s="73"/>
      <c r="OLB1" s="73"/>
      <c r="OLC1" s="73"/>
      <c r="OLD1" s="73"/>
      <c r="OLE1" s="73"/>
      <c r="OLF1" s="73"/>
      <c r="OLG1" s="73"/>
      <c r="OLH1" s="73"/>
      <c r="OLI1" s="73"/>
      <c r="OLJ1" s="73"/>
      <c r="OLK1" s="73"/>
      <c r="OLL1" s="73"/>
      <c r="OLM1" s="73"/>
      <c r="OLN1" s="73"/>
      <c r="OLO1" s="73"/>
      <c r="OLP1" s="73"/>
      <c r="OLQ1" s="73"/>
      <c r="OLR1" s="73"/>
      <c r="OLS1" s="73"/>
      <c r="OLT1" s="73"/>
      <c r="OLU1" s="73"/>
      <c r="OLV1" s="73"/>
      <c r="OLW1" s="73"/>
      <c r="OLX1" s="73"/>
      <c r="OLY1" s="73"/>
      <c r="OLZ1" s="73"/>
      <c r="OMA1" s="73"/>
      <c r="OMB1" s="73"/>
      <c r="OMC1" s="73"/>
      <c r="OMD1" s="73"/>
      <c r="OME1" s="73"/>
      <c r="OMF1" s="73"/>
      <c r="OMG1" s="73"/>
      <c r="OMH1" s="73"/>
      <c r="OMI1" s="73"/>
      <c r="OMJ1" s="73"/>
      <c r="OMK1" s="73"/>
      <c r="OML1" s="73"/>
      <c r="OMM1" s="73"/>
      <c r="OMN1" s="73"/>
      <c r="OMO1" s="73"/>
      <c r="OMP1" s="73"/>
      <c r="OMQ1" s="73"/>
      <c r="OMR1" s="73"/>
      <c r="OMS1" s="73"/>
      <c r="OMT1" s="73"/>
      <c r="OMU1" s="73"/>
      <c r="OMV1" s="73"/>
      <c r="OMW1" s="73"/>
      <c r="OMX1" s="73"/>
      <c r="OMY1" s="73"/>
      <c r="OMZ1" s="73"/>
      <c r="ONA1" s="73"/>
      <c r="ONB1" s="73"/>
      <c r="ONC1" s="73"/>
      <c r="OND1" s="73"/>
      <c r="ONE1" s="73"/>
      <c r="ONF1" s="73"/>
      <c r="ONG1" s="73"/>
      <c r="ONH1" s="73"/>
      <c r="ONI1" s="73"/>
      <c r="ONJ1" s="73"/>
      <c r="ONK1" s="73"/>
      <c r="ONL1" s="73"/>
      <c r="ONM1" s="73"/>
      <c r="ONN1" s="73"/>
      <c r="ONO1" s="73"/>
      <c r="ONP1" s="73"/>
      <c r="ONQ1" s="73"/>
      <c r="ONR1" s="73"/>
      <c r="ONS1" s="73"/>
      <c r="ONT1" s="73"/>
      <c r="ONU1" s="73"/>
      <c r="ONV1" s="73"/>
      <c r="ONW1" s="73"/>
      <c r="ONX1" s="73"/>
      <c r="ONY1" s="73"/>
      <c r="ONZ1" s="73"/>
      <c r="OOA1" s="73"/>
      <c r="OOB1" s="73"/>
      <c r="OOC1" s="73"/>
      <c r="OOD1" s="73"/>
      <c r="OOE1" s="73"/>
      <c r="OOF1" s="73"/>
      <c r="OOG1" s="73"/>
      <c r="OOH1" s="73"/>
      <c r="OOI1" s="73"/>
      <c r="OOJ1" s="73"/>
      <c r="OOK1" s="73"/>
      <c r="OOL1" s="73"/>
      <c r="OOM1" s="73"/>
      <c r="OON1" s="73"/>
      <c r="OOO1" s="73"/>
      <c r="OOP1" s="73"/>
      <c r="OOQ1" s="73"/>
      <c r="OOR1" s="73"/>
      <c r="OOS1" s="73"/>
      <c r="OOT1" s="73"/>
      <c r="OOU1" s="73"/>
      <c r="OOV1" s="73"/>
      <c r="OOW1" s="73"/>
      <c r="OOX1" s="73"/>
      <c r="OOY1" s="73"/>
      <c r="OOZ1" s="73"/>
      <c r="OPA1" s="73"/>
      <c r="OPB1" s="73"/>
      <c r="OPC1" s="73"/>
      <c r="OPD1" s="73"/>
      <c r="OPE1" s="73"/>
      <c r="OPF1" s="73"/>
      <c r="OPG1" s="73"/>
      <c r="OPH1" s="73"/>
      <c r="OPI1" s="73"/>
      <c r="OPJ1" s="73"/>
      <c r="OPK1" s="73"/>
      <c r="OPL1" s="73"/>
      <c r="OPM1" s="73"/>
      <c r="OPN1" s="73"/>
      <c r="OPO1" s="73"/>
      <c r="OPP1" s="73"/>
      <c r="OPQ1" s="73"/>
      <c r="OPR1" s="73"/>
      <c r="OPS1" s="73"/>
      <c r="OPT1" s="73"/>
      <c r="OPU1" s="73"/>
      <c r="OPV1" s="73"/>
      <c r="OPW1" s="73"/>
      <c r="OPX1" s="73"/>
      <c r="OPY1" s="73"/>
      <c r="OPZ1" s="73"/>
      <c r="OQA1" s="73"/>
      <c r="OQB1" s="73"/>
      <c r="OQC1" s="73"/>
      <c r="OQD1" s="73"/>
      <c r="OQE1" s="73"/>
      <c r="OQF1" s="73"/>
      <c r="OQG1" s="73"/>
      <c r="OQH1" s="73"/>
      <c r="OQI1" s="73"/>
      <c r="OQJ1" s="73"/>
      <c r="OQK1" s="73"/>
      <c r="OQL1" s="73"/>
      <c r="OQM1" s="73"/>
      <c r="OQN1" s="73"/>
      <c r="OQO1" s="73"/>
      <c r="OQP1" s="73"/>
      <c r="OQQ1" s="73"/>
      <c r="OQR1" s="73"/>
      <c r="OQS1" s="73"/>
      <c r="OQT1" s="73"/>
      <c r="OQU1" s="73"/>
      <c r="OQV1" s="73"/>
      <c r="OQW1" s="73"/>
      <c r="OQX1" s="73"/>
      <c r="OQY1" s="73"/>
      <c r="OQZ1" s="73"/>
      <c r="ORA1" s="73"/>
      <c r="ORB1" s="73"/>
      <c r="ORC1" s="73"/>
      <c r="ORD1" s="73"/>
      <c r="ORE1" s="73"/>
      <c r="ORF1" s="73"/>
      <c r="ORG1" s="73"/>
      <c r="ORH1" s="73"/>
      <c r="ORI1" s="73"/>
      <c r="ORJ1" s="73"/>
      <c r="ORK1" s="73"/>
      <c r="ORL1" s="73"/>
      <c r="ORM1" s="73"/>
      <c r="ORN1" s="73"/>
      <c r="ORO1" s="73"/>
      <c r="ORP1" s="73"/>
      <c r="ORQ1" s="73"/>
      <c r="ORR1" s="73"/>
      <c r="ORS1" s="73"/>
      <c r="ORT1" s="73"/>
      <c r="ORU1" s="73"/>
      <c r="ORV1" s="73"/>
      <c r="ORW1" s="73"/>
      <c r="ORX1" s="73"/>
      <c r="ORY1" s="73"/>
      <c r="ORZ1" s="73"/>
      <c r="OSA1" s="73"/>
      <c r="OSB1" s="73"/>
      <c r="OSC1" s="73"/>
      <c r="OSD1" s="73"/>
      <c r="OSE1" s="73"/>
      <c r="OSF1" s="73"/>
      <c r="OSG1" s="73"/>
      <c r="OSH1" s="73"/>
      <c r="OSI1" s="73"/>
      <c r="OSJ1" s="73"/>
      <c r="OSK1" s="73"/>
      <c r="OSL1" s="73"/>
      <c r="OSM1" s="73"/>
      <c r="OSN1" s="73"/>
      <c r="OSO1" s="73"/>
      <c r="OSP1" s="73"/>
      <c r="OSQ1" s="73"/>
      <c r="OSR1" s="73"/>
      <c r="OSS1" s="73"/>
      <c r="OST1" s="73"/>
      <c r="OSU1" s="73"/>
      <c r="OSV1" s="73"/>
      <c r="OSW1" s="73"/>
      <c r="OSX1" s="73"/>
      <c r="OSY1" s="73"/>
      <c r="OSZ1" s="73"/>
      <c r="OTA1" s="73"/>
      <c r="OTB1" s="73"/>
      <c r="OTC1" s="73"/>
      <c r="OTD1" s="73"/>
      <c r="OTE1" s="73"/>
      <c r="OTF1" s="73"/>
      <c r="OTG1" s="73"/>
      <c r="OTH1" s="73"/>
      <c r="OTI1" s="73"/>
      <c r="OTJ1" s="73"/>
      <c r="OTK1" s="73"/>
      <c r="OTL1" s="73"/>
      <c r="OTM1" s="73"/>
      <c r="OTN1" s="73"/>
      <c r="OTO1" s="73"/>
      <c r="OTP1" s="73"/>
      <c r="OTQ1" s="73"/>
      <c r="OTR1" s="73"/>
      <c r="OTS1" s="73"/>
      <c r="OTT1" s="73"/>
      <c r="OTU1" s="73"/>
      <c r="OTV1" s="73"/>
      <c r="OTW1" s="73"/>
      <c r="OTX1" s="73"/>
      <c r="OTY1" s="73"/>
      <c r="OTZ1" s="73"/>
      <c r="OUA1" s="73"/>
      <c r="OUB1" s="73"/>
      <c r="OUC1" s="73"/>
      <c r="OUD1" s="73"/>
      <c r="OUE1" s="73"/>
      <c r="OUF1" s="73"/>
      <c r="OUG1" s="73"/>
      <c r="OUH1" s="73"/>
      <c r="OUI1" s="73"/>
      <c r="OUJ1" s="73"/>
      <c r="OUK1" s="73"/>
      <c r="OUL1" s="73"/>
      <c r="OUM1" s="73"/>
      <c r="OUN1" s="73"/>
      <c r="OUO1" s="73"/>
      <c r="OUP1" s="73"/>
      <c r="OUQ1" s="73"/>
      <c r="OUR1" s="73"/>
      <c r="OUS1" s="73"/>
      <c r="OUT1" s="73"/>
      <c r="OUU1" s="73"/>
      <c r="OUV1" s="73"/>
      <c r="OUW1" s="73"/>
      <c r="OUX1" s="73"/>
      <c r="OUY1" s="73"/>
      <c r="OUZ1" s="73"/>
      <c r="OVA1" s="73"/>
      <c r="OVB1" s="73"/>
      <c r="OVC1" s="73"/>
      <c r="OVD1" s="73"/>
      <c r="OVE1" s="73"/>
      <c r="OVF1" s="73"/>
      <c r="OVG1" s="73"/>
      <c r="OVH1" s="73"/>
      <c r="OVI1" s="73"/>
      <c r="OVJ1" s="73"/>
      <c r="OVK1" s="73"/>
      <c r="OVL1" s="73"/>
      <c r="OVM1" s="73"/>
      <c r="OVN1" s="73"/>
      <c r="OVO1" s="73"/>
      <c r="OVP1" s="73"/>
      <c r="OVQ1" s="73"/>
      <c r="OVR1" s="73"/>
      <c r="OVS1" s="73"/>
      <c r="OVT1" s="73"/>
      <c r="OVU1" s="73"/>
      <c r="OVV1" s="73"/>
      <c r="OVW1" s="73"/>
      <c r="OVX1" s="73"/>
      <c r="OVY1" s="73"/>
      <c r="OVZ1" s="73"/>
      <c r="OWA1" s="73"/>
      <c r="OWB1" s="73"/>
      <c r="OWC1" s="73"/>
      <c r="OWD1" s="73"/>
      <c r="OWE1" s="73"/>
      <c r="OWF1" s="73"/>
      <c r="OWG1" s="73"/>
      <c r="OWH1" s="73"/>
      <c r="OWI1" s="73"/>
      <c r="OWJ1" s="73"/>
      <c r="OWK1" s="73"/>
      <c r="OWL1" s="73"/>
      <c r="OWM1" s="73"/>
      <c r="OWN1" s="73"/>
      <c r="OWO1" s="73"/>
      <c r="OWP1" s="73"/>
      <c r="OWQ1" s="73"/>
      <c r="OWR1" s="73"/>
      <c r="OWS1" s="73"/>
      <c r="OWT1" s="73"/>
      <c r="OWU1" s="73"/>
      <c r="OWV1" s="73"/>
      <c r="OWW1" s="73"/>
      <c r="OWX1" s="73"/>
      <c r="OWY1" s="73"/>
      <c r="OWZ1" s="73"/>
      <c r="OXA1" s="73"/>
      <c r="OXB1" s="73"/>
      <c r="OXC1" s="73"/>
      <c r="OXD1" s="73"/>
      <c r="OXE1" s="73"/>
      <c r="OXF1" s="73"/>
      <c r="OXG1" s="73"/>
      <c r="OXH1" s="73"/>
      <c r="OXI1" s="73"/>
      <c r="OXJ1" s="73"/>
      <c r="OXK1" s="73"/>
      <c r="OXL1" s="73"/>
      <c r="OXM1" s="73"/>
      <c r="OXN1" s="73"/>
      <c r="OXO1" s="73"/>
      <c r="OXP1" s="73"/>
      <c r="OXQ1" s="73"/>
      <c r="OXR1" s="73"/>
      <c r="OXS1" s="73"/>
      <c r="OXT1" s="73"/>
      <c r="OXU1" s="73"/>
      <c r="OXV1" s="73"/>
      <c r="OXW1" s="73"/>
      <c r="OXX1" s="73"/>
      <c r="OXY1" s="73"/>
      <c r="OXZ1" s="73"/>
      <c r="OYA1" s="73"/>
      <c r="OYB1" s="73"/>
      <c r="OYC1" s="73"/>
      <c r="OYD1" s="73"/>
      <c r="OYE1" s="73"/>
      <c r="OYF1" s="73"/>
      <c r="OYG1" s="73"/>
      <c r="OYH1" s="73"/>
      <c r="OYI1" s="73"/>
      <c r="OYJ1" s="73"/>
      <c r="OYK1" s="73"/>
      <c r="OYL1" s="73"/>
      <c r="OYM1" s="73"/>
      <c r="OYN1" s="73"/>
      <c r="OYO1" s="73"/>
      <c r="OYP1" s="73"/>
      <c r="OYQ1" s="73"/>
      <c r="OYR1" s="73"/>
      <c r="OYS1" s="73"/>
      <c r="OYT1" s="73"/>
      <c r="OYU1" s="73"/>
      <c r="OYV1" s="73"/>
      <c r="OYW1" s="73"/>
      <c r="OYX1" s="73"/>
      <c r="OYY1" s="73"/>
      <c r="OYZ1" s="73"/>
      <c r="OZA1" s="73"/>
      <c r="OZB1" s="73"/>
      <c r="OZC1" s="73"/>
      <c r="OZD1" s="73"/>
      <c r="OZE1" s="73"/>
      <c r="OZF1" s="73"/>
      <c r="OZG1" s="73"/>
      <c r="OZH1" s="73"/>
      <c r="OZI1" s="73"/>
      <c r="OZJ1" s="73"/>
      <c r="OZK1" s="73"/>
      <c r="OZL1" s="73"/>
      <c r="OZM1" s="73"/>
      <c r="OZN1" s="73"/>
      <c r="OZO1" s="73"/>
      <c r="OZP1" s="73"/>
      <c r="OZQ1" s="73"/>
      <c r="OZR1" s="73"/>
      <c r="OZS1" s="73"/>
      <c r="OZT1" s="73"/>
      <c r="OZU1" s="73"/>
      <c r="OZV1" s="73"/>
      <c r="OZW1" s="73"/>
      <c r="OZX1" s="73"/>
      <c r="OZY1" s="73"/>
      <c r="OZZ1" s="73"/>
      <c r="PAA1" s="73"/>
      <c r="PAB1" s="73"/>
      <c r="PAC1" s="73"/>
      <c r="PAD1" s="73"/>
      <c r="PAE1" s="73"/>
      <c r="PAF1" s="73"/>
      <c r="PAG1" s="73"/>
      <c r="PAH1" s="73"/>
      <c r="PAI1" s="73"/>
      <c r="PAJ1" s="73"/>
      <c r="PAK1" s="73"/>
      <c r="PAL1" s="73"/>
      <c r="PAM1" s="73"/>
      <c r="PAN1" s="73"/>
      <c r="PAO1" s="73"/>
      <c r="PAP1" s="73"/>
      <c r="PAQ1" s="73"/>
      <c r="PAR1" s="73"/>
      <c r="PAS1" s="73"/>
      <c r="PAT1" s="73"/>
      <c r="PAU1" s="73"/>
      <c r="PAV1" s="73"/>
      <c r="PAW1" s="73"/>
      <c r="PAX1" s="73"/>
      <c r="PAY1" s="73"/>
      <c r="PAZ1" s="73"/>
      <c r="PBA1" s="73"/>
      <c r="PBB1" s="73"/>
      <c r="PBC1" s="73"/>
      <c r="PBD1" s="73"/>
      <c r="PBE1" s="73"/>
      <c r="PBF1" s="73"/>
      <c r="PBG1" s="73"/>
      <c r="PBH1" s="73"/>
      <c r="PBI1" s="73"/>
      <c r="PBJ1" s="73"/>
      <c r="PBK1" s="73"/>
      <c r="PBL1" s="73"/>
      <c r="PBM1" s="73"/>
      <c r="PBN1" s="73"/>
      <c r="PBO1" s="73"/>
      <c r="PBP1" s="73"/>
      <c r="PBQ1" s="73"/>
      <c r="PBR1" s="73"/>
      <c r="PBS1" s="73"/>
      <c r="PBT1" s="73"/>
      <c r="PBU1" s="73"/>
      <c r="PBV1" s="73"/>
      <c r="PBW1" s="73"/>
      <c r="PBX1" s="73"/>
      <c r="PBY1" s="73"/>
      <c r="PBZ1" s="73"/>
      <c r="PCA1" s="73"/>
      <c r="PCB1" s="73"/>
      <c r="PCC1" s="73"/>
      <c r="PCD1" s="73"/>
      <c r="PCE1" s="73"/>
      <c r="PCF1" s="73"/>
      <c r="PCG1" s="73"/>
      <c r="PCH1" s="73"/>
      <c r="PCI1" s="73"/>
      <c r="PCJ1" s="73"/>
      <c r="PCK1" s="73"/>
      <c r="PCL1" s="73"/>
      <c r="PCM1" s="73"/>
      <c r="PCN1" s="73"/>
      <c r="PCO1" s="73"/>
      <c r="PCP1" s="73"/>
      <c r="PCQ1" s="73"/>
      <c r="PCR1" s="73"/>
      <c r="PCS1" s="73"/>
      <c r="PCT1" s="73"/>
      <c r="PCU1" s="73"/>
      <c r="PCV1" s="73"/>
      <c r="PCW1" s="73"/>
      <c r="PCX1" s="73"/>
      <c r="PCY1" s="73"/>
      <c r="PCZ1" s="73"/>
      <c r="PDA1" s="73"/>
      <c r="PDB1" s="73"/>
      <c r="PDC1" s="73"/>
      <c r="PDD1" s="73"/>
      <c r="PDE1" s="73"/>
      <c r="PDF1" s="73"/>
      <c r="PDG1" s="73"/>
      <c r="PDH1" s="73"/>
      <c r="PDI1" s="73"/>
      <c r="PDJ1" s="73"/>
      <c r="PDK1" s="73"/>
      <c r="PDL1" s="73"/>
      <c r="PDM1" s="73"/>
      <c r="PDN1" s="73"/>
      <c r="PDO1" s="73"/>
      <c r="PDP1" s="73"/>
      <c r="PDQ1" s="73"/>
      <c r="PDR1" s="73"/>
      <c r="PDS1" s="73"/>
      <c r="PDT1" s="73"/>
      <c r="PDU1" s="73"/>
      <c r="PDV1" s="73"/>
      <c r="PDW1" s="73"/>
      <c r="PDX1" s="73"/>
      <c r="PDY1" s="73"/>
      <c r="PDZ1" s="73"/>
      <c r="PEA1" s="73"/>
      <c r="PEB1" s="73"/>
      <c r="PEC1" s="73"/>
      <c r="PED1" s="73"/>
      <c r="PEE1" s="73"/>
      <c r="PEF1" s="73"/>
      <c r="PEG1" s="73"/>
      <c r="PEH1" s="73"/>
      <c r="PEI1" s="73"/>
      <c r="PEJ1" s="73"/>
      <c r="PEK1" s="73"/>
      <c r="PEL1" s="73"/>
      <c r="PEM1" s="73"/>
      <c r="PEN1" s="73"/>
      <c r="PEO1" s="73"/>
      <c r="PEP1" s="73"/>
      <c r="PEQ1" s="73"/>
      <c r="PER1" s="73"/>
      <c r="PES1" s="73"/>
      <c r="PET1" s="73"/>
      <c r="PEU1" s="73"/>
      <c r="PEV1" s="73"/>
      <c r="PEW1" s="73"/>
      <c r="PEX1" s="73"/>
      <c r="PEY1" s="73"/>
      <c r="PEZ1" s="73"/>
      <c r="PFA1" s="73"/>
      <c r="PFB1" s="73"/>
      <c r="PFC1" s="73"/>
      <c r="PFD1" s="73"/>
      <c r="PFE1" s="73"/>
      <c r="PFF1" s="73"/>
      <c r="PFG1" s="73"/>
      <c r="PFH1" s="73"/>
      <c r="PFI1" s="73"/>
      <c r="PFJ1" s="73"/>
      <c r="PFK1" s="73"/>
      <c r="PFL1" s="73"/>
      <c r="PFM1" s="73"/>
      <c r="PFN1" s="73"/>
      <c r="PFO1" s="73"/>
      <c r="PFP1" s="73"/>
      <c r="PFQ1" s="73"/>
      <c r="PFR1" s="73"/>
      <c r="PFS1" s="73"/>
      <c r="PFT1" s="73"/>
      <c r="PFU1" s="73"/>
      <c r="PFV1" s="73"/>
      <c r="PFW1" s="73"/>
      <c r="PFX1" s="73"/>
      <c r="PFY1" s="73"/>
      <c r="PFZ1" s="73"/>
      <c r="PGA1" s="73"/>
      <c r="PGB1" s="73"/>
      <c r="PGC1" s="73"/>
      <c r="PGD1" s="73"/>
      <c r="PGE1" s="73"/>
      <c r="PGF1" s="73"/>
      <c r="PGG1" s="73"/>
      <c r="PGH1" s="73"/>
      <c r="PGI1" s="73"/>
      <c r="PGJ1" s="73"/>
      <c r="PGK1" s="73"/>
      <c r="PGL1" s="73"/>
      <c r="PGM1" s="73"/>
      <c r="PGN1" s="73"/>
      <c r="PGO1" s="73"/>
      <c r="PGP1" s="73"/>
      <c r="PGQ1" s="73"/>
      <c r="PGR1" s="73"/>
      <c r="PGS1" s="73"/>
      <c r="PGT1" s="73"/>
      <c r="PGU1" s="73"/>
      <c r="PGV1" s="73"/>
      <c r="PGW1" s="73"/>
      <c r="PGX1" s="73"/>
      <c r="PGY1" s="73"/>
      <c r="PGZ1" s="73"/>
      <c r="PHA1" s="73"/>
      <c r="PHB1" s="73"/>
      <c r="PHC1" s="73"/>
      <c r="PHD1" s="73"/>
      <c r="PHE1" s="73"/>
      <c r="PHF1" s="73"/>
      <c r="PHG1" s="73"/>
      <c r="PHH1" s="73"/>
      <c r="PHI1" s="73"/>
      <c r="PHJ1" s="73"/>
      <c r="PHK1" s="73"/>
      <c r="PHL1" s="73"/>
      <c r="PHM1" s="73"/>
      <c r="PHN1" s="73"/>
      <c r="PHO1" s="73"/>
      <c r="PHP1" s="73"/>
      <c r="PHQ1" s="73"/>
      <c r="PHR1" s="73"/>
      <c r="PHS1" s="73"/>
      <c r="PHT1" s="73"/>
      <c r="PHU1" s="73"/>
      <c r="PHV1" s="73"/>
      <c r="PHW1" s="73"/>
      <c r="PHX1" s="73"/>
      <c r="PHY1" s="73"/>
      <c r="PHZ1" s="73"/>
      <c r="PIA1" s="73"/>
      <c r="PIB1" s="73"/>
      <c r="PIC1" s="73"/>
      <c r="PID1" s="73"/>
      <c r="PIE1" s="73"/>
      <c r="PIF1" s="73"/>
      <c r="PIG1" s="73"/>
      <c r="PIH1" s="73"/>
      <c r="PII1" s="73"/>
      <c r="PIJ1" s="73"/>
      <c r="PIK1" s="73"/>
      <c r="PIL1" s="73"/>
      <c r="PIM1" s="73"/>
      <c r="PIN1" s="73"/>
      <c r="PIO1" s="73"/>
      <c r="PIP1" s="73"/>
      <c r="PIQ1" s="73"/>
      <c r="PIR1" s="73"/>
      <c r="PIS1" s="73"/>
      <c r="PIT1" s="73"/>
      <c r="PIU1" s="73"/>
      <c r="PIV1" s="73"/>
      <c r="PIW1" s="73"/>
      <c r="PIX1" s="73"/>
      <c r="PIY1" s="73"/>
      <c r="PIZ1" s="73"/>
      <c r="PJA1" s="73"/>
      <c r="PJB1" s="73"/>
      <c r="PJC1" s="73"/>
      <c r="PJD1" s="73"/>
      <c r="PJE1" s="73"/>
      <c r="PJF1" s="73"/>
      <c r="PJG1" s="73"/>
      <c r="PJH1" s="73"/>
      <c r="PJI1" s="73"/>
      <c r="PJJ1" s="73"/>
      <c r="PJK1" s="73"/>
      <c r="PJL1" s="73"/>
      <c r="PJM1" s="73"/>
      <c r="PJN1" s="73"/>
      <c r="PJO1" s="73"/>
      <c r="PJP1" s="73"/>
      <c r="PJQ1" s="73"/>
      <c r="PJR1" s="73"/>
      <c r="PJS1" s="73"/>
      <c r="PJT1" s="73"/>
      <c r="PJU1" s="73"/>
      <c r="PJV1" s="73"/>
      <c r="PJW1" s="73"/>
      <c r="PJX1" s="73"/>
      <c r="PJY1" s="73"/>
      <c r="PJZ1" s="73"/>
      <c r="PKA1" s="73"/>
      <c r="PKB1" s="73"/>
      <c r="PKC1" s="73"/>
      <c r="PKD1" s="73"/>
      <c r="PKE1" s="73"/>
      <c r="PKF1" s="73"/>
      <c r="PKG1" s="73"/>
      <c r="PKH1" s="73"/>
      <c r="PKI1" s="73"/>
      <c r="PKJ1" s="73"/>
      <c r="PKK1" s="73"/>
      <c r="PKL1" s="73"/>
      <c r="PKM1" s="73"/>
      <c r="PKN1" s="73"/>
      <c r="PKO1" s="73"/>
      <c r="PKP1" s="73"/>
      <c r="PKQ1" s="73"/>
      <c r="PKR1" s="73"/>
      <c r="PKS1" s="73"/>
      <c r="PKT1" s="73"/>
      <c r="PKU1" s="73"/>
      <c r="PKV1" s="73"/>
      <c r="PKW1" s="73"/>
      <c r="PKX1" s="73"/>
      <c r="PKY1" s="73"/>
      <c r="PKZ1" s="73"/>
      <c r="PLA1" s="73"/>
      <c r="PLB1" s="73"/>
      <c r="PLC1" s="73"/>
      <c r="PLD1" s="73"/>
      <c r="PLE1" s="73"/>
      <c r="PLF1" s="73"/>
      <c r="PLG1" s="73"/>
      <c r="PLH1" s="73"/>
      <c r="PLI1" s="73"/>
      <c r="PLJ1" s="73"/>
      <c r="PLK1" s="73"/>
      <c r="PLL1" s="73"/>
      <c r="PLM1" s="73"/>
      <c r="PLN1" s="73"/>
      <c r="PLO1" s="73"/>
      <c r="PLP1" s="73"/>
      <c r="PLQ1" s="73"/>
      <c r="PLR1" s="73"/>
      <c r="PLS1" s="73"/>
      <c r="PLT1" s="73"/>
      <c r="PLU1" s="73"/>
      <c r="PLV1" s="73"/>
      <c r="PLW1" s="73"/>
      <c r="PLX1" s="73"/>
      <c r="PLY1" s="73"/>
      <c r="PLZ1" s="73"/>
      <c r="PMA1" s="73"/>
      <c r="PMB1" s="73"/>
      <c r="PMC1" s="73"/>
      <c r="PMD1" s="73"/>
      <c r="PME1" s="73"/>
      <c r="PMF1" s="73"/>
      <c r="PMG1" s="73"/>
      <c r="PMH1" s="73"/>
      <c r="PMI1" s="73"/>
      <c r="PMJ1" s="73"/>
      <c r="PMK1" s="73"/>
      <c r="PML1" s="73"/>
      <c r="PMM1" s="73"/>
      <c r="PMN1" s="73"/>
      <c r="PMO1" s="73"/>
      <c r="PMP1" s="73"/>
      <c r="PMQ1" s="73"/>
      <c r="PMR1" s="73"/>
      <c r="PMS1" s="73"/>
      <c r="PMT1" s="73"/>
      <c r="PMU1" s="73"/>
      <c r="PMV1" s="73"/>
      <c r="PMW1" s="73"/>
      <c r="PMX1" s="73"/>
      <c r="PMY1" s="73"/>
      <c r="PMZ1" s="73"/>
      <c r="PNA1" s="73"/>
      <c r="PNB1" s="73"/>
      <c r="PNC1" s="73"/>
      <c r="PND1" s="73"/>
      <c r="PNE1" s="73"/>
      <c r="PNF1" s="73"/>
      <c r="PNG1" s="73"/>
      <c r="PNH1" s="73"/>
      <c r="PNI1" s="73"/>
      <c r="PNJ1" s="73"/>
      <c r="PNK1" s="73"/>
      <c r="PNL1" s="73"/>
      <c r="PNM1" s="73"/>
      <c r="PNN1" s="73"/>
      <c r="PNO1" s="73"/>
      <c r="PNP1" s="73"/>
      <c r="PNQ1" s="73"/>
      <c r="PNR1" s="73"/>
      <c r="PNS1" s="73"/>
      <c r="PNT1" s="73"/>
      <c r="PNU1" s="73"/>
      <c r="PNV1" s="73"/>
      <c r="PNW1" s="73"/>
      <c r="PNX1" s="73"/>
      <c r="PNY1" s="73"/>
      <c r="PNZ1" s="73"/>
      <c r="POA1" s="73"/>
      <c r="POB1" s="73"/>
      <c r="POC1" s="73"/>
      <c r="POD1" s="73"/>
      <c r="POE1" s="73"/>
      <c r="POF1" s="73"/>
      <c r="POG1" s="73"/>
      <c r="POH1" s="73"/>
      <c r="POI1" s="73"/>
      <c r="POJ1" s="73"/>
      <c r="POK1" s="73"/>
      <c r="POL1" s="73"/>
      <c r="POM1" s="73"/>
      <c r="PON1" s="73"/>
      <c r="POO1" s="73"/>
      <c r="POP1" s="73"/>
      <c r="POQ1" s="73"/>
      <c r="POR1" s="73"/>
      <c r="POS1" s="73"/>
      <c r="POT1" s="73"/>
      <c r="POU1" s="73"/>
      <c r="POV1" s="73"/>
      <c r="POW1" s="73"/>
      <c r="POX1" s="73"/>
      <c r="POY1" s="73"/>
      <c r="POZ1" s="73"/>
      <c r="PPA1" s="73"/>
      <c r="PPB1" s="73"/>
      <c r="PPC1" s="73"/>
      <c r="PPD1" s="73"/>
      <c r="PPE1" s="73"/>
      <c r="PPF1" s="73"/>
      <c r="PPG1" s="73"/>
      <c r="PPH1" s="73"/>
      <c r="PPI1" s="73"/>
      <c r="PPJ1" s="73"/>
      <c r="PPK1" s="73"/>
      <c r="PPL1" s="73"/>
      <c r="PPM1" s="73"/>
      <c r="PPN1" s="73"/>
      <c r="PPO1" s="73"/>
      <c r="PPP1" s="73"/>
      <c r="PPQ1" s="73"/>
      <c r="PPR1" s="73"/>
      <c r="PPS1" s="73"/>
      <c r="PPT1" s="73"/>
      <c r="PPU1" s="73"/>
      <c r="PPV1" s="73"/>
      <c r="PPW1" s="73"/>
      <c r="PPX1" s="73"/>
      <c r="PPY1" s="73"/>
      <c r="PPZ1" s="73"/>
      <c r="PQA1" s="73"/>
      <c r="PQB1" s="73"/>
      <c r="PQC1" s="73"/>
      <c r="PQD1" s="73"/>
      <c r="PQE1" s="73"/>
      <c r="PQF1" s="73"/>
      <c r="PQG1" s="73"/>
      <c r="PQH1" s="73"/>
      <c r="PQI1" s="73"/>
      <c r="PQJ1" s="73"/>
      <c r="PQK1" s="73"/>
      <c r="PQL1" s="73"/>
      <c r="PQM1" s="73"/>
      <c r="PQN1" s="73"/>
      <c r="PQO1" s="73"/>
      <c r="PQP1" s="73"/>
      <c r="PQQ1" s="73"/>
      <c r="PQR1" s="73"/>
      <c r="PQS1" s="73"/>
      <c r="PQT1" s="73"/>
      <c r="PQU1" s="73"/>
      <c r="PQV1" s="73"/>
      <c r="PQW1" s="73"/>
      <c r="PQX1" s="73"/>
      <c r="PQY1" s="73"/>
      <c r="PQZ1" s="73"/>
      <c r="PRA1" s="73"/>
      <c r="PRB1" s="73"/>
      <c r="PRC1" s="73"/>
      <c r="PRD1" s="73"/>
      <c r="PRE1" s="73"/>
      <c r="PRF1" s="73"/>
      <c r="PRG1" s="73"/>
      <c r="PRH1" s="73"/>
      <c r="PRI1" s="73"/>
      <c r="PRJ1" s="73"/>
      <c r="PRK1" s="73"/>
      <c r="PRL1" s="73"/>
      <c r="PRM1" s="73"/>
      <c r="PRN1" s="73"/>
      <c r="PRO1" s="73"/>
      <c r="PRP1" s="73"/>
      <c r="PRQ1" s="73"/>
      <c r="PRR1" s="73"/>
      <c r="PRS1" s="73"/>
      <c r="PRT1" s="73"/>
      <c r="PRU1" s="73"/>
      <c r="PRV1" s="73"/>
      <c r="PRW1" s="73"/>
      <c r="PRX1" s="73"/>
      <c r="PRY1" s="73"/>
      <c r="PRZ1" s="73"/>
      <c r="PSA1" s="73"/>
      <c r="PSB1" s="73"/>
      <c r="PSC1" s="73"/>
      <c r="PSD1" s="73"/>
      <c r="PSE1" s="73"/>
      <c r="PSF1" s="73"/>
      <c r="PSG1" s="73"/>
      <c r="PSH1" s="73"/>
      <c r="PSI1" s="73"/>
      <c r="PSJ1" s="73"/>
      <c r="PSK1" s="73"/>
      <c r="PSL1" s="73"/>
      <c r="PSM1" s="73"/>
      <c r="PSN1" s="73"/>
      <c r="PSO1" s="73"/>
      <c r="PSP1" s="73"/>
      <c r="PSQ1" s="73"/>
      <c r="PSR1" s="73"/>
      <c r="PSS1" s="73"/>
      <c r="PST1" s="73"/>
      <c r="PSU1" s="73"/>
      <c r="PSV1" s="73"/>
      <c r="PSW1" s="73"/>
      <c r="PSX1" s="73"/>
      <c r="PSY1" s="73"/>
      <c r="PSZ1" s="73"/>
      <c r="PTA1" s="73"/>
      <c r="PTB1" s="73"/>
      <c r="PTC1" s="73"/>
      <c r="PTD1" s="73"/>
      <c r="PTE1" s="73"/>
      <c r="PTF1" s="73"/>
      <c r="PTG1" s="73"/>
      <c r="PTH1" s="73"/>
      <c r="PTI1" s="73"/>
      <c r="PTJ1" s="73"/>
      <c r="PTK1" s="73"/>
      <c r="PTL1" s="73"/>
      <c r="PTM1" s="73"/>
      <c r="PTN1" s="73"/>
      <c r="PTO1" s="73"/>
      <c r="PTP1" s="73"/>
      <c r="PTQ1" s="73"/>
      <c r="PTR1" s="73"/>
      <c r="PTS1" s="73"/>
      <c r="PTT1" s="73"/>
      <c r="PTU1" s="73"/>
      <c r="PTV1" s="73"/>
      <c r="PTW1" s="73"/>
      <c r="PTX1" s="73"/>
      <c r="PTY1" s="73"/>
      <c r="PTZ1" s="73"/>
      <c r="PUA1" s="73"/>
      <c r="PUB1" s="73"/>
      <c r="PUC1" s="73"/>
      <c r="PUD1" s="73"/>
      <c r="PUE1" s="73"/>
      <c r="PUF1" s="73"/>
      <c r="PUG1" s="73"/>
      <c r="PUH1" s="73"/>
      <c r="PUI1" s="73"/>
      <c r="PUJ1" s="73"/>
      <c r="PUK1" s="73"/>
      <c r="PUL1" s="73"/>
      <c r="PUM1" s="73"/>
      <c r="PUN1" s="73"/>
      <c r="PUO1" s="73"/>
      <c r="PUP1" s="73"/>
      <c r="PUQ1" s="73"/>
      <c r="PUR1" s="73"/>
      <c r="PUS1" s="73"/>
      <c r="PUT1" s="73"/>
      <c r="PUU1" s="73"/>
      <c r="PUV1" s="73"/>
      <c r="PUW1" s="73"/>
      <c r="PUX1" s="73"/>
      <c r="PUY1" s="73"/>
      <c r="PUZ1" s="73"/>
      <c r="PVA1" s="73"/>
      <c r="PVB1" s="73"/>
      <c r="PVC1" s="73"/>
      <c r="PVD1" s="73"/>
      <c r="PVE1" s="73"/>
      <c r="PVF1" s="73"/>
      <c r="PVG1" s="73"/>
      <c r="PVH1" s="73"/>
      <c r="PVI1" s="73"/>
      <c r="PVJ1" s="73"/>
      <c r="PVK1" s="73"/>
      <c r="PVL1" s="73"/>
      <c r="PVM1" s="73"/>
      <c r="PVN1" s="73"/>
      <c r="PVO1" s="73"/>
      <c r="PVP1" s="73"/>
      <c r="PVQ1" s="73"/>
      <c r="PVR1" s="73"/>
      <c r="PVS1" s="73"/>
      <c r="PVT1" s="73"/>
      <c r="PVU1" s="73"/>
      <c r="PVV1" s="73"/>
      <c r="PVW1" s="73"/>
      <c r="PVX1" s="73"/>
      <c r="PVY1" s="73"/>
      <c r="PVZ1" s="73"/>
      <c r="PWA1" s="73"/>
      <c r="PWB1" s="73"/>
      <c r="PWC1" s="73"/>
      <c r="PWD1" s="73"/>
      <c r="PWE1" s="73"/>
      <c r="PWF1" s="73"/>
      <c r="PWG1" s="73"/>
      <c r="PWH1" s="73"/>
      <c r="PWI1" s="73"/>
      <c r="PWJ1" s="73"/>
      <c r="PWK1" s="73"/>
      <c r="PWL1" s="73"/>
      <c r="PWM1" s="73"/>
      <c r="PWN1" s="73"/>
      <c r="PWO1" s="73"/>
      <c r="PWP1" s="73"/>
      <c r="PWQ1" s="73"/>
      <c r="PWR1" s="73"/>
      <c r="PWS1" s="73"/>
      <c r="PWT1" s="73"/>
      <c r="PWU1" s="73"/>
      <c r="PWV1" s="73"/>
      <c r="PWW1" s="73"/>
      <c r="PWX1" s="73"/>
      <c r="PWY1" s="73"/>
      <c r="PWZ1" s="73"/>
      <c r="PXA1" s="73"/>
      <c r="PXB1" s="73"/>
      <c r="PXC1" s="73"/>
      <c r="PXD1" s="73"/>
      <c r="PXE1" s="73"/>
      <c r="PXF1" s="73"/>
      <c r="PXG1" s="73"/>
      <c r="PXH1" s="73"/>
      <c r="PXI1" s="73"/>
      <c r="PXJ1" s="73"/>
      <c r="PXK1" s="73"/>
      <c r="PXL1" s="73"/>
      <c r="PXM1" s="73"/>
      <c r="PXN1" s="73"/>
      <c r="PXO1" s="73"/>
      <c r="PXP1" s="73"/>
      <c r="PXQ1" s="73"/>
      <c r="PXR1" s="73"/>
      <c r="PXS1" s="73"/>
      <c r="PXT1" s="73"/>
      <c r="PXU1" s="73"/>
      <c r="PXV1" s="73"/>
      <c r="PXW1" s="73"/>
      <c r="PXX1" s="73"/>
      <c r="PXY1" s="73"/>
      <c r="PXZ1" s="73"/>
      <c r="PYA1" s="73"/>
      <c r="PYB1" s="73"/>
      <c r="PYC1" s="73"/>
      <c r="PYD1" s="73"/>
      <c r="PYE1" s="73"/>
      <c r="PYF1" s="73"/>
      <c r="PYG1" s="73"/>
      <c r="PYH1" s="73"/>
      <c r="PYI1" s="73"/>
      <c r="PYJ1" s="73"/>
      <c r="PYK1" s="73"/>
      <c r="PYL1" s="73"/>
      <c r="PYM1" s="73"/>
      <c r="PYN1" s="73"/>
      <c r="PYO1" s="73"/>
      <c r="PYP1" s="73"/>
      <c r="PYQ1" s="73"/>
      <c r="PYR1" s="73"/>
      <c r="PYS1" s="73"/>
      <c r="PYT1" s="73"/>
      <c r="PYU1" s="73"/>
      <c r="PYV1" s="73"/>
      <c r="PYW1" s="73"/>
      <c r="PYX1" s="73"/>
      <c r="PYY1" s="73"/>
      <c r="PYZ1" s="73"/>
      <c r="PZA1" s="73"/>
      <c r="PZB1" s="73"/>
      <c r="PZC1" s="73"/>
      <c r="PZD1" s="73"/>
      <c r="PZE1" s="73"/>
      <c r="PZF1" s="73"/>
      <c r="PZG1" s="73"/>
      <c r="PZH1" s="73"/>
      <c r="PZI1" s="73"/>
      <c r="PZJ1" s="73"/>
      <c r="PZK1" s="73"/>
      <c r="PZL1" s="73"/>
      <c r="PZM1" s="73"/>
      <c r="PZN1" s="73"/>
      <c r="PZO1" s="73"/>
      <c r="PZP1" s="73"/>
      <c r="PZQ1" s="73"/>
      <c r="PZR1" s="73"/>
      <c r="PZS1" s="73"/>
      <c r="PZT1" s="73"/>
      <c r="PZU1" s="73"/>
      <c r="PZV1" s="73"/>
      <c r="PZW1" s="73"/>
      <c r="PZX1" s="73"/>
      <c r="PZY1" s="73"/>
      <c r="PZZ1" s="73"/>
      <c r="QAA1" s="73"/>
      <c r="QAB1" s="73"/>
      <c r="QAC1" s="73"/>
      <c r="QAD1" s="73"/>
      <c r="QAE1" s="73"/>
      <c r="QAF1" s="73"/>
      <c r="QAG1" s="73"/>
      <c r="QAH1" s="73"/>
      <c r="QAI1" s="73"/>
      <c r="QAJ1" s="73"/>
      <c r="QAK1" s="73"/>
      <c r="QAL1" s="73"/>
      <c r="QAM1" s="73"/>
      <c r="QAN1" s="73"/>
      <c r="QAO1" s="73"/>
      <c r="QAP1" s="73"/>
      <c r="QAQ1" s="73"/>
      <c r="QAR1" s="73"/>
      <c r="QAS1" s="73"/>
      <c r="QAT1" s="73"/>
      <c r="QAU1" s="73"/>
      <c r="QAV1" s="73"/>
      <c r="QAW1" s="73"/>
      <c r="QAX1" s="73"/>
      <c r="QAY1" s="73"/>
      <c r="QAZ1" s="73"/>
      <c r="QBA1" s="73"/>
      <c r="QBB1" s="73"/>
      <c r="QBC1" s="73"/>
      <c r="QBD1" s="73"/>
      <c r="QBE1" s="73"/>
      <c r="QBF1" s="73"/>
      <c r="QBG1" s="73"/>
      <c r="QBH1" s="73"/>
      <c r="QBI1" s="73"/>
      <c r="QBJ1" s="73"/>
      <c r="QBK1" s="73"/>
      <c r="QBL1" s="73"/>
      <c r="QBM1" s="73"/>
      <c r="QBN1" s="73"/>
      <c r="QBO1" s="73"/>
      <c r="QBP1" s="73"/>
      <c r="QBQ1" s="73"/>
      <c r="QBR1" s="73"/>
      <c r="QBS1" s="73"/>
      <c r="QBT1" s="73"/>
      <c r="QBU1" s="73"/>
      <c r="QBV1" s="73"/>
      <c r="QBW1" s="73"/>
      <c r="QBX1" s="73"/>
      <c r="QBY1" s="73"/>
      <c r="QBZ1" s="73"/>
      <c r="QCA1" s="73"/>
      <c r="QCB1" s="73"/>
      <c r="QCC1" s="73"/>
      <c r="QCD1" s="73"/>
      <c r="QCE1" s="73"/>
      <c r="QCF1" s="73"/>
      <c r="QCG1" s="73"/>
      <c r="QCH1" s="73"/>
      <c r="QCI1" s="73"/>
      <c r="QCJ1" s="73"/>
      <c r="QCK1" s="73"/>
      <c r="QCL1" s="73"/>
      <c r="QCM1" s="73"/>
      <c r="QCN1" s="73"/>
      <c r="QCO1" s="73"/>
      <c r="QCP1" s="73"/>
      <c r="QCQ1" s="73"/>
      <c r="QCR1" s="73"/>
      <c r="QCS1" s="73"/>
      <c r="QCT1" s="73"/>
      <c r="QCU1" s="73"/>
      <c r="QCV1" s="73"/>
      <c r="QCW1" s="73"/>
      <c r="QCX1" s="73"/>
      <c r="QCY1" s="73"/>
      <c r="QCZ1" s="73"/>
      <c r="QDA1" s="73"/>
      <c r="QDB1" s="73"/>
      <c r="QDC1" s="73"/>
      <c r="QDD1" s="73"/>
      <c r="QDE1" s="73"/>
      <c r="QDF1" s="73"/>
      <c r="QDG1" s="73"/>
      <c r="QDH1" s="73"/>
      <c r="QDI1" s="73"/>
      <c r="QDJ1" s="73"/>
      <c r="QDK1" s="73"/>
      <c r="QDL1" s="73"/>
      <c r="QDM1" s="73"/>
      <c r="QDN1" s="73"/>
      <c r="QDO1" s="73"/>
      <c r="QDP1" s="73"/>
      <c r="QDQ1" s="73"/>
      <c r="QDR1" s="73"/>
      <c r="QDS1" s="73"/>
      <c r="QDT1" s="73"/>
      <c r="QDU1" s="73"/>
      <c r="QDV1" s="73"/>
      <c r="QDW1" s="73"/>
      <c r="QDX1" s="73"/>
      <c r="QDY1" s="73"/>
      <c r="QDZ1" s="73"/>
      <c r="QEA1" s="73"/>
      <c r="QEB1" s="73"/>
      <c r="QEC1" s="73"/>
      <c r="QED1" s="73"/>
      <c r="QEE1" s="73"/>
      <c r="QEF1" s="73"/>
      <c r="QEG1" s="73"/>
      <c r="QEH1" s="73"/>
      <c r="QEI1" s="73"/>
      <c r="QEJ1" s="73"/>
      <c r="QEK1" s="73"/>
      <c r="QEL1" s="73"/>
      <c r="QEM1" s="73"/>
      <c r="QEN1" s="73"/>
      <c r="QEO1" s="73"/>
      <c r="QEP1" s="73"/>
      <c r="QEQ1" s="73"/>
      <c r="QER1" s="73"/>
      <c r="QES1" s="73"/>
      <c r="QET1" s="73"/>
      <c r="QEU1" s="73"/>
      <c r="QEV1" s="73"/>
      <c r="QEW1" s="73"/>
      <c r="QEX1" s="73"/>
      <c r="QEY1" s="73"/>
      <c r="QEZ1" s="73"/>
      <c r="QFA1" s="73"/>
      <c r="QFB1" s="73"/>
      <c r="QFC1" s="73"/>
      <c r="QFD1" s="73"/>
      <c r="QFE1" s="73"/>
      <c r="QFF1" s="73"/>
      <c r="QFG1" s="73"/>
      <c r="QFH1" s="73"/>
      <c r="QFI1" s="73"/>
      <c r="QFJ1" s="73"/>
      <c r="QFK1" s="73"/>
      <c r="QFL1" s="73"/>
      <c r="QFM1" s="73"/>
      <c r="QFN1" s="73"/>
      <c r="QFO1" s="73"/>
      <c r="QFP1" s="73"/>
      <c r="QFQ1" s="73"/>
      <c r="QFR1" s="73"/>
      <c r="QFS1" s="73"/>
      <c r="QFT1" s="73"/>
      <c r="QFU1" s="73"/>
      <c r="QFV1" s="73"/>
      <c r="QFW1" s="73"/>
      <c r="QFX1" s="73"/>
      <c r="QFY1" s="73"/>
      <c r="QFZ1" s="73"/>
      <c r="QGA1" s="73"/>
      <c r="QGB1" s="73"/>
      <c r="QGC1" s="73"/>
      <c r="QGD1" s="73"/>
      <c r="QGE1" s="73"/>
      <c r="QGF1" s="73"/>
      <c r="QGG1" s="73"/>
      <c r="QGH1" s="73"/>
      <c r="QGI1" s="73"/>
      <c r="QGJ1" s="73"/>
      <c r="QGK1" s="73"/>
      <c r="QGL1" s="73"/>
      <c r="QGM1" s="73"/>
      <c r="QGN1" s="73"/>
      <c r="QGO1" s="73"/>
      <c r="QGP1" s="73"/>
      <c r="QGQ1" s="73"/>
      <c r="QGR1" s="73"/>
      <c r="QGS1" s="73"/>
      <c r="QGT1" s="73"/>
      <c r="QGU1" s="73"/>
      <c r="QGV1" s="73"/>
      <c r="QGW1" s="73"/>
      <c r="QGX1" s="73"/>
      <c r="QGY1" s="73"/>
      <c r="QGZ1" s="73"/>
      <c r="QHA1" s="73"/>
      <c r="QHB1" s="73"/>
      <c r="QHC1" s="73"/>
      <c r="QHD1" s="73"/>
      <c r="QHE1" s="73"/>
      <c r="QHF1" s="73"/>
      <c r="QHG1" s="73"/>
      <c r="QHH1" s="73"/>
      <c r="QHI1" s="73"/>
      <c r="QHJ1" s="73"/>
      <c r="QHK1" s="73"/>
      <c r="QHL1" s="73"/>
      <c r="QHM1" s="73"/>
      <c r="QHN1" s="73"/>
      <c r="QHO1" s="73"/>
      <c r="QHP1" s="73"/>
      <c r="QHQ1" s="73"/>
      <c r="QHR1" s="73"/>
      <c r="QHS1" s="73"/>
      <c r="QHT1" s="73"/>
      <c r="QHU1" s="73"/>
      <c r="QHV1" s="73"/>
      <c r="QHW1" s="73"/>
      <c r="QHX1" s="73"/>
      <c r="QHY1" s="73"/>
      <c r="QHZ1" s="73"/>
      <c r="QIA1" s="73"/>
      <c r="QIB1" s="73"/>
      <c r="QIC1" s="73"/>
      <c r="QID1" s="73"/>
      <c r="QIE1" s="73"/>
      <c r="QIF1" s="73"/>
      <c r="QIG1" s="73"/>
      <c r="QIH1" s="73"/>
      <c r="QII1" s="73"/>
      <c r="QIJ1" s="73"/>
      <c r="QIK1" s="73"/>
      <c r="QIL1" s="73"/>
      <c r="QIM1" s="73"/>
      <c r="QIN1" s="73"/>
      <c r="QIO1" s="73"/>
      <c r="QIP1" s="73"/>
      <c r="QIQ1" s="73"/>
      <c r="QIR1" s="73"/>
      <c r="QIS1" s="73"/>
      <c r="QIT1" s="73"/>
      <c r="QIU1" s="73"/>
      <c r="QIV1" s="73"/>
      <c r="QIW1" s="73"/>
      <c r="QIX1" s="73"/>
      <c r="QIY1" s="73"/>
      <c r="QIZ1" s="73"/>
      <c r="QJA1" s="73"/>
      <c r="QJB1" s="73"/>
      <c r="QJC1" s="73"/>
      <c r="QJD1" s="73"/>
      <c r="QJE1" s="73"/>
      <c r="QJF1" s="73"/>
      <c r="QJG1" s="73"/>
      <c r="QJH1" s="73"/>
      <c r="QJI1" s="73"/>
      <c r="QJJ1" s="73"/>
      <c r="QJK1" s="73"/>
      <c r="QJL1" s="73"/>
      <c r="QJM1" s="73"/>
      <c r="QJN1" s="73"/>
      <c r="QJO1" s="73"/>
      <c r="QJP1" s="73"/>
      <c r="QJQ1" s="73"/>
      <c r="QJR1" s="73"/>
      <c r="QJS1" s="73"/>
      <c r="QJT1" s="73"/>
      <c r="QJU1" s="73"/>
      <c r="QJV1" s="73"/>
      <c r="QJW1" s="73"/>
      <c r="QJX1" s="73"/>
      <c r="QJY1" s="73"/>
      <c r="QJZ1" s="73"/>
      <c r="QKA1" s="73"/>
      <c r="QKB1" s="73"/>
      <c r="QKC1" s="73"/>
      <c r="QKD1" s="73"/>
      <c r="QKE1" s="73"/>
      <c r="QKF1" s="73"/>
      <c r="QKG1" s="73"/>
      <c r="QKH1" s="73"/>
      <c r="QKI1" s="73"/>
      <c r="QKJ1" s="73"/>
      <c r="QKK1" s="73"/>
      <c r="QKL1" s="73"/>
      <c r="QKM1" s="73"/>
      <c r="QKN1" s="73"/>
      <c r="QKO1" s="73"/>
      <c r="QKP1" s="73"/>
      <c r="QKQ1" s="73"/>
      <c r="QKR1" s="73"/>
      <c r="QKS1" s="73"/>
      <c r="QKT1" s="73"/>
      <c r="QKU1" s="73"/>
      <c r="QKV1" s="73"/>
      <c r="QKW1" s="73"/>
      <c r="QKX1" s="73"/>
      <c r="QKY1" s="73"/>
      <c r="QKZ1" s="73"/>
      <c r="QLA1" s="73"/>
      <c r="QLB1" s="73"/>
      <c r="QLC1" s="73"/>
      <c r="QLD1" s="73"/>
      <c r="QLE1" s="73"/>
      <c r="QLF1" s="73"/>
      <c r="QLG1" s="73"/>
      <c r="QLH1" s="73"/>
      <c r="QLI1" s="73"/>
      <c r="QLJ1" s="73"/>
      <c r="QLK1" s="73"/>
      <c r="QLL1" s="73"/>
      <c r="QLM1" s="73"/>
      <c r="QLN1" s="73"/>
      <c r="QLO1" s="73"/>
      <c r="QLP1" s="73"/>
      <c r="QLQ1" s="73"/>
      <c r="QLR1" s="73"/>
      <c r="QLS1" s="73"/>
      <c r="QLT1" s="73"/>
      <c r="QLU1" s="73"/>
      <c r="QLV1" s="73"/>
      <c r="QLW1" s="73"/>
      <c r="QLX1" s="73"/>
      <c r="QLY1" s="73"/>
      <c r="QLZ1" s="73"/>
      <c r="QMA1" s="73"/>
      <c r="QMB1" s="73"/>
      <c r="QMC1" s="73"/>
      <c r="QMD1" s="73"/>
      <c r="QME1" s="73"/>
      <c r="QMF1" s="73"/>
      <c r="QMG1" s="73"/>
      <c r="QMH1" s="73"/>
      <c r="QMI1" s="73"/>
      <c r="QMJ1" s="73"/>
      <c r="QMK1" s="73"/>
      <c r="QML1" s="73"/>
      <c r="QMM1" s="73"/>
      <c r="QMN1" s="73"/>
      <c r="QMO1" s="73"/>
      <c r="QMP1" s="73"/>
      <c r="QMQ1" s="73"/>
      <c r="QMR1" s="73"/>
      <c r="QMS1" s="73"/>
      <c r="QMT1" s="73"/>
      <c r="QMU1" s="73"/>
      <c r="QMV1" s="73"/>
      <c r="QMW1" s="73"/>
      <c r="QMX1" s="73"/>
      <c r="QMY1" s="73"/>
      <c r="QMZ1" s="73"/>
      <c r="QNA1" s="73"/>
      <c r="QNB1" s="73"/>
      <c r="QNC1" s="73"/>
      <c r="QND1" s="73"/>
      <c r="QNE1" s="73"/>
      <c r="QNF1" s="73"/>
      <c r="QNG1" s="73"/>
      <c r="QNH1" s="73"/>
      <c r="QNI1" s="73"/>
      <c r="QNJ1" s="73"/>
      <c r="QNK1" s="73"/>
      <c r="QNL1" s="73"/>
      <c r="QNM1" s="73"/>
      <c r="QNN1" s="73"/>
      <c r="QNO1" s="73"/>
      <c r="QNP1" s="73"/>
      <c r="QNQ1" s="73"/>
      <c r="QNR1" s="73"/>
      <c r="QNS1" s="73"/>
      <c r="QNT1" s="73"/>
      <c r="QNU1" s="73"/>
      <c r="QNV1" s="73"/>
      <c r="QNW1" s="73"/>
      <c r="QNX1" s="73"/>
      <c r="QNY1" s="73"/>
      <c r="QNZ1" s="73"/>
      <c r="QOA1" s="73"/>
      <c r="QOB1" s="73"/>
      <c r="QOC1" s="73"/>
      <c r="QOD1" s="73"/>
      <c r="QOE1" s="73"/>
      <c r="QOF1" s="73"/>
      <c r="QOG1" s="73"/>
      <c r="QOH1" s="73"/>
      <c r="QOI1" s="73"/>
      <c r="QOJ1" s="73"/>
      <c r="QOK1" s="73"/>
      <c r="QOL1" s="73"/>
      <c r="QOM1" s="73"/>
      <c r="QON1" s="73"/>
      <c r="QOO1" s="73"/>
      <c r="QOP1" s="73"/>
      <c r="QOQ1" s="73"/>
      <c r="QOR1" s="73"/>
      <c r="QOS1" s="73"/>
      <c r="QOT1" s="73"/>
      <c r="QOU1" s="73"/>
      <c r="QOV1" s="73"/>
      <c r="QOW1" s="73"/>
      <c r="QOX1" s="73"/>
      <c r="QOY1" s="73"/>
      <c r="QOZ1" s="73"/>
      <c r="QPA1" s="73"/>
      <c r="QPB1" s="73"/>
      <c r="QPC1" s="73"/>
      <c r="QPD1" s="73"/>
      <c r="QPE1" s="73"/>
      <c r="QPF1" s="73"/>
      <c r="QPG1" s="73"/>
      <c r="QPH1" s="73"/>
      <c r="QPI1" s="73"/>
      <c r="QPJ1" s="73"/>
      <c r="QPK1" s="73"/>
      <c r="QPL1" s="73"/>
      <c r="QPM1" s="73"/>
      <c r="QPN1" s="73"/>
      <c r="QPO1" s="73"/>
      <c r="QPP1" s="73"/>
      <c r="QPQ1" s="73"/>
      <c r="QPR1" s="73"/>
      <c r="QPS1" s="73"/>
      <c r="QPT1" s="73"/>
      <c r="QPU1" s="73"/>
      <c r="QPV1" s="73"/>
      <c r="QPW1" s="73"/>
      <c r="QPX1" s="73"/>
      <c r="QPY1" s="73"/>
      <c r="QPZ1" s="73"/>
      <c r="QQA1" s="73"/>
      <c r="QQB1" s="73"/>
      <c r="QQC1" s="73"/>
      <c r="QQD1" s="73"/>
      <c r="QQE1" s="73"/>
      <c r="QQF1" s="73"/>
      <c r="QQG1" s="73"/>
      <c r="QQH1" s="73"/>
      <c r="QQI1" s="73"/>
      <c r="QQJ1" s="73"/>
      <c r="QQK1" s="73"/>
      <c r="QQL1" s="73"/>
      <c r="QQM1" s="73"/>
      <c r="QQN1" s="73"/>
      <c r="QQO1" s="73"/>
      <c r="QQP1" s="73"/>
      <c r="QQQ1" s="73"/>
      <c r="QQR1" s="73"/>
      <c r="QQS1" s="73"/>
      <c r="QQT1" s="73"/>
      <c r="QQU1" s="73"/>
      <c r="QQV1" s="73"/>
      <c r="QQW1" s="73"/>
      <c r="QQX1" s="73"/>
      <c r="QQY1" s="73"/>
      <c r="QQZ1" s="73"/>
      <c r="QRA1" s="73"/>
      <c r="QRB1" s="73"/>
      <c r="QRC1" s="73"/>
      <c r="QRD1" s="73"/>
      <c r="QRE1" s="73"/>
      <c r="QRF1" s="73"/>
      <c r="QRG1" s="73"/>
      <c r="QRH1" s="73"/>
      <c r="QRI1" s="73"/>
      <c r="QRJ1" s="73"/>
      <c r="QRK1" s="73"/>
      <c r="QRL1" s="73"/>
      <c r="QRM1" s="73"/>
      <c r="QRN1" s="73"/>
      <c r="QRO1" s="73"/>
      <c r="QRP1" s="73"/>
      <c r="QRQ1" s="73"/>
      <c r="QRR1" s="73"/>
      <c r="QRS1" s="73"/>
      <c r="QRT1" s="73"/>
      <c r="QRU1" s="73"/>
      <c r="QRV1" s="73"/>
      <c r="QRW1" s="73"/>
      <c r="QRX1" s="73"/>
      <c r="QRY1" s="73"/>
      <c r="QRZ1" s="73"/>
      <c r="QSA1" s="73"/>
      <c r="QSB1" s="73"/>
      <c r="QSC1" s="73"/>
      <c r="QSD1" s="73"/>
      <c r="QSE1" s="73"/>
      <c r="QSF1" s="73"/>
      <c r="QSG1" s="73"/>
      <c r="QSH1" s="73"/>
      <c r="QSI1" s="73"/>
      <c r="QSJ1" s="73"/>
      <c r="QSK1" s="73"/>
      <c r="QSL1" s="73"/>
      <c r="QSM1" s="73"/>
      <c r="QSN1" s="73"/>
      <c r="QSO1" s="73"/>
      <c r="QSP1" s="73"/>
      <c r="QSQ1" s="73"/>
      <c r="QSR1" s="73"/>
      <c r="QSS1" s="73"/>
      <c r="QST1" s="73"/>
      <c r="QSU1" s="73"/>
      <c r="QSV1" s="73"/>
      <c r="QSW1" s="73"/>
      <c r="QSX1" s="73"/>
      <c r="QSY1" s="73"/>
      <c r="QSZ1" s="73"/>
      <c r="QTA1" s="73"/>
      <c r="QTB1" s="73"/>
      <c r="QTC1" s="73"/>
      <c r="QTD1" s="73"/>
      <c r="QTE1" s="73"/>
      <c r="QTF1" s="73"/>
      <c r="QTG1" s="73"/>
      <c r="QTH1" s="73"/>
      <c r="QTI1" s="73"/>
      <c r="QTJ1" s="73"/>
      <c r="QTK1" s="73"/>
      <c r="QTL1" s="73"/>
      <c r="QTM1" s="73"/>
      <c r="QTN1" s="73"/>
      <c r="QTO1" s="73"/>
      <c r="QTP1" s="73"/>
      <c r="QTQ1" s="73"/>
      <c r="QTR1" s="73"/>
      <c r="QTS1" s="73"/>
      <c r="QTT1" s="73"/>
      <c r="QTU1" s="73"/>
      <c r="QTV1" s="73"/>
      <c r="QTW1" s="73"/>
      <c r="QTX1" s="73"/>
      <c r="QTY1" s="73"/>
      <c r="QTZ1" s="73"/>
      <c r="QUA1" s="73"/>
      <c r="QUB1" s="73"/>
      <c r="QUC1" s="73"/>
      <c r="QUD1" s="73"/>
      <c r="QUE1" s="73"/>
      <c r="QUF1" s="73"/>
      <c r="QUG1" s="73"/>
      <c r="QUH1" s="73"/>
      <c r="QUI1" s="73"/>
      <c r="QUJ1" s="73"/>
      <c r="QUK1" s="73"/>
      <c r="QUL1" s="73"/>
      <c r="QUM1" s="73"/>
      <c r="QUN1" s="73"/>
      <c r="QUO1" s="73"/>
      <c r="QUP1" s="73"/>
      <c r="QUQ1" s="73"/>
      <c r="QUR1" s="73"/>
      <c r="QUS1" s="73"/>
      <c r="QUT1" s="73"/>
      <c r="QUU1" s="73"/>
      <c r="QUV1" s="73"/>
      <c r="QUW1" s="73"/>
      <c r="QUX1" s="73"/>
      <c r="QUY1" s="73"/>
      <c r="QUZ1" s="73"/>
      <c r="QVA1" s="73"/>
      <c r="QVB1" s="73"/>
      <c r="QVC1" s="73"/>
      <c r="QVD1" s="73"/>
      <c r="QVE1" s="73"/>
      <c r="QVF1" s="73"/>
      <c r="QVG1" s="73"/>
      <c r="QVH1" s="73"/>
      <c r="QVI1" s="73"/>
      <c r="QVJ1" s="73"/>
      <c r="QVK1" s="73"/>
      <c r="QVL1" s="73"/>
      <c r="QVM1" s="73"/>
      <c r="QVN1" s="73"/>
      <c r="QVO1" s="73"/>
      <c r="QVP1" s="73"/>
      <c r="QVQ1" s="73"/>
      <c r="QVR1" s="73"/>
      <c r="QVS1" s="73"/>
      <c r="QVT1" s="73"/>
      <c r="QVU1" s="73"/>
      <c r="QVV1" s="73"/>
      <c r="QVW1" s="73"/>
      <c r="QVX1" s="73"/>
      <c r="QVY1" s="73"/>
      <c r="QVZ1" s="73"/>
      <c r="QWA1" s="73"/>
      <c r="QWB1" s="73"/>
      <c r="QWC1" s="73"/>
      <c r="QWD1" s="73"/>
      <c r="QWE1" s="73"/>
      <c r="QWF1" s="73"/>
      <c r="QWG1" s="73"/>
      <c r="QWH1" s="73"/>
      <c r="QWI1" s="73"/>
      <c r="QWJ1" s="73"/>
      <c r="QWK1" s="73"/>
      <c r="QWL1" s="73"/>
      <c r="QWM1" s="73"/>
      <c r="QWN1" s="73"/>
      <c r="QWO1" s="73"/>
      <c r="QWP1" s="73"/>
      <c r="QWQ1" s="73"/>
      <c r="QWR1" s="73"/>
      <c r="QWS1" s="73"/>
      <c r="QWT1" s="73"/>
      <c r="QWU1" s="73"/>
      <c r="QWV1" s="73"/>
      <c r="QWW1" s="73"/>
      <c r="QWX1" s="73"/>
      <c r="QWY1" s="73"/>
      <c r="QWZ1" s="73"/>
      <c r="QXA1" s="73"/>
      <c r="QXB1" s="73"/>
      <c r="QXC1" s="73"/>
      <c r="QXD1" s="73"/>
      <c r="QXE1" s="73"/>
      <c r="QXF1" s="73"/>
      <c r="QXG1" s="73"/>
      <c r="QXH1" s="73"/>
      <c r="QXI1" s="73"/>
      <c r="QXJ1" s="73"/>
      <c r="QXK1" s="73"/>
      <c r="QXL1" s="73"/>
      <c r="QXM1" s="73"/>
      <c r="QXN1" s="73"/>
      <c r="QXO1" s="73"/>
      <c r="QXP1" s="73"/>
      <c r="QXQ1" s="73"/>
      <c r="QXR1" s="73"/>
      <c r="QXS1" s="73"/>
      <c r="QXT1" s="73"/>
      <c r="QXU1" s="73"/>
      <c r="QXV1" s="73"/>
      <c r="QXW1" s="73"/>
      <c r="QXX1" s="73"/>
      <c r="QXY1" s="73"/>
      <c r="QXZ1" s="73"/>
      <c r="QYA1" s="73"/>
      <c r="QYB1" s="73"/>
      <c r="QYC1" s="73"/>
      <c r="QYD1" s="73"/>
      <c r="QYE1" s="73"/>
      <c r="QYF1" s="73"/>
      <c r="QYG1" s="73"/>
      <c r="QYH1" s="73"/>
      <c r="QYI1" s="73"/>
      <c r="QYJ1" s="73"/>
      <c r="QYK1" s="73"/>
      <c r="QYL1" s="73"/>
      <c r="QYM1" s="73"/>
      <c r="QYN1" s="73"/>
      <c r="QYO1" s="73"/>
      <c r="QYP1" s="73"/>
      <c r="QYQ1" s="73"/>
      <c r="QYR1" s="73"/>
      <c r="QYS1" s="73"/>
      <c r="QYT1" s="73"/>
      <c r="QYU1" s="73"/>
      <c r="QYV1" s="73"/>
      <c r="QYW1" s="73"/>
      <c r="QYX1" s="73"/>
      <c r="QYY1" s="73"/>
      <c r="QYZ1" s="73"/>
      <c r="QZA1" s="73"/>
      <c r="QZB1" s="73"/>
      <c r="QZC1" s="73"/>
      <c r="QZD1" s="73"/>
      <c r="QZE1" s="73"/>
      <c r="QZF1" s="73"/>
      <c r="QZG1" s="73"/>
      <c r="QZH1" s="73"/>
      <c r="QZI1" s="73"/>
      <c r="QZJ1" s="73"/>
      <c r="QZK1" s="73"/>
      <c r="QZL1" s="73"/>
      <c r="QZM1" s="73"/>
      <c r="QZN1" s="73"/>
      <c r="QZO1" s="73"/>
      <c r="QZP1" s="73"/>
      <c r="QZQ1" s="73"/>
      <c r="QZR1" s="73"/>
      <c r="QZS1" s="73"/>
      <c r="QZT1" s="73"/>
      <c r="QZU1" s="73"/>
      <c r="QZV1" s="73"/>
      <c r="QZW1" s="73"/>
      <c r="QZX1" s="73"/>
      <c r="QZY1" s="73"/>
      <c r="QZZ1" s="73"/>
      <c r="RAA1" s="73"/>
      <c r="RAB1" s="73"/>
      <c r="RAC1" s="73"/>
      <c r="RAD1" s="73"/>
      <c r="RAE1" s="73"/>
      <c r="RAF1" s="73"/>
      <c r="RAG1" s="73"/>
      <c r="RAH1" s="73"/>
      <c r="RAI1" s="73"/>
      <c r="RAJ1" s="73"/>
      <c r="RAK1" s="73"/>
      <c r="RAL1" s="73"/>
      <c r="RAM1" s="73"/>
      <c r="RAN1" s="73"/>
      <c r="RAO1" s="73"/>
      <c r="RAP1" s="73"/>
      <c r="RAQ1" s="73"/>
      <c r="RAR1" s="73"/>
      <c r="RAS1" s="73"/>
      <c r="RAT1" s="73"/>
      <c r="RAU1" s="73"/>
      <c r="RAV1" s="73"/>
      <c r="RAW1" s="73"/>
      <c r="RAX1" s="73"/>
      <c r="RAY1" s="73"/>
      <c r="RAZ1" s="73"/>
      <c r="RBA1" s="73"/>
      <c r="RBB1" s="73"/>
      <c r="RBC1" s="73"/>
      <c r="RBD1" s="73"/>
      <c r="RBE1" s="73"/>
      <c r="RBF1" s="73"/>
      <c r="RBG1" s="73"/>
      <c r="RBH1" s="73"/>
      <c r="RBI1" s="73"/>
      <c r="RBJ1" s="73"/>
      <c r="RBK1" s="73"/>
      <c r="RBL1" s="73"/>
      <c r="RBM1" s="73"/>
      <c r="RBN1" s="73"/>
      <c r="RBO1" s="73"/>
      <c r="RBP1" s="73"/>
      <c r="RBQ1" s="73"/>
      <c r="RBR1" s="73"/>
      <c r="RBS1" s="73"/>
      <c r="RBT1" s="73"/>
      <c r="RBU1" s="73"/>
      <c r="RBV1" s="73"/>
      <c r="RBW1" s="73"/>
      <c r="RBX1" s="73"/>
      <c r="RBY1" s="73"/>
      <c r="RBZ1" s="73"/>
      <c r="RCA1" s="73"/>
      <c r="RCB1" s="73"/>
      <c r="RCC1" s="73"/>
      <c r="RCD1" s="73"/>
      <c r="RCE1" s="73"/>
      <c r="RCF1" s="73"/>
      <c r="RCG1" s="73"/>
      <c r="RCH1" s="73"/>
      <c r="RCI1" s="73"/>
      <c r="RCJ1" s="73"/>
      <c r="RCK1" s="73"/>
      <c r="RCL1" s="73"/>
      <c r="RCM1" s="73"/>
      <c r="RCN1" s="73"/>
      <c r="RCO1" s="73"/>
      <c r="RCP1" s="73"/>
      <c r="RCQ1" s="73"/>
      <c r="RCR1" s="73"/>
      <c r="RCS1" s="73"/>
      <c r="RCT1" s="73"/>
      <c r="RCU1" s="73"/>
      <c r="RCV1" s="73"/>
      <c r="RCW1" s="73"/>
      <c r="RCX1" s="73"/>
      <c r="RCY1" s="73"/>
      <c r="RCZ1" s="73"/>
      <c r="RDA1" s="73"/>
      <c r="RDB1" s="73"/>
      <c r="RDC1" s="73"/>
      <c r="RDD1" s="73"/>
      <c r="RDE1" s="73"/>
      <c r="RDF1" s="73"/>
      <c r="RDG1" s="73"/>
      <c r="RDH1" s="73"/>
      <c r="RDI1" s="73"/>
      <c r="RDJ1" s="73"/>
      <c r="RDK1" s="73"/>
      <c r="RDL1" s="73"/>
      <c r="RDM1" s="73"/>
      <c r="RDN1" s="73"/>
      <c r="RDO1" s="73"/>
      <c r="RDP1" s="73"/>
      <c r="RDQ1" s="73"/>
      <c r="RDR1" s="73"/>
      <c r="RDS1" s="73"/>
      <c r="RDT1" s="73"/>
      <c r="RDU1" s="73"/>
      <c r="RDV1" s="73"/>
      <c r="RDW1" s="73"/>
      <c r="RDX1" s="73"/>
      <c r="RDY1" s="73"/>
      <c r="RDZ1" s="73"/>
      <c r="REA1" s="73"/>
      <c r="REB1" s="73"/>
      <c r="REC1" s="73"/>
      <c r="RED1" s="73"/>
      <c r="REE1" s="73"/>
      <c r="REF1" s="73"/>
      <c r="REG1" s="73"/>
      <c r="REH1" s="73"/>
      <c r="REI1" s="73"/>
      <c r="REJ1" s="73"/>
      <c r="REK1" s="73"/>
      <c r="REL1" s="73"/>
      <c r="REM1" s="73"/>
      <c r="REN1" s="73"/>
      <c r="REO1" s="73"/>
      <c r="REP1" s="73"/>
      <c r="REQ1" s="73"/>
      <c r="RER1" s="73"/>
      <c r="RES1" s="73"/>
      <c r="RET1" s="73"/>
      <c r="REU1" s="73"/>
      <c r="REV1" s="73"/>
      <c r="REW1" s="73"/>
      <c r="REX1" s="73"/>
      <c r="REY1" s="73"/>
      <c r="REZ1" s="73"/>
      <c r="RFA1" s="73"/>
      <c r="RFB1" s="73"/>
      <c r="RFC1" s="73"/>
      <c r="RFD1" s="73"/>
      <c r="RFE1" s="73"/>
      <c r="RFF1" s="73"/>
      <c r="RFG1" s="73"/>
      <c r="RFH1" s="73"/>
      <c r="RFI1" s="73"/>
      <c r="RFJ1" s="73"/>
      <c r="RFK1" s="73"/>
      <c r="RFL1" s="73"/>
      <c r="RFM1" s="73"/>
      <c r="RFN1" s="73"/>
      <c r="RFO1" s="73"/>
      <c r="RFP1" s="73"/>
      <c r="RFQ1" s="73"/>
      <c r="RFR1" s="73"/>
      <c r="RFS1" s="73"/>
      <c r="RFT1" s="73"/>
      <c r="RFU1" s="73"/>
      <c r="RFV1" s="73"/>
      <c r="RFW1" s="73"/>
      <c r="RFX1" s="73"/>
      <c r="RFY1" s="73"/>
      <c r="RFZ1" s="73"/>
      <c r="RGA1" s="73"/>
      <c r="RGB1" s="73"/>
      <c r="RGC1" s="73"/>
      <c r="RGD1" s="73"/>
      <c r="RGE1" s="73"/>
      <c r="RGF1" s="73"/>
      <c r="RGG1" s="73"/>
      <c r="RGH1" s="73"/>
      <c r="RGI1" s="73"/>
      <c r="RGJ1" s="73"/>
      <c r="RGK1" s="73"/>
      <c r="RGL1" s="73"/>
      <c r="RGM1" s="73"/>
      <c r="RGN1" s="73"/>
      <c r="RGO1" s="73"/>
      <c r="RGP1" s="73"/>
      <c r="RGQ1" s="73"/>
      <c r="RGR1" s="73"/>
      <c r="RGS1" s="73"/>
      <c r="RGT1" s="73"/>
      <c r="RGU1" s="73"/>
      <c r="RGV1" s="73"/>
      <c r="RGW1" s="73"/>
      <c r="RGX1" s="73"/>
      <c r="RGY1" s="73"/>
      <c r="RGZ1" s="73"/>
      <c r="RHA1" s="73"/>
      <c r="RHB1" s="73"/>
      <c r="RHC1" s="73"/>
      <c r="RHD1" s="73"/>
      <c r="RHE1" s="73"/>
      <c r="RHF1" s="73"/>
      <c r="RHG1" s="73"/>
      <c r="RHH1" s="73"/>
      <c r="RHI1" s="73"/>
      <c r="RHJ1" s="73"/>
      <c r="RHK1" s="73"/>
      <c r="RHL1" s="73"/>
      <c r="RHM1" s="73"/>
      <c r="RHN1" s="73"/>
      <c r="RHO1" s="73"/>
      <c r="RHP1" s="73"/>
      <c r="RHQ1" s="73"/>
      <c r="RHR1" s="73"/>
      <c r="RHS1" s="73"/>
      <c r="RHT1" s="73"/>
      <c r="RHU1" s="73"/>
      <c r="RHV1" s="73"/>
      <c r="RHW1" s="73"/>
      <c r="RHX1" s="73"/>
      <c r="RHY1" s="73"/>
      <c r="RHZ1" s="73"/>
      <c r="RIA1" s="73"/>
      <c r="RIB1" s="73"/>
      <c r="RIC1" s="73"/>
      <c r="RID1" s="73"/>
      <c r="RIE1" s="73"/>
      <c r="RIF1" s="73"/>
      <c r="RIG1" s="73"/>
      <c r="RIH1" s="73"/>
      <c r="RII1" s="73"/>
      <c r="RIJ1" s="73"/>
      <c r="RIK1" s="73"/>
      <c r="RIL1" s="73"/>
      <c r="RIM1" s="73"/>
      <c r="RIN1" s="73"/>
      <c r="RIO1" s="73"/>
      <c r="RIP1" s="73"/>
      <c r="RIQ1" s="73"/>
      <c r="RIR1" s="73"/>
      <c r="RIS1" s="73"/>
      <c r="RIT1" s="73"/>
      <c r="RIU1" s="73"/>
      <c r="RIV1" s="73"/>
      <c r="RIW1" s="73"/>
      <c r="RIX1" s="73"/>
      <c r="RIY1" s="73"/>
      <c r="RIZ1" s="73"/>
      <c r="RJA1" s="73"/>
      <c r="RJB1" s="73"/>
      <c r="RJC1" s="73"/>
      <c r="RJD1" s="73"/>
      <c r="RJE1" s="73"/>
      <c r="RJF1" s="73"/>
      <c r="RJG1" s="73"/>
      <c r="RJH1" s="73"/>
      <c r="RJI1" s="73"/>
      <c r="RJJ1" s="73"/>
      <c r="RJK1" s="73"/>
      <c r="RJL1" s="73"/>
      <c r="RJM1" s="73"/>
      <c r="RJN1" s="73"/>
      <c r="RJO1" s="73"/>
      <c r="RJP1" s="73"/>
      <c r="RJQ1" s="73"/>
      <c r="RJR1" s="73"/>
      <c r="RJS1" s="73"/>
      <c r="RJT1" s="73"/>
      <c r="RJU1" s="73"/>
      <c r="RJV1" s="73"/>
      <c r="RJW1" s="73"/>
      <c r="RJX1" s="73"/>
      <c r="RJY1" s="73"/>
      <c r="RJZ1" s="73"/>
      <c r="RKA1" s="73"/>
      <c r="RKB1" s="73"/>
      <c r="RKC1" s="73"/>
      <c r="RKD1" s="73"/>
      <c r="RKE1" s="73"/>
      <c r="RKF1" s="73"/>
      <c r="RKG1" s="73"/>
      <c r="RKH1" s="73"/>
      <c r="RKI1" s="73"/>
      <c r="RKJ1" s="73"/>
      <c r="RKK1" s="73"/>
      <c r="RKL1" s="73"/>
      <c r="RKM1" s="73"/>
      <c r="RKN1" s="73"/>
      <c r="RKO1" s="73"/>
      <c r="RKP1" s="73"/>
      <c r="RKQ1" s="73"/>
      <c r="RKR1" s="73"/>
      <c r="RKS1" s="73"/>
      <c r="RKT1" s="73"/>
      <c r="RKU1" s="73"/>
      <c r="RKV1" s="73"/>
      <c r="RKW1" s="73"/>
      <c r="RKX1" s="73"/>
      <c r="RKY1" s="73"/>
      <c r="RKZ1" s="73"/>
      <c r="RLA1" s="73"/>
      <c r="RLB1" s="73"/>
      <c r="RLC1" s="73"/>
      <c r="RLD1" s="73"/>
      <c r="RLE1" s="73"/>
      <c r="RLF1" s="73"/>
      <c r="RLG1" s="73"/>
      <c r="RLH1" s="73"/>
      <c r="RLI1" s="73"/>
      <c r="RLJ1" s="73"/>
      <c r="RLK1" s="73"/>
      <c r="RLL1" s="73"/>
      <c r="RLM1" s="73"/>
      <c r="RLN1" s="73"/>
      <c r="RLO1" s="73"/>
      <c r="RLP1" s="73"/>
      <c r="RLQ1" s="73"/>
      <c r="RLR1" s="73"/>
      <c r="RLS1" s="73"/>
      <c r="RLT1" s="73"/>
      <c r="RLU1" s="73"/>
      <c r="RLV1" s="73"/>
      <c r="RLW1" s="73"/>
      <c r="RLX1" s="73"/>
      <c r="RLY1" s="73"/>
      <c r="RLZ1" s="73"/>
      <c r="RMA1" s="73"/>
      <c r="RMB1" s="73"/>
      <c r="RMC1" s="73"/>
      <c r="RMD1" s="73"/>
      <c r="RME1" s="73"/>
      <c r="RMF1" s="73"/>
      <c r="RMG1" s="73"/>
      <c r="RMH1" s="73"/>
      <c r="RMI1" s="73"/>
      <c r="RMJ1" s="73"/>
      <c r="RMK1" s="73"/>
      <c r="RML1" s="73"/>
      <c r="RMM1" s="73"/>
      <c r="RMN1" s="73"/>
      <c r="RMO1" s="73"/>
      <c r="RMP1" s="73"/>
      <c r="RMQ1" s="73"/>
      <c r="RMR1" s="73"/>
      <c r="RMS1" s="73"/>
      <c r="RMT1" s="73"/>
      <c r="RMU1" s="73"/>
      <c r="RMV1" s="73"/>
      <c r="RMW1" s="73"/>
      <c r="RMX1" s="73"/>
      <c r="RMY1" s="73"/>
      <c r="RMZ1" s="73"/>
      <c r="RNA1" s="73"/>
      <c r="RNB1" s="73"/>
      <c r="RNC1" s="73"/>
      <c r="RND1" s="73"/>
      <c r="RNE1" s="73"/>
      <c r="RNF1" s="73"/>
      <c r="RNG1" s="73"/>
      <c r="RNH1" s="73"/>
      <c r="RNI1" s="73"/>
      <c r="RNJ1" s="73"/>
      <c r="RNK1" s="73"/>
      <c r="RNL1" s="73"/>
      <c r="RNM1" s="73"/>
      <c r="RNN1" s="73"/>
      <c r="RNO1" s="73"/>
      <c r="RNP1" s="73"/>
      <c r="RNQ1" s="73"/>
      <c r="RNR1" s="73"/>
      <c r="RNS1" s="73"/>
      <c r="RNT1" s="73"/>
      <c r="RNU1" s="73"/>
      <c r="RNV1" s="73"/>
      <c r="RNW1" s="73"/>
      <c r="RNX1" s="73"/>
      <c r="RNY1" s="73"/>
      <c r="RNZ1" s="73"/>
      <c r="ROA1" s="73"/>
      <c r="ROB1" s="73"/>
      <c r="ROC1" s="73"/>
      <c r="ROD1" s="73"/>
      <c r="ROE1" s="73"/>
      <c r="ROF1" s="73"/>
      <c r="ROG1" s="73"/>
      <c r="ROH1" s="73"/>
      <c r="ROI1" s="73"/>
      <c r="ROJ1" s="73"/>
      <c r="ROK1" s="73"/>
      <c r="ROL1" s="73"/>
      <c r="ROM1" s="73"/>
      <c r="RON1" s="73"/>
      <c r="ROO1" s="73"/>
      <c r="ROP1" s="73"/>
      <c r="ROQ1" s="73"/>
      <c r="ROR1" s="73"/>
      <c r="ROS1" s="73"/>
      <c r="ROT1" s="73"/>
      <c r="ROU1" s="73"/>
      <c r="ROV1" s="73"/>
      <c r="ROW1" s="73"/>
      <c r="ROX1" s="73"/>
      <c r="ROY1" s="73"/>
      <c r="ROZ1" s="73"/>
      <c r="RPA1" s="73"/>
      <c r="RPB1" s="73"/>
      <c r="RPC1" s="73"/>
      <c r="RPD1" s="73"/>
      <c r="RPE1" s="73"/>
      <c r="RPF1" s="73"/>
      <c r="RPG1" s="73"/>
      <c r="RPH1" s="73"/>
      <c r="RPI1" s="73"/>
      <c r="RPJ1" s="73"/>
      <c r="RPK1" s="73"/>
      <c r="RPL1" s="73"/>
      <c r="RPM1" s="73"/>
      <c r="RPN1" s="73"/>
      <c r="RPO1" s="73"/>
      <c r="RPP1" s="73"/>
      <c r="RPQ1" s="73"/>
      <c r="RPR1" s="73"/>
      <c r="RPS1" s="73"/>
      <c r="RPT1" s="73"/>
      <c r="RPU1" s="73"/>
      <c r="RPV1" s="73"/>
      <c r="RPW1" s="73"/>
      <c r="RPX1" s="73"/>
      <c r="RPY1" s="73"/>
      <c r="RPZ1" s="73"/>
      <c r="RQA1" s="73"/>
      <c r="RQB1" s="73"/>
      <c r="RQC1" s="73"/>
      <c r="RQD1" s="73"/>
      <c r="RQE1" s="73"/>
      <c r="RQF1" s="73"/>
      <c r="RQG1" s="73"/>
      <c r="RQH1" s="73"/>
      <c r="RQI1" s="73"/>
      <c r="RQJ1" s="73"/>
      <c r="RQK1" s="73"/>
      <c r="RQL1" s="73"/>
      <c r="RQM1" s="73"/>
      <c r="RQN1" s="73"/>
      <c r="RQO1" s="73"/>
      <c r="RQP1" s="73"/>
      <c r="RQQ1" s="73"/>
      <c r="RQR1" s="73"/>
      <c r="RQS1" s="73"/>
      <c r="RQT1" s="73"/>
      <c r="RQU1" s="73"/>
      <c r="RQV1" s="73"/>
      <c r="RQW1" s="73"/>
      <c r="RQX1" s="73"/>
      <c r="RQY1" s="73"/>
      <c r="RQZ1" s="73"/>
      <c r="RRA1" s="73"/>
      <c r="RRB1" s="73"/>
      <c r="RRC1" s="73"/>
      <c r="RRD1" s="73"/>
      <c r="RRE1" s="73"/>
      <c r="RRF1" s="73"/>
      <c r="RRG1" s="73"/>
      <c r="RRH1" s="73"/>
      <c r="RRI1" s="73"/>
      <c r="RRJ1" s="73"/>
      <c r="RRK1" s="73"/>
      <c r="RRL1" s="73"/>
      <c r="RRM1" s="73"/>
      <c r="RRN1" s="73"/>
      <c r="RRO1" s="73"/>
      <c r="RRP1" s="73"/>
      <c r="RRQ1" s="73"/>
      <c r="RRR1" s="73"/>
      <c r="RRS1" s="73"/>
      <c r="RRT1" s="73"/>
      <c r="RRU1" s="73"/>
      <c r="RRV1" s="73"/>
      <c r="RRW1" s="73"/>
      <c r="RRX1" s="73"/>
      <c r="RRY1" s="73"/>
      <c r="RRZ1" s="73"/>
      <c r="RSA1" s="73"/>
      <c r="RSB1" s="73"/>
      <c r="RSC1" s="73"/>
      <c r="RSD1" s="73"/>
      <c r="RSE1" s="73"/>
      <c r="RSF1" s="73"/>
      <c r="RSG1" s="73"/>
      <c r="RSH1" s="73"/>
      <c r="RSI1" s="73"/>
      <c r="RSJ1" s="73"/>
      <c r="RSK1" s="73"/>
      <c r="RSL1" s="73"/>
      <c r="RSM1" s="73"/>
      <c r="RSN1" s="73"/>
      <c r="RSO1" s="73"/>
      <c r="RSP1" s="73"/>
      <c r="RSQ1" s="73"/>
      <c r="RSR1" s="73"/>
      <c r="RSS1" s="73"/>
      <c r="RST1" s="73"/>
      <c r="RSU1" s="73"/>
      <c r="RSV1" s="73"/>
      <c r="RSW1" s="73"/>
      <c r="RSX1" s="73"/>
      <c r="RSY1" s="73"/>
      <c r="RSZ1" s="73"/>
      <c r="RTA1" s="73"/>
      <c r="RTB1" s="73"/>
      <c r="RTC1" s="73"/>
      <c r="RTD1" s="73"/>
      <c r="RTE1" s="73"/>
      <c r="RTF1" s="73"/>
      <c r="RTG1" s="73"/>
      <c r="RTH1" s="73"/>
      <c r="RTI1" s="73"/>
      <c r="RTJ1" s="73"/>
      <c r="RTK1" s="73"/>
      <c r="RTL1" s="73"/>
      <c r="RTM1" s="73"/>
      <c r="RTN1" s="73"/>
      <c r="RTO1" s="73"/>
      <c r="RTP1" s="73"/>
      <c r="RTQ1" s="73"/>
      <c r="RTR1" s="73"/>
      <c r="RTS1" s="73"/>
      <c r="RTT1" s="73"/>
      <c r="RTU1" s="73"/>
      <c r="RTV1" s="73"/>
      <c r="RTW1" s="73"/>
      <c r="RTX1" s="73"/>
      <c r="RTY1" s="73"/>
      <c r="RTZ1" s="73"/>
      <c r="RUA1" s="73"/>
      <c r="RUB1" s="73"/>
      <c r="RUC1" s="73"/>
      <c r="RUD1" s="73"/>
      <c r="RUE1" s="73"/>
      <c r="RUF1" s="73"/>
      <c r="RUG1" s="73"/>
      <c r="RUH1" s="73"/>
      <c r="RUI1" s="73"/>
      <c r="RUJ1" s="73"/>
      <c r="RUK1" s="73"/>
      <c r="RUL1" s="73"/>
      <c r="RUM1" s="73"/>
      <c r="RUN1" s="73"/>
      <c r="RUO1" s="73"/>
      <c r="RUP1" s="73"/>
      <c r="RUQ1" s="73"/>
      <c r="RUR1" s="73"/>
      <c r="RUS1" s="73"/>
      <c r="RUT1" s="73"/>
      <c r="RUU1" s="73"/>
      <c r="RUV1" s="73"/>
      <c r="RUW1" s="73"/>
      <c r="RUX1" s="73"/>
      <c r="RUY1" s="73"/>
      <c r="RUZ1" s="73"/>
      <c r="RVA1" s="73"/>
      <c r="RVB1" s="73"/>
      <c r="RVC1" s="73"/>
      <c r="RVD1" s="73"/>
      <c r="RVE1" s="73"/>
      <c r="RVF1" s="73"/>
      <c r="RVG1" s="73"/>
      <c r="RVH1" s="73"/>
      <c r="RVI1" s="73"/>
      <c r="RVJ1" s="73"/>
      <c r="RVK1" s="73"/>
      <c r="RVL1" s="73"/>
      <c r="RVM1" s="73"/>
      <c r="RVN1" s="73"/>
      <c r="RVO1" s="73"/>
      <c r="RVP1" s="73"/>
      <c r="RVQ1" s="73"/>
      <c r="RVR1" s="73"/>
      <c r="RVS1" s="73"/>
      <c r="RVT1" s="73"/>
      <c r="RVU1" s="73"/>
      <c r="RVV1" s="73"/>
      <c r="RVW1" s="73"/>
      <c r="RVX1" s="73"/>
      <c r="RVY1" s="73"/>
      <c r="RVZ1" s="73"/>
      <c r="RWA1" s="73"/>
      <c r="RWB1" s="73"/>
      <c r="RWC1" s="73"/>
      <c r="RWD1" s="73"/>
      <c r="RWE1" s="73"/>
      <c r="RWF1" s="73"/>
      <c r="RWG1" s="73"/>
      <c r="RWH1" s="73"/>
      <c r="RWI1" s="73"/>
      <c r="RWJ1" s="73"/>
      <c r="RWK1" s="73"/>
      <c r="RWL1" s="73"/>
      <c r="RWM1" s="73"/>
      <c r="RWN1" s="73"/>
      <c r="RWO1" s="73"/>
      <c r="RWP1" s="73"/>
      <c r="RWQ1" s="73"/>
      <c r="RWR1" s="73"/>
      <c r="RWS1" s="73"/>
      <c r="RWT1" s="73"/>
      <c r="RWU1" s="73"/>
      <c r="RWV1" s="73"/>
      <c r="RWW1" s="73"/>
      <c r="RWX1" s="73"/>
      <c r="RWY1" s="73"/>
      <c r="RWZ1" s="73"/>
      <c r="RXA1" s="73"/>
      <c r="RXB1" s="73"/>
      <c r="RXC1" s="73"/>
      <c r="RXD1" s="73"/>
      <c r="RXE1" s="73"/>
      <c r="RXF1" s="73"/>
      <c r="RXG1" s="73"/>
      <c r="RXH1" s="73"/>
      <c r="RXI1" s="73"/>
      <c r="RXJ1" s="73"/>
      <c r="RXK1" s="73"/>
      <c r="RXL1" s="73"/>
      <c r="RXM1" s="73"/>
      <c r="RXN1" s="73"/>
      <c r="RXO1" s="73"/>
      <c r="RXP1" s="73"/>
      <c r="RXQ1" s="73"/>
      <c r="RXR1" s="73"/>
      <c r="RXS1" s="73"/>
      <c r="RXT1" s="73"/>
      <c r="RXU1" s="73"/>
      <c r="RXV1" s="73"/>
      <c r="RXW1" s="73"/>
      <c r="RXX1" s="73"/>
      <c r="RXY1" s="73"/>
      <c r="RXZ1" s="73"/>
      <c r="RYA1" s="73"/>
      <c r="RYB1" s="73"/>
      <c r="RYC1" s="73"/>
      <c r="RYD1" s="73"/>
      <c r="RYE1" s="73"/>
      <c r="RYF1" s="73"/>
      <c r="RYG1" s="73"/>
      <c r="RYH1" s="73"/>
      <c r="RYI1" s="73"/>
      <c r="RYJ1" s="73"/>
      <c r="RYK1" s="73"/>
      <c r="RYL1" s="73"/>
      <c r="RYM1" s="73"/>
      <c r="RYN1" s="73"/>
      <c r="RYO1" s="73"/>
      <c r="RYP1" s="73"/>
      <c r="RYQ1" s="73"/>
      <c r="RYR1" s="73"/>
      <c r="RYS1" s="73"/>
      <c r="RYT1" s="73"/>
      <c r="RYU1" s="73"/>
      <c r="RYV1" s="73"/>
      <c r="RYW1" s="73"/>
      <c r="RYX1" s="73"/>
      <c r="RYY1" s="73"/>
      <c r="RYZ1" s="73"/>
      <c r="RZA1" s="73"/>
      <c r="RZB1" s="73"/>
      <c r="RZC1" s="73"/>
      <c r="RZD1" s="73"/>
      <c r="RZE1" s="73"/>
      <c r="RZF1" s="73"/>
      <c r="RZG1" s="73"/>
      <c r="RZH1" s="73"/>
      <c r="RZI1" s="73"/>
      <c r="RZJ1" s="73"/>
      <c r="RZK1" s="73"/>
      <c r="RZL1" s="73"/>
      <c r="RZM1" s="73"/>
      <c r="RZN1" s="73"/>
      <c r="RZO1" s="73"/>
      <c r="RZP1" s="73"/>
      <c r="RZQ1" s="73"/>
      <c r="RZR1" s="73"/>
      <c r="RZS1" s="73"/>
      <c r="RZT1" s="73"/>
      <c r="RZU1" s="73"/>
      <c r="RZV1" s="73"/>
      <c r="RZW1" s="73"/>
      <c r="RZX1" s="73"/>
      <c r="RZY1" s="73"/>
      <c r="RZZ1" s="73"/>
      <c r="SAA1" s="73"/>
      <c r="SAB1" s="73"/>
      <c r="SAC1" s="73"/>
      <c r="SAD1" s="73"/>
      <c r="SAE1" s="73"/>
      <c r="SAF1" s="73"/>
      <c r="SAG1" s="73"/>
      <c r="SAH1" s="73"/>
      <c r="SAI1" s="73"/>
      <c r="SAJ1" s="73"/>
      <c r="SAK1" s="73"/>
      <c r="SAL1" s="73"/>
      <c r="SAM1" s="73"/>
      <c r="SAN1" s="73"/>
      <c r="SAO1" s="73"/>
      <c r="SAP1" s="73"/>
      <c r="SAQ1" s="73"/>
      <c r="SAR1" s="73"/>
      <c r="SAS1" s="73"/>
      <c r="SAT1" s="73"/>
      <c r="SAU1" s="73"/>
      <c r="SAV1" s="73"/>
      <c r="SAW1" s="73"/>
      <c r="SAX1" s="73"/>
      <c r="SAY1" s="73"/>
      <c r="SAZ1" s="73"/>
      <c r="SBA1" s="73"/>
      <c r="SBB1" s="73"/>
      <c r="SBC1" s="73"/>
      <c r="SBD1" s="73"/>
      <c r="SBE1" s="73"/>
      <c r="SBF1" s="73"/>
      <c r="SBG1" s="73"/>
      <c r="SBH1" s="73"/>
      <c r="SBI1" s="73"/>
      <c r="SBJ1" s="73"/>
      <c r="SBK1" s="73"/>
      <c r="SBL1" s="73"/>
      <c r="SBM1" s="73"/>
      <c r="SBN1" s="73"/>
      <c r="SBO1" s="73"/>
      <c r="SBP1" s="73"/>
      <c r="SBQ1" s="73"/>
      <c r="SBR1" s="73"/>
      <c r="SBS1" s="73"/>
      <c r="SBT1" s="73"/>
      <c r="SBU1" s="73"/>
      <c r="SBV1" s="73"/>
      <c r="SBW1" s="73"/>
      <c r="SBX1" s="73"/>
      <c r="SBY1" s="73"/>
      <c r="SBZ1" s="73"/>
      <c r="SCA1" s="73"/>
      <c r="SCB1" s="73"/>
      <c r="SCC1" s="73"/>
      <c r="SCD1" s="73"/>
      <c r="SCE1" s="73"/>
      <c r="SCF1" s="73"/>
      <c r="SCG1" s="73"/>
      <c r="SCH1" s="73"/>
      <c r="SCI1" s="73"/>
      <c r="SCJ1" s="73"/>
      <c r="SCK1" s="73"/>
      <c r="SCL1" s="73"/>
      <c r="SCM1" s="73"/>
      <c r="SCN1" s="73"/>
      <c r="SCO1" s="73"/>
      <c r="SCP1" s="73"/>
      <c r="SCQ1" s="73"/>
      <c r="SCR1" s="73"/>
      <c r="SCS1" s="73"/>
      <c r="SCT1" s="73"/>
      <c r="SCU1" s="73"/>
      <c r="SCV1" s="73"/>
      <c r="SCW1" s="73"/>
      <c r="SCX1" s="73"/>
      <c r="SCY1" s="73"/>
      <c r="SCZ1" s="73"/>
      <c r="SDA1" s="73"/>
      <c r="SDB1" s="73"/>
      <c r="SDC1" s="73"/>
      <c r="SDD1" s="73"/>
      <c r="SDE1" s="73"/>
      <c r="SDF1" s="73"/>
      <c r="SDG1" s="73"/>
      <c r="SDH1" s="73"/>
      <c r="SDI1" s="73"/>
      <c r="SDJ1" s="73"/>
      <c r="SDK1" s="73"/>
      <c r="SDL1" s="73"/>
      <c r="SDM1" s="73"/>
      <c r="SDN1" s="73"/>
      <c r="SDO1" s="73"/>
      <c r="SDP1" s="73"/>
      <c r="SDQ1" s="73"/>
      <c r="SDR1" s="73"/>
      <c r="SDS1" s="73"/>
      <c r="SDT1" s="73"/>
      <c r="SDU1" s="73"/>
      <c r="SDV1" s="73"/>
      <c r="SDW1" s="73"/>
      <c r="SDX1" s="73"/>
      <c r="SDY1" s="73"/>
      <c r="SDZ1" s="73"/>
      <c r="SEA1" s="73"/>
      <c r="SEB1" s="73"/>
      <c r="SEC1" s="73"/>
      <c r="SED1" s="73"/>
      <c r="SEE1" s="73"/>
      <c r="SEF1" s="73"/>
      <c r="SEG1" s="73"/>
      <c r="SEH1" s="73"/>
      <c r="SEI1" s="73"/>
      <c r="SEJ1" s="73"/>
      <c r="SEK1" s="73"/>
      <c r="SEL1" s="73"/>
      <c r="SEM1" s="73"/>
      <c r="SEN1" s="73"/>
      <c r="SEO1" s="73"/>
      <c r="SEP1" s="73"/>
      <c r="SEQ1" s="73"/>
      <c r="SER1" s="73"/>
      <c r="SES1" s="73"/>
      <c r="SET1" s="73"/>
      <c r="SEU1" s="73"/>
      <c r="SEV1" s="73"/>
      <c r="SEW1" s="73"/>
      <c r="SEX1" s="73"/>
      <c r="SEY1" s="73"/>
      <c r="SEZ1" s="73"/>
      <c r="SFA1" s="73"/>
      <c r="SFB1" s="73"/>
      <c r="SFC1" s="73"/>
      <c r="SFD1" s="73"/>
      <c r="SFE1" s="73"/>
      <c r="SFF1" s="73"/>
      <c r="SFG1" s="73"/>
      <c r="SFH1" s="73"/>
      <c r="SFI1" s="73"/>
      <c r="SFJ1" s="73"/>
      <c r="SFK1" s="73"/>
      <c r="SFL1" s="73"/>
      <c r="SFM1" s="73"/>
      <c r="SFN1" s="73"/>
      <c r="SFO1" s="73"/>
      <c r="SFP1" s="73"/>
      <c r="SFQ1" s="73"/>
      <c r="SFR1" s="73"/>
      <c r="SFS1" s="73"/>
      <c r="SFT1" s="73"/>
      <c r="SFU1" s="73"/>
      <c r="SFV1" s="73"/>
      <c r="SFW1" s="73"/>
      <c r="SFX1" s="73"/>
      <c r="SFY1" s="73"/>
      <c r="SFZ1" s="73"/>
      <c r="SGA1" s="73"/>
      <c r="SGB1" s="73"/>
      <c r="SGC1" s="73"/>
      <c r="SGD1" s="73"/>
      <c r="SGE1" s="73"/>
      <c r="SGF1" s="73"/>
      <c r="SGG1" s="73"/>
      <c r="SGH1" s="73"/>
      <c r="SGI1" s="73"/>
      <c r="SGJ1" s="73"/>
      <c r="SGK1" s="73"/>
      <c r="SGL1" s="73"/>
      <c r="SGM1" s="73"/>
      <c r="SGN1" s="73"/>
      <c r="SGO1" s="73"/>
      <c r="SGP1" s="73"/>
      <c r="SGQ1" s="73"/>
      <c r="SGR1" s="73"/>
      <c r="SGS1" s="73"/>
      <c r="SGT1" s="73"/>
      <c r="SGU1" s="73"/>
      <c r="SGV1" s="73"/>
      <c r="SGW1" s="73"/>
      <c r="SGX1" s="73"/>
      <c r="SGY1" s="73"/>
      <c r="SGZ1" s="73"/>
      <c r="SHA1" s="73"/>
      <c r="SHB1" s="73"/>
      <c r="SHC1" s="73"/>
      <c r="SHD1" s="73"/>
      <c r="SHE1" s="73"/>
      <c r="SHF1" s="73"/>
      <c r="SHG1" s="73"/>
      <c r="SHH1" s="73"/>
      <c r="SHI1" s="73"/>
      <c r="SHJ1" s="73"/>
      <c r="SHK1" s="73"/>
      <c r="SHL1" s="73"/>
      <c r="SHM1" s="73"/>
      <c r="SHN1" s="73"/>
      <c r="SHO1" s="73"/>
      <c r="SHP1" s="73"/>
      <c r="SHQ1" s="73"/>
      <c r="SHR1" s="73"/>
      <c r="SHS1" s="73"/>
      <c r="SHT1" s="73"/>
      <c r="SHU1" s="73"/>
      <c r="SHV1" s="73"/>
      <c r="SHW1" s="73"/>
      <c r="SHX1" s="73"/>
      <c r="SHY1" s="73"/>
      <c r="SHZ1" s="73"/>
      <c r="SIA1" s="73"/>
      <c r="SIB1" s="73"/>
      <c r="SIC1" s="73"/>
      <c r="SID1" s="73"/>
      <c r="SIE1" s="73"/>
      <c r="SIF1" s="73"/>
      <c r="SIG1" s="73"/>
      <c r="SIH1" s="73"/>
      <c r="SII1" s="73"/>
      <c r="SIJ1" s="73"/>
      <c r="SIK1" s="73"/>
      <c r="SIL1" s="73"/>
      <c r="SIM1" s="73"/>
      <c r="SIN1" s="73"/>
      <c r="SIO1" s="73"/>
      <c r="SIP1" s="73"/>
      <c r="SIQ1" s="73"/>
      <c r="SIR1" s="73"/>
      <c r="SIS1" s="73"/>
      <c r="SIT1" s="73"/>
      <c r="SIU1" s="73"/>
      <c r="SIV1" s="73"/>
      <c r="SIW1" s="73"/>
      <c r="SIX1" s="73"/>
      <c r="SIY1" s="73"/>
      <c r="SIZ1" s="73"/>
      <c r="SJA1" s="73"/>
      <c r="SJB1" s="73"/>
      <c r="SJC1" s="73"/>
      <c r="SJD1" s="73"/>
      <c r="SJE1" s="73"/>
      <c r="SJF1" s="73"/>
      <c r="SJG1" s="73"/>
      <c r="SJH1" s="73"/>
      <c r="SJI1" s="73"/>
      <c r="SJJ1" s="73"/>
      <c r="SJK1" s="73"/>
      <c r="SJL1" s="73"/>
      <c r="SJM1" s="73"/>
      <c r="SJN1" s="73"/>
      <c r="SJO1" s="73"/>
      <c r="SJP1" s="73"/>
      <c r="SJQ1" s="73"/>
      <c r="SJR1" s="73"/>
      <c r="SJS1" s="73"/>
      <c r="SJT1" s="73"/>
      <c r="SJU1" s="73"/>
      <c r="SJV1" s="73"/>
      <c r="SJW1" s="73"/>
      <c r="SJX1" s="73"/>
      <c r="SJY1" s="73"/>
      <c r="SJZ1" s="73"/>
      <c r="SKA1" s="73"/>
      <c r="SKB1" s="73"/>
      <c r="SKC1" s="73"/>
      <c r="SKD1" s="73"/>
      <c r="SKE1" s="73"/>
      <c r="SKF1" s="73"/>
      <c r="SKG1" s="73"/>
      <c r="SKH1" s="73"/>
      <c r="SKI1" s="73"/>
      <c r="SKJ1" s="73"/>
      <c r="SKK1" s="73"/>
      <c r="SKL1" s="73"/>
      <c r="SKM1" s="73"/>
      <c r="SKN1" s="73"/>
      <c r="SKO1" s="73"/>
      <c r="SKP1" s="73"/>
      <c r="SKQ1" s="73"/>
      <c r="SKR1" s="73"/>
      <c r="SKS1" s="73"/>
      <c r="SKT1" s="73"/>
      <c r="SKU1" s="73"/>
      <c r="SKV1" s="73"/>
      <c r="SKW1" s="73"/>
      <c r="SKX1" s="73"/>
      <c r="SKY1" s="73"/>
      <c r="SKZ1" s="73"/>
      <c r="SLA1" s="73"/>
      <c r="SLB1" s="73"/>
      <c r="SLC1" s="73"/>
      <c r="SLD1" s="73"/>
      <c r="SLE1" s="73"/>
      <c r="SLF1" s="73"/>
      <c r="SLG1" s="73"/>
      <c r="SLH1" s="73"/>
      <c r="SLI1" s="73"/>
      <c r="SLJ1" s="73"/>
      <c r="SLK1" s="73"/>
      <c r="SLL1" s="73"/>
      <c r="SLM1" s="73"/>
      <c r="SLN1" s="73"/>
      <c r="SLO1" s="73"/>
      <c r="SLP1" s="73"/>
      <c r="SLQ1" s="73"/>
      <c r="SLR1" s="73"/>
      <c r="SLS1" s="73"/>
      <c r="SLT1" s="73"/>
      <c r="SLU1" s="73"/>
      <c r="SLV1" s="73"/>
      <c r="SLW1" s="73"/>
      <c r="SLX1" s="73"/>
      <c r="SLY1" s="73"/>
      <c r="SLZ1" s="73"/>
      <c r="SMA1" s="73"/>
      <c r="SMB1" s="73"/>
      <c r="SMC1" s="73"/>
      <c r="SMD1" s="73"/>
      <c r="SME1" s="73"/>
      <c r="SMF1" s="73"/>
      <c r="SMG1" s="73"/>
      <c r="SMH1" s="73"/>
      <c r="SMI1" s="73"/>
      <c r="SMJ1" s="73"/>
      <c r="SMK1" s="73"/>
      <c r="SML1" s="73"/>
      <c r="SMM1" s="73"/>
      <c r="SMN1" s="73"/>
      <c r="SMO1" s="73"/>
      <c r="SMP1" s="73"/>
      <c r="SMQ1" s="73"/>
      <c r="SMR1" s="73"/>
      <c r="SMS1" s="73"/>
      <c r="SMT1" s="73"/>
      <c r="SMU1" s="73"/>
      <c r="SMV1" s="73"/>
      <c r="SMW1" s="73"/>
      <c r="SMX1" s="73"/>
      <c r="SMY1" s="73"/>
      <c r="SMZ1" s="73"/>
      <c r="SNA1" s="73"/>
      <c r="SNB1" s="73"/>
      <c r="SNC1" s="73"/>
      <c r="SND1" s="73"/>
      <c r="SNE1" s="73"/>
      <c r="SNF1" s="73"/>
      <c r="SNG1" s="73"/>
      <c r="SNH1" s="73"/>
      <c r="SNI1" s="73"/>
      <c r="SNJ1" s="73"/>
      <c r="SNK1" s="73"/>
      <c r="SNL1" s="73"/>
      <c r="SNM1" s="73"/>
      <c r="SNN1" s="73"/>
      <c r="SNO1" s="73"/>
      <c r="SNP1" s="73"/>
      <c r="SNQ1" s="73"/>
      <c r="SNR1" s="73"/>
      <c r="SNS1" s="73"/>
      <c r="SNT1" s="73"/>
      <c r="SNU1" s="73"/>
      <c r="SNV1" s="73"/>
      <c r="SNW1" s="73"/>
      <c r="SNX1" s="73"/>
      <c r="SNY1" s="73"/>
      <c r="SNZ1" s="73"/>
      <c r="SOA1" s="73"/>
      <c r="SOB1" s="73"/>
      <c r="SOC1" s="73"/>
      <c r="SOD1" s="73"/>
      <c r="SOE1" s="73"/>
      <c r="SOF1" s="73"/>
      <c r="SOG1" s="73"/>
      <c r="SOH1" s="73"/>
      <c r="SOI1" s="73"/>
      <c r="SOJ1" s="73"/>
      <c r="SOK1" s="73"/>
      <c r="SOL1" s="73"/>
      <c r="SOM1" s="73"/>
      <c r="SON1" s="73"/>
      <c r="SOO1" s="73"/>
      <c r="SOP1" s="73"/>
      <c r="SOQ1" s="73"/>
      <c r="SOR1" s="73"/>
      <c r="SOS1" s="73"/>
      <c r="SOT1" s="73"/>
      <c r="SOU1" s="73"/>
      <c r="SOV1" s="73"/>
      <c r="SOW1" s="73"/>
      <c r="SOX1" s="73"/>
      <c r="SOY1" s="73"/>
      <c r="SOZ1" s="73"/>
      <c r="SPA1" s="73"/>
      <c r="SPB1" s="73"/>
      <c r="SPC1" s="73"/>
      <c r="SPD1" s="73"/>
      <c r="SPE1" s="73"/>
      <c r="SPF1" s="73"/>
      <c r="SPG1" s="73"/>
      <c r="SPH1" s="73"/>
      <c r="SPI1" s="73"/>
      <c r="SPJ1" s="73"/>
      <c r="SPK1" s="73"/>
      <c r="SPL1" s="73"/>
      <c r="SPM1" s="73"/>
      <c r="SPN1" s="73"/>
      <c r="SPO1" s="73"/>
      <c r="SPP1" s="73"/>
      <c r="SPQ1" s="73"/>
      <c r="SPR1" s="73"/>
      <c r="SPS1" s="73"/>
      <c r="SPT1" s="73"/>
      <c r="SPU1" s="73"/>
      <c r="SPV1" s="73"/>
      <c r="SPW1" s="73"/>
      <c r="SPX1" s="73"/>
      <c r="SPY1" s="73"/>
      <c r="SPZ1" s="73"/>
      <c r="SQA1" s="73"/>
      <c r="SQB1" s="73"/>
      <c r="SQC1" s="73"/>
      <c r="SQD1" s="73"/>
      <c r="SQE1" s="73"/>
      <c r="SQF1" s="73"/>
      <c r="SQG1" s="73"/>
      <c r="SQH1" s="73"/>
      <c r="SQI1" s="73"/>
      <c r="SQJ1" s="73"/>
      <c r="SQK1" s="73"/>
      <c r="SQL1" s="73"/>
      <c r="SQM1" s="73"/>
      <c r="SQN1" s="73"/>
      <c r="SQO1" s="73"/>
      <c r="SQP1" s="73"/>
      <c r="SQQ1" s="73"/>
      <c r="SQR1" s="73"/>
      <c r="SQS1" s="73"/>
      <c r="SQT1" s="73"/>
      <c r="SQU1" s="73"/>
      <c r="SQV1" s="73"/>
      <c r="SQW1" s="73"/>
      <c r="SQX1" s="73"/>
      <c r="SQY1" s="73"/>
      <c r="SQZ1" s="73"/>
      <c r="SRA1" s="73"/>
      <c r="SRB1" s="73"/>
      <c r="SRC1" s="73"/>
      <c r="SRD1" s="73"/>
      <c r="SRE1" s="73"/>
      <c r="SRF1" s="73"/>
      <c r="SRG1" s="73"/>
      <c r="SRH1" s="73"/>
      <c r="SRI1" s="73"/>
      <c r="SRJ1" s="73"/>
      <c r="SRK1" s="73"/>
      <c r="SRL1" s="73"/>
      <c r="SRM1" s="73"/>
      <c r="SRN1" s="73"/>
      <c r="SRO1" s="73"/>
      <c r="SRP1" s="73"/>
      <c r="SRQ1" s="73"/>
      <c r="SRR1" s="73"/>
      <c r="SRS1" s="73"/>
      <c r="SRT1" s="73"/>
      <c r="SRU1" s="73"/>
      <c r="SRV1" s="73"/>
      <c r="SRW1" s="73"/>
      <c r="SRX1" s="73"/>
      <c r="SRY1" s="73"/>
      <c r="SRZ1" s="73"/>
      <c r="SSA1" s="73"/>
      <c r="SSB1" s="73"/>
      <c r="SSC1" s="73"/>
      <c r="SSD1" s="73"/>
      <c r="SSE1" s="73"/>
      <c r="SSF1" s="73"/>
      <c r="SSG1" s="73"/>
      <c r="SSH1" s="73"/>
      <c r="SSI1" s="73"/>
      <c r="SSJ1" s="73"/>
      <c r="SSK1" s="73"/>
      <c r="SSL1" s="73"/>
      <c r="SSM1" s="73"/>
      <c r="SSN1" s="73"/>
      <c r="SSO1" s="73"/>
      <c r="SSP1" s="73"/>
      <c r="SSQ1" s="73"/>
      <c r="SSR1" s="73"/>
      <c r="SSS1" s="73"/>
      <c r="SST1" s="73"/>
      <c r="SSU1" s="73"/>
      <c r="SSV1" s="73"/>
      <c r="SSW1" s="73"/>
      <c r="SSX1" s="73"/>
      <c r="SSY1" s="73"/>
      <c r="SSZ1" s="73"/>
      <c r="STA1" s="73"/>
      <c r="STB1" s="73"/>
      <c r="STC1" s="73"/>
      <c r="STD1" s="73"/>
      <c r="STE1" s="73"/>
      <c r="STF1" s="73"/>
      <c r="STG1" s="73"/>
      <c r="STH1" s="73"/>
      <c r="STI1" s="73"/>
      <c r="STJ1" s="73"/>
      <c r="STK1" s="73"/>
      <c r="STL1" s="73"/>
      <c r="STM1" s="73"/>
      <c r="STN1" s="73"/>
      <c r="STO1" s="73"/>
      <c r="STP1" s="73"/>
      <c r="STQ1" s="73"/>
      <c r="STR1" s="73"/>
      <c r="STS1" s="73"/>
      <c r="STT1" s="73"/>
      <c r="STU1" s="73"/>
      <c r="STV1" s="73"/>
      <c r="STW1" s="73"/>
      <c r="STX1" s="73"/>
      <c r="STY1" s="73"/>
      <c r="STZ1" s="73"/>
      <c r="SUA1" s="73"/>
      <c r="SUB1" s="73"/>
      <c r="SUC1" s="73"/>
      <c r="SUD1" s="73"/>
      <c r="SUE1" s="73"/>
      <c r="SUF1" s="73"/>
      <c r="SUG1" s="73"/>
      <c r="SUH1" s="73"/>
      <c r="SUI1" s="73"/>
      <c r="SUJ1" s="73"/>
      <c r="SUK1" s="73"/>
      <c r="SUL1" s="73"/>
      <c r="SUM1" s="73"/>
      <c r="SUN1" s="73"/>
      <c r="SUO1" s="73"/>
      <c r="SUP1" s="73"/>
      <c r="SUQ1" s="73"/>
      <c r="SUR1" s="73"/>
      <c r="SUS1" s="73"/>
      <c r="SUT1" s="73"/>
      <c r="SUU1" s="73"/>
      <c r="SUV1" s="73"/>
      <c r="SUW1" s="73"/>
      <c r="SUX1" s="73"/>
      <c r="SUY1" s="73"/>
      <c r="SUZ1" s="73"/>
      <c r="SVA1" s="73"/>
      <c r="SVB1" s="73"/>
      <c r="SVC1" s="73"/>
      <c r="SVD1" s="73"/>
      <c r="SVE1" s="73"/>
      <c r="SVF1" s="73"/>
      <c r="SVG1" s="73"/>
      <c r="SVH1" s="73"/>
      <c r="SVI1" s="73"/>
      <c r="SVJ1" s="73"/>
      <c r="SVK1" s="73"/>
      <c r="SVL1" s="73"/>
      <c r="SVM1" s="73"/>
      <c r="SVN1" s="73"/>
      <c r="SVO1" s="73"/>
      <c r="SVP1" s="73"/>
      <c r="SVQ1" s="73"/>
      <c r="SVR1" s="73"/>
      <c r="SVS1" s="73"/>
      <c r="SVT1" s="73"/>
      <c r="SVU1" s="73"/>
      <c r="SVV1" s="73"/>
      <c r="SVW1" s="73"/>
      <c r="SVX1" s="73"/>
      <c r="SVY1" s="73"/>
      <c r="SVZ1" s="73"/>
      <c r="SWA1" s="73"/>
      <c r="SWB1" s="73"/>
      <c r="SWC1" s="73"/>
      <c r="SWD1" s="73"/>
      <c r="SWE1" s="73"/>
      <c r="SWF1" s="73"/>
      <c r="SWG1" s="73"/>
      <c r="SWH1" s="73"/>
      <c r="SWI1" s="73"/>
      <c r="SWJ1" s="73"/>
      <c r="SWK1" s="73"/>
      <c r="SWL1" s="73"/>
      <c r="SWM1" s="73"/>
      <c r="SWN1" s="73"/>
      <c r="SWO1" s="73"/>
      <c r="SWP1" s="73"/>
      <c r="SWQ1" s="73"/>
      <c r="SWR1" s="73"/>
      <c r="SWS1" s="73"/>
      <c r="SWT1" s="73"/>
      <c r="SWU1" s="73"/>
      <c r="SWV1" s="73"/>
      <c r="SWW1" s="73"/>
      <c r="SWX1" s="73"/>
      <c r="SWY1" s="73"/>
      <c r="SWZ1" s="73"/>
      <c r="SXA1" s="73"/>
      <c r="SXB1" s="73"/>
      <c r="SXC1" s="73"/>
      <c r="SXD1" s="73"/>
      <c r="SXE1" s="73"/>
      <c r="SXF1" s="73"/>
      <c r="SXG1" s="73"/>
      <c r="SXH1" s="73"/>
      <c r="SXI1" s="73"/>
      <c r="SXJ1" s="73"/>
      <c r="SXK1" s="73"/>
      <c r="SXL1" s="73"/>
      <c r="SXM1" s="73"/>
      <c r="SXN1" s="73"/>
      <c r="SXO1" s="73"/>
      <c r="SXP1" s="73"/>
      <c r="SXQ1" s="73"/>
      <c r="SXR1" s="73"/>
      <c r="SXS1" s="73"/>
      <c r="SXT1" s="73"/>
      <c r="SXU1" s="73"/>
      <c r="SXV1" s="73"/>
      <c r="SXW1" s="73"/>
      <c r="SXX1" s="73"/>
      <c r="SXY1" s="73"/>
      <c r="SXZ1" s="73"/>
      <c r="SYA1" s="73"/>
      <c r="SYB1" s="73"/>
      <c r="SYC1" s="73"/>
      <c r="SYD1" s="73"/>
      <c r="SYE1" s="73"/>
      <c r="SYF1" s="73"/>
      <c r="SYG1" s="73"/>
      <c r="SYH1" s="73"/>
      <c r="SYI1" s="73"/>
      <c r="SYJ1" s="73"/>
      <c r="SYK1" s="73"/>
      <c r="SYL1" s="73"/>
      <c r="SYM1" s="73"/>
      <c r="SYN1" s="73"/>
      <c r="SYO1" s="73"/>
      <c r="SYP1" s="73"/>
      <c r="SYQ1" s="73"/>
      <c r="SYR1" s="73"/>
      <c r="SYS1" s="73"/>
      <c r="SYT1" s="73"/>
      <c r="SYU1" s="73"/>
      <c r="SYV1" s="73"/>
      <c r="SYW1" s="73"/>
      <c r="SYX1" s="73"/>
      <c r="SYY1" s="73"/>
      <c r="SYZ1" s="73"/>
      <c r="SZA1" s="73"/>
      <c r="SZB1" s="73"/>
      <c r="SZC1" s="73"/>
      <c r="SZD1" s="73"/>
      <c r="SZE1" s="73"/>
      <c r="SZF1" s="73"/>
      <c r="SZG1" s="73"/>
      <c r="SZH1" s="73"/>
      <c r="SZI1" s="73"/>
      <c r="SZJ1" s="73"/>
      <c r="SZK1" s="73"/>
      <c r="SZL1" s="73"/>
      <c r="SZM1" s="73"/>
      <c r="SZN1" s="73"/>
      <c r="SZO1" s="73"/>
      <c r="SZP1" s="73"/>
      <c r="SZQ1" s="73"/>
      <c r="SZR1" s="73"/>
      <c r="SZS1" s="73"/>
      <c r="SZT1" s="73"/>
      <c r="SZU1" s="73"/>
      <c r="SZV1" s="73"/>
      <c r="SZW1" s="73"/>
      <c r="SZX1" s="73"/>
      <c r="SZY1" s="73"/>
      <c r="SZZ1" s="73"/>
      <c r="TAA1" s="73"/>
      <c r="TAB1" s="73"/>
      <c r="TAC1" s="73"/>
      <c r="TAD1" s="73"/>
      <c r="TAE1" s="73"/>
      <c r="TAF1" s="73"/>
      <c r="TAG1" s="73"/>
      <c r="TAH1" s="73"/>
      <c r="TAI1" s="73"/>
      <c r="TAJ1" s="73"/>
      <c r="TAK1" s="73"/>
      <c r="TAL1" s="73"/>
      <c r="TAM1" s="73"/>
      <c r="TAN1" s="73"/>
      <c r="TAO1" s="73"/>
      <c r="TAP1" s="73"/>
      <c r="TAQ1" s="73"/>
      <c r="TAR1" s="73"/>
      <c r="TAS1" s="73"/>
      <c r="TAT1" s="73"/>
      <c r="TAU1" s="73"/>
      <c r="TAV1" s="73"/>
      <c r="TAW1" s="73"/>
      <c r="TAX1" s="73"/>
      <c r="TAY1" s="73"/>
      <c r="TAZ1" s="73"/>
      <c r="TBA1" s="73"/>
      <c r="TBB1" s="73"/>
      <c r="TBC1" s="73"/>
      <c r="TBD1" s="73"/>
      <c r="TBE1" s="73"/>
      <c r="TBF1" s="73"/>
      <c r="TBG1" s="73"/>
      <c r="TBH1" s="73"/>
      <c r="TBI1" s="73"/>
      <c r="TBJ1" s="73"/>
      <c r="TBK1" s="73"/>
      <c r="TBL1" s="73"/>
      <c r="TBM1" s="73"/>
      <c r="TBN1" s="73"/>
      <c r="TBO1" s="73"/>
      <c r="TBP1" s="73"/>
      <c r="TBQ1" s="73"/>
      <c r="TBR1" s="73"/>
      <c r="TBS1" s="73"/>
      <c r="TBT1" s="73"/>
      <c r="TBU1" s="73"/>
      <c r="TBV1" s="73"/>
      <c r="TBW1" s="73"/>
      <c r="TBX1" s="73"/>
      <c r="TBY1" s="73"/>
      <c r="TBZ1" s="73"/>
      <c r="TCA1" s="73"/>
      <c r="TCB1" s="73"/>
      <c r="TCC1" s="73"/>
      <c r="TCD1" s="73"/>
      <c r="TCE1" s="73"/>
      <c r="TCF1" s="73"/>
      <c r="TCG1" s="73"/>
      <c r="TCH1" s="73"/>
      <c r="TCI1" s="73"/>
      <c r="TCJ1" s="73"/>
      <c r="TCK1" s="73"/>
      <c r="TCL1" s="73"/>
      <c r="TCM1" s="73"/>
      <c r="TCN1" s="73"/>
      <c r="TCO1" s="73"/>
      <c r="TCP1" s="73"/>
      <c r="TCQ1" s="73"/>
      <c r="TCR1" s="73"/>
      <c r="TCS1" s="73"/>
      <c r="TCT1" s="73"/>
      <c r="TCU1" s="73"/>
      <c r="TCV1" s="73"/>
      <c r="TCW1" s="73"/>
      <c r="TCX1" s="73"/>
      <c r="TCY1" s="73"/>
      <c r="TCZ1" s="73"/>
      <c r="TDA1" s="73"/>
      <c r="TDB1" s="73"/>
      <c r="TDC1" s="73"/>
      <c r="TDD1" s="73"/>
      <c r="TDE1" s="73"/>
      <c r="TDF1" s="73"/>
      <c r="TDG1" s="73"/>
      <c r="TDH1" s="73"/>
      <c r="TDI1" s="73"/>
      <c r="TDJ1" s="73"/>
      <c r="TDK1" s="73"/>
      <c r="TDL1" s="73"/>
      <c r="TDM1" s="73"/>
      <c r="TDN1" s="73"/>
      <c r="TDO1" s="73"/>
      <c r="TDP1" s="73"/>
      <c r="TDQ1" s="73"/>
      <c r="TDR1" s="73"/>
      <c r="TDS1" s="73"/>
      <c r="TDT1" s="73"/>
      <c r="TDU1" s="73"/>
      <c r="TDV1" s="73"/>
      <c r="TDW1" s="73"/>
      <c r="TDX1" s="73"/>
      <c r="TDY1" s="73"/>
      <c r="TDZ1" s="73"/>
      <c r="TEA1" s="73"/>
      <c r="TEB1" s="73"/>
      <c r="TEC1" s="73"/>
      <c r="TED1" s="73"/>
      <c r="TEE1" s="73"/>
      <c r="TEF1" s="73"/>
      <c r="TEG1" s="73"/>
      <c r="TEH1" s="73"/>
      <c r="TEI1" s="73"/>
      <c r="TEJ1" s="73"/>
      <c r="TEK1" s="73"/>
      <c r="TEL1" s="73"/>
      <c r="TEM1" s="73"/>
      <c r="TEN1" s="73"/>
      <c r="TEO1" s="73"/>
      <c r="TEP1" s="73"/>
      <c r="TEQ1" s="73"/>
      <c r="TER1" s="73"/>
      <c r="TES1" s="73"/>
      <c r="TET1" s="73"/>
      <c r="TEU1" s="73"/>
      <c r="TEV1" s="73"/>
      <c r="TEW1" s="73"/>
      <c r="TEX1" s="73"/>
      <c r="TEY1" s="73"/>
      <c r="TEZ1" s="73"/>
      <c r="TFA1" s="73"/>
      <c r="TFB1" s="73"/>
      <c r="TFC1" s="73"/>
      <c r="TFD1" s="73"/>
      <c r="TFE1" s="73"/>
      <c r="TFF1" s="73"/>
      <c r="TFG1" s="73"/>
      <c r="TFH1" s="73"/>
      <c r="TFI1" s="73"/>
      <c r="TFJ1" s="73"/>
      <c r="TFK1" s="73"/>
      <c r="TFL1" s="73"/>
      <c r="TFM1" s="73"/>
      <c r="TFN1" s="73"/>
      <c r="TFO1" s="73"/>
      <c r="TFP1" s="73"/>
      <c r="TFQ1" s="73"/>
      <c r="TFR1" s="73"/>
      <c r="TFS1" s="73"/>
      <c r="TFT1" s="73"/>
      <c r="TFU1" s="73"/>
      <c r="TFV1" s="73"/>
      <c r="TFW1" s="73"/>
      <c r="TFX1" s="73"/>
      <c r="TFY1" s="73"/>
      <c r="TFZ1" s="73"/>
      <c r="TGA1" s="73"/>
      <c r="TGB1" s="73"/>
      <c r="TGC1" s="73"/>
      <c r="TGD1" s="73"/>
      <c r="TGE1" s="73"/>
      <c r="TGF1" s="73"/>
      <c r="TGG1" s="73"/>
      <c r="TGH1" s="73"/>
      <c r="TGI1" s="73"/>
      <c r="TGJ1" s="73"/>
      <c r="TGK1" s="73"/>
      <c r="TGL1" s="73"/>
      <c r="TGM1" s="73"/>
      <c r="TGN1" s="73"/>
      <c r="TGO1" s="73"/>
      <c r="TGP1" s="73"/>
      <c r="TGQ1" s="73"/>
      <c r="TGR1" s="73"/>
      <c r="TGS1" s="73"/>
      <c r="TGT1" s="73"/>
      <c r="TGU1" s="73"/>
      <c r="TGV1" s="73"/>
      <c r="TGW1" s="73"/>
      <c r="TGX1" s="73"/>
      <c r="TGY1" s="73"/>
      <c r="TGZ1" s="73"/>
      <c r="THA1" s="73"/>
      <c r="THB1" s="73"/>
      <c r="THC1" s="73"/>
      <c r="THD1" s="73"/>
      <c r="THE1" s="73"/>
      <c r="THF1" s="73"/>
      <c r="THG1" s="73"/>
      <c r="THH1" s="73"/>
      <c r="THI1" s="73"/>
      <c r="THJ1" s="73"/>
      <c r="THK1" s="73"/>
      <c r="THL1" s="73"/>
      <c r="THM1" s="73"/>
      <c r="THN1" s="73"/>
      <c r="THO1" s="73"/>
      <c r="THP1" s="73"/>
      <c r="THQ1" s="73"/>
      <c r="THR1" s="73"/>
      <c r="THS1" s="73"/>
      <c r="THT1" s="73"/>
      <c r="THU1" s="73"/>
      <c r="THV1" s="73"/>
      <c r="THW1" s="73"/>
      <c r="THX1" s="73"/>
      <c r="THY1" s="73"/>
      <c r="THZ1" s="73"/>
      <c r="TIA1" s="73"/>
      <c r="TIB1" s="73"/>
      <c r="TIC1" s="73"/>
      <c r="TID1" s="73"/>
      <c r="TIE1" s="73"/>
      <c r="TIF1" s="73"/>
      <c r="TIG1" s="73"/>
      <c r="TIH1" s="73"/>
      <c r="TII1" s="73"/>
      <c r="TIJ1" s="73"/>
      <c r="TIK1" s="73"/>
      <c r="TIL1" s="73"/>
      <c r="TIM1" s="73"/>
      <c r="TIN1" s="73"/>
      <c r="TIO1" s="73"/>
      <c r="TIP1" s="73"/>
      <c r="TIQ1" s="73"/>
      <c r="TIR1" s="73"/>
      <c r="TIS1" s="73"/>
      <c r="TIT1" s="73"/>
      <c r="TIU1" s="73"/>
      <c r="TIV1" s="73"/>
      <c r="TIW1" s="73"/>
      <c r="TIX1" s="73"/>
      <c r="TIY1" s="73"/>
      <c r="TIZ1" s="73"/>
      <c r="TJA1" s="73"/>
      <c r="TJB1" s="73"/>
      <c r="TJC1" s="73"/>
      <c r="TJD1" s="73"/>
      <c r="TJE1" s="73"/>
      <c r="TJF1" s="73"/>
      <c r="TJG1" s="73"/>
      <c r="TJH1" s="73"/>
      <c r="TJI1" s="73"/>
      <c r="TJJ1" s="73"/>
      <c r="TJK1" s="73"/>
      <c r="TJL1" s="73"/>
      <c r="TJM1" s="73"/>
      <c r="TJN1" s="73"/>
      <c r="TJO1" s="73"/>
      <c r="TJP1" s="73"/>
      <c r="TJQ1" s="73"/>
      <c r="TJR1" s="73"/>
      <c r="TJS1" s="73"/>
      <c r="TJT1" s="73"/>
      <c r="TJU1" s="73"/>
      <c r="TJV1" s="73"/>
      <c r="TJW1" s="73"/>
      <c r="TJX1" s="73"/>
      <c r="TJY1" s="73"/>
      <c r="TJZ1" s="73"/>
      <c r="TKA1" s="73"/>
      <c r="TKB1" s="73"/>
      <c r="TKC1" s="73"/>
      <c r="TKD1" s="73"/>
      <c r="TKE1" s="73"/>
      <c r="TKF1" s="73"/>
      <c r="TKG1" s="73"/>
      <c r="TKH1" s="73"/>
      <c r="TKI1" s="73"/>
      <c r="TKJ1" s="73"/>
      <c r="TKK1" s="73"/>
      <c r="TKL1" s="73"/>
      <c r="TKM1" s="73"/>
      <c r="TKN1" s="73"/>
      <c r="TKO1" s="73"/>
      <c r="TKP1" s="73"/>
      <c r="TKQ1" s="73"/>
      <c r="TKR1" s="73"/>
      <c r="TKS1" s="73"/>
      <c r="TKT1" s="73"/>
      <c r="TKU1" s="73"/>
      <c r="TKV1" s="73"/>
      <c r="TKW1" s="73"/>
      <c r="TKX1" s="73"/>
      <c r="TKY1" s="73"/>
      <c r="TKZ1" s="73"/>
      <c r="TLA1" s="73"/>
      <c r="TLB1" s="73"/>
      <c r="TLC1" s="73"/>
      <c r="TLD1" s="73"/>
      <c r="TLE1" s="73"/>
      <c r="TLF1" s="73"/>
      <c r="TLG1" s="73"/>
      <c r="TLH1" s="73"/>
      <c r="TLI1" s="73"/>
      <c r="TLJ1" s="73"/>
      <c r="TLK1" s="73"/>
      <c r="TLL1" s="73"/>
      <c r="TLM1" s="73"/>
      <c r="TLN1" s="73"/>
      <c r="TLO1" s="73"/>
      <c r="TLP1" s="73"/>
      <c r="TLQ1" s="73"/>
      <c r="TLR1" s="73"/>
      <c r="TLS1" s="73"/>
      <c r="TLT1" s="73"/>
      <c r="TLU1" s="73"/>
      <c r="TLV1" s="73"/>
      <c r="TLW1" s="73"/>
      <c r="TLX1" s="73"/>
      <c r="TLY1" s="73"/>
      <c r="TLZ1" s="73"/>
      <c r="TMA1" s="73"/>
      <c r="TMB1" s="73"/>
      <c r="TMC1" s="73"/>
      <c r="TMD1" s="73"/>
      <c r="TME1" s="73"/>
      <c r="TMF1" s="73"/>
      <c r="TMG1" s="73"/>
      <c r="TMH1" s="73"/>
      <c r="TMI1" s="73"/>
      <c r="TMJ1" s="73"/>
      <c r="TMK1" s="73"/>
      <c r="TML1" s="73"/>
      <c r="TMM1" s="73"/>
      <c r="TMN1" s="73"/>
      <c r="TMO1" s="73"/>
      <c r="TMP1" s="73"/>
      <c r="TMQ1" s="73"/>
      <c r="TMR1" s="73"/>
      <c r="TMS1" s="73"/>
      <c r="TMT1" s="73"/>
      <c r="TMU1" s="73"/>
      <c r="TMV1" s="73"/>
      <c r="TMW1" s="73"/>
      <c r="TMX1" s="73"/>
      <c r="TMY1" s="73"/>
      <c r="TMZ1" s="73"/>
      <c r="TNA1" s="73"/>
      <c r="TNB1" s="73"/>
      <c r="TNC1" s="73"/>
      <c r="TND1" s="73"/>
      <c r="TNE1" s="73"/>
      <c r="TNF1" s="73"/>
      <c r="TNG1" s="73"/>
      <c r="TNH1" s="73"/>
      <c r="TNI1" s="73"/>
      <c r="TNJ1" s="73"/>
      <c r="TNK1" s="73"/>
      <c r="TNL1" s="73"/>
      <c r="TNM1" s="73"/>
      <c r="TNN1" s="73"/>
      <c r="TNO1" s="73"/>
      <c r="TNP1" s="73"/>
      <c r="TNQ1" s="73"/>
      <c r="TNR1" s="73"/>
      <c r="TNS1" s="73"/>
      <c r="TNT1" s="73"/>
      <c r="TNU1" s="73"/>
      <c r="TNV1" s="73"/>
      <c r="TNW1" s="73"/>
      <c r="TNX1" s="73"/>
      <c r="TNY1" s="73"/>
      <c r="TNZ1" s="73"/>
      <c r="TOA1" s="73"/>
      <c r="TOB1" s="73"/>
      <c r="TOC1" s="73"/>
      <c r="TOD1" s="73"/>
      <c r="TOE1" s="73"/>
      <c r="TOF1" s="73"/>
      <c r="TOG1" s="73"/>
      <c r="TOH1" s="73"/>
      <c r="TOI1" s="73"/>
      <c r="TOJ1" s="73"/>
      <c r="TOK1" s="73"/>
      <c r="TOL1" s="73"/>
      <c r="TOM1" s="73"/>
      <c r="TON1" s="73"/>
      <c r="TOO1" s="73"/>
      <c r="TOP1" s="73"/>
      <c r="TOQ1" s="73"/>
      <c r="TOR1" s="73"/>
      <c r="TOS1" s="73"/>
      <c r="TOT1" s="73"/>
      <c r="TOU1" s="73"/>
      <c r="TOV1" s="73"/>
      <c r="TOW1" s="73"/>
      <c r="TOX1" s="73"/>
      <c r="TOY1" s="73"/>
      <c r="TOZ1" s="73"/>
      <c r="TPA1" s="73"/>
      <c r="TPB1" s="73"/>
      <c r="TPC1" s="73"/>
      <c r="TPD1" s="73"/>
      <c r="TPE1" s="73"/>
      <c r="TPF1" s="73"/>
      <c r="TPG1" s="73"/>
      <c r="TPH1" s="73"/>
      <c r="TPI1" s="73"/>
      <c r="TPJ1" s="73"/>
      <c r="TPK1" s="73"/>
      <c r="TPL1" s="73"/>
      <c r="TPM1" s="73"/>
      <c r="TPN1" s="73"/>
      <c r="TPO1" s="73"/>
      <c r="TPP1" s="73"/>
      <c r="TPQ1" s="73"/>
      <c r="TPR1" s="73"/>
      <c r="TPS1" s="73"/>
      <c r="TPT1" s="73"/>
      <c r="TPU1" s="73"/>
      <c r="TPV1" s="73"/>
      <c r="TPW1" s="73"/>
      <c r="TPX1" s="73"/>
      <c r="TPY1" s="73"/>
      <c r="TPZ1" s="73"/>
      <c r="TQA1" s="73"/>
      <c r="TQB1" s="73"/>
      <c r="TQC1" s="73"/>
      <c r="TQD1" s="73"/>
      <c r="TQE1" s="73"/>
      <c r="TQF1" s="73"/>
      <c r="TQG1" s="73"/>
      <c r="TQH1" s="73"/>
      <c r="TQI1" s="73"/>
      <c r="TQJ1" s="73"/>
      <c r="TQK1" s="73"/>
      <c r="TQL1" s="73"/>
      <c r="TQM1" s="73"/>
      <c r="TQN1" s="73"/>
      <c r="TQO1" s="73"/>
      <c r="TQP1" s="73"/>
      <c r="TQQ1" s="73"/>
      <c r="TQR1" s="73"/>
      <c r="TQS1" s="73"/>
      <c r="TQT1" s="73"/>
      <c r="TQU1" s="73"/>
      <c r="TQV1" s="73"/>
      <c r="TQW1" s="73"/>
      <c r="TQX1" s="73"/>
      <c r="TQY1" s="73"/>
      <c r="TQZ1" s="73"/>
      <c r="TRA1" s="73"/>
      <c r="TRB1" s="73"/>
      <c r="TRC1" s="73"/>
      <c r="TRD1" s="73"/>
      <c r="TRE1" s="73"/>
      <c r="TRF1" s="73"/>
      <c r="TRG1" s="73"/>
      <c r="TRH1" s="73"/>
      <c r="TRI1" s="73"/>
      <c r="TRJ1" s="73"/>
      <c r="TRK1" s="73"/>
      <c r="TRL1" s="73"/>
      <c r="TRM1" s="73"/>
      <c r="TRN1" s="73"/>
      <c r="TRO1" s="73"/>
      <c r="TRP1" s="73"/>
      <c r="TRQ1" s="73"/>
      <c r="TRR1" s="73"/>
      <c r="TRS1" s="73"/>
      <c r="TRT1" s="73"/>
      <c r="TRU1" s="73"/>
      <c r="TRV1" s="73"/>
      <c r="TRW1" s="73"/>
      <c r="TRX1" s="73"/>
      <c r="TRY1" s="73"/>
      <c r="TRZ1" s="73"/>
      <c r="TSA1" s="73"/>
      <c r="TSB1" s="73"/>
      <c r="TSC1" s="73"/>
      <c r="TSD1" s="73"/>
      <c r="TSE1" s="73"/>
      <c r="TSF1" s="73"/>
      <c r="TSG1" s="73"/>
      <c r="TSH1" s="73"/>
      <c r="TSI1" s="73"/>
      <c r="TSJ1" s="73"/>
      <c r="TSK1" s="73"/>
      <c r="TSL1" s="73"/>
      <c r="TSM1" s="73"/>
      <c r="TSN1" s="73"/>
      <c r="TSO1" s="73"/>
      <c r="TSP1" s="73"/>
      <c r="TSQ1" s="73"/>
      <c r="TSR1" s="73"/>
      <c r="TSS1" s="73"/>
      <c r="TST1" s="73"/>
      <c r="TSU1" s="73"/>
      <c r="TSV1" s="73"/>
      <c r="TSW1" s="73"/>
      <c r="TSX1" s="73"/>
      <c r="TSY1" s="73"/>
      <c r="TSZ1" s="73"/>
      <c r="TTA1" s="73"/>
      <c r="TTB1" s="73"/>
      <c r="TTC1" s="73"/>
      <c r="TTD1" s="73"/>
      <c r="TTE1" s="73"/>
      <c r="TTF1" s="73"/>
      <c r="TTG1" s="73"/>
      <c r="TTH1" s="73"/>
      <c r="TTI1" s="73"/>
      <c r="TTJ1" s="73"/>
      <c r="TTK1" s="73"/>
      <c r="TTL1" s="73"/>
      <c r="TTM1" s="73"/>
      <c r="TTN1" s="73"/>
      <c r="TTO1" s="73"/>
      <c r="TTP1" s="73"/>
      <c r="TTQ1" s="73"/>
      <c r="TTR1" s="73"/>
      <c r="TTS1" s="73"/>
      <c r="TTT1" s="73"/>
      <c r="TTU1" s="73"/>
      <c r="TTV1" s="73"/>
      <c r="TTW1" s="73"/>
      <c r="TTX1" s="73"/>
      <c r="TTY1" s="73"/>
      <c r="TTZ1" s="73"/>
      <c r="TUA1" s="73"/>
      <c r="TUB1" s="73"/>
      <c r="TUC1" s="73"/>
      <c r="TUD1" s="73"/>
      <c r="TUE1" s="73"/>
      <c r="TUF1" s="73"/>
      <c r="TUG1" s="73"/>
      <c r="TUH1" s="73"/>
      <c r="TUI1" s="73"/>
      <c r="TUJ1" s="73"/>
      <c r="TUK1" s="73"/>
      <c r="TUL1" s="73"/>
      <c r="TUM1" s="73"/>
      <c r="TUN1" s="73"/>
      <c r="TUO1" s="73"/>
      <c r="TUP1" s="73"/>
      <c r="TUQ1" s="73"/>
      <c r="TUR1" s="73"/>
      <c r="TUS1" s="73"/>
      <c r="TUT1" s="73"/>
      <c r="TUU1" s="73"/>
      <c r="TUV1" s="73"/>
      <c r="TUW1" s="73"/>
      <c r="TUX1" s="73"/>
      <c r="TUY1" s="73"/>
      <c r="TUZ1" s="73"/>
      <c r="TVA1" s="73"/>
      <c r="TVB1" s="73"/>
      <c r="TVC1" s="73"/>
      <c r="TVD1" s="73"/>
      <c r="TVE1" s="73"/>
      <c r="TVF1" s="73"/>
      <c r="TVG1" s="73"/>
      <c r="TVH1" s="73"/>
      <c r="TVI1" s="73"/>
      <c r="TVJ1" s="73"/>
      <c r="TVK1" s="73"/>
      <c r="TVL1" s="73"/>
      <c r="TVM1" s="73"/>
      <c r="TVN1" s="73"/>
      <c r="TVO1" s="73"/>
      <c r="TVP1" s="73"/>
      <c r="TVQ1" s="73"/>
      <c r="TVR1" s="73"/>
      <c r="TVS1" s="73"/>
      <c r="TVT1" s="73"/>
      <c r="TVU1" s="73"/>
      <c r="TVV1" s="73"/>
      <c r="TVW1" s="73"/>
      <c r="TVX1" s="73"/>
      <c r="TVY1" s="73"/>
      <c r="TVZ1" s="73"/>
      <c r="TWA1" s="73"/>
      <c r="TWB1" s="73"/>
      <c r="TWC1" s="73"/>
      <c r="TWD1" s="73"/>
      <c r="TWE1" s="73"/>
      <c r="TWF1" s="73"/>
      <c r="TWG1" s="73"/>
      <c r="TWH1" s="73"/>
      <c r="TWI1" s="73"/>
      <c r="TWJ1" s="73"/>
      <c r="TWK1" s="73"/>
      <c r="TWL1" s="73"/>
      <c r="TWM1" s="73"/>
      <c r="TWN1" s="73"/>
      <c r="TWO1" s="73"/>
      <c r="TWP1" s="73"/>
      <c r="TWQ1" s="73"/>
      <c r="TWR1" s="73"/>
      <c r="TWS1" s="73"/>
      <c r="TWT1" s="73"/>
      <c r="TWU1" s="73"/>
      <c r="TWV1" s="73"/>
      <c r="TWW1" s="73"/>
      <c r="TWX1" s="73"/>
      <c r="TWY1" s="73"/>
      <c r="TWZ1" s="73"/>
      <c r="TXA1" s="73"/>
      <c r="TXB1" s="73"/>
      <c r="TXC1" s="73"/>
      <c r="TXD1" s="73"/>
      <c r="TXE1" s="73"/>
      <c r="TXF1" s="73"/>
      <c r="TXG1" s="73"/>
      <c r="TXH1" s="73"/>
      <c r="TXI1" s="73"/>
      <c r="TXJ1" s="73"/>
      <c r="TXK1" s="73"/>
      <c r="TXL1" s="73"/>
      <c r="TXM1" s="73"/>
      <c r="TXN1" s="73"/>
      <c r="TXO1" s="73"/>
      <c r="TXP1" s="73"/>
      <c r="TXQ1" s="73"/>
      <c r="TXR1" s="73"/>
      <c r="TXS1" s="73"/>
      <c r="TXT1" s="73"/>
      <c r="TXU1" s="73"/>
      <c r="TXV1" s="73"/>
      <c r="TXW1" s="73"/>
      <c r="TXX1" s="73"/>
      <c r="TXY1" s="73"/>
      <c r="TXZ1" s="73"/>
      <c r="TYA1" s="73"/>
      <c r="TYB1" s="73"/>
      <c r="TYC1" s="73"/>
      <c r="TYD1" s="73"/>
      <c r="TYE1" s="73"/>
      <c r="TYF1" s="73"/>
      <c r="TYG1" s="73"/>
      <c r="TYH1" s="73"/>
      <c r="TYI1" s="73"/>
      <c r="TYJ1" s="73"/>
      <c r="TYK1" s="73"/>
      <c r="TYL1" s="73"/>
      <c r="TYM1" s="73"/>
      <c r="TYN1" s="73"/>
      <c r="TYO1" s="73"/>
      <c r="TYP1" s="73"/>
      <c r="TYQ1" s="73"/>
      <c r="TYR1" s="73"/>
      <c r="TYS1" s="73"/>
      <c r="TYT1" s="73"/>
      <c r="TYU1" s="73"/>
      <c r="TYV1" s="73"/>
      <c r="TYW1" s="73"/>
      <c r="TYX1" s="73"/>
      <c r="TYY1" s="73"/>
      <c r="TYZ1" s="73"/>
      <c r="TZA1" s="73"/>
      <c r="TZB1" s="73"/>
      <c r="TZC1" s="73"/>
      <c r="TZD1" s="73"/>
      <c r="TZE1" s="73"/>
      <c r="TZF1" s="73"/>
      <c r="TZG1" s="73"/>
      <c r="TZH1" s="73"/>
      <c r="TZI1" s="73"/>
      <c r="TZJ1" s="73"/>
      <c r="TZK1" s="73"/>
      <c r="TZL1" s="73"/>
      <c r="TZM1" s="73"/>
      <c r="TZN1" s="73"/>
      <c r="TZO1" s="73"/>
      <c r="TZP1" s="73"/>
      <c r="TZQ1" s="73"/>
      <c r="TZR1" s="73"/>
      <c r="TZS1" s="73"/>
      <c r="TZT1" s="73"/>
      <c r="TZU1" s="73"/>
      <c r="TZV1" s="73"/>
      <c r="TZW1" s="73"/>
      <c r="TZX1" s="73"/>
      <c r="TZY1" s="73"/>
      <c r="TZZ1" s="73"/>
      <c r="UAA1" s="73"/>
      <c r="UAB1" s="73"/>
      <c r="UAC1" s="73"/>
      <c r="UAD1" s="73"/>
      <c r="UAE1" s="73"/>
      <c r="UAF1" s="73"/>
      <c r="UAG1" s="73"/>
      <c r="UAH1" s="73"/>
      <c r="UAI1" s="73"/>
      <c r="UAJ1" s="73"/>
      <c r="UAK1" s="73"/>
      <c r="UAL1" s="73"/>
      <c r="UAM1" s="73"/>
      <c r="UAN1" s="73"/>
      <c r="UAO1" s="73"/>
      <c r="UAP1" s="73"/>
      <c r="UAQ1" s="73"/>
      <c r="UAR1" s="73"/>
      <c r="UAS1" s="73"/>
      <c r="UAT1" s="73"/>
      <c r="UAU1" s="73"/>
      <c r="UAV1" s="73"/>
      <c r="UAW1" s="73"/>
      <c r="UAX1" s="73"/>
      <c r="UAY1" s="73"/>
      <c r="UAZ1" s="73"/>
      <c r="UBA1" s="73"/>
      <c r="UBB1" s="73"/>
      <c r="UBC1" s="73"/>
      <c r="UBD1" s="73"/>
      <c r="UBE1" s="73"/>
      <c r="UBF1" s="73"/>
      <c r="UBG1" s="73"/>
      <c r="UBH1" s="73"/>
      <c r="UBI1" s="73"/>
      <c r="UBJ1" s="73"/>
      <c r="UBK1" s="73"/>
      <c r="UBL1" s="73"/>
      <c r="UBM1" s="73"/>
      <c r="UBN1" s="73"/>
      <c r="UBO1" s="73"/>
      <c r="UBP1" s="73"/>
      <c r="UBQ1" s="73"/>
      <c r="UBR1" s="73"/>
      <c r="UBS1" s="73"/>
      <c r="UBT1" s="73"/>
      <c r="UBU1" s="73"/>
      <c r="UBV1" s="73"/>
      <c r="UBW1" s="73"/>
      <c r="UBX1" s="73"/>
      <c r="UBY1" s="73"/>
      <c r="UBZ1" s="73"/>
      <c r="UCA1" s="73"/>
      <c r="UCB1" s="73"/>
      <c r="UCC1" s="73"/>
      <c r="UCD1" s="73"/>
      <c r="UCE1" s="73"/>
      <c r="UCF1" s="73"/>
      <c r="UCG1" s="73"/>
      <c r="UCH1" s="73"/>
      <c r="UCI1" s="73"/>
      <c r="UCJ1" s="73"/>
      <c r="UCK1" s="73"/>
      <c r="UCL1" s="73"/>
      <c r="UCM1" s="73"/>
      <c r="UCN1" s="73"/>
      <c r="UCO1" s="73"/>
      <c r="UCP1" s="73"/>
      <c r="UCQ1" s="73"/>
      <c r="UCR1" s="73"/>
      <c r="UCS1" s="73"/>
      <c r="UCT1" s="73"/>
      <c r="UCU1" s="73"/>
      <c r="UCV1" s="73"/>
      <c r="UCW1" s="73"/>
      <c r="UCX1" s="73"/>
      <c r="UCY1" s="73"/>
      <c r="UCZ1" s="73"/>
      <c r="UDA1" s="73"/>
      <c r="UDB1" s="73"/>
      <c r="UDC1" s="73"/>
      <c r="UDD1" s="73"/>
      <c r="UDE1" s="73"/>
      <c r="UDF1" s="73"/>
      <c r="UDG1" s="73"/>
      <c r="UDH1" s="73"/>
      <c r="UDI1" s="73"/>
      <c r="UDJ1" s="73"/>
      <c r="UDK1" s="73"/>
      <c r="UDL1" s="73"/>
      <c r="UDM1" s="73"/>
      <c r="UDN1" s="73"/>
      <c r="UDO1" s="73"/>
      <c r="UDP1" s="73"/>
      <c r="UDQ1" s="73"/>
      <c r="UDR1" s="73"/>
      <c r="UDS1" s="73"/>
      <c r="UDT1" s="73"/>
      <c r="UDU1" s="73"/>
      <c r="UDV1" s="73"/>
      <c r="UDW1" s="73"/>
      <c r="UDX1" s="73"/>
      <c r="UDY1" s="73"/>
      <c r="UDZ1" s="73"/>
      <c r="UEA1" s="73"/>
      <c r="UEB1" s="73"/>
      <c r="UEC1" s="73"/>
      <c r="UED1" s="73"/>
      <c r="UEE1" s="73"/>
      <c r="UEF1" s="73"/>
      <c r="UEG1" s="73"/>
      <c r="UEH1" s="73"/>
      <c r="UEI1" s="73"/>
      <c r="UEJ1" s="73"/>
      <c r="UEK1" s="73"/>
      <c r="UEL1" s="73"/>
      <c r="UEM1" s="73"/>
      <c r="UEN1" s="73"/>
      <c r="UEO1" s="73"/>
      <c r="UEP1" s="73"/>
      <c r="UEQ1" s="73"/>
      <c r="UER1" s="73"/>
      <c r="UES1" s="73"/>
      <c r="UET1" s="73"/>
      <c r="UEU1" s="73"/>
      <c r="UEV1" s="73"/>
      <c r="UEW1" s="73"/>
      <c r="UEX1" s="73"/>
      <c r="UEY1" s="73"/>
      <c r="UEZ1" s="73"/>
      <c r="UFA1" s="73"/>
      <c r="UFB1" s="73"/>
      <c r="UFC1" s="73"/>
      <c r="UFD1" s="73"/>
      <c r="UFE1" s="73"/>
      <c r="UFF1" s="73"/>
      <c r="UFG1" s="73"/>
      <c r="UFH1" s="73"/>
      <c r="UFI1" s="73"/>
      <c r="UFJ1" s="73"/>
      <c r="UFK1" s="73"/>
      <c r="UFL1" s="73"/>
      <c r="UFM1" s="73"/>
      <c r="UFN1" s="73"/>
      <c r="UFO1" s="73"/>
      <c r="UFP1" s="73"/>
      <c r="UFQ1" s="73"/>
      <c r="UFR1" s="73"/>
      <c r="UFS1" s="73"/>
      <c r="UFT1" s="73"/>
      <c r="UFU1" s="73"/>
      <c r="UFV1" s="73"/>
      <c r="UFW1" s="73"/>
      <c r="UFX1" s="73"/>
      <c r="UFY1" s="73"/>
      <c r="UFZ1" s="73"/>
      <c r="UGA1" s="73"/>
      <c r="UGB1" s="73"/>
      <c r="UGC1" s="73"/>
      <c r="UGD1" s="73"/>
      <c r="UGE1" s="73"/>
      <c r="UGF1" s="73"/>
      <c r="UGG1" s="73"/>
      <c r="UGH1" s="73"/>
      <c r="UGI1" s="73"/>
      <c r="UGJ1" s="73"/>
      <c r="UGK1" s="73"/>
      <c r="UGL1" s="73"/>
      <c r="UGM1" s="73"/>
      <c r="UGN1" s="73"/>
      <c r="UGO1" s="73"/>
      <c r="UGP1" s="73"/>
      <c r="UGQ1" s="73"/>
      <c r="UGR1" s="73"/>
      <c r="UGS1" s="73"/>
      <c r="UGT1" s="73"/>
      <c r="UGU1" s="73"/>
      <c r="UGV1" s="73"/>
      <c r="UGW1" s="73"/>
      <c r="UGX1" s="73"/>
      <c r="UGY1" s="73"/>
      <c r="UGZ1" s="73"/>
      <c r="UHA1" s="73"/>
      <c r="UHB1" s="73"/>
      <c r="UHC1" s="73"/>
      <c r="UHD1" s="73"/>
      <c r="UHE1" s="73"/>
      <c r="UHF1" s="73"/>
      <c r="UHG1" s="73"/>
      <c r="UHH1" s="73"/>
      <c r="UHI1" s="73"/>
      <c r="UHJ1" s="73"/>
      <c r="UHK1" s="73"/>
      <c r="UHL1" s="73"/>
      <c r="UHM1" s="73"/>
      <c r="UHN1" s="73"/>
      <c r="UHO1" s="73"/>
      <c r="UHP1" s="73"/>
      <c r="UHQ1" s="73"/>
      <c r="UHR1" s="73"/>
      <c r="UHS1" s="73"/>
      <c r="UHT1" s="73"/>
      <c r="UHU1" s="73"/>
      <c r="UHV1" s="73"/>
      <c r="UHW1" s="73"/>
      <c r="UHX1" s="73"/>
      <c r="UHY1" s="73"/>
      <c r="UHZ1" s="73"/>
      <c r="UIA1" s="73"/>
      <c r="UIB1" s="73"/>
      <c r="UIC1" s="73"/>
      <c r="UID1" s="73"/>
      <c r="UIE1" s="73"/>
      <c r="UIF1" s="73"/>
      <c r="UIG1" s="73"/>
      <c r="UIH1" s="73"/>
      <c r="UII1" s="73"/>
      <c r="UIJ1" s="73"/>
      <c r="UIK1" s="73"/>
      <c r="UIL1" s="73"/>
      <c r="UIM1" s="73"/>
      <c r="UIN1" s="73"/>
      <c r="UIO1" s="73"/>
      <c r="UIP1" s="73"/>
      <c r="UIQ1" s="73"/>
      <c r="UIR1" s="73"/>
      <c r="UIS1" s="73"/>
      <c r="UIT1" s="73"/>
      <c r="UIU1" s="73"/>
      <c r="UIV1" s="73"/>
      <c r="UIW1" s="73"/>
      <c r="UIX1" s="73"/>
      <c r="UIY1" s="73"/>
      <c r="UIZ1" s="73"/>
      <c r="UJA1" s="73"/>
      <c r="UJB1" s="73"/>
      <c r="UJC1" s="73"/>
      <c r="UJD1" s="73"/>
      <c r="UJE1" s="73"/>
      <c r="UJF1" s="73"/>
      <c r="UJG1" s="73"/>
      <c r="UJH1" s="73"/>
      <c r="UJI1" s="73"/>
      <c r="UJJ1" s="73"/>
      <c r="UJK1" s="73"/>
      <c r="UJL1" s="73"/>
      <c r="UJM1" s="73"/>
      <c r="UJN1" s="73"/>
      <c r="UJO1" s="73"/>
      <c r="UJP1" s="73"/>
      <c r="UJQ1" s="73"/>
      <c r="UJR1" s="73"/>
      <c r="UJS1" s="73"/>
      <c r="UJT1" s="73"/>
      <c r="UJU1" s="73"/>
      <c r="UJV1" s="73"/>
      <c r="UJW1" s="73"/>
      <c r="UJX1" s="73"/>
      <c r="UJY1" s="73"/>
      <c r="UJZ1" s="73"/>
      <c r="UKA1" s="73"/>
      <c r="UKB1" s="73"/>
      <c r="UKC1" s="73"/>
      <c r="UKD1" s="73"/>
      <c r="UKE1" s="73"/>
      <c r="UKF1" s="73"/>
      <c r="UKG1" s="73"/>
      <c r="UKH1" s="73"/>
      <c r="UKI1" s="73"/>
      <c r="UKJ1" s="73"/>
      <c r="UKK1" s="73"/>
      <c r="UKL1" s="73"/>
      <c r="UKM1" s="73"/>
      <c r="UKN1" s="73"/>
      <c r="UKO1" s="73"/>
      <c r="UKP1" s="73"/>
      <c r="UKQ1" s="73"/>
      <c r="UKR1" s="73"/>
      <c r="UKS1" s="73"/>
      <c r="UKT1" s="73"/>
      <c r="UKU1" s="73"/>
      <c r="UKV1" s="73"/>
      <c r="UKW1" s="73"/>
      <c r="UKX1" s="73"/>
      <c r="UKY1" s="73"/>
      <c r="UKZ1" s="73"/>
      <c r="ULA1" s="73"/>
      <c r="ULB1" s="73"/>
      <c r="ULC1" s="73"/>
      <c r="ULD1" s="73"/>
      <c r="ULE1" s="73"/>
      <c r="ULF1" s="73"/>
      <c r="ULG1" s="73"/>
      <c r="ULH1" s="73"/>
      <c r="ULI1" s="73"/>
      <c r="ULJ1" s="73"/>
      <c r="ULK1" s="73"/>
      <c r="ULL1" s="73"/>
      <c r="ULM1" s="73"/>
      <c r="ULN1" s="73"/>
      <c r="ULO1" s="73"/>
      <c r="ULP1" s="73"/>
      <c r="ULQ1" s="73"/>
      <c r="ULR1" s="73"/>
      <c r="ULS1" s="73"/>
      <c r="ULT1" s="73"/>
      <c r="ULU1" s="73"/>
      <c r="ULV1" s="73"/>
      <c r="ULW1" s="73"/>
      <c r="ULX1" s="73"/>
      <c r="ULY1" s="73"/>
      <c r="ULZ1" s="73"/>
      <c r="UMA1" s="73"/>
      <c r="UMB1" s="73"/>
      <c r="UMC1" s="73"/>
      <c r="UMD1" s="73"/>
      <c r="UME1" s="73"/>
      <c r="UMF1" s="73"/>
      <c r="UMG1" s="73"/>
      <c r="UMH1" s="73"/>
      <c r="UMI1" s="73"/>
      <c r="UMJ1" s="73"/>
      <c r="UMK1" s="73"/>
      <c r="UML1" s="73"/>
      <c r="UMM1" s="73"/>
      <c r="UMN1" s="73"/>
      <c r="UMO1" s="73"/>
      <c r="UMP1" s="73"/>
      <c r="UMQ1" s="73"/>
      <c r="UMR1" s="73"/>
      <c r="UMS1" s="73"/>
      <c r="UMT1" s="73"/>
      <c r="UMU1" s="73"/>
      <c r="UMV1" s="73"/>
      <c r="UMW1" s="73"/>
      <c r="UMX1" s="73"/>
      <c r="UMY1" s="73"/>
      <c r="UMZ1" s="73"/>
      <c r="UNA1" s="73"/>
      <c r="UNB1" s="73"/>
      <c r="UNC1" s="73"/>
      <c r="UND1" s="73"/>
      <c r="UNE1" s="73"/>
      <c r="UNF1" s="73"/>
      <c r="UNG1" s="73"/>
      <c r="UNH1" s="73"/>
      <c r="UNI1" s="73"/>
      <c r="UNJ1" s="73"/>
      <c r="UNK1" s="73"/>
      <c r="UNL1" s="73"/>
      <c r="UNM1" s="73"/>
      <c r="UNN1" s="73"/>
      <c r="UNO1" s="73"/>
      <c r="UNP1" s="73"/>
      <c r="UNQ1" s="73"/>
      <c r="UNR1" s="73"/>
      <c r="UNS1" s="73"/>
      <c r="UNT1" s="73"/>
      <c r="UNU1" s="73"/>
      <c r="UNV1" s="73"/>
      <c r="UNW1" s="73"/>
      <c r="UNX1" s="73"/>
      <c r="UNY1" s="73"/>
      <c r="UNZ1" s="73"/>
      <c r="UOA1" s="73"/>
      <c r="UOB1" s="73"/>
      <c r="UOC1" s="73"/>
      <c r="UOD1" s="73"/>
      <c r="UOE1" s="73"/>
      <c r="UOF1" s="73"/>
      <c r="UOG1" s="73"/>
      <c r="UOH1" s="73"/>
      <c r="UOI1" s="73"/>
      <c r="UOJ1" s="73"/>
      <c r="UOK1" s="73"/>
      <c r="UOL1" s="73"/>
      <c r="UOM1" s="73"/>
      <c r="UON1" s="73"/>
      <c r="UOO1" s="73"/>
      <c r="UOP1" s="73"/>
      <c r="UOQ1" s="73"/>
      <c r="UOR1" s="73"/>
      <c r="UOS1" s="73"/>
      <c r="UOT1" s="73"/>
      <c r="UOU1" s="73"/>
      <c r="UOV1" s="73"/>
      <c r="UOW1" s="73"/>
      <c r="UOX1" s="73"/>
      <c r="UOY1" s="73"/>
      <c r="UOZ1" s="73"/>
      <c r="UPA1" s="73"/>
      <c r="UPB1" s="73"/>
      <c r="UPC1" s="73"/>
      <c r="UPD1" s="73"/>
      <c r="UPE1" s="73"/>
      <c r="UPF1" s="73"/>
      <c r="UPG1" s="73"/>
      <c r="UPH1" s="73"/>
      <c r="UPI1" s="73"/>
      <c r="UPJ1" s="73"/>
      <c r="UPK1" s="73"/>
      <c r="UPL1" s="73"/>
      <c r="UPM1" s="73"/>
      <c r="UPN1" s="73"/>
      <c r="UPO1" s="73"/>
      <c r="UPP1" s="73"/>
      <c r="UPQ1" s="73"/>
      <c r="UPR1" s="73"/>
      <c r="UPS1" s="73"/>
      <c r="UPT1" s="73"/>
      <c r="UPU1" s="73"/>
      <c r="UPV1" s="73"/>
      <c r="UPW1" s="73"/>
      <c r="UPX1" s="73"/>
      <c r="UPY1" s="73"/>
      <c r="UPZ1" s="73"/>
      <c r="UQA1" s="73"/>
      <c r="UQB1" s="73"/>
      <c r="UQC1" s="73"/>
      <c r="UQD1" s="73"/>
      <c r="UQE1" s="73"/>
      <c r="UQF1" s="73"/>
      <c r="UQG1" s="73"/>
      <c r="UQH1" s="73"/>
      <c r="UQI1" s="73"/>
      <c r="UQJ1" s="73"/>
      <c r="UQK1" s="73"/>
      <c r="UQL1" s="73"/>
      <c r="UQM1" s="73"/>
      <c r="UQN1" s="73"/>
      <c r="UQO1" s="73"/>
      <c r="UQP1" s="73"/>
      <c r="UQQ1" s="73"/>
      <c r="UQR1" s="73"/>
      <c r="UQS1" s="73"/>
      <c r="UQT1" s="73"/>
      <c r="UQU1" s="73"/>
      <c r="UQV1" s="73"/>
      <c r="UQW1" s="73"/>
      <c r="UQX1" s="73"/>
      <c r="UQY1" s="73"/>
      <c r="UQZ1" s="73"/>
      <c r="URA1" s="73"/>
      <c r="URB1" s="73"/>
      <c r="URC1" s="73"/>
      <c r="URD1" s="73"/>
      <c r="URE1" s="73"/>
      <c r="URF1" s="73"/>
      <c r="URG1" s="73"/>
      <c r="URH1" s="73"/>
      <c r="URI1" s="73"/>
      <c r="URJ1" s="73"/>
      <c r="URK1" s="73"/>
      <c r="URL1" s="73"/>
      <c r="URM1" s="73"/>
      <c r="URN1" s="73"/>
      <c r="URO1" s="73"/>
      <c r="URP1" s="73"/>
      <c r="URQ1" s="73"/>
      <c r="URR1" s="73"/>
      <c r="URS1" s="73"/>
      <c r="URT1" s="73"/>
      <c r="URU1" s="73"/>
      <c r="URV1" s="73"/>
      <c r="URW1" s="73"/>
      <c r="URX1" s="73"/>
      <c r="URY1" s="73"/>
      <c r="URZ1" s="73"/>
      <c r="USA1" s="73"/>
      <c r="USB1" s="73"/>
      <c r="USC1" s="73"/>
      <c r="USD1" s="73"/>
      <c r="USE1" s="73"/>
      <c r="USF1" s="73"/>
      <c r="USG1" s="73"/>
      <c r="USH1" s="73"/>
      <c r="USI1" s="73"/>
      <c r="USJ1" s="73"/>
      <c r="USK1" s="73"/>
      <c r="USL1" s="73"/>
      <c r="USM1" s="73"/>
      <c r="USN1" s="73"/>
      <c r="USO1" s="73"/>
      <c r="USP1" s="73"/>
      <c r="USQ1" s="73"/>
      <c r="USR1" s="73"/>
      <c r="USS1" s="73"/>
      <c r="UST1" s="73"/>
      <c r="USU1" s="73"/>
      <c r="USV1" s="73"/>
      <c r="USW1" s="73"/>
      <c r="USX1" s="73"/>
      <c r="USY1" s="73"/>
      <c r="USZ1" s="73"/>
      <c r="UTA1" s="73"/>
      <c r="UTB1" s="73"/>
      <c r="UTC1" s="73"/>
      <c r="UTD1" s="73"/>
      <c r="UTE1" s="73"/>
      <c r="UTF1" s="73"/>
      <c r="UTG1" s="73"/>
      <c r="UTH1" s="73"/>
      <c r="UTI1" s="73"/>
      <c r="UTJ1" s="73"/>
      <c r="UTK1" s="73"/>
      <c r="UTL1" s="73"/>
      <c r="UTM1" s="73"/>
      <c r="UTN1" s="73"/>
      <c r="UTO1" s="73"/>
      <c r="UTP1" s="73"/>
      <c r="UTQ1" s="73"/>
      <c r="UTR1" s="73"/>
      <c r="UTS1" s="73"/>
      <c r="UTT1" s="73"/>
      <c r="UTU1" s="73"/>
      <c r="UTV1" s="73"/>
      <c r="UTW1" s="73"/>
      <c r="UTX1" s="73"/>
      <c r="UTY1" s="73"/>
      <c r="UTZ1" s="73"/>
      <c r="UUA1" s="73"/>
      <c r="UUB1" s="73"/>
      <c r="UUC1" s="73"/>
      <c r="UUD1" s="73"/>
      <c r="UUE1" s="73"/>
      <c r="UUF1" s="73"/>
      <c r="UUG1" s="73"/>
      <c r="UUH1" s="73"/>
      <c r="UUI1" s="73"/>
      <c r="UUJ1" s="73"/>
      <c r="UUK1" s="73"/>
      <c r="UUL1" s="73"/>
      <c r="UUM1" s="73"/>
      <c r="UUN1" s="73"/>
      <c r="UUO1" s="73"/>
      <c r="UUP1" s="73"/>
      <c r="UUQ1" s="73"/>
      <c r="UUR1" s="73"/>
      <c r="UUS1" s="73"/>
      <c r="UUT1" s="73"/>
      <c r="UUU1" s="73"/>
      <c r="UUV1" s="73"/>
      <c r="UUW1" s="73"/>
      <c r="UUX1" s="73"/>
      <c r="UUY1" s="73"/>
      <c r="UUZ1" s="73"/>
      <c r="UVA1" s="73"/>
      <c r="UVB1" s="73"/>
      <c r="UVC1" s="73"/>
      <c r="UVD1" s="73"/>
      <c r="UVE1" s="73"/>
      <c r="UVF1" s="73"/>
      <c r="UVG1" s="73"/>
      <c r="UVH1" s="73"/>
      <c r="UVI1" s="73"/>
      <c r="UVJ1" s="73"/>
      <c r="UVK1" s="73"/>
      <c r="UVL1" s="73"/>
      <c r="UVM1" s="73"/>
      <c r="UVN1" s="73"/>
      <c r="UVO1" s="73"/>
      <c r="UVP1" s="73"/>
      <c r="UVQ1" s="73"/>
      <c r="UVR1" s="73"/>
      <c r="UVS1" s="73"/>
      <c r="UVT1" s="73"/>
      <c r="UVU1" s="73"/>
      <c r="UVV1" s="73"/>
      <c r="UVW1" s="73"/>
      <c r="UVX1" s="73"/>
      <c r="UVY1" s="73"/>
      <c r="UVZ1" s="73"/>
      <c r="UWA1" s="73"/>
      <c r="UWB1" s="73"/>
      <c r="UWC1" s="73"/>
      <c r="UWD1" s="73"/>
      <c r="UWE1" s="73"/>
      <c r="UWF1" s="73"/>
      <c r="UWG1" s="73"/>
      <c r="UWH1" s="73"/>
      <c r="UWI1" s="73"/>
      <c r="UWJ1" s="73"/>
      <c r="UWK1" s="73"/>
      <c r="UWL1" s="73"/>
      <c r="UWM1" s="73"/>
      <c r="UWN1" s="73"/>
      <c r="UWO1" s="73"/>
      <c r="UWP1" s="73"/>
      <c r="UWQ1" s="73"/>
      <c r="UWR1" s="73"/>
      <c r="UWS1" s="73"/>
      <c r="UWT1" s="73"/>
      <c r="UWU1" s="73"/>
      <c r="UWV1" s="73"/>
      <c r="UWW1" s="73"/>
      <c r="UWX1" s="73"/>
      <c r="UWY1" s="73"/>
      <c r="UWZ1" s="73"/>
      <c r="UXA1" s="73"/>
      <c r="UXB1" s="73"/>
      <c r="UXC1" s="73"/>
      <c r="UXD1" s="73"/>
      <c r="UXE1" s="73"/>
      <c r="UXF1" s="73"/>
      <c r="UXG1" s="73"/>
      <c r="UXH1" s="73"/>
      <c r="UXI1" s="73"/>
      <c r="UXJ1" s="73"/>
      <c r="UXK1" s="73"/>
      <c r="UXL1" s="73"/>
      <c r="UXM1" s="73"/>
      <c r="UXN1" s="73"/>
      <c r="UXO1" s="73"/>
      <c r="UXP1" s="73"/>
      <c r="UXQ1" s="73"/>
      <c r="UXR1" s="73"/>
      <c r="UXS1" s="73"/>
      <c r="UXT1" s="73"/>
      <c r="UXU1" s="73"/>
      <c r="UXV1" s="73"/>
      <c r="UXW1" s="73"/>
      <c r="UXX1" s="73"/>
      <c r="UXY1" s="73"/>
      <c r="UXZ1" s="73"/>
      <c r="UYA1" s="73"/>
      <c r="UYB1" s="73"/>
      <c r="UYC1" s="73"/>
      <c r="UYD1" s="73"/>
      <c r="UYE1" s="73"/>
      <c r="UYF1" s="73"/>
      <c r="UYG1" s="73"/>
      <c r="UYH1" s="73"/>
      <c r="UYI1" s="73"/>
      <c r="UYJ1" s="73"/>
      <c r="UYK1" s="73"/>
      <c r="UYL1" s="73"/>
      <c r="UYM1" s="73"/>
      <c r="UYN1" s="73"/>
      <c r="UYO1" s="73"/>
      <c r="UYP1" s="73"/>
      <c r="UYQ1" s="73"/>
      <c r="UYR1" s="73"/>
      <c r="UYS1" s="73"/>
      <c r="UYT1" s="73"/>
      <c r="UYU1" s="73"/>
      <c r="UYV1" s="73"/>
      <c r="UYW1" s="73"/>
      <c r="UYX1" s="73"/>
      <c r="UYY1" s="73"/>
      <c r="UYZ1" s="73"/>
      <c r="UZA1" s="73"/>
      <c r="UZB1" s="73"/>
      <c r="UZC1" s="73"/>
      <c r="UZD1" s="73"/>
      <c r="UZE1" s="73"/>
      <c r="UZF1" s="73"/>
      <c r="UZG1" s="73"/>
      <c r="UZH1" s="73"/>
      <c r="UZI1" s="73"/>
      <c r="UZJ1" s="73"/>
      <c r="UZK1" s="73"/>
      <c r="UZL1" s="73"/>
      <c r="UZM1" s="73"/>
      <c r="UZN1" s="73"/>
      <c r="UZO1" s="73"/>
      <c r="UZP1" s="73"/>
      <c r="UZQ1" s="73"/>
      <c r="UZR1" s="73"/>
      <c r="UZS1" s="73"/>
      <c r="UZT1" s="73"/>
      <c r="UZU1" s="73"/>
      <c r="UZV1" s="73"/>
      <c r="UZW1" s="73"/>
      <c r="UZX1" s="73"/>
      <c r="UZY1" s="73"/>
      <c r="UZZ1" s="73"/>
      <c r="VAA1" s="73"/>
      <c r="VAB1" s="73"/>
      <c r="VAC1" s="73"/>
      <c r="VAD1" s="73"/>
      <c r="VAE1" s="73"/>
      <c r="VAF1" s="73"/>
      <c r="VAG1" s="73"/>
      <c r="VAH1" s="73"/>
      <c r="VAI1" s="73"/>
      <c r="VAJ1" s="73"/>
      <c r="VAK1" s="73"/>
      <c r="VAL1" s="73"/>
      <c r="VAM1" s="73"/>
      <c r="VAN1" s="73"/>
      <c r="VAO1" s="73"/>
      <c r="VAP1" s="73"/>
      <c r="VAQ1" s="73"/>
      <c r="VAR1" s="73"/>
      <c r="VAS1" s="73"/>
      <c r="VAT1" s="73"/>
      <c r="VAU1" s="73"/>
      <c r="VAV1" s="73"/>
      <c r="VAW1" s="73"/>
      <c r="VAX1" s="73"/>
      <c r="VAY1" s="73"/>
      <c r="VAZ1" s="73"/>
      <c r="VBA1" s="73"/>
      <c r="VBB1" s="73"/>
      <c r="VBC1" s="73"/>
      <c r="VBD1" s="73"/>
      <c r="VBE1" s="73"/>
      <c r="VBF1" s="73"/>
      <c r="VBG1" s="73"/>
      <c r="VBH1" s="73"/>
      <c r="VBI1" s="73"/>
      <c r="VBJ1" s="73"/>
      <c r="VBK1" s="73"/>
      <c r="VBL1" s="73"/>
      <c r="VBM1" s="73"/>
      <c r="VBN1" s="73"/>
      <c r="VBO1" s="73"/>
      <c r="VBP1" s="73"/>
      <c r="VBQ1" s="73"/>
      <c r="VBR1" s="73"/>
      <c r="VBS1" s="73"/>
      <c r="VBT1" s="73"/>
      <c r="VBU1" s="73"/>
      <c r="VBV1" s="73"/>
      <c r="VBW1" s="73"/>
      <c r="VBX1" s="73"/>
      <c r="VBY1" s="73"/>
      <c r="VBZ1" s="73"/>
      <c r="VCA1" s="73"/>
      <c r="VCB1" s="73"/>
      <c r="VCC1" s="73"/>
      <c r="VCD1" s="73"/>
      <c r="VCE1" s="73"/>
      <c r="VCF1" s="73"/>
      <c r="VCG1" s="73"/>
      <c r="VCH1" s="73"/>
      <c r="VCI1" s="73"/>
      <c r="VCJ1" s="73"/>
      <c r="VCK1" s="73"/>
      <c r="VCL1" s="73"/>
      <c r="VCM1" s="73"/>
      <c r="VCN1" s="73"/>
      <c r="VCO1" s="73"/>
      <c r="VCP1" s="73"/>
      <c r="VCQ1" s="73"/>
      <c r="VCR1" s="73"/>
      <c r="VCS1" s="73"/>
      <c r="VCT1" s="73"/>
      <c r="VCU1" s="73"/>
      <c r="VCV1" s="73"/>
      <c r="VCW1" s="73"/>
      <c r="VCX1" s="73"/>
      <c r="VCY1" s="73"/>
      <c r="VCZ1" s="73"/>
      <c r="VDA1" s="73"/>
      <c r="VDB1" s="73"/>
      <c r="VDC1" s="73"/>
      <c r="VDD1" s="73"/>
      <c r="VDE1" s="73"/>
      <c r="VDF1" s="73"/>
      <c r="VDG1" s="73"/>
      <c r="VDH1" s="73"/>
      <c r="VDI1" s="73"/>
      <c r="VDJ1" s="73"/>
      <c r="VDK1" s="73"/>
      <c r="VDL1" s="73"/>
      <c r="VDM1" s="73"/>
      <c r="VDN1" s="73"/>
      <c r="VDO1" s="73"/>
      <c r="VDP1" s="73"/>
      <c r="VDQ1" s="73"/>
      <c r="VDR1" s="73"/>
      <c r="VDS1" s="73"/>
      <c r="VDT1" s="73"/>
      <c r="VDU1" s="73"/>
      <c r="VDV1" s="73"/>
      <c r="VDW1" s="73"/>
      <c r="VDX1" s="73"/>
      <c r="VDY1" s="73"/>
      <c r="VDZ1" s="73"/>
      <c r="VEA1" s="73"/>
      <c r="VEB1" s="73"/>
      <c r="VEC1" s="73"/>
      <c r="VED1" s="73"/>
      <c r="VEE1" s="73"/>
      <c r="VEF1" s="73"/>
      <c r="VEG1" s="73"/>
      <c r="VEH1" s="73"/>
      <c r="VEI1" s="73"/>
      <c r="VEJ1" s="73"/>
      <c r="VEK1" s="73"/>
      <c r="VEL1" s="73"/>
      <c r="VEM1" s="73"/>
      <c r="VEN1" s="73"/>
      <c r="VEO1" s="73"/>
      <c r="VEP1" s="73"/>
      <c r="VEQ1" s="73"/>
      <c r="VER1" s="73"/>
      <c r="VES1" s="73"/>
      <c r="VET1" s="73"/>
      <c r="VEU1" s="73"/>
      <c r="VEV1" s="73"/>
      <c r="VEW1" s="73"/>
      <c r="VEX1" s="73"/>
      <c r="VEY1" s="73"/>
      <c r="VEZ1" s="73"/>
      <c r="VFA1" s="73"/>
      <c r="VFB1" s="73"/>
      <c r="VFC1" s="73"/>
      <c r="VFD1" s="73"/>
      <c r="VFE1" s="73"/>
      <c r="VFF1" s="73"/>
      <c r="VFG1" s="73"/>
      <c r="VFH1" s="73"/>
      <c r="VFI1" s="73"/>
      <c r="VFJ1" s="73"/>
      <c r="VFK1" s="73"/>
      <c r="VFL1" s="73"/>
      <c r="VFM1" s="73"/>
      <c r="VFN1" s="73"/>
      <c r="VFO1" s="73"/>
      <c r="VFP1" s="73"/>
      <c r="VFQ1" s="73"/>
      <c r="VFR1" s="73"/>
      <c r="VFS1" s="73"/>
      <c r="VFT1" s="73"/>
      <c r="VFU1" s="73"/>
      <c r="VFV1" s="73"/>
      <c r="VFW1" s="73"/>
      <c r="VFX1" s="73"/>
      <c r="VFY1" s="73"/>
      <c r="VFZ1" s="73"/>
      <c r="VGA1" s="73"/>
      <c r="VGB1" s="73"/>
      <c r="VGC1" s="73"/>
      <c r="VGD1" s="73"/>
      <c r="VGE1" s="73"/>
      <c r="VGF1" s="73"/>
      <c r="VGG1" s="73"/>
      <c r="VGH1" s="73"/>
      <c r="VGI1" s="73"/>
      <c r="VGJ1" s="73"/>
      <c r="VGK1" s="73"/>
      <c r="VGL1" s="73"/>
      <c r="VGM1" s="73"/>
      <c r="VGN1" s="73"/>
      <c r="VGO1" s="73"/>
      <c r="VGP1" s="73"/>
      <c r="VGQ1" s="73"/>
      <c r="VGR1" s="73"/>
      <c r="VGS1" s="73"/>
      <c r="VGT1" s="73"/>
      <c r="VGU1" s="73"/>
      <c r="VGV1" s="73"/>
      <c r="VGW1" s="73"/>
      <c r="VGX1" s="73"/>
      <c r="VGY1" s="73"/>
      <c r="VGZ1" s="73"/>
      <c r="VHA1" s="73"/>
      <c r="VHB1" s="73"/>
      <c r="VHC1" s="73"/>
      <c r="VHD1" s="73"/>
      <c r="VHE1" s="73"/>
      <c r="VHF1" s="73"/>
      <c r="VHG1" s="73"/>
      <c r="VHH1" s="73"/>
      <c r="VHI1" s="73"/>
      <c r="VHJ1" s="73"/>
      <c r="VHK1" s="73"/>
      <c r="VHL1" s="73"/>
      <c r="VHM1" s="73"/>
      <c r="VHN1" s="73"/>
      <c r="VHO1" s="73"/>
      <c r="VHP1" s="73"/>
      <c r="VHQ1" s="73"/>
      <c r="VHR1" s="73"/>
      <c r="VHS1" s="73"/>
      <c r="VHT1" s="73"/>
      <c r="VHU1" s="73"/>
      <c r="VHV1" s="73"/>
      <c r="VHW1" s="73"/>
      <c r="VHX1" s="73"/>
      <c r="VHY1" s="73"/>
      <c r="VHZ1" s="73"/>
      <c r="VIA1" s="73"/>
      <c r="VIB1" s="73"/>
      <c r="VIC1" s="73"/>
      <c r="VID1" s="73"/>
      <c r="VIE1" s="73"/>
      <c r="VIF1" s="73"/>
      <c r="VIG1" s="73"/>
      <c r="VIH1" s="73"/>
      <c r="VII1" s="73"/>
      <c r="VIJ1" s="73"/>
      <c r="VIK1" s="73"/>
      <c r="VIL1" s="73"/>
      <c r="VIM1" s="73"/>
      <c r="VIN1" s="73"/>
      <c r="VIO1" s="73"/>
      <c r="VIP1" s="73"/>
      <c r="VIQ1" s="73"/>
      <c r="VIR1" s="73"/>
      <c r="VIS1" s="73"/>
      <c r="VIT1" s="73"/>
      <c r="VIU1" s="73"/>
      <c r="VIV1" s="73"/>
      <c r="VIW1" s="73"/>
      <c r="VIX1" s="73"/>
      <c r="VIY1" s="73"/>
      <c r="VIZ1" s="73"/>
      <c r="VJA1" s="73"/>
      <c r="VJB1" s="73"/>
      <c r="VJC1" s="73"/>
      <c r="VJD1" s="73"/>
      <c r="VJE1" s="73"/>
      <c r="VJF1" s="73"/>
      <c r="VJG1" s="73"/>
      <c r="VJH1" s="73"/>
      <c r="VJI1" s="73"/>
      <c r="VJJ1" s="73"/>
      <c r="VJK1" s="73"/>
      <c r="VJL1" s="73"/>
      <c r="VJM1" s="73"/>
      <c r="VJN1" s="73"/>
      <c r="VJO1" s="73"/>
      <c r="VJP1" s="73"/>
      <c r="VJQ1" s="73"/>
      <c r="VJR1" s="73"/>
      <c r="VJS1" s="73"/>
      <c r="VJT1" s="73"/>
      <c r="VJU1" s="73"/>
      <c r="VJV1" s="73"/>
      <c r="VJW1" s="73"/>
      <c r="VJX1" s="73"/>
      <c r="VJY1" s="73"/>
      <c r="VJZ1" s="73"/>
      <c r="VKA1" s="73"/>
      <c r="VKB1" s="73"/>
      <c r="VKC1" s="73"/>
      <c r="VKD1" s="73"/>
      <c r="VKE1" s="73"/>
      <c r="VKF1" s="73"/>
      <c r="VKG1" s="73"/>
      <c r="VKH1" s="73"/>
      <c r="VKI1" s="73"/>
      <c r="VKJ1" s="73"/>
      <c r="VKK1" s="73"/>
      <c r="VKL1" s="73"/>
      <c r="VKM1" s="73"/>
      <c r="VKN1" s="73"/>
      <c r="VKO1" s="73"/>
      <c r="VKP1" s="73"/>
      <c r="VKQ1" s="73"/>
      <c r="VKR1" s="73"/>
      <c r="VKS1" s="73"/>
      <c r="VKT1" s="73"/>
      <c r="VKU1" s="73"/>
      <c r="VKV1" s="73"/>
      <c r="VKW1" s="73"/>
      <c r="VKX1" s="73"/>
      <c r="VKY1" s="73"/>
      <c r="VKZ1" s="73"/>
      <c r="VLA1" s="73"/>
      <c r="VLB1" s="73"/>
      <c r="VLC1" s="73"/>
      <c r="VLD1" s="73"/>
      <c r="VLE1" s="73"/>
      <c r="VLF1" s="73"/>
      <c r="VLG1" s="73"/>
      <c r="VLH1" s="73"/>
      <c r="VLI1" s="73"/>
      <c r="VLJ1" s="73"/>
      <c r="VLK1" s="73"/>
      <c r="VLL1" s="73"/>
      <c r="VLM1" s="73"/>
      <c r="VLN1" s="73"/>
      <c r="VLO1" s="73"/>
      <c r="VLP1" s="73"/>
      <c r="VLQ1" s="73"/>
      <c r="VLR1" s="73"/>
      <c r="VLS1" s="73"/>
      <c r="VLT1" s="73"/>
      <c r="VLU1" s="73"/>
      <c r="VLV1" s="73"/>
      <c r="VLW1" s="73"/>
      <c r="VLX1" s="73"/>
      <c r="VLY1" s="73"/>
      <c r="VLZ1" s="73"/>
      <c r="VMA1" s="73"/>
      <c r="VMB1" s="73"/>
      <c r="VMC1" s="73"/>
      <c r="VMD1" s="73"/>
      <c r="VME1" s="73"/>
      <c r="VMF1" s="73"/>
      <c r="VMG1" s="73"/>
      <c r="VMH1" s="73"/>
      <c r="VMI1" s="73"/>
      <c r="VMJ1" s="73"/>
      <c r="VMK1" s="73"/>
      <c r="VML1" s="73"/>
      <c r="VMM1" s="73"/>
      <c r="VMN1" s="73"/>
      <c r="VMO1" s="73"/>
      <c r="VMP1" s="73"/>
      <c r="VMQ1" s="73"/>
      <c r="VMR1" s="73"/>
      <c r="VMS1" s="73"/>
      <c r="VMT1" s="73"/>
      <c r="VMU1" s="73"/>
      <c r="VMV1" s="73"/>
      <c r="VMW1" s="73"/>
      <c r="VMX1" s="73"/>
      <c r="VMY1" s="73"/>
      <c r="VMZ1" s="73"/>
      <c r="VNA1" s="73"/>
      <c r="VNB1" s="73"/>
      <c r="VNC1" s="73"/>
      <c r="VND1" s="73"/>
      <c r="VNE1" s="73"/>
      <c r="VNF1" s="73"/>
      <c r="VNG1" s="73"/>
      <c r="VNH1" s="73"/>
      <c r="VNI1" s="73"/>
      <c r="VNJ1" s="73"/>
      <c r="VNK1" s="73"/>
      <c r="VNL1" s="73"/>
      <c r="VNM1" s="73"/>
      <c r="VNN1" s="73"/>
      <c r="VNO1" s="73"/>
      <c r="VNP1" s="73"/>
      <c r="VNQ1" s="73"/>
      <c r="VNR1" s="73"/>
      <c r="VNS1" s="73"/>
      <c r="VNT1" s="73"/>
      <c r="VNU1" s="73"/>
      <c r="VNV1" s="73"/>
      <c r="VNW1" s="73"/>
      <c r="VNX1" s="73"/>
      <c r="VNY1" s="73"/>
      <c r="VNZ1" s="73"/>
      <c r="VOA1" s="73"/>
      <c r="VOB1" s="73"/>
      <c r="VOC1" s="73"/>
      <c r="VOD1" s="73"/>
      <c r="VOE1" s="73"/>
      <c r="VOF1" s="73"/>
      <c r="VOG1" s="73"/>
      <c r="VOH1" s="73"/>
      <c r="VOI1" s="73"/>
      <c r="VOJ1" s="73"/>
      <c r="VOK1" s="73"/>
      <c r="VOL1" s="73"/>
      <c r="VOM1" s="73"/>
      <c r="VON1" s="73"/>
      <c r="VOO1" s="73"/>
      <c r="VOP1" s="73"/>
      <c r="VOQ1" s="73"/>
      <c r="VOR1" s="73"/>
      <c r="VOS1" s="73"/>
      <c r="VOT1" s="73"/>
      <c r="VOU1" s="73"/>
      <c r="VOV1" s="73"/>
      <c r="VOW1" s="73"/>
      <c r="VOX1" s="73"/>
      <c r="VOY1" s="73"/>
      <c r="VOZ1" s="73"/>
      <c r="VPA1" s="73"/>
      <c r="VPB1" s="73"/>
      <c r="VPC1" s="73"/>
      <c r="VPD1" s="73"/>
      <c r="VPE1" s="73"/>
      <c r="VPF1" s="73"/>
      <c r="VPG1" s="73"/>
      <c r="VPH1" s="73"/>
      <c r="VPI1" s="73"/>
      <c r="VPJ1" s="73"/>
      <c r="VPK1" s="73"/>
      <c r="VPL1" s="73"/>
      <c r="VPM1" s="73"/>
      <c r="VPN1" s="73"/>
      <c r="VPO1" s="73"/>
      <c r="VPP1" s="73"/>
      <c r="VPQ1" s="73"/>
      <c r="VPR1" s="73"/>
      <c r="VPS1" s="73"/>
      <c r="VPT1" s="73"/>
      <c r="VPU1" s="73"/>
      <c r="VPV1" s="73"/>
      <c r="VPW1" s="73"/>
      <c r="VPX1" s="73"/>
      <c r="VPY1" s="73"/>
      <c r="VPZ1" s="73"/>
      <c r="VQA1" s="73"/>
      <c r="VQB1" s="73"/>
      <c r="VQC1" s="73"/>
      <c r="VQD1" s="73"/>
      <c r="VQE1" s="73"/>
      <c r="VQF1" s="73"/>
      <c r="VQG1" s="73"/>
      <c r="VQH1" s="73"/>
      <c r="VQI1" s="73"/>
      <c r="VQJ1" s="73"/>
      <c r="VQK1" s="73"/>
      <c r="VQL1" s="73"/>
      <c r="VQM1" s="73"/>
      <c r="VQN1" s="73"/>
      <c r="VQO1" s="73"/>
      <c r="VQP1" s="73"/>
      <c r="VQQ1" s="73"/>
      <c r="VQR1" s="73"/>
      <c r="VQS1" s="73"/>
      <c r="VQT1" s="73"/>
      <c r="VQU1" s="73"/>
      <c r="VQV1" s="73"/>
      <c r="VQW1" s="73"/>
      <c r="VQX1" s="73"/>
      <c r="VQY1" s="73"/>
      <c r="VQZ1" s="73"/>
      <c r="VRA1" s="73"/>
      <c r="VRB1" s="73"/>
      <c r="VRC1" s="73"/>
      <c r="VRD1" s="73"/>
      <c r="VRE1" s="73"/>
      <c r="VRF1" s="73"/>
      <c r="VRG1" s="73"/>
      <c r="VRH1" s="73"/>
      <c r="VRI1" s="73"/>
      <c r="VRJ1" s="73"/>
      <c r="VRK1" s="73"/>
      <c r="VRL1" s="73"/>
      <c r="VRM1" s="73"/>
      <c r="VRN1" s="73"/>
      <c r="VRO1" s="73"/>
      <c r="VRP1" s="73"/>
      <c r="VRQ1" s="73"/>
      <c r="VRR1" s="73"/>
      <c r="VRS1" s="73"/>
      <c r="VRT1" s="73"/>
      <c r="VRU1" s="73"/>
      <c r="VRV1" s="73"/>
      <c r="VRW1" s="73"/>
      <c r="VRX1" s="73"/>
      <c r="VRY1" s="73"/>
      <c r="VRZ1" s="73"/>
      <c r="VSA1" s="73"/>
      <c r="VSB1" s="73"/>
      <c r="VSC1" s="73"/>
      <c r="VSD1" s="73"/>
      <c r="VSE1" s="73"/>
      <c r="VSF1" s="73"/>
      <c r="VSG1" s="73"/>
      <c r="VSH1" s="73"/>
      <c r="VSI1" s="73"/>
      <c r="VSJ1" s="73"/>
      <c r="VSK1" s="73"/>
      <c r="VSL1" s="73"/>
      <c r="VSM1" s="73"/>
      <c r="VSN1" s="73"/>
      <c r="VSO1" s="73"/>
      <c r="VSP1" s="73"/>
      <c r="VSQ1" s="73"/>
      <c r="VSR1" s="73"/>
      <c r="VSS1" s="73"/>
      <c r="VST1" s="73"/>
      <c r="VSU1" s="73"/>
      <c r="VSV1" s="73"/>
      <c r="VSW1" s="73"/>
      <c r="VSX1" s="73"/>
      <c r="VSY1" s="73"/>
      <c r="VSZ1" s="73"/>
      <c r="VTA1" s="73"/>
      <c r="VTB1" s="73"/>
      <c r="VTC1" s="73"/>
      <c r="VTD1" s="73"/>
      <c r="VTE1" s="73"/>
      <c r="VTF1" s="73"/>
      <c r="VTG1" s="73"/>
      <c r="VTH1" s="73"/>
      <c r="VTI1" s="73"/>
      <c r="VTJ1" s="73"/>
      <c r="VTK1" s="73"/>
      <c r="VTL1" s="73"/>
      <c r="VTM1" s="73"/>
      <c r="VTN1" s="73"/>
      <c r="VTO1" s="73"/>
      <c r="VTP1" s="73"/>
      <c r="VTQ1" s="73"/>
      <c r="VTR1" s="73"/>
      <c r="VTS1" s="73"/>
      <c r="VTT1" s="73"/>
      <c r="VTU1" s="73"/>
      <c r="VTV1" s="73"/>
      <c r="VTW1" s="73"/>
      <c r="VTX1" s="73"/>
      <c r="VTY1" s="73"/>
      <c r="VTZ1" s="73"/>
      <c r="VUA1" s="73"/>
      <c r="VUB1" s="73"/>
      <c r="VUC1" s="73"/>
      <c r="VUD1" s="73"/>
      <c r="VUE1" s="73"/>
      <c r="VUF1" s="73"/>
      <c r="VUG1" s="73"/>
      <c r="VUH1" s="73"/>
      <c r="VUI1" s="73"/>
      <c r="VUJ1" s="73"/>
      <c r="VUK1" s="73"/>
      <c r="VUL1" s="73"/>
      <c r="VUM1" s="73"/>
      <c r="VUN1" s="73"/>
      <c r="VUO1" s="73"/>
      <c r="VUP1" s="73"/>
      <c r="VUQ1" s="73"/>
      <c r="VUR1" s="73"/>
      <c r="VUS1" s="73"/>
      <c r="VUT1" s="73"/>
      <c r="VUU1" s="73"/>
      <c r="VUV1" s="73"/>
      <c r="VUW1" s="73"/>
      <c r="VUX1" s="73"/>
      <c r="VUY1" s="73"/>
      <c r="VUZ1" s="73"/>
      <c r="VVA1" s="73"/>
      <c r="VVB1" s="73"/>
      <c r="VVC1" s="73"/>
      <c r="VVD1" s="73"/>
      <c r="VVE1" s="73"/>
      <c r="VVF1" s="73"/>
      <c r="VVG1" s="73"/>
      <c r="VVH1" s="73"/>
      <c r="VVI1" s="73"/>
      <c r="VVJ1" s="73"/>
      <c r="VVK1" s="73"/>
      <c r="VVL1" s="73"/>
      <c r="VVM1" s="73"/>
      <c r="VVN1" s="73"/>
      <c r="VVO1" s="73"/>
      <c r="VVP1" s="73"/>
      <c r="VVQ1" s="73"/>
      <c r="VVR1" s="73"/>
      <c r="VVS1" s="73"/>
      <c r="VVT1" s="73"/>
      <c r="VVU1" s="73"/>
      <c r="VVV1" s="73"/>
      <c r="VVW1" s="73"/>
      <c r="VVX1" s="73"/>
      <c r="VVY1" s="73"/>
      <c r="VVZ1" s="73"/>
      <c r="VWA1" s="73"/>
      <c r="VWB1" s="73"/>
      <c r="VWC1" s="73"/>
      <c r="VWD1" s="73"/>
      <c r="VWE1" s="73"/>
      <c r="VWF1" s="73"/>
      <c r="VWG1" s="73"/>
      <c r="VWH1" s="73"/>
      <c r="VWI1" s="73"/>
      <c r="VWJ1" s="73"/>
      <c r="VWK1" s="73"/>
      <c r="VWL1" s="73"/>
      <c r="VWM1" s="73"/>
      <c r="VWN1" s="73"/>
      <c r="VWO1" s="73"/>
      <c r="VWP1" s="73"/>
      <c r="VWQ1" s="73"/>
      <c r="VWR1" s="73"/>
      <c r="VWS1" s="73"/>
      <c r="VWT1" s="73"/>
      <c r="VWU1" s="73"/>
      <c r="VWV1" s="73"/>
      <c r="VWW1" s="73"/>
      <c r="VWX1" s="73"/>
      <c r="VWY1" s="73"/>
      <c r="VWZ1" s="73"/>
      <c r="VXA1" s="73"/>
      <c r="VXB1" s="73"/>
      <c r="VXC1" s="73"/>
      <c r="VXD1" s="73"/>
      <c r="VXE1" s="73"/>
      <c r="VXF1" s="73"/>
      <c r="VXG1" s="73"/>
      <c r="VXH1" s="73"/>
      <c r="VXI1" s="73"/>
      <c r="VXJ1" s="73"/>
      <c r="VXK1" s="73"/>
      <c r="VXL1" s="73"/>
      <c r="VXM1" s="73"/>
      <c r="VXN1" s="73"/>
      <c r="VXO1" s="73"/>
      <c r="VXP1" s="73"/>
      <c r="VXQ1" s="73"/>
      <c r="VXR1" s="73"/>
      <c r="VXS1" s="73"/>
      <c r="VXT1" s="73"/>
      <c r="VXU1" s="73"/>
      <c r="VXV1" s="73"/>
      <c r="VXW1" s="73"/>
      <c r="VXX1" s="73"/>
      <c r="VXY1" s="73"/>
      <c r="VXZ1" s="73"/>
      <c r="VYA1" s="73"/>
      <c r="VYB1" s="73"/>
      <c r="VYC1" s="73"/>
      <c r="VYD1" s="73"/>
      <c r="VYE1" s="73"/>
      <c r="VYF1" s="73"/>
      <c r="VYG1" s="73"/>
      <c r="VYH1" s="73"/>
      <c r="VYI1" s="73"/>
      <c r="VYJ1" s="73"/>
      <c r="VYK1" s="73"/>
      <c r="VYL1" s="73"/>
      <c r="VYM1" s="73"/>
      <c r="VYN1" s="73"/>
      <c r="VYO1" s="73"/>
      <c r="VYP1" s="73"/>
      <c r="VYQ1" s="73"/>
      <c r="VYR1" s="73"/>
      <c r="VYS1" s="73"/>
      <c r="VYT1" s="73"/>
      <c r="VYU1" s="73"/>
      <c r="VYV1" s="73"/>
      <c r="VYW1" s="73"/>
      <c r="VYX1" s="73"/>
      <c r="VYY1" s="73"/>
      <c r="VYZ1" s="73"/>
      <c r="VZA1" s="73"/>
      <c r="VZB1" s="73"/>
      <c r="VZC1" s="73"/>
      <c r="VZD1" s="73"/>
      <c r="VZE1" s="73"/>
      <c r="VZF1" s="73"/>
      <c r="VZG1" s="73"/>
      <c r="VZH1" s="73"/>
      <c r="VZI1" s="73"/>
      <c r="VZJ1" s="73"/>
      <c r="VZK1" s="73"/>
      <c r="VZL1" s="73"/>
      <c r="VZM1" s="73"/>
      <c r="VZN1" s="73"/>
      <c r="VZO1" s="73"/>
      <c r="VZP1" s="73"/>
      <c r="VZQ1" s="73"/>
      <c r="VZR1" s="73"/>
      <c r="VZS1" s="73"/>
      <c r="VZT1" s="73"/>
      <c r="VZU1" s="73"/>
      <c r="VZV1" s="73"/>
      <c r="VZW1" s="73"/>
      <c r="VZX1" s="73"/>
      <c r="VZY1" s="73"/>
      <c r="VZZ1" s="73"/>
      <c r="WAA1" s="73"/>
      <c r="WAB1" s="73"/>
      <c r="WAC1" s="73"/>
      <c r="WAD1" s="73"/>
      <c r="WAE1" s="73"/>
      <c r="WAF1" s="73"/>
      <c r="WAG1" s="73"/>
      <c r="WAH1" s="73"/>
      <c r="WAI1" s="73"/>
      <c r="WAJ1" s="73"/>
      <c r="WAK1" s="73"/>
      <c r="WAL1" s="73"/>
      <c r="WAM1" s="73"/>
      <c r="WAN1" s="73"/>
      <c r="WAO1" s="73"/>
      <c r="WAP1" s="73"/>
      <c r="WAQ1" s="73"/>
      <c r="WAR1" s="73"/>
      <c r="WAS1" s="73"/>
      <c r="WAT1" s="73"/>
      <c r="WAU1" s="73"/>
      <c r="WAV1" s="73"/>
      <c r="WAW1" s="73"/>
      <c r="WAX1" s="73"/>
      <c r="WAY1" s="73"/>
      <c r="WAZ1" s="73"/>
      <c r="WBA1" s="73"/>
      <c r="WBB1" s="73"/>
      <c r="WBC1" s="73"/>
      <c r="WBD1" s="73"/>
      <c r="WBE1" s="73"/>
      <c r="WBF1" s="73"/>
      <c r="WBG1" s="73"/>
      <c r="WBH1" s="73"/>
      <c r="WBI1" s="73"/>
      <c r="WBJ1" s="73"/>
      <c r="WBK1" s="73"/>
      <c r="WBL1" s="73"/>
      <c r="WBM1" s="73"/>
      <c r="WBN1" s="73"/>
      <c r="WBO1" s="73"/>
      <c r="WBP1" s="73"/>
      <c r="WBQ1" s="73"/>
      <c r="WBR1" s="73"/>
      <c r="WBS1" s="73"/>
      <c r="WBT1" s="73"/>
      <c r="WBU1" s="73"/>
      <c r="WBV1" s="73"/>
      <c r="WBW1" s="73"/>
      <c r="WBX1" s="73"/>
      <c r="WBY1" s="73"/>
      <c r="WBZ1" s="73"/>
      <c r="WCA1" s="73"/>
      <c r="WCB1" s="73"/>
      <c r="WCC1" s="73"/>
      <c r="WCD1" s="73"/>
      <c r="WCE1" s="73"/>
      <c r="WCF1" s="73"/>
      <c r="WCG1" s="73"/>
      <c r="WCH1" s="73"/>
      <c r="WCI1" s="73"/>
      <c r="WCJ1" s="73"/>
      <c r="WCK1" s="73"/>
      <c r="WCL1" s="73"/>
      <c r="WCM1" s="73"/>
      <c r="WCN1" s="73"/>
      <c r="WCO1" s="73"/>
      <c r="WCP1" s="73"/>
      <c r="WCQ1" s="73"/>
      <c r="WCR1" s="73"/>
      <c r="WCS1" s="73"/>
      <c r="WCT1" s="73"/>
      <c r="WCU1" s="73"/>
      <c r="WCV1" s="73"/>
      <c r="WCW1" s="73"/>
      <c r="WCX1" s="73"/>
      <c r="WCY1" s="73"/>
      <c r="WCZ1" s="73"/>
      <c r="WDA1" s="73"/>
      <c r="WDB1" s="73"/>
      <c r="WDC1" s="73"/>
      <c r="WDD1" s="73"/>
      <c r="WDE1" s="73"/>
      <c r="WDF1" s="73"/>
      <c r="WDG1" s="73"/>
      <c r="WDH1" s="73"/>
      <c r="WDI1" s="73"/>
      <c r="WDJ1" s="73"/>
      <c r="WDK1" s="73"/>
      <c r="WDL1" s="73"/>
      <c r="WDM1" s="73"/>
      <c r="WDN1" s="73"/>
      <c r="WDO1" s="73"/>
      <c r="WDP1" s="73"/>
      <c r="WDQ1" s="73"/>
      <c r="WDR1" s="73"/>
      <c r="WDS1" s="73"/>
      <c r="WDT1" s="73"/>
      <c r="WDU1" s="73"/>
      <c r="WDV1" s="73"/>
      <c r="WDW1" s="73"/>
      <c r="WDX1" s="73"/>
      <c r="WDY1" s="73"/>
      <c r="WDZ1" s="73"/>
      <c r="WEA1" s="73"/>
      <c r="WEB1" s="73"/>
      <c r="WEC1" s="73"/>
      <c r="WED1" s="73"/>
      <c r="WEE1" s="73"/>
      <c r="WEF1" s="73"/>
      <c r="WEG1" s="73"/>
      <c r="WEH1" s="73"/>
      <c r="WEI1" s="73"/>
      <c r="WEJ1" s="73"/>
      <c r="WEK1" s="73"/>
      <c r="WEL1" s="73"/>
      <c r="WEM1" s="73"/>
      <c r="WEN1" s="73"/>
      <c r="WEO1" s="73"/>
      <c r="WEP1" s="73"/>
      <c r="WEQ1" s="73"/>
      <c r="WER1" s="73"/>
      <c r="WES1" s="73"/>
      <c r="WET1" s="73"/>
      <c r="WEU1" s="73"/>
      <c r="WEV1" s="73"/>
      <c r="WEW1" s="73"/>
      <c r="WEX1" s="73"/>
      <c r="WEY1" s="73"/>
      <c r="WEZ1" s="73"/>
      <c r="WFA1" s="73"/>
      <c r="WFB1" s="73"/>
      <c r="WFC1" s="73"/>
      <c r="WFD1" s="73"/>
      <c r="WFE1" s="73"/>
      <c r="WFF1" s="73"/>
      <c r="WFG1" s="73"/>
      <c r="WFH1" s="73"/>
      <c r="WFI1" s="73"/>
      <c r="WFJ1" s="73"/>
      <c r="WFK1" s="73"/>
      <c r="WFL1" s="73"/>
      <c r="WFM1" s="73"/>
      <c r="WFN1" s="73"/>
      <c r="WFO1" s="73"/>
      <c r="WFP1" s="73"/>
      <c r="WFQ1" s="73"/>
      <c r="WFR1" s="73"/>
      <c r="WFS1" s="73"/>
      <c r="WFT1" s="73"/>
      <c r="WFU1" s="73"/>
      <c r="WFV1" s="73"/>
      <c r="WFW1" s="73"/>
      <c r="WFX1" s="73"/>
      <c r="WFY1" s="73"/>
      <c r="WFZ1" s="73"/>
      <c r="WGA1" s="73"/>
      <c r="WGB1" s="73"/>
      <c r="WGC1" s="73"/>
      <c r="WGD1" s="73"/>
      <c r="WGE1" s="73"/>
      <c r="WGF1" s="73"/>
      <c r="WGG1" s="73"/>
      <c r="WGH1" s="73"/>
      <c r="WGI1" s="73"/>
      <c r="WGJ1" s="73"/>
      <c r="WGK1" s="73"/>
      <c r="WGL1" s="73"/>
      <c r="WGM1" s="73"/>
      <c r="WGN1" s="73"/>
      <c r="WGO1" s="73"/>
      <c r="WGP1" s="73"/>
      <c r="WGQ1" s="73"/>
      <c r="WGR1" s="73"/>
      <c r="WGS1" s="73"/>
      <c r="WGT1" s="73"/>
      <c r="WGU1" s="73"/>
      <c r="WGV1" s="73"/>
      <c r="WGW1" s="73"/>
      <c r="WGX1" s="73"/>
      <c r="WGY1" s="73"/>
      <c r="WGZ1" s="73"/>
      <c r="WHA1" s="73"/>
      <c r="WHB1" s="73"/>
      <c r="WHC1" s="73"/>
      <c r="WHD1" s="73"/>
      <c r="WHE1" s="73"/>
      <c r="WHF1" s="73"/>
      <c r="WHG1" s="73"/>
      <c r="WHH1" s="73"/>
      <c r="WHI1" s="73"/>
      <c r="WHJ1" s="73"/>
      <c r="WHK1" s="73"/>
      <c r="WHL1" s="73"/>
      <c r="WHM1" s="73"/>
      <c r="WHN1" s="73"/>
      <c r="WHO1" s="73"/>
      <c r="WHP1" s="73"/>
      <c r="WHQ1" s="73"/>
      <c r="WHR1" s="73"/>
      <c r="WHS1" s="73"/>
      <c r="WHT1" s="73"/>
      <c r="WHU1" s="73"/>
      <c r="WHV1" s="73"/>
      <c r="WHW1" s="73"/>
      <c r="WHX1" s="73"/>
      <c r="WHY1" s="73"/>
      <c r="WHZ1" s="73"/>
      <c r="WIA1" s="73"/>
      <c r="WIB1" s="73"/>
      <c r="WIC1" s="73"/>
      <c r="WID1" s="73"/>
      <c r="WIE1" s="73"/>
      <c r="WIF1" s="73"/>
      <c r="WIG1" s="73"/>
      <c r="WIH1" s="73"/>
      <c r="WII1" s="73"/>
      <c r="WIJ1" s="73"/>
      <c r="WIK1" s="73"/>
      <c r="WIL1" s="73"/>
      <c r="WIM1" s="73"/>
      <c r="WIN1" s="73"/>
      <c r="WIO1" s="73"/>
      <c r="WIP1" s="73"/>
      <c r="WIQ1" s="73"/>
      <c r="WIR1" s="73"/>
      <c r="WIS1" s="73"/>
      <c r="WIT1" s="73"/>
      <c r="WIU1" s="73"/>
      <c r="WIV1" s="73"/>
      <c r="WIW1" s="73"/>
      <c r="WIX1" s="73"/>
      <c r="WIY1" s="73"/>
      <c r="WIZ1" s="73"/>
      <c r="WJA1" s="73"/>
      <c r="WJB1" s="73"/>
      <c r="WJC1" s="73"/>
      <c r="WJD1" s="73"/>
      <c r="WJE1" s="73"/>
      <c r="WJF1" s="73"/>
      <c r="WJG1" s="73"/>
      <c r="WJH1" s="73"/>
      <c r="WJI1" s="73"/>
      <c r="WJJ1" s="73"/>
      <c r="WJK1" s="73"/>
      <c r="WJL1" s="73"/>
      <c r="WJM1" s="73"/>
      <c r="WJN1" s="73"/>
      <c r="WJO1" s="73"/>
      <c r="WJP1" s="73"/>
      <c r="WJQ1" s="73"/>
      <c r="WJR1" s="73"/>
      <c r="WJS1" s="73"/>
      <c r="WJT1" s="73"/>
      <c r="WJU1" s="73"/>
      <c r="WJV1" s="73"/>
      <c r="WJW1" s="73"/>
      <c r="WJX1" s="73"/>
      <c r="WJY1" s="73"/>
      <c r="WJZ1" s="73"/>
      <c r="WKA1" s="73"/>
      <c r="WKB1" s="73"/>
      <c r="WKC1" s="73"/>
      <c r="WKD1" s="73"/>
      <c r="WKE1" s="73"/>
      <c r="WKF1" s="73"/>
      <c r="WKG1" s="73"/>
      <c r="WKH1" s="73"/>
      <c r="WKI1" s="73"/>
      <c r="WKJ1" s="73"/>
      <c r="WKK1" s="73"/>
      <c r="WKL1" s="73"/>
      <c r="WKM1" s="73"/>
      <c r="WKN1" s="73"/>
      <c r="WKO1" s="73"/>
      <c r="WKP1" s="73"/>
      <c r="WKQ1" s="73"/>
      <c r="WKR1" s="73"/>
      <c r="WKS1" s="73"/>
      <c r="WKT1" s="73"/>
      <c r="WKU1" s="73"/>
      <c r="WKV1" s="73"/>
      <c r="WKW1" s="73"/>
      <c r="WKX1" s="73"/>
      <c r="WKY1" s="73"/>
      <c r="WKZ1" s="73"/>
      <c r="WLA1" s="73"/>
      <c r="WLB1" s="73"/>
      <c r="WLC1" s="73"/>
      <c r="WLD1" s="73"/>
      <c r="WLE1" s="73"/>
      <c r="WLF1" s="73"/>
      <c r="WLG1" s="73"/>
      <c r="WLH1" s="73"/>
      <c r="WLI1" s="73"/>
      <c r="WLJ1" s="73"/>
      <c r="WLK1" s="73"/>
      <c r="WLL1" s="73"/>
      <c r="WLM1" s="73"/>
      <c r="WLN1" s="73"/>
      <c r="WLO1" s="73"/>
      <c r="WLP1" s="73"/>
      <c r="WLQ1" s="73"/>
      <c r="WLR1" s="73"/>
      <c r="WLS1" s="73"/>
      <c r="WLT1" s="73"/>
      <c r="WLU1" s="73"/>
      <c r="WLV1" s="73"/>
      <c r="WLW1" s="73"/>
      <c r="WLX1" s="73"/>
      <c r="WLY1" s="73"/>
      <c r="WLZ1" s="73"/>
      <c r="WMA1" s="73"/>
      <c r="WMB1" s="73"/>
      <c r="WMC1" s="73"/>
      <c r="WMD1" s="73"/>
      <c r="WME1" s="73"/>
      <c r="WMF1" s="73"/>
      <c r="WMG1" s="73"/>
      <c r="WMH1" s="73"/>
      <c r="WMI1" s="73"/>
      <c r="WMJ1" s="73"/>
      <c r="WMK1" s="73"/>
      <c r="WML1" s="73"/>
      <c r="WMM1" s="73"/>
      <c r="WMN1" s="73"/>
      <c r="WMO1" s="73"/>
      <c r="WMP1" s="73"/>
      <c r="WMQ1" s="73"/>
      <c r="WMR1" s="73"/>
      <c r="WMS1" s="73"/>
      <c r="WMT1" s="73"/>
      <c r="WMU1" s="73"/>
      <c r="WMV1" s="73"/>
      <c r="WMW1" s="73"/>
      <c r="WMX1" s="73"/>
      <c r="WMY1" s="73"/>
      <c r="WMZ1" s="73"/>
      <c r="WNA1" s="73"/>
      <c r="WNB1" s="73"/>
      <c r="WNC1" s="73"/>
      <c r="WND1" s="73"/>
      <c r="WNE1" s="73"/>
      <c r="WNF1" s="73"/>
      <c r="WNG1" s="73"/>
      <c r="WNH1" s="73"/>
      <c r="WNI1" s="73"/>
      <c r="WNJ1" s="73"/>
      <c r="WNK1" s="73"/>
      <c r="WNL1" s="73"/>
      <c r="WNM1" s="73"/>
      <c r="WNN1" s="73"/>
      <c r="WNO1" s="73"/>
      <c r="WNP1" s="73"/>
      <c r="WNQ1" s="73"/>
      <c r="WNR1" s="73"/>
      <c r="WNS1" s="73"/>
      <c r="WNT1" s="73"/>
      <c r="WNU1" s="73"/>
      <c r="WNV1" s="73"/>
      <c r="WNW1" s="73"/>
      <c r="WNX1" s="73"/>
      <c r="WNY1" s="73"/>
      <c r="WNZ1" s="73"/>
      <c r="WOA1" s="73"/>
      <c r="WOB1" s="73"/>
      <c r="WOC1" s="73"/>
      <c r="WOD1" s="73"/>
      <c r="WOE1" s="73"/>
      <c r="WOF1" s="73"/>
      <c r="WOG1" s="73"/>
      <c r="WOH1" s="73"/>
      <c r="WOI1" s="73"/>
      <c r="WOJ1" s="73"/>
      <c r="WOK1" s="73"/>
      <c r="WOL1" s="73"/>
      <c r="WOM1" s="73"/>
      <c r="WON1" s="73"/>
      <c r="WOO1" s="73"/>
      <c r="WOP1" s="73"/>
      <c r="WOQ1" s="73"/>
      <c r="WOR1" s="73"/>
      <c r="WOS1" s="73"/>
      <c r="WOT1" s="73"/>
      <c r="WOU1" s="73"/>
      <c r="WOV1" s="73"/>
      <c r="WOW1" s="73"/>
      <c r="WOX1" s="73"/>
      <c r="WOY1" s="73"/>
      <c r="WOZ1" s="73"/>
      <c r="WPA1" s="73"/>
      <c r="WPB1" s="73"/>
      <c r="WPC1" s="73"/>
      <c r="WPD1" s="73"/>
      <c r="WPE1" s="73"/>
      <c r="WPF1" s="73"/>
      <c r="WPG1" s="73"/>
      <c r="WPH1" s="73"/>
      <c r="WPI1" s="73"/>
      <c r="WPJ1" s="73"/>
      <c r="WPK1" s="73"/>
      <c r="WPL1" s="73"/>
      <c r="WPM1" s="73"/>
      <c r="WPN1" s="73"/>
      <c r="WPO1" s="73"/>
      <c r="WPP1" s="73"/>
      <c r="WPQ1" s="73"/>
      <c r="WPR1" s="73"/>
      <c r="WPS1" s="73"/>
      <c r="WPT1" s="73"/>
      <c r="WPU1" s="73"/>
      <c r="WPV1" s="73"/>
      <c r="WPW1" s="73"/>
      <c r="WPX1" s="73"/>
      <c r="WPY1" s="73"/>
      <c r="WPZ1" s="73"/>
      <c r="WQA1" s="73"/>
      <c r="WQB1" s="73"/>
      <c r="WQC1" s="73"/>
      <c r="WQD1" s="73"/>
      <c r="WQE1" s="73"/>
      <c r="WQF1" s="73"/>
      <c r="WQG1" s="73"/>
      <c r="WQH1" s="73"/>
      <c r="WQI1" s="73"/>
      <c r="WQJ1" s="73"/>
      <c r="WQK1" s="73"/>
      <c r="WQL1" s="73"/>
      <c r="WQM1" s="73"/>
      <c r="WQN1" s="73"/>
      <c r="WQO1" s="73"/>
      <c r="WQP1" s="73"/>
      <c r="WQQ1" s="73"/>
      <c r="WQR1" s="73"/>
      <c r="WQS1" s="73"/>
      <c r="WQT1" s="73"/>
      <c r="WQU1" s="73"/>
      <c r="WQV1" s="73"/>
      <c r="WQW1" s="73"/>
      <c r="WQX1" s="73"/>
      <c r="WQY1" s="73"/>
      <c r="WQZ1" s="73"/>
      <c r="WRA1" s="73"/>
      <c r="WRB1" s="73"/>
      <c r="WRC1" s="73"/>
      <c r="WRD1" s="73"/>
      <c r="WRE1" s="73"/>
      <c r="WRF1" s="73"/>
      <c r="WRG1" s="73"/>
      <c r="WRH1" s="73"/>
      <c r="WRI1" s="73"/>
      <c r="WRJ1" s="73"/>
      <c r="WRK1" s="73"/>
      <c r="WRL1" s="73"/>
      <c r="WRM1" s="73"/>
      <c r="WRN1" s="73"/>
      <c r="WRO1" s="73"/>
      <c r="WRP1" s="73"/>
      <c r="WRQ1" s="73"/>
      <c r="WRR1" s="73"/>
      <c r="WRS1" s="73"/>
      <c r="WRT1" s="73"/>
      <c r="WRU1" s="73"/>
      <c r="WRV1" s="73"/>
      <c r="WRW1" s="73"/>
      <c r="WRX1" s="73"/>
      <c r="WRY1" s="73"/>
      <c r="WRZ1" s="73"/>
      <c r="WSA1" s="73"/>
      <c r="WSB1" s="73"/>
      <c r="WSC1" s="73"/>
      <c r="WSD1" s="73"/>
      <c r="WSE1" s="73"/>
      <c r="WSF1" s="73"/>
      <c r="WSG1" s="73"/>
      <c r="WSH1" s="73"/>
      <c r="WSI1" s="73"/>
      <c r="WSJ1" s="73"/>
      <c r="WSK1" s="73"/>
      <c r="WSL1" s="73"/>
      <c r="WSM1" s="73"/>
      <c r="WSN1" s="73"/>
      <c r="WSO1" s="73"/>
      <c r="WSP1" s="73"/>
      <c r="WSQ1" s="73"/>
      <c r="WSR1" s="73"/>
      <c r="WSS1" s="73"/>
      <c r="WST1" s="73"/>
      <c r="WSU1" s="73"/>
      <c r="WSV1" s="73"/>
      <c r="WSW1" s="73"/>
      <c r="WSX1" s="73"/>
      <c r="WSY1" s="73"/>
      <c r="WSZ1" s="73"/>
      <c r="WTA1" s="73"/>
      <c r="WTB1" s="73"/>
      <c r="WTC1" s="73"/>
      <c r="WTD1" s="73"/>
      <c r="WTE1" s="73"/>
      <c r="WTF1" s="73"/>
      <c r="WTG1" s="73"/>
      <c r="WTH1" s="73"/>
      <c r="WTI1" s="73"/>
      <c r="WTJ1" s="73"/>
      <c r="WTK1" s="73"/>
      <c r="WTL1" s="73"/>
      <c r="WTM1" s="73"/>
      <c r="WTN1" s="73"/>
      <c r="WTO1" s="73"/>
      <c r="WTP1" s="73"/>
      <c r="WTQ1" s="73"/>
      <c r="WTR1" s="73"/>
      <c r="WTS1" s="73"/>
      <c r="WTT1" s="73"/>
      <c r="WTU1" s="73"/>
      <c r="WTV1" s="73"/>
      <c r="WTW1" s="73"/>
      <c r="WTX1" s="73"/>
      <c r="WTY1" s="73"/>
      <c r="WTZ1" s="73"/>
      <c r="WUA1" s="73"/>
      <c r="WUB1" s="73"/>
      <c r="WUC1" s="73"/>
      <c r="WUD1" s="73"/>
      <c r="WUE1" s="73"/>
      <c r="WUF1" s="73"/>
      <c r="WUG1" s="73"/>
      <c r="WUH1" s="73"/>
      <c r="WUI1" s="73"/>
      <c r="WUJ1" s="73"/>
      <c r="WUK1" s="73"/>
      <c r="WUL1" s="73"/>
      <c r="WUM1" s="73"/>
      <c r="WUN1" s="73"/>
      <c r="WUO1" s="73"/>
      <c r="WUP1" s="73"/>
      <c r="WUQ1" s="73"/>
      <c r="WUR1" s="73"/>
      <c r="WUS1" s="73"/>
      <c r="WUT1" s="73"/>
      <c r="WUU1" s="73"/>
      <c r="WUV1" s="73"/>
      <c r="WUW1" s="73"/>
      <c r="WUX1" s="73"/>
      <c r="WUY1" s="73"/>
      <c r="WUZ1" s="73"/>
      <c r="WVA1" s="73"/>
      <c r="WVB1" s="73"/>
      <c r="WVC1" s="73"/>
      <c r="WVD1" s="73"/>
      <c r="WVE1" s="73"/>
      <c r="WVF1" s="73"/>
      <c r="WVG1" s="73"/>
      <c r="WVH1" s="73"/>
      <c r="WVI1" s="73"/>
      <c r="WVJ1" s="73"/>
      <c r="WVK1" s="73"/>
      <c r="WVL1" s="73"/>
      <c r="WVM1" s="73"/>
      <c r="WVN1" s="73"/>
      <c r="WVO1" s="73"/>
      <c r="WVP1" s="73"/>
      <c r="WVQ1" s="73"/>
      <c r="WVR1" s="73"/>
      <c r="WVS1" s="73"/>
      <c r="WVT1" s="73"/>
      <c r="WVU1" s="73"/>
      <c r="WVV1" s="73"/>
      <c r="WVW1" s="73"/>
      <c r="WVX1" s="73"/>
      <c r="WVY1" s="73"/>
      <c r="WVZ1" s="73"/>
      <c r="WWA1" s="73"/>
      <c r="WWB1" s="73"/>
      <c r="WWC1" s="73"/>
      <c r="WWD1" s="73"/>
      <c r="WWE1" s="73"/>
      <c r="WWF1" s="73"/>
      <c r="WWG1" s="73"/>
      <c r="WWH1" s="73"/>
      <c r="WWI1" s="73"/>
      <c r="WWJ1" s="73"/>
      <c r="WWK1" s="73"/>
      <c r="WWL1" s="73"/>
      <c r="WWM1" s="73"/>
      <c r="WWN1" s="73"/>
      <c r="WWO1" s="73"/>
      <c r="WWP1" s="73"/>
      <c r="WWQ1" s="73"/>
      <c r="WWR1" s="73"/>
      <c r="WWS1" s="73"/>
      <c r="WWT1" s="73"/>
      <c r="WWU1" s="73"/>
      <c r="WWV1" s="73"/>
      <c r="WWW1" s="73"/>
      <c r="WWX1" s="73"/>
      <c r="WWY1" s="73"/>
      <c r="WWZ1" s="73"/>
      <c r="WXA1" s="73"/>
      <c r="WXB1" s="73"/>
      <c r="WXC1" s="73"/>
      <c r="WXD1" s="73"/>
      <c r="WXE1" s="73"/>
      <c r="WXF1" s="73"/>
      <c r="WXG1" s="73"/>
      <c r="WXH1" s="73"/>
      <c r="WXI1" s="73"/>
      <c r="WXJ1" s="73"/>
      <c r="WXK1" s="73"/>
      <c r="WXL1" s="73"/>
      <c r="WXM1" s="73"/>
      <c r="WXN1" s="73"/>
      <c r="WXO1" s="73"/>
      <c r="WXP1" s="73"/>
      <c r="WXQ1" s="73"/>
      <c r="WXR1" s="73"/>
      <c r="WXS1" s="73"/>
      <c r="WXT1" s="73"/>
      <c r="WXU1" s="73"/>
      <c r="WXV1" s="73"/>
      <c r="WXW1" s="73"/>
      <c r="WXX1" s="73"/>
      <c r="WXY1" s="73"/>
      <c r="WXZ1" s="73"/>
      <c r="WYA1" s="73"/>
      <c r="WYB1" s="73"/>
      <c r="WYC1" s="73"/>
      <c r="WYD1" s="73"/>
      <c r="WYE1" s="73"/>
      <c r="WYF1" s="73"/>
      <c r="WYG1" s="73"/>
      <c r="WYH1" s="73"/>
      <c r="WYI1" s="73"/>
      <c r="WYJ1" s="73"/>
      <c r="WYK1" s="73"/>
      <c r="WYL1" s="73"/>
      <c r="WYM1" s="73"/>
      <c r="WYN1" s="73"/>
      <c r="WYO1" s="73"/>
      <c r="WYP1" s="73"/>
      <c r="WYQ1" s="73"/>
      <c r="WYR1" s="73"/>
      <c r="WYS1" s="73"/>
      <c r="WYT1" s="73"/>
      <c r="WYU1" s="73"/>
      <c r="WYV1" s="73"/>
      <c r="WYW1" s="73"/>
      <c r="WYX1" s="73"/>
      <c r="WYY1" s="73"/>
      <c r="WYZ1" s="73"/>
      <c r="WZA1" s="73"/>
      <c r="WZB1" s="73"/>
      <c r="WZC1" s="73"/>
      <c r="WZD1" s="73"/>
      <c r="WZE1" s="73"/>
      <c r="WZF1" s="73"/>
      <c r="WZG1" s="73"/>
      <c r="WZH1" s="73"/>
      <c r="WZI1" s="73"/>
      <c r="WZJ1" s="73"/>
      <c r="WZK1" s="73"/>
      <c r="WZL1" s="73"/>
      <c r="WZM1" s="73"/>
      <c r="WZN1" s="73"/>
      <c r="WZO1" s="73"/>
      <c r="WZP1" s="73"/>
      <c r="WZQ1" s="73"/>
      <c r="WZR1" s="73"/>
      <c r="WZS1" s="73"/>
      <c r="WZT1" s="73"/>
      <c r="WZU1" s="73"/>
      <c r="WZV1" s="73"/>
      <c r="WZW1" s="73"/>
      <c r="WZX1" s="73"/>
      <c r="WZY1" s="73"/>
      <c r="WZZ1" s="73"/>
      <c r="XAA1" s="73"/>
      <c r="XAB1" s="73"/>
      <c r="XAC1" s="73"/>
      <c r="XAD1" s="73"/>
      <c r="XAE1" s="73"/>
      <c r="XAF1" s="73"/>
      <c r="XAG1" s="73"/>
      <c r="XAH1" s="73"/>
      <c r="XAI1" s="73"/>
      <c r="XAJ1" s="73"/>
      <c r="XAK1" s="73"/>
      <c r="XAL1" s="73"/>
      <c r="XAM1" s="73"/>
      <c r="XAN1" s="73"/>
      <c r="XAO1" s="73"/>
      <c r="XAP1" s="73"/>
      <c r="XAQ1" s="73"/>
      <c r="XAR1" s="73"/>
      <c r="XAS1" s="73"/>
      <c r="XAT1" s="73"/>
      <c r="XAU1" s="73"/>
      <c r="XAV1" s="73"/>
      <c r="XAW1" s="73"/>
      <c r="XAX1" s="73"/>
      <c r="XAY1" s="73"/>
      <c r="XAZ1" s="73"/>
      <c r="XBA1" s="73"/>
      <c r="XBB1" s="73"/>
      <c r="XBC1" s="73"/>
      <c r="XBD1" s="73"/>
      <c r="XBE1" s="73"/>
      <c r="XBF1" s="73"/>
      <c r="XBG1" s="73"/>
      <c r="XBH1" s="73"/>
      <c r="XBI1" s="73"/>
      <c r="XBJ1" s="73"/>
      <c r="XBK1" s="73"/>
      <c r="XBL1" s="73"/>
      <c r="XBM1" s="73"/>
      <c r="XBN1" s="73"/>
      <c r="XBO1" s="73"/>
      <c r="XBP1" s="73"/>
      <c r="XBQ1" s="73"/>
      <c r="XBR1" s="73"/>
      <c r="XBS1" s="73"/>
      <c r="XBT1" s="73"/>
      <c r="XBU1" s="73"/>
      <c r="XBV1" s="73"/>
      <c r="XBW1" s="73"/>
      <c r="XBX1" s="73"/>
      <c r="XBY1" s="73"/>
      <c r="XBZ1" s="73"/>
      <c r="XCA1" s="73"/>
      <c r="XCB1" s="73"/>
      <c r="XCC1" s="73"/>
      <c r="XCD1" s="73"/>
      <c r="XCE1" s="73"/>
      <c r="XCF1" s="73"/>
      <c r="XCG1" s="73"/>
      <c r="XCH1" s="73"/>
      <c r="XCI1" s="73"/>
      <c r="XCJ1" s="73"/>
      <c r="XCK1" s="73"/>
      <c r="XCL1" s="73"/>
      <c r="XCM1" s="73"/>
      <c r="XCN1" s="73"/>
      <c r="XCO1" s="73"/>
      <c r="XCP1" s="73"/>
      <c r="XCQ1" s="73"/>
      <c r="XCR1" s="73"/>
      <c r="XCS1" s="73"/>
      <c r="XCT1" s="73"/>
      <c r="XCU1" s="73"/>
      <c r="XCV1" s="73"/>
      <c r="XCW1" s="73"/>
      <c r="XCX1" s="73"/>
      <c r="XCY1" s="73"/>
      <c r="XCZ1" s="73"/>
      <c r="XDA1" s="73"/>
      <c r="XDB1" s="73"/>
      <c r="XDC1" s="73"/>
      <c r="XDD1" s="73"/>
      <c r="XDE1" s="73"/>
      <c r="XDF1" s="73"/>
      <c r="XDG1" s="73"/>
      <c r="XDH1" s="73"/>
      <c r="XDI1" s="73"/>
      <c r="XDJ1" s="73"/>
      <c r="XDK1" s="73"/>
      <c r="XDL1" s="73"/>
      <c r="XDM1" s="73"/>
      <c r="XDN1" s="73"/>
      <c r="XDO1" s="73"/>
      <c r="XDP1" s="73"/>
      <c r="XDQ1" s="73"/>
      <c r="XDR1" s="73"/>
      <c r="XDS1" s="73"/>
      <c r="XDT1" s="73"/>
      <c r="XDU1" s="73"/>
      <c r="XDV1" s="73"/>
      <c r="XDW1" s="73"/>
      <c r="XDX1" s="73"/>
      <c r="XDY1" s="73"/>
      <c r="XDZ1" s="73"/>
      <c r="XEA1" s="73"/>
      <c r="XEB1" s="73"/>
      <c r="XEC1" s="73"/>
      <c r="XED1" s="73"/>
      <c r="XEE1" s="73"/>
      <c r="XEF1" s="73"/>
      <c r="XEG1" s="73"/>
      <c r="XEH1" s="73"/>
      <c r="XEI1" s="73"/>
      <c r="XEJ1" s="73"/>
      <c r="XEK1" s="73"/>
      <c r="XEL1" s="73"/>
      <c r="XEM1" s="73"/>
      <c r="XEN1" s="73"/>
      <c r="XEO1" s="73"/>
      <c r="XEP1" s="73"/>
      <c r="XEQ1" s="73"/>
      <c r="XER1" s="73"/>
      <c r="XES1" s="73"/>
      <c r="XET1" s="73"/>
      <c r="XEU1" s="73"/>
      <c r="XEV1" s="73"/>
      <c r="XEW1" s="73"/>
      <c r="XEX1" s="73"/>
      <c r="XEY1" s="73"/>
      <c r="XEZ1" s="73"/>
      <c r="XFA1" s="73"/>
      <c r="XFB1" s="73"/>
    </row>
    <row r="2" spans="1:16382" x14ac:dyDescent="0.3">
      <c r="A2" s="8" t="s">
        <v>73</v>
      </c>
      <c r="B2" s="8" t="s">
        <v>72</v>
      </c>
      <c r="C2" s="8" t="s">
        <v>2</v>
      </c>
      <c r="D2" s="66">
        <v>2017</v>
      </c>
      <c r="E2" s="66">
        <v>2018</v>
      </c>
      <c r="F2" s="66">
        <v>2019</v>
      </c>
      <c r="G2" s="66">
        <v>2020</v>
      </c>
      <c r="H2" s="66">
        <v>2021</v>
      </c>
      <c r="I2" s="66">
        <v>2022</v>
      </c>
      <c r="J2" s="66">
        <v>2023</v>
      </c>
      <c r="K2" s="66">
        <v>2024</v>
      </c>
      <c r="L2" s="66">
        <v>2025</v>
      </c>
      <c r="M2" s="66">
        <v>2026</v>
      </c>
      <c r="N2" s="66">
        <v>2027</v>
      </c>
      <c r="O2" s="66">
        <v>2028</v>
      </c>
      <c r="P2" s="66">
        <v>2029</v>
      </c>
      <c r="Q2" s="66">
        <v>2030</v>
      </c>
      <c r="R2" s="66">
        <v>2031</v>
      </c>
      <c r="S2" s="66">
        <v>2032</v>
      </c>
      <c r="T2" s="66">
        <v>2033</v>
      </c>
      <c r="U2" s="66">
        <v>2034</v>
      </c>
      <c r="V2" s="66">
        <v>2035</v>
      </c>
      <c r="W2" s="66">
        <v>2036</v>
      </c>
      <c r="X2" s="66">
        <v>2037</v>
      </c>
      <c r="Y2" s="66">
        <v>2038</v>
      </c>
      <c r="Z2" s="66">
        <v>2039</v>
      </c>
      <c r="AA2" s="66">
        <v>2040</v>
      </c>
      <c r="AB2" s="66">
        <v>2041</v>
      </c>
      <c r="AC2" s="66">
        <v>2042</v>
      </c>
      <c r="AD2" s="66">
        <v>2043</v>
      </c>
      <c r="AE2" s="66">
        <v>2044</v>
      </c>
      <c r="AF2" s="66">
        <v>2045</v>
      </c>
      <c r="AG2" s="66">
        <v>2046</v>
      </c>
      <c r="AH2" s="66">
        <v>2047</v>
      </c>
      <c r="AI2" s="66">
        <v>2048</v>
      </c>
      <c r="AJ2" s="66">
        <v>2049</v>
      </c>
      <c r="AK2" s="66">
        <v>2050</v>
      </c>
    </row>
    <row r="3" spans="1:16382" x14ac:dyDescent="0.3">
      <c r="A3" t="s">
        <v>9</v>
      </c>
      <c r="B3" t="s">
        <v>101</v>
      </c>
      <c r="C3" s="56" t="s">
        <v>70</v>
      </c>
      <c r="D3" s="69">
        <f>SUMIFS('Power price'!H$3:H$90,'Power price'!$B$3:$B$90,'Projection of Power Price '!$A3,'Power price'!$A$3:$A$90,'Projection of Power Price '!$B3)</f>
        <v>44.58</v>
      </c>
      <c r="E3" s="69">
        <f>SUMIFS('Power price'!I$3:I$90,'Power price'!$B$3:$B$90,'Projection of Power Price '!$A3,'Power price'!$A$3:$A$90,'Projection of Power Price '!$B3)</f>
        <v>52.75</v>
      </c>
      <c r="F3" s="69">
        <f>SUMIFS('Power price'!J$3:J$90,'Power price'!$B$3:$B$90,'Projection of Power Price '!$A3,'Power price'!$A$3:$A$90,'Projection of Power Price '!$B3)</f>
        <v>48.19</v>
      </c>
      <c r="G3" s="69">
        <f>SUMIFS('Power price'!K$3:K$90,'Power price'!$B$3:$B$90,'Projection of Power Price '!$A3,'Power price'!$A$3:$A$90,'Projection of Power Price '!$B3)</f>
        <v>43.43</v>
      </c>
      <c r="H3" s="36">
        <f>SUMIFS('Power price'!L$3:L$90,'Power price'!$B$3:$B$90,'Projection of Power Price '!$A3,'Power price'!$A$3:$A$90,'Projection of Power Price '!$B3)</f>
        <v>42.76</v>
      </c>
      <c r="I3" s="36">
        <f>SUMIFS('Power price'!M$3:M$90,'Power price'!$B$3:$B$90,'Projection of Power Price '!$A3,'Power price'!$A$3:$A$90,'Projection of Power Price '!$B3)</f>
        <v>48.7</v>
      </c>
      <c r="J3" s="36">
        <f>SUMIFS('Power price'!N$3:N$90,'Power price'!$B$3:$B$90,'Projection of Power Price '!$A3,'Power price'!$A$3:$A$90,'Projection of Power Price '!$B3)</f>
        <v>56.54</v>
      </c>
      <c r="K3" s="36">
        <f>SUMIFS('Power price'!O$3:O$90,'Power price'!$B$3:$B$90,'Projection of Power Price '!$A3,'Power price'!$A$3:$A$90,'Projection of Power Price '!$B3)</f>
        <v>63.95</v>
      </c>
      <c r="L3" s="36">
        <f>SUMIFS('Power price'!P$3:P$90,'Power price'!$B$3:$B$90,'Projection of Power Price '!$A3,'Power price'!$A$3:$A$90,'Projection of Power Price '!$B3)</f>
        <v>70.739999999999995</v>
      </c>
      <c r="M3" s="36">
        <f>SUMIFS('Power price'!Q$3:Q$90,'Power price'!$B$3:$B$90,'Projection of Power Price '!$A3,'Power price'!$A$3:$A$90,'Projection of Power Price '!$B3)</f>
        <v>78.069999999999993</v>
      </c>
      <c r="N3" s="36">
        <f>SUMIFS('Power price'!R$3:R$90,'Power price'!$B$3:$B$90,'Projection of Power Price '!$A3,'Power price'!$A$3:$A$90,'Projection of Power Price '!$B3)</f>
        <v>84.69</v>
      </c>
      <c r="O3" s="36">
        <f>SUMIFS('Power price'!S$3:S$90,'Power price'!$B$3:$B$90,'Projection of Power Price '!$A3,'Power price'!$A$3:$A$90,'Projection of Power Price '!$B3)</f>
        <v>90.33</v>
      </c>
      <c r="P3" s="36">
        <f>SUMIFS('Power price'!T$3:T$90,'Power price'!$B$3:$B$90,'Projection of Power Price '!$A3,'Power price'!$A$3:$A$90,'Projection of Power Price '!$B3)</f>
        <v>97.01</v>
      </c>
      <c r="Q3" s="36">
        <f>SUMIFS('Power price'!U$3:U$90,'Power price'!$B$3:$B$90,'Projection of Power Price '!$A3,'Power price'!$A$3:$A$90,'Projection of Power Price '!$B3)</f>
        <v>97.94</v>
      </c>
      <c r="R3" s="36">
        <f>SUMIFS('Power price'!V$3:V$90,'Power price'!$B$3:$B$90,'Projection of Power Price '!$A3,'Power price'!$A$3:$A$90,'Projection of Power Price '!$B3)</f>
        <v>99.97</v>
      </c>
      <c r="S3" s="36">
        <f>SUMIFS('Power price'!W$3:W$90,'Power price'!$B$3:$B$90,'Projection of Power Price '!$A3,'Power price'!$A$3:$A$90,'Projection of Power Price '!$B3)</f>
        <v>102.21</v>
      </c>
      <c r="T3" s="36">
        <f>SUMIFS('Power price'!X$3:X$90,'Power price'!$B$3:$B$90,'Projection of Power Price '!$A3,'Power price'!$A$3:$A$90,'Projection of Power Price '!$B3)</f>
        <v>104.32</v>
      </c>
      <c r="U3" s="36">
        <f>SUMIFS('Power price'!Y$3:Y$90,'Power price'!$B$3:$B$90,'Projection of Power Price '!$A3,'Power price'!$A$3:$A$90,'Projection of Power Price '!$B3)</f>
        <v>107.11</v>
      </c>
      <c r="V3" s="36">
        <f>SUMIFS('Power price'!Z$3:Z$90,'Power price'!$B$3:$B$90,'Projection of Power Price '!$A3,'Power price'!$A$3:$A$90,'Projection of Power Price '!$B3)</f>
        <v>111.12</v>
      </c>
      <c r="W3" s="36">
        <f>SUMIFS('Power price'!AA$3:AA$90,'Power price'!$B$3:$B$90,'Projection of Power Price '!$A3,'Power price'!$A$3:$A$90,'Projection of Power Price '!$B3)</f>
        <v>114.69</v>
      </c>
      <c r="X3" s="36">
        <f>SUMIFS('Power price'!AB$3:AB$90,'Power price'!$B$3:$B$90,'Projection of Power Price '!$A3,'Power price'!$A$3:$A$90,'Projection of Power Price '!$B3)</f>
        <v>119.88</v>
      </c>
      <c r="Y3" s="36">
        <f>SUMIFS('Power price'!AC$3:AC$90,'Power price'!$B$3:$B$90,'Projection of Power Price '!$A3,'Power price'!$A$3:$A$90,'Projection of Power Price '!$B3)</f>
        <v>119.89</v>
      </c>
      <c r="Z3" s="36">
        <f>SUMIFS('Power price'!AD$3:AD$90,'Power price'!$B$3:$B$90,'Projection of Power Price '!$A3,'Power price'!$A$3:$A$90,'Projection of Power Price '!$B3)</f>
        <v>122.18</v>
      </c>
      <c r="AA3" s="36">
        <f>SUMIFS('Power price'!AE$3:AE$90,'Power price'!$B$3:$B$90,'Projection of Power Price '!$A3,'Power price'!$A$3:$A$90,'Projection of Power Price '!$B3)</f>
        <v>128.80000000000001</v>
      </c>
      <c r="AB3" s="72">
        <f>TREND(W3:AA3,W$2:AA$2,AB$2)</f>
        <v>130.2440000000006</v>
      </c>
      <c r="AC3" s="72">
        <f t="shared" ref="AC3:AK3" si="0">TREND(X3:AB3,X$2:AB$2,AC$2)</f>
        <v>133.09020000000055</v>
      </c>
      <c r="AD3" s="72">
        <f t="shared" si="0"/>
        <v>137.18015999999989</v>
      </c>
      <c r="AE3" s="72">
        <f t="shared" si="0"/>
        <v>140.58602800000062</v>
      </c>
      <c r="AF3" s="72">
        <f t="shared" si="0"/>
        <v>143.13254239999969</v>
      </c>
      <c r="AG3" s="72">
        <f t="shared" si="0"/>
        <v>146.82845992000057</v>
      </c>
      <c r="AH3" s="72">
        <f t="shared" si="0"/>
        <v>150.19214873600049</v>
      </c>
      <c r="AI3" s="72">
        <f t="shared" si="0"/>
        <v>153.26379062880096</v>
      </c>
      <c r="AJ3" s="72">
        <f t="shared" si="0"/>
        <v>156.52513341504073</v>
      </c>
      <c r="AK3" s="72">
        <f t="shared" si="0"/>
        <v>159.95456884163286</v>
      </c>
    </row>
    <row r="4" spans="1:16382" hidden="1" x14ac:dyDescent="0.3">
      <c r="A4" t="s">
        <v>17</v>
      </c>
      <c r="B4" s="36" t="s">
        <v>101</v>
      </c>
      <c r="C4" s="56" t="s">
        <v>70</v>
      </c>
      <c r="D4" s="69">
        <f>SUMIFS('Power price'!H$3:H$90,'Power price'!$B$3:$B$90,'Projection of Power Price '!$A4,'Power price'!$A$3:$A$90,'Projection of Power Price '!$B4)</f>
        <v>34.200000000000003</v>
      </c>
      <c r="E4" s="69">
        <f>SUMIFS('Power price'!I$3:I$90,'Power price'!$B$3:$B$90,'Projection of Power Price '!$A4,'Power price'!$A$3:$A$90,'Projection of Power Price '!$B4)</f>
        <v>42.02</v>
      </c>
      <c r="F4" s="69">
        <f>SUMIFS('Power price'!J$3:J$90,'Power price'!$B$3:$B$90,'Projection of Power Price '!$A4,'Power price'!$A$3:$A$90,'Projection of Power Price '!$B4)</f>
        <v>43.22</v>
      </c>
      <c r="G4" s="69">
        <f>SUMIFS('Power price'!K$3:K$90,'Power price'!$B$3:$B$90,'Projection of Power Price '!$A4,'Power price'!$A$3:$A$90,'Projection of Power Price '!$B4)</f>
        <v>41.1</v>
      </c>
      <c r="H4" s="36">
        <f>SUMIFS('Power price'!L$3:L$90,'Power price'!$B$3:$B$90,'Projection of Power Price '!$A4,'Power price'!$A$3:$A$90,'Projection of Power Price '!$B4)</f>
        <v>42.18</v>
      </c>
      <c r="I4" s="36">
        <f>SUMIFS('Power price'!M$3:M$90,'Power price'!$B$3:$B$90,'Projection of Power Price '!$A4,'Power price'!$A$3:$A$90,'Projection of Power Price '!$B4)</f>
        <v>49.11</v>
      </c>
      <c r="J4" s="36">
        <f>SUMIFS('Power price'!N$3:N$90,'Power price'!$B$3:$B$90,'Projection of Power Price '!$A4,'Power price'!$A$3:$A$90,'Projection of Power Price '!$B4)</f>
        <v>56.69</v>
      </c>
      <c r="K4" s="36">
        <f>SUMIFS('Power price'!O$3:O$90,'Power price'!$B$3:$B$90,'Projection of Power Price '!$A4,'Power price'!$A$3:$A$90,'Projection of Power Price '!$B4)</f>
        <v>63.11</v>
      </c>
      <c r="L4" s="36">
        <f>SUMIFS('Power price'!P$3:P$90,'Power price'!$B$3:$B$90,'Projection of Power Price '!$A4,'Power price'!$A$3:$A$90,'Projection of Power Price '!$B4)</f>
        <v>69.84</v>
      </c>
      <c r="M4" s="36">
        <f>SUMIFS('Power price'!Q$3:Q$90,'Power price'!$B$3:$B$90,'Projection of Power Price '!$A4,'Power price'!$A$3:$A$90,'Projection of Power Price '!$B4)</f>
        <v>76.12</v>
      </c>
      <c r="N4" s="36">
        <f>SUMIFS('Power price'!R$3:R$90,'Power price'!$B$3:$B$90,'Projection of Power Price '!$A4,'Power price'!$A$3:$A$90,'Projection of Power Price '!$B4)</f>
        <v>81.81</v>
      </c>
      <c r="O4" s="36">
        <f>SUMIFS('Power price'!S$3:S$90,'Power price'!$B$3:$B$90,'Projection of Power Price '!$A4,'Power price'!$A$3:$A$90,'Projection of Power Price '!$B4)</f>
        <v>87.03</v>
      </c>
      <c r="P4" s="36">
        <f>SUMIFS('Power price'!T$3:T$90,'Power price'!$B$3:$B$90,'Projection of Power Price '!$A4,'Power price'!$A$3:$A$90,'Projection of Power Price '!$B4)</f>
        <v>92.67</v>
      </c>
      <c r="Q4" s="36">
        <f>SUMIFS('Power price'!U$3:U$90,'Power price'!$B$3:$B$90,'Projection of Power Price '!$A4,'Power price'!$A$3:$A$90,'Projection of Power Price '!$B4)</f>
        <v>95.95</v>
      </c>
      <c r="R4" s="36">
        <f>SUMIFS('Power price'!V$3:V$90,'Power price'!$B$3:$B$90,'Projection of Power Price '!$A4,'Power price'!$A$3:$A$90,'Projection of Power Price '!$B4)</f>
        <v>97.46</v>
      </c>
      <c r="S4" s="36">
        <f>SUMIFS('Power price'!W$3:W$90,'Power price'!$B$3:$B$90,'Projection of Power Price '!$A4,'Power price'!$A$3:$A$90,'Projection of Power Price '!$B4)</f>
        <v>99.4</v>
      </c>
      <c r="T4" s="36">
        <f>SUMIFS('Power price'!X$3:X$90,'Power price'!$B$3:$B$90,'Projection of Power Price '!$A4,'Power price'!$A$3:$A$90,'Projection of Power Price '!$B4)</f>
        <v>101.2</v>
      </c>
      <c r="U4" s="36">
        <f>SUMIFS('Power price'!Y$3:Y$90,'Power price'!$B$3:$B$90,'Projection of Power Price '!$A4,'Power price'!$A$3:$A$90,'Projection of Power Price '!$B4)</f>
        <v>104.33</v>
      </c>
      <c r="V4" s="36">
        <f>SUMIFS('Power price'!Z$3:Z$90,'Power price'!$B$3:$B$90,'Projection of Power Price '!$A4,'Power price'!$A$3:$A$90,'Projection of Power Price '!$B4)</f>
        <v>107.5</v>
      </c>
      <c r="W4" s="36">
        <f>SUMIFS('Power price'!AA$3:AA$90,'Power price'!$B$3:$B$90,'Projection of Power Price '!$A4,'Power price'!$A$3:$A$90,'Projection of Power Price '!$B4)</f>
        <v>109.7</v>
      </c>
      <c r="X4" s="36">
        <f>SUMIFS('Power price'!AB$3:AB$90,'Power price'!$B$3:$B$90,'Projection of Power Price '!$A4,'Power price'!$A$3:$A$90,'Projection of Power Price '!$B4)</f>
        <v>114.52</v>
      </c>
      <c r="Y4" s="36">
        <f>SUMIFS('Power price'!AC$3:AC$90,'Power price'!$B$3:$B$90,'Projection of Power Price '!$A4,'Power price'!$A$3:$A$90,'Projection of Power Price '!$B4)</f>
        <v>115.19</v>
      </c>
      <c r="Z4" s="36">
        <f>SUMIFS('Power price'!AD$3:AD$90,'Power price'!$B$3:$B$90,'Projection of Power Price '!$A4,'Power price'!$A$3:$A$90,'Projection of Power Price '!$B4)</f>
        <v>116.79</v>
      </c>
      <c r="AA4" s="36">
        <f>SUMIFS('Power price'!AE$3:AE$90,'Power price'!$B$3:$B$90,'Projection of Power Price '!$A4,'Power price'!$A$3:$A$90,'Projection of Power Price '!$B4)</f>
        <v>121.22</v>
      </c>
      <c r="AB4" s="72">
        <f t="shared" ref="AB4:AB46" si="1">TREND(W4:AA4,W$2:AA$2,AB$2)</f>
        <v>123.07700000000114</v>
      </c>
      <c r="AC4" s="72">
        <f t="shared" ref="AC4:AC46" si="2">TREND(X4:AB4,X$2:AB$2,AC$2)</f>
        <v>125.10260000000108</v>
      </c>
      <c r="AD4" s="72">
        <f t="shared" ref="AD4:AD46" si="3">TREND(Y4:AC4,Y$2:AC$2,AD$2)</f>
        <v>128.10958000000119</v>
      </c>
      <c r="AE4" s="72">
        <f t="shared" ref="AE4:AE46" si="4">TREND(Z4:AD4,Z$2:AD$2,AE$2)</f>
        <v>130.81636400000207</v>
      </c>
      <c r="AF4" s="72">
        <f t="shared" ref="AF4:AF46" si="5">TREND(AA4:AE4,AA$2:AE$2,AF$2)</f>
        <v>132.93270120000216</v>
      </c>
      <c r="AG4" s="72">
        <f t="shared" ref="AG4:AG46" si="6">TREND(AB4:AF4,AB$2:AF$2,AG$2)</f>
        <v>135.63519896000162</v>
      </c>
      <c r="AH4" s="72">
        <f t="shared" ref="AH4:AH46" si="7">TREND(AC4:AG4,AC$2:AG$2,AH$2)</f>
        <v>138.28578456800187</v>
      </c>
      <c r="AI4" s="72">
        <f t="shared" ref="AI4:AI46" si="8">TREND(AD4:AH4,AD$2:AH$2,AI$2)</f>
        <v>140.70729897440197</v>
      </c>
      <c r="AJ4" s="72">
        <f t="shared" ref="AJ4:AJ46" si="9">TREND(AE4:AI4,AE$2:AI$2,AJ$2)</f>
        <v>143.21595553552197</v>
      </c>
      <c r="AK4" s="72">
        <f t="shared" ref="AK4:AK46" si="10">TREND(AF4:AJ4,AF$2:AJ$2,AK$2)</f>
        <v>145.84697045321809</v>
      </c>
    </row>
    <row r="5" spans="1:16382" hidden="1" x14ac:dyDescent="0.3">
      <c r="A5" t="s">
        <v>15</v>
      </c>
      <c r="B5" s="36" t="s">
        <v>101</v>
      </c>
      <c r="C5" s="56" t="s">
        <v>70</v>
      </c>
      <c r="D5" s="69">
        <f>SUMIFS('Power price'!H$3:H$90,'Power price'!$B$3:$B$90,'Projection of Power Price '!$A5,'Power price'!$A$3:$A$90,'Projection of Power Price '!$B5)</f>
        <v>44.96</v>
      </c>
      <c r="E5" s="69">
        <f>SUMIFS('Power price'!I$3:I$90,'Power price'!$B$3:$B$90,'Projection of Power Price '!$A5,'Power price'!$A$3:$A$90,'Projection of Power Price '!$B5)</f>
        <v>47.64</v>
      </c>
      <c r="F5" s="69">
        <f>SUMIFS('Power price'!J$3:J$90,'Power price'!$B$3:$B$90,'Projection of Power Price '!$A5,'Power price'!$A$3:$A$90,'Projection of Power Price '!$B5)</f>
        <v>48.24</v>
      </c>
      <c r="G5" s="69">
        <f>SUMIFS('Power price'!K$3:K$90,'Power price'!$B$3:$B$90,'Projection of Power Price '!$A5,'Power price'!$A$3:$A$90,'Projection of Power Price '!$B5)</f>
        <v>44.74</v>
      </c>
      <c r="H5" s="36">
        <f>SUMIFS('Power price'!L$3:L$90,'Power price'!$B$3:$B$90,'Projection of Power Price '!$A5,'Power price'!$A$3:$A$90,'Projection of Power Price '!$B5)</f>
        <v>42.73</v>
      </c>
      <c r="I5" s="36">
        <f>SUMIFS('Power price'!M$3:M$90,'Power price'!$B$3:$B$90,'Projection of Power Price '!$A5,'Power price'!$A$3:$A$90,'Projection of Power Price '!$B5)</f>
        <v>48.71</v>
      </c>
      <c r="J5" s="36">
        <f>SUMIFS('Power price'!N$3:N$90,'Power price'!$B$3:$B$90,'Projection of Power Price '!$A5,'Power price'!$A$3:$A$90,'Projection of Power Price '!$B5)</f>
        <v>56.56</v>
      </c>
      <c r="K5" s="36">
        <f>SUMIFS('Power price'!O$3:O$90,'Power price'!$B$3:$B$90,'Projection of Power Price '!$A5,'Power price'!$A$3:$A$90,'Projection of Power Price '!$B5)</f>
        <v>63.82</v>
      </c>
      <c r="L5" s="36">
        <f>SUMIFS('Power price'!P$3:P$90,'Power price'!$B$3:$B$90,'Projection of Power Price '!$A5,'Power price'!$A$3:$A$90,'Projection of Power Price '!$B5)</f>
        <v>70.790000000000006</v>
      </c>
      <c r="M5" s="36">
        <f>SUMIFS('Power price'!Q$3:Q$90,'Power price'!$B$3:$B$90,'Projection of Power Price '!$A5,'Power price'!$A$3:$A$90,'Projection of Power Price '!$B5)</f>
        <v>78.069999999999993</v>
      </c>
      <c r="N5" s="36">
        <f>SUMIFS('Power price'!R$3:R$90,'Power price'!$B$3:$B$90,'Projection of Power Price '!$A5,'Power price'!$A$3:$A$90,'Projection of Power Price '!$B5)</f>
        <v>84.7</v>
      </c>
      <c r="O5" s="36">
        <f>SUMIFS('Power price'!S$3:S$90,'Power price'!$B$3:$B$90,'Projection of Power Price '!$A5,'Power price'!$A$3:$A$90,'Projection of Power Price '!$B5)</f>
        <v>90.34</v>
      </c>
      <c r="P5" s="36">
        <f>SUMIFS('Power price'!T$3:T$90,'Power price'!$B$3:$B$90,'Projection of Power Price '!$A5,'Power price'!$A$3:$A$90,'Projection of Power Price '!$B5)</f>
        <v>97.02</v>
      </c>
      <c r="Q5" s="36">
        <f>SUMIFS('Power price'!U$3:U$90,'Power price'!$B$3:$B$90,'Projection of Power Price '!$A5,'Power price'!$A$3:$A$90,'Projection of Power Price '!$B5)</f>
        <v>97.94</v>
      </c>
      <c r="R5" s="36">
        <f>SUMIFS('Power price'!V$3:V$90,'Power price'!$B$3:$B$90,'Projection of Power Price '!$A5,'Power price'!$A$3:$A$90,'Projection of Power Price '!$B5)</f>
        <v>99.97</v>
      </c>
      <c r="S5" s="36">
        <f>SUMIFS('Power price'!W$3:W$90,'Power price'!$B$3:$B$90,'Projection of Power Price '!$A5,'Power price'!$A$3:$A$90,'Projection of Power Price '!$B5)</f>
        <v>102.21</v>
      </c>
      <c r="T5" s="36">
        <f>SUMIFS('Power price'!X$3:X$90,'Power price'!$B$3:$B$90,'Projection of Power Price '!$A5,'Power price'!$A$3:$A$90,'Projection of Power Price '!$B5)</f>
        <v>104.33</v>
      </c>
      <c r="U5" s="36">
        <f>SUMIFS('Power price'!Y$3:Y$90,'Power price'!$B$3:$B$90,'Projection of Power Price '!$A5,'Power price'!$A$3:$A$90,'Projection of Power Price '!$B5)</f>
        <v>107.12</v>
      </c>
      <c r="V5" s="36">
        <f>SUMIFS('Power price'!Z$3:Z$90,'Power price'!$B$3:$B$90,'Projection of Power Price '!$A5,'Power price'!$A$3:$A$90,'Projection of Power Price '!$B5)</f>
        <v>111.13</v>
      </c>
      <c r="W5" s="36">
        <f>SUMIFS('Power price'!AA$3:AA$90,'Power price'!$B$3:$B$90,'Projection of Power Price '!$A5,'Power price'!$A$3:$A$90,'Projection of Power Price '!$B5)</f>
        <v>114.7</v>
      </c>
      <c r="X5" s="36">
        <f>SUMIFS('Power price'!AB$3:AB$90,'Power price'!$B$3:$B$90,'Projection of Power Price '!$A5,'Power price'!$A$3:$A$90,'Projection of Power Price '!$B5)</f>
        <v>119.89</v>
      </c>
      <c r="Y5" s="36">
        <f>SUMIFS('Power price'!AC$3:AC$90,'Power price'!$B$3:$B$90,'Projection of Power Price '!$A5,'Power price'!$A$3:$A$90,'Projection of Power Price '!$B5)</f>
        <v>119.9</v>
      </c>
      <c r="Z5" s="36">
        <f>SUMIFS('Power price'!AD$3:AD$90,'Power price'!$B$3:$B$90,'Projection of Power Price '!$A5,'Power price'!$A$3:$A$90,'Projection of Power Price '!$B5)</f>
        <v>122.2</v>
      </c>
      <c r="AA5" s="36">
        <f>SUMIFS('Power price'!AE$3:AE$90,'Power price'!$B$3:$B$90,'Projection of Power Price '!$A5,'Power price'!$A$3:$A$90,'Projection of Power Price '!$B5)</f>
        <v>128.81</v>
      </c>
      <c r="AB5" s="72">
        <f t="shared" si="1"/>
        <v>130.25900000000001</v>
      </c>
      <c r="AC5" s="72">
        <f t="shared" si="2"/>
        <v>133.10620000000017</v>
      </c>
      <c r="AD5" s="72">
        <f t="shared" si="3"/>
        <v>137.19646000000012</v>
      </c>
      <c r="AE5" s="72">
        <f t="shared" si="4"/>
        <v>140.60106799999994</v>
      </c>
      <c r="AF5" s="72">
        <f t="shared" si="5"/>
        <v>143.1504244000007</v>
      </c>
      <c r="AG5" s="72">
        <f t="shared" si="6"/>
        <v>146.84594551999999</v>
      </c>
      <c r="AH5" s="72">
        <f t="shared" si="7"/>
        <v>150.21005621600034</v>
      </c>
      <c r="AI5" s="72">
        <f t="shared" si="8"/>
        <v>153.282411812801</v>
      </c>
      <c r="AJ5" s="72">
        <f t="shared" si="9"/>
        <v>156.54467702224156</v>
      </c>
      <c r="AK5" s="72">
        <f t="shared" si="10"/>
        <v>159.97419445539344</v>
      </c>
    </row>
    <row r="6" spans="1:16382" hidden="1" x14ac:dyDescent="0.3">
      <c r="A6" t="s">
        <v>27</v>
      </c>
      <c r="B6" s="36" t="s">
        <v>101</v>
      </c>
      <c r="C6" s="56" t="s">
        <v>70</v>
      </c>
      <c r="D6" s="69">
        <f>SUMIFS('Power price'!H$3:H$90,'Power price'!$B$3:$B$90,'Projection of Power Price '!$A6,'Power price'!$A$3:$A$90,'Projection of Power Price '!$B6)</f>
        <v>39.31</v>
      </c>
      <c r="E6" s="69">
        <f>SUMIFS('Power price'!I$3:I$90,'Power price'!$B$3:$B$90,'Projection of Power Price '!$A6,'Power price'!$A$3:$A$90,'Projection of Power Price '!$B6)</f>
        <v>50.03</v>
      </c>
      <c r="F6" s="69">
        <f>SUMIFS('Power price'!J$3:J$90,'Power price'!$B$3:$B$90,'Projection of Power Price '!$A6,'Power price'!$A$3:$A$90,'Projection of Power Price '!$B6)</f>
        <v>47.35</v>
      </c>
      <c r="G6" s="69">
        <f>SUMIFS('Power price'!K$3:K$90,'Power price'!$B$3:$B$90,'Projection of Power Price '!$A6,'Power price'!$A$3:$A$90,'Projection of Power Price '!$B6)</f>
        <v>44.38</v>
      </c>
      <c r="H6" s="36">
        <f>SUMIFS('Power price'!L$3:L$90,'Power price'!$B$3:$B$90,'Projection of Power Price '!$A6,'Power price'!$A$3:$A$90,'Projection of Power Price '!$B6)</f>
        <v>42.18</v>
      </c>
      <c r="I6" s="36">
        <f>SUMIFS('Power price'!M$3:M$90,'Power price'!$B$3:$B$90,'Projection of Power Price '!$A6,'Power price'!$A$3:$A$90,'Projection of Power Price '!$B6)</f>
        <v>49.11</v>
      </c>
      <c r="J6" s="36">
        <f>SUMIFS('Power price'!N$3:N$90,'Power price'!$B$3:$B$90,'Projection of Power Price '!$A6,'Power price'!$A$3:$A$90,'Projection of Power Price '!$B6)</f>
        <v>56.69</v>
      </c>
      <c r="K6" s="36">
        <f>SUMIFS('Power price'!O$3:O$90,'Power price'!$B$3:$B$90,'Projection of Power Price '!$A6,'Power price'!$A$3:$A$90,'Projection of Power Price '!$B6)</f>
        <v>63.11</v>
      </c>
      <c r="L6" s="36">
        <f>SUMIFS('Power price'!P$3:P$90,'Power price'!$B$3:$B$90,'Projection of Power Price '!$A6,'Power price'!$A$3:$A$90,'Projection of Power Price '!$B6)</f>
        <v>69.8</v>
      </c>
      <c r="M6" s="36">
        <f>SUMIFS('Power price'!Q$3:Q$90,'Power price'!$B$3:$B$90,'Projection of Power Price '!$A6,'Power price'!$A$3:$A$90,'Projection of Power Price '!$B6)</f>
        <v>75.95</v>
      </c>
      <c r="N6" s="36">
        <f>SUMIFS('Power price'!R$3:R$90,'Power price'!$B$3:$B$90,'Projection of Power Price '!$A6,'Power price'!$A$3:$A$90,'Projection of Power Price '!$B6)</f>
        <v>81.489999999999995</v>
      </c>
      <c r="O6" s="36">
        <f>SUMIFS('Power price'!S$3:S$90,'Power price'!$B$3:$B$90,'Projection of Power Price '!$A6,'Power price'!$A$3:$A$90,'Projection of Power Price '!$B6)</f>
        <v>86.57</v>
      </c>
      <c r="P6" s="36">
        <f>SUMIFS('Power price'!T$3:T$90,'Power price'!$B$3:$B$90,'Projection of Power Price '!$A6,'Power price'!$A$3:$A$90,'Projection of Power Price '!$B6)</f>
        <v>92.01</v>
      </c>
      <c r="Q6" s="36">
        <f>SUMIFS('Power price'!U$3:U$90,'Power price'!$B$3:$B$90,'Projection of Power Price '!$A6,'Power price'!$A$3:$A$90,'Projection of Power Price '!$B6)</f>
        <v>95.58</v>
      </c>
      <c r="R6" s="36">
        <f>SUMIFS('Power price'!V$3:V$90,'Power price'!$B$3:$B$90,'Projection of Power Price '!$A6,'Power price'!$A$3:$A$90,'Projection of Power Price '!$B6)</f>
        <v>97.21</v>
      </c>
      <c r="S6" s="36">
        <f>SUMIFS('Power price'!W$3:W$90,'Power price'!$B$3:$B$90,'Projection of Power Price '!$A6,'Power price'!$A$3:$A$90,'Projection of Power Price '!$B6)</f>
        <v>99.11</v>
      </c>
      <c r="T6" s="36">
        <f>SUMIFS('Power price'!X$3:X$90,'Power price'!$B$3:$B$90,'Projection of Power Price '!$A6,'Power price'!$A$3:$A$90,'Projection of Power Price '!$B6)</f>
        <v>100.9</v>
      </c>
      <c r="U6" s="36">
        <f>SUMIFS('Power price'!Y$3:Y$90,'Power price'!$B$3:$B$90,'Projection of Power Price '!$A6,'Power price'!$A$3:$A$90,'Projection of Power Price '!$B6)</f>
        <v>104.18</v>
      </c>
      <c r="V6" s="36">
        <f>SUMIFS('Power price'!Z$3:Z$90,'Power price'!$B$3:$B$90,'Projection of Power Price '!$A6,'Power price'!$A$3:$A$90,'Projection of Power Price '!$B6)</f>
        <v>107.38</v>
      </c>
      <c r="W6" s="36">
        <f>SUMIFS('Power price'!AA$3:AA$90,'Power price'!$B$3:$B$90,'Projection of Power Price '!$A6,'Power price'!$A$3:$A$90,'Projection of Power Price '!$B6)</f>
        <v>109.29</v>
      </c>
      <c r="X6" s="36">
        <f>SUMIFS('Power price'!AB$3:AB$90,'Power price'!$B$3:$B$90,'Projection of Power Price '!$A6,'Power price'!$A$3:$A$90,'Projection of Power Price '!$B6)</f>
        <v>114.07</v>
      </c>
      <c r="Y6" s="36">
        <f>SUMIFS('Power price'!AC$3:AC$90,'Power price'!$B$3:$B$90,'Projection of Power Price '!$A6,'Power price'!$A$3:$A$90,'Projection of Power Price '!$B6)</f>
        <v>114.89</v>
      </c>
      <c r="Z6" s="36">
        <f>SUMIFS('Power price'!AD$3:AD$90,'Power price'!$B$3:$B$90,'Projection of Power Price '!$A6,'Power price'!$A$3:$A$90,'Projection of Power Price '!$B6)</f>
        <v>116.35</v>
      </c>
      <c r="AA6" s="36">
        <f>SUMIFS('Power price'!AE$3:AE$90,'Power price'!$B$3:$B$90,'Projection of Power Price '!$A6,'Power price'!$A$3:$A$90,'Projection of Power Price '!$B6)</f>
        <v>120.5</v>
      </c>
      <c r="AB6" s="72">
        <f t="shared" si="1"/>
        <v>122.43000000000029</v>
      </c>
      <c r="AC6" s="72">
        <f t="shared" si="2"/>
        <v>124.34700000000066</v>
      </c>
      <c r="AD6" s="72">
        <f t="shared" si="3"/>
        <v>127.20160000000033</v>
      </c>
      <c r="AE6" s="72">
        <f t="shared" si="4"/>
        <v>129.83078000000023</v>
      </c>
      <c r="AF6" s="72">
        <f t="shared" si="5"/>
        <v>131.89182400000027</v>
      </c>
      <c r="AG6" s="72">
        <f t="shared" si="6"/>
        <v>134.46246919999976</v>
      </c>
      <c r="AH6" s="72">
        <f t="shared" si="7"/>
        <v>137.02308335999987</v>
      </c>
      <c r="AI6" s="72">
        <f t="shared" si="8"/>
        <v>139.36434808800004</v>
      </c>
      <c r="AJ6" s="72">
        <f t="shared" si="9"/>
        <v>141.7740195903998</v>
      </c>
      <c r="AK6" s="72">
        <f t="shared" si="10"/>
        <v>144.30302986832066</v>
      </c>
    </row>
    <row r="7" spans="1:16382" hidden="1" x14ac:dyDescent="0.3">
      <c r="A7" t="s">
        <v>21</v>
      </c>
      <c r="B7" s="36" t="s">
        <v>101</v>
      </c>
      <c r="C7" s="56" t="s">
        <v>70</v>
      </c>
      <c r="D7" s="69">
        <f>SUMIFS('Power price'!H$3:H$90,'Power price'!$B$3:$B$90,'Projection of Power Price '!$A7,'Power price'!$A$3:$A$90,'Projection of Power Price '!$B7)</f>
        <v>50.35</v>
      </c>
      <c r="E7" s="69">
        <f>SUMIFS('Power price'!I$3:I$90,'Power price'!$B$3:$B$90,'Projection of Power Price '!$A7,'Power price'!$A$3:$A$90,'Projection of Power Price '!$B7)</f>
        <v>49.19</v>
      </c>
      <c r="F7" s="69">
        <f>SUMIFS('Power price'!J$3:J$90,'Power price'!$B$3:$B$90,'Projection of Power Price '!$A7,'Power price'!$A$3:$A$90,'Projection of Power Price '!$B7)</f>
        <v>50.95</v>
      </c>
      <c r="G7" s="69">
        <f>SUMIFS('Power price'!K$3:K$90,'Power price'!$B$3:$B$90,'Projection of Power Price '!$A7,'Power price'!$A$3:$A$90,'Projection of Power Price '!$B7)</f>
        <v>48.45</v>
      </c>
      <c r="H7" s="36">
        <f>SUMIFS('Power price'!L$3:L$90,'Power price'!$B$3:$B$90,'Projection of Power Price '!$A7,'Power price'!$A$3:$A$90,'Projection of Power Price '!$B7)</f>
        <v>47.25</v>
      </c>
      <c r="I7" s="36">
        <f>SUMIFS('Power price'!M$3:M$90,'Power price'!$B$3:$B$90,'Projection of Power Price '!$A7,'Power price'!$A$3:$A$90,'Projection of Power Price '!$B7)</f>
        <v>53.49</v>
      </c>
      <c r="J7" s="36">
        <f>SUMIFS('Power price'!N$3:N$90,'Power price'!$B$3:$B$90,'Projection of Power Price '!$A7,'Power price'!$A$3:$A$90,'Projection of Power Price '!$B7)</f>
        <v>60.59</v>
      </c>
      <c r="K7" s="36">
        <f>SUMIFS('Power price'!O$3:O$90,'Power price'!$B$3:$B$90,'Projection of Power Price '!$A7,'Power price'!$A$3:$A$90,'Projection of Power Price '!$B7)</f>
        <v>66.5</v>
      </c>
      <c r="L7" s="36">
        <f>SUMIFS('Power price'!P$3:P$90,'Power price'!$B$3:$B$90,'Projection of Power Price '!$A7,'Power price'!$A$3:$A$90,'Projection of Power Price '!$B7)</f>
        <v>73.08</v>
      </c>
      <c r="M7" s="36">
        <f>SUMIFS('Power price'!Q$3:Q$90,'Power price'!$B$3:$B$90,'Projection of Power Price '!$A7,'Power price'!$A$3:$A$90,'Projection of Power Price '!$B7)</f>
        <v>81.28</v>
      </c>
      <c r="N7" s="36">
        <f>SUMIFS('Power price'!R$3:R$90,'Power price'!$B$3:$B$90,'Projection of Power Price '!$A7,'Power price'!$A$3:$A$90,'Projection of Power Price '!$B7)</f>
        <v>90.07</v>
      </c>
      <c r="O7" s="36">
        <f>SUMIFS('Power price'!S$3:S$90,'Power price'!$B$3:$B$90,'Projection of Power Price '!$A7,'Power price'!$A$3:$A$90,'Projection of Power Price '!$B7)</f>
        <v>94.73</v>
      </c>
      <c r="P7" s="36">
        <f>SUMIFS('Power price'!T$3:T$90,'Power price'!$B$3:$B$90,'Projection of Power Price '!$A7,'Power price'!$A$3:$A$90,'Projection of Power Price '!$B7)</f>
        <v>101.14</v>
      </c>
      <c r="Q7" s="36">
        <f>SUMIFS('Power price'!U$3:U$90,'Power price'!$B$3:$B$90,'Projection of Power Price '!$A7,'Power price'!$A$3:$A$90,'Projection of Power Price '!$B7)</f>
        <v>100.74</v>
      </c>
      <c r="R7" s="36">
        <f>SUMIFS('Power price'!V$3:V$90,'Power price'!$B$3:$B$90,'Projection of Power Price '!$A7,'Power price'!$A$3:$A$90,'Projection of Power Price '!$B7)</f>
        <v>102.39</v>
      </c>
      <c r="S7" s="36">
        <f>SUMIFS('Power price'!W$3:W$90,'Power price'!$B$3:$B$90,'Projection of Power Price '!$A7,'Power price'!$A$3:$A$90,'Projection of Power Price '!$B7)</f>
        <v>103.77</v>
      </c>
      <c r="T7" s="36">
        <f>SUMIFS('Power price'!X$3:X$90,'Power price'!$B$3:$B$90,'Projection of Power Price '!$A7,'Power price'!$A$3:$A$90,'Projection of Power Price '!$B7)</f>
        <v>106.18</v>
      </c>
      <c r="U7" s="36">
        <f>SUMIFS('Power price'!Y$3:Y$90,'Power price'!$B$3:$B$90,'Projection of Power Price '!$A7,'Power price'!$A$3:$A$90,'Projection of Power Price '!$B7)</f>
        <v>108.84</v>
      </c>
      <c r="V7" s="36">
        <f>SUMIFS('Power price'!Z$3:Z$90,'Power price'!$B$3:$B$90,'Projection of Power Price '!$A7,'Power price'!$A$3:$A$90,'Projection of Power Price '!$B7)</f>
        <v>110.69</v>
      </c>
      <c r="W7" s="36">
        <f>SUMIFS('Power price'!AA$3:AA$90,'Power price'!$B$3:$B$90,'Projection of Power Price '!$A7,'Power price'!$A$3:$A$90,'Projection of Power Price '!$B7)</f>
        <v>113.95</v>
      </c>
      <c r="X7" s="36">
        <f>SUMIFS('Power price'!AB$3:AB$90,'Power price'!$B$3:$B$90,'Projection of Power Price '!$A7,'Power price'!$A$3:$A$90,'Projection of Power Price '!$B7)</f>
        <v>118.58</v>
      </c>
      <c r="Y7" s="36">
        <f>SUMIFS('Power price'!AC$3:AC$90,'Power price'!$B$3:$B$90,'Projection of Power Price '!$A7,'Power price'!$A$3:$A$90,'Projection of Power Price '!$B7)</f>
        <v>118.96</v>
      </c>
      <c r="Z7" s="36">
        <f>SUMIFS('Power price'!AD$3:AD$90,'Power price'!$B$3:$B$90,'Projection of Power Price '!$A7,'Power price'!$A$3:$A$90,'Projection of Power Price '!$B7)</f>
        <v>121.04</v>
      </c>
      <c r="AA7" s="36">
        <f>SUMIFS('Power price'!AE$3:AE$90,'Power price'!$B$3:$B$90,'Projection of Power Price '!$A7,'Power price'!$A$3:$A$90,'Projection of Power Price '!$B7)</f>
        <v>132.5</v>
      </c>
      <c r="AB7" s="72">
        <f t="shared" si="1"/>
        <v>132.87400000000071</v>
      </c>
      <c r="AC7" s="72">
        <f t="shared" si="2"/>
        <v>137.42920000000049</v>
      </c>
      <c r="AD7" s="72">
        <f t="shared" si="3"/>
        <v>143.19236000000092</v>
      </c>
      <c r="AE7" s="72">
        <f t="shared" si="4"/>
        <v>148.17728800000259</v>
      </c>
      <c r="AF7" s="72">
        <f t="shared" si="5"/>
        <v>151.33645040000192</v>
      </c>
      <c r="AG7" s="72">
        <f t="shared" si="6"/>
        <v>156.90375632000178</v>
      </c>
      <c r="AH7" s="72">
        <f t="shared" si="7"/>
        <v>161.53577185600261</v>
      </c>
      <c r="AI7" s="72">
        <f t="shared" si="8"/>
        <v>165.85311292480219</v>
      </c>
      <c r="AJ7" s="72">
        <f t="shared" si="9"/>
        <v>170.42656729184273</v>
      </c>
      <c r="AK7" s="72">
        <f t="shared" si="10"/>
        <v>175.35000887507522</v>
      </c>
    </row>
    <row r="8" spans="1:16382" hidden="1" x14ac:dyDescent="0.3">
      <c r="A8" t="s">
        <v>29</v>
      </c>
      <c r="B8" s="36" t="s">
        <v>101</v>
      </c>
      <c r="C8" s="56" t="s">
        <v>70</v>
      </c>
      <c r="D8" s="69">
        <f>SUMIFS('Power price'!H$3:H$90,'Power price'!$B$3:$B$90,'Projection of Power Price '!$A8,'Power price'!$A$3:$A$90,'Projection of Power Price '!$B8)</f>
        <v>38.58</v>
      </c>
      <c r="E8" s="69">
        <f>SUMIFS('Power price'!I$3:I$90,'Power price'!$B$3:$B$90,'Projection of Power Price '!$A8,'Power price'!$A$3:$A$90,'Projection of Power Price '!$B8)</f>
        <v>49.73</v>
      </c>
      <c r="F8" s="69">
        <f>SUMIFS('Power price'!J$3:J$90,'Power price'!$B$3:$B$90,'Projection of Power Price '!$A8,'Power price'!$A$3:$A$90,'Projection of Power Price '!$B8)</f>
        <v>46.26</v>
      </c>
      <c r="G8" s="69">
        <f>SUMIFS('Power price'!K$3:K$90,'Power price'!$B$3:$B$90,'Projection of Power Price '!$A8,'Power price'!$A$3:$A$90,'Projection of Power Price '!$B8)</f>
        <v>47.52</v>
      </c>
      <c r="H8" s="36">
        <f>SUMIFS('Power price'!L$3:L$90,'Power price'!$B$3:$B$90,'Projection of Power Price '!$A8,'Power price'!$A$3:$A$90,'Projection of Power Price '!$B8)</f>
        <v>43.48</v>
      </c>
      <c r="I8" s="36">
        <f>SUMIFS('Power price'!M$3:M$90,'Power price'!$B$3:$B$90,'Projection of Power Price '!$A8,'Power price'!$A$3:$A$90,'Projection of Power Price '!$B8)</f>
        <v>49.32</v>
      </c>
      <c r="J8" s="36">
        <f>SUMIFS('Power price'!N$3:N$90,'Power price'!$B$3:$B$90,'Projection of Power Price '!$A8,'Power price'!$A$3:$A$90,'Projection of Power Price '!$B8)</f>
        <v>56.68</v>
      </c>
      <c r="K8" s="36">
        <f>SUMIFS('Power price'!O$3:O$90,'Power price'!$B$3:$B$90,'Projection of Power Price '!$A8,'Power price'!$A$3:$A$90,'Projection of Power Price '!$B8)</f>
        <v>63.74</v>
      </c>
      <c r="L8" s="36">
        <f>SUMIFS('Power price'!P$3:P$90,'Power price'!$B$3:$B$90,'Projection of Power Price '!$A8,'Power price'!$A$3:$A$90,'Projection of Power Price '!$B8)</f>
        <v>70.819999999999993</v>
      </c>
      <c r="M8" s="36">
        <f>SUMIFS('Power price'!Q$3:Q$90,'Power price'!$B$3:$B$90,'Projection of Power Price '!$A8,'Power price'!$A$3:$A$90,'Projection of Power Price '!$B8)</f>
        <v>77.38</v>
      </c>
      <c r="N8" s="36">
        <f>SUMIFS('Power price'!R$3:R$90,'Power price'!$B$3:$B$90,'Projection of Power Price '!$A8,'Power price'!$A$3:$A$90,'Projection of Power Price '!$B8)</f>
        <v>83.34</v>
      </c>
      <c r="O8" s="36">
        <f>SUMIFS('Power price'!S$3:S$90,'Power price'!$B$3:$B$90,'Projection of Power Price '!$A8,'Power price'!$A$3:$A$90,'Projection of Power Price '!$B8)</f>
        <v>88.79</v>
      </c>
      <c r="P8" s="36">
        <f>SUMIFS('Power price'!T$3:T$90,'Power price'!$B$3:$B$90,'Projection of Power Price '!$A8,'Power price'!$A$3:$A$90,'Projection of Power Price '!$B8)</f>
        <v>95.01</v>
      </c>
      <c r="Q8" s="36">
        <f>SUMIFS('Power price'!U$3:U$90,'Power price'!$B$3:$B$90,'Projection of Power Price '!$A8,'Power price'!$A$3:$A$90,'Projection of Power Price '!$B8)</f>
        <v>98.57</v>
      </c>
      <c r="R8" s="36">
        <f>SUMIFS('Power price'!V$3:V$90,'Power price'!$B$3:$B$90,'Projection of Power Price '!$A8,'Power price'!$A$3:$A$90,'Projection of Power Price '!$B8)</f>
        <v>99.69</v>
      </c>
      <c r="S8" s="36">
        <f>SUMIFS('Power price'!W$3:W$90,'Power price'!$B$3:$B$90,'Projection of Power Price '!$A8,'Power price'!$A$3:$A$90,'Projection of Power Price '!$B8)</f>
        <v>101.41</v>
      </c>
      <c r="T8" s="36">
        <f>SUMIFS('Power price'!X$3:X$90,'Power price'!$B$3:$B$90,'Projection of Power Price '!$A8,'Power price'!$A$3:$A$90,'Projection of Power Price '!$B8)</f>
        <v>102.22</v>
      </c>
      <c r="U8" s="36">
        <f>SUMIFS('Power price'!Y$3:Y$90,'Power price'!$B$3:$B$90,'Projection of Power Price '!$A8,'Power price'!$A$3:$A$90,'Projection of Power Price '!$B8)</f>
        <v>104.71</v>
      </c>
      <c r="V8" s="36">
        <f>SUMIFS('Power price'!Z$3:Z$90,'Power price'!$B$3:$B$90,'Projection of Power Price '!$A8,'Power price'!$A$3:$A$90,'Projection of Power Price '!$B8)</f>
        <v>106.74</v>
      </c>
      <c r="W8" s="36">
        <f>SUMIFS('Power price'!AA$3:AA$90,'Power price'!$B$3:$B$90,'Projection of Power Price '!$A8,'Power price'!$A$3:$A$90,'Projection of Power Price '!$B8)</f>
        <v>108.88</v>
      </c>
      <c r="X8" s="36">
        <f>SUMIFS('Power price'!AB$3:AB$90,'Power price'!$B$3:$B$90,'Projection of Power Price '!$A8,'Power price'!$A$3:$A$90,'Projection of Power Price '!$B8)</f>
        <v>110.74</v>
      </c>
      <c r="Y8" s="36">
        <f>SUMIFS('Power price'!AC$3:AC$90,'Power price'!$B$3:$B$90,'Projection of Power Price '!$A8,'Power price'!$A$3:$A$90,'Projection of Power Price '!$B8)</f>
        <v>112.2</v>
      </c>
      <c r="Z8" s="36">
        <f>SUMIFS('Power price'!AD$3:AD$90,'Power price'!$B$3:$B$90,'Projection of Power Price '!$A8,'Power price'!$A$3:$A$90,'Projection of Power Price '!$B8)</f>
        <v>112.72</v>
      </c>
      <c r="AA8" s="36">
        <f>SUMIFS('Power price'!AE$3:AE$90,'Power price'!$B$3:$B$90,'Projection of Power Price '!$A8,'Power price'!$A$3:$A$90,'Projection of Power Price '!$B8)</f>
        <v>113.63</v>
      </c>
      <c r="AB8" s="72">
        <f t="shared" si="1"/>
        <v>115.07799999999997</v>
      </c>
      <c r="AC8" s="72">
        <f t="shared" si="2"/>
        <v>115.9054000000001</v>
      </c>
      <c r="AD8" s="72">
        <f t="shared" si="3"/>
        <v>116.83732000000009</v>
      </c>
      <c r="AE8" s="72">
        <f t="shared" si="4"/>
        <v>117.98715600000014</v>
      </c>
      <c r="AF8" s="72">
        <f t="shared" si="5"/>
        <v>119.02966480000055</v>
      </c>
      <c r="AG8" s="72">
        <f t="shared" si="6"/>
        <v>119.96303384000043</v>
      </c>
      <c r="AH8" s="72">
        <f t="shared" si="7"/>
        <v>121.03679867200049</v>
      </c>
      <c r="AI8" s="72">
        <f t="shared" si="8"/>
        <v>122.08324521760051</v>
      </c>
      <c r="AJ8" s="72">
        <f t="shared" si="9"/>
        <v>123.07977339808031</v>
      </c>
      <c r="AK8" s="72">
        <f t="shared" si="10"/>
        <v>124.10463175766449</v>
      </c>
    </row>
    <row r="9" spans="1:16382" hidden="1" x14ac:dyDescent="0.3">
      <c r="A9" t="s">
        <v>33</v>
      </c>
      <c r="B9" s="36" t="s">
        <v>101</v>
      </c>
      <c r="C9" s="56" t="s">
        <v>70</v>
      </c>
      <c r="D9" s="69">
        <f>SUMIFS('Power price'!H$3:H$90,'Power price'!$B$3:$B$90,'Projection of Power Price '!$A9,'Power price'!$A$3:$A$90,'Projection of Power Price '!$B9)</f>
        <v>48.32</v>
      </c>
      <c r="E9" s="69">
        <f>SUMIFS('Power price'!I$3:I$90,'Power price'!$B$3:$B$90,'Projection of Power Price '!$A9,'Power price'!$A$3:$A$90,'Projection of Power Price '!$B9)</f>
        <v>45.09</v>
      </c>
      <c r="F9" s="69">
        <f>SUMIFS('Power price'!J$3:J$90,'Power price'!$B$3:$B$90,'Projection of Power Price '!$A9,'Power price'!$A$3:$A$90,'Projection of Power Price '!$B9)</f>
        <v>46.07</v>
      </c>
      <c r="G9" s="69">
        <f>SUMIFS('Power price'!K$3:K$90,'Power price'!$B$3:$B$90,'Projection of Power Price '!$A9,'Power price'!$A$3:$A$90,'Projection of Power Price '!$B9)</f>
        <v>43.5</v>
      </c>
      <c r="H9" s="36">
        <f>SUMIFS('Power price'!L$3:L$90,'Power price'!$B$3:$B$90,'Projection of Power Price '!$A9,'Power price'!$A$3:$A$90,'Projection of Power Price '!$B9)</f>
        <v>49.21</v>
      </c>
      <c r="I9" s="36">
        <f>SUMIFS('Power price'!M$3:M$90,'Power price'!$B$3:$B$90,'Projection of Power Price '!$A9,'Power price'!$A$3:$A$90,'Projection of Power Price '!$B9)</f>
        <v>56.04</v>
      </c>
      <c r="J9" s="36">
        <f>SUMIFS('Power price'!N$3:N$90,'Power price'!$B$3:$B$90,'Projection of Power Price '!$A9,'Power price'!$A$3:$A$90,'Projection of Power Price '!$B9)</f>
        <v>62.85</v>
      </c>
      <c r="K9" s="36">
        <f>SUMIFS('Power price'!O$3:O$90,'Power price'!$B$3:$B$90,'Projection of Power Price '!$A9,'Power price'!$A$3:$A$90,'Projection of Power Price '!$B9)</f>
        <v>71.599999999999994</v>
      </c>
      <c r="L9" s="36">
        <f>SUMIFS('Power price'!P$3:P$90,'Power price'!$B$3:$B$90,'Projection of Power Price '!$A9,'Power price'!$A$3:$A$90,'Projection of Power Price '!$B9)</f>
        <v>76.44</v>
      </c>
      <c r="M9" s="36">
        <f>SUMIFS('Power price'!Q$3:Q$90,'Power price'!$B$3:$B$90,'Projection of Power Price '!$A9,'Power price'!$A$3:$A$90,'Projection of Power Price '!$B9)</f>
        <v>80.709999999999994</v>
      </c>
      <c r="N9" s="36">
        <f>SUMIFS('Power price'!R$3:R$90,'Power price'!$B$3:$B$90,'Projection of Power Price '!$A9,'Power price'!$A$3:$A$90,'Projection of Power Price '!$B9)</f>
        <v>86.06</v>
      </c>
      <c r="O9" s="36">
        <f>SUMIFS('Power price'!S$3:S$90,'Power price'!$B$3:$B$90,'Projection of Power Price '!$A9,'Power price'!$A$3:$A$90,'Projection of Power Price '!$B9)</f>
        <v>92.71</v>
      </c>
      <c r="P9" s="36">
        <f>SUMIFS('Power price'!T$3:T$90,'Power price'!$B$3:$B$90,'Projection of Power Price '!$A9,'Power price'!$A$3:$A$90,'Projection of Power Price '!$B9)</f>
        <v>98.16</v>
      </c>
      <c r="Q9" s="36">
        <f>SUMIFS('Power price'!U$3:U$90,'Power price'!$B$3:$B$90,'Projection of Power Price '!$A9,'Power price'!$A$3:$A$90,'Projection of Power Price '!$B9)</f>
        <v>106.89</v>
      </c>
      <c r="R9" s="36">
        <f>SUMIFS('Power price'!V$3:V$90,'Power price'!$B$3:$B$90,'Projection of Power Price '!$A9,'Power price'!$A$3:$A$90,'Projection of Power Price '!$B9)</f>
        <v>110.09</v>
      </c>
      <c r="S9" s="36">
        <f>SUMIFS('Power price'!W$3:W$90,'Power price'!$B$3:$B$90,'Projection of Power Price '!$A9,'Power price'!$A$3:$A$90,'Projection of Power Price '!$B9)</f>
        <v>106.37</v>
      </c>
      <c r="T9" s="36">
        <f>SUMIFS('Power price'!X$3:X$90,'Power price'!$B$3:$B$90,'Projection of Power Price '!$A9,'Power price'!$A$3:$A$90,'Projection of Power Price '!$B9)</f>
        <v>109.07</v>
      </c>
      <c r="U9" s="36">
        <f>SUMIFS('Power price'!Y$3:Y$90,'Power price'!$B$3:$B$90,'Projection of Power Price '!$A9,'Power price'!$A$3:$A$90,'Projection of Power Price '!$B9)</f>
        <v>110.59</v>
      </c>
      <c r="V9" s="36">
        <f>SUMIFS('Power price'!Z$3:Z$90,'Power price'!$B$3:$B$90,'Projection of Power Price '!$A9,'Power price'!$A$3:$A$90,'Projection of Power Price '!$B9)</f>
        <v>118.46</v>
      </c>
      <c r="W9" s="36">
        <f>SUMIFS('Power price'!AA$3:AA$90,'Power price'!$B$3:$B$90,'Projection of Power Price '!$A9,'Power price'!$A$3:$A$90,'Projection of Power Price '!$B9)</f>
        <v>122.31</v>
      </c>
      <c r="X9" s="36">
        <f>SUMIFS('Power price'!AB$3:AB$90,'Power price'!$B$3:$B$90,'Projection of Power Price '!$A9,'Power price'!$A$3:$A$90,'Projection of Power Price '!$B9)</f>
        <v>128.13999999999999</v>
      </c>
      <c r="Y9" s="36">
        <f>SUMIFS('Power price'!AC$3:AC$90,'Power price'!$B$3:$B$90,'Projection of Power Price '!$A9,'Power price'!$A$3:$A$90,'Projection of Power Price '!$B9)</f>
        <v>130.43</v>
      </c>
      <c r="Z9" s="36">
        <f>SUMIFS('Power price'!AD$3:AD$90,'Power price'!$B$3:$B$90,'Projection of Power Price '!$A9,'Power price'!$A$3:$A$90,'Projection of Power Price '!$B9)</f>
        <v>126.03</v>
      </c>
      <c r="AA9" s="36">
        <f>SUMIFS('Power price'!AE$3:AE$90,'Power price'!$B$3:$B$90,'Projection of Power Price '!$A9,'Power price'!$A$3:$A$90,'Projection of Power Price '!$B9)</f>
        <v>127.34</v>
      </c>
      <c r="AB9" s="72">
        <f t="shared" si="1"/>
        <v>129.2349999999999</v>
      </c>
      <c r="AC9" s="72">
        <f t="shared" si="2"/>
        <v>127.96499999999995</v>
      </c>
      <c r="AD9" s="72">
        <f t="shared" si="3"/>
        <v>127.68249999999995</v>
      </c>
      <c r="AE9" s="72">
        <f t="shared" si="4"/>
        <v>128.82949999999994</v>
      </c>
      <c r="AF9" s="72">
        <f t="shared" si="5"/>
        <v>128.63834999999997</v>
      </c>
      <c r="AG9" s="72">
        <f t="shared" si="6"/>
        <v>128.37142999999998</v>
      </c>
      <c r="AH9" s="72">
        <f t="shared" si="7"/>
        <v>128.82796899999997</v>
      </c>
      <c r="AI9" s="72">
        <f t="shared" si="8"/>
        <v>129.01981019999994</v>
      </c>
      <c r="AJ9" s="72">
        <f t="shared" si="9"/>
        <v>128.90848365999994</v>
      </c>
      <c r="AK9" s="72">
        <f t="shared" si="10"/>
        <v>129.10980282799991</v>
      </c>
    </row>
    <row r="10" spans="1:16382" hidden="1" x14ac:dyDescent="0.3">
      <c r="A10" t="s">
        <v>39</v>
      </c>
      <c r="B10" s="36" t="s">
        <v>101</v>
      </c>
      <c r="C10" s="56" t="s">
        <v>70</v>
      </c>
      <c r="D10" s="69">
        <f>SUMIFS('Power price'!H$3:H$90,'Power price'!$B$3:$B$90,'Projection of Power Price '!$A10,'Power price'!$A$3:$A$90,'Projection of Power Price '!$B10)</f>
        <v>52.24</v>
      </c>
      <c r="E10" s="69">
        <f>SUMIFS('Power price'!I$3:I$90,'Power price'!$B$3:$B$90,'Projection of Power Price '!$A10,'Power price'!$A$3:$A$90,'Projection of Power Price '!$B10)</f>
        <v>57.11</v>
      </c>
      <c r="F10" s="69">
        <f>SUMIFS('Power price'!J$3:J$90,'Power price'!$B$3:$B$90,'Projection of Power Price '!$A10,'Power price'!$A$3:$A$90,'Projection of Power Price '!$B10)</f>
        <v>53.7</v>
      </c>
      <c r="G10" s="69">
        <f>SUMIFS('Power price'!K$3:K$90,'Power price'!$B$3:$B$90,'Projection of Power Price '!$A10,'Power price'!$A$3:$A$90,'Projection of Power Price '!$B10)</f>
        <v>48.31</v>
      </c>
      <c r="H10" s="36">
        <f>SUMIFS('Power price'!L$3:L$90,'Power price'!$B$3:$B$90,'Projection of Power Price '!$A10,'Power price'!$A$3:$A$90,'Projection of Power Price '!$B10)</f>
        <v>49.54</v>
      </c>
      <c r="I10" s="36">
        <f>SUMIFS('Power price'!M$3:M$90,'Power price'!$B$3:$B$90,'Projection of Power Price '!$A10,'Power price'!$A$3:$A$90,'Projection of Power Price '!$B10)</f>
        <v>52.86</v>
      </c>
      <c r="J10" s="36">
        <f>SUMIFS('Power price'!N$3:N$90,'Power price'!$B$3:$B$90,'Projection of Power Price '!$A10,'Power price'!$A$3:$A$90,'Projection of Power Price '!$B10)</f>
        <v>56.62</v>
      </c>
      <c r="K10" s="36">
        <f>SUMIFS('Power price'!O$3:O$90,'Power price'!$B$3:$B$90,'Projection of Power Price '!$A10,'Power price'!$A$3:$A$90,'Projection of Power Price '!$B10)</f>
        <v>61.88</v>
      </c>
      <c r="L10" s="36">
        <f>SUMIFS('Power price'!P$3:P$90,'Power price'!$B$3:$B$90,'Projection of Power Price '!$A10,'Power price'!$A$3:$A$90,'Projection of Power Price '!$B10)</f>
        <v>64.099999999999994</v>
      </c>
      <c r="M10" s="36">
        <f>SUMIFS('Power price'!Q$3:Q$90,'Power price'!$B$3:$B$90,'Projection of Power Price '!$A10,'Power price'!$A$3:$A$90,'Projection of Power Price '!$B10)</f>
        <v>68.53</v>
      </c>
      <c r="N10" s="36">
        <f>SUMIFS('Power price'!R$3:R$90,'Power price'!$B$3:$B$90,'Projection of Power Price '!$A10,'Power price'!$A$3:$A$90,'Projection of Power Price '!$B10)</f>
        <v>71.16</v>
      </c>
      <c r="O10" s="36">
        <f>SUMIFS('Power price'!S$3:S$90,'Power price'!$B$3:$B$90,'Projection of Power Price '!$A10,'Power price'!$A$3:$A$90,'Projection of Power Price '!$B10)</f>
        <v>73.88</v>
      </c>
      <c r="P10" s="36">
        <f>SUMIFS('Power price'!T$3:T$90,'Power price'!$B$3:$B$90,'Projection of Power Price '!$A10,'Power price'!$A$3:$A$90,'Projection of Power Price '!$B10)</f>
        <v>77.44</v>
      </c>
      <c r="Q10" s="36">
        <f>SUMIFS('Power price'!U$3:U$90,'Power price'!$B$3:$B$90,'Projection of Power Price '!$A10,'Power price'!$A$3:$A$90,'Projection of Power Price '!$B10)</f>
        <v>80.28</v>
      </c>
      <c r="R10" s="36">
        <f>SUMIFS('Power price'!V$3:V$90,'Power price'!$B$3:$B$90,'Projection of Power Price '!$A10,'Power price'!$A$3:$A$90,'Projection of Power Price '!$B10)</f>
        <v>81.150000000000006</v>
      </c>
      <c r="S10" s="36">
        <f>SUMIFS('Power price'!W$3:W$90,'Power price'!$B$3:$B$90,'Projection of Power Price '!$A10,'Power price'!$A$3:$A$90,'Projection of Power Price '!$B10)</f>
        <v>84.96</v>
      </c>
      <c r="T10" s="36">
        <f>SUMIFS('Power price'!X$3:X$90,'Power price'!$B$3:$B$90,'Projection of Power Price '!$A10,'Power price'!$A$3:$A$90,'Projection of Power Price '!$B10)</f>
        <v>84.8</v>
      </c>
      <c r="U10" s="36">
        <f>SUMIFS('Power price'!Y$3:Y$90,'Power price'!$B$3:$B$90,'Projection of Power Price '!$A10,'Power price'!$A$3:$A$90,'Projection of Power Price '!$B10)</f>
        <v>89.78</v>
      </c>
      <c r="V10" s="36">
        <f>SUMIFS('Power price'!Z$3:Z$90,'Power price'!$B$3:$B$90,'Projection of Power Price '!$A10,'Power price'!$A$3:$A$90,'Projection of Power Price '!$B10)</f>
        <v>91.45</v>
      </c>
      <c r="W10" s="36">
        <f>SUMIFS('Power price'!AA$3:AA$90,'Power price'!$B$3:$B$90,'Projection of Power Price '!$A10,'Power price'!$A$3:$A$90,'Projection of Power Price '!$B10)</f>
        <v>107.2856754066006</v>
      </c>
      <c r="X10" s="36">
        <f>SUMIFS('Power price'!AB$3:AB$90,'Power price'!$B$3:$B$90,'Projection of Power Price '!$A10,'Power price'!$A$3:$A$90,'Projection of Power Price '!$B10)</f>
        <v>109.23591475504874</v>
      </c>
      <c r="Y10" s="36">
        <f>SUMIFS('Power price'!AC$3:AC$90,'Power price'!$B$3:$B$90,'Projection of Power Price '!$A10,'Power price'!$A$3:$A$90,'Projection of Power Price '!$B10)</f>
        <v>111.218</v>
      </c>
      <c r="Z10" s="36">
        <f>SUMIFS('Power price'!AD$3:AD$90,'Power price'!$B$3:$B$90,'Projection of Power Price '!$A10,'Power price'!$A$3:$A$90,'Projection of Power Price '!$B10)</f>
        <v>113.24261249216615</v>
      </c>
      <c r="AA10" s="36">
        <f>SUMIFS('Power price'!AE$3:AE$90,'Power price'!$B$3:$B$90,'Projection of Power Price '!$A10,'Power price'!$A$3:$A$90,'Projection of Power Price '!$B10)</f>
        <v>115.30294863412985</v>
      </c>
      <c r="AB10" s="72">
        <f t="shared" si="1"/>
        <v>117.26940351524172</v>
      </c>
      <c r="AC10" s="72">
        <f t="shared" si="2"/>
        <v>119.29935372567206</v>
      </c>
      <c r="AD10" s="72">
        <f t="shared" si="3"/>
        <v>121.32331321576794</v>
      </c>
      <c r="AE10" s="72">
        <f t="shared" si="4"/>
        <v>123.33486827821935</v>
      </c>
      <c r="AF10" s="72">
        <f t="shared" si="5"/>
        <v>125.34130217041775</v>
      </c>
      <c r="AG10" s="72">
        <f t="shared" si="6"/>
        <v>127.36744173993384</v>
      </c>
      <c r="AH10" s="72">
        <f t="shared" si="7"/>
        <v>129.37950532095374</v>
      </c>
      <c r="AI10" s="72">
        <f t="shared" si="8"/>
        <v>131.39277344668426</v>
      </c>
      <c r="AJ10" s="72">
        <f t="shared" si="9"/>
        <v>133.40938223748162</v>
      </c>
      <c r="AK10" s="72">
        <f t="shared" si="10"/>
        <v>135.42652853535765</v>
      </c>
    </row>
    <row r="11" spans="1:16382" hidden="1" x14ac:dyDescent="0.3">
      <c r="A11" t="s">
        <v>31</v>
      </c>
      <c r="B11" s="36" t="s">
        <v>101</v>
      </c>
      <c r="C11" s="56" t="s">
        <v>70</v>
      </c>
      <c r="D11" s="69">
        <f>SUMIFS('Power price'!H$3:H$90,'Power price'!$B$3:$B$90,'Projection of Power Price '!$A11,'Power price'!$A$3:$A$90,'Projection of Power Price '!$B11)</f>
        <v>52.24</v>
      </c>
      <c r="E11" s="69">
        <f>SUMIFS('Power price'!I$3:I$90,'Power price'!$B$3:$B$90,'Projection of Power Price '!$A11,'Power price'!$A$3:$A$90,'Projection of Power Price '!$B11)</f>
        <v>57.11</v>
      </c>
      <c r="F11" s="69">
        <f>SUMIFS('Power price'!J$3:J$90,'Power price'!$B$3:$B$90,'Projection of Power Price '!$A11,'Power price'!$A$3:$A$90,'Projection of Power Price '!$B11)</f>
        <v>53.7</v>
      </c>
      <c r="G11" s="69">
        <f>SUMIFS('Power price'!K$3:K$90,'Power price'!$B$3:$B$90,'Projection of Power Price '!$A11,'Power price'!$A$3:$A$90,'Projection of Power Price '!$B11)</f>
        <v>48.31</v>
      </c>
      <c r="H11" s="36">
        <f>SUMIFS('Power price'!L$3:L$90,'Power price'!$B$3:$B$90,'Projection of Power Price '!$A11,'Power price'!$A$3:$A$90,'Projection of Power Price '!$B11)</f>
        <v>49.54</v>
      </c>
      <c r="I11" s="36">
        <f>SUMIFS('Power price'!M$3:M$90,'Power price'!$B$3:$B$90,'Projection of Power Price '!$A11,'Power price'!$A$3:$A$90,'Projection of Power Price '!$B11)</f>
        <v>52.86</v>
      </c>
      <c r="J11" s="36">
        <f>SUMIFS('Power price'!N$3:N$90,'Power price'!$B$3:$B$90,'Projection of Power Price '!$A11,'Power price'!$A$3:$A$90,'Projection of Power Price '!$B11)</f>
        <v>56.62</v>
      </c>
      <c r="K11" s="36">
        <f>SUMIFS('Power price'!O$3:O$90,'Power price'!$B$3:$B$90,'Projection of Power Price '!$A11,'Power price'!$A$3:$A$90,'Projection of Power Price '!$B11)</f>
        <v>61.88</v>
      </c>
      <c r="L11" s="36">
        <f>SUMIFS('Power price'!P$3:P$90,'Power price'!$B$3:$B$90,'Projection of Power Price '!$A11,'Power price'!$A$3:$A$90,'Projection of Power Price '!$B11)</f>
        <v>64.099999999999994</v>
      </c>
      <c r="M11" s="36">
        <f>SUMIFS('Power price'!Q$3:Q$90,'Power price'!$B$3:$B$90,'Projection of Power Price '!$A11,'Power price'!$A$3:$A$90,'Projection of Power Price '!$B11)</f>
        <v>68.53</v>
      </c>
      <c r="N11" s="36">
        <f>SUMIFS('Power price'!R$3:R$90,'Power price'!$B$3:$B$90,'Projection of Power Price '!$A11,'Power price'!$A$3:$A$90,'Projection of Power Price '!$B11)</f>
        <v>71.73</v>
      </c>
      <c r="O11" s="36">
        <f>SUMIFS('Power price'!S$3:S$90,'Power price'!$B$3:$B$90,'Projection of Power Price '!$A11,'Power price'!$A$3:$A$90,'Projection of Power Price '!$B11)</f>
        <v>76.52</v>
      </c>
      <c r="P11" s="36">
        <f>SUMIFS('Power price'!T$3:T$90,'Power price'!$B$3:$B$90,'Projection of Power Price '!$A11,'Power price'!$A$3:$A$90,'Projection of Power Price '!$B11)</f>
        <v>80.69</v>
      </c>
      <c r="Q11" s="36">
        <f>SUMIFS('Power price'!U$3:U$90,'Power price'!$B$3:$B$90,'Projection of Power Price '!$A11,'Power price'!$A$3:$A$90,'Projection of Power Price '!$B11)</f>
        <v>85.48</v>
      </c>
      <c r="R11" s="36">
        <f>SUMIFS('Power price'!V$3:V$90,'Power price'!$B$3:$B$90,'Projection of Power Price '!$A11,'Power price'!$A$3:$A$90,'Projection of Power Price '!$B11)</f>
        <v>86.55</v>
      </c>
      <c r="S11" s="36">
        <f>SUMIFS('Power price'!W$3:W$90,'Power price'!$B$3:$B$90,'Projection of Power Price '!$A11,'Power price'!$A$3:$A$90,'Projection of Power Price '!$B11)</f>
        <v>89.96</v>
      </c>
      <c r="T11" s="36">
        <f>SUMIFS('Power price'!X$3:X$90,'Power price'!$B$3:$B$90,'Projection of Power Price '!$A11,'Power price'!$A$3:$A$90,'Projection of Power Price '!$B11)</f>
        <v>91.45</v>
      </c>
      <c r="U11" s="36">
        <f>SUMIFS('Power price'!Y$3:Y$90,'Power price'!$B$3:$B$90,'Projection of Power Price '!$A11,'Power price'!$A$3:$A$90,'Projection of Power Price '!$B11)</f>
        <v>96.27</v>
      </c>
      <c r="V11" s="36">
        <f>SUMIFS('Power price'!Z$3:Z$90,'Power price'!$B$3:$B$90,'Projection of Power Price '!$A11,'Power price'!$A$3:$A$90,'Projection of Power Price '!$B11)</f>
        <v>100.39</v>
      </c>
      <c r="W11" s="36">
        <f>SUMIFS('Power price'!AA$3:AA$90,'Power price'!$B$3:$B$90,'Projection of Power Price '!$A11,'Power price'!$A$3:$A$90,'Projection of Power Price '!$B11)</f>
        <v>116.65428911615216</v>
      </c>
      <c r="X11" s="36">
        <f>SUMIFS('Power price'!AB$3:AB$90,'Power price'!$B$3:$B$90,'Projection of Power Price '!$A11,'Power price'!$A$3:$A$90,'Projection of Power Price '!$B11)</f>
        <v>118.77483115438189</v>
      </c>
      <c r="Y11" s="36">
        <f>SUMIFS('Power price'!AC$3:AC$90,'Power price'!$B$3:$B$90,'Projection of Power Price '!$A11,'Power price'!$A$3:$A$90,'Projection of Power Price '!$B11)</f>
        <v>120.92999999999999</v>
      </c>
      <c r="Z11" s="36">
        <f>SUMIFS('Power price'!AD$3:AD$90,'Power price'!$B$3:$B$90,'Projection of Power Price '!$A11,'Power price'!$A$3:$A$90,'Projection of Power Price '!$B11)</f>
        <v>123.13140974192714</v>
      </c>
      <c r="AA11" s="36">
        <f>SUMIFS('Power price'!AE$3:AE$90,'Power price'!$B$3:$B$90,'Projection of Power Price '!$A11,'Power price'!$A$3:$A$90,'Projection of Power Price '!$B11)</f>
        <v>125.37166266544375</v>
      </c>
      <c r="AB11" s="72">
        <f t="shared" si="1"/>
        <v>127.50983624142009</v>
      </c>
      <c r="AC11" s="72">
        <f t="shared" si="2"/>
        <v>129.71704981248968</v>
      </c>
      <c r="AD11" s="72">
        <f t="shared" si="3"/>
        <v>131.91774952959804</v>
      </c>
      <c r="AE11" s="72">
        <f t="shared" si="4"/>
        <v>134.10496161489209</v>
      </c>
      <c r="AF11" s="72">
        <f t="shared" si="5"/>
        <v>136.28660532889171</v>
      </c>
      <c r="AG11" s="72">
        <f t="shared" si="6"/>
        <v>138.48967549866211</v>
      </c>
      <c r="AH11" s="72">
        <f t="shared" si="7"/>
        <v>140.67744050839792</v>
      </c>
      <c r="AI11" s="72">
        <f t="shared" si="8"/>
        <v>142.86651524849913</v>
      </c>
      <c r="AJ11" s="72">
        <f t="shared" si="9"/>
        <v>145.05922237388495</v>
      </c>
      <c r="AK11" s="72">
        <f t="shared" si="10"/>
        <v>147.25251394361385</v>
      </c>
    </row>
    <row r="12" spans="1:16382" hidden="1" x14ac:dyDescent="0.3">
      <c r="A12" t="s">
        <v>19</v>
      </c>
      <c r="B12" s="36" t="s">
        <v>101</v>
      </c>
      <c r="C12" s="56" t="s">
        <v>70</v>
      </c>
      <c r="D12" s="69">
        <f>SUMIFS('Power price'!H$3:H$90,'Power price'!$B$3:$B$90,'Projection of Power Price '!$A12,'Power price'!$A$3:$A$90,'Projection of Power Price '!$B12)</f>
        <v>54.72</v>
      </c>
      <c r="E12" s="69">
        <f>SUMIFS('Power price'!I$3:I$90,'Power price'!$B$3:$B$90,'Projection of Power Price '!$A12,'Power price'!$A$3:$A$90,'Projection of Power Price '!$B12)</f>
        <v>55.1</v>
      </c>
      <c r="F12" s="69">
        <f>SUMIFS('Power price'!J$3:J$90,'Power price'!$B$3:$B$90,'Projection of Power Price '!$A12,'Power price'!$A$3:$A$90,'Projection of Power Price '!$B12)</f>
        <v>60.43</v>
      </c>
      <c r="G12" s="69">
        <f>SUMIFS('Power price'!K$3:K$90,'Power price'!$B$3:$B$90,'Projection of Power Price '!$A12,'Power price'!$A$3:$A$90,'Projection of Power Price '!$B12)</f>
        <v>55.19</v>
      </c>
      <c r="H12" s="36">
        <f>SUMIFS('Power price'!L$3:L$90,'Power price'!$B$3:$B$90,'Projection of Power Price '!$A12,'Power price'!$A$3:$A$90,'Projection of Power Price '!$B12)</f>
        <v>59.68</v>
      </c>
      <c r="I12" s="36">
        <f>SUMIFS('Power price'!M$3:M$90,'Power price'!$B$3:$B$90,'Projection of Power Price '!$A12,'Power price'!$A$3:$A$90,'Projection of Power Price '!$B12)</f>
        <v>66.290000000000006</v>
      </c>
      <c r="J12" s="36">
        <f>SUMIFS('Power price'!N$3:N$90,'Power price'!$B$3:$B$90,'Projection of Power Price '!$A12,'Power price'!$A$3:$A$90,'Projection of Power Price '!$B12)</f>
        <v>71.12</v>
      </c>
      <c r="K12" s="36">
        <f>SUMIFS('Power price'!O$3:O$90,'Power price'!$B$3:$B$90,'Projection of Power Price '!$A12,'Power price'!$A$3:$A$90,'Projection of Power Price '!$B12)</f>
        <v>77.41</v>
      </c>
      <c r="L12" s="36">
        <f>SUMIFS('Power price'!P$3:P$90,'Power price'!$B$3:$B$90,'Projection of Power Price '!$A12,'Power price'!$A$3:$A$90,'Projection of Power Price '!$B12)</f>
        <v>82.88</v>
      </c>
      <c r="M12" s="36">
        <f>SUMIFS('Power price'!Q$3:Q$90,'Power price'!$B$3:$B$90,'Projection of Power Price '!$A12,'Power price'!$A$3:$A$90,'Projection of Power Price '!$B12)</f>
        <v>86.46</v>
      </c>
      <c r="N12" s="36">
        <f>SUMIFS('Power price'!R$3:R$90,'Power price'!$B$3:$B$90,'Projection of Power Price '!$A12,'Power price'!$A$3:$A$90,'Projection of Power Price '!$B12)</f>
        <v>91.36</v>
      </c>
      <c r="O12" s="36">
        <f>SUMIFS('Power price'!S$3:S$90,'Power price'!$B$3:$B$90,'Projection of Power Price '!$A12,'Power price'!$A$3:$A$90,'Projection of Power Price '!$B12)</f>
        <v>96.42</v>
      </c>
      <c r="P12" s="36">
        <f>SUMIFS('Power price'!T$3:T$90,'Power price'!$B$3:$B$90,'Projection of Power Price '!$A12,'Power price'!$A$3:$A$90,'Projection of Power Price '!$B12)</f>
        <v>101.41</v>
      </c>
      <c r="Q12" s="36">
        <f>SUMIFS('Power price'!U$3:U$90,'Power price'!$B$3:$B$90,'Projection of Power Price '!$A12,'Power price'!$A$3:$A$90,'Projection of Power Price '!$B12)</f>
        <v>107.45</v>
      </c>
      <c r="R12" s="36">
        <f>SUMIFS('Power price'!V$3:V$90,'Power price'!$B$3:$B$90,'Projection of Power Price '!$A12,'Power price'!$A$3:$A$90,'Projection of Power Price '!$B12)</f>
        <v>109.98</v>
      </c>
      <c r="S12" s="36">
        <f>SUMIFS('Power price'!W$3:W$90,'Power price'!$B$3:$B$90,'Projection of Power Price '!$A12,'Power price'!$A$3:$A$90,'Projection of Power Price '!$B12)</f>
        <v>109.69</v>
      </c>
      <c r="T12" s="36">
        <f>SUMIFS('Power price'!X$3:X$90,'Power price'!$B$3:$B$90,'Projection of Power Price '!$A12,'Power price'!$A$3:$A$90,'Projection of Power Price '!$B12)</f>
        <v>112.74</v>
      </c>
      <c r="U12" s="36">
        <f>SUMIFS('Power price'!Y$3:Y$90,'Power price'!$B$3:$B$90,'Projection of Power Price '!$A12,'Power price'!$A$3:$A$90,'Projection of Power Price '!$B12)</f>
        <v>113.29</v>
      </c>
      <c r="V12" s="36">
        <f>SUMIFS('Power price'!Z$3:Z$90,'Power price'!$B$3:$B$90,'Projection of Power Price '!$A12,'Power price'!$A$3:$A$90,'Projection of Power Price '!$B12)</f>
        <v>120.19</v>
      </c>
      <c r="W12" s="36">
        <f>SUMIFS('Power price'!AA$3:AA$90,'Power price'!$B$3:$B$90,'Projection of Power Price '!$A12,'Power price'!$A$3:$A$90,'Projection of Power Price '!$B12)</f>
        <v>117.87</v>
      </c>
      <c r="X12" s="36">
        <f>SUMIFS('Power price'!AB$3:AB$90,'Power price'!$B$3:$B$90,'Projection of Power Price '!$A12,'Power price'!$A$3:$A$90,'Projection of Power Price '!$B12)</f>
        <v>123.08</v>
      </c>
      <c r="Y12" s="36">
        <f>SUMIFS('Power price'!AC$3:AC$90,'Power price'!$B$3:$B$90,'Projection of Power Price '!$A12,'Power price'!$A$3:$A$90,'Projection of Power Price '!$B12)</f>
        <v>122.36</v>
      </c>
      <c r="Z12" s="36">
        <f>SUMIFS('Power price'!AD$3:AD$90,'Power price'!$B$3:$B$90,'Projection of Power Price '!$A12,'Power price'!$A$3:$A$90,'Projection of Power Price '!$B12)</f>
        <v>119.56</v>
      </c>
      <c r="AA12" s="36">
        <f>SUMIFS('Power price'!AE$3:AE$90,'Power price'!$B$3:$B$90,'Projection of Power Price '!$A12,'Power price'!$A$3:$A$90,'Projection of Power Price '!$B12)</f>
        <v>126.48</v>
      </c>
      <c r="AB12" s="72">
        <f t="shared" si="1"/>
        <v>125.97999999999956</v>
      </c>
      <c r="AC12" s="72">
        <f t="shared" si="2"/>
        <v>126.46799999999962</v>
      </c>
      <c r="AD12" s="72">
        <f t="shared" si="3"/>
        <v>128.56039999999939</v>
      </c>
      <c r="AE12" s="72">
        <f t="shared" si="4"/>
        <v>130.80631999999923</v>
      </c>
      <c r="AF12" s="72">
        <f t="shared" si="5"/>
        <v>131.028855999999</v>
      </c>
      <c r="AG12" s="72">
        <f t="shared" si="6"/>
        <v>132.89952479999874</v>
      </c>
      <c r="AH12" s="72">
        <f t="shared" si="7"/>
        <v>134.55207183999846</v>
      </c>
      <c r="AI12" s="72">
        <f t="shared" si="8"/>
        <v>135.79239907199826</v>
      </c>
      <c r="AJ12" s="72">
        <f t="shared" si="9"/>
        <v>137.06444653759763</v>
      </c>
      <c r="AK12" s="72">
        <f t="shared" si="10"/>
        <v>138.75667625407732</v>
      </c>
    </row>
    <row r="13" spans="1:16382" hidden="1" x14ac:dyDescent="0.3">
      <c r="A13" t="s">
        <v>23</v>
      </c>
      <c r="B13" s="36" t="s">
        <v>101</v>
      </c>
      <c r="C13" s="56" t="s">
        <v>70</v>
      </c>
      <c r="D13" s="69">
        <f>SUMIFS('Power price'!H$3:H$90,'Power price'!$B$3:$B$90,'Projection of Power Price '!$A13,'Power price'!$A$3:$A$90,'Projection of Power Price '!$B13)</f>
        <v>53.95</v>
      </c>
      <c r="E13" s="69">
        <f>SUMIFS('Power price'!I$3:I$90,'Power price'!$B$3:$B$90,'Projection of Power Price '!$A13,'Power price'!$A$3:$A$90,'Projection of Power Price '!$B13)</f>
        <v>59.56</v>
      </c>
      <c r="F13" s="69">
        <f>SUMIFS('Power price'!J$3:J$90,'Power price'!$B$3:$B$90,'Projection of Power Price '!$A13,'Power price'!$A$3:$A$90,'Projection of Power Price '!$B13)</f>
        <v>58.87</v>
      </c>
      <c r="G13" s="69">
        <f>SUMIFS('Power price'!K$3:K$90,'Power price'!$B$3:$B$90,'Projection of Power Price '!$A13,'Power price'!$A$3:$A$90,'Projection of Power Price '!$B13)</f>
        <v>53.71</v>
      </c>
      <c r="H13" s="36">
        <f>SUMIFS('Power price'!L$3:L$90,'Power price'!$B$3:$B$90,'Projection of Power Price '!$A13,'Power price'!$A$3:$A$90,'Projection of Power Price '!$B13)</f>
        <v>53.64</v>
      </c>
      <c r="I13" s="36">
        <f>SUMIFS('Power price'!M$3:M$90,'Power price'!$B$3:$B$90,'Projection of Power Price '!$A13,'Power price'!$A$3:$A$90,'Projection of Power Price '!$B13)</f>
        <v>57.83</v>
      </c>
      <c r="J13" s="36">
        <f>SUMIFS('Power price'!N$3:N$90,'Power price'!$B$3:$B$90,'Projection of Power Price '!$A13,'Power price'!$A$3:$A$90,'Projection of Power Price '!$B13)</f>
        <v>63.9</v>
      </c>
      <c r="K13" s="36">
        <f>SUMIFS('Power price'!O$3:O$90,'Power price'!$B$3:$B$90,'Projection of Power Price '!$A13,'Power price'!$A$3:$A$90,'Projection of Power Price '!$B13)</f>
        <v>70.37</v>
      </c>
      <c r="L13" s="36">
        <f>SUMIFS('Power price'!P$3:P$90,'Power price'!$B$3:$B$90,'Projection of Power Price '!$A13,'Power price'!$A$3:$A$90,'Projection of Power Price '!$B13)</f>
        <v>75.260000000000005</v>
      </c>
      <c r="M13" s="36">
        <f>SUMIFS('Power price'!Q$3:Q$90,'Power price'!$B$3:$B$90,'Projection of Power Price '!$A13,'Power price'!$A$3:$A$90,'Projection of Power Price '!$B13)</f>
        <v>80.98</v>
      </c>
      <c r="N13" s="36">
        <f>SUMIFS('Power price'!R$3:R$90,'Power price'!$B$3:$B$90,'Projection of Power Price '!$A13,'Power price'!$A$3:$A$90,'Projection of Power Price '!$B13)</f>
        <v>86.81</v>
      </c>
      <c r="O13" s="36">
        <f>SUMIFS('Power price'!S$3:S$90,'Power price'!$B$3:$B$90,'Projection of Power Price '!$A13,'Power price'!$A$3:$A$90,'Projection of Power Price '!$B13)</f>
        <v>92.4</v>
      </c>
      <c r="P13" s="36">
        <f>SUMIFS('Power price'!T$3:T$90,'Power price'!$B$3:$B$90,'Projection of Power Price '!$A13,'Power price'!$A$3:$A$90,'Projection of Power Price '!$B13)</f>
        <v>98.69</v>
      </c>
      <c r="Q13" s="36">
        <f>SUMIFS('Power price'!U$3:U$90,'Power price'!$B$3:$B$90,'Projection of Power Price '!$A13,'Power price'!$A$3:$A$90,'Projection of Power Price '!$B13)</f>
        <v>102.36</v>
      </c>
      <c r="R13" s="36">
        <f>SUMIFS('Power price'!V$3:V$90,'Power price'!$B$3:$B$90,'Projection of Power Price '!$A13,'Power price'!$A$3:$A$90,'Projection of Power Price '!$B13)</f>
        <v>105.04</v>
      </c>
      <c r="S13" s="36">
        <f>SUMIFS('Power price'!W$3:W$90,'Power price'!$B$3:$B$90,'Projection of Power Price '!$A13,'Power price'!$A$3:$A$90,'Projection of Power Price '!$B13)</f>
        <v>108.09</v>
      </c>
      <c r="T13" s="36">
        <f>SUMIFS('Power price'!X$3:X$90,'Power price'!$B$3:$B$90,'Projection of Power Price '!$A13,'Power price'!$A$3:$A$90,'Projection of Power Price '!$B13)</f>
        <v>112.06</v>
      </c>
      <c r="U13" s="36">
        <f>SUMIFS('Power price'!Y$3:Y$90,'Power price'!$B$3:$B$90,'Projection of Power Price '!$A13,'Power price'!$A$3:$A$90,'Projection of Power Price '!$B13)</f>
        <v>115.96</v>
      </c>
      <c r="V13" s="36">
        <f>SUMIFS('Power price'!Z$3:Z$90,'Power price'!$B$3:$B$90,'Projection of Power Price '!$A13,'Power price'!$A$3:$A$90,'Projection of Power Price '!$B13)</f>
        <v>120.43</v>
      </c>
      <c r="W13" s="36">
        <f>SUMIFS('Power price'!AA$3:AA$90,'Power price'!$B$3:$B$90,'Projection of Power Price '!$A13,'Power price'!$A$3:$A$90,'Projection of Power Price '!$B13)</f>
        <v>125.55</v>
      </c>
      <c r="X13" s="36">
        <f>SUMIFS('Power price'!AB$3:AB$90,'Power price'!$B$3:$B$90,'Projection of Power Price '!$A13,'Power price'!$A$3:$A$90,'Projection of Power Price '!$B13)</f>
        <v>133.30000000000001</v>
      </c>
      <c r="Y13" s="36">
        <f>SUMIFS('Power price'!AC$3:AC$90,'Power price'!$B$3:$B$90,'Projection of Power Price '!$A13,'Power price'!$A$3:$A$90,'Projection of Power Price '!$B13)</f>
        <v>136.63</v>
      </c>
      <c r="Z13" s="36">
        <f>SUMIFS('Power price'!AD$3:AD$90,'Power price'!$B$3:$B$90,'Projection of Power Price '!$A13,'Power price'!$A$3:$A$90,'Projection of Power Price '!$B13)</f>
        <v>138.22999999999999</v>
      </c>
      <c r="AA13" s="36">
        <f>SUMIFS('Power price'!AE$3:AE$90,'Power price'!$B$3:$B$90,'Projection of Power Price '!$A13,'Power price'!$A$3:$A$90,'Projection of Power Price '!$B13)</f>
        <v>144.56</v>
      </c>
      <c r="AB13" s="72">
        <f t="shared" si="1"/>
        <v>148.53900000000067</v>
      </c>
      <c r="AC13" s="72">
        <f t="shared" si="2"/>
        <v>151.77420000000075</v>
      </c>
      <c r="AD13" s="72">
        <f t="shared" si="3"/>
        <v>156.1258600000001</v>
      </c>
      <c r="AE13" s="72">
        <f t="shared" si="4"/>
        <v>160.74758800000018</v>
      </c>
      <c r="AF13" s="72">
        <f t="shared" si="5"/>
        <v>164.33794040000066</v>
      </c>
      <c r="AG13" s="72">
        <f t="shared" si="6"/>
        <v>168.47629832000075</v>
      </c>
      <c r="AH13" s="72">
        <f t="shared" si="7"/>
        <v>172.77726045600139</v>
      </c>
      <c r="AI13" s="72">
        <f t="shared" si="8"/>
        <v>176.8024428048011</v>
      </c>
      <c r="AJ13" s="72">
        <f t="shared" si="9"/>
        <v>180.79301489584032</v>
      </c>
      <c r="AK13" s="72">
        <f t="shared" si="10"/>
        <v>185.00827941827265</v>
      </c>
    </row>
    <row r="14" spans="1:16382" hidden="1" x14ac:dyDescent="0.3">
      <c r="A14" s="36" t="s">
        <v>9</v>
      </c>
      <c r="B14" t="s">
        <v>102</v>
      </c>
      <c r="C14" s="56" t="s">
        <v>70</v>
      </c>
      <c r="D14" s="69">
        <f>SUMIFS('Power price'!H$3:H$90,'Power price'!$B$3:$B$90,'Projection of Power Price '!$A14,'Power price'!$A$3:$A$90,'Projection of Power Price '!$B14)</f>
        <v>44.58</v>
      </c>
      <c r="E14" s="69">
        <f>SUMIFS('Power price'!I$3:I$90,'Power price'!$B$3:$B$90,'Projection of Power Price '!$A14,'Power price'!$A$3:$A$90,'Projection of Power Price '!$B14)</f>
        <v>52.75</v>
      </c>
      <c r="F14" s="69">
        <f>SUMIFS('Power price'!J$3:J$90,'Power price'!$B$3:$B$90,'Projection of Power Price '!$A14,'Power price'!$A$3:$A$90,'Projection of Power Price '!$B14)</f>
        <v>48.19</v>
      </c>
      <c r="G14" s="69">
        <f>SUMIFS('Power price'!K$3:K$90,'Power price'!$B$3:$B$90,'Projection of Power Price '!$A14,'Power price'!$A$3:$A$90,'Projection of Power Price '!$B14)</f>
        <v>43.43</v>
      </c>
      <c r="H14" s="36">
        <f>SUMIFS('Power price'!L$3:L$90,'Power price'!$B$3:$B$90,'Projection of Power Price '!$A14,'Power price'!$A$3:$A$90,'Projection of Power Price '!$B14)</f>
        <v>42.87</v>
      </c>
      <c r="I14" s="36">
        <f>SUMIFS('Power price'!M$3:M$90,'Power price'!$B$3:$B$90,'Projection of Power Price '!$A14,'Power price'!$A$3:$A$90,'Projection of Power Price '!$B14)</f>
        <v>47.59</v>
      </c>
      <c r="J14" s="36">
        <f>SUMIFS('Power price'!N$3:N$90,'Power price'!$B$3:$B$90,'Projection of Power Price '!$A14,'Power price'!$A$3:$A$90,'Projection of Power Price '!$B14)</f>
        <v>54.5</v>
      </c>
      <c r="K14" s="36">
        <f>SUMIFS('Power price'!O$3:O$90,'Power price'!$B$3:$B$90,'Projection of Power Price '!$A14,'Power price'!$A$3:$A$90,'Projection of Power Price '!$B14)</f>
        <v>60.73</v>
      </c>
      <c r="L14" s="36">
        <f>SUMIFS('Power price'!P$3:P$90,'Power price'!$B$3:$B$90,'Projection of Power Price '!$A14,'Power price'!$A$3:$A$90,'Projection of Power Price '!$B14)</f>
        <v>66.27</v>
      </c>
      <c r="M14" s="36">
        <f>SUMIFS('Power price'!Q$3:Q$90,'Power price'!$B$3:$B$90,'Projection of Power Price '!$A14,'Power price'!$A$3:$A$90,'Projection of Power Price '!$B14)</f>
        <v>73.05</v>
      </c>
      <c r="N14" s="36">
        <f>SUMIFS('Power price'!R$3:R$90,'Power price'!$B$3:$B$90,'Projection of Power Price '!$A14,'Power price'!$A$3:$A$90,'Projection of Power Price '!$B14)</f>
        <v>78.91</v>
      </c>
      <c r="O14" s="36">
        <f>SUMIFS('Power price'!S$3:S$90,'Power price'!$B$3:$B$90,'Projection of Power Price '!$A14,'Power price'!$A$3:$A$90,'Projection of Power Price '!$B14)</f>
        <v>83.81</v>
      </c>
      <c r="P14" s="36">
        <f>SUMIFS('Power price'!T$3:T$90,'Power price'!$B$3:$B$90,'Projection of Power Price '!$A14,'Power price'!$A$3:$A$90,'Projection of Power Price '!$B14)</f>
        <v>89.33</v>
      </c>
      <c r="Q14" s="36">
        <f>SUMIFS('Power price'!U$3:U$90,'Power price'!$B$3:$B$90,'Projection of Power Price '!$A14,'Power price'!$A$3:$A$90,'Projection of Power Price '!$B14)</f>
        <v>88.42</v>
      </c>
      <c r="R14" s="36">
        <f>SUMIFS('Power price'!V$3:V$90,'Power price'!$B$3:$B$90,'Projection of Power Price '!$A14,'Power price'!$A$3:$A$90,'Projection of Power Price '!$B14)</f>
        <v>90.41</v>
      </c>
      <c r="S14" s="36">
        <f>SUMIFS('Power price'!W$3:W$90,'Power price'!$B$3:$B$90,'Projection of Power Price '!$A14,'Power price'!$A$3:$A$90,'Projection of Power Price '!$B14)</f>
        <v>92.87</v>
      </c>
      <c r="T14" s="36">
        <f>SUMIFS('Power price'!X$3:X$90,'Power price'!$B$3:$B$90,'Projection of Power Price '!$A14,'Power price'!$A$3:$A$90,'Projection of Power Price '!$B14)</f>
        <v>94.81</v>
      </c>
      <c r="U14" s="36">
        <f>SUMIFS('Power price'!Y$3:Y$90,'Power price'!$B$3:$B$90,'Projection of Power Price '!$A14,'Power price'!$A$3:$A$90,'Projection of Power Price '!$B14)</f>
        <v>97.95</v>
      </c>
      <c r="V14" s="36">
        <f>SUMIFS('Power price'!Z$3:Z$90,'Power price'!$B$3:$B$90,'Projection of Power Price '!$A14,'Power price'!$A$3:$A$90,'Projection of Power Price '!$B14)</f>
        <v>102.02</v>
      </c>
      <c r="W14" s="36">
        <f>SUMIFS('Power price'!AA$3:AA$90,'Power price'!$B$3:$B$90,'Projection of Power Price '!$A14,'Power price'!$A$3:$A$90,'Projection of Power Price '!$B14)</f>
        <v>105.38</v>
      </c>
      <c r="X14" s="36">
        <f>SUMIFS('Power price'!AB$3:AB$90,'Power price'!$B$3:$B$90,'Projection of Power Price '!$A14,'Power price'!$A$3:$A$90,'Projection of Power Price '!$B14)</f>
        <v>110.35</v>
      </c>
      <c r="Y14" s="36">
        <f>SUMIFS('Power price'!AC$3:AC$90,'Power price'!$B$3:$B$90,'Projection of Power Price '!$A14,'Power price'!$A$3:$A$90,'Projection of Power Price '!$B14)</f>
        <v>110.27</v>
      </c>
      <c r="Z14" s="36">
        <f>SUMIFS('Power price'!AD$3:AD$90,'Power price'!$B$3:$B$90,'Projection of Power Price '!$A14,'Power price'!$A$3:$A$90,'Projection of Power Price '!$B14)</f>
        <v>111.94</v>
      </c>
      <c r="AA14" s="36">
        <f>SUMIFS('Power price'!AE$3:AE$90,'Power price'!$B$3:$B$90,'Projection of Power Price '!$A14,'Power price'!$A$3:$A$90,'Projection of Power Price '!$B14)</f>
        <v>119.32</v>
      </c>
      <c r="AB14" s="72">
        <f t="shared" si="1"/>
        <v>120.29300000000057</v>
      </c>
      <c r="AC14" s="72">
        <f t="shared" si="2"/>
        <v>123.11540000000059</v>
      </c>
      <c r="AD14" s="72">
        <f t="shared" si="3"/>
        <v>127.20082000000093</v>
      </c>
      <c r="AE14" s="72">
        <f t="shared" si="4"/>
        <v>130.66895600000134</v>
      </c>
      <c r="AF14" s="72">
        <f t="shared" si="5"/>
        <v>133.00135480000154</v>
      </c>
      <c r="AG14" s="72">
        <f t="shared" si="6"/>
        <v>136.7469858400018</v>
      </c>
      <c r="AH14" s="72">
        <f t="shared" si="7"/>
        <v>140.0658152720016</v>
      </c>
      <c r="AI14" s="72">
        <f t="shared" si="8"/>
        <v>143.07919249760198</v>
      </c>
      <c r="AJ14" s="72">
        <f t="shared" si="9"/>
        <v>146.27794092208114</v>
      </c>
      <c r="AK14" s="72">
        <f t="shared" si="10"/>
        <v>149.69987153686543</v>
      </c>
    </row>
    <row r="15" spans="1:16382" hidden="1" x14ac:dyDescent="0.3">
      <c r="A15" s="36" t="s">
        <v>17</v>
      </c>
      <c r="B15" s="36" t="s">
        <v>102</v>
      </c>
      <c r="C15" s="56" t="s">
        <v>70</v>
      </c>
      <c r="D15" s="69">
        <f>SUMIFS('Power price'!H$3:H$90,'Power price'!$B$3:$B$90,'Projection of Power Price '!$A15,'Power price'!$A$3:$A$90,'Projection of Power Price '!$B15)</f>
        <v>34.200000000000003</v>
      </c>
      <c r="E15" s="69">
        <f>SUMIFS('Power price'!I$3:I$90,'Power price'!$B$3:$B$90,'Projection of Power Price '!$A15,'Power price'!$A$3:$A$90,'Projection of Power Price '!$B15)</f>
        <v>42.02</v>
      </c>
      <c r="F15" s="69">
        <f>SUMIFS('Power price'!J$3:J$90,'Power price'!$B$3:$B$90,'Projection of Power Price '!$A15,'Power price'!$A$3:$A$90,'Projection of Power Price '!$B15)</f>
        <v>43.22</v>
      </c>
      <c r="G15" s="69">
        <f>SUMIFS('Power price'!K$3:K$90,'Power price'!$B$3:$B$90,'Projection of Power Price '!$A15,'Power price'!$A$3:$A$90,'Projection of Power Price '!$B15)</f>
        <v>41.1</v>
      </c>
      <c r="H15" s="36">
        <f>SUMIFS('Power price'!L$3:L$90,'Power price'!$B$3:$B$90,'Projection of Power Price '!$A15,'Power price'!$A$3:$A$90,'Projection of Power Price '!$B15)</f>
        <v>42.27</v>
      </c>
      <c r="I15" s="36">
        <f>SUMIFS('Power price'!M$3:M$90,'Power price'!$B$3:$B$90,'Projection of Power Price '!$A15,'Power price'!$A$3:$A$90,'Projection of Power Price '!$B15)</f>
        <v>47.9</v>
      </c>
      <c r="J15" s="36">
        <f>SUMIFS('Power price'!N$3:N$90,'Power price'!$B$3:$B$90,'Projection of Power Price '!$A15,'Power price'!$A$3:$A$90,'Projection of Power Price '!$B15)</f>
        <v>54.56</v>
      </c>
      <c r="K15" s="36">
        <f>SUMIFS('Power price'!O$3:O$90,'Power price'!$B$3:$B$90,'Projection of Power Price '!$A15,'Power price'!$A$3:$A$90,'Projection of Power Price '!$B15)</f>
        <v>59.91</v>
      </c>
      <c r="L15" s="36">
        <f>SUMIFS('Power price'!P$3:P$90,'Power price'!$B$3:$B$90,'Projection of Power Price '!$A15,'Power price'!$A$3:$A$90,'Projection of Power Price '!$B15)</f>
        <v>65.180000000000007</v>
      </c>
      <c r="M15" s="36">
        <f>SUMIFS('Power price'!Q$3:Q$90,'Power price'!$B$3:$B$90,'Projection of Power Price '!$A15,'Power price'!$A$3:$A$90,'Projection of Power Price '!$B15)</f>
        <v>70.63</v>
      </c>
      <c r="N15" s="36">
        <f>SUMIFS('Power price'!R$3:R$90,'Power price'!$B$3:$B$90,'Projection of Power Price '!$A15,'Power price'!$A$3:$A$90,'Projection of Power Price '!$B15)</f>
        <v>75.37</v>
      </c>
      <c r="O15" s="36">
        <f>SUMIFS('Power price'!S$3:S$90,'Power price'!$B$3:$B$90,'Projection of Power Price '!$A15,'Power price'!$A$3:$A$90,'Projection of Power Price '!$B15)</f>
        <v>79.81</v>
      </c>
      <c r="P15" s="36">
        <f>SUMIFS('Power price'!T$3:T$90,'Power price'!$B$3:$B$90,'Projection of Power Price '!$A15,'Power price'!$A$3:$A$90,'Projection of Power Price '!$B15)</f>
        <v>83.73</v>
      </c>
      <c r="Q15" s="36">
        <f>SUMIFS('Power price'!U$3:U$90,'Power price'!$B$3:$B$90,'Projection of Power Price '!$A15,'Power price'!$A$3:$A$90,'Projection of Power Price '!$B15)</f>
        <v>86.01</v>
      </c>
      <c r="R15" s="36">
        <f>SUMIFS('Power price'!V$3:V$90,'Power price'!$B$3:$B$90,'Projection of Power Price '!$A15,'Power price'!$A$3:$A$90,'Projection of Power Price '!$B15)</f>
        <v>87.49</v>
      </c>
      <c r="S15" s="36">
        <f>SUMIFS('Power price'!W$3:W$90,'Power price'!$B$3:$B$90,'Projection of Power Price '!$A15,'Power price'!$A$3:$A$90,'Projection of Power Price '!$B15)</f>
        <v>89.75</v>
      </c>
      <c r="T15" s="36">
        <f>SUMIFS('Power price'!X$3:X$90,'Power price'!$B$3:$B$90,'Projection of Power Price '!$A15,'Power price'!$A$3:$A$90,'Projection of Power Price '!$B15)</f>
        <v>91.36</v>
      </c>
      <c r="U15" s="36">
        <f>SUMIFS('Power price'!Y$3:Y$90,'Power price'!$B$3:$B$90,'Projection of Power Price '!$A15,'Power price'!$A$3:$A$90,'Projection of Power Price '!$B15)</f>
        <v>94.86</v>
      </c>
      <c r="V15" s="36">
        <f>SUMIFS('Power price'!Z$3:Z$90,'Power price'!$B$3:$B$90,'Projection of Power Price '!$A15,'Power price'!$A$3:$A$90,'Projection of Power Price '!$B15)</f>
        <v>97.76</v>
      </c>
      <c r="W15" s="36">
        <f>SUMIFS('Power price'!AA$3:AA$90,'Power price'!$B$3:$B$90,'Projection of Power Price '!$A15,'Power price'!$A$3:$A$90,'Projection of Power Price '!$B15)</f>
        <v>99.52</v>
      </c>
      <c r="X15" s="36">
        <f>SUMIFS('Power price'!AB$3:AB$90,'Power price'!$B$3:$B$90,'Projection of Power Price '!$A15,'Power price'!$A$3:$A$90,'Projection of Power Price '!$B15)</f>
        <v>103.8</v>
      </c>
      <c r="Y15" s="36">
        <f>SUMIFS('Power price'!AC$3:AC$90,'Power price'!$B$3:$B$90,'Projection of Power Price '!$A15,'Power price'!$A$3:$A$90,'Projection of Power Price '!$B15)</f>
        <v>103.96</v>
      </c>
      <c r="Z15" s="36">
        <f>SUMIFS('Power price'!AD$3:AD$90,'Power price'!$B$3:$B$90,'Projection of Power Price '!$A15,'Power price'!$A$3:$A$90,'Projection of Power Price '!$B15)</f>
        <v>105.28</v>
      </c>
      <c r="AA15" s="36">
        <f>SUMIFS('Power price'!AE$3:AE$90,'Power price'!$B$3:$B$90,'Projection of Power Price '!$A15,'Power price'!$A$3:$A$90,'Projection of Power Price '!$B15)</f>
        <v>109.69</v>
      </c>
      <c r="AB15" s="72">
        <f t="shared" si="1"/>
        <v>110.99599999999919</v>
      </c>
      <c r="AC15" s="72">
        <f t="shared" si="2"/>
        <v>112.78179999999929</v>
      </c>
      <c r="AD15" s="72">
        <f t="shared" si="3"/>
        <v>115.54943999999887</v>
      </c>
      <c r="AE15" s="72">
        <f t="shared" si="4"/>
        <v>117.94865199999822</v>
      </c>
      <c r="AF15" s="72">
        <f t="shared" si="5"/>
        <v>119.71440159999747</v>
      </c>
      <c r="AG15" s="72">
        <f t="shared" si="6"/>
        <v>122.17915527999685</v>
      </c>
      <c r="AH15" s="72">
        <f t="shared" si="7"/>
        <v>124.52259142399635</v>
      </c>
      <c r="AI15" s="72">
        <f t="shared" si="8"/>
        <v>126.63588989919572</v>
      </c>
      <c r="AJ15" s="72">
        <f t="shared" si="9"/>
        <v>128.85493772735572</v>
      </c>
      <c r="AK15" s="72">
        <f t="shared" si="10"/>
        <v>131.20273724828257</v>
      </c>
    </row>
    <row r="16" spans="1:16382" hidden="1" x14ac:dyDescent="0.3">
      <c r="A16" s="36" t="s">
        <v>15</v>
      </c>
      <c r="B16" s="36" t="s">
        <v>102</v>
      </c>
      <c r="C16" s="56" t="s">
        <v>70</v>
      </c>
      <c r="D16" s="69">
        <f>SUMIFS('Power price'!H$3:H$90,'Power price'!$B$3:$B$90,'Projection of Power Price '!$A16,'Power price'!$A$3:$A$90,'Projection of Power Price '!$B16)</f>
        <v>44.96</v>
      </c>
      <c r="E16" s="69">
        <f>SUMIFS('Power price'!I$3:I$90,'Power price'!$B$3:$B$90,'Projection of Power Price '!$A16,'Power price'!$A$3:$A$90,'Projection of Power Price '!$B16)</f>
        <v>47.64</v>
      </c>
      <c r="F16" s="69">
        <f>SUMIFS('Power price'!J$3:J$90,'Power price'!$B$3:$B$90,'Projection of Power Price '!$A16,'Power price'!$A$3:$A$90,'Projection of Power Price '!$B16)</f>
        <v>48.24</v>
      </c>
      <c r="G16" s="69">
        <f>SUMIFS('Power price'!K$3:K$90,'Power price'!$B$3:$B$90,'Projection of Power Price '!$A16,'Power price'!$A$3:$A$90,'Projection of Power Price '!$B16)</f>
        <v>44.74</v>
      </c>
      <c r="H16" s="36">
        <f>SUMIFS('Power price'!L$3:L$90,'Power price'!$B$3:$B$90,'Projection of Power Price '!$A16,'Power price'!$A$3:$A$90,'Projection of Power Price '!$B16)</f>
        <v>42.86</v>
      </c>
      <c r="I16" s="36">
        <f>SUMIFS('Power price'!M$3:M$90,'Power price'!$B$3:$B$90,'Projection of Power Price '!$A16,'Power price'!$A$3:$A$90,'Projection of Power Price '!$B16)</f>
        <v>47.59</v>
      </c>
      <c r="J16" s="36">
        <f>SUMIFS('Power price'!N$3:N$90,'Power price'!$B$3:$B$90,'Projection of Power Price '!$A16,'Power price'!$A$3:$A$90,'Projection of Power Price '!$B16)</f>
        <v>54.52</v>
      </c>
      <c r="K16" s="36">
        <f>SUMIFS('Power price'!O$3:O$90,'Power price'!$B$3:$B$90,'Projection of Power Price '!$A16,'Power price'!$A$3:$A$90,'Projection of Power Price '!$B16)</f>
        <v>60.66</v>
      </c>
      <c r="L16" s="36">
        <f>SUMIFS('Power price'!P$3:P$90,'Power price'!$B$3:$B$90,'Projection of Power Price '!$A16,'Power price'!$A$3:$A$90,'Projection of Power Price '!$B16)</f>
        <v>66.319999999999993</v>
      </c>
      <c r="M16" s="36">
        <f>SUMIFS('Power price'!Q$3:Q$90,'Power price'!$B$3:$B$90,'Projection of Power Price '!$A16,'Power price'!$A$3:$A$90,'Projection of Power Price '!$B16)</f>
        <v>73.05</v>
      </c>
      <c r="N16" s="36">
        <f>SUMIFS('Power price'!R$3:R$90,'Power price'!$B$3:$B$90,'Projection of Power Price '!$A16,'Power price'!$A$3:$A$90,'Projection of Power Price '!$B16)</f>
        <v>78.930000000000007</v>
      </c>
      <c r="O16" s="36">
        <f>SUMIFS('Power price'!S$3:S$90,'Power price'!$B$3:$B$90,'Projection of Power Price '!$A16,'Power price'!$A$3:$A$90,'Projection of Power Price '!$B16)</f>
        <v>83.83</v>
      </c>
      <c r="P16" s="36">
        <f>SUMIFS('Power price'!T$3:T$90,'Power price'!$B$3:$B$90,'Projection of Power Price '!$A16,'Power price'!$A$3:$A$90,'Projection of Power Price '!$B16)</f>
        <v>89.34</v>
      </c>
      <c r="Q16" s="36">
        <f>SUMIFS('Power price'!U$3:U$90,'Power price'!$B$3:$B$90,'Projection of Power Price '!$A16,'Power price'!$A$3:$A$90,'Projection of Power Price '!$B16)</f>
        <v>88.42</v>
      </c>
      <c r="R16" s="36">
        <f>SUMIFS('Power price'!V$3:V$90,'Power price'!$B$3:$B$90,'Projection of Power Price '!$A16,'Power price'!$A$3:$A$90,'Projection of Power Price '!$B16)</f>
        <v>90.41</v>
      </c>
      <c r="S16" s="36">
        <f>SUMIFS('Power price'!W$3:W$90,'Power price'!$B$3:$B$90,'Projection of Power Price '!$A16,'Power price'!$A$3:$A$90,'Projection of Power Price '!$B16)</f>
        <v>92.88</v>
      </c>
      <c r="T16" s="36">
        <f>SUMIFS('Power price'!X$3:X$90,'Power price'!$B$3:$B$90,'Projection of Power Price '!$A16,'Power price'!$A$3:$A$90,'Projection of Power Price '!$B16)</f>
        <v>94.82</v>
      </c>
      <c r="U16" s="36">
        <f>SUMIFS('Power price'!Y$3:Y$90,'Power price'!$B$3:$B$90,'Projection of Power Price '!$A16,'Power price'!$A$3:$A$90,'Projection of Power Price '!$B16)</f>
        <v>97.96</v>
      </c>
      <c r="V16" s="36">
        <f>SUMIFS('Power price'!Z$3:Z$90,'Power price'!$B$3:$B$90,'Projection of Power Price '!$A16,'Power price'!$A$3:$A$90,'Projection of Power Price '!$B16)</f>
        <v>102.03</v>
      </c>
      <c r="W16" s="36">
        <f>SUMIFS('Power price'!AA$3:AA$90,'Power price'!$B$3:$B$90,'Projection of Power Price '!$A16,'Power price'!$A$3:$A$90,'Projection of Power Price '!$B16)</f>
        <v>105.39</v>
      </c>
      <c r="X16" s="36">
        <f>SUMIFS('Power price'!AB$3:AB$90,'Power price'!$B$3:$B$90,'Projection of Power Price '!$A16,'Power price'!$A$3:$A$90,'Projection of Power Price '!$B16)</f>
        <v>110.36</v>
      </c>
      <c r="Y16" s="36">
        <f>SUMIFS('Power price'!AC$3:AC$90,'Power price'!$B$3:$B$90,'Projection of Power Price '!$A16,'Power price'!$A$3:$A$90,'Projection of Power Price '!$B16)</f>
        <v>110.29</v>
      </c>
      <c r="Z16" s="36">
        <f>SUMIFS('Power price'!AD$3:AD$90,'Power price'!$B$3:$B$90,'Projection of Power Price '!$A16,'Power price'!$A$3:$A$90,'Projection of Power Price '!$B16)</f>
        <v>111.96</v>
      </c>
      <c r="AA16" s="36">
        <f>SUMIFS('Power price'!AE$3:AE$90,'Power price'!$B$3:$B$90,'Projection of Power Price '!$A16,'Power price'!$A$3:$A$90,'Projection of Power Price '!$B16)</f>
        <v>119.33</v>
      </c>
      <c r="AB16" s="72">
        <f t="shared" si="1"/>
        <v>120.30999999999949</v>
      </c>
      <c r="AC16" s="72">
        <f t="shared" si="2"/>
        <v>123.13199999999961</v>
      </c>
      <c r="AD16" s="72">
        <f t="shared" si="3"/>
        <v>127.21460000000025</v>
      </c>
      <c r="AE16" s="72">
        <f t="shared" si="4"/>
        <v>130.6826800000008</v>
      </c>
      <c r="AF16" s="72">
        <f t="shared" si="5"/>
        <v>133.01684400000158</v>
      </c>
      <c r="AG16" s="72">
        <f t="shared" si="6"/>
        <v>136.76053520000096</v>
      </c>
      <c r="AH16" s="72">
        <f t="shared" si="7"/>
        <v>140.07912616000158</v>
      </c>
      <c r="AI16" s="72">
        <f t="shared" si="8"/>
        <v>143.09282932800215</v>
      </c>
      <c r="AJ16" s="72">
        <f t="shared" si="9"/>
        <v>146.29117718240195</v>
      </c>
      <c r="AK16" s="72">
        <f t="shared" si="10"/>
        <v>149.71239052192232</v>
      </c>
    </row>
    <row r="17" spans="1:37" hidden="1" x14ac:dyDescent="0.3">
      <c r="A17" s="36" t="s">
        <v>27</v>
      </c>
      <c r="B17" s="36" t="s">
        <v>102</v>
      </c>
      <c r="C17" s="56" t="s">
        <v>70</v>
      </c>
      <c r="D17" s="69">
        <f>SUMIFS('Power price'!H$3:H$90,'Power price'!$B$3:$B$90,'Projection of Power Price '!$A17,'Power price'!$A$3:$A$90,'Projection of Power Price '!$B17)</f>
        <v>39.31</v>
      </c>
      <c r="E17" s="69">
        <f>SUMIFS('Power price'!I$3:I$90,'Power price'!$B$3:$B$90,'Projection of Power Price '!$A17,'Power price'!$A$3:$A$90,'Projection of Power Price '!$B17)</f>
        <v>50.03</v>
      </c>
      <c r="F17" s="69">
        <f>SUMIFS('Power price'!J$3:J$90,'Power price'!$B$3:$B$90,'Projection of Power Price '!$A17,'Power price'!$A$3:$A$90,'Projection of Power Price '!$B17)</f>
        <v>47.35</v>
      </c>
      <c r="G17" s="69">
        <f>SUMIFS('Power price'!K$3:K$90,'Power price'!$B$3:$B$90,'Projection of Power Price '!$A17,'Power price'!$A$3:$A$90,'Projection of Power Price '!$B17)</f>
        <v>44.38</v>
      </c>
      <c r="H17" s="36">
        <f>SUMIFS('Power price'!L$3:L$90,'Power price'!$B$3:$B$90,'Projection of Power Price '!$A17,'Power price'!$A$3:$A$90,'Projection of Power Price '!$B17)</f>
        <v>42.27</v>
      </c>
      <c r="I17" s="36">
        <f>SUMIFS('Power price'!M$3:M$90,'Power price'!$B$3:$B$90,'Projection of Power Price '!$A17,'Power price'!$A$3:$A$90,'Projection of Power Price '!$B17)</f>
        <v>47.9</v>
      </c>
      <c r="J17" s="36">
        <f>SUMIFS('Power price'!N$3:N$90,'Power price'!$B$3:$B$90,'Projection of Power Price '!$A17,'Power price'!$A$3:$A$90,'Projection of Power Price '!$B17)</f>
        <v>54.56</v>
      </c>
      <c r="K17" s="36">
        <f>SUMIFS('Power price'!O$3:O$90,'Power price'!$B$3:$B$90,'Projection of Power Price '!$A17,'Power price'!$A$3:$A$90,'Projection of Power Price '!$B17)</f>
        <v>59.91</v>
      </c>
      <c r="L17" s="36">
        <f>SUMIFS('Power price'!P$3:P$90,'Power price'!$B$3:$B$90,'Projection of Power Price '!$A17,'Power price'!$A$3:$A$90,'Projection of Power Price '!$B17)</f>
        <v>65.16</v>
      </c>
      <c r="M17" s="36">
        <f>SUMIFS('Power price'!Q$3:Q$90,'Power price'!$B$3:$B$90,'Projection of Power Price '!$A17,'Power price'!$A$3:$A$90,'Projection of Power Price '!$B17)</f>
        <v>70.52</v>
      </c>
      <c r="N17" s="36">
        <f>SUMIFS('Power price'!R$3:R$90,'Power price'!$B$3:$B$90,'Projection of Power Price '!$A17,'Power price'!$A$3:$A$90,'Projection of Power Price '!$B17)</f>
        <v>75.28</v>
      </c>
      <c r="O17" s="36">
        <f>SUMIFS('Power price'!S$3:S$90,'Power price'!$B$3:$B$90,'Projection of Power Price '!$A17,'Power price'!$A$3:$A$90,'Projection of Power Price '!$B17)</f>
        <v>79.69</v>
      </c>
      <c r="P17" s="36">
        <f>SUMIFS('Power price'!T$3:T$90,'Power price'!$B$3:$B$90,'Projection of Power Price '!$A17,'Power price'!$A$3:$A$90,'Projection of Power Price '!$B17)</f>
        <v>83.6</v>
      </c>
      <c r="Q17" s="36">
        <f>SUMIFS('Power price'!U$3:U$90,'Power price'!$B$3:$B$90,'Projection of Power Price '!$A17,'Power price'!$A$3:$A$90,'Projection of Power Price '!$B17)</f>
        <v>85.93</v>
      </c>
      <c r="R17" s="36">
        <f>SUMIFS('Power price'!V$3:V$90,'Power price'!$B$3:$B$90,'Projection of Power Price '!$A17,'Power price'!$A$3:$A$90,'Projection of Power Price '!$B17)</f>
        <v>87.42</v>
      </c>
      <c r="S17" s="36">
        <f>SUMIFS('Power price'!W$3:W$90,'Power price'!$B$3:$B$90,'Projection of Power Price '!$A17,'Power price'!$A$3:$A$90,'Projection of Power Price '!$B17)</f>
        <v>89.69</v>
      </c>
      <c r="T17" s="36">
        <f>SUMIFS('Power price'!X$3:X$90,'Power price'!$B$3:$B$90,'Projection of Power Price '!$A17,'Power price'!$A$3:$A$90,'Projection of Power Price '!$B17)</f>
        <v>91.3</v>
      </c>
      <c r="U17" s="36">
        <f>SUMIFS('Power price'!Y$3:Y$90,'Power price'!$B$3:$B$90,'Projection of Power Price '!$A17,'Power price'!$A$3:$A$90,'Projection of Power Price '!$B17)</f>
        <v>94.84</v>
      </c>
      <c r="V17" s="36">
        <f>SUMIFS('Power price'!Z$3:Z$90,'Power price'!$B$3:$B$90,'Projection of Power Price '!$A17,'Power price'!$A$3:$A$90,'Projection of Power Price '!$B17)</f>
        <v>97.76</v>
      </c>
      <c r="W17" s="36">
        <f>SUMIFS('Power price'!AA$3:AA$90,'Power price'!$B$3:$B$90,'Projection of Power Price '!$A17,'Power price'!$A$3:$A$90,'Projection of Power Price '!$B17)</f>
        <v>99.5</v>
      </c>
      <c r="X17" s="36">
        <f>SUMIFS('Power price'!AB$3:AB$90,'Power price'!$B$3:$B$90,'Projection of Power Price '!$A17,'Power price'!$A$3:$A$90,'Projection of Power Price '!$B17)</f>
        <v>103.79</v>
      </c>
      <c r="Y17" s="36">
        <f>SUMIFS('Power price'!AC$3:AC$90,'Power price'!$B$3:$B$90,'Projection of Power Price '!$A17,'Power price'!$A$3:$A$90,'Projection of Power Price '!$B17)</f>
        <v>103.97</v>
      </c>
      <c r="Z17" s="36">
        <f>SUMIFS('Power price'!AD$3:AD$90,'Power price'!$B$3:$B$90,'Projection of Power Price '!$A17,'Power price'!$A$3:$A$90,'Projection of Power Price '!$B17)</f>
        <v>105.34</v>
      </c>
      <c r="AA17" s="36">
        <f>SUMIFS('Power price'!AE$3:AE$90,'Power price'!$B$3:$B$90,'Projection of Power Price '!$A17,'Power price'!$A$3:$A$90,'Projection of Power Price '!$B17)</f>
        <v>109.82</v>
      </c>
      <c r="AB17" s="72">
        <f t="shared" si="1"/>
        <v>111.14099999999962</v>
      </c>
      <c r="AC17" s="72">
        <f t="shared" si="2"/>
        <v>112.97779999999921</v>
      </c>
      <c r="AD17" s="72">
        <f t="shared" si="3"/>
        <v>115.79473999999846</v>
      </c>
      <c r="AE17" s="72">
        <f t="shared" si="4"/>
        <v>118.23489199999858</v>
      </c>
      <c r="AF17" s="72">
        <f t="shared" si="5"/>
        <v>120.03874359999827</v>
      </c>
      <c r="AG17" s="72">
        <f t="shared" si="6"/>
        <v>122.55320887999733</v>
      </c>
      <c r="AH17" s="72">
        <f t="shared" si="7"/>
        <v>124.93832330399709</v>
      </c>
      <c r="AI17" s="72">
        <f t="shared" si="8"/>
        <v>127.09362660319675</v>
      </c>
      <c r="AJ17" s="72">
        <f t="shared" si="9"/>
        <v>129.35687355055688</v>
      </c>
      <c r="AK17" s="72">
        <f t="shared" si="10"/>
        <v>131.74915847484408</v>
      </c>
    </row>
    <row r="18" spans="1:37" hidden="1" x14ac:dyDescent="0.3">
      <c r="A18" s="36" t="s">
        <v>21</v>
      </c>
      <c r="B18" s="36" t="s">
        <v>102</v>
      </c>
      <c r="C18" s="56" t="s">
        <v>70</v>
      </c>
      <c r="D18" s="69">
        <f>SUMIFS('Power price'!H$3:H$90,'Power price'!$B$3:$B$90,'Projection of Power Price '!$A18,'Power price'!$A$3:$A$90,'Projection of Power Price '!$B18)</f>
        <v>50.35</v>
      </c>
      <c r="E18" s="69">
        <f>SUMIFS('Power price'!I$3:I$90,'Power price'!$B$3:$B$90,'Projection of Power Price '!$A18,'Power price'!$A$3:$A$90,'Projection of Power Price '!$B18)</f>
        <v>49.19</v>
      </c>
      <c r="F18" s="69">
        <f>SUMIFS('Power price'!J$3:J$90,'Power price'!$B$3:$B$90,'Projection of Power Price '!$A18,'Power price'!$A$3:$A$90,'Projection of Power Price '!$B18)</f>
        <v>50.95</v>
      </c>
      <c r="G18" s="69">
        <f>SUMIFS('Power price'!K$3:K$90,'Power price'!$B$3:$B$90,'Projection of Power Price '!$A18,'Power price'!$A$3:$A$90,'Projection of Power Price '!$B18)</f>
        <v>48.45</v>
      </c>
      <c r="H18" s="36">
        <f>SUMIFS('Power price'!L$3:L$90,'Power price'!$B$3:$B$90,'Projection of Power Price '!$A18,'Power price'!$A$3:$A$90,'Projection of Power Price '!$B18)</f>
        <v>47.28</v>
      </c>
      <c r="I18" s="36">
        <f>SUMIFS('Power price'!M$3:M$90,'Power price'!$B$3:$B$90,'Projection of Power Price '!$A18,'Power price'!$A$3:$A$90,'Projection of Power Price '!$B18)</f>
        <v>52.26</v>
      </c>
      <c r="J18" s="36">
        <f>SUMIFS('Power price'!N$3:N$90,'Power price'!$B$3:$B$90,'Projection of Power Price '!$A18,'Power price'!$A$3:$A$90,'Projection of Power Price '!$B18)</f>
        <v>58.44</v>
      </c>
      <c r="K18" s="36">
        <f>SUMIFS('Power price'!O$3:O$90,'Power price'!$B$3:$B$90,'Projection of Power Price '!$A18,'Power price'!$A$3:$A$90,'Projection of Power Price '!$B18)</f>
        <v>62.95</v>
      </c>
      <c r="L18" s="36">
        <f>SUMIFS('Power price'!P$3:P$90,'Power price'!$B$3:$B$90,'Projection of Power Price '!$A18,'Power price'!$A$3:$A$90,'Projection of Power Price '!$B18)</f>
        <v>67.959999999999994</v>
      </c>
      <c r="M18" s="36">
        <f>SUMIFS('Power price'!Q$3:Q$90,'Power price'!$B$3:$B$90,'Projection of Power Price '!$A18,'Power price'!$A$3:$A$90,'Projection of Power Price '!$B18)</f>
        <v>77.680000000000007</v>
      </c>
      <c r="N18" s="36">
        <f>SUMIFS('Power price'!R$3:R$90,'Power price'!$B$3:$B$90,'Projection of Power Price '!$A18,'Power price'!$A$3:$A$90,'Projection of Power Price '!$B18)</f>
        <v>85.04</v>
      </c>
      <c r="O18" s="36">
        <f>SUMIFS('Power price'!S$3:S$90,'Power price'!$B$3:$B$90,'Projection of Power Price '!$A18,'Power price'!$A$3:$A$90,'Projection of Power Price '!$B18)</f>
        <v>89.92</v>
      </c>
      <c r="P18" s="36">
        <f>SUMIFS('Power price'!T$3:T$90,'Power price'!$B$3:$B$90,'Projection of Power Price '!$A18,'Power price'!$A$3:$A$90,'Projection of Power Price '!$B18)</f>
        <v>94.93</v>
      </c>
      <c r="Q18" s="36">
        <f>SUMIFS('Power price'!U$3:U$90,'Power price'!$B$3:$B$90,'Projection of Power Price '!$A18,'Power price'!$A$3:$A$90,'Projection of Power Price '!$B18)</f>
        <v>92.04</v>
      </c>
      <c r="R18" s="36">
        <f>SUMIFS('Power price'!V$3:V$90,'Power price'!$B$3:$B$90,'Projection of Power Price '!$A18,'Power price'!$A$3:$A$90,'Projection of Power Price '!$B18)</f>
        <v>93.36</v>
      </c>
      <c r="S18" s="36">
        <f>SUMIFS('Power price'!W$3:W$90,'Power price'!$B$3:$B$90,'Projection of Power Price '!$A18,'Power price'!$A$3:$A$90,'Projection of Power Price '!$B18)</f>
        <v>94.62</v>
      </c>
      <c r="T18" s="36">
        <f>SUMIFS('Power price'!X$3:X$90,'Power price'!$B$3:$B$90,'Projection of Power Price '!$A18,'Power price'!$A$3:$A$90,'Projection of Power Price '!$B18)</f>
        <v>97.07</v>
      </c>
      <c r="U18" s="36">
        <f>SUMIFS('Power price'!Y$3:Y$90,'Power price'!$B$3:$B$90,'Projection of Power Price '!$A18,'Power price'!$A$3:$A$90,'Projection of Power Price '!$B18)</f>
        <v>100.2</v>
      </c>
      <c r="V18" s="36">
        <f>SUMIFS('Power price'!Z$3:Z$90,'Power price'!$B$3:$B$90,'Projection of Power Price '!$A18,'Power price'!$A$3:$A$90,'Projection of Power Price '!$B18)</f>
        <v>101.9</v>
      </c>
      <c r="W18" s="36">
        <f>SUMIFS('Power price'!AA$3:AA$90,'Power price'!$B$3:$B$90,'Projection of Power Price '!$A18,'Power price'!$A$3:$A$90,'Projection of Power Price '!$B18)</f>
        <v>103.89</v>
      </c>
      <c r="X18" s="36">
        <f>SUMIFS('Power price'!AB$3:AB$90,'Power price'!$B$3:$B$90,'Projection of Power Price '!$A18,'Power price'!$A$3:$A$90,'Projection of Power Price '!$B18)</f>
        <v>107.96</v>
      </c>
      <c r="Y18" s="36">
        <f>SUMIFS('Power price'!AC$3:AC$90,'Power price'!$B$3:$B$90,'Projection of Power Price '!$A18,'Power price'!$A$3:$A$90,'Projection of Power Price '!$B18)</f>
        <v>107.33</v>
      </c>
      <c r="Z18" s="36">
        <f>SUMIFS('Power price'!AD$3:AD$90,'Power price'!$B$3:$B$90,'Projection of Power Price '!$A18,'Power price'!$A$3:$A$90,'Projection of Power Price '!$B18)</f>
        <v>108.53</v>
      </c>
      <c r="AA18" s="36">
        <f>SUMIFS('Power price'!AE$3:AE$90,'Power price'!$B$3:$B$90,'Projection of Power Price '!$A18,'Power price'!$A$3:$A$90,'Projection of Power Price '!$B18)</f>
        <v>116.64</v>
      </c>
      <c r="AB18" s="72">
        <f t="shared" si="1"/>
        <v>116.6909999999998</v>
      </c>
      <c r="AC18" s="72">
        <f t="shared" si="2"/>
        <v>119.46180000000004</v>
      </c>
      <c r="AD18" s="72">
        <f t="shared" si="3"/>
        <v>123.45793999999933</v>
      </c>
      <c r="AE18" s="72">
        <f t="shared" si="4"/>
        <v>126.75945199999933</v>
      </c>
      <c r="AF18" s="72">
        <f t="shared" si="5"/>
        <v>128.70379159999902</v>
      </c>
      <c r="AG18" s="72">
        <f t="shared" si="6"/>
        <v>132.41176727999846</v>
      </c>
      <c r="AH18" s="72">
        <f t="shared" si="7"/>
        <v>135.50268602399774</v>
      </c>
      <c r="AI18" s="72">
        <f t="shared" si="8"/>
        <v>138.28966957919693</v>
      </c>
      <c r="AJ18" s="72">
        <f t="shared" si="9"/>
        <v>141.29127217135738</v>
      </c>
      <c r="AK18" s="72">
        <f t="shared" si="10"/>
        <v>144.55569636348446</v>
      </c>
    </row>
    <row r="19" spans="1:37" hidden="1" x14ac:dyDescent="0.3">
      <c r="A19" s="36" t="s">
        <v>29</v>
      </c>
      <c r="B19" s="36" t="s">
        <v>102</v>
      </c>
      <c r="C19" s="56" t="s">
        <v>70</v>
      </c>
      <c r="D19" s="69">
        <f>SUMIFS('Power price'!H$3:H$90,'Power price'!$B$3:$B$90,'Projection of Power Price '!$A19,'Power price'!$A$3:$A$90,'Projection of Power Price '!$B19)</f>
        <v>38.58</v>
      </c>
      <c r="E19" s="69">
        <f>SUMIFS('Power price'!I$3:I$90,'Power price'!$B$3:$B$90,'Projection of Power Price '!$A19,'Power price'!$A$3:$A$90,'Projection of Power Price '!$B19)</f>
        <v>49.73</v>
      </c>
      <c r="F19" s="69">
        <f>SUMIFS('Power price'!J$3:J$90,'Power price'!$B$3:$B$90,'Projection of Power Price '!$A19,'Power price'!$A$3:$A$90,'Projection of Power Price '!$B19)</f>
        <v>46.26</v>
      </c>
      <c r="G19" s="69">
        <f>SUMIFS('Power price'!K$3:K$90,'Power price'!$B$3:$B$90,'Projection of Power Price '!$A19,'Power price'!$A$3:$A$90,'Projection of Power Price '!$B19)</f>
        <v>47.52</v>
      </c>
      <c r="H19" s="36">
        <f>SUMIFS('Power price'!L$3:L$90,'Power price'!$B$3:$B$90,'Projection of Power Price '!$A19,'Power price'!$A$3:$A$90,'Projection of Power Price '!$B19)</f>
        <v>43.55</v>
      </c>
      <c r="I19" s="36">
        <f>SUMIFS('Power price'!M$3:M$90,'Power price'!$B$3:$B$90,'Projection of Power Price '!$A19,'Power price'!$A$3:$A$90,'Projection of Power Price '!$B19)</f>
        <v>47.9</v>
      </c>
      <c r="J19" s="36">
        <f>SUMIFS('Power price'!N$3:N$90,'Power price'!$B$3:$B$90,'Projection of Power Price '!$A19,'Power price'!$A$3:$A$90,'Projection of Power Price '!$B19)</f>
        <v>54.02</v>
      </c>
      <c r="K19" s="36">
        <f>SUMIFS('Power price'!O$3:O$90,'Power price'!$B$3:$B$90,'Projection of Power Price '!$A19,'Power price'!$A$3:$A$90,'Projection of Power Price '!$B19)</f>
        <v>59.58</v>
      </c>
      <c r="L19" s="36">
        <f>SUMIFS('Power price'!P$3:P$90,'Power price'!$B$3:$B$90,'Projection of Power Price '!$A19,'Power price'!$A$3:$A$90,'Projection of Power Price '!$B19)</f>
        <v>65.239999999999995</v>
      </c>
      <c r="M19" s="36">
        <f>SUMIFS('Power price'!Q$3:Q$90,'Power price'!$B$3:$B$90,'Projection of Power Price '!$A19,'Power price'!$A$3:$A$90,'Projection of Power Price '!$B19)</f>
        <v>70.67</v>
      </c>
      <c r="N19" s="36">
        <f>SUMIFS('Power price'!R$3:R$90,'Power price'!$B$3:$B$90,'Projection of Power Price '!$A19,'Power price'!$A$3:$A$90,'Projection of Power Price '!$B19)</f>
        <v>75.63</v>
      </c>
      <c r="O19" s="36">
        <f>SUMIFS('Power price'!S$3:S$90,'Power price'!$B$3:$B$90,'Projection of Power Price '!$A19,'Power price'!$A$3:$A$90,'Projection of Power Price '!$B19)</f>
        <v>79.930000000000007</v>
      </c>
      <c r="P19" s="36">
        <f>SUMIFS('Power price'!T$3:T$90,'Power price'!$B$3:$B$90,'Projection of Power Price '!$A19,'Power price'!$A$3:$A$90,'Projection of Power Price '!$B19)</f>
        <v>84.19</v>
      </c>
      <c r="Q19" s="36">
        <f>SUMIFS('Power price'!U$3:U$90,'Power price'!$B$3:$B$90,'Projection of Power Price '!$A19,'Power price'!$A$3:$A$90,'Projection of Power Price '!$B19)</f>
        <v>86.57</v>
      </c>
      <c r="R19" s="36">
        <f>SUMIFS('Power price'!V$3:V$90,'Power price'!$B$3:$B$90,'Projection of Power Price '!$A19,'Power price'!$A$3:$A$90,'Projection of Power Price '!$B19)</f>
        <v>87.91</v>
      </c>
      <c r="S19" s="36">
        <f>SUMIFS('Power price'!W$3:W$90,'Power price'!$B$3:$B$90,'Projection of Power Price '!$A19,'Power price'!$A$3:$A$90,'Projection of Power Price '!$B19)</f>
        <v>89.29</v>
      </c>
      <c r="T19" s="36">
        <f>SUMIFS('Power price'!X$3:X$90,'Power price'!$B$3:$B$90,'Projection of Power Price '!$A19,'Power price'!$A$3:$A$90,'Projection of Power Price '!$B19)</f>
        <v>89</v>
      </c>
      <c r="U19" s="36">
        <f>SUMIFS('Power price'!Y$3:Y$90,'Power price'!$B$3:$B$90,'Projection of Power Price '!$A19,'Power price'!$A$3:$A$90,'Projection of Power Price '!$B19)</f>
        <v>90.72</v>
      </c>
      <c r="V19" s="36">
        <f>SUMIFS('Power price'!Z$3:Z$90,'Power price'!$B$3:$B$90,'Projection of Power Price '!$A19,'Power price'!$A$3:$A$90,'Projection of Power Price '!$B19)</f>
        <v>92.28</v>
      </c>
      <c r="W19" s="36">
        <f>SUMIFS('Power price'!AA$3:AA$90,'Power price'!$B$3:$B$90,'Projection of Power Price '!$A19,'Power price'!$A$3:$A$90,'Projection of Power Price '!$B19)</f>
        <v>92.91</v>
      </c>
      <c r="X19" s="36">
        <f>SUMIFS('Power price'!AB$3:AB$90,'Power price'!$B$3:$B$90,'Projection of Power Price '!$A19,'Power price'!$A$3:$A$90,'Projection of Power Price '!$B19)</f>
        <v>94.27</v>
      </c>
      <c r="Y19" s="36">
        <f>SUMIFS('Power price'!AC$3:AC$90,'Power price'!$B$3:$B$90,'Projection of Power Price '!$A19,'Power price'!$A$3:$A$90,'Projection of Power Price '!$B19)</f>
        <v>95.55</v>
      </c>
      <c r="Z19" s="36">
        <f>SUMIFS('Power price'!AD$3:AD$90,'Power price'!$B$3:$B$90,'Projection of Power Price '!$A19,'Power price'!$A$3:$A$90,'Projection of Power Price '!$B19)</f>
        <v>95.38</v>
      </c>
      <c r="AA19" s="36">
        <f>SUMIFS('Power price'!AE$3:AE$90,'Power price'!$B$3:$B$90,'Projection of Power Price '!$A19,'Power price'!$A$3:$A$90,'Projection of Power Price '!$B19)</f>
        <v>96.26</v>
      </c>
      <c r="AB19" s="72">
        <f t="shared" si="1"/>
        <v>97.216999999999871</v>
      </c>
      <c r="AC19" s="72">
        <f t="shared" si="2"/>
        <v>97.716599999999971</v>
      </c>
      <c r="AD19" s="72">
        <f t="shared" si="3"/>
        <v>98.275779999999713</v>
      </c>
      <c r="AE19" s="72">
        <f t="shared" si="4"/>
        <v>99.14432399999987</v>
      </c>
      <c r="AF19" s="72">
        <f t="shared" si="5"/>
        <v>99.770969199999627</v>
      </c>
      <c r="AG19" s="72">
        <f t="shared" si="6"/>
        <v>100.38563335999947</v>
      </c>
      <c r="AH19" s="72">
        <f t="shared" si="7"/>
        <v>101.10863808799945</v>
      </c>
      <c r="AI19" s="72">
        <f t="shared" si="8"/>
        <v>101.80917659039937</v>
      </c>
      <c r="AJ19" s="72">
        <f t="shared" si="9"/>
        <v>102.44396046831935</v>
      </c>
      <c r="AK19" s="72">
        <f t="shared" si="10"/>
        <v>103.13453327145521</v>
      </c>
    </row>
    <row r="20" spans="1:37" hidden="1" x14ac:dyDescent="0.3">
      <c r="A20" s="36" t="s">
        <v>33</v>
      </c>
      <c r="B20" s="36" t="s">
        <v>102</v>
      </c>
      <c r="C20" s="56" t="s">
        <v>70</v>
      </c>
      <c r="D20" s="69">
        <f>SUMIFS('Power price'!H$3:H$90,'Power price'!$B$3:$B$90,'Projection of Power Price '!$A20,'Power price'!$A$3:$A$90,'Projection of Power Price '!$B20)</f>
        <v>48.32</v>
      </c>
      <c r="E20" s="69">
        <f>SUMIFS('Power price'!I$3:I$90,'Power price'!$B$3:$B$90,'Projection of Power Price '!$A20,'Power price'!$A$3:$A$90,'Projection of Power Price '!$B20)</f>
        <v>45.09</v>
      </c>
      <c r="F20" s="69">
        <f>SUMIFS('Power price'!J$3:J$90,'Power price'!$B$3:$B$90,'Projection of Power Price '!$A20,'Power price'!$A$3:$A$90,'Projection of Power Price '!$B20)</f>
        <v>46.07</v>
      </c>
      <c r="G20" s="69">
        <f>SUMIFS('Power price'!K$3:K$90,'Power price'!$B$3:$B$90,'Projection of Power Price '!$A20,'Power price'!$A$3:$A$90,'Projection of Power Price '!$B20)</f>
        <v>43.5</v>
      </c>
      <c r="H20" s="36">
        <f>SUMIFS('Power price'!L$3:L$90,'Power price'!$B$3:$B$90,'Projection of Power Price '!$A20,'Power price'!$A$3:$A$90,'Projection of Power Price '!$B20)</f>
        <v>49.21</v>
      </c>
      <c r="I20" s="36">
        <f>SUMIFS('Power price'!M$3:M$90,'Power price'!$B$3:$B$90,'Projection of Power Price '!$A20,'Power price'!$A$3:$A$90,'Projection of Power Price '!$B20)</f>
        <v>54.24</v>
      </c>
      <c r="J20" s="36">
        <f>SUMIFS('Power price'!N$3:N$90,'Power price'!$B$3:$B$90,'Projection of Power Price '!$A20,'Power price'!$A$3:$A$90,'Projection of Power Price '!$B20)</f>
        <v>59.21</v>
      </c>
      <c r="K20" s="36">
        <f>SUMIFS('Power price'!O$3:O$90,'Power price'!$B$3:$B$90,'Projection of Power Price '!$A20,'Power price'!$A$3:$A$90,'Projection of Power Price '!$B20)</f>
        <v>64.319999999999993</v>
      </c>
      <c r="L20" s="36">
        <f>SUMIFS('Power price'!P$3:P$90,'Power price'!$B$3:$B$90,'Projection of Power Price '!$A20,'Power price'!$A$3:$A$90,'Projection of Power Price '!$B20)</f>
        <v>71.72</v>
      </c>
      <c r="M20" s="36">
        <f>SUMIFS('Power price'!Q$3:Q$90,'Power price'!$B$3:$B$90,'Projection of Power Price '!$A20,'Power price'!$A$3:$A$90,'Projection of Power Price '!$B20)</f>
        <v>72.97</v>
      </c>
      <c r="N20" s="36">
        <f>SUMIFS('Power price'!R$3:R$90,'Power price'!$B$3:$B$90,'Projection of Power Price '!$A20,'Power price'!$A$3:$A$90,'Projection of Power Price '!$B20)</f>
        <v>76.239999999999995</v>
      </c>
      <c r="O20" s="36">
        <f>SUMIFS('Power price'!S$3:S$90,'Power price'!$B$3:$B$90,'Projection of Power Price '!$A20,'Power price'!$A$3:$A$90,'Projection of Power Price '!$B20)</f>
        <v>81.11</v>
      </c>
      <c r="P20" s="36">
        <f>SUMIFS('Power price'!T$3:T$90,'Power price'!$B$3:$B$90,'Projection of Power Price '!$A20,'Power price'!$A$3:$A$90,'Projection of Power Price '!$B20)</f>
        <v>84.27</v>
      </c>
      <c r="Q20" s="36">
        <f>SUMIFS('Power price'!U$3:U$90,'Power price'!$B$3:$B$90,'Projection of Power Price '!$A20,'Power price'!$A$3:$A$90,'Projection of Power Price '!$B20)</f>
        <v>93.91</v>
      </c>
      <c r="R20" s="36">
        <f>SUMIFS('Power price'!V$3:V$90,'Power price'!$B$3:$B$90,'Projection of Power Price '!$A20,'Power price'!$A$3:$A$90,'Projection of Power Price '!$B20)</f>
        <v>96.42</v>
      </c>
      <c r="S20" s="36">
        <f>SUMIFS('Power price'!W$3:W$90,'Power price'!$B$3:$B$90,'Projection of Power Price '!$A20,'Power price'!$A$3:$A$90,'Projection of Power Price '!$B20)</f>
        <v>88.56</v>
      </c>
      <c r="T20" s="36">
        <f>SUMIFS('Power price'!X$3:X$90,'Power price'!$B$3:$B$90,'Projection of Power Price '!$A20,'Power price'!$A$3:$A$90,'Projection of Power Price '!$B20)</f>
        <v>90.66</v>
      </c>
      <c r="U20" s="36">
        <f>SUMIFS('Power price'!Y$3:Y$90,'Power price'!$B$3:$B$90,'Projection of Power Price '!$A20,'Power price'!$A$3:$A$90,'Projection of Power Price '!$B20)</f>
        <v>92.14</v>
      </c>
      <c r="V20" s="36">
        <f>SUMIFS('Power price'!Z$3:Z$90,'Power price'!$B$3:$B$90,'Projection of Power Price '!$A20,'Power price'!$A$3:$A$90,'Projection of Power Price '!$B20)</f>
        <v>101.43</v>
      </c>
      <c r="W20" s="36">
        <f>SUMIFS('Power price'!AA$3:AA$90,'Power price'!$B$3:$B$90,'Projection of Power Price '!$A20,'Power price'!$A$3:$A$90,'Projection of Power Price '!$B20)</f>
        <v>105.24</v>
      </c>
      <c r="X20" s="36">
        <f>SUMIFS('Power price'!AB$3:AB$90,'Power price'!$B$3:$B$90,'Projection of Power Price '!$A20,'Power price'!$A$3:$A$90,'Projection of Power Price '!$B20)</f>
        <v>107.76</v>
      </c>
      <c r="Y20" s="36">
        <f>SUMIFS('Power price'!AC$3:AC$90,'Power price'!$B$3:$B$90,'Projection of Power Price '!$A20,'Power price'!$A$3:$A$90,'Projection of Power Price '!$B20)</f>
        <v>108.65</v>
      </c>
      <c r="Z20" s="36">
        <f>SUMIFS('Power price'!AD$3:AD$90,'Power price'!$B$3:$B$90,'Projection of Power Price '!$A20,'Power price'!$A$3:$A$90,'Projection of Power Price '!$B20)</f>
        <v>108.06</v>
      </c>
      <c r="AA20" s="36">
        <f>SUMIFS('Power price'!AE$3:AE$90,'Power price'!$B$3:$B$90,'Projection of Power Price '!$A20,'Power price'!$A$3:$A$90,'Projection of Power Price '!$B20)</f>
        <v>109.02</v>
      </c>
      <c r="AB20" s="72">
        <f t="shared" si="1"/>
        <v>110.10400000000004</v>
      </c>
      <c r="AC20" s="72">
        <f t="shared" si="2"/>
        <v>110.23619999999994</v>
      </c>
      <c r="AD20" s="72">
        <f t="shared" si="3"/>
        <v>110.77895999999998</v>
      </c>
      <c r="AE20" s="72">
        <f t="shared" si="4"/>
        <v>111.63606800000002</v>
      </c>
      <c r="AF20" s="72">
        <f t="shared" si="5"/>
        <v>112.12717440000006</v>
      </c>
      <c r="AG20" s="72">
        <f t="shared" si="6"/>
        <v>112.61034552000001</v>
      </c>
      <c r="AH20" s="72">
        <f t="shared" si="7"/>
        <v>113.30670121600019</v>
      </c>
      <c r="AI20" s="72">
        <f t="shared" si="8"/>
        <v>113.90077781280024</v>
      </c>
      <c r="AJ20" s="72">
        <f t="shared" si="9"/>
        <v>114.42889732224012</v>
      </c>
      <c r="AK20" s="72">
        <f t="shared" si="10"/>
        <v>115.04294269539241</v>
      </c>
    </row>
    <row r="21" spans="1:37" hidden="1" x14ac:dyDescent="0.3">
      <c r="A21" s="36" t="s">
        <v>39</v>
      </c>
      <c r="B21" s="36" t="s">
        <v>102</v>
      </c>
      <c r="C21" s="56" t="s">
        <v>70</v>
      </c>
      <c r="D21" s="69">
        <f>SUMIFS('Power price'!H$3:H$90,'Power price'!$B$3:$B$90,'Projection of Power Price '!$A21,'Power price'!$A$3:$A$90,'Projection of Power Price '!$B21)</f>
        <v>52.24</v>
      </c>
      <c r="E21" s="69">
        <f>SUMIFS('Power price'!I$3:I$90,'Power price'!$B$3:$B$90,'Projection of Power Price '!$A21,'Power price'!$A$3:$A$90,'Projection of Power Price '!$B21)</f>
        <v>57.11</v>
      </c>
      <c r="F21" s="69">
        <f>SUMIFS('Power price'!J$3:J$90,'Power price'!$B$3:$B$90,'Projection of Power Price '!$A21,'Power price'!$A$3:$A$90,'Projection of Power Price '!$B21)</f>
        <v>53.7</v>
      </c>
      <c r="G21" s="69">
        <f>SUMIFS('Power price'!K$3:K$90,'Power price'!$B$3:$B$90,'Projection of Power Price '!$A21,'Power price'!$A$3:$A$90,'Projection of Power Price '!$B21)</f>
        <v>48.31</v>
      </c>
      <c r="H21" s="36">
        <f>SUMIFS('Power price'!L$3:L$90,'Power price'!$B$3:$B$90,'Projection of Power Price '!$A21,'Power price'!$A$3:$A$90,'Projection of Power Price '!$B21)</f>
        <v>49.54</v>
      </c>
      <c r="I21" s="36">
        <f>SUMIFS('Power price'!M$3:M$90,'Power price'!$B$3:$B$90,'Projection of Power Price '!$A21,'Power price'!$A$3:$A$90,'Projection of Power Price '!$B21)</f>
        <v>51.93</v>
      </c>
      <c r="J21" s="36">
        <f>SUMIFS('Power price'!N$3:N$90,'Power price'!$B$3:$B$90,'Projection of Power Price '!$A21,'Power price'!$A$3:$A$90,'Projection of Power Price '!$B21)</f>
        <v>54.75</v>
      </c>
      <c r="K21" s="36">
        <f>SUMIFS('Power price'!O$3:O$90,'Power price'!$B$3:$B$90,'Projection of Power Price '!$A21,'Power price'!$A$3:$A$90,'Projection of Power Price '!$B21)</f>
        <v>59.3</v>
      </c>
      <c r="L21" s="36">
        <f>SUMIFS('Power price'!P$3:P$90,'Power price'!$B$3:$B$90,'Projection of Power Price '!$A21,'Power price'!$A$3:$A$90,'Projection of Power Price '!$B21)</f>
        <v>60.23</v>
      </c>
      <c r="M21" s="36">
        <f>SUMIFS('Power price'!Q$3:Q$90,'Power price'!$B$3:$B$90,'Projection of Power Price '!$A21,'Power price'!$A$3:$A$90,'Projection of Power Price '!$B21)</f>
        <v>63.89</v>
      </c>
      <c r="N21" s="36">
        <f>SUMIFS('Power price'!R$3:R$90,'Power price'!$B$3:$B$90,'Projection of Power Price '!$A21,'Power price'!$A$3:$A$90,'Projection of Power Price '!$B21)</f>
        <v>66.03</v>
      </c>
      <c r="O21" s="36">
        <f>SUMIFS('Power price'!S$3:S$90,'Power price'!$B$3:$B$90,'Projection of Power Price '!$A21,'Power price'!$A$3:$A$90,'Projection of Power Price '!$B21)</f>
        <v>68.23</v>
      </c>
      <c r="P21" s="36">
        <f>SUMIFS('Power price'!T$3:T$90,'Power price'!$B$3:$B$90,'Projection of Power Price '!$A21,'Power price'!$A$3:$A$90,'Projection of Power Price '!$B21)</f>
        <v>71.16</v>
      </c>
      <c r="Q21" s="36">
        <f>SUMIFS('Power price'!U$3:U$90,'Power price'!$B$3:$B$90,'Projection of Power Price '!$A21,'Power price'!$A$3:$A$90,'Projection of Power Price '!$B21)</f>
        <v>73.55</v>
      </c>
      <c r="R21" s="36">
        <f>SUMIFS('Power price'!V$3:V$90,'Power price'!$B$3:$B$90,'Projection of Power Price '!$A21,'Power price'!$A$3:$A$90,'Projection of Power Price '!$B21)</f>
        <v>74.239999999999995</v>
      </c>
      <c r="S21" s="36">
        <f>SUMIFS('Power price'!W$3:W$90,'Power price'!$B$3:$B$90,'Projection of Power Price '!$A21,'Power price'!$A$3:$A$90,'Projection of Power Price '!$B21)</f>
        <v>78.12</v>
      </c>
      <c r="T21" s="36">
        <f>SUMIFS('Power price'!X$3:X$90,'Power price'!$B$3:$B$90,'Projection of Power Price '!$A21,'Power price'!$A$3:$A$90,'Projection of Power Price '!$B21)</f>
        <v>77.930000000000007</v>
      </c>
      <c r="U21" s="36">
        <f>SUMIFS('Power price'!Y$3:Y$90,'Power price'!$B$3:$B$90,'Projection of Power Price '!$A21,'Power price'!$A$3:$A$90,'Projection of Power Price '!$B21)</f>
        <v>82.63</v>
      </c>
      <c r="V21" s="36">
        <f>SUMIFS('Power price'!Z$3:Z$90,'Power price'!$B$3:$B$90,'Projection of Power Price '!$A21,'Power price'!$A$3:$A$90,'Projection of Power Price '!$B21)</f>
        <v>83.74</v>
      </c>
      <c r="W21" s="36">
        <f>SUMIFS('Power price'!AA$3:AA$90,'Power price'!$B$3:$B$90,'Projection of Power Price '!$A21,'Power price'!$A$3:$A$90,'Projection of Power Price '!$B21)</f>
        <v>99.848277167242841</v>
      </c>
      <c r="X21" s="36">
        <f>SUMIFS('Power price'!AB$3:AB$90,'Power price'!$B$3:$B$90,'Projection of Power Price '!$A21,'Power price'!$A$3:$A$90,'Projection of Power Price '!$B21)</f>
        <v>101.66331946686313</v>
      </c>
      <c r="Y21" s="36">
        <f>SUMIFS('Power price'!AC$3:AC$90,'Power price'!$B$3:$B$90,'Projection of Power Price '!$A21,'Power price'!$A$3:$A$90,'Projection of Power Price '!$B21)</f>
        <v>103.508</v>
      </c>
      <c r="Z21" s="36">
        <f>SUMIFS('Power price'!AD$3:AD$90,'Power price'!$B$3:$B$90,'Projection of Power Price '!$A21,'Power price'!$A$3:$A$90,'Projection of Power Price '!$B21)</f>
        <v>105.39225965076815</v>
      </c>
      <c r="AA21" s="36">
        <f>SUMIFS('Power price'!AE$3:AE$90,'Power price'!$B$3:$B$90,'Projection of Power Price '!$A21,'Power price'!$A$3:$A$90,'Projection of Power Price '!$B21)</f>
        <v>107.3097664696498</v>
      </c>
      <c r="AB21" s="72">
        <f t="shared" si="1"/>
        <v>109.13990018752065</v>
      </c>
      <c r="AC21" s="72">
        <f t="shared" si="2"/>
        <v>111.02912752824977</v>
      </c>
      <c r="AD21" s="72">
        <f t="shared" si="3"/>
        <v>112.91277944521289</v>
      </c>
      <c r="AE21" s="72">
        <f t="shared" si="4"/>
        <v>114.78488685052662</v>
      </c>
      <c r="AF21" s="72">
        <f t="shared" si="5"/>
        <v>116.65222810206569</v>
      </c>
      <c r="AG21" s="72">
        <f t="shared" si="6"/>
        <v>118.53790896812552</v>
      </c>
      <c r="AH21" s="72">
        <f t="shared" si="7"/>
        <v>120.41048963981757</v>
      </c>
      <c r="AI21" s="72">
        <f t="shared" si="8"/>
        <v>122.284191353192</v>
      </c>
      <c r="AJ21" s="72">
        <f t="shared" si="9"/>
        <v>124.16100214567041</v>
      </c>
      <c r="AK21" s="72">
        <f t="shared" si="10"/>
        <v>126.03831318345692</v>
      </c>
    </row>
    <row r="22" spans="1:37" hidden="1" x14ac:dyDescent="0.3">
      <c r="A22" s="36" t="s">
        <v>31</v>
      </c>
      <c r="B22" s="36" t="s">
        <v>102</v>
      </c>
      <c r="C22" s="56" t="s">
        <v>70</v>
      </c>
      <c r="D22" s="69">
        <f>SUMIFS('Power price'!H$3:H$90,'Power price'!$B$3:$B$90,'Projection of Power Price '!$A22,'Power price'!$A$3:$A$90,'Projection of Power Price '!$B22)</f>
        <v>52.24</v>
      </c>
      <c r="E22" s="69">
        <f>SUMIFS('Power price'!I$3:I$90,'Power price'!$B$3:$B$90,'Projection of Power Price '!$A22,'Power price'!$A$3:$A$90,'Projection of Power Price '!$B22)</f>
        <v>57.11</v>
      </c>
      <c r="F22" s="69">
        <f>SUMIFS('Power price'!J$3:J$90,'Power price'!$B$3:$B$90,'Projection of Power Price '!$A22,'Power price'!$A$3:$A$90,'Projection of Power Price '!$B22)</f>
        <v>53.7</v>
      </c>
      <c r="G22" s="69">
        <f>SUMIFS('Power price'!K$3:K$90,'Power price'!$B$3:$B$90,'Projection of Power Price '!$A22,'Power price'!$A$3:$A$90,'Projection of Power Price '!$B22)</f>
        <v>48.31</v>
      </c>
      <c r="H22" s="36">
        <f>SUMIFS('Power price'!L$3:L$90,'Power price'!$B$3:$B$90,'Projection of Power Price '!$A22,'Power price'!$A$3:$A$90,'Projection of Power Price '!$B22)</f>
        <v>49.54</v>
      </c>
      <c r="I22" s="36">
        <f>SUMIFS('Power price'!M$3:M$90,'Power price'!$B$3:$B$90,'Projection of Power Price '!$A22,'Power price'!$A$3:$A$90,'Projection of Power Price '!$B22)</f>
        <v>51.93</v>
      </c>
      <c r="J22" s="36">
        <f>SUMIFS('Power price'!N$3:N$90,'Power price'!$B$3:$B$90,'Projection of Power Price '!$A22,'Power price'!$A$3:$A$90,'Projection of Power Price '!$B22)</f>
        <v>54.75</v>
      </c>
      <c r="K22" s="36">
        <f>SUMIFS('Power price'!O$3:O$90,'Power price'!$B$3:$B$90,'Projection of Power Price '!$A22,'Power price'!$A$3:$A$90,'Projection of Power Price '!$B22)</f>
        <v>59.3</v>
      </c>
      <c r="L22" s="36">
        <f>SUMIFS('Power price'!P$3:P$90,'Power price'!$B$3:$B$90,'Projection of Power Price '!$A22,'Power price'!$A$3:$A$90,'Projection of Power Price '!$B22)</f>
        <v>60.23</v>
      </c>
      <c r="M22" s="36">
        <f>SUMIFS('Power price'!Q$3:Q$90,'Power price'!$B$3:$B$90,'Projection of Power Price '!$A22,'Power price'!$A$3:$A$90,'Projection of Power Price '!$B22)</f>
        <v>63.98</v>
      </c>
      <c r="N22" s="36">
        <f>SUMIFS('Power price'!R$3:R$90,'Power price'!$B$3:$B$90,'Projection of Power Price '!$A22,'Power price'!$A$3:$A$90,'Projection of Power Price '!$B22)</f>
        <v>66.599999999999994</v>
      </c>
      <c r="O22" s="36">
        <f>SUMIFS('Power price'!S$3:S$90,'Power price'!$B$3:$B$90,'Projection of Power Price '!$A22,'Power price'!$A$3:$A$90,'Projection of Power Price '!$B22)</f>
        <v>70.67</v>
      </c>
      <c r="P22" s="36">
        <f>SUMIFS('Power price'!T$3:T$90,'Power price'!$B$3:$B$90,'Projection of Power Price '!$A22,'Power price'!$A$3:$A$90,'Projection of Power Price '!$B22)</f>
        <v>74.17</v>
      </c>
      <c r="Q22" s="36">
        <f>SUMIFS('Power price'!U$3:U$90,'Power price'!$B$3:$B$90,'Projection of Power Price '!$A22,'Power price'!$A$3:$A$90,'Projection of Power Price '!$B22)</f>
        <v>78.27</v>
      </c>
      <c r="R22" s="36">
        <f>SUMIFS('Power price'!V$3:V$90,'Power price'!$B$3:$B$90,'Projection of Power Price '!$A22,'Power price'!$A$3:$A$90,'Projection of Power Price '!$B22)</f>
        <v>79.22</v>
      </c>
      <c r="S22" s="36">
        <f>SUMIFS('Power price'!W$3:W$90,'Power price'!$B$3:$B$90,'Projection of Power Price '!$A22,'Power price'!$A$3:$A$90,'Projection of Power Price '!$B22)</f>
        <v>82.71</v>
      </c>
      <c r="T22" s="36">
        <f>SUMIFS('Power price'!X$3:X$90,'Power price'!$B$3:$B$90,'Projection of Power Price '!$A22,'Power price'!$A$3:$A$90,'Projection of Power Price '!$B22)</f>
        <v>84.11</v>
      </c>
      <c r="U22" s="36">
        <f>SUMIFS('Power price'!Y$3:Y$90,'Power price'!$B$3:$B$90,'Projection of Power Price '!$A22,'Power price'!$A$3:$A$90,'Projection of Power Price '!$B22)</f>
        <v>88.75</v>
      </c>
      <c r="V22" s="36">
        <f>SUMIFS('Power price'!Z$3:Z$90,'Power price'!$B$3:$B$90,'Projection of Power Price '!$A22,'Power price'!$A$3:$A$90,'Projection of Power Price '!$B22)</f>
        <v>92.05</v>
      </c>
      <c r="W22" s="36">
        <f>SUMIFS('Power price'!AA$3:AA$90,'Power price'!$B$3:$B$90,'Projection of Power Price '!$A22,'Power price'!$A$3:$A$90,'Projection of Power Price '!$B22)</f>
        <v>108.43938854463845</v>
      </c>
      <c r="X22" s="36">
        <f>SUMIFS('Power price'!AB$3:AB$90,'Power price'!$B$3:$B$90,'Projection of Power Price '!$A22,'Power price'!$A$3:$A$90,'Projection of Power Price '!$B22)</f>
        <v>110.41060009417583</v>
      </c>
      <c r="Y22" s="36">
        <f>SUMIFS('Power price'!AC$3:AC$90,'Power price'!$B$3:$B$90,'Projection of Power Price '!$A22,'Power price'!$A$3:$A$90,'Projection of Power Price '!$B22)</f>
        <v>112.41399999999999</v>
      </c>
      <c r="Z22" s="36">
        <f>SUMIFS('Power price'!AD$3:AD$90,'Power price'!$B$3:$B$90,'Projection of Power Price '!$A22,'Power price'!$A$3:$A$90,'Projection of Power Price '!$B22)</f>
        <v>114.460384476383</v>
      </c>
      <c r="AA22" s="36">
        <f>SUMIFS('Power price'!AE$3:AE$90,'Power price'!$B$3:$B$90,'Projection of Power Price '!$A22,'Power price'!$A$3:$A$90,'Projection of Power Price '!$B22)</f>
        <v>116.54287676236825</v>
      </c>
      <c r="AB22" s="72">
        <f t="shared" si="1"/>
        <v>118.53047822081362</v>
      </c>
      <c r="AC22" s="72">
        <f t="shared" si="2"/>
        <v>120.5822578154407</v>
      </c>
      <c r="AD22" s="72">
        <f t="shared" si="3"/>
        <v>122.62798226759514</v>
      </c>
      <c r="AE22" s="72">
        <f t="shared" si="4"/>
        <v>124.66116889916884</v>
      </c>
      <c r="AF22" s="72">
        <f t="shared" si="5"/>
        <v>126.68917928919245</v>
      </c>
      <c r="AG22" s="72">
        <f t="shared" si="6"/>
        <v>128.7371072645883</v>
      </c>
      <c r="AH22" s="72">
        <f t="shared" si="7"/>
        <v>130.77080788316471</v>
      </c>
      <c r="AI22" s="72">
        <f t="shared" si="8"/>
        <v>132.80572599970992</v>
      </c>
      <c r="AJ22" s="72">
        <f t="shared" si="9"/>
        <v>134.84402070568103</v>
      </c>
      <c r="AK22" s="72">
        <f t="shared" si="10"/>
        <v>136.8828586988966</v>
      </c>
    </row>
    <row r="23" spans="1:37" hidden="1" x14ac:dyDescent="0.3">
      <c r="A23" s="36" t="s">
        <v>19</v>
      </c>
      <c r="B23" s="36" t="s">
        <v>102</v>
      </c>
      <c r="C23" s="56" t="s">
        <v>70</v>
      </c>
      <c r="D23" s="69">
        <f>SUMIFS('Power price'!H$3:H$90,'Power price'!$B$3:$B$90,'Projection of Power Price '!$A23,'Power price'!$A$3:$A$90,'Projection of Power Price '!$B23)</f>
        <v>54.72</v>
      </c>
      <c r="E23" s="69">
        <f>SUMIFS('Power price'!I$3:I$90,'Power price'!$B$3:$B$90,'Projection of Power Price '!$A23,'Power price'!$A$3:$A$90,'Projection of Power Price '!$B23)</f>
        <v>55.1</v>
      </c>
      <c r="F23" s="69">
        <f>SUMIFS('Power price'!J$3:J$90,'Power price'!$B$3:$B$90,'Projection of Power Price '!$A23,'Power price'!$A$3:$A$90,'Projection of Power Price '!$B23)</f>
        <v>60.43</v>
      </c>
      <c r="G23" s="69">
        <f>SUMIFS('Power price'!K$3:K$90,'Power price'!$B$3:$B$90,'Projection of Power Price '!$A23,'Power price'!$A$3:$A$90,'Projection of Power Price '!$B23)</f>
        <v>55.19</v>
      </c>
      <c r="H23" s="36">
        <f>SUMIFS('Power price'!L$3:L$90,'Power price'!$B$3:$B$90,'Projection of Power Price '!$A23,'Power price'!$A$3:$A$90,'Projection of Power Price '!$B23)</f>
        <v>59.68</v>
      </c>
      <c r="I23" s="36">
        <f>SUMIFS('Power price'!M$3:M$90,'Power price'!$B$3:$B$90,'Projection of Power Price '!$A23,'Power price'!$A$3:$A$90,'Projection of Power Price '!$B23)</f>
        <v>64.86</v>
      </c>
      <c r="J23" s="36">
        <f>SUMIFS('Power price'!N$3:N$90,'Power price'!$B$3:$B$90,'Projection of Power Price '!$A23,'Power price'!$A$3:$A$90,'Projection of Power Price '!$B23)</f>
        <v>68.790000000000006</v>
      </c>
      <c r="K23" s="36">
        <f>SUMIFS('Power price'!O$3:O$90,'Power price'!$B$3:$B$90,'Projection of Power Price '!$A23,'Power price'!$A$3:$A$90,'Projection of Power Price '!$B23)</f>
        <v>73.930000000000007</v>
      </c>
      <c r="L23" s="36">
        <f>SUMIFS('Power price'!P$3:P$90,'Power price'!$B$3:$B$90,'Projection of Power Price '!$A23,'Power price'!$A$3:$A$90,'Projection of Power Price '!$B23)</f>
        <v>78.55</v>
      </c>
      <c r="M23" s="36">
        <f>SUMIFS('Power price'!Q$3:Q$90,'Power price'!$B$3:$B$90,'Projection of Power Price '!$A23,'Power price'!$A$3:$A$90,'Projection of Power Price '!$B23)</f>
        <v>81.17</v>
      </c>
      <c r="N23" s="36">
        <f>SUMIFS('Power price'!R$3:R$90,'Power price'!$B$3:$B$90,'Projection of Power Price '!$A23,'Power price'!$A$3:$A$90,'Projection of Power Price '!$B23)</f>
        <v>85.04</v>
      </c>
      <c r="O23" s="36">
        <f>SUMIFS('Power price'!S$3:S$90,'Power price'!$B$3:$B$90,'Projection of Power Price '!$A23,'Power price'!$A$3:$A$90,'Projection of Power Price '!$B23)</f>
        <v>88.68</v>
      </c>
      <c r="P23" s="36">
        <f>SUMIFS('Power price'!T$3:T$90,'Power price'!$B$3:$B$90,'Projection of Power Price '!$A23,'Power price'!$A$3:$A$90,'Projection of Power Price '!$B23)</f>
        <v>92.09</v>
      </c>
      <c r="Q23" s="36">
        <f>SUMIFS('Power price'!U$3:U$90,'Power price'!$B$3:$B$90,'Projection of Power Price '!$A23,'Power price'!$A$3:$A$90,'Projection of Power Price '!$B23)</f>
        <v>98.69</v>
      </c>
      <c r="R23" s="36">
        <f>SUMIFS('Power price'!V$3:V$90,'Power price'!$B$3:$B$90,'Projection of Power Price '!$A23,'Power price'!$A$3:$A$90,'Projection of Power Price '!$B23)</f>
        <v>100.27</v>
      </c>
      <c r="S23" s="36">
        <f>SUMIFS('Power price'!W$3:W$90,'Power price'!$B$3:$B$90,'Projection of Power Price '!$A23,'Power price'!$A$3:$A$90,'Projection of Power Price '!$B23)</f>
        <v>99.89</v>
      </c>
      <c r="T23" s="36">
        <f>SUMIFS('Power price'!X$3:X$90,'Power price'!$B$3:$B$90,'Projection of Power Price '!$A23,'Power price'!$A$3:$A$90,'Projection of Power Price '!$B23)</f>
        <v>101.74</v>
      </c>
      <c r="U23" s="36">
        <f>SUMIFS('Power price'!Y$3:Y$90,'Power price'!$B$3:$B$90,'Projection of Power Price '!$A23,'Power price'!$A$3:$A$90,'Projection of Power Price '!$B23)</f>
        <v>102.87</v>
      </c>
      <c r="V23" s="36">
        <f>SUMIFS('Power price'!Z$3:Z$90,'Power price'!$B$3:$B$90,'Projection of Power Price '!$A23,'Power price'!$A$3:$A$90,'Projection of Power Price '!$B23)</f>
        <v>109.04</v>
      </c>
      <c r="W23" s="36">
        <f>SUMIFS('Power price'!AA$3:AA$90,'Power price'!$B$3:$B$90,'Projection of Power Price '!$A23,'Power price'!$A$3:$A$90,'Projection of Power Price '!$B23)</f>
        <v>108.45</v>
      </c>
      <c r="X23" s="36">
        <f>SUMIFS('Power price'!AB$3:AB$90,'Power price'!$B$3:$B$90,'Projection of Power Price '!$A23,'Power price'!$A$3:$A$90,'Projection of Power Price '!$B23)</f>
        <v>110.79</v>
      </c>
      <c r="Y23" s="36">
        <f>SUMIFS('Power price'!AC$3:AC$90,'Power price'!$B$3:$B$90,'Projection of Power Price '!$A23,'Power price'!$A$3:$A$90,'Projection of Power Price '!$B23)</f>
        <v>110.78</v>
      </c>
      <c r="Z23" s="36">
        <f>SUMIFS('Power price'!AD$3:AD$90,'Power price'!$B$3:$B$90,'Projection of Power Price '!$A23,'Power price'!$A$3:$A$90,'Projection of Power Price '!$B23)</f>
        <v>110.99</v>
      </c>
      <c r="AA23" s="36">
        <f>SUMIFS('Power price'!AE$3:AE$90,'Power price'!$B$3:$B$90,'Projection of Power Price '!$A23,'Power price'!$A$3:$A$90,'Projection of Power Price '!$B23)</f>
        <v>119.13</v>
      </c>
      <c r="AB23" s="72">
        <f t="shared" si="1"/>
        <v>118.496000000001</v>
      </c>
      <c r="AC23" s="72">
        <f t="shared" si="2"/>
        <v>121.16580000000067</v>
      </c>
      <c r="AD23" s="72">
        <f t="shared" si="3"/>
        <v>124.59564000000046</v>
      </c>
      <c r="AE23" s="72">
        <f t="shared" si="4"/>
        <v>127.64961200000107</v>
      </c>
      <c r="AF23" s="72">
        <f t="shared" si="5"/>
        <v>129.14906960000098</v>
      </c>
      <c r="AG23" s="72">
        <f t="shared" si="6"/>
        <v>132.54820968000058</v>
      </c>
      <c r="AH23" s="72">
        <f t="shared" si="7"/>
        <v>135.21714094400068</v>
      </c>
      <c r="AI23" s="72">
        <f t="shared" si="8"/>
        <v>137.67441431520092</v>
      </c>
      <c r="AJ23" s="72">
        <f t="shared" si="9"/>
        <v>140.28299210016121</v>
      </c>
      <c r="AK23" s="72">
        <f t="shared" si="10"/>
        <v>143.19258021852966</v>
      </c>
    </row>
    <row r="24" spans="1:37" hidden="1" x14ac:dyDescent="0.3">
      <c r="A24" s="36" t="s">
        <v>23</v>
      </c>
      <c r="B24" s="36" t="s">
        <v>102</v>
      </c>
      <c r="C24" s="56" t="s">
        <v>70</v>
      </c>
      <c r="D24" s="69">
        <f>SUMIFS('Power price'!H$3:H$90,'Power price'!$B$3:$B$90,'Projection of Power Price '!$A24,'Power price'!$A$3:$A$90,'Projection of Power Price '!$B24)</f>
        <v>53.95</v>
      </c>
      <c r="E24" s="69">
        <f>SUMIFS('Power price'!I$3:I$90,'Power price'!$B$3:$B$90,'Projection of Power Price '!$A24,'Power price'!$A$3:$A$90,'Projection of Power Price '!$B24)</f>
        <v>59.56</v>
      </c>
      <c r="F24" s="69">
        <f>SUMIFS('Power price'!J$3:J$90,'Power price'!$B$3:$B$90,'Projection of Power Price '!$A24,'Power price'!$A$3:$A$90,'Projection of Power Price '!$B24)</f>
        <v>58.87</v>
      </c>
      <c r="G24" s="69">
        <f>SUMIFS('Power price'!K$3:K$90,'Power price'!$B$3:$B$90,'Projection of Power Price '!$A24,'Power price'!$A$3:$A$90,'Projection of Power Price '!$B24)</f>
        <v>53.71</v>
      </c>
      <c r="H24" s="36">
        <f>SUMIFS('Power price'!L$3:L$90,'Power price'!$B$3:$B$90,'Projection of Power Price '!$A24,'Power price'!$A$3:$A$90,'Projection of Power Price '!$B24)</f>
        <v>53.64</v>
      </c>
      <c r="I24" s="36">
        <f>SUMIFS('Power price'!M$3:M$90,'Power price'!$B$3:$B$90,'Projection of Power Price '!$A24,'Power price'!$A$3:$A$90,'Projection of Power Price '!$B24)</f>
        <v>56.79</v>
      </c>
      <c r="J24" s="36">
        <f>SUMIFS('Power price'!N$3:N$90,'Power price'!$B$3:$B$90,'Projection of Power Price '!$A24,'Power price'!$A$3:$A$90,'Projection of Power Price '!$B24)</f>
        <v>62.01</v>
      </c>
      <c r="K24" s="36">
        <f>SUMIFS('Power price'!O$3:O$90,'Power price'!$B$3:$B$90,'Projection of Power Price '!$A24,'Power price'!$A$3:$A$90,'Projection of Power Price '!$B24)</f>
        <v>67.55</v>
      </c>
      <c r="L24" s="36">
        <f>SUMIFS('Power price'!P$3:P$90,'Power price'!$B$3:$B$90,'Projection of Power Price '!$A24,'Power price'!$A$3:$A$90,'Projection of Power Price '!$B24)</f>
        <v>71.48</v>
      </c>
      <c r="M24" s="36">
        <f>SUMIFS('Power price'!Q$3:Q$90,'Power price'!$B$3:$B$90,'Projection of Power Price '!$A24,'Power price'!$A$3:$A$90,'Projection of Power Price '!$B24)</f>
        <v>76.55</v>
      </c>
      <c r="N24" s="36">
        <f>SUMIFS('Power price'!R$3:R$90,'Power price'!$B$3:$B$90,'Projection of Power Price '!$A24,'Power price'!$A$3:$A$90,'Projection of Power Price '!$B24)</f>
        <v>81.459999999999994</v>
      </c>
      <c r="O24" s="36">
        <f>SUMIFS('Power price'!S$3:S$90,'Power price'!$B$3:$B$90,'Projection of Power Price '!$A24,'Power price'!$A$3:$A$90,'Projection of Power Price '!$B24)</f>
        <v>86.38</v>
      </c>
      <c r="P24" s="36">
        <f>SUMIFS('Power price'!T$3:T$90,'Power price'!$B$3:$B$90,'Projection of Power Price '!$A24,'Power price'!$A$3:$A$90,'Projection of Power Price '!$B24)</f>
        <v>91.37</v>
      </c>
      <c r="Q24" s="36">
        <f>SUMIFS('Power price'!U$3:U$90,'Power price'!$B$3:$B$90,'Projection of Power Price '!$A24,'Power price'!$A$3:$A$90,'Projection of Power Price '!$B24)</f>
        <v>94.18</v>
      </c>
      <c r="R24" s="36">
        <f>SUMIFS('Power price'!V$3:V$90,'Power price'!$B$3:$B$90,'Projection of Power Price '!$A24,'Power price'!$A$3:$A$90,'Projection of Power Price '!$B24)</f>
        <v>96.66</v>
      </c>
      <c r="S24" s="36">
        <f>SUMIFS('Power price'!W$3:W$90,'Power price'!$B$3:$B$90,'Projection of Power Price '!$A24,'Power price'!$A$3:$A$90,'Projection of Power Price '!$B24)</f>
        <v>99.95</v>
      </c>
      <c r="T24" s="36">
        <f>SUMIFS('Power price'!X$3:X$90,'Power price'!$B$3:$B$90,'Projection of Power Price '!$A24,'Power price'!$A$3:$A$90,'Projection of Power Price '!$B24)</f>
        <v>103.35</v>
      </c>
      <c r="U24" s="36">
        <f>SUMIFS('Power price'!Y$3:Y$90,'Power price'!$B$3:$B$90,'Projection of Power Price '!$A24,'Power price'!$A$3:$A$90,'Projection of Power Price '!$B24)</f>
        <v>107.42</v>
      </c>
      <c r="V24" s="36">
        <f>SUMIFS('Power price'!Z$3:Z$90,'Power price'!$B$3:$B$90,'Projection of Power Price '!$A24,'Power price'!$A$3:$A$90,'Projection of Power Price '!$B24)</f>
        <v>111.43</v>
      </c>
      <c r="W24" s="36">
        <f>SUMIFS('Power price'!AA$3:AA$90,'Power price'!$B$3:$B$90,'Projection of Power Price '!$A24,'Power price'!$A$3:$A$90,'Projection of Power Price '!$B24)</f>
        <v>116.47</v>
      </c>
      <c r="X24" s="36">
        <f>SUMIFS('Power price'!AB$3:AB$90,'Power price'!$B$3:$B$90,'Projection of Power Price '!$A24,'Power price'!$A$3:$A$90,'Projection of Power Price '!$B24)</f>
        <v>125.09</v>
      </c>
      <c r="Y24" s="36">
        <f>SUMIFS('Power price'!AC$3:AC$90,'Power price'!$B$3:$B$90,'Projection of Power Price '!$A24,'Power price'!$A$3:$A$90,'Projection of Power Price '!$B24)</f>
        <v>127.25</v>
      </c>
      <c r="Z24" s="36">
        <f>SUMIFS('Power price'!AD$3:AD$90,'Power price'!$B$3:$B$90,'Projection of Power Price '!$A24,'Power price'!$A$3:$A$90,'Projection of Power Price '!$B24)</f>
        <v>128.13</v>
      </c>
      <c r="AA24" s="36">
        <f>SUMIFS('Power price'!AE$3:AE$90,'Power price'!$B$3:$B$90,'Projection of Power Price '!$A24,'Power price'!$A$3:$A$90,'Projection of Power Price '!$B24)</f>
        <v>135.86000000000001</v>
      </c>
      <c r="AB24" s="72">
        <f t="shared" si="1"/>
        <v>139.10599999999977</v>
      </c>
      <c r="AC24" s="72">
        <f t="shared" si="2"/>
        <v>142.07979999999952</v>
      </c>
      <c r="AD24" s="72">
        <f t="shared" si="3"/>
        <v>146.67583999999988</v>
      </c>
      <c r="AE24" s="72">
        <f t="shared" si="4"/>
        <v>151.36377199999879</v>
      </c>
      <c r="AF24" s="72">
        <f t="shared" si="5"/>
        <v>154.59029759999885</v>
      </c>
      <c r="AG24" s="72">
        <f t="shared" si="6"/>
        <v>158.83891207999932</v>
      </c>
      <c r="AH24" s="72">
        <f t="shared" si="7"/>
        <v>163.13952886399784</v>
      </c>
      <c r="AI24" s="72">
        <f t="shared" si="8"/>
        <v>167.04242545119814</v>
      </c>
      <c r="AJ24" s="72">
        <f t="shared" si="9"/>
        <v>170.96694864895744</v>
      </c>
      <c r="AK24" s="72">
        <f t="shared" si="10"/>
        <v>175.20266716956394</v>
      </c>
    </row>
    <row r="25" spans="1:37" hidden="1" x14ac:dyDescent="0.3">
      <c r="A25" s="36" t="s">
        <v>9</v>
      </c>
      <c r="B25" s="36" t="s">
        <v>103</v>
      </c>
      <c r="C25" s="56" t="s">
        <v>70</v>
      </c>
      <c r="D25" s="69">
        <f>SUMIFS('Power price'!H$3:H$90,'Power price'!$B$3:$B$90,'Projection of Power Price '!$A25,'Power price'!$A$3:$A$90,'Projection of Power Price '!$B25)</f>
        <v>44.58</v>
      </c>
      <c r="E25" s="69">
        <f>SUMIFS('Power price'!I$3:I$90,'Power price'!$B$3:$B$90,'Projection of Power Price '!$A25,'Power price'!$A$3:$A$90,'Projection of Power Price '!$B25)</f>
        <v>52.75</v>
      </c>
      <c r="F25" s="69">
        <f>SUMIFS('Power price'!J$3:J$90,'Power price'!$B$3:$B$90,'Projection of Power Price '!$A25,'Power price'!$A$3:$A$90,'Projection of Power Price '!$B25)</f>
        <v>48.19</v>
      </c>
      <c r="G25" s="69">
        <f>SUMIFS('Power price'!K$3:K$90,'Power price'!$B$3:$B$90,'Projection of Power Price '!$A25,'Power price'!$A$3:$A$90,'Projection of Power Price '!$B25)</f>
        <v>43.43</v>
      </c>
      <c r="H25" s="36">
        <f>SUMIFS('Power price'!L$3:L$90,'Power price'!$B$3:$B$90,'Projection of Power Price '!$A25,'Power price'!$A$3:$A$90,'Projection of Power Price '!$B25)</f>
        <v>39.700000000000003</v>
      </c>
      <c r="I25" s="36">
        <f>SUMIFS('Power price'!M$3:M$90,'Power price'!$B$3:$B$90,'Projection of Power Price '!$A25,'Power price'!$A$3:$A$90,'Projection of Power Price '!$B25)</f>
        <v>43.67</v>
      </c>
      <c r="J25" s="36">
        <f>SUMIFS('Power price'!N$3:N$90,'Power price'!$B$3:$B$90,'Projection of Power Price '!$A25,'Power price'!$A$3:$A$90,'Projection of Power Price '!$B25)</f>
        <v>49.84</v>
      </c>
      <c r="K25" s="36">
        <f>SUMIFS('Power price'!O$3:O$90,'Power price'!$B$3:$B$90,'Projection of Power Price '!$A25,'Power price'!$A$3:$A$90,'Projection of Power Price '!$B25)</f>
        <v>54.97</v>
      </c>
      <c r="L25" s="36">
        <f>SUMIFS('Power price'!P$3:P$90,'Power price'!$B$3:$B$90,'Projection of Power Price '!$A25,'Power price'!$A$3:$A$90,'Projection of Power Price '!$B25)</f>
        <v>60</v>
      </c>
      <c r="M25" s="36">
        <f>SUMIFS('Power price'!Q$3:Q$90,'Power price'!$B$3:$B$90,'Projection of Power Price '!$A25,'Power price'!$A$3:$A$90,'Projection of Power Price '!$B25)</f>
        <v>65.84</v>
      </c>
      <c r="N25" s="36">
        <f>SUMIFS('Power price'!R$3:R$90,'Power price'!$B$3:$B$90,'Projection of Power Price '!$A25,'Power price'!$A$3:$A$90,'Projection of Power Price '!$B25)</f>
        <v>70.81</v>
      </c>
      <c r="O25" s="36">
        <f>SUMIFS('Power price'!S$3:S$90,'Power price'!$B$3:$B$90,'Projection of Power Price '!$A25,'Power price'!$A$3:$A$90,'Projection of Power Price '!$B25)</f>
        <v>74.680000000000007</v>
      </c>
      <c r="P25" s="36">
        <f>SUMIFS('Power price'!T$3:T$90,'Power price'!$B$3:$B$90,'Projection of Power Price '!$A25,'Power price'!$A$3:$A$90,'Projection of Power Price '!$B25)</f>
        <v>79.72</v>
      </c>
      <c r="Q25" s="36">
        <f>SUMIFS('Power price'!U$3:U$90,'Power price'!$B$3:$B$90,'Projection of Power Price '!$A25,'Power price'!$A$3:$A$90,'Projection of Power Price '!$B25)</f>
        <v>76.739999999999995</v>
      </c>
      <c r="R25" s="36">
        <f>SUMIFS('Power price'!V$3:V$90,'Power price'!$B$3:$B$90,'Projection of Power Price '!$A25,'Power price'!$A$3:$A$90,'Projection of Power Price '!$B25)</f>
        <v>78.47</v>
      </c>
      <c r="S25" s="36">
        <f>SUMIFS('Power price'!W$3:W$90,'Power price'!$B$3:$B$90,'Projection of Power Price '!$A25,'Power price'!$A$3:$A$90,'Projection of Power Price '!$B25)</f>
        <v>80.38</v>
      </c>
      <c r="T25" s="36">
        <f>SUMIFS('Power price'!X$3:X$90,'Power price'!$B$3:$B$90,'Projection of Power Price '!$A25,'Power price'!$A$3:$A$90,'Projection of Power Price '!$B25)</f>
        <v>82.26</v>
      </c>
      <c r="U25" s="36">
        <f>SUMIFS('Power price'!Y$3:Y$90,'Power price'!$B$3:$B$90,'Projection of Power Price '!$A25,'Power price'!$A$3:$A$90,'Projection of Power Price '!$B25)</f>
        <v>85.57</v>
      </c>
      <c r="V25" s="36">
        <f>SUMIFS('Power price'!Z$3:Z$90,'Power price'!$B$3:$B$90,'Projection of Power Price '!$A25,'Power price'!$A$3:$A$90,'Projection of Power Price '!$B25)</f>
        <v>90.13</v>
      </c>
      <c r="W25" s="36">
        <f>SUMIFS('Power price'!AA$3:AA$90,'Power price'!$B$3:$B$90,'Projection of Power Price '!$A25,'Power price'!$A$3:$A$90,'Projection of Power Price '!$B25)</f>
        <v>94.44</v>
      </c>
      <c r="X25" s="36">
        <f>SUMIFS('Power price'!AB$3:AB$90,'Power price'!$B$3:$B$90,'Projection of Power Price '!$A25,'Power price'!$A$3:$A$90,'Projection of Power Price '!$B25)</f>
        <v>98.93</v>
      </c>
      <c r="Y25" s="36">
        <f>SUMIFS('Power price'!AC$3:AC$90,'Power price'!$B$3:$B$90,'Projection of Power Price '!$A25,'Power price'!$A$3:$A$90,'Projection of Power Price '!$B25)</f>
        <v>98.2</v>
      </c>
      <c r="Z25" s="36">
        <f>SUMIFS('Power price'!AD$3:AD$90,'Power price'!$B$3:$B$90,'Projection of Power Price '!$A25,'Power price'!$A$3:$A$90,'Projection of Power Price '!$B25)</f>
        <v>100.12</v>
      </c>
      <c r="AA25" s="36">
        <f>SUMIFS('Power price'!AE$3:AE$90,'Power price'!$B$3:$B$90,'Projection of Power Price '!$A25,'Power price'!$A$3:$A$90,'Projection of Power Price '!$B25)</f>
        <v>108.11</v>
      </c>
      <c r="AB25" s="72">
        <f t="shared" si="1"/>
        <v>108.51900000000023</v>
      </c>
      <c r="AC25" s="72">
        <f t="shared" si="2"/>
        <v>111.50220000000081</v>
      </c>
      <c r="AD25" s="72">
        <f t="shared" si="3"/>
        <v>115.79126000000088</v>
      </c>
      <c r="AE25" s="72">
        <f t="shared" si="4"/>
        <v>119.22890800000005</v>
      </c>
      <c r="AF25" s="72">
        <f t="shared" si="5"/>
        <v>121.48329640000156</v>
      </c>
      <c r="AG25" s="72">
        <f t="shared" si="6"/>
        <v>125.401523120001</v>
      </c>
      <c r="AH25" s="72">
        <f t="shared" si="7"/>
        <v>128.72864229600145</v>
      </c>
      <c r="AI25" s="72">
        <f t="shared" si="8"/>
        <v>131.74093987680226</v>
      </c>
      <c r="AJ25" s="72">
        <f t="shared" si="9"/>
        <v>134.99748483344229</v>
      </c>
      <c r="AK25" s="72">
        <f t="shared" si="10"/>
        <v>138.4807153923548</v>
      </c>
    </row>
    <row r="26" spans="1:37" hidden="1" x14ac:dyDescent="0.3">
      <c r="A26" s="36" t="s">
        <v>17</v>
      </c>
      <c r="B26" s="36" t="s">
        <v>103</v>
      </c>
      <c r="C26" s="56" t="s">
        <v>70</v>
      </c>
      <c r="D26" s="69">
        <f>SUMIFS('Power price'!H$3:H$90,'Power price'!$B$3:$B$90,'Projection of Power Price '!$A26,'Power price'!$A$3:$A$90,'Projection of Power Price '!$B26)</f>
        <v>34.200000000000003</v>
      </c>
      <c r="E26" s="69">
        <f>SUMIFS('Power price'!I$3:I$90,'Power price'!$B$3:$B$90,'Projection of Power Price '!$A26,'Power price'!$A$3:$A$90,'Projection of Power Price '!$B26)</f>
        <v>42.02</v>
      </c>
      <c r="F26" s="69">
        <f>SUMIFS('Power price'!J$3:J$90,'Power price'!$B$3:$B$90,'Projection of Power Price '!$A26,'Power price'!$A$3:$A$90,'Projection of Power Price '!$B26)</f>
        <v>43.22</v>
      </c>
      <c r="G26" s="69">
        <f>SUMIFS('Power price'!K$3:K$90,'Power price'!$B$3:$B$90,'Projection of Power Price '!$A26,'Power price'!$A$3:$A$90,'Projection of Power Price '!$B26)</f>
        <v>41.1</v>
      </c>
      <c r="H26" s="36">
        <f>SUMIFS('Power price'!L$3:L$90,'Power price'!$B$3:$B$90,'Projection of Power Price '!$A26,'Power price'!$A$3:$A$90,'Projection of Power Price '!$B26)</f>
        <v>38.99</v>
      </c>
      <c r="I26" s="36">
        <f>SUMIFS('Power price'!M$3:M$90,'Power price'!$B$3:$B$90,'Projection of Power Price '!$A26,'Power price'!$A$3:$A$90,'Projection of Power Price '!$B26)</f>
        <v>43.6</v>
      </c>
      <c r="J26" s="36">
        <f>SUMIFS('Power price'!N$3:N$90,'Power price'!$B$3:$B$90,'Projection of Power Price '!$A26,'Power price'!$A$3:$A$90,'Projection of Power Price '!$B26)</f>
        <v>49.63</v>
      </c>
      <c r="K26" s="36">
        <f>SUMIFS('Power price'!O$3:O$90,'Power price'!$B$3:$B$90,'Projection of Power Price '!$A26,'Power price'!$A$3:$A$90,'Projection of Power Price '!$B26)</f>
        <v>54.05</v>
      </c>
      <c r="L26" s="36">
        <f>SUMIFS('Power price'!P$3:P$90,'Power price'!$B$3:$B$90,'Projection of Power Price '!$A26,'Power price'!$A$3:$A$90,'Projection of Power Price '!$B26)</f>
        <v>58.59</v>
      </c>
      <c r="M26" s="36">
        <f>SUMIFS('Power price'!Q$3:Q$90,'Power price'!$B$3:$B$90,'Projection of Power Price '!$A26,'Power price'!$A$3:$A$90,'Projection of Power Price '!$B26)</f>
        <v>62.79</v>
      </c>
      <c r="N26" s="36">
        <f>SUMIFS('Power price'!R$3:R$90,'Power price'!$B$3:$B$90,'Projection of Power Price '!$A26,'Power price'!$A$3:$A$90,'Projection of Power Price '!$B26)</f>
        <v>66.430000000000007</v>
      </c>
      <c r="O26" s="36">
        <f>SUMIFS('Power price'!S$3:S$90,'Power price'!$B$3:$B$90,'Projection of Power Price '!$A26,'Power price'!$A$3:$A$90,'Projection of Power Price '!$B26)</f>
        <v>69.069999999999993</v>
      </c>
      <c r="P26" s="36">
        <f>SUMIFS('Power price'!T$3:T$90,'Power price'!$B$3:$B$90,'Projection of Power Price '!$A26,'Power price'!$A$3:$A$90,'Projection of Power Price '!$B26)</f>
        <v>71.930000000000007</v>
      </c>
      <c r="Q26" s="36">
        <f>SUMIFS('Power price'!U$3:U$90,'Power price'!$B$3:$B$90,'Projection of Power Price '!$A26,'Power price'!$A$3:$A$90,'Projection of Power Price '!$B26)</f>
        <v>72.97</v>
      </c>
      <c r="R26" s="36">
        <f>SUMIFS('Power price'!V$3:V$90,'Power price'!$B$3:$B$90,'Projection of Power Price '!$A26,'Power price'!$A$3:$A$90,'Projection of Power Price '!$B26)</f>
        <v>74.260000000000005</v>
      </c>
      <c r="S26" s="36">
        <f>SUMIFS('Power price'!W$3:W$90,'Power price'!$B$3:$B$90,'Projection of Power Price '!$A26,'Power price'!$A$3:$A$90,'Projection of Power Price '!$B26)</f>
        <v>75.87</v>
      </c>
      <c r="T26" s="36">
        <f>SUMIFS('Power price'!X$3:X$90,'Power price'!$B$3:$B$90,'Projection of Power Price '!$A26,'Power price'!$A$3:$A$90,'Projection of Power Price '!$B26)</f>
        <v>77.260000000000005</v>
      </c>
      <c r="U26" s="36">
        <f>SUMIFS('Power price'!Y$3:Y$90,'Power price'!$B$3:$B$90,'Projection of Power Price '!$A26,'Power price'!$A$3:$A$90,'Projection of Power Price '!$B26)</f>
        <v>81.14</v>
      </c>
      <c r="V26" s="36">
        <f>SUMIFS('Power price'!Z$3:Z$90,'Power price'!$B$3:$B$90,'Projection of Power Price '!$A26,'Power price'!$A$3:$A$90,'Projection of Power Price '!$B26)</f>
        <v>83.69</v>
      </c>
      <c r="W26" s="36">
        <f>SUMIFS('Power price'!AA$3:AA$90,'Power price'!$B$3:$B$90,'Projection of Power Price '!$A26,'Power price'!$A$3:$A$90,'Projection of Power Price '!$B26)</f>
        <v>87.02</v>
      </c>
      <c r="X26" s="36">
        <f>SUMIFS('Power price'!AB$3:AB$90,'Power price'!$B$3:$B$90,'Projection of Power Price '!$A26,'Power price'!$A$3:$A$90,'Projection of Power Price '!$B26)</f>
        <v>90.9</v>
      </c>
      <c r="Y26" s="36">
        <f>SUMIFS('Power price'!AC$3:AC$90,'Power price'!$B$3:$B$90,'Projection of Power Price '!$A26,'Power price'!$A$3:$A$90,'Projection of Power Price '!$B26)</f>
        <v>90.38</v>
      </c>
      <c r="Z26" s="36">
        <f>SUMIFS('Power price'!AD$3:AD$90,'Power price'!$B$3:$B$90,'Projection of Power Price '!$A26,'Power price'!$A$3:$A$90,'Projection of Power Price '!$B26)</f>
        <v>92.39</v>
      </c>
      <c r="AA26" s="36">
        <f>SUMIFS('Power price'!AE$3:AE$90,'Power price'!$B$3:$B$90,'Projection of Power Price '!$A26,'Power price'!$A$3:$A$90,'Projection of Power Price '!$B26)</f>
        <v>97.34</v>
      </c>
      <c r="AB26" s="72">
        <f t="shared" si="1"/>
        <v>98.244999999999891</v>
      </c>
      <c r="AC26" s="72">
        <f t="shared" si="2"/>
        <v>100.34599999999955</v>
      </c>
      <c r="AD26" s="72">
        <f t="shared" si="3"/>
        <v>103.47630000000026</v>
      </c>
      <c r="AE26" s="72">
        <f t="shared" si="4"/>
        <v>105.91304000000036</v>
      </c>
      <c r="AF26" s="72">
        <f t="shared" si="5"/>
        <v>107.77728200000001</v>
      </c>
      <c r="AG26" s="72">
        <f t="shared" si="6"/>
        <v>110.54100560000006</v>
      </c>
      <c r="AH26" s="72">
        <f t="shared" si="7"/>
        <v>113.01802348000092</v>
      </c>
      <c r="AI26" s="72">
        <f t="shared" si="8"/>
        <v>115.25855398400017</v>
      </c>
      <c r="AJ26" s="72">
        <f t="shared" si="9"/>
        <v>117.68111184720055</v>
      </c>
      <c r="AK26" s="72">
        <f t="shared" si="10"/>
        <v>120.21275780576161</v>
      </c>
    </row>
    <row r="27" spans="1:37" hidden="1" x14ac:dyDescent="0.3">
      <c r="A27" s="36" t="s">
        <v>15</v>
      </c>
      <c r="B27" s="36" t="s">
        <v>103</v>
      </c>
      <c r="C27" s="56" t="s">
        <v>70</v>
      </c>
      <c r="D27" s="69">
        <f>SUMIFS('Power price'!H$3:H$90,'Power price'!$B$3:$B$90,'Projection of Power Price '!$A27,'Power price'!$A$3:$A$90,'Projection of Power Price '!$B27)</f>
        <v>44.96</v>
      </c>
      <c r="E27" s="69">
        <f>SUMIFS('Power price'!I$3:I$90,'Power price'!$B$3:$B$90,'Projection of Power Price '!$A27,'Power price'!$A$3:$A$90,'Projection of Power Price '!$B27)</f>
        <v>47.64</v>
      </c>
      <c r="F27" s="69">
        <f>SUMIFS('Power price'!J$3:J$90,'Power price'!$B$3:$B$90,'Projection of Power Price '!$A27,'Power price'!$A$3:$A$90,'Projection of Power Price '!$B27)</f>
        <v>48.24</v>
      </c>
      <c r="G27" s="69">
        <f>SUMIFS('Power price'!K$3:K$90,'Power price'!$B$3:$B$90,'Projection of Power Price '!$A27,'Power price'!$A$3:$A$90,'Projection of Power Price '!$B27)</f>
        <v>44.74</v>
      </c>
      <c r="H27" s="36">
        <f>SUMIFS('Power price'!L$3:L$90,'Power price'!$B$3:$B$90,'Projection of Power Price '!$A27,'Power price'!$A$3:$A$90,'Projection of Power Price '!$B27)</f>
        <v>39.729999999999997</v>
      </c>
      <c r="I27" s="36">
        <f>SUMIFS('Power price'!M$3:M$90,'Power price'!$B$3:$B$90,'Projection of Power Price '!$A27,'Power price'!$A$3:$A$90,'Projection of Power Price '!$B27)</f>
        <v>43.68</v>
      </c>
      <c r="J27" s="36">
        <f>SUMIFS('Power price'!N$3:N$90,'Power price'!$B$3:$B$90,'Projection of Power Price '!$A27,'Power price'!$A$3:$A$90,'Projection of Power Price '!$B27)</f>
        <v>49.86</v>
      </c>
      <c r="K27" s="36">
        <f>SUMIFS('Power price'!O$3:O$90,'Power price'!$B$3:$B$90,'Projection of Power Price '!$A27,'Power price'!$A$3:$A$90,'Projection of Power Price '!$B27)</f>
        <v>54.94</v>
      </c>
      <c r="L27" s="36">
        <f>SUMIFS('Power price'!P$3:P$90,'Power price'!$B$3:$B$90,'Projection of Power Price '!$A27,'Power price'!$A$3:$A$90,'Projection of Power Price '!$B27)</f>
        <v>60.06</v>
      </c>
      <c r="M27" s="36">
        <f>SUMIFS('Power price'!Q$3:Q$90,'Power price'!$B$3:$B$90,'Projection of Power Price '!$A27,'Power price'!$A$3:$A$90,'Projection of Power Price '!$B27)</f>
        <v>65.84</v>
      </c>
      <c r="N27" s="36">
        <f>SUMIFS('Power price'!R$3:R$90,'Power price'!$B$3:$B$90,'Projection of Power Price '!$A27,'Power price'!$A$3:$A$90,'Projection of Power Price '!$B27)</f>
        <v>70.819999999999993</v>
      </c>
      <c r="O27" s="36">
        <f>SUMIFS('Power price'!S$3:S$90,'Power price'!$B$3:$B$90,'Projection of Power Price '!$A27,'Power price'!$A$3:$A$90,'Projection of Power Price '!$B27)</f>
        <v>74.7</v>
      </c>
      <c r="P27" s="36">
        <f>SUMIFS('Power price'!T$3:T$90,'Power price'!$B$3:$B$90,'Projection of Power Price '!$A27,'Power price'!$A$3:$A$90,'Projection of Power Price '!$B27)</f>
        <v>79.73</v>
      </c>
      <c r="Q27" s="36">
        <f>SUMIFS('Power price'!U$3:U$90,'Power price'!$B$3:$B$90,'Projection of Power Price '!$A27,'Power price'!$A$3:$A$90,'Projection of Power Price '!$B27)</f>
        <v>76.739999999999995</v>
      </c>
      <c r="R27" s="36">
        <f>SUMIFS('Power price'!V$3:V$90,'Power price'!$B$3:$B$90,'Projection of Power Price '!$A27,'Power price'!$A$3:$A$90,'Projection of Power Price '!$B27)</f>
        <v>78.47</v>
      </c>
      <c r="S27" s="36">
        <f>SUMIFS('Power price'!W$3:W$90,'Power price'!$B$3:$B$90,'Projection of Power Price '!$A27,'Power price'!$A$3:$A$90,'Projection of Power Price '!$B27)</f>
        <v>80.38</v>
      </c>
      <c r="T27" s="36">
        <f>SUMIFS('Power price'!X$3:X$90,'Power price'!$B$3:$B$90,'Projection of Power Price '!$A27,'Power price'!$A$3:$A$90,'Projection of Power Price '!$B27)</f>
        <v>82.27</v>
      </c>
      <c r="U27" s="36">
        <f>SUMIFS('Power price'!Y$3:Y$90,'Power price'!$B$3:$B$90,'Projection of Power Price '!$A27,'Power price'!$A$3:$A$90,'Projection of Power Price '!$B27)</f>
        <v>85.58</v>
      </c>
      <c r="V27" s="36">
        <f>SUMIFS('Power price'!Z$3:Z$90,'Power price'!$B$3:$B$90,'Projection of Power Price '!$A27,'Power price'!$A$3:$A$90,'Projection of Power Price '!$B27)</f>
        <v>90.14</v>
      </c>
      <c r="W27" s="36">
        <f>SUMIFS('Power price'!AA$3:AA$90,'Power price'!$B$3:$B$90,'Projection of Power Price '!$A27,'Power price'!$A$3:$A$90,'Projection of Power Price '!$B27)</f>
        <v>94.45</v>
      </c>
      <c r="X27" s="36">
        <f>SUMIFS('Power price'!AB$3:AB$90,'Power price'!$B$3:$B$90,'Projection of Power Price '!$A27,'Power price'!$A$3:$A$90,'Projection of Power Price '!$B27)</f>
        <v>98.94</v>
      </c>
      <c r="Y27" s="36">
        <f>SUMIFS('Power price'!AC$3:AC$90,'Power price'!$B$3:$B$90,'Projection of Power Price '!$A27,'Power price'!$A$3:$A$90,'Projection of Power Price '!$B27)</f>
        <v>98.21</v>
      </c>
      <c r="Z27" s="36">
        <f>SUMIFS('Power price'!AD$3:AD$90,'Power price'!$B$3:$B$90,'Projection of Power Price '!$A27,'Power price'!$A$3:$A$90,'Projection of Power Price '!$B27)</f>
        <v>100.14</v>
      </c>
      <c r="AA27" s="36">
        <f>SUMIFS('Power price'!AE$3:AE$90,'Power price'!$B$3:$B$90,'Projection of Power Price '!$A27,'Power price'!$A$3:$A$90,'Projection of Power Price '!$B27)</f>
        <v>108.12</v>
      </c>
      <c r="AB27" s="72">
        <f t="shared" si="1"/>
        <v>108.53399999999965</v>
      </c>
      <c r="AC27" s="72">
        <f t="shared" si="2"/>
        <v>111.51820000000043</v>
      </c>
      <c r="AD27" s="72">
        <f t="shared" si="3"/>
        <v>115.80756000000019</v>
      </c>
      <c r="AE27" s="72">
        <f t="shared" si="4"/>
        <v>119.24394800000027</v>
      </c>
      <c r="AF27" s="72">
        <f t="shared" si="5"/>
        <v>121.50117839999984</v>
      </c>
      <c r="AG27" s="72">
        <f t="shared" si="6"/>
        <v>125.41900871999951</v>
      </c>
      <c r="AH27" s="72">
        <f t="shared" si="7"/>
        <v>128.74654977599948</v>
      </c>
      <c r="AI27" s="72">
        <f t="shared" si="8"/>
        <v>131.75956106079866</v>
      </c>
      <c r="AJ27" s="72">
        <f t="shared" si="9"/>
        <v>135.01702844063857</v>
      </c>
      <c r="AK27" s="72">
        <f t="shared" si="10"/>
        <v>138.50034100611083</v>
      </c>
    </row>
    <row r="28" spans="1:37" hidden="1" x14ac:dyDescent="0.3">
      <c r="A28" s="36" t="s">
        <v>27</v>
      </c>
      <c r="B28" s="36" t="s">
        <v>103</v>
      </c>
      <c r="C28" s="56" t="s">
        <v>70</v>
      </c>
      <c r="D28" s="69">
        <f>SUMIFS('Power price'!H$3:H$90,'Power price'!$B$3:$B$90,'Projection of Power Price '!$A28,'Power price'!$A$3:$A$90,'Projection of Power Price '!$B28)</f>
        <v>39.31</v>
      </c>
      <c r="E28" s="69">
        <f>SUMIFS('Power price'!I$3:I$90,'Power price'!$B$3:$B$90,'Projection of Power Price '!$A28,'Power price'!$A$3:$A$90,'Projection of Power Price '!$B28)</f>
        <v>50.03</v>
      </c>
      <c r="F28" s="69">
        <f>SUMIFS('Power price'!J$3:J$90,'Power price'!$B$3:$B$90,'Projection of Power Price '!$A28,'Power price'!$A$3:$A$90,'Projection of Power Price '!$B28)</f>
        <v>47.35</v>
      </c>
      <c r="G28" s="69">
        <f>SUMIFS('Power price'!K$3:K$90,'Power price'!$B$3:$B$90,'Projection of Power Price '!$A28,'Power price'!$A$3:$A$90,'Projection of Power Price '!$B28)</f>
        <v>44.38</v>
      </c>
      <c r="H28" s="36">
        <f>SUMIFS('Power price'!L$3:L$90,'Power price'!$B$3:$B$90,'Projection of Power Price '!$A28,'Power price'!$A$3:$A$90,'Projection of Power Price '!$B28)</f>
        <v>38.99</v>
      </c>
      <c r="I28" s="36">
        <f>SUMIFS('Power price'!M$3:M$90,'Power price'!$B$3:$B$90,'Projection of Power Price '!$A28,'Power price'!$A$3:$A$90,'Projection of Power Price '!$B28)</f>
        <v>43.6</v>
      </c>
      <c r="J28" s="36">
        <f>SUMIFS('Power price'!N$3:N$90,'Power price'!$B$3:$B$90,'Projection of Power Price '!$A28,'Power price'!$A$3:$A$90,'Projection of Power Price '!$B28)</f>
        <v>49.63</v>
      </c>
      <c r="K28" s="36">
        <f>SUMIFS('Power price'!O$3:O$90,'Power price'!$B$3:$B$90,'Projection of Power Price '!$A28,'Power price'!$A$3:$A$90,'Projection of Power Price '!$B28)</f>
        <v>54.05</v>
      </c>
      <c r="L28" s="36">
        <f>SUMIFS('Power price'!P$3:P$90,'Power price'!$B$3:$B$90,'Projection of Power Price '!$A28,'Power price'!$A$3:$A$90,'Projection of Power Price '!$B28)</f>
        <v>58.58</v>
      </c>
      <c r="M28" s="36">
        <f>SUMIFS('Power price'!Q$3:Q$90,'Power price'!$B$3:$B$90,'Projection of Power Price '!$A28,'Power price'!$A$3:$A$90,'Projection of Power Price '!$B28)</f>
        <v>62.68</v>
      </c>
      <c r="N28" s="36">
        <f>SUMIFS('Power price'!R$3:R$90,'Power price'!$B$3:$B$90,'Projection of Power Price '!$A28,'Power price'!$A$3:$A$90,'Projection of Power Price '!$B28)</f>
        <v>66.37</v>
      </c>
      <c r="O28" s="36">
        <f>SUMIFS('Power price'!S$3:S$90,'Power price'!$B$3:$B$90,'Projection of Power Price '!$A28,'Power price'!$A$3:$A$90,'Projection of Power Price '!$B28)</f>
        <v>68.98</v>
      </c>
      <c r="P28" s="36">
        <f>SUMIFS('Power price'!T$3:T$90,'Power price'!$B$3:$B$90,'Projection of Power Price '!$A28,'Power price'!$A$3:$A$90,'Projection of Power Price '!$B28)</f>
        <v>71.86</v>
      </c>
      <c r="Q28" s="36">
        <f>SUMIFS('Power price'!U$3:U$90,'Power price'!$B$3:$B$90,'Projection of Power Price '!$A28,'Power price'!$A$3:$A$90,'Projection of Power Price '!$B28)</f>
        <v>72.930000000000007</v>
      </c>
      <c r="R28" s="36">
        <f>SUMIFS('Power price'!V$3:V$90,'Power price'!$B$3:$B$90,'Projection of Power Price '!$A28,'Power price'!$A$3:$A$90,'Projection of Power Price '!$B28)</f>
        <v>74.25</v>
      </c>
      <c r="S28" s="36">
        <f>SUMIFS('Power price'!W$3:W$90,'Power price'!$B$3:$B$90,'Projection of Power Price '!$A28,'Power price'!$A$3:$A$90,'Projection of Power Price '!$B28)</f>
        <v>75.86</v>
      </c>
      <c r="T28" s="36">
        <f>SUMIFS('Power price'!X$3:X$90,'Power price'!$B$3:$B$90,'Projection of Power Price '!$A28,'Power price'!$A$3:$A$90,'Projection of Power Price '!$B28)</f>
        <v>77.28</v>
      </c>
      <c r="U28" s="36">
        <f>SUMIFS('Power price'!Y$3:Y$90,'Power price'!$B$3:$B$90,'Projection of Power Price '!$A28,'Power price'!$A$3:$A$90,'Projection of Power Price '!$B28)</f>
        <v>81.180000000000007</v>
      </c>
      <c r="V28" s="36">
        <f>SUMIFS('Power price'!Z$3:Z$90,'Power price'!$B$3:$B$90,'Projection of Power Price '!$A28,'Power price'!$A$3:$A$90,'Projection of Power Price '!$B28)</f>
        <v>83.74</v>
      </c>
      <c r="W28" s="36">
        <f>SUMIFS('Power price'!AA$3:AA$90,'Power price'!$B$3:$B$90,'Projection of Power Price '!$A28,'Power price'!$A$3:$A$90,'Projection of Power Price '!$B28)</f>
        <v>87.06</v>
      </c>
      <c r="X28" s="36">
        <f>SUMIFS('Power price'!AB$3:AB$90,'Power price'!$B$3:$B$90,'Projection of Power Price '!$A28,'Power price'!$A$3:$A$90,'Projection of Power Price '!$B28)</f>
        <v>90.95</v>
      </c>
      <c r="Y28" s="36">
        <f>SUMIFS('Power price'!AC$3:AC$90,'Power price'!$B$3:$B$90,'Projection of Power Price '!$A28,'Power price'!$A$3:$A$90,'Projection of Power Price '!$B28)</f>
        <v>90.54</v>
      </c>
      <c r="Z28" s="36">
        <f>SUMIFS('Power price'!AD$3:AD$90,'Power price'!$B$3:$B$90,'Projection of Power Price '!$A28,'Power price'!$A$3:$A$90,'Projection of Power Price '!$B28)</f>
        <v>92.56</v>
      </c>
      <c r="AA28" s="36">
        <f>SUMIFS('Power price'!AE$3:AE$90,'Power price'!$B$3:$B$90,'Projection of Power Price '!$A28,'Power price'!$A$3:$A$90,'Projection of Power Price '!$B28)</f>
        <v>97.45</v>
      </c>
      <c r="AB28" s="72">
        <f t="shared" si="1"/>
        <v>98.429000000000997</v>
      </c>
      <c r="AC28" s="72">
        <f t="shared" si="2"/>
        <v>100.54620000000068</v>
      </c>
      <c r="AD28" s="72">
        <f t="shared" si="3"/>
        <v>103.66946000000098</v>
      </c>
      <c r="AE28" s="72">
        <f t="shared" si="4"/>
        <v>106.12546800000109</v>
      </c>
      <c r="AF28" s="72">
        <f t="shared" si="5"/>
        <v>108.02144440000211</v>
      </c>
      <c r="AG28" s="72">
        <f t="shared" si="6"/>
        <v>110.78756152000187</v>
      </c>
      <c r="AH28" s="72">
        <f t="shared" si="7"/>
        <v>113.28043901600267</v>
      </c>
      <c r="AI28" s="72">
        <f t="shared" si="8"/>
        <v>115.54209005280336</v>
      </c>
      <c r="AJ28" s="72">
        <f t="shared" si="9"/>
        <v>117.97907221424339</v>
      </c>
      <c r="AK28" s="72">
        <f t="shared" si="10"/>
        <v>120.52305668899589</v>
      </c>
    </row>
    <row r="29" spans="1:37" hidden="1" x14ac:dyDescent="0.3">
      <c r="A29" s="36" t="s">
        <v>21</v>
      </c>
      <c r="B29" s="36" t="s">
        <v>103</v>
      </c>
      <c r="C29" s="56" t="s">
        <v>70</v>
      </c>
      <c r="D29" s="69">
        <f>SUMIFS('Power price'!H$3:H$90,'Power price'!$B$3:$B$90,'Projection of Power Price '!$A29,'Power price'!$A$3:$A$90,'Projection of Power Price '!$B29)</f>
        <v>50.35</v>
      </c>
      <c r="E29" s="69">
        <f>SUMIFS('Power price'!I$3:I$90,'Power price'!$B$3:$B$90,'Projection of Power Price '!$A29,'Power price'!$A$3:$A$90,'Projection of Power Price '!$B29)</f>
        <v>49.19</v>
      </c>
      <c r="F29" s="69">
        <f>SUMIFS('Power price'!J$3:J$90,'Power price'!$B$3:$B$90,'Projection of Power Price '!$A29,'Power price'!$A$3:$A$90,'Projection of Power Price '!$B29)</f>
        <v>50.95</v>
      </c>
      <c r="G29" s="69">
        <f>SUMIFS('Power price'!K$3:K$90,'Power price'!$B$3:$B$90,'Projection of Power Price '!$A29,'Power price'!$A$3:$A$90,'Projection of Power Price '!$B29)</f>
        <v>48.45</v>
      </c>
      <c r="H29" s="36">
        <f>SUMIFS('Power price'!L$3:L$90,'Power price'!$B$3:$B$90,'Projection of Power Price '!$A29,'Power price'!$A$3:$A$90,'Projection of Power Price '!$B29)</f>
        <v>43.87</v>
      </c>
      <c r="I29" s="36">
        <f>SUMIFS('Power price'!M$3:M$90,'Power price'!$B$3:$B$90,'Projection of Power Price '!$A29,'Power price'!$A$3:$A$90,'Projection of Power Price '!$B29)</f>
        <v>48.05</v>
      </c>
      <c r="J29" s="36">
        <f>SUMIFS('Power price'!N$3:N$90,'Power price'!$B$3:$B$90,'Projection of Power Price '!$A29,'Power price'!$A$3:$A$90,'Projection of Power Price '!$B29)</f>
        <v>53.54</v>
      </c>
      <c r="K29" s="36">
        <f>SUMIFS('Power price'!O$3:O$90,'Power price'!$B$3:$B$90,'Projection of Power Price '!$A29,'Power price'!$A$3:$A$90,'Projection of Power Price '!$B29)</f>
        <v>57.08</v>
      </c>
      <c r="L29" s="36">
        <f>SUMIFS('Power price'!P$3:P$90,'Power price'!$B$3:$B$90,'Projection of Power Price '!$A29,'Power price'!$A$3:$A$90,'Projection of Power Price '!$B29)</f>
        <v>61.12</v>
      </c>
      <c r="M29" s="36">
        <f>SUMIFS('Power price'!Q$3:Q$90,'Power price'!$B$3:$B$90,'Projection of Power Price '!$A29,'Power price'!$A$3:$A$90,'Projection of Power Price '!$B29)</f>
        <v>67.58</v>
      </c>
      <c r="N29" s="36">
        <f>SUMIFS('Power price'!R$3:R$90,'Power price'!$B$3:$B$90,'Projection of Power Price '!$A29,'Power price'!$A$3:$A$90,'Projection of Power Price '!$B29)</f>
        <v>74.47</v>
      </c>
      <c r="O29" s="36">
        <f>SUMIFS('Power price'!S$3:S$90,'Power price'!$B$3:$B$90,'Projection of Power Price '!$A29,'Power price'!$A$3:$A$90,'Projection of Power Price '!$B29)</f>
        <v>76.95</v>
      </c>
      <c r="P29" s="36">
        <f>SUMIFS('Power price'!T$3:T$90,'Power price'!$B$3:$B$90,'Projection of Power Price '!$A29,'Power price'!$A$3:$A$90,'Projection of Power Price '!$B29)</f>
        <v>80.849999999999994</v>
      </c>
      <c r="Q29" s="36">
        <f>SUMIFS('Power price'!U$3:U$90,'Power price'!$B$3:$B$90,'Projection of Power Price '!$A29,'Power price'!$A$3:$A$90,'Projection of Power Price '!$B29)</f>
        <v>77.2</v>
      </c>
      <c r="R29" s="36">
        <f>SUMIFS('Power price'!V$3:V$90,'Power price'!$B$3:$B$90,'Projection of Power Price '!$A29,'Power price'!$A$3:$A$90,'Projection of Power Price '!$B29)</f>
        <v>78.48</v>
      </c>
      <c r="S29" s="36">
        <f>SUMIFS('Power price'!W$3:W$90,'Power price'!$B$3:$B$90,'Projection of Power Price '!$A29,'Power price'!$A$3:$A$90,'Projection of Power Price '!$B29)</f>
        <v>79.16</v>
      </c>
      <c r="T29" s="36">
        <f>SUMIFS('Power price'!X$3:X$90,'Power price'!$B$3:$B$90,'Projection of Power Price '!$A29,'Power price'!$A$3:$A$90,'Projection of Power Price '!$B29)</f>
        <v>80.849999999999994</v>
      </c>
      <c r="U29" s="36">
        <f>SUMIFS('Power price'!Y$3:Y$90,'Power price'!$B$3:$B$90,'Projection of Power Price '!$A29,'Power price'!$A$3:$A$90,'Projection of Power Price '!$B29)</f>
        <v>83.94</v>
      </c>
      <c r="V29" s="36">
        <f>SUMIFS('Power price'!Z$3:Z$90,'Power price'!$B$3:$B$90,'Projection of Power Price '!$A29,'Power price'!$A$3:$A$90,'Projection of Power Price '!$B29)</f>
        <v>83.71</v>
      </c>
      <c r="W29" s="36">
        <f>SUMIFS('Power price'!AA$3:AA$90,'Power price'!$B$3:$B$90,'Projection of Power Price '!$A29,'Power price'!$A$3:$A$90,'Projection of Power Price '!$B29)</f>
        <v>85.6</v>
      </c>
      <c r="X29" s="36">
        <f>SUMIFS('Power price'!AB$3:AB$90,'Power price'!$B$3:$B$90,'Projection of Power Price '!$A29,'Power price'!$A$3:$A$90,'Projection of Power Price '!$B29)</f>
        <v>89.59</v>
      </c>
      <c r="Y29" s="36">
        <f>SUMIFS('Power price'!AC$3:AC$90,'Power price'!$B$3:$B$90,'Projection of Power Price '!$A29,'Power price'!$A$3:$A$90,'Projection of Power Price '!$B29)</f>
        <v>87.52</v>
      </c>
      <c r="Z29" s="36">
        <f>SUMIFS('Power price'!AD$3:AD$90,'Power price'!$B$3:$B$90,'Projection of Power Price '!$A29,'Power price'!$A$3:$A$90,'Projection of Power Price '!$B29)</f>
        <v>89.71</v>
      </c>
      <c r="AA29" s="36">
        <f>SUMIFS('Power price'!AE$3:AE$90,'Power price'!$B$3:$B$90,'Projection of Power Price '!$A29,'Power price'!$A$3:$A$90,'Projection of Power Price '!$B29)</f>
        <v>99.86</v>
      </c>
      <c r="AB29" s="72">
        <f t="shared" si="1"/>
        <v>99.048000000000684</v>
      </c>
      <c r="AC29" s="72">
        <f t="shared" si="2"/>
        <v>102.52239999999983</v>
      </c>
      <c r="AD29" s="72">
        <f t="shared" si="3"/>
        <v>107.53492000000006</v>
      </c>
      <c r="AE29" s="72">
        <f t="shared" si="4"/>
        <v>111.22873600000003</v>
      </c>
      <c r="AF29" s="72">
        <f t="shared" si="5"/>
        <v>113.40612879999935</v>
      </c>
      <c r="AG29" s="72">
        <f t="shared" si="6"/>
        <v>117.97481503999825</v>
      </c>
      <c r="AH29" s="72">
        <f t="shared" si="7"/>
        <v>121.56621163199816</v>
      </c>
      <c r="AI29" s="72">
        <f t="shared" si="8"/>
        <v>124.78476098559713</v>
      </c>
      <c r="AJ29" s="72">
        <f t="shared" si="9"/>
        <v>128.37377033247685</v>
      </c>
      <c r="AK29" s="72">
        <f t="shared" si="10"/>
        <v>132.2447060611803</v>
      </c>
    </row>
    <row r="30" spans="1:37" hidden="1" x14ac:dyDescent="0.3">
      <c r="A30" s="36" t="s">
        <v>29</v>
      </c>
      <c r="B30" s="36" t="s">
        <v>103</v>
      </c>
      <c r="C30" s="56" t="s">
        <v>70</v>
      </c>
      <c r="D30" s="69">
        <f>SUMIFS('Power price'!H$3:H$90,'Power price'!$B$3:$B$90,'Projection of Power Price '!$A30,'Power price'!$A$3:$A$90,'Projection of Power Price '!$B30)</f>
        <v>38.58</v>
      </c>
      <c r="E30" s="69">
        <f>SUMIFS('Power price'!I$3:I$90,'Power price'!$B$3:$B$90,'Projection of Power Price '!$A30,'Power price'!$A$3:$A$90,'Projection of Power Price '!$B30)</f>
        <v>49.73</v>
      </c>
      <c r="F30" s="69">
        <f>SUMIFS('Power price'!J$3:J$90,'Power price'!$B$3:$B$90,'Projection of Power Price '!$A30,'Power price'!$A$3:$A$90,'Projection of Power Price '!$B30)</f>
        <v>46.26</v>
      </c>
      <c r="G30" s="69">
        <f>SUMIFS('Power price'!K$3:K$90,'Power price'!$B$3:$B$90,'Projection of Power Price '!$A30,'Power price'!$A$3:$A$90,'Projection of Power Price '!$B30)</f>
        <v>47.52</v>
      </c>
      <c r="H30" s="36">
        <f>SUMIFS('Power price'!L$3:L$90,'Power price'!$B$3:$B$90,'Projection of Power Price '!$A30,'Power price'!$A$3:$A$90,'Projection of Power Price '!$B30)</f>
        <v>39.68</v>
      </c>
      <c r="I30" s="36">
        <f>SUMIFS('Power price'!M$3:M$90,'Power price'!$B$3:$B$90,'Projection of Power Price '!$A30,'Power price'!$A$3:$A$90,'Projection of Power Price '!$B30)</f>
        <v>43.13</v>
      </c>
      <c r="J30" s="36">
        <f>SUMIFS('Power price'!N$3:N$90,'Power price'!$B$3:$B$90,'Projection of Power Price '!$A30,'Power price'!$A$3:$A$90,'Projection of Power Price '!$B30)</f>
        <v>48.06</v>
      </c>
      <c r="K30" s="36">
        <f>SUMIFS('Power price'!O$3:O$90,'Power price'!$B$3:$B$90,'Projection of Power Price '!$A30,'Power price'!$A$3:$A$90,'Projection of Power Price '!$B30)</f>
        <v>52.1</v>
      </c>
      <c r="L30" s="36">
        <f>SUMIFS('Power price'!P$3:P$90,'Power price'!$B$3:$B$90,'Projection of Power Price '!$A30,'Power price'!$A$3:$A$90,'Projection of Power Price '!$B30)</f>
        <v>56.88</v>
      </c>
      <c r="M30" s="36">
        <f>SUMIFS('Power price'!Q$3:Q$90,'Power price'!$B$3:$B$90,'Projection of Power Price '!$A30,'Power price'!$A$3:$A$90,'Projection of Power Price '!$B30)</f>
        <v>60.51</v>
      </c>
      <c r="N30" s="36">
        <f>SUMIFS('Power price'!R$3:R$90,'Power price'!$B$3:$B$90,'Projection of Power Price '!$A30,'Power price'!$A$3:$A$90,'Projection of Power Price '!$B30)</f>
        <v>64.22</v>
      </c>
      <c r="O30" s="36">
        <f>SUMIFS('Power price'!S$3:S$90,'Power price'!$B$3:$B$90,'Projection of Power Price '!$A30,'Power price'!$A$3:$A$90,'Projection of Power Price '!$B30)</f>
        <v>66.61</v>
      </c>
      <c r="P30" s="36">
        <f>SUMIFS('Power price'!T$3:T$90,'Power price'!$B$3:$B$90,'Projection of Power Price '!$A30,'Power price'!$A$3:$A$90,'Projection of Power Price '!$B30)</f>
        <v>69.39</v>
      </c>
      <c r="Q30" s="36">
        <f>SUMIFS('Power price'!U$3:U$90,'Power price'!$B$3:$B$90,'Projection of Power Price '!$A30,'Power price'!$A$3:$A$90,'Projection of Power Price '!$B30)</f>
        <v>70.209999999999994</v>
      </c>
      <c r="R30" s="36">
        <f>SUMIFS('Power price'!V$3:V$90,'Power price'!$B$3:$B$90,'Projection of Power Price '!$A30,'Power price'!$A$3:$A$90,'Projection of Power Price '!$B30)</f>
        <v>70.72</v>
      </c>
      <c r="S30" s="36">
        <f>SUMIFS('Power price'!W$3:W$90,'Power price'!$B$3:$B$90,'Projection of Power Price '!$A30,'Power price'!$A$3:$A$90,'Projection of Power Price '!$B30)</f>
        <v>69.459999999999994</v>
      </c>
      <c r="T30" s="36">
        <f>SUMIFS('Power price'!X$3:X$90,'Power price'!$B$3:$B$90,'Projection of Power Price '!$A30,'Power price'!$A$3:$A$90,'Projection of Power Price '!$B30)</f>
        <v>68.459999999999994</v>
      </c>
      <c r="U30" s="36">
        <f>SUMIFS('Power price'!Y$3:Y$90,'Power price'!$B$3:$B$90,'Projection of Power Price '!$A30,'Power price'!$A$3:$A$90,'Projection of Power Price '!$B30)</f>
        <v>69.69</v>
      </c>
      <c r="V30" s="36">
        <f>SUMIFS('Power price'!Z$3:Z$90,'Power price'!$B$3:$B$90,'Projection of Power Price '!$A30,'Power price'!$A$3:$A$90,'Projection of Power Price '!$B30)</f>
        <v>70.02</v>
      </c>
      <c r="W30" s="36">
        <f>SUMIFS('Power price'!AA$3:AA$90,'Power price'!$B$3:$B$90,'Projection of Power Price '!$A30,'Power price'!$A$3:$A$90,'Projection of Power Price '!$B30)</f>
        <v>70.95</v>
      </c>
      <c r="X30" s="36">
        <f>SUMIFS('Power price'!AB$3:AB$90,'Power price'!$B$3:$B$90,'Projection of Power Price '!$A30,'Power price'!$A$3:$A$90,'Projection of Power Price '!$B30)</f>
        <v>72.8</v>
      </c>
      <c r="Y30" s="36">
        <f>SUMIFS('Power price'!AC$3:AC$90,'Power price'!$B$3:$B$90,'Projection of Power Price '!$A30,'Power price'!$A$3:$A$90,'Projection of Power Price '!$B30)</f>
        <v>73.040000000000006</v>
      </c>
      <c r="Z30" s="36">
        <f>SUMIFS('Power price'!AD$3:AD$90,'Power price'!$B$3:$B$90,'Projection of Power Price '!$A30,'Power price'!$A$3:$A$90,'Projection of Power Price '!$B30)</f>
        <v>73.599999999999994</v>
      </c>
      <c r="AA30" s="36">
        <f>SUMIFS('Power price'!AE$3:AE$90,'Power price'!$B$3:$B$90,'Projection of Power Price '!$A30,'Power price'!$A$3:$A$90,'Projection of Power Price '!$B30)</f>
        <v>73.900000000000006</v>
      </c>
      <c r="AB30" s="72">
        <f t="shared" si="1"/>
        <v>74.867999999999938</v>
      </c>
      <c r="AC30" s="72">
        <f t="shared" si="2"/>
        <v>75.1404</v>
      </c>
      <c r="AD30" s="72">
        <f t="shared" si="3"/>
        <v>75.750319999999874</v>
      </c>
      <c r="AE30" s="72">
        <f t="shared" si="4"/>
        <v>76.314055999999937</v>
      </c>
      <c r="AF30" s="72">
        <f t="shared" si="5"/>
        <v>76.907684799999743</v>
      </c>
      <c r="AG30" s="72">
        <f t="shared" si="6"/>
        <v>77.371999839999717</v>
      </c>
      <c r="AH30" s="72">
        <f t="shared" si="7"/>
        <v>77.983061471999463</v>
      </c>
      <c r="AI30" s="72">
        <f t="shared" si="8"/>
        <v>78.522452457599456</v>
      </c>
      <c r="AJ30" s="72">
        <f t="shared" si="9"/>
        <v>79.067501790079177</v>
      </c>
      <c r="AK30" s="72">
        <f t="shared" si="10"/>
        <v>79.611566051263253</v>
      </c>
    </row>
    <row r="31" spans="1:37" hidden="1" x14ac:dyDescent="0.3">
      <c r="A31" s="36" t="s">
        <v>33</v>
      </c>
      <c r="B31" s="36" t="s">
        <v>103</v>
      </c>
      <c r="C31" s="56" t="s">
        <v>70</v>
      </c>
      <c r="D31" s="69">
        <f>SUMIFS('Power price'!H$3:H$90,'Power price'!$B$3:$B$90,'Projection of Power Price '!$A31,'Power price'!$A$3:$A$90,'Projection of Power Price '!$B31)</f>
        <v>48.32</v>
      </c>
      <c r="E31" s="69">
        <f>SUMIFS('Power price'!I$3:I$90,'Power price'!$B$3:$B$90,'Projection of Power Price '!$A31,'Power price'!$A$3:$A$90,'Projection of Power Price '!$B31)</f>
        <v>45.09</v>
      </c>
      <c r="F31" s="69">
        <f>SUMIFS('Power price'!J$3:J$90,'Power price'!$B$3:$B$90,'Projection of Power Price '!$A31,'Power price'!$A$3:$A$90,'Projection of Power Price '!$B31)</f>
        <v>46.07</v>
      </c>
      <c r="G31" s="69">
        <f>SUMIFS('Power price'!K$3:K$90,'Power price'!$B$3:$B$90,'Projection of Power Price '!$A31,'Power price'!$A$3:$A$90,'Projection of Power Price '!$B31)</f>
        <v>43.5</v>
      </c>
      <c r="H31" s="36">
        <f>SUMIFS('Power price'!L$3:L$90,'Power price'!$B$3:$B$90,'Projection of Power Price '!$A31,'Power price'!$A$3:$A$90,'Projection of Power Price '!$B31)</f>
        <v>44.69</v>
      </c>
      <c r="I31" s="36">
        <f>SUMIFS('Power price'!M$3:M$90,'Power price'!$B$3:$B$90,'Projection of Power Price '!$A31,'Power price'!$A$3:$A$90,'Projection of Power Price '!$B31)</f>
        <v>48.01</v>
      </c>
      <c r="J31" s="36">
        <f>SUMIFS('Power price'!N$3:N$90,'Power price'!$B$3:$B$90,'Projection of Power Price '!$A31,'Power price'!$A$3:$A$90,'Projection of Power Price '!$B31)</f>
        <v>51.31</v>
      </c>
      <c r="K31" s="36">
        <f>SUMIFS('Power price'!O$3:O$90,'Power price'!$B$3:$B$90,'Projection of Power Price '!$A31,'Power price'!$A$3:$A$90,'Projection of Power Price '!$B31)</f>
        <v>54.71</v>
      </c>
      <c r="L31" s="36">
        <f>SUMIFS('Power price'!P$3:P$90,'Power price'!$B$3:$B$90,'Projection of Power Price '!$A31,'Power price'!$A$3:$A$90,'Projection of Power Price '!$B31)</f>
        <v>61.45</v>
      </c>
      <c r="M31" s="36">
        <f>SUMIFS('Power price'!Q$3:Q$90,'Power price'!$B$3:$B$90,'Projection of Power Price '!$A31,'Power price'!$A$3:$A$90,'Projection of Power Price '!$B31)</f>
        <v>60.45</v>
      </c>
      <c r="N31" s="36">
        <f>SUMIFS('Power price'!R$3:R$90,'Power price'!$B$3:$B$90,'Projection of Power Price '!$A31,'Power price'!$A$3:$A$90,'Projection of Power Price '!$B31)</f>
        <v>60.93</v>
      </c>
      <c r="O31" s="36">
        <f>SUMIFS('Power price'!S$3:S$90,'Power price'!$B$3:$B$90,'Projection of Power Price '!$A31,'Power price'!$A$3:$A$90,'Projection of Power Price '!$B31)</f>
        <v>65.62</v>
      </c>
      <c r="P31" s="36">
        <f>SUMIFS('Power price'!T$3:T$90,'Power price'!$B$3:$B$90,'Projection of Power Price '!$A31,'Power price'!$A$3:$A$90,'Projection of Power Price '!$B31)</f>
        <v>65.099999999999994</v>
      </c>
      <c r="Q31" s="36">
        <f>SUMIFS('Power price'!U$3:U$90,'Power price'!$B$3:$B$90,'Projection of Power Price '!$A31,'Power price'!$A$3:$A$90,'Projection of Power Price '!$B31)</f>
        <v>76.260000000000005</v>
      </c>
      <c r="R31" s="36">
        <f>SUMIFS('Power price'!V$3:V$90,'Power price'!$B$3:$B$90,'Projection of Power Price '!$A31,'Power price'!$A$3:$A$90,'Projection of Power Price '!$B31)</f>
        <v>77.75</v>
      </c>
      <c r="S31" s="36">
        <f>SUMIFS('Power price'!W$3:W$90,'Power price'!$B$3:$B$90,'Projection of Power Price '!$A31,'Power price'!$A$3:$A$90,'Projection of Power Price '!$B31)</f>
        <v>68.040000000000006</v>
      </c>
      <c r="T31" s="36">
        <f>SUMIFS('Power price'!X$3:X$90,'Power price'!$B$3:$B$90,'Projection of Power Price '!$A31,'Power price'!$A$3:$A$90,'Projection of Power Price '!$B31)</f>
        <v>68.099999999999994</v>
      </c>
      <c r="U31" s="36">
        <f>SUMIFS('Power price'!Y$3:Y$90,'Power price'!$B$3:$B$90,'Projection of Power Price '!$A31,'Power price'!$A$3:$A$90,'Projection of Power Price '!$B31)</f>
        <v>69.239999999999995</v>
      </c>
      <c r="V31" s="36">
        <f>SUMIFS('Power price'!Z$3:Z$90,'Power price'!$B$3:$B$90,'Projection of Power Price '!$A31,'Power price'!$A$3:$A$90,'Projection of Power Price '!$B31)</f>
        <v>79.98</v>
      </c>
      <c r="W31" s="36">
        <f>SUMIFS('Power price'!AA$3:AA$90,'Power price'!$B$3:$B$90,'Projection of Power Price '!$A31,'Power price'!$A$3:$A$90,'Projection of Power Price '!$B31)</f>
        <v>82.53</v>
      </c>
      <c r="X31" s="36">
        <f>SUMIFS('Power price'!AB$3:AB$90,'Power price'!$B$3:$B$90,'Projection of Power Price '!$A31,'Power price'!$A$3:$A$90,'Projection of Power Price '!$B31)</f>
        <v>85.75</v>
      </c>
      <c r="Y31" s="36">
        <f>SUMIFS('Power price'!AC$3:AC$90,'Power price'!$B$3:$B$90,'Projection of Power Price '!$A31,'Power price'!$A$3:$A$90,'Projection of Power Price '!$B31)</f>
        <v>85.9</v>
      </c>
      <c r="Z31" s="36">
        <f>SUMIFS('Power price'!AD$3:AD$90,'Power price'!$B$3:$B$90,'Projection of Power Price '!$A31,'Power price'!$A$3:$A$90,'Projection of Power Price '!$B31)</f>
        <v>84.38</v>
      </c>
      <c r="AA31" s="36">
        <f>SUMIFS('Power price'!AE$3:AE$90,'Power price'!$B$3:$B$90,'Projection of Power Price '!$A31,'Power price'!$A$3:$A$90,'Projection of Power Price '!$B31)</f>
        <v>86.59</v>
      </c>
      <c r="AB31" s="72">
        <f t="shared" si="1"/>
        <v>87.055000000000064</v>
      </c>
      <c r="AC31" s="72">
        <f t="shared" si="2"/>
        <v>86.925000000000182</v>
      </c>
      <c r="AD31" s="72">
        <f t="shared" si="3"/>
        <v>87.587500000000205</v>
      </c>
      <c r="AE31" s="72">
        <f t="shared" si="4"/>
        <v>88.532500000000255</v>
      </c>
      <c r="AF31" s="72">
        <f t="shared" si="5"/>
        <v>88.663250000000403</v>
      </c>
      <c r="AG31" s="72">
        <f t="shared" si="6"/>
        <v>89.199850000000424</v>
      </c>
      <c r="AH31" s="72">
        <f t="shared" si="7"/>
        <v>89.869255000000521</v>
      </c>
      <c r="AI31" s="72">
        <f t="shared" si="8"/>
        <v>90.339729000000602</v>
      </c>
      <c r="AJ31" s="72">
        <f t="shared" si="9"/>
        <v>90.767055700000697</v>
      </c>
      <c r="AK31" s="72">
        <f t="shared" si="10"/>
        <v>91.372075060000839</v>
      </c>
    </row>
    <row r="32" spans="1:37" hidden="1" x14ac:dyDescent="0.3">
      <c r="A32" s="36" t="s">
        <v>39</v>
      </c>
      <c r="B32" s="36" t="s">
        <v>103</v>
      </c>
      <c r="C32" s="56" t="s">
        <v>70</v>
      </c>
      <c r="D32" s="69">
        <f>SUMIFS('Power price'!H$3:H$90,'Power price'!$B$3:$B$90,'Projection of Power Price '!$A32,'Power price'!$A$3:$A$90,'Projection of Power Price '!$B32)</f>
        <v>52.24</v>
      </c>
      <c r="E32" s="69">
        <f>SUMIFS('Power price'!I$3:I$90,'Power price'!$B$3:$B$90,'Projection of Power Price '!$A32,'Power price'!$A$3:$A$90,'Projection of Power Price '!$B32)</f>
        <v>57.11</v>
      </c>
      <c r="F32" s="69">
        <f>SUMIFS('Power price'!J$3:J$90,'Power price'!$B$3:$B$90,'Projection of Power Price '!$A32,'Power price'!$A$3:$A$90,'Projection of Power Price '!$B32)</f>
        <v>53.7</v>
      </c>
      <c r="G32" s="69">
        <f>SUMIFS('Power price'!K$3:K$90,'Power price'!$B$3:$B$90,'Projection of Power Price '!$A32,'Power price'!$A$3:$A$90,'Projection of Power Price '!$B32)</f>
        <v>48.31</v>
      </c>
      <c r="H32" s="36">
        <f>SUMIFS('Power price'!L$3:L$90,'Power price'!$B$3:$B$90,'Projection of Power Price '!$A32,'Power price'!$A$3:$A$90,'Projection of Power Price '!$B32)</f>
        <v>47.17</v>
      </c>
      <c r="I32" s="36">
        <f>SUMIFS('Power price'!M$3:M$90,'Power price'!$B$3:$B$90,'Projection of Power Price '!$A32,'Power price'!$A$3:$A$90,'Projection of Power Price '!$B32)</f>
        <v>48.71</v>
      </c>
      <c r="J32" s="36">
        <f>SUMIFS('Power price'!N$3:N$90,'Power price'!$B$3:$B$90,'Projection of Power Price '!$A32,'Power price'!$A$3:$A$90,'Projection of Power Price '!$B32)</f>
        <v>50.64</v>
      </c>
      <c r="K32" s="36">
        <f>SUMIFS('Power price'!O$3:O$90,'Power price'!$B$3:$B$90,'Projection of Power Price '!$A32,'Power price'!$A$3:$A$90,'Projection of Power Price '!$B32)</f>
        <v>54.71</v>
      </c>
      <c r="L32" s="36">
        <f>SUMIFS('Power price'!P$3:P$90,'Power price'!$B$3:$B$90,'Projection of Power Price '!$A32,'Power price'!$A$3:$A$90,'Projection of Power Price '!$B32)</f>
        <v>54.09</v>
      </c>
      <c r="M32" s="36">
        <f>SUMIFS('Power price'!Q$3:Q$90,'Power price'!$B$3:$B$90,'Projection of Power Price '!$A32,'Power price'!$A$3:$A$90,'Projection of Power Price '!$B32)</f>
        <v>56.69</v>
      </c>
      <c r="N32" s="36">
        <f>SUMIFS('Power price'!R$3:R$90,'Power price'!$B$3:$B$90,'Projection of Power Price '!$A32,'Power price'!$A$3:$A$90,'Projection of Power Price '!$B32)</f>
        <v>58.39</v>
      </c>
      <c r="O32" s="36">
        <f>SUMIFS('Power price'!S$3:S$90,'Power price'!$B$3:$B$90,'Projection of Power Price '!$A32,'Power price'!$A$3:$A$90,'Projection of Power Price '!$B32)</f>
        <v>59.92</v>
      </c>
      <c r="P32" s="36">
        <f>SUMIFS('Power price'!T$3:T$90,'Power price'!$B$3:$B$90,'Projection of Power Price '!$A32,'Power price'!$A$3:$A$90,'Projection of Power Price '!$B32)</f>
        <v>62.18</v>
      </c>
      <c r="Q32" s="36">
        <f>SUMIFS('Power price'!U$3:U$90,'Power price'!$B$3:$B$90,'Projection of Power Price '!$A32,'Power price'!$A$3:$A$90,'Projection of Power Price '!$B32)</f>
        <v>63.91</v>
      </c>
      <c r="R32" s="36">
        <f>SUMIFS('Power price'!V$3:V$90,'Power price'!$B$3:$B$90,'Projection of Power Price '!$A32,'Power price'!$A$3:$A$90,'Projection of Power Price '!$B32)</f>
        <v>64.260000000000005</v>
      </c>
      <c r="S32" s="36">
        <f>SUMIFS('Power price'!W$3:W$90,'Power price'!$B$3:$B$90,'Projection of Power Price '!$A32,'Power price'!$A$3:$A$90,'Projection of Power Price '!$B32)</f>
        <v>69.36</v>
      </c>
      <c r="T32" s="36">
        <f>SUMIFS('Power price'!X$3:X$90,'Power price'!$B$3:$B$90,'Projection of Power Price '!$A32,'Power price'!$A$3:$A$90,'Projection of Power Price '!$B32)</f>
        <v>68.03</v>
      </c>
      <c r="U32" s="36">
        <f>SUMIFS('Power price'!Y$3:Y$90,'Power price'!$B$3:$B$90,'Projection of Power Price '!$A32,'Power price'!$A$3:$A$90,'Projection of Power Price '!$B32)</f>
        <v>73.69</v>
      </c>
      <c r="V32" s="36">
        <f>SUMIFS('Power price'!Z$3:Z$90,'Power price'!$B$3:$B$90,'Projection of Power Price '!$A32,'Power price'!$A$3:$A$90,'Projection of Power Price '!$B32)</f>
        <v>74.88</v>
      </c>
      <c r="W32" s="36">
        <f>SUMIFS('Power price'!AA$3:AA$90,'Power price'!$B$3:$B$90,'Projection of Power Price '!$A32,'Power price'!$A$3:$A$90,'Projection of Power Price '!$B32)</f>
        <v>90.691884937932358</v>
      </c>
      <c r="X32" s="36">
        <f>SUMIFS('Power price'!AB$3:AB$90,'Power price'!$B$3:$B$90,'Projection of Power Price '!$A32,'Power price'!$A$3:$A$90,'Projection of Power Price '!$B32)</f>
        <v>92.340482310513238</v>
      </c>
      <c r="Y32" s="36">
        <f>SUMIFS('Power price'!AC$3:AC$90,'Power price'!$B$3:$B$90,'Projection of Power Price '!$A32,'Power price'!$A$3:$A$90,'Projection of Power Price '!$B32)</f>
        <v>94.015999999999991</v>
      </c>
      <c r="Z32" s="36">
        <f>SUMIFS('Power price'!AD$3:AD$90,'Power price'!$B$3:$B$90,'Projection of Power Price '!$A32,'Power price'!$A$3:$A$90,'Projection of Power Price '!$B32)</f>
        <v>95.727467281047055</v>
      </c>
      <c r="AA32" s="36">
        <f>SUMIFS('Power price'!AE$3:AE$90,'Power price'!$B$3:$B$90,'Projection of Power Price '!$A32,'Power price'!$A$3:$A$90,'Projection of Power Price '!$B32)</f>
        <v>97.469132863262701</v>
      </c>
      <c r="AB32" s="72">
        <f t="shared" si="1"/>
        <v>99.131437724909574</v>
      </c>
      <c r="AC32" s="72">
        <f t="shared" si="2"/>
        <v>100.84741714356278</v>
      </c>
      <c r="AD32" s="72">
        <f t="shared" si="3"/>
        <v>102.55833242185281</v>
      </c>
      <c r="AE32" s="72">
        <f t="shared" si="4"/>
        <v>104.25876185550078</v>
      </c>
      <c r="AF32" s="72">
        <f t="shared" si="5"/>
        <v>105.95486220624343</v>
      </c>
      <c r="AG32" s="72">
        <f t="shared" si="6"/>
        <v>107.66762037279523</v>
      </c>
      <c r="AH32" s="72">
        <f t="shared" si="7"/>
        <v>109.36847967284712</v>
      </c>
      <c r="AI32" s="72">
        <f t="shared" si="8"/>
        <v>111.07035721163265</v>
      </c>
      <c r="AJ32" s="72">
        <f t="shared" si="9"/>
        <v>112.77505871746416</v>
      </c>
      <c r="AK32" s="72">
        <f t="shared" si="10"/>
        <v>114.4802145945805</v>
      </c>
    </row>
    <row r="33" spans="1:37" hidden="1" x14ac:dyDescent="0.3">
      <c r="A33" s="36" t="s">
        <v>31</v>
      </c>
      <c r="B33" s="36" t="s">
        <v>103</v>
      </c>
      <c r="C33" s="56" t="s">
        <v>70</v>
      </c>
      <c r="D33" s="69">
        <f>SUMIFS('Power price'!H$3:H$90,'Power price'!$B$3:$B$90,'Projection of Power Price '!$A33,'Power price'!$A$3:$A$90,'Projection of Power Price '!$B33)</f>
        <v>52.24</v>
      </c>
      <c r="E33" s="69">
        <f>SUMIFS('Power price'!I$3:I$90,'Power price'!$B$3:$B$90,'Projection of Power Price '!$A33,'Power price'!$A$3:$A$90,'Projection of Power Price '!$B33)</f>
        <v>57.11</v>
      </c>
      <c r="F33" s="69">
        <f>SUMIFS('Power price'!J$3:J$90,'Power price'!$B$3:$B$90,'Projection of Power Price '!$A33,'Power price'!$A$3:$A$90,'Projection of Power Price '!$B33)</f>
        <v>53.7</v>
      </c>
      <c r="G33" s="69">
        <f>SUMIFS('Power price'!K$3:K$90,'Power price'!$B$3:$B$90,'Projection of Power Price '!$A33,'Power price'!$A$3:$A$90,'Projection of Power Price '!$B33)</f>
        <v>48.31</v>
      </c>
      <c r="H33" s="36">
        <f>SUMIFS('Power price'!L$3:L$90,'Power price'!$B$3:$B$90,'Projection of Power Price '!$A33,'Power price'!$A$3:$A$90,'Projection of Power Price '!$B33)</f>
        <v>47.17</v>
      </c>
      <c r="I33" s="36">
        <f>SUMIFS('Power price'!M$3:M$90,'Power price'!$B$3:$B$90,'Projection of Power Price '!$A33,'Power price'!$A$3:$A$90,'Projection of Power Price '!$B33)</f>
        <v>48.71</v>
      </c>
      <c r="J33" s="36">
        <f>SUMIFS('Power price'!N$3:N$90,'Power price'!$B$3:$B$90,'Projection of Power Price '!$A33,'Power price'!$A$3:$A$90,'Projection of Power Price '!$B33)</f>
        <v>50.64</v>
      </c>
      <c r="K33" s="36">
        <f>SUMIFS('Power price'!O$3:O$90,'Power price'!$B$3:$B$90,'Projection of Power Price '!$A33,'Power price'!$A$3:$A$90,'Projection of Power Price '!$B33)</f>
        <v>54.71</v>
      </c>
      <c r="L33" s="36">
        <f>SUMIFS('Power price'!P$3:P$90,'Power price'!$B$3:$B$90,'Projection of Power Price '!$A33,'Power price'!$A$3:$A$90,'Projection of Power Price '!$B33)</f>
        <v>54.09</v>
      </c>
      <c r="M33" s="36">
        <f>SUMIFS('Power price'!Q$3:Q$90,'Power price'!$B$3:$B$90,'Projection of Power Price '!$A33,'Power price'!$A$3:$A$90,'Projection of Power Price '!$B33)</f>
        <v>56.96</v>
      </c>
      <c r="N33" s="36">
        <f>SUMIFS('Power price'!R$3:R$90,'Power price'!$B$3:$B$90,'Projection of Power Price '!$A33,'Power price'!$A$3:$A$90,'Projection of Power Price '!$B33)</f>
        <v>59.01</v>
      </c>
      <c r="O33" s="36">
        <f>SUMIFS('Power price'!S$3:S$90,'Power price'!$B$3:$B$90,'Projection of Power Price '!$A33,'Power price'!$A$3:$A$90,'Projection of Power Price '!$B33)</f>
        <v>62.18</v>
      </c>
      <c r="P33" s="36">
        <f>SUMIFS('Power price'!T$3:T$90,'Power price'!$B$3:$B$90,'Projection of Power Price '!$A33,'Power price'!$A$3:$A$90,'Projection of Power Price '!$B33)</f>
        <v>65</v>
      </c>
      <c r="Q33" s="36">
        <f>SUMIFS('Power price'!U$3:U$90,'Power price'!$B$3:$B$90,'Projection of Power Price '!$A33,'Power price'!$A$3:$A$90,'Projection of Power Price '!$B33)</f>
        <v>68.28</v>
      </c>
      <c r="R33" s="36">
        <f>SUMIFS('Power price'!V$3:V$90,'Power price'!$B$3:$B$90,'Projection of Power Price '!$A33,'Power price'!$A$3:$A$90,'Projection of Power Price '!$B33)</f>
        <v>69.06</v>
      </c>
      <c r="S33" s="36">
        <f>SUMIFS('Power price'!W$3:W$90,'Power price'!$B$3:$B$90,'Projection of Power Price '!$A33,'Power price'!$A$3:$A$90,'Projection of Power Price '!$B33)</f>
        <v>73.569999999999993</v>
      </c>
      <c r="T33" s="36">
        <f>SUMIFS('Power price'!X$3:X$90,'Power price'!$B$3:$B$90,'Projection of Power Price '!$A33,'Power price'!$A$3:$A$90,'Projection of Power Price '!$B33)</f>
        <v>73.91</v>
      </c>
      <c r="U33" s="36">
        <f>SUMIFS('Power price'!Y$3:Y$90,'Power price'!$B$3:$B$90,'Projection of Power Price '!$A33,'Power price'!$A$3:$A$90,'Projection of Power Price '!$B33)</f>
        <v>79.510000000000005</v>
      </c>
      <c r="V33" s="36">
        <f>SUMIFS('Power price'!Z$3:Z$90,'Power price'!$B$3:$B$90,'Projection of Power Price '!$A33,'Power price'!$A$3:$A$90,'Projection of Power Price '!$B33)</f>
        <v>82.48</v>
      </c>
      <c r="W33" s="36">
        <f>SUMIFS('Power price'!AA$3:AA$90,'Power price'!$B$3:$B$90,'Projection of Power Price '!$A33,'Power price'!$A$3:$A$90,'Projection of Power Price '!$B33)</f>
        <v>98.414817532523585</v>
      </c>
      <c r="X33" s="36">
        <f>SUMIFS('Power price'!AB$3:AB$90,'Power price'!$B$3:$B$90,'Projection of Power Price '!$A33,'Power price'!$A$3:$A$90,'Projection of Power Price '!$B33)</f>
        <v>100.20380239834904</v>
      </c>
      <c r="Y33" s="36">
        <f>SUMIFS('Power price'!AC$3:AC$90,'Power price'!$B$3:$B$90,'Projection of Power Price '!$A33,'Power price'!$A$3:$A$90,'Projection of Power Price '!$B33)</f>
        <v>102.02200000000001</v>
      </c>
      <c r="Z33" s="36">
        <f>SUMIFS('Power price'!AD$3:AD$90,'Power price'!$B$3:$B$90,'Projection of Power Price '!$A33,'Power price'!$A$3:$A$90,'Projection of Power Price '!$B33)</f>
        <v>103.87920850649874</v>
      </c>
      <c r="AA33" s="36">
        <f>SUMIFS('Power price'!AE$3:AE$90,'Power price'!$B$3:$B$90,'Projection of Power Price '!$A33,'Power price'!$A$3:$A$90,'Projection of Power Price '!$B33)</f>
        <v>105.76918687218974</v>
      </c>
      <c r="AB33" s="72">
        <f t="shared" si="1"/>
        <v>107.5730464981566</v>
      </c>
      <c r="AC33" s="72">
        <f t="shared" si="2"/>
        <v>109.43515137658005</v>
      </c>
      <c r="AD33" s="72">
        <f t="shared" si="3"/>
        <v>111.29176087413089</v>
      </c>
      <c r="AE33" s="72">
        <f t="shared" si="4"/>
        <v>113.13699159740781</v>
      </c>
      <c r="AF33" s="72">
        <f t="shared" si="5"/>
        <v>114.9775245916162</v>
      </c>
      <c r="AG33" s="72">
        <f t="shared" si="6"/>
        <v>116.8361339099024</v>
      </c>
      <c r="AH33" s="72">
        <f t="shared" si="7"/>
        <v>118.68183110516657</v>
      </c>
      <c r="AI33" s="72">
        <f t="shared" si="8"/>
        <v>120.52863324801456</v>
      </c>
      <c r="AJ33" s="72">
        <f t="shared" si="9"/>
        <v>122.37849983485057</v>
      </c>
      <c r="AK33" s="72">
        <f t="shared" si="10"/>
        <v>124.22885948528437</v>
      </c>
    </row>
    <row r="34" spans="1:37" hidden="1" x14ac:dyDescent="0.3">
      <c r="A34" s="36" t="s">
        <v>19</v>
      </c>
      <c r="B34" s="36" t="s">
        <v>103</v>
      </c>
      <c r="C34" s="56" t="s">
        <v>70</v>
      </c>
      <c r="D34" s="69">
        <f>SUMIFS('Power price'!H$3:H$90,'Power price'!$B$3:$B$90,'Projection of Power Price '!$A34,'Power price'!$A$3:$A$90,'Projection of Power Price '!$B34)</f>
        <v>54.72</v>
      </c>
      <c r="E34" s="69">
        <f>SUMIFS('Power price'!I$3:I$90,'Power price'!$B$3:$B$90,'Projection of Power Price '!$A34,'Power price'!$A$3:$A$90,'Projection of Power Price '!$B34)</f>
        <v>55.1</v>
      </c>
      <c r="F34" s="69">
        <f>SUMIFS('Power price'!J$3:J$90,'Power price'!$B$3:$B$90,'Projection of Power Price '!$A34,'Power price'!$A$3:$A$90,'Projection of Power Price '!$B34)</f>
        <v>60.43</v>
      </c>
      <c r="G34" s="69">
        <f>SUMIFS('Power price'!K$3:K$90,'Power price'!$B$3:$B$90,'Projection of Power Price '!$A34,'Power price'!$A$3:$A$90,'Projection of Power Price '!$B34)</f>
        <v>55.19</v>
      </c>
      <c r="H34" s="36">
        <f>SUMIFS('Power price'!L$3:L$90,'Power price'!$B$3:$B$90,'Projection of Power Price '!$A34,'Power price'!$A$3:$A$90,'Projection of Power Price '!$B34)</f>
        <v>54.16</v>
      </c>
      <c r="I34" s="36">
        <f>SUMIFS('Power price'!M$3:M$90,'Power price'!$B$3:$B$90,'Projection of Power Price '!$A34,'Power price'!$A$3:$A$90,'Projection of Power Price '!$B34)</f>
        <v>57.35</v>
      </c>
      <c r="J34" s="36">
        <f>SUMIFS('Power price'!N$3:N$90,'Power price'!$B$3:$B$90,'Projection of Power Price '!$A34,'Power price'!$A$3:$A$90,'Projection of Power Price '!$B34)</f>
        <v>59.89</v>
      </c>
      <c r="K34" s="36">
        <f>SUMIFS('Power price'!O$3:O$90,'Power price'!$B$3:$B$90,'Projection of Power Price '!$A34,'Power price'!$A$3:$A$90,'Projection of Power Price '!$B34)</f>
        <v>63.2</v>
      </c>
      <c r="L34" s="36">
        <f>SUMIFS('Power price'!P$3:P$90,'Power price'!$B$3:$B$90,'Projection of Power Price '!$A34,'Power price'!$A$3:$A$90,'Projection of Power Price '!$B34)</f>
        <v>70.87</v>
      </c>
      <c r="M34" s="36">
        <f>SUMIFS('Power price'!Q$3:Q$90,'Power price'!$B$3:$B$90,'Projection of Power Price '!$A34,'Power price'!$A$3:$A$90,'Projection of Power Price '!$B34)</f>
        <v>71.900000000000006</v>
      </c>
      <c r="N34" s="36">
        <f>SUMIFS('Power price'!R$3:R$90,'Power price'!$B$3:$B$90,'Projection of Power Price '!$A34,'Power price'!$A$3:$A$90,'Projection of Power Price '!$B34)</f>
        <v>73.84</v>
      </c>
      <c r="O34" s="36">
        <f>SUMIFS('Power price'!S$3:S$90,'Power price'!$B$3:$B$90,'Projection of Power Price '!$A34,'Power price'!$A$3:$A$90,'Projection of Power Price '!$B34)</f>
        <v>76.010000000000005</v>
      </c>
      <c r="P34" s="36">
        <f>SUMIFS('Power price'!T$3:T$90,'Power price'!$B$3:$B$90,'Projection of Power Price '!$A34,'Power price'!$A$3:$A$90,'Projection of Power Price '!$B34)</f>
        <v>77.489999999999995</v>
      </c>
      <c r="Q34" s="36">
        <f>SUMIFS('Power price'!U$3:U$90,'Power price'!$B$3:$B$90,'Projection of Power Price '!$A34,'Power price'!$A$3:$A$90,'Projection of Power Price '!$B34)</f>
        <v>84.32</v>
      </c>
      <c r="R34" s="36">
        <f>SUMIFS('Power price'!V$3:V$90,'Power price'!$B$3:$B$90,'Projection of Power Price '!$A34,'Power price'!$A$3:$A$90,'Projection of Power Price '!$B34)</f>
        <v>84.92</v>
      </c>
      <c r="S34" s="36">
        <f>SUMIFS('Power price'!W$3:W$90,'Power price'!$B$3:$B$90,'Projection of Power Price '!$A34,'Power price'!$A$3:$A$90,'Projection of Power Price '!$B34)</f>
        <v>83.37</v>
      </c>
      <c r="T34" s="36">
        <f>SUMIFS('Power price'!X$3:X$90,'Power price'!$B$3:$B$90,'Projection of Power Price '!$A34,'Power price'!$A$3:$A$90,'Projection of Power Price '!$B34)</f>
        <v>84.25</v>
      </c>
      <c r="U34" s="36">
        <f>SUMIFS('Power price'!Y$3:Y$90,'Power price'!$B$3:$B$90,'Projection of Power Price '!$A34,'Power price'!$A$3:$A$90,'Projection of Power Price '!$B34)</f>
        <v>86.15</v>
      </c>
      <c r="V34" s="36">
        <f>SUMIFS('Power price'!Z$3:Z$90,'Power price'!$B$3:$B$90,'Projection of Power Price '!$A34,'Power price'!$A$3:$A$90,'Projection of Power Price '!$B34)</f>
        <v>94.78</v>
      </c>
      <c r="W34" s="36">
        <f>SUMIFS('Power price'!AA$3:AA$90,'Power price'!$B$3:$B$90,'Projection of Power Price '!$A34,'Power price'!$A$3:$A$90,'Projection of Power Price '!$B34)</f>
        <v>95.22</v>
      </c>
      <c r="X34" s="36">
        <f>SUMIFS('Power price'!AB$3:AB$90,'Power price'!$B$3:$B$90,'Projection of Power Price '!$A34,'Power price'!$A$3:$A$90,'Projection of Power Price '!$B34)</f>
        <v>97.51</v>
      </c>
      <c r="Y34" s="36">
        <f>SUMIFS('Power price'!AC$3:AC$90,'Power price'!$B$3:$B$90,'Projection of Power Price '!$A34,'Power price'!$A$3:$A$90,'Projection of Power Price '!$B34)</f>
        <v>99.48</v>
      </c>
      <c r="Z34" s="36">
        <f>SUMIFS('Power price'!AD$3:AD$90,'Power price'!$B$3:$B$90,'Projection of Power Price '!$A34,'Power price'!$A$3:$A$90,'Projection of Power Price '!$B34)</f>
        <v>97.39</v>
      </c>
      <c r="AA34" s="36">
        <f>SUMIFS('Power price'!AE$3:AE$90,'Power price'!$B$3:$B$90,'Projection of Power Price '!$A34,'Power price'!$A$3:$A$90,'Projection of Power Price '!$B34)</f>
        <v>105.44</v>
      </c>
      <c r="AB34" s="72">
        <f t="shared" si="1"/>
        <v>105.10399999999936</v>
      </c>
      <c r="AC34" s="72">
        <f t="shared" si="2"/>
        <v>107.32920000000013</v>
      </c>
      <c r="AD34" s="72">
        <f t="shared" si="3"/>
        <v>109.97235999999975</v>
      </c>
      <c r="AE34" s="72">
        <f t="shared" si="4"/>
        <v>113.16328799999974</v>
      </c>
      <c r="AF34" s="72">
        <f t="shared" si="5"/>
        <v>114.29625039999928</v>
      </c>
      <c r="AG34" s="72">
        <f t="shared" si="6"/>
        <v>117.23859631999949</v>
      </c>
      <c r="AH34" s="72">
        <f t="shared" si="7"/>
        <v>119.64274385599856</v>
      </c>
      <c r="AI34" s="72">
        <f t="shared" si="8"/>
        <v>121.88747052479812</v>
      </c>
      <c r="AJ34" s="72">
        <f t="shared" si="9"/>
        <v>124.08412737183789</v>
      </c>
      <c r="AK34" s="72">
        <f t="shared" si="10"/>
        <v>126.69722613907015</v>
      </c>
    </row>
    <row r="35" spans="1:37" hidden="1" x14ac:dyDescent="0.3">
      <c r="A35" s="36" t="s">
        <v>23</v>
      </c>
      <c r="B35" s="36" t="s">
        <v>103</v>
      </c>
      <c r="C35" s="56" t="s">
        <v>70</v>
      </c>
      <c r="D35" s="69">
        <f>SUMIFS('Power price'!H$3:H$90,'Power price'!$B$3:$B$90,'Projection of Power Price '!$A35,'Power price'!$A$3:$A$90,'Projection of Power Price '!$B35)</f>
        <v>53.95</v>
      </c>
      <c r="E35" s="69">
        <f>SUMIFS('Power price'!I$3:I$90,'Power price'!$B$3:$B$90,'Projection of Power Price '!$A35,'Power price'!$A$3:$A$90,'Projection of Power Price '!$B35)</f>
        <v>59.56</v>
      </c>
      <c r="F35" s="69">
        <f>SUMIFS('Power price'!J$3:J$90,'Power price'!$B$3:$B$90,'Projection of Power Price '!$A35,'Power price'!$A$3:$A$90,'Projection of Power Price '!$B35)</f>
        <v>58.87</v>
      </c>
      <c r="G35" s="69">
        <f>SUMIFS('Power price'!K$3:K$90,'Power price'!$B$3:$B$90,'Projection of Power Price '!$A35,'Power price'!$A$3:$A$90,'Projection of Power Price '!$B35)</f>
        <v>53.71</v>
      </c>
      <c r="H35" s="36">
        <f>SUMIFS('Power price'!L$3:L$90,'Power price'!$B$3:$B$90,'Projection of Power Price '!$A35,'Power price'!$A$3:$A$90,'Projection of Power Price '!$B35)</f>
        <v>51.1</v>
      </c>
      <c r="I35" s="36">
        <f>SUMIFS('Power price'!M$3:M$90,'Power price'!$B$3:$B$90,'Projection of Power Price '!$A35,'Power price'!$A$3:$A$90,'Projection of Power Price '!$B35)</f>
        <v>53.22</v>
      </c>
      <c r="J35" s="36">
        <f>SUMIFS('Power price'!N$3:N$90,'Power price'!$B$3:$B$90,'Projection of Power Price '!$A35,'Power price'!$A$3:$A$90,'Projection of Power Price '!$B35)</f>
        <v>57.73</v>
      </c>
      <c r="K35" s="36">
        <f>SUMIFS('Power price'!O$3:O$90,'Power price'!$B$3:$B$90,'Projection of Power Price '!$A35,'Power price'!$A$3:$A$90,'Projection of Power Price '!$B35)</f>
        <v>62.31</v>
      </c>
      <c r="L35" s="36">
        <f>SUMIFS('Power price'!P$3:P$90,'Power price'!$B$3:$B$90,'Projection of Power Price '!$A35,'Power price'!$A$3:$A$90,'Projection of Power Price '!$B35)</f>
        <v>65.510000000000005</v>
      </c>
      <c r="M35" s="36">
        <f>SUMIFS('Power price'!Q$3:Q$90,'Power price'!$B$3:$B$90,'Projection of Power Price '!$A35,'Power price'!$A$3:$A$90,'Projection of Power Price '!$B35)</f>
        <v>69.7</v>
      </c>
      <c r="N35" s="36">
        <f>SUMIFS('Power price'!R$3:R$90,'Power price'!$B$3:$B$90,'Projection of Power Price '!$A35,'Power price'!$A$3:$A$90,'Projection of Power Price '!$B35)</f>
        <v>73.75</v>
      </c>
      <c r="O35" s="36">
        <f>SUMIFS('Power price'!S$3:S$90,'Power price'!$B$3:$B$90,'Projection of Power Price '!$A35,'Power price'!$A$3:$A$90,'Projection of Power Price '!$B35)</f>
        <v>77.650000000000006</v>
      </c>
      <c r="P35" s="36">
        <f>SUMIFS('Power price'!T$3:T$90,'Power price'!$B$3:$B$90,'Projection of Power Price '!$A35,'Power price'!$A$3:$A$90,'Projection of Power Price '!$B35)</f>
        <v>81.86</v>
      </c>
      <c r="Q35" s="36">
        <f>SUMIFS('Power price'!U$3:U$90,'Power price'!$B$3:$B$90,'Projection of Power Price '!$A35,'Power price'!$A$3:$A$90,'Projection of Power Price '!$B35)</f>
        <v>83.66</v>
      </c>
      <c r="R35" s="36">
        <f>SUMIFS('Power price'!V$3:V$90,'Power price'!$B$3:$B$90,'Projection of Power Price '!$A35,'Power price'!$A$3:$A$90,'Projection of Power Price '!$B35)</f>
        <v>86.01</v>
      </c>
      <c r="S35" s="36">
        <f>SUMIFS('Power price'!W$3:W$90,'Power price'!$B$3:$B$90,'Projection of Power Price '!$A35,'Power price'!$A$3:$A$90,'Projection of Power Price '!$B35)</f>
        <v>88.73</v>
      </c>
      <c r="T35" s="36">
        <f>SUMIFS('Power price'!X$3:X$90,'Power price'!$B$3:$B$90,'Projection of Power Price '!$A35,'Power price'!$A$3:$A$90,'Projection of Power Price '!$B35)</f>
        <v>92.3</v>
      </c>
      <c r="U35" s="36">
        <f>SUMIFS('Power price'!Y$3:Y$90,'Power price'!$B$3:$B$90,'Projection of Power Price '!$A35,'Power price'!$A$3:$A$90,'Projection of Power Price '!$B35)</f>
        <v>96.03</v>
      </c>
      <c r="V35" s="36">
        <f>SUMIFS('Power price'!Z$3:Z$90,'Power price'!$B$3:$B$90,'Projection of Power Price '!$A35,'Power price'!$A$3:$A$90,'Projection of Power Price '!$B35)</f>
        <v>100.14</v>
      </c>
      <c r="W35" s="36">
        <f>SUMIFS('Power price'!AA$3:AA$90,'Power price'!$B$3:$B$90,'Projection of Power Price '!$A35,'Power price'!$A$3:$A$90,'Projection of Power Price '!$B35)</f>
        <v>105.85</v>
      </c>
      <c r="X35" s="36">
        <f>SUMIFS('Power price'!AB$3:AB$90,'Power price'!$B$3:$B$90,'Projection of Power Price '!$A35,'Power price'!$A$3:$A$90,'Projection of Power Price '!$B35)</f>
        <v>113.1</v>
      </c>
      <c r="Y35" s="36">
        <f>SUMIFS('Power price'!AC$3:AC$90,'Power price'!$B$3:$B$90,'Projection of Power Price '!$A35,'Power price'!$A$3:$A$90,'Projection of Power Price '!$B35)</f>
        <v>115.09</v>
      </c>
      <c r="Z35" s="36">
        <f>SUMIFS('Power price'!AD$3:AD$90,'Power price'!$B$3:$B$90,'Projection of Power Price '!$A35,'Power price'!$A$3:$A$90,'Projection of Power Price '!$B35)</f>
        <v>116.77</v>
      </c>
      <c r="AA35" s="36">
        <f>SUMIFS('Power price'!AE$3:AE$90,'Power price'!$B$3:$B$90,'Projection of Power Price '!$A35,'Power price'!$A$3:$A$90,'Projection of Power Price '!$B35)</f>
        <v>125.08</v>
      </c>
      <c r="AB35" s="72">
        <f t="shared" si="1"/>
        <v>127.8169999999991</v>
      </c>
      <c r="AC35" s="72">
        <f t="shared" si="2"/>
        <v>131.39859999999953</v>
      </c>
      <c r="AD35" s="72">
        <f t="shared" si="3"/>
        <v>136.33037999999942</v>
      </c>
      <c r="AE35" s="72">
        <f t="shared" si="4"/>
        <v>141.1110039999985</v>
      </c>
      <c r="AF35" s="72">
        <f t="shared" si="5"/>
        <v>144.52001319999817</v>
      </c>
      <c r="AG35" s="72">
        <f t="shared" si="6"/>
        <v>149.17092855999726</v>
      </c>
      <c r="AH35" s="72">
        <f t="shared" si="7"/>
        <v>153.6264722479973</v>
      </c>
      <c r="AI35" s="72">
        <f t="shared" si="8"/>
        <v>157.74739231839521</v>
      </c>
      <c r="AJ35" s="72">
        <f t="shared" si="9"/>
        <v>161.94893277071424</v>
      </c>
      <c r="AK35" s="72">
        <f t="shared" si="10"/>
        <v>166.43303868936891</v>
      </c>
    </row>
    <row r="36" spans="1:37" hidden="1" x14ac:dyDescent="0.3">
      <c r="A36" s="36" t="s">
        <v>9</v>
      </c>
      <c r="B36" t="s">
        <v>104</v>
      </c>
      <c r="C36" s="56" t="s">
        <v>70</v>
      </c>
      <c r="D36" s="69">
        <f>SUMIFS('Power price'!H$3:H$90,'Power price'!$B$3:$B$90,'Projection of Power Price '!$A36,'Power price'!$A$3:$A$90,'Projection of Power Price '!$B36)</f>
        <v>34.56</v>
      </c>
      <c r="E36" s="69">
        <f>SUMIFS('Power price'!I$3:I$90,'Power price'!$B$3:$B$90,'Projection of Power Price '!$A36,'Power price'!$A$3:$A$90,'Projection of Power Price '!$B36)</f>
        <v>27.22</v>
      </c>
      <c r="F36" s="69">
        <f>SUMIFS('Power price'!J$3:J$90,'Power price'!$B$3:$B$90,'Projection of Power Price '!$A36,'Power price'!$A$3:$A$90,'Projection of Power Price '!$B36)</f>
        <v>26.27</v>
      </c>
      <c r="G36" s="69">
        <f>SUMIFS('Power price'!K$3:K$90,'Power price'!$B$3:$B$90,'Projection of Power Price '!$A36,'Power price'!$A$3:$A$90,'Projection of Power Price '!$B36)</f>
        <v>25.61</v>
      </c>
      <c r="H36" s="36">
        <f>SUMIFS('Power price'!L$3:L$90,'Power price'!$B$3:$B$90,'Projection of Power Price '!$A36,'Power price'!$A$3:$A$90,'Projection of Power Price '!$B36)</f>
        <v>24.81</v>
      </c>
      <c r="I36" s="36">
        <f>SUMIFS('Power price'!M$3:M$90,'Power price'!$B$3:$B$90,'Projection of Power Price '!$A36,'Power price'!$A$3:$A$90,'Projection of Power Price '!$B36)</f>
        <v>24.92</v>
      </c>
      <c r="J36" s="36">
        <f>SUMIFS('Power price'!N$3:N$90,'Power price'!$B$3:$B$90,'Projection of Power Price '!$A36,'Power price'!$A$3:$A$90,'Projection of Power Price '!$B36)</f>
        <v>25.95</v>
      </c>
      <c r="K36" s="36">
        <f>SUMIFS('Power price'!O$3:O$90,'Power price'!$B$3:$B$90,'Projection of Power Price '!$A36,'Power price'!$A$3:$A$90,'Projection of Power Price '!$B36)</f>
        <v>25.88</v>
      </c>
      <c r="L36" s="36">
        <f>SUMIFS('Power price'!P$3:P$90,'Power price'!$B$3:$B$90,'Projection of Power Price '!$A36,'Power price'!$A$3:$A$90,'Projection of Power Price '!$B36)</f>
        <v>31.08</v>
      </c>
      <c r="M36" s="36">
        <f>SUMIFS('Power price'!Q$3:Q$90,'Power price'!$B$3:$B$90,'Projection of Power Price '!$A36,'Power price'!$A$3:$A$90,'Projection of Power Price '!$B36)</f>
        <v>32.81</v>
      </c>
      <c r="N36" s="36">
        <f>SUMIFS('Power price'!R$3:R$90,'Power price'!$B$3:$B$90,'Projection of Power Price '!$A36,'Power price'!$A$3:$A$90,'Projection of Power Price '!$B36)</f>
        <v>33.549999999999997</v>
      </c>
      <c r="O36" s="36">
        <f>SUMIFS('Power price'!S$3:S$90,'Power price'!$B$3:$B$90,'Projection of Power Price '!$A36,'Power price'!$A$3:$A$90,'Projection of Power Price '!$B36)</f>
        <v>33.94</v>
      </c>
      <c r="P36" s="36">
        <f>SUMIFS('Power price'!T$3:T$90,'Power price'!$B$3:$B$90,'Projection of Power Price '!$A36,'Power price'!$A$3:$A$90,'Projection of Power Price '!$B36)</f>
        <v>34.450000000000003</v>
      </c>
      <c r="Q36" s="36">
        <f>SUMIFS('Power price'!U$3:U$90,'Power price'!$B$3:$B$90,'Projection of Power Price '!$A36,'Power price'!$A$3:$A$90,'Projection of Power Price '!$B36)</f>
        <v>30.82</v>
      </c>
      <c r="R36" s="36">
        <f>SUMIFS('Power price'!V$3:V$90,'Power price'!$B$3:$B$90,'Projection of Power Price '!$A36,'Power price'!$A$3:$A$90,'Projection of Power Price '!$B36)</f>
        <v>29.92</v>
      </c>
      <c r="S36" s="36">
        <f>SUMIFS('Power price'!W$3:W$90,'Power price'!$B$3:$B$90,'Projection of Power Price '!$A36,'Power price'!$A$3:$A$90,'Projection of Power Price '!$B36)</f>
        <v>29.38</v>
      </c>
      <c r="T36" s="36">
        <f>SUMIFS('Power price'!X$3:X$90,'Power price'!$B$3:$B$90,'Projection of Power Price '!$A36,'Power price'!$A$3:$A$90,'Projection of Power Price '!$B36)</f>
        <v>28.99</v>
      </c>
      <c r="U36" s="36">
        <f>SUMIFS('Power price'!Y$3:Y$90,'Power price'!$B$3:$B$90,'Projection of Power Price '!$A36,'Power price'!$A$3:$A$90,'Projection of Power Price '!$B36)</f>
        <v>28.79</v>
      </c>
      <c r="V36" s="36">
        <f>SUMIFS('Power price'!Z$3:Z$90,'Power price'!$B$3:$B$90,'Projection of Power Price '!$A36,'Power price'!$A$3:$A$90,'Projection of Power Price '!$B36)</f>
        <v>29.67</v>
      </c>
      <c r="W36" s="36">
        <f>SUMIFS('Power price'!AA$3:AA$90,'Power price'!$B$3:$B$90,'Projection of Power Price '!$A36,'Power price'!$A$3:$A$90,'Projection of Power Price '!$B36)</f>
        <v>29.92</v>
      </c>
      <c r="X36" s="36">
        <f>SUMIFS('Power price'!AB$3:AB$90,'Power price'!$B$3:$B$90,'Projection of Power Price '!$A36,'Power price'!$A$3:$A$90,'Projection of Power Price '!$B36)</f>
        <v>29.11</v>
      </c>
      <c r="Y36" s="36">
        <f>SUMIFS('Power price'!AC$3:AC$90,'Power price'!$B$3:$B$90,'Projection of Power Price '!$A36,'Power price'!$A$3:$A$90,'Projection of Power Price '!$B36)</f>
        <v>29.47</v>
      </c>
      <c r="Z36" s="36">
        <f>SUMIFS('Power price'!AD$3:AD$90,'Power price'!$B$3:$B$90,'Projection of Power Price '!$A36,'Power price'!$A$3:$A$90,'Projection of Power Price '!$B36)</f>
        <v>29.56</v>
      </c>
      <c r="AA36" s="36">
        <f>SUMIFS('Power price'!AE$3:AE$90,'Power price'!$B$3:$B$90,'Projection of Power Price '!$A36,'Power price'!$A$3:$A$90,'Projection of Power Price '!$B36)</f>
        <v>30.36</v>
      </c>
      <c r="AB36" s="72">
        <f t="shared" si="1"/>
        <v>30.082999999999998</v>
      </c>
      <c r="AC36" s="72">
        <f t="shared" si="2"/>
        <v>30.567400000000021</v>
      </c>
      <c r="AD36" s="72">
        <f t="shared" si="3"/>
        <v>30.823420000000056</v>
      </c>
      <c r="AE36" s="72">
        <f t="shared" si="4"/>
        <v>31.099036000000069</v>
      </c>
      <c r="AF36" s="72">
        <f t="shared" si="5"/>
        <v>31.252118800000062</v>
      </c>
      <c r="AG36" s="72">
        <f t="shared" si="6"/>
        <v>31.625957040000117</v>
      </c>
      <c r="AH36" s="72">
        <f t="shared" si="7"/>
        <v>31.837330232000113</v>
      </c>
      <c r="AI36" s="72">
        <f t="shared" si="8"/>
        <v>32.093994865600109</v>
      </c>
      <c r="AJ36" s="72">
        <f t="shared" si="9"/>
        <v>32.354226136480179</v>
      </c>
      <c r="AK36" s="72">
        <f t="shared" si="10"/>
        <v>32.634401164384144</v>
      </c>
    </row>
    <row r="37" spans="1:37" hidden="1" x14ac:dyDescent="0.3">
      <c r="A37" s="36" t="s">
        <v>17</v>
      </c>
      <c r="B37" s="36" t="s">
        <v>104</v>
      </c>
      <c r="C37" s="56" t="s">
        <v>70</v>
      </c>
      <c r="D37" s="69">
        <f>SUMIFS('Power price'!H$3:H$90,'Power price'!$B$3:$B$90,'Projection of Power Price '!$A37,'Power price'!$A$3:$A$90,'Projection of Power Price '!$B37)</f>
        <v>29.72</v>
      </c>
      <c r="E37" s="69">
        <f>SUMIFS('Power price'!I$3:I$90,'Power price'!$B$3:$B$90,'Projection of Power Price '!$A37,'Power price'!$A$3:$A$90,'Projection of Power Price '!$B37)</f>
        <v>24.42</v>
      </c>
      <c r="F37" s="69">
        <f>SUMIFS('Power price'!J$3:J$90,'Power price'!$B$3:$B$90,'Projection of Power Price '!$A37,'Power price'!$A$3:$A$90,'Projection of Power Price '!$B37)</f>
        <v>21.79</v>
      </c>
      <c r="G37" s="69">
        <f>SUMIFS('Power price'!K$3:K$90,'Power price'!$B$3:$B$90,'Projection of Power Price '!$A37,'Power price'!$A$3:$A$90,'Projection of Power Price '!$B37)</f>
        <v>21.27</v>
      </c>
      <c r="H37" s="36">
        <f>SUMIFS('Power price'!L$3:L$90,'Power price'!$B$3:$B$90,'Projection of Power Price '!$A37,'Power price'!$A$3:$A$90,'Projection of Power Price '!$B37)</f>
        <v>24.33</v>
      </c>
      <c r="I37" s="36">
        <f>SUMIFS('Power price'!M$3:M$90,'Power price'!$B$3:$B$90,'Projection of Power Price '!$A37,'Power price'!$A$3:$A$90,'Projection of Power Price '!$B37)</f>
        <v>24.6</v>
      </c>
      <c r="J37" s="36">
        <f>SUMIFS('Power price'!N$3:N$90,'Power price'!$B$3:$B$90,'Projection of Power Price '!$A37,'Power price'!$A$3:$A$90,'Projection of Power Price '!$B37)</f>
        <v>25.52</v>
      </c>
      <c r="K37" s="36">
        <f>SUMIFS('Power price'!O$3:O$90,'Power price'!$B$3:$B$90,'Projection of Power Price '!$A37,'Power price'!$A$3:$A$90,'Projection of Power Price '!$B37)</f>
        <v>25.14</v>
      </c>
      <c r="L37" s="36">
        <f>SUMIFS('Power price'!P$3:P$90,'Power price'!$B$3:$B$90,'Projection of Power Price '!$A37,'Power price'!$A$3:$A$90,'Projection of Power Price '!$B37)</f>
        <v>29.62</v>
      </c>
      <c r="M37" s="36">
        <f>SUMIFS('Power price'!Q$3:Q$90,'Power price'!$B$3:$B$90,'Projection of Power Price '!$A37,'Power price'!$A$3:$A$90,'Projection of Power Price '!$B37)</f>
        <v>30.27</v>
      </c>
      <c r="N37" s="36">
        <f>SUMIFS('Power price'!R$3:R$90,'Power price'!$B$3:$B$90,'Projection of Power Price '!$A37,'Power price'!$A$3:$A$90,'Projection of Power Price '!$B37)</f>
        <v>30.62</v>
      </c>
      <c r="O37" s="36">
        <f>SUMIFS('Power price'!S$3:S$90,'Power price'!$B$3:$B$90,'Projection of Power Price '!$A37,'Power price'!$A$3:$A$90,'Projection of Power Price '!$B37)</f>
        <v>30.25</v>
      </c>
      <c r="P37" s="36">
        <f>SUMIFS('Power price'!T$3:T$90,'Power price'!$B$3:$B$90,'Projection of Power Price '!$A37,'Power price'!$A$3:$A$90,'Projection of Power Price '!$B37)</f>
        <v>29.99</v>
      </c>
      <c r="Q37" s="36">
        <f>SUMIFS('Power price'!U$3:U$90,'Power price'!$B$3:$B$90,'Projection of Power Price '!$A37,'Power price'!$A$3:$A$90,'Projection of Power Price '!$B37)</f>
        <v>28.06</v>
      </c>
      <c r="R37" s="36">
        <f>SUMIFS('Power price'!V$3:V$90,'Power price'!$B$3:$B$90,'Projection of Power Price '!$A37,'Power price'!$A$3:$A$90,'Projection of Power Price '!$B37)</f>
        <v>27.3</v>
      </c>
      <c r="S37" s="36">
        <f>SUMIFS('Power price'!W$3:W$90,'Power price'!$B$3:$B$90,'Projection of Power Price '!$A37,'Power price'!$A$3:$A$90,'Projection of Power Price '!$B37)</f>
        <v>26.8</v>
      </c>
      <c r="T37" s="36">
        <f>SUMIFS('Power price'!X$3:X$90,'Power price'!$B$3:$B$90,'Projection of Power Price '!$A37,'Power price'!$A$3:$A$90,'Projection of Power Price '!$B37)</f>
        <v>26.6</v>
      </c>
      <c r="U37" s="36">
        <f>SUMIFS('Power price'!Y$3:Y$90,'Power price'!$B$3:$B$90,'Projection of Power Price '!$A37,'Power price'!$A$3:$A$90,'Projection of Power Price '!$B37)</f>
        <v>26.76</v>
      </c>
      <c r="V37" s="36">
        <f>SUMIFS('Power price'!Z$3:Z$90,'Power price'!$B$3:$B$90,'Projection of Power Price '!$A37,'Power price'!$A$3:$A$90,'Projection of Power Price '!$B37)</f>
        <v>26.81</v>
      </c>
      <c r="W37" s="36">
        <f>SUMIFS('Power price'!AA$3:AA$90,'Power price'!$B$3:$B$90,'Projection of Power Price '!$A37,'Power price'!$A$3:$A$90,'Projection of Power Price '!$B37)</f>
        <v>26.83</v>
      </c>
      <c r="X37" s="36">
        <f>SUMIFS('Power price'!AB$3:AB$90,'Power price'!$B$3:$B$90,'Projection of Power Price '!$A37,'Power price'!$A$3:$A$90,'Projection of Power Price '!$B37)</f>
        <v>26.56</v>
      </c>
      <c r="Y37" s="36">
        <f>SUMIFS('Power price'!AC$3:AC$90,'Power price'!$B$3:$B$90,'Projection of Power Price '!$A37,'Power price'!$A$3:$A$90,'Projection of Power Price '!$B37)</f>
        <v>26.68</v>
      </c>
      <c r="Z37" s="36">
        <f>SUMIFS('Power price'!AD$3:AD$90,'Power price'!$B$3:$B$90,'Projection of Power Price '!$A37,'Power price'!$A$3:$A$90,'Projection of Power Price '!$B37)</f>
        <v>26.67</v>
      </c>
      <c r="AA37" s="36">
        <f>SUMIFS('Power price'!AE$3:AE$90,'Power price'!$B$3:$B$90,'Projection of Power Price '!$A37,'Power price'!$A$3:$A$90,'Projection of Power Price '!$B37)</f>
        <v>27.59</v>
      </c>
      <c r="AB37" s="72">
        <f t="shared" si="1"/>
        <v>27.354999999999961</v>
      </c>
      <c r="AC37" s="72">
        <f t="shared" si="2"/>
        <v>27.721000000000004</v>
      </c>
      <c r="AD37" s="72">
        <f t="shared" si="3"/>
        <v>28.03329999999994</v>
      </c>
      <c r="AE37" s="72">
        <f t="shared" si="4"/>
        <v>28.331139999999891</v>
      </c>
      <c r="AF37" s="72">
        <f t="shared" si="5"/>
        <v>28.454261999999915</v>
      </c>
      <c r="AG37" s="72">
        <f t="shared" si="6"/>
        <v>28.821539599999824</v>
      </c>
      <c r="AH37" s="72">
        <f t="shared" si="7"/>
        <v>29.058860679999725</v>
      </c>
      <c r="AI37" s="72">
        <f t="shared" si="8"/>
        <v>29.302276743999698</v>
      </c>
      <c r="AJ37" s="72">
        <f t="shared" si="9"/>
        <v>29.557677455199666</v>
      </c>
      <c r="AK37" s="72">
        <f t="shared" si="10"/>
        <v>29.845193712159471</v>
      </c>
    </row>
    <row r="38" spans="1:37" hidden="1" x14ac:dyDescent="0.3">
      <c r="A38" s="36" t="s">
        <v>15</v>
      </c>
      <c r="B38" s="36" t="s">
        <v>104</v>
      </c>
      <c r="C38" s="56" t="s">
        <v>70</v>
      </c>
      <c r="D38" s="69">
        <f>SUMIFS('Power price'!H$3:H$90,'Power price'!$B$3:$B$90,'Projection of Power Price '!$A38,'Power price'!$A$3:$A$90,'Projection of Power Price '!$B38)</f>
        <v>35.43</v>
      </c>
      <c r="E38" s="69">
        <f>SUMIFS('Power price'!I$3:I$90,'Power price'!$B$3:$B$90,'Projection of Power Price '!$A38,'Power price'!$A$3:$A$90,'Projection of Power Price '!$B38)</f>
        <v>28.58</v>
      </c>
      <c r="F38" s="69">
        <f>SUMIFS('Power price'!J$3:J$90,'Power price'!$B$3:$B$90,'Projection of Power Price '!$A38,'Power price'!$A$3:$A$90,'Projection of Power Price '!$B38)</f>
        <v>27.87</v>
      </c>
      <c r="G38" s="69">
        <f>SUMIFS('Power price'!K$3:K$90,'Power price'!$B$3:$B$90,'Projection of Power Price '!$A38,'Power price'!$A$3:$A$90,'Projection of Power Price '!$B38)</f>
        <v>28.32</v>
      </c>
      <c r="H38" s="36">
        <f>SUMIFS('Power price'!L$3:L$90,'Power price'!$B$3:$B$90,'Projection of Power Price '!$A38,'Power price'!$A$3:$A$90,'Projection of Power Price '!$B38)</f>
        <v>24.73</v>
      </c>
      <c r="I38" s="36">
        <f>SUMIFS('Power price'!M$3:M$90,'Power price'!$B$3:$B$90,'Projection of Power Price '!$A38,'Power price'!$A$3:$A$90,'Projection of Power Price '!$B38)</f>
        <v>24.88</v>
      </c>
      <c r="J38" s="36">
        <f>SUMIFS('Power price'!N$3:N$90,'Power price'!$B$3:$B$90,'Projection of Power Price '!$A38,'Power price'!$A$3:$A$90,'Projection of Power Price '!$B38)</f>
        <v>25.84</v>
      </c>
      <c r="K38" s="36">
        <f>SUMIFS('Power price'!O$3:O$90,'Power price'!$B$3:$B$90,'Projection of Power Price '!$A38,'Power price'!$A$3:$A$90,'Projection of Power Price '!$B38)</f>
        <v>25.75</v>
      </c>
      <c r="L38" s="36">
        <f>SUMIFS('Power price'!P$3:P$90,'Power price'!$B$3:$B$90,'Projection of Power Price '!$A38,'Power price'!$A$3:$A$90,'Projection of Power Price '!$B38)</f>
        <v>31.1</v>
      </c>
      <c r="M38" s="36">
        <f>SUMIFS('Power price'!Q$3:Q$90,'Power price'!$B$3:$B$90,'Projection of Power Price '!$A38,'Power price'!$A$3:$A$90,'Projection of Power Price '!$B38)</f>
        <v>32.799999999999997</v>
      </c>
      <c r="N38" s="36">
        <f>SUMIFS('Power price'!R$3:R$90,'Power price'!$B$3:$B$90,'Projection of Power Price '!$A38,'Power price'!$A$3:$A$90,'Projection of Power Price '!$B38)</f>
        <v>33.520000000000003</v>
      </c>
      <c r="O38" s="36">
        <f>SUMIFS('Power price'!S$3:S$90,'Power price'!$B$3:$B$90,'Projection of Power Price '!$A38,'Power price'!$A$3:$A$90,'Projection of Power Price '!$B38)</f>
        <v>33.93</v>
      </c>
      <c r="P38" s="36">
        <f>SUMIFS('Power price'!T$3:T$90,'Power price'!$B$3:$B$90,'Projection of Power Price '!$A38,'Power price'!$A$3:$A$90,'Projection of Power Price '!$B38)</f>
        <v>34.43</v>
      </c>
      <c r="Q38" s="36">
        <f>SUMIFS('Power price'!U$3:U$90,'Power price'!$B$3:$B$90,'Projection of Power Price '!$A38,'Power price'!$A$3:$A$90,'Projection of Power Price '!$B38)</f>
        <v>30.8</v>
      </c>
      <c r="R38" s="36">
        <f>SUMIFS('Power price'!V$3:V$90,'Power price'!$B$3:$B$90,'Projection of Power Price '!$A38,'Power price'!$A$3:$A$90,'Projection of Power Price '!$B38)</f>
        <v>29.88</v>
      </c>
      <c r="S38" s="36">
        <f>SUMIFS('Power price'!W$3:W$90,'Power price'!$B$3:$B$90,'Projection of Power Price '!$A38,'Power price'!$A$3:$A$90,'Projection of Power Price '!$B38)</f>
        <v>29.34</v>
      </c>
      <c r="T38" s="36">
        <f>SUMIFS('Power price'!X$3:X$90,'Power price'!$B$3:$B$90,'Projection of Power Price '!$A38,'Power price'!$A$3:$A$90,'Projection of Power Price '!$B38)</f>
        <v>28.94</v>
      </c>
      <c r="U38" s="36">
        <f>SUMIFS('Power price'!Y$3:Y$90,'Power price'!$B$3:$B$90,'Projection of Power Price '!$A38,'Power price'!$A$3:$A$90,'Projection of Power Price '!$B38)</f>
        <v>28.69</v>
      </c>
      <c r="V38" s="36">
        <f>SUMIFS('Power price'!Z$3:Z$90,'Power price'!$B$3:$B$90,'Projection of Power Price '!$A38,'Power price'!$A$3:$A$90,'Projection of Power Price '!$B38)</f>
        <v>29.58</v>
      </c>
      <c r="W38" s="36">
        <f>SUMIFS('Power price'!AA$3:AA$90,'Power price'!$B$3:$B$90,'Projection of Power Price '!$A38,'Power price'!$A$3:$A$90,'Projection of Power Price '!$B38)</f>
        <v>29.84</v>
      </c>
      <c r="X38" s="36">
        <f>SUMIFS('Power price'!AB$3:AB$90,'Power price'!$B$3:$B$90,'Projection of Power Price '!$A38,'Power price'!$A$3:$A$90,'Projection of Power Price '!$B38)</f>
        <v>28.87</v>
      </c>
      <c r="Y38" s="36">
        <f>SUMIFS('Power price'!AC$3:AC$90,'Power price'!$B$3:$B$90,'Projection of Power Price '!$A38,'Power price'!$A$3:$A$90,'Projection of Power Price '!$B38)</f>
        <v>29.11</v>
      </c>
      <c r="Z38" s="36">
        <f>SUMIFS('Power price'!AD$3:AD$90,'Power price'!$B$3:$B$90,'Projection of Power Price '!$A38,'Power price'!$A$3:$A$90,'Projection of Power Price '!$B38)</f>
        <v>29.09</v>
      </c>
      <c r="AA38" s="36">
        <f>SUMIFS('Power price'!AE$3:AE$90,'Power price'!$B$3:$B$90,'Projection of Power Price '!$A38,'Power price'!$A$3:$A$90,'Projection of Power Price '!$B38)</f>
        <v>29.64</v>
      </c>
      <c r="AB38" s="72">
        <f t="shared" si="1"/>
        <v>29.256</v>
      </c>
      <c r="AC38" s="72">
        <f t="shared" si="2"/>
        <v>29.583799999999997</v>
      </c>
      <c r="AD38" s="72">
        <f t="shared" si="3"/>
        <v>29.670039999999972</v>
      </c>
      <c r="AE38" s="72">
        <f t="shared" si="4"/>
        <v>29.779131999999976</v>
      </c>
      <c r="AF38" s="72">
        <f t="shared" si="5"/>
        <v>29.793485599999954</v>
      </c>
      <c r="AG38" s="72">
        <f t="shared" si="6"/>
        <v>29.997582479999977</v>
      </c>
      <c r="AH38" s="72">
        <f t="shared" si="7"/>
        <v>30.050111183999945</v>
      </c>
      <c r="AI38" s="72">
        <f t="shared" si="8"/>
        <v>30.151648107199946</v>
      </c>
      <c r="AJ38" s="72">
        <f t="shared" si="9"/>
        <v>30.254889213759924</v>
      </c>
      <c r="AK38" s="72">
        <f t="shared" si="10"/>
        <v>30.372605173407948</v>
      </c>
    </row>
    <row r="39" spans="1:37" hidden="1" x14ac:dyDescent="0.3">
      <c r="A39" s="36" t="s">
        <v>27</v>
      </c>
      <c r="B39" s="36" t="s">
        <v>104</v>
      </c>
      <c r="C39" s="56" t="s">
        <v>70</v>
      </c>
      <c r="D39" s="69">
        <f>SUMIFS('Power price'!H$3:H$90,'Power price'!$B$3:$B$90,'Projection of Power Price '!$A39,'Power price'!$A$3:$A$90,'Projection of Power Price '!$B39)</f>
        <v>32.270000000000003</v>
      </c>
      <c r="E39" s="69">
        <f>SUMIFS('Power price'!I$3:I$90,'Power price'!$B$3:$B$90,'Projection of Power Price '!$A39,'Power price'!$A$3:$A$90,'Projection of Power Price '!$B39)</f>
        <v>26.9</v>
      </c>
      <c r="F39" s="69">
        <f>SUMIFS('Power price'!J$3:J$90,'Power price'!$B$3:$B$90,'Projection of Power Price '!$A39,'Power price'!$A$3:$A$90,'Projection of Power Price '!$B39)</f>
        <v>23.88</v>
      </c>
      <c r="G39" s="69">
        <f>SUMIFS('Power price'!K$3:K$90,'Power price'!$B$3:$B$90,'Projection of Power Price '!$A39,'Power price'!$A$3:$A$90,'Projection of Power Price '!$B39)</f>
        <v>23.14</v>
      </c>
      <c r="H39" s="36">
        <f>SUMIFS('Power price'!L$3:L$90,'Power price'!$B$3:$B$90,'Projection of Power Price '!$A39,'Power price'!$A$3:$A$90,'Projection of Power Price '!$B39)</f>
        <v>24.33</v>
      </c>
      <c r="I39" s="36">
        <f>SUMIFS('Power price'!M$3:M$90,'Power price'!$B$3:$B$90,'Projection of Power Price '!$A39,'Power price'!$A$3:$A$90,'Projection of Power Price '!$B39)</f>
        <v>24.6</v>
      </c>
      <c r="J39" s="36">
        <f>SUMIFS('Power price'!N$3:N$90,'Power price'!$B$3:$B$90,'Projection of Power Price '!$A39,'Power price'!$A$3:$A$90,'Projection of Power Price '!$B39)</f>
        <v>25.52</v>
      </c>
      <c r="K39" s="36">
        <f>SUMIFS('Power price'!O$3:O$90,'Power price'!$B$3:$B$90,'Projection of Power Price '!$A39,'Power price'!$A$3:$A$90,'Projection of Power Price '!$B39)</f>
        <v>25.14</v>
      </c>
      <c r="L39" s="36">
        <f>SUMIFS('Power price'!P$3:P$90,'Power price'!$B$3:$B$90,'Projection of Power Price '!$A39,'Power price'!$A$3:$A$90,'Projection of Power Price '!$B39)</f>
        <v>29.61</v>
      </c>
      <c r="M39" s="36">
        <f>SUMIFS('Power price'!Q$3:Q$90,'Power price'!$B$3:$B$90,'Projection of Power Price '!$A39,'Power price'!$A$3:$A$90,'Projection of Power Price '!$B39)</f>
        <v>30.23</v>
      </c>
      <c r="N39" s="36">
        <f>SUMIFS('Power price'!R$3:R$90,'Power price'!$B$3:$B$90,'Projection of Power Price '!$A39,'Power price'!$A$3:$A$90,'Projection of Power Price '!$B39)</f>
        <v>30.59</v>
      </c>
      <c r="O39" s="36">
        <f>SUMIFS('Power price'!S$3:S$90,'Power price'!$B$3:$B$90,'Projection of Power Price '!$A39,'Power price'!$A$3:$A$90,'Projection of Power Price '!$B39)</f>
        <v>30.2</v>
      </c>
      <c r="P39" s="36">
        <f>SUMIFS('Power price'!T$3:T$90,'Power price'!$B$3:$B$90,'Projection of Power Price '!$A39,'Power price'!$A$3:$A$90,'Projection of Power Price '!$B39)</f>
        <v>29.95</v>
      </c>
      <c r="Q39" s="36">
        <f>SUMIFS('Power price'!U$3:U$90,'Power price'!$B$3:$B$90,'Projection of Power Price '!$A39,'Power price'!$A$3:$A$90,'Projection of Power Price '!$B39)</f>
        <v>28.06</v>
      </c>
      <c r="R39" s="36">
        <f>SUMIFS('Power price'!V$3:V$90,'Power price'!$B$3:$B$90,'Projection of Power Price '!$A39,'Power price'!$A$3:$A$90,'Projection of Power Price '!$B39)</f>
        <v>27.29</v>
      </c>
      <c r="S39" s="36">
        <f>SUMIFS('Power price'!W$3:W$90,'Power price'!$B$3:$B$90,'Projection of Power Price '!$A39,'Power price'!$A$3:$A$90,'Projection of Power Price '!$B39)</f>
        <v>26.79</v>
      </c>
      <c r="T39" s="36">
        <f>SUMIFS('Power price'!X$3:X$90,'Power price'!$B$3:$B$90,'Projection of Power Price '!$A39,'Power price'!$A$3:$A$90,'Projection of Power Price '!$B39)</f>
        <v>26.6</v>
      </c>
      <c r="U39" s="36">
        <f>SUMIFS('Power price'!Y$3:Y$90,'Power price'!$B$3:$B$90,'Projection of Power Price '!$A39,'Power price'!$A$3:$A$90,'Projection of Power Price '!$B39)</f>
        <v>26.76</v>
      </c>
      <c r="V39" s="36">
        <f>SUMIFS('Power price'!Z$3:Z$90,'Power price'!$B$3:$B$90,'Projection of Power Price '!$A39,'Power price'!$A$3:$A$90,'Projection of Power Price '!$B39)</f>
        <v>26.81</v>
      </c>
      <c r="W39" s="36">
        <f>SUMIFS('Power price'!AA$3:AA$90,'Power price'!$B$3:$B$90,'Projection of Power Price '!$A39,'Power price'!$A$3:$A$90,'Projection of Power Price '!$B39)</f>
        <v>26.82</v>
      </c>
      <c r="X39" s="36">
        <f>SUMIFS('Power price'!AB$3:AB$90,'Power price'!$B$3:$B$90,'Projection of Power Price '!$A39,'Power price'!$A$3:$A$90,'Projection of Power Price '!$B39)</f>
        <v>26.55</v>
      </c>
      <c r="Y39" s="36">
        <f>SUMIFS('Power price'!AC$3:AC$90,'Power price'!$B$3:$B$90,'Projection of Power Price '!$A39,'Power price'!$A$3:$A$90,'Projection of Power Price '!$B39)</f>
        <v>26.65</v>
      </c>
      <c r="Z39" s="36">
        <f>SUMIFS('Power price'!AD$3:AD$90,'Power price'!$B$3:$B$90,'Projection of Power Price '!$A39,'Power price'!$A$3:$A$90,'Projection of Power Price '!$B39)</f>
        <v>26.65</v>
      </c>
      <c r="AA39" s="36">
        <f>SUMIFS('Power price'!AE$3:AE$90,'Power price'!$B$3:$B$90,'Projection of Power Price '!$A39,'Power price'!$A$3:$A$90,'Projection of Power Price '!$B39)</f>
        <v>27.56</v>
      </c>
      <c r="AB39" s="72">
        <f t="shared" si="1"/>
        <v>27.319999999999993</v>
      </c>
      <c r="AC39" s="72">
        <f t="shared" si="2"/>
        <v>27.680999999999983</v>
      </c>
      <c r="AD39" s="72">
        <f t="shared" si="3"/>
        <v>27.991800000000012</v>
      </c>
      <c r="AE39" s="72">
        <f t="shared" si="4"/>
        <v>28.281939999999963</v>
      </c>
      <c r="AF39" s="72">
        <f t="shared" si="5"/>
        <v>28.401651999999956</v>
      </c>
      <c r="AG39" s="72">
        <f t="shared" si="6"/>
        <v>28.764551600000004</v>
      </c>
      <c r="AH39" s="72">
        <f t="shared" si="7"/>
        <v>28.997275279999997</v>
      </c>
      <c r="AI39" s="72">
        <f t="shared" si="8"/>
        <v>29.235512423999978</v>
      </c>
      <c r="AJ39" s="72">
        <f t="shared" si="9"/>
        <v>29.487016699200012</v>
      </c>
      <c r="AK39" s="72">
        <f t="shared" si="10"/>
        <v>29.769708667360078</v>
      </c>
    </row>
    <row r="40" spans="1:37" hidden="1" x14ac:dyDescent="0.3">
      <c r="A40" s="36" t="s">
        <v>21</v>
      </c>
      <c r="B40" s="36" t="s">
        <v>104</v>
      </c>
      <c r="C40" s="56" t="s">
        <v>70</v>
      </c>
      <c r="D40" s="69">
        <f>SUMIFS('Power price'!H$3:H$90,'Power price'!$B$3:$B$90,'Projection of Power Price '!$A40,'Power price'!$A$3:$A$90,'Projection of Power Price '!$B40)</f>
        <v>39.950000000000003</v>
      </c>
      <c r="E40" s="69">
        <f>SUMIFS('Power price'!I$3:I$90,'Power price'!$B$3:$B$90,'Projection of Power Price '!$A40,'Power price'!$A$3:$A$90,'Projection of Power Price '!$B40)</f>
        <v>30.22</v>
      </c>
      <c r="F40" s="69">
        <f>SUMIFS('Power price'!J$3:J$90,'Power price'!$B$3:$B$90,'Projection of Power Price '!$A40,'Power price'!$A$3:$A$90,'Projection of Power Price '!$B40)</f>
        <v>28.08</v>
      </c>
      <c r="G40" s="69">
        <f>SUMIFS('Power price'!K$3:K$90,'Power price'!$B$3:$B$90,'Projection of Power Price '!$A40,'Power price'!$A$3:$A$90,'Projection of Power Price '!$B40)</f>
        <v>26.74</v>
      </c>
      <c r="H40" s="36">
        <f>SUMIFS('Power price'!L$3:L$90,'Power price'!$B$3:$B$90,'Projection of Power Price '!$A40,'Power price'!$A$3:$A$90,'Projection of Power Price '!$B40)</f>
        <v>26.95</v>
      </c>
      <c r="I40" s="36">
        <f>SUMIFS('Power price'!M$3:M$90,'Power price'!$B$3:$B$90,'Projection of Power Price '!$A40,'Power price'!$A$3:$A$90,'Projection of Power Price '!$B40)</f>
        <v>26.73</v>
      </c>
      <c r="J40" s="36">
        <f>SUMIFS('Power price'!N$3:N$90,'Power price'!$B$3:$B$90,'Projection of Power Price '!$A40,'Power price'!$A$3:$A$90,'Projection of Power Price '!$B40)</f>
        <v>27.01</v>
      </c>
      <c r="K40" s="36">
        <f>SUMIFS('Power price'!O$3:O$90,'Power price'!$B$3:$B$90,'Projection of Power Price '!$A40,'Power price'!$A$3:$A$90,'Projection of Power Price '!$B40)</f>
        <v>26.12</v>
      </c>
      <c r="L40" s="36">
        <f>SUMIFS('Power price'!P$3:P$90,'Power price'!$B$3:$B$90,'Projection of Power Price '!$A40,'Power price'!$A$3:$A$90,'Projection of Power Price '!$B40)</f>
        <v>30.21</v>
      </c>
      <c r="M40" s="36">
        <f>SUMIFS('Power price'!Q$3:Q$90,'Power price'!$B$3:$B$90,'Projection of Power Price '!$A40,'Power price'!$A$3:$A$90,'Projection of Power Price '!$B40)</f>
        <v>32.15</v>
      </c>
      <c r="N40" s="36">
        <f>SUMIFS('Power price'!R$3:R$90,'Power price'!$B$3:$B$90,'Projection of Power Price '!$A40,'Power price'!$A$3:$A$90,'Projection of Power Price '!$B40)</f>
        <v>34.58</v>
      </c>
      <c r="O40" s="36">
        <f>SUMIFS('Power price'!S$3:S$90,'Power price'!$B$3:$B$90,'Projection of Power Price '!$A40,'Power price'!$A$3:$A$90,'Projection of Power Price '!$B40)</f>
        <v>34.57</v>
      </c>
      <c r="P40" s="36">
        <f>SUMIFS('Power price'!T$3:T$90,'Power price'!$B$3:$B$90,'Projection of Power Price '!$A40,'Power price'!$A$3:$A$90,'Projection of Power Price '!$B40)</f>
        <v>34.68</v>
      </c>
      <c r="Q40" s="36">
        <f>SUMIFS('Power price'!U$3:U$90,'Power price'!$B$3:$B$90,'Projection of Power Price '!$A40,'Power price'!$A$3:$A$90,'Projection of Power Price '!$B40)</f>
        <v>29.4</v>
      </c>
      <c r="R40" s="36">
        <f>SUMIFS('Power price'!V$3:V$90,'Power price'!$B$3:$B$90,'Projection of Power Price '!$A40,'Power price'!$A$3:$A$90,'Projection of Power Price '!$B40)</f>
        <v>28.53</v>
      </c>
      <c r="S40" s="36">
        <f>SUMIFS('Power price'!W$3:W$90,'Power price'!$B$3:$B$90,'Projection of Power Price '!$A40,'Power price'!$A$3:$A$90,'Projection of Power Price '!$B40)</f>
        <v>27.94</v>
      </c>
      <c r="T40" s="36">
        <f>SUMIFS('Power price'!X$3:X$90,'Power price'!$B$3:$B$90,'Projection of Power Price '!$A40,'Power price'!$A$3:$A$90,'Projection of Power Price '!$B40)</f>
        <v>27.98</v>
      </c>
      <c r="U40" s="36">
        <f>SUMIFS('Power price'!Y$3:Y$90,'Power price'!$B$3:$B$90,'Projection of Power Price '!$A40,'Power price'!$A$3:$A$90,'Projection of Power Price '!$B40)</f>
        <v>27.57</v>
      </c>
      <c r="V40" s="36">
        <f>SUMIFS('Power price'!Z$3:Z$90,'Power price'!$B$3:$B$90,'Projection of Power Price '!$A40,'Power price'!$A$3:$A$90,'Projection of Power Price '!$B40)</f>
        <v>26.02</v>
      </c>
      <c r="W40" s="36">
        <f>SUMIFS('Power price'!AA$3:AA$90,'Power price'!$B$3:$B$90,'Projection of Power Price '!$A40,'Power price'!$A$3:$A$90,'Projection of Power Price '!$B40)</f>
        <v>26.17</v>
      </c>
      <c r="X40" s="36">
        <f>SUMIFS('Power price'!AB$3:AB$90,'Power price'!$B$3:$B$90,'Projection of Power Price '!$A40,'Power price'!$A$3:$A$90,'Projection of Power Price '!$B40)</f>
        <v>26.13</v>
      </c>
      <c r="Y40" s="36">
        <f>SUMIFS('Power price'!AC$3:AC$90,'Power price'!$B$3:$B$90,'Projection of Power Price '!$A40,'Power price'!$A$3:$A$90,'Projection of Power Price '!$B40)</f>
        <v>26.1</v>
      </c>
      <c r="Z40" s="36">
        <f>SUMIFS('Power price'!AD$3:AD$90,'Power price'!$B$3:$B$90,'Projection of Power Price '!$A40,'Power price'!$A$3:$A$90,'Projection of Power Price '!$B40)</f>
        <v>26.21</v>
      </c>
      <c r="AA40" s="36">
        <f>SUMIFS('Power price'!AE$3:AE$90,'Power price'!$B$3:$B$90,'Projection of Power Price '!$A40,'Power price'!$A$3:$A$90,'Projection of Power Price '!$B40)</f>
        <v>28.24</v>
      </c>
      <c r="AB40" s="72">
        <f t="shared" si="1"/>
        <v>27.836000000000126</v>
      </c>
      <c r="AC40" s="72">
        <f t="shared" si="2"/>
        <v>28.56880000000001</v>
      </c>
      <c r="AD40" s="72">
        <f t="shared" si="3"/>
        <v>29.360040000000026</v>
      </c>
      <c r="AE40" s="72">
        <f t="shared" si="4"/>
        <v>30.031631999999945</v>
      </c>
      <c r="AF40" s="72">
        <f t="shared" si="5"/>
        <v>30.339485599999989</v>
      </c>
      <c r="AG40" s="72">
        <f t="shared" si="6"/>
        <v>31.16813247999994</v>
      </c>
      <c r="AH40" s="72">
        <f t="shared" si="7"/>
        <v>31.747051183999929</v>
      </c>
      <c r="AI40" s="72">
        <f t="shared" si="8"/>
        <v>32.302425107199952</v>
      </c>
      <c r="AJ40" s="72">
        <f t="shared" si="9"/>
        <v>32.902490813759869</v>
      </c>
      <c r="AK40" s="72">
        <f t="shared" si="10"/>
        <v>33.570007953407867</v>
      </c>
    </row>
    <row r="41" spans="1:37" hidden="1" x14ac:dyDescent="0.3">
      <c r="A41" s="36" t="s">
        <v>29</v>
      </c>
      <c r="B41" s="36" t="s">
        <v>104</v>
      </c>
      <c r="C41" s="56" t="s">
        <v>70</v>
      </c>
      <c r="D41" s="69">
        <f>SUMIFS('Power price'!H$3:H$90,'Power price'!$B$3:$B$90,'Projection of Power Price '!$A41,'Power price'!$A$3:$A$90,'Projection of Power Price '!$B41)</f>
        <v>35.840000000000003</v>
      </c>
      <c r="E41" s="69">
        <f>SUMIFS('Power price'!I$3:I$90,'Power price'!$B$3:$B$90,'Projection of Power Price '!$A41,'Power price'!$A$3:$A$90,'Projection of Power Price '!$B41)</f>
        <v>39.22</v>
      </c>
      <c r="F41" s="69">
        <f>SUMIFS('Power price'!J$3:J$90,'Power price'!$B$3:$B$90,'Projection of Power Price '!$A41,'Power price'!$A$3:$A$90,'Projection of Power Price '!$B41)</f>
        <v>38.090000000000003</v>
      </c>
      <c r="G41" s="69">
        <f>SUMIFS('Power price'!K$3:K$90,'Power price'!$B$3:$B$90,'Projection of Power Price '!$A41,'Power price'!$A$3:$A$90,'Projection of Power Price '!$B41)</f>
        <v>32.01</v>
      </c>
      <c r="H41" s="36">
        <f>SUMIFS('Power price'!L$3:L$90,'Power price'!$B$3:$B$90,'Projection of Power Price '!$A41,'Power price'!$A$3:$A$90,'Projection of Power Price '!$B41)</f>
        <v>25.55</v>
      </c>
      <c r="I41" s="36">
        <f>SUMIFS('Power price'!M$3:M$90,'Power price'!$B$3:$B$90,'Projection of Power Price '!$A41,'Power price'!$A$3:$A$90,'Projection of Power Price '!$B41)</f>
        <v>25.18</v>
      </c>
      <c r="J41" s="36">
        <f>SUMIFS('Power price'!N$3:N$90,'Power price'!$B$3:$B$90,'Projection of Power Price '!$A41,'Power price'!$A$3:$A$90,'Projection of Power Price '!$B41)</f>
        <v>25.31</v>
      </c>
      <c r="K41" s="36">
        <f>SUMIFS('Power price'!O$3:O$90,'Power price'!$B$3:$B$90,'Projection of Power Price '!$A41,'Power price'!$A$3:$A$90,'Projection of Power Price '!$B41)</f>
        <v>24.66</v>
      </c>
      <c r="L41" s="36">
        <f>SUMIFS('Power price'!P$3:P$90,'Power price'!$B$3:$B$90,'Projection of Power Price '!$A41,'Power price'!$A$3:$A$90,'Projection of Power Price '!$B41)</f>
        <v>27.88</v>
      </c>
      <c r="M41" s="36">
        <f>SUMIFS('Power price'!Q$3:Q$90,'Power price'!$B$3:$B$90,'Projection of Power Price '!$A41,'Power price'!$A$3:$A$90,'Projection of Power Price '!$B41)</f>
        <v>28.07</v>
      </c>
      <c r="N41" s="36">
        <f>SUMIFS('Power price'!R$3:R$90,'Power price'!$B$3:$B$90,'Projection of Power Price '!$A41,'Power price'!$A$3:$A$90,'Projection of Power Price '!$B41)</f>
        <v>28.49</v>
      </c>
      <c r="O41" s="36">
        <f>SUMIFS('Power price'!S$3:S$90,'Power price'!$B$3:$B$90,'Projection of Power Price '!$A41,'Power price'!$A$3:$A$90,'Projection of Power Price '!$B41)</f>
        <v>28.39</v>
      </c>
      <c r="P41" s="36">
        <f>SUMIFS('Power price'!T$3:T$90,'Power price'!$B$3:$B$90,'Projection of Power Price '!$A41,'Power price'!$A$3:$A$90,'Projection of Power Price '!$B41)</f>
        <v>28.26</v>
      </c>
      <c r="Q41" s="36">
        <f>SUMIFS('Power price'!U$3:U$90,'Power price'!$B$3:$B$90,'Projection of Power Price '!$A41,'Power price'!$A$3:$A$90,'Projection of Power Price '!$B41)</f>
        <v>26.89</v>
      </c>
      <c r="R41" s="36">
        <f>SUMIFS('Power price'!V$3:V$90,'Power price'!$B$3:$B$90,'Projection of Power Price '!$A41,'Power price'!$A$3:$A$90,'Projection of Power Price '!$B41)</f>
        <v>26.28</v>
      </c>
      <c r="S41" s="36">
        <f>SUMIFS('Power price'!W$3:W$90,'Power price'!$B$3:$B$90,'Projection of Power Price '!$A41,'Power price'!$A$3:$A$90,'Projection of Power Price '!$B41)</f>
        <v>24.69</v>
      </c>
      <c r="T41" s="36">
        <f>SUMIFS('Power price'!X$3:X$90,'Power price'!$B$3:$B$90,'Projection of Power Price '!$A41,'Power price'!$A$3:$A$90,'Projection of Power Price '!$B41)</f>
        <v>22.8</v>
      </c>
      <c r="U41" s="36">
        <f>SUMIFS('Power price'!Y$3:Y$90,'Power price'!$B$3:$B$90,'Projection of Power Price '!$A41,'Power price'!$A$3:$A$90,'Projection of Power Price '!$B41)</f>
        <v>22.76</v>
      </c>
      <c r="V41" s="36">
        <f>SUMIFS('Power price'!Z$3:Z$90,'Power price'!$B$3:$B$90,'Projection of Power Price '!$A41,'Power price'!$A$3:$A$90,'Projection of Power Price '!$B41)</f>
        <v>22.33</v>
      </c>
      <c r="W41" s="36">
        <f>SUMIFS('Power price'!AA$3:AA$90,'Power price'!$B$3:$B$90,'Projection of Power Price '!$A41,'Power price'!$A$3:$A$90,'Projection of Power Price '!$B41)</f>
        <v>21.78</v>
      </c>
      <c r="X41" s="36">
        <f>SUMIFS('Power price'!AB$3:AB$90,'Power price'!$B$3:$B$90,'Projection of Power Price '!$A41,'Power price'!$A$3:$A$90,'Projection of Power Price '!$B41)</f>
        <v>21.83</v>
      </c>
      <c r="Y41" s="36">
        <f>SUMIFS('Power price'!AC$3:AC$90,'Power price'!$B$3:$B$90,'Projection of Power Price '!$A41,'Power price'!$A$3:$A$90,'Projection of Power Price '!$B41)</f>
        <v>21.84</v>
      </c>
      <c r="Z41" s="36">
        <f>SUMIFS('Power price'!AD$3:AD$90,'Power price'!$B$3:$B$90,'Projection of Power Price '!$A41,'Power price'!$A$3:$A$90,'Projection of Power Price '!$B41)</f>
        <v>21.22</v>
      </c>
      <c r="AA41" s="36">
        <f>SUMIFS('Power price'!AE$3:AE$90,'Power price'!$B$3:$B$90,'Projection of Power Price '!$A41,'Power price'!$A$3:$A$90,'Projection of Power Price '!$B41)</f>
        <v>21.29</v>
      </c>
      <c r="AB41" s="72">
        <f t="shared" si="1"/>
        <v>21.114999999999952</v>
      </c>
      <c r="AC41" s="72">
        <f t="shared" si="2"/>
        <v>20.864999999999952</v>
      </c>
      <c r="AD41" s="72">
        <f t="shared" si="3"/>
        <v>20.649499999999932</v>
      </c>
      <c r="AE41" s="72">
        <f t="shared" si="4"/>
        <v>20.558099999999911</v>
      </c>
      <c r="AF41" s="72">
        <f t="shared" si="5"/>
        <v>20.31672999999995</v>
      </c>
      <c r="AG41" s="72">
        <f t="shared" si="6"/>
        <v>20.12983399999996</v>
      </c>
      <c r="AH41" s="72">
        <f t="shared" si="7"/>
        <v>19.962902199999974</v>
      </c>
      <c r="AI41" s="72">
        <f t="shared" si="8"/>
        <v>19.782974759999945</v>
      </c>
      <c r="AJ41" s="72">
        <f t="shared" si="9"/>
        <v>19.578884707999975</v>
      </c>
      <c r="AK41" s="72">
        <f t="shared" si="10"/>
        <v>19.407500186399943</v>
      </c>
    </row>
    <row r="42" spans="1:37" hidden="1" x14ac:dyDescent="0.3">
      <c r="A42" s="36" t="s">
        <v>33</v>
      </c>
      <c r="B42" s="36" t="s">
        <v>104</v>
      </c>
      <c r="C42" s="56" t="s">
        <v>70</v>
      </c>
      <c r="D42" s="69">
        <f>SUMIFS('Power price'!H$3:H$90,'Power price'!$B$3:$B$90,'Projection of Power Price '!$A42,'Power price'!$A$3:$A$90,'Projection of Power Price '!$B42)</f>
        <v>42.77</v>
      </c>
      <c r="E42" s="69">
        <f>SUMIFS('Power price'!I$3:I$90,'Power price'!$B$3:$B$90,'Projection of Power Price '!$A42,'Power price'!$A$3:$A$90,'Projection of Power Price '!$B42)</f>
        <v>34.44</v>
      </c>
      <c r="F42" s="69">
        <f>SUMIFS('Power price'!J$3:J$90,'Power price'!$B$3:$B$90,'Projection of Power Price '!$A42,'Power price'!$A$3:$A$90,'Projection of Power Price '!$B42)</f>
        <v>33.75</v>
      </c>
      <c r="G42" s="69">
        <f>SUMIFS('Power price'!K$3:K$90,'Power price'!$B$3:$B$90,'Projection of Power Price '!$A42,'Power price'!$A$3:$A$90,'Projection of Power Price '!$B42)</f>
        <v>34.950000000000003</v>
      </c>
      <c r="H42" s="36">
        <f>SUMIFS('Power price'!L$3:L$90,'Power price'!$B$3:$B$90,'Projection of Power Price '!$A42,'Power price'!$A$3:$A$90,'Projection of Power Price '!$B42)</f>
        <v>33.619999999999997</v>
      </c>
      <c r="I42" s="36">
        <f>SUMIFS('Power price'!M$3:M$90,'Power price'!$B$3:$B$90,'Projection of Power Price '!$A42,'Power price'!$A$3:$A$90,'Projection of Power Price '!$B42)</f>
        <v>33.31</v>
      </c>
      <c r="J42" s="36">
        <f>SUMIFS('Power price'!N$3:N$90,'Power price'!$B$3:$B$90,'Projection of Power Price '!$A42,'Power price'!$A$3:$A$90,'Projection of Power Price '!$B42)</f>
        <v>32.65</v>
      </c>
      <c r="K42" s="36">
        <f>SUMIFS('Power price'!O$3:O$90,'Power price'!$B$3:$B$90,'Projection of Power Price '!$A42,'Power price'!$A$3:$A$90,'Projection of Power Price '!$B42)</f>
        <v>33.1</v>
      </c>
      <c r="L42" s="36">
        <f>SUMIFS('Power price'!P$3:P$90,'Power price'!$B$3:$B$90,'Projection of Power Price '!$A42,'Power price'!$A$3:$A$90,'Projection of Power Price '!$B42)</f>
        <v>41.09</v>
      </c>
      <c r="M42" s="36">
        <f>SUMIFS('Power price'!Q$3:Q$90,'Power price'!$B$3:$B$90,'Projection of Power Price '!$A42,'Power price'!$A$3:$A$90,'Projection of Power Price '!$B42)</f>
        <v>38.07</v>
      </c>
      <c r="N42" s="36">
        <f>SUMIFS('Power price'!R$3:R$90,'Power price'!$B$3:$B$90,'Projection of Power Price '!$A42,'Power price'!$A$3:$A$90,'Projection of Power Price '!$B42)</f>
        <v>36.28</v>
      </c>
      <c r="O42" s="36">
        <f>SUMIFS('Power price'!S$3:S$90,'Power price'!$B$3:$B$90,'Projection of Power Price '!$A42,'Power price'!$A$3:$A$90,'Projection of Power Price '!$B42)</f>
        <v>35.42</v>
      </c>
      <c r="P42" s="36">
        <f>SUMIFS('Power price'!T$3:T$90,'Power price'!$B$3:$B$90,'Projection of Power Price '!$A42,'Power price'!$A$3:$A$90,'Projection of Power Price '!$B42)</f>
        <v>32.5</v>
      </c>
      <c r="Q42" s="36">
        <f>SUMIFS('Power price'!U$3:U$90,'Power price'!$B$3:$B$90,'Projection of Power Price '!$A42,'Power price'!$A$3:$A$90,'Projection of Power Price '!$B42)</f>
        <v>39</v>
      </c>
      <c r="R42" s="36">
        <f>SUMIFS('Power price'!V$3:V$90,'Power price'!$B$3:$B$90,'Projection of Power Price '!$A42,'Power price'!$A$3:$A$90,'Projection of Power Price '!$B42)</f>
        <v>37.880000000000003</v>
      </c>
      <c r="S42" s="36">
        <f>SUMIFS('Power price'!W$3:W$90,'Power price'!$B$3:$B$90,'Projection of Power Price '!$A42,'Power price'!$A$3:$A$90,'Projection of Power Price '!$B42)</f>
        <v>30.65</v>
      </c>
      <c r="T42" s="36">
        <f>SUMIFS('Power price'!X$3:X$90,'Power price'!$B$3:$B$90,'Projection of Power Price '!$A42,'Power price'!$A$3:$A$90,'Projection of Power Price '!$B42)</f>
        <v>29.03</v>
      </c>
      <c r="U42" s="36">
        <f>SUMIFS('Power price'!Y$3:Y$90,'Power price'!$B$3:$B$90,'Projection of Power Price '!$A42,'Power price'!$A$3:$A$90,'Projection of Power Price '!$B42)</f>
        <v>27.09</v>
      </c>
      <c r="V42" s="36">
        <f>SUMIFS('Power price'!Z$3:Z$90,'Power price'!$B$3:$B$90,'Projection of Power Price '!$A42,'Power price'!$A$3:$A$90,'Projection of Power Price '!$B42)</f>
        <v>32.06</v>
      </c>
      <c r="W42" s="36">
        <f>SUMIFS('Power price'!AA$3:AA$90,'Power price'!$B$3:$B$90,'Projection of Power Price '!$A42,'Power price'!$A$3:$A$90,'Projection of Power Price '!$B42)</f>
        <v>32.549999999999997</v>
      </c>
      <c r="X42" s="36">
        <f>SUMIFS('Power price'!AB$3:AB$90,'Power price'!$B$3:$B$90,'Projection of Power Price '!$A42,'Power price'!$A$3:$A$90,'Projection of Power Price '!$B42)</f>
        <v>32.1</v>
      </c>
      <c r="Y42" s="36">
        <f>SUMIFS('Power price'!AC$3:AC$90,'Power price'!$B$3:$B$90,'Projection of Power Price '!$A42,'Power price'!$A$3:$A$90,'Projection of Power Price '!$B42)</f>
        <v>30.79</v>
      </c>
      <c r="Z42" s="36">
        <f>SUMIFS('Power price'!AD$3:AD$90,'Power price'!$B$3:$B$90,'Projection of Power Price '!$A42,'Power price'!$A$3:$A$90,'Projection of Power Price '!$B42)</f>
        <v>31.01</v>
      </c>
      <c r="AA42" s="36">
        <f>SUMIFS('Power price'!AE$3:AE$90,'Power price'!$B$3:$B$90,'Projection of Power Price '!$A42,'Power price'!$A$3:$A$90,'Projection of Power Price '!$B42)</f>
        <v>30.23</v>
      </c>
      <c r="AB42" s="72">
        <f t="shared" si="1"/>
        <v>29.616999999999962</v>
      </c>
      <c r="AC42" s="72">
        <f t="shared" si="2"/>
        <v>29.091599999999971</v>
      </c>
      <c r="AD42" s="72">
        <f t="shared" si="3"/>
        <v>28.710779999999886</v>
      </c>
      <c r="AE42" s="72">
        <f t="shared" si="4"/>
        <v>28.010823999999957</v>
      </c>
      <c r="AF42" s="72">
        <f t="shared" si="5"/>
        <v>27.52866919999974</v>
      </c>
      <c r="AG42" s="72">
        <f t="shared" si="6"/>
        <v>27.014543359999834</v>
      </c>
      <c r="AH42" s="72">
        <f t="shared" si="7"/>
        <v>26.470416087999638</v>
      </c>
      <c r="AI42" s="72">
        <f t="shared" si="8"/>
        <v>25.903943990399739</v>
      </c>
      <c r="AJ42" s="72">
        <f t="shared" si="9"/>
        <v>25.404075388319598</v>
      </c>
      <c r="AK42" s="72">
        <f t="shared" si="10"/>
        <v>24.85639350745555</v>
      </c>
    </row>
    <row r="43" spans="1:37" hidden="1" x14ac:dyDescent="0.3">
      <c r="A43" s="36" t="s">
        <v>39</v>
      </c>
      <c r="B43" s="36" t="s">
        <v>104</v>
      </c>
      <c r="C43" s="56" t="s">
        <v>70</v>
      </c>
      <c r="D43" s="69">
        <f>SUMIFS('Power price'!H$3:H$90,'Power price'!$B$3:$B$90,'Projection of Power Price '!$A43,'Power price'!$A$3:$A$90,'Projection of Power Price '!$B43)</f>
        <v>33.28</v>
      </c>
      <c r="E43" s="69">
        <f>SUMIFS('Power price'!I$3:I$90,'Power price'!$B$3:$B$90,'Projection of Power Price '!$A43,'Power price'!$A$3:$A$90,'Projection of Power Price '!$B43)</f>
        <v>27.65</v>
      </c>
      <c r="F43" s="69">
        <f>SUMIFS('Power price'!J$3:J$90,'Power price'!$B$3:$B$90,'Projection of Power Price '!$A43,'Power price'!$A$3:$A$90,'Projection of Power Price '!$B43)</f>
        <v>27.21</v>
      </c>
      <c r="G43" s="69">
        <f>SUMIFS('Power price'!K$3:K$90,'Power price'!$B$3:$B$90,'Projection of Power Price '!$A43,'Power price'!$A$3:$A$90,'Projection of Power Price '!$B43)</f>
        <v>26.56</v>
      </c>
      <c r="H43" s="36">
        <f>SUMIFS('Power price'!L$3:L$90,'Power price'!$B$3:$B$90,'Projection of Power Price '!$A43,'Power price'!$A$3:$A$90,'Projection of Power Price '!$B43)</f>
        <v>26.96</v>
      </c>
      <c r="I43" s="36">
        <f>SUMIFS('Power price'!M$3:M$90,'Power price'!$B$3:$B$90,'Projection of Power Price '!$A43,'Power price'!$A$3:$A$90,'Projection of Power Price '!$B43)</f>
        <v>25.41</v>
      </c>
      <c r="J43" s="36">
        <f>SUMIFS('Power price'!N$3:N$90,'Power price'!$B$3:$B$90,'Projection of Power Price '!$A43,'Power price'!$A$3:$A$90,'Projection of Power Price '!$B43)</f>
        <v>24.27</v>
      </c>
      <c r="K43" s="36">
        <f>SUMIFS('Power price'!O$3:O$90,'Power price'!$B$3:$B$90,'Projection of Power Price '!$A43,'Power price'!$A$3:$A$90,'Projection of Power Price '!$B43)</f>
        <v>24.18</v>
      </c>
      <c r="L43" s="36">
        <f>SUMIFS('Power price'!P$3:P$90,'Power price'!$B$3:$B$90,'Projection of Power Price '!$A43,'Power price'!$A$3:$A$90,'Projection of Power Price '!$B43)</f>
        <v>24.63</v>
      </c>
      <c r="M43" s="36">
        <f>SUMIFS('Power price'!Q$3:Q$90,'Power price'!$B$3:$B$90,'Projection of Power Price '!$A43,'Power price'!$A$3:$A$90,'Projection of Power Price '!$B43)</f>
        <v>25.24</v>
      </c>
      <c r="N43" s="36">
        <f>SUMIFS('Power price'!R$3:R$90,'Power price'!$B$3:$B$90,'Projection of Power Price '!$A43,'Power price'!$A$3:$A$90,'Projection of Power Price '!$B43)</f>
        <v>24.95</v>
      </c>
      <c r="O43" s="36">
        <f>SUMIFS('Power price'!S$3:S$90,'Power price'!$B$3:$B$90,'Projection of Power Price '!$A43,'Power price'!$A$3:$A$90,'Projection of Power Price '!$B43)</f>
        <v>24.95</v>
      </c>
      <c r="P43" s="36">
        <f>SUMIFS('Power price'!T$3:T$90,'Power price'!$B$3:$B$90,'Projection of Power Price '!$A43,'Power price'!$A$3:$A$90,'Projection of Power Price '!$B43)</f>
        <v>24.5</v>
      </c>
      <c r="Q43" s="36">
        <f>SUMIFS('Power price'!U$3:U$90,'Power price'!$B$3:$B$90,'Projection of Power Price '!$A43,'Power price'!$A$3:$A$90,'Projection of Power Price '!$B43)</f>
        <v>24.24</v>
      </c>
      <c r="R43" s="36">
        <f>SUMIFS('Power price'!V$3:V$90,'Power price'!$B$3:$B$90,'Projection of Power Price '!$A43,'Power price'!$A$3:$A$90,'Projection of Power Price '!$B43)</f>
        <v>24.22</v>
      </c>
      <c r="S43" s="36">
        <f>SUMIFS('Power price'!W$3:W$90,'Power price'!$B$3:$B$90,'Projection of Power Price '!$A43,'Power price'!$A$3:$A$90,'Projection of Power Price '!$B43)</f>
        <v>26.2</v>
      </c>
      <c r="T43" s="36">
        <f>SUMIFS('Power price'!X$3:X$90,'Power price'!$B$3:$B$90,'Projection of Power Price '!$A43,'Power price'!$A$3:$A$90,'Projection of Power Price '!$B43)</f>
        <v>25.63</v>
      </c>
      <c r="U43" s="36">
        <f>SUMIFS('Power price'!Y$3:Y$90,'Power price'!$B$3:$B$90,'Projection of Power Price '!$A43,'Power price'!$A$3:$A$90,'Projection of Power Price '!$B43)</f>
        <v>26.84</v>
      </c>
      <c r="V43" s="36">
        <f>SUMIFS('Power price'!Z$3:Z$90,'Power price'!$B$3:$B$90,'Projection of Power Price '!$A43,'Power price'!$A$3:$A$90,'Projection of Power Price '!$B43)</f>
        <v>26.81</v>
      </c>
      <c r="W43" s="36">
        <f>SUMIFS('Power price'!AA$3:AA$90,'Power price'!$B$3:$B$90,'Projection of Power Price '!$A43,'Power price'!$A$3:$A$90,'Projection of Power Price '!$B43)</f>
        <v>32.670532240021835</v>
      </c>
      <c r="X43" s="36">
        <f>SUMIFS('Power price'!AB$3:AB$90,'Power price'!$B$3:$B$90,'Projection of Power Price '!$A43,'Power price'!$A$3:$A$90,'Projection of Power Price '!$B43)</f>
        <v>33.264417278893617</v>
      </c>
      <c r="Y43" s="36">
        <f>SUMIFS('Power price'!AC$3:AC$90,'Power price'!$B$3:$B$90,'Projection of Power Price '!$A43,'Power price'!$A$3:$A$90,'Projection of Power Price '!$B43)</f>
        <v>33.867999999999995</v>
      </c>
      <c r="Z43" s="36">
        <f>SUMIFS('Power price'!AD$3:AD$90,'Power price'!$B$3:$B$90,'Projection of Power Price '!$A43,'Power price'!$A$3:$A$90,'Projection of Power Price '!$B43)</f>
        <v>34.48453307814097</v>
      </c>
      <c r="AA43" s="36">
        <f>SUMIFS('Power price'!AE$3:AE$90,'Power price'!$B$3:$B$90,'Projection of Power Price '!$A43,'Power price'!$A$3:$A$90,'Projection of Power Price '!$B43)</f>
        <v>35.11194468827626</v>
      </c>
      <c r="AB43" s="72">
        <f t="shared" si="1"/>
        <v>35.710767665793355</v>
      </c>
      <c r="AC43" s="72">
        <f t="shared" si="2"/>
        <v>36.328926180843382</v>
      </c>
      <c r="AD43" s="72">
        <f t="shared" si="3"/>
        <v>36.945260407412434</v>
      </c>
      <c r="AE43" s="72">
        <f t="shared" si="4"/>
        <v>37.557817249426307</v>
      </c>
      <c r="AF43" s="72">
        <f t="shared" si="5"/>
        <v>38.16881459752608</v>
      </c>
      <c r="AG43" s="72">
        <f t="shared" si="6"/>
        <v>38.785812699814869</v>
      </c>
      <c r="AH43" s="72">
        <f t="shared" si="7"/>
        <v>39.398524395421418</v>
      </c>
      <c r="AI43" s="72">
        <f t="shared" si="8"/>
        <v>40.011602897842295</v>
      </c>
      <c r="AJ43" s="72">
        <f t="shared" si="9"/>
        <v>40.625698696424479</v>
      </c>
      <c r="AK43" s="72">
        <f t="shared" si="10"/>
        <v>41.239958176153095</v>
      </c>
    </row>
    <row r="44" spans="1:37" hidden="1" x14ac:dyDescent="0.3">
      <c r="A44" s="36" t="s">
        <v>31</v>
      </c>
      <c r="B44" s="36" t="s">
        <v>104</v>
      </c>
      <c r="C44" s="56" t="s">
        <v>70</v>
      </c>
      <c r="D44" s="69">
        <f>SUMIFS('Power price'!H$3:H$90,'Power price'!$B$3:$B$90,'Projection of Power Price '!$A44,'Power price'!$A$3:$A$90,'Projection of Power Price '!$B44)</f>
        <v>33.28</v>
      </c>
      <c r="E44" s="69">
        <f>SUMIFS('Power price'!I$3:I$90,'Power price'!$B$3:$B$90,'Projection of Power Price '!$A44,'Power price'!$A$3:$A$90,'Projection of Power Price '!$B44)</f>
        <v>27.65</v>
      </c>
      <c r="F44" s="69">
        <f>SUMIFS('Power price'!J$3:J$90,'Power price'!$B$3:$B$90,'Projection of Power Price '!$A44,'Power price'!$A$3:$A$90,'Projection of Power Price '!$B44)</f>
        <v>27.21</v>
      </c>
      <c r="G44" s="69">
        <f>SUMIFS('Power price'!K$3:K$90,'Power price'!$B$3:$B$90,'Projection of Power Price '!$A44,'Power price'!$A$3:$A$90,'Projection of Power Price '!$B44)</f>
        <v>26.56</v>
      </c>
      <c r="H44" s="36">
        <f>SUMIFS('Power price'!L$3:L$90,'Power price'!$B$3:$B$90,'Projection of Power Price '!$A44,'Power price'!$A$3:$A$90,'Projection of Power Price '!$B44)</f>
        <v>26.96</v>
      </c>
      <c r="I44" s="36">
        <f>SUMIFS('Power price'!M$3:M$90,'Power price'!$B$3:$B$90,'Projection of Power Price '!$A44,'Power price'!$A$3:$A$90,'Projection of Power Price '!$B44)</f>
        <v>25.41</v>
      </c>
      <c r="J44" s="36">
        <f>SUMIFS('Power price'!N$3:N$90,'Power price'!$B$3:$B$90,'Projection of Power Price '!$A44,'Power price'!$A$3:$A$90,'Projection of Power Price '!$B44)</f>
        <v>24.27</v>
      </c>
      <c r="K44" s="36">
        <f>SUMIFS('Power price'!O$3:O$90,'Power price'!$B$3:$B$90,'Projection of Power Price '!$A44,'Power price'!$A$3:$A$90,'Projection of Power Price '!$B44)</f>
        <v>24.18</v>
      </c>
      <c r="L44" s="36">
        <f>SUMIFS('Power price'!P$3:P$90,'Power price'!$B$3:$B$90,'Projection of Power Price '!$A44,'Power price'!$A$3:$A$90,'Projection of Power Price '!$B44)</f>
        <v>24.63</v>
      </c>
      <c r="M44" s="36">
        <f>SUMIFS('Power price'!Q$3:Q$90,'Power price'!$B$3:$B$90,'Projection of Power Price '!$A44,'Power price'!$A$3:$A$90,'Projection of Power Price '!$B44)</f>
        <v>25.26</v>
      </c>
      <c r="N44" s="36">
        <f>SUMIFS('Power price'!R$3:R$90,'Power price'!$B$3:$B$90,'Projection of Power Price '!$A44,'Power price'!$A$3:$A$90,'Projection of Power Price '!$B44)</f>
        <v>24.97</v>
      </c>
      <c r="O44" s="36">
        <f>SUMIFS('Power price'!S$3:S$90,'Power price'!$B$3:$B$90,'Projection of Power Price '!$A44,'Power price'!$A$3:$A$90,'Projection of Power Price '!$B44)</f>
        <v>24.96</v>
      </c>
      <c r="P44" s="36">
        <f>SUMIFS('Power price'!T$3:T$90,'Power price'!$B$3:$B$90,'Projection of Power Price '!$A44,'Power price'!$A$3:$A$90,'Projection of Power Price '!$B44)</f>
        <v>24.51</v>
      </c>
      <c r="Q44" s="36">
        <f>SUMIFS('Power price'!U$3:U$90,'Power price'!$B$3:$B$90,'Projection of Power Price '!$A44,'Power price'!$A$3:$A$90,'Projection of Power Price '!$B44)</f>
        <v>24.26</v>
      </c>
      <c r="R44" s="36">
        <f>SUMIFS('Power price'!V$3:V$90,'Power price'!$B$3:$B$90,'Projection of Power Price '!$A44,'Power price'!$A$3:$A$90,'Projection of Power Price '!$B44)</f>
        <v>24.24</v>
      </c>
      <c r="S44" s="36">
        <f>SUMIFS('Power price'!W$3:W$90,'Power price'!$B$3:$B$90,'Projection of Power Price '!$A44,'Power price'!$A$3:$A$90,'Projection of Power Price '!$B44)</f>
        <v>26.21</v>
      </c>
      <c r="T44" s="36">
        <f>SUMIFS('Power price'!X$3:X$90,'Power price'!$B$3:$B$90,'Projection of Power Price '!$A44,'Power price'!$A$3:$A$90,'Projection of Power Price '!$B44)</f>
        <v>25.64</v>
      </c>
      <c r="U44" s="36">
        <f>SUMIFS('Power price'!Y$3:Y$90,'Power price'!$B$3:$B$90,'Projection of Power Price '!$A44,'Power price'!$A$3:$A$90,'Projection of Power Price '!$B44)</f>
        <v>26.84</v>
      </c>
      <c r="V44" s="36">
        <f>SUMIFS('Power price'!Z$3:Z$90,'Power price'!$B$3:$B$90,'Projection of Power Price '!$A44,'Power price'!$A$3:$A$90,'Projection of Power Price '!$B44)</f>
        <v>26.81</v>
      </c>
      <c r="W44" s="36">
        <f>SUMIFS('Power price'!AA$3:AA$90,'Power price'!$B$3:$B$90,'Projection of Power Price '!$A44,'Power price'!$A$3:$A$90,'Projection of Power Price '!$B44)</f>
        <v>32.525835776221108</v>
      </c>
      <c r="X44" s="36">
        <f>SUMIFS('Power price'!AB$3:AB$90,'Power price'!$B$3:$B$90,'Projection of Power Price '!$A44,'Power price'!$A$3:$A$90,'Projection of Power Price '!$B44)</f>
        <v>33.117090522314136</v>
      </c>
      <c r="Y44" s="36">
        <f>SUMIFS('Power price'!AC$3:AC$90,'Power price'!$B$3:$B$90,'Projection of Power Price '!$A44,'Power price'!$A$3:$A$90,'Projection of Power Price '!$B44)</f>
        <v>33.717999999999996</v>
      </c>
      <c r="Z44" s="36">
        <f>SUMIFS('Power price'!AD$3:AD$90,'Power price'!$B$3:$B$90,'Projection of Power Price '!$A44,'Power price'!$A$3:$A$90,'Projection of Power Price '!$B44)</f>
        <v>34.331802478113779</v>
      </c>
      <c r="AA44" s="36">
        <f>SUMIFS('Power price'!AE$3:AE$90,'Power price'!$B$3:$B$90,'Projection of Power Price '!$A44,'Power price'!$A$3:$A$90,'Projection of Power Price '!$B44)</f>
        <v>34.956435307644362</v>
      </c>
      <c r="AB44" s="72">
        <f t="shared" si="1"/>
        <v>35.552606122452517</v>
      </c>
      <c r="AC44" s="72">
        <f t="shared" si="2"/>
        <v>36.168026838481182</v>
      </c>
      <c r="AD44" s="72">
        <f t="shared" si="3"/>
        <v>36.781631345728783</v>
      </c>
      <c r="AE44" s="72">
        <f t="shared" si="4"/>
        <v>37.391475198304079</v>
      </c>
      <c r="AF44" s="72">
        <f t="shared" si="5"/>
        <v>37.999766463900642</v>
      </c>
      <c r="AG44" s="72">
        <f t="shared" si="6"/>
        <v>38.614031906589162</v>
      </c>
      <c r="AH44" s="72">
        <f t="shared" si="7"/>
        <v>39.224029926917183</v>
      </c>
      <c r="AI44" s="72">
        <f t="shared" si="8"/>
        <v>39.834393129486671</v>
      </c>
      <c r="AJ44" s="72">
        <f t="shared" si="9"/>
        <v>40.445769122653928</v>
      </c>
      <c r="AK44" s="72">
        <f t="shared" si="10"/>
        <v>41.057308072030764</v>
      </c>
    </row>
    <row r="45" spans="1:37" hidden="1" x14ac:dyDescent="0.3">
      <c r="A45" s="36" t="s">
        <v>19</v>
      </c>
      <c r="B45" s="36" t="s">
        <v>104</v>
      </c>
      <c r="C45" s="56" t="s">
        <v>70</v>
      </c>
      <c r="D45" s="69">
        <f>SUMIFS('Power price'!H$3:H$90,'Power price'!$B$3:$B$90,'Projection of Power Price '!$A45,'Power price'!$A$3:$A$90,'Projection of Power Price '!$B45)</f>
        <v>39.869999999999997</v>
      </c>
      <c r="E45" s="69">
        <f>SUMIFS('Power price'!I$3:I$90,'Power price'!$B$3:$B$90,'Projection of Power Price '!$A45,'Power price'!$A$3:$A$90,'Projection of Power Price '!$B45)</f>
        <v>33.06</v>
      </c>
      <c r="F45" s="69">
        <f>SUMIFS('Power price'!J$3:J$90,'Power price'!$B$3:$B$90,'Projection of Power Price '!$A45,'Power price'!$A$3:$A$90,'Projection of Power Price '!$B45)</f>
        <v>32.65</v>
      </c>
      <c r="G45" s="69">
        <f>SUMIFS('Power price'!K$3:K$90,'Power price'!$B$3:$B$90,'Projection of Power Price '!$A45,'Power price'!$A$3:$A$90,'Projection of Power Price '!$B45)</f>
        <v>29.77</v>
      </c>
      <c r="H45" s="36">
        <f>SUMIFS('Power price'!L$3:L$90,'Power price'!$B$3:$B$90,'Projection of Power Price '!$A45,'Power price'!$A$3:$A$90,'Projection of Power Price '!$B45)</f>
        <v>38.07</v>
      </c>
      <c r="I45" s="36">
        <f>SUMIFS('Power price'!M$3:M$90,'Power price'!$B$3:$B$90,'Projection of Power Price '!$A45,'Power price'!$A$3:$A$90,'Projection of Power Price '!$B45)</f>
        <v>35.729999999999997</v>
      </c>
      <c r="J45" s="36">
        <f>SUMIFS('Power price'!N$3:N$90,'Power price'!$B$3:$B$90,'Projection of Power Price '!$A45,'Power price'!$A$3:$A$90,'Projection of Power Price '!$B45)</f>
        <v>33.28</v>
      </c>
      <c r="K45" s="36">
        <f>SUMIFS('Power price'!O$3:O$90,'Power price'!$B$3:$B$90,'Projection of Power Price '!$A45,'Power price'!$A$3:$A$90,'Projection of Power Price '!$B45)</f>
        <v>32.54</v>
      </c>
      <c r="L45" s="36">
        <f>SUMIFS('Power price'!P$3:P$90,'Power price'!$B$3:$B$90,'Projection of Power Price '!$A45,'Power price'!$A$3:$A$90,'Projection of Power Price '!$B45)</f>
        <v>35.270000000000003</v>
      </c>
      <c r="M45" s="36">
        <f>SUMIFS('Power price'!Q$3:Q$90,'Power price'!$B$3:$B$90,'Projection of Power Price '!$A45,'Power price'!$A$3:$A$90,'Projection of Power Price '!$B45)</f>
        <v>32.950000000000003</v>
      </c>
      <c r="N45" s="36">
        <f>SUMIFS('Power price'!R$3:R$90,'Power price'!$B$3:$B$90,'Projection of Power Price '!$A45,'Power price'!$A$3:$A$90,'Projection of Power Price '!$B45)</f>
        <v>30.61</v>
      </c>
      <c r="O45" s="36">
        <f>SUMIFS('Power price'!S$3:S$90,'Power price'!$B$3:$B$90,'Projection of Power Price '!$A45,'Power price'!$A$3:$A$90,'Projection of Power Price '!$B45)</f>
        <v>29.87</v>
      </c>
      <c r="P45" s="36">
        <f>SUMIFS('Power price'!T$3:T$90,'Power price'!$B$3:$B$90,'Projection of Power Price '!$A45,'Power price'!$A$3:$A$90,'Projection of Power Price '!$B45)</f>
        <v>26.08</v>
      </c>
      <c r="Q45" s="36">
        <f>SUMIFS('Power price'!U$3:U$90,'Power price'!$B$3:$B$90,'Projection of Power Price '!$A45,'Power price'!$A$3:$A$90,'Projection of Power Price '!$B45)</f>
        <v>31.71</v>
      </c>
      <c r="R45" s="36">
        <f>SUMIFS('Power price'!V$3:V$90,'Power price'!$B$3:$B$90,'Projection of Power Price '!$A45,'Power price'!$A$3:$A$90,'Projection of Power Price '!$B45)</f>
        <v>30.7</v>
      </c>
      <c r="S45" s="36">
        <f>SUMIFS('Power price'!W$3:W$90,'Power price'!$B$3:$B$90,'Projection of Power Price '!$A45,'Power price'!$A$3:$A$90,'Projection of Power Price '!$B45)</f>
        <v>27.3</v>
      </c>
      <c r="T45" s="36">
        <f>SUMIFS('Power price'!X$3:X$90,'Power price'!$B$3:$B$90,'Projection of Power Price '!$A45,'Power price'!$A$3:$A$90,'Projection of Power Price '!$B45)</f>
        <v>25.95</v>
      </c>
      <c r="U45" s="36">
        <f>SUMIFS('Power price'!Y$3:Y$90,'Power price'!$B$3:$B$90,'Projection of Power Price '!$A45,'Power price'!$A$3:$A$90,'Projection of Power Price '!$B45)</f>
        <v>24.81</v>
      </c>
      <c r="V45" s="36">
        <f>SUMIFS('Power price'!Z$3:Z$90,'Power price'!$B$3:$B$90,'Projection of Power Price '!$A45,'Power price'!$A$3:$A$90,'Projection of Power Price '!$B45)</f>
        <v>29.84</v>
      </c>
      <c r="W45" s="36">
        <f>SUMIFS('Power price'!AA$3:AA$90,'Power price'!$B$3:$B$90,'Projection of Power Price '!$A45,'Power price'!$A$3:$A$90,'Projection of Power Price '!$B45)</f>
        <v>28.3</v>
      </c>
      <c r="X45" s="36">
        <f>SUMIFS('Power price'!AB$3:AB$90,'Power price'!$B$3:$B$90,'Projection of Power Price '!$A45,'Power price'!$A$3:$A$90,'Projection of Power Price '!$B45)</f>
        <v>29.82</v>
      </c>
      <c r="Y45" s="36">
        <f>SUMIFS('Power price'!AC$3:AC$90,'Power price'!$B$3:$B$90,'Projection of Power Price '!$A45,'Power price'!$A$3:$A$90,'Projection of Power Price '!$B45)</f>
        <v>29.69</v>
      </c>
      <c r="Z45" s="36">
        <f>SUMIFS('Power price'!AD$3:AD$90,'Power price'!$B$3:$B$90,'Projection of Power Price '!$A45,'Power price'!$A$3:$A$90,'Projection of Power Price '!$B45)</f>
        <v>29.95</v>
      </c>
      <c r="AA45" s="36">
        <f>SUMIFS('Power price'!AE$3:AE$90,'Power price'!$B$3:$B$90,'Projection of Power Price '!$A45,'Power price'!$A$3:$A$90,'Projection of Power Price '!$B45)</f>
        <v>31.17</v>
      </c>
      <c r="AB45" s="72">
        <f t="shared" si="1"/>
        <v>31.547000000000025</v>
      </c>
      <c r="AC45" s="72">
        <f t="shared" si="2"/>
        <v>31.915599999999927</v>
      </c>
      <c r="AD45" s="72">
        <f t="shared" si="3"/>
        <v>32.668980000000147</v>
      </c>
      <c r="AE45" s="72">
        <f t="shared" si="4"/>
        <v>33.305384000000004</v>
      </c>
      <c r="AF45" s="72">
        <f t="shared" si="5"/>
        <v>33.739217199999985</v>
      </c>
      <c r="AG45" s="72">
        <f t="shared" si="6"/>
        <v>34.367501760000096</v>
      </c>
      <c r="AH45" s="72">
        <f t="shared" si="7"/>
        <v>34.991548808000061</v>
      </c>
      <c r="AI45" s="72">
        <f t="shared" si="8"/>
        <v>35.52670296640008</v>
      </c>
      <c r="AJ45" s="72">
        <f t="shared" si="9"/>
        <v>36.094561809120023</v>
      </c>
      <c r="AK45" s="72">
        <f t="shared" si="10"/>
        <v>36.704873636095954</v>
      </c>
    </row>
    <row r="46" spans="1:37" hidden="1" x14ac:dyDescent="0.3">
      <c r="A46" s="36" t="s">
        <v>23</v>
      </c>
      <c r="B46" s="36" t="s">
        <v>104</v>
      </c>
      <c r="C46" s="56" t="s">
        <v>70</v>
      </c>
      <c r="D46" s="69">
        <f>SUMIFS('Power price'!H$3:H$90,'Power price'!$B$3:$B$90,'Projection of Power Price '!$A46,'Power price'!$A$3:$A$90,'Projection of Power Price '!$B46)</f>
        <v>41.77</v>
      </c>
      <c r="E46" s="69">
        <f>SUMIFS('Power price'!I$3:I$90,'Power price'!$B$3:$B$90,'Projection of Power Price '!$A46,'Power price'!$A$3:$A$90,'Projection of Power Price '!$B46)</f>
        <v>31.98</v>
      </c>
      <c r="F46" s="69">
        <f>SUMIFS('Power price'!J$3:J$90,'Power price'!$B$3:$B$90,'Projection of Power Price '!$A46,'Power price'!$A$3:$A$90,'Projection of Power Price '!$B46)</f>
        <v>30.61</v>
      </c>
      <c r="G46" s="69">
        <f>SUMIFS('Power price'!K$3:K$90,'Power price'!$B$3:$B$90,'Projection of Power Price '!$A46,'Power price'!$A$3:$A$90,'Projection of Power Price '!$B46)</f>
        <v>30.69</v>
      </c>
      <c r="H46" s="36">
        <f>SUMIFS('Power price'!L$3:L$90,'Power price'!$B$3:$B$90,'Projection of Power Price '!$A46,'Power price'!$A$3:$A$90,'Projection of Power Price '!$B46)</f>
        <v>33.83</v>
      </c>
      <c r="I46" s="36">
        <f>SUMIFS('Power price'!M$3:M$90,'Power price'!$B$3:$B$90,'Projection of Power Price '!$A46,'Power price'!$A$3:$A$90,'Projection of Power Price '!$B46)</f>
        <v>33.26</v>
      </c>
      <c r="J46" s="36">
        <f>SUMIFS('Power price'!N$3:N$90,'Power price'!$B$3:$B$90,'Projection of Power Price '!$A46,'Power price'!$A$3:$A$90,'Projection of Power Price '!$B46)</f>
        <v>32.049999999999997</v>
      </c>
      <c r="K46" s="36">
        <f>SUMIFS('Power price'!O$3:O$90,'Power price'!$B$3:$B$90,'Projection of Power Price '!$A46,'Power price'!$A$3:$A$90,'Projection of Power Price '!$B46)</f>
        <v>31.61</v>
      </c>
      <c r="L46" s="36">
        <f>SUMIFS('Power price'!P$3:P$90,'Power price'!$B$3:$B$90,'Projection of Power Price '!$A46,'Power price'!$A$3:$A$90,'Projection of Power Price '!$B46)</f>
        <v>36.380000000000003</v>
      </c>
      <c r="M46" s="36">
        <f>SUMIFS('Power price'!Q$3:Q$90,'Power price'!$B$3:$B$90,'Projection of Power Price '!$A46,'Power price'!$A$3:$A$90,'Projection of Power Price '!$B46)</f>
        <v>37.07</v>
      </c>
      <c r="N46" s="36">
        <f>SUMIFS('Power price'!R$3:R$90,'Power price'!$B$3:$B$90,'Projection of Power Price '!$A46,'Power price'!$A$3:$A$90,'Projection of Power Price '!$B46)</f>
        <v>37.29</v>
      </c>
      <c r="O46" s="36">
        <f>SUMIFS('Power price'!S$3:S$90,'Power price'!$B$3:$B$90,'Projection of Power Price '!$A46,'Power price'!$A$3:$A$90,'Projection of Power Price '!$B46)</f>
        <v>37.450000000000003</v>
      </c>
      <c r="P46" s="36">
        <f>SUMIFS('Power price'!T$3:T$90,'Power price'!$B$3:$B$90,'Projection of Power Price '!$A46,'Power price'!$A$3:$A$90,'Projection of Power Price '!$B46)</f>
        <v>37.74</v>
      </c>
      <c r="Q46" s="36">
        <f>SUMIFS('Power price'!U$3:U$90,'Power price'!$B$3:$B$90,'Projection of Power Price '!$A46,'Power price'!$A$3:$A$90,'Projection of Power Price '!$B46)</f>
        <v>37.89</v>
      </c>
      <c r="R46" s="36">
        <f>SUMIFS('Power price'!V$3:V$90,'Power price'!$B$3:$B$90,'Projection of Power Price '!$A46,'Power price'!$A$3:$A$90,'Projection of Power Price '!$B46)</f>
        <v>38.76</v>
      </c>
      <c r="S46" s="36">
        <f>SUMIFS('Power price'!W$3:W$90,'Power price'!$B$3:$B$90,'Projection of Power Price '!$A46,'Power price'!$A$3:$A$90,'Projection of Power Price '!$B46)</f>
        <v>38.229999999999997</v>
      </c>
      <c r="T46" s="36">
        <f>SUMIFS('Power price'!X$3:X$90,'Power price'!$B$3:$B$90,'Projection of Power Price '!$A46,'Power price'!$A$3:$A$90,'Projection of Power Price '!$B46)</f>
        <v>38.409999999999997</v>
      </c>
      <c r="U46" s="36">
        <f>SUMIFS('Power price'!Y$3:Y$90,'Power price'!$B$3:$B$90,'Projection of Power Price '!$A46,'Power price'!$A$3:$A$90,'Projection of Power Price '!$B46)</f>
        <v>38.770000000000003</v>
      </c>
      <c r="V46" s="36">
        <f>SUMIFS('Power price'!Z$3:Z$90,'Power price'!$B$3:$B$90,'Projection of Power Price '!$A46,'Power price'!$A$3:$A$90,'Projection of Power Price '!$B46)</f>
        <v>40.130000000000003</v>
      </c>
      <c r="W46" s="36">
        <f>SUMIFS('Power price'!AA$3:AA$90,'Power price'!$B$3:$B$90,'Projection of Power Price '!$A46,'Power price'!$A$3:$A$90,'Projection of Power Price '!$B46)</f>
        <v>40.86</v>
      </c>
      <c r="X46" s="36">
        <f>SUMIFS('Power price'!AB$3:AB$90,'Power price'!$B$3:$B$90,'Projection of Power Price '!$A46,'Power price'!$A$3:$A$90,'Projection of Power Price '!$B46)</f>
        <v>44.66</v>
      </c>
      <c r="Y46" s="36">
        <f>SUMIFS('Power price'!AC$3:AC$90,'Power price'!$B$3:$B$90,'Projection of Power Price '!$A46,'Power price'!$A$3:$A$90,'Projection of Power Price '!$B46)</f>
        <v>44.95</v>
      </c>
      <c r="Z46" s="36">
        <f>SUMIFS('Power price'!AD$3:AD$90,'Power price'!$B$3:$B$90,'Projection of Power Price '!$A46,'Power price'!$A$3:$A$90,'Projection of Power Price '!$B46)</f>
        <v>47.94</v>
      </c>
      <c r="AA46" s="36">
        <f>SUMIFS('Power price'!AE$3:AE$90,'Power price'!$B$3:$B$90,'Projection of Power Price '!$A46,'Power price'!$A$3:$A$90,'Projection of Power Price '!$B46)</f>
        <v>51.18</v>
      </c>
      <c r="AB46" s="72">
        <f t="shared" si="1"/>
        <v>53.094000000000051</v>
      </c>
      <c r="AC46" s="72">
        <f t="shared" si="2"/>
        <v>55.294200000000274</v>
      </c>
      <c r="AD46" s="72">
        <f t="shared" si="3"/>
        <v>58.244359999999688</v>
      </c>
      <c r="AE46" s="72">
        <f t="shared" si="4"/>
        <v>60.567388000000392</v>
      </c>
      <c r="AF46" s="72">
        <f t="shared" si="5"/>
        <v>62.853530400000636</v>
      </c>
      <c r="AG46" s="72">
        <f t="shared" si="6"/>
        <v>65.448370320000322</v>
      </c>
      <c r="AH46" s="72">
        <f t="shared" si="7"/>
        <v>67.956823055999848</v>
      </c>
      <c r="AI46" s="72">
        <f t="shared" si="8"/>
        <v>70.305866884800707</v>
      </c>
      <c r="AJ46" s="72">
        <f t="shared" si="9"/>
        <v>72.800470859840061</v>
      </c>
      <c r="AK46" s="72">
        <f t="shared" si="10"/>
        <v>75.298425549472995</v>
      </c>
    </row>
    <row r="47" spans="1:37" x14ac:dyDescent="0.3">
      <c r="A47" s="36" t="s">
        <v>9</v>
      </c>
      <c r="B47" s="9" t="s">
        <v>47</v>
      </c>
      <c r="C47" s="111" t="s">
        <v>145</v>
      </c>
      <c r="D47" s="12">
        <f>D3*SUMIFS(CPI!$E$3:$E$73,CPI!$D$3:$D$73,'Projection of Power Price '!D$2)/100</f>
        <v>44.58</v>
      </c>
      <c r="E47" s="12">
        <f>E3*SUMIFS(CPI!$E$3:$E$73,CPI!$D$3:$D$73,'Projection of Power Price '!E$2)/100</f>
        <v>51.813881723508409</v>
      </c>
      <c r="F47" s="12">
        <f>F3*SUMIFS(CPI!$E$3:$E$73,CPI!$D$3:$D$73,'Projection of Power Price '!F$2)/100</f>
        <v>46.484029514716006</v>
      </c>
      <c r="G47" s="12">
        <f>G3*SUMIFS(CPI!$E$3:$E$73,CPI!$D$3:$D$73,'Projection of Power Price '!G$2)/100</f>
        <v>41.17655066460906</v>
      </c>
      <c r="H47" s="11">
        <f>H3*SUMIFS(CPI!$E$3:$E$73,CPI!$D$3:$D$73,'Projection of Power Price '!H$2)/100</f>
        <v>39.822766887645919</v>
      </c>
      <c r="I47" s="11">
        <f>I3*SUMIFS(CPI!$E$3:$E$73,CPI!$D$3:$D$73,'Projection of Power Price '!I$2)/100</f>
        <v>44.519340721930867</v>
      </c>
      <c r="J47" s="11">
        <f>J3*SUMIFS(CPI!$E$3:$E$73,CPI!$D$3:$D$73,'Projection of Power Price '!J$2)/100</f>
        <v>50.727162012921468</v>
      </c>
      <c r="K47" s="11">
        <f>K3*SUMIFS(CPI!$E$3:$E$73,CPI!$D$3:$D$73,'Projection of Power Price '!K$2)/100</f>
        <v>56.312520219376076</v>
      </c>
      <c r="L47" s="11">
        <f>L3*SUMIFS(CPI!$E$3:$E$73,CPI!$D$3:$D$73,'Projection of Power Price '!L$2)/100</f>
        <v>61.150795669441074</v>
      </c>
      <c r="M47" s="11">
        <f>M3*SUMIFS(CPI!$E$3:$E$73,CPI!$D$3:$D$73,'Projection of Power Price '!M$2)/100</f>
        <v>66.249192214184717</v>
      </c>
      <c r="N47" s="11">
        <f>N3*SUMIFS(CPI!$E$3:$E$73,CPI!$D$3:$D$73,'Projection of Power Price '!N$2)/100</f>
        <v>70.552299162486875</v>
      </c>
      <c r="O47" s="11">
        <f>O3*SUMIFS(CPI!$E$3:$E$73,CPI!$D$3:$D$73,'Projection of Power Price '!O$2)/100</f>
        <v>73.874138435040322</v>
      </c>
      <c r="P47" s="11">
        <f>P3*SUMIFS(CPI!$E$3:$E$73,CPI!$D$3:$D$73,'Projection of Power Price '!P$2)/100</f>
        <v>77.879625017270143</v>
      </c>
      <c r="Q47" s="11">
        <f>Q3*SUMIFS(CPI!$E$3:$E$73,CPI!$D$3:$D$73,'Projection of Power Price '!Q$2)/100</f>
        <v>77.179470436173418</v>
      </c>
      <c r="R47" s="11">
        <f>R3*SUMIFS(CPI!$E$3:$E$73,CPI!$D$3:$D$73,'Projection of Power Price '!R$2)/100</f>
        <v>77.334482302141453</v>
      </c>
      <c r="S47" s="11">
        <f>S3*SUMIFS(CPI!$E$3:$E$73,CPI!$D$3:$D$73,'Projection of Power Price '!S$2)/100</f>
        <v>77.621599830682001</v>
      </c>
      <c r="T47" s="11">
        <f>T3*SUMIFS(CPI!$E$3:$E$73,CPI!$D$3:$D$73,'Projection of Power Price '!T$2)/100</f>
        <v>77.771780302390326</v>
      </c>
      <c r="U47" s="11">
        <f>U3*SUMIFS(CPI!$E$3:$E$73,CPI!$D$3:$D$73,'Projection of Power Price '!U$2)/100</f>
        <v>78.385489324654401</v>
      </c>
      <c r="V47" s="11">
        <f>V3*SUMIFS(CPI!$E$3:$E$73,CPI!$D$3:$D$73,'Projection of Power Price '!V$2)/100</f>
        <v>79.831372218239963</v>
      </c>
      <c r="W47" s="11">
        <f>W3*SUMIFS(CPI!$E$3:$E$73,CPI!$D$3:$D$73,'Projection of Power Price '!W$2)/100</f>
        <v>80.897651517283634</v>
      </c>
      <c r="X47" s="11">
        <f>X3*SUMIFS(CPI!$E$3:$E$73,CPI!$D$3:$D$73,'Projection of Power Price '!X$2)/100</f>
        <v>83.017352121955639</v>
      </c>
      <c r="Y47" s="11">
        <f>Y3*SUMIFS(CPI!$E$3:$E$73,CPI!$D$3:$D$73,'Projection of Power Price '!Y$2)/100</f>
        <v>81.512920312785894</v>
      </c>
      <c r="Z47" s="11">
        <f>Z3*SUMIFS(CPI!$E$3:$E$73,CPI!$D$3:$D$73,'Projection of Power Price '!Z$2)/100</f>
        <v>81.553994882421364</v>
      </c>
      <c r="AA47" s="11">
        <f>AA3*SUMIFS(CPI!$E$3:$E$73,CPI!$D$3:$D$73,'Projection of Power Price '!AA$2)/100</f>
        <v>84.405463745089946</v>
      </c>
      <c r="AB47" s="21">
        <f>AB3*SUMIFS(CPI!$E$3:$E$73,CPI!$D$3:$D$73,'Projection of Power Price '!AB$2)/100</f>
        <v>83.693264374801529</v>
      </c>
      <c r="AC47" s="21">
        <f>AC3*SUMIFS(CPI!$E$3:$E$73,CPI!$D$3:$D$73,'Projection of Power Price '!AC$2)/100</f>
        <v>83.878555618947928</v>
      </c>
      <c r="AD47" s="21">
        <f>AD3*SUMIFS(CPI!$E$3:$E$73,CPI!$D$3:$D$73,'Projection of Power Price '!AD$2)/100</f>
        <v>84.755548055812469</v>
      </c>
      <c r="AE47" s="21">
        <f>AE3*SUMIFS(CPI!$E$3:$E$73,CPI!$D$3:$D$73,'Projection of Power Price '!AE$2)/100</f>
        <v>85.108161492638033</v>
      </c>
      <c r="AF47" s="21">
        <f>AF3*SUMIFS(CPI!$E$3:$E$73,CPI!$D$3:$D$73,'Projection of Power Price '!AF$2)/100</f>
        <v>84.861245378957307</v>
      </c>
      <c r="AG47" s="21">
        <f>AG3*SUMIFS(CPI!$E$3:$E$73,CPI!$D$3:$D$73,'Projection of Power Price '!AG$2)/100</f>
        <v>85.235150598179459</v>
      </c>
      <c r="AH47" s="21">
        <f>AH3*SUMIFS(CPI!$E$3:$E$73,CPI!$D$3:$D$73,'Projection of Power Price '!AH$2)/100</f>
        <v>85.316105164098104</v>
      </c>
      <c r="AI47" s="21">
        <f>AI3*SUMIFS(CPI!$E$3:$E$73,CPI!$D$3:$D$73,'Projection of Power Price '!AI$2)/100</f>
        <v>85.152417721916137</v>
      </c>
      <c r="AJ47" s="21">
        <f>AJ3*SUMIFS(CPI!$E$3:$E$73,CPI!$D$3:$D$73,'Projection of Power Price '!AJ$2)/100</f>
        <v>85.018005230147736</v>
      </c>
      <c r="AK47" s="21">
        <f>AK3*SUMIFS(CPI!$E$3:$E$73,CPI!$D$3:$D$73,'Projection of Power Price '!AK$2)/100</f>
        <v>84.892384807739603</v>
      </c>
    </row>
    <row r="48" spans="1:37" hidden="1" x14ac:dyDescent="0.3">
      <c r="A48" s="36" t="s">
        <v>17</v>
      </c>
      <c r="B48" s="9" t="s">
        <v>47</v>
      </c>
      <c r="C48" s="111" t="s">
        <v>145</v>
      </c>
      <c r="D48" s="12">
        <f>D4*SUMIFS(CPI!$E$3:$E$73,CPI!$D$3:$D$73,'Projection of Power Price '!D$2)/100</f>
        <v>34.200000000000003</v>
      </c>
      <c r="E48" s="12">
        <f>E4*SUMIFS(CPI!$E$3:$E$73,CPI!$D$3:$D$73,'Projection of Power Price '!E$2)/100</f>
        <v>41.274299716053527</v>
      </c>
      <c r="F48" s="12">
        <f>F4*SUMIFS(CPI!$E$3:$E$73,CPI!$D$3:$D$73,'Projection of Power Price '!F$2)/100</f>
        <v>41.689972102635942</v>
      </c>
      <c r="G48" s="12">
        <f>G4*SUMIFS(CPI!$E$3:$E$73,CPI!$D$3:$D$73,'Projection of Power Price '!G$2)/100</f>
        <v>38.967447209657664</v>
      </c>
      <c r="H48" s="11">
        <f>H4*SUMIFS(CPI!$E$3:$E$73,CPI!$D$3:$D$73,'Projection of Power Price '!H$2)/100</f>
        <v>39.282607748384116</v>
      </c>
      <c r="I48" s="11">
        <f>I4*SUMIFS(CPI!$E$3:$E$73,CPI!$D$3:$D$73,'Projection of Power Price '!I$2)/100</f>
        <v>44.894144206448146</v>
      </c>
      <c r="J48" s="11">
        <f>J4*SUMIFS(CPI!$E$3:$E$73,CPI!$D$3:$D$73,'Projection of Power Price '!J$2)/100</f>
        <v>50.86174061748352</v>
      </c>
      <c r="K48" s="11">
        <f>K4*SUMIFS(CPI!$E$3:$E$73,CPI!$D$3:$D$73,'Projection of Power Price '!K$2)/100</f>
        <v>55.572840516729066</v>
      </c>
      <c r="L48" s="11">
        <f>L4*SUMIFS(CPI!$E$3:$E$73,CPI!$D$3:$D$73,'Projection of Power Price '!L$2)/100</f>
        <v>60.372795724537255</v>
      </c>
      <c r="M48" s="11">
        <f>M4*SUMIFS(CPI!$E$3:$E$73,CPI!$D$3:$D$73,'Projection of Power Price '!M$2)/100</f>
        <v>64.594447436194969</v>
      </c>
      <c r="N48" s="11">
        <f>N4*SUMIFS(CPI!$E$3:$E$73,CPI!$D$3:$D$73,'Projection of Power Price '!N$2)/100</f>
        <v>68.153071135707293</v>
      </c>
      <c r="O48" s="11">
        <f>O4*SUMIFS(CPI!$E$3:$E$73,CPI!$D$3:$D$73,'Projection of Power Price '!O$2)/100</f>
        <v>71.175315709084032</v>
      </c>
      <c r="P48" s="11">
        <f>P4*SUMIFS(CPI!$E$3:$E$73,CPI!$D$3:$D$73,'Projection of Power Price '!P$2)/100</f>
        <v>74.395473150710473</v>
      </c>
      <c r="Q48" s="11">
        <f>Q4*SUMIFS(CPI!$E$3:$E$73,CPI!$D$3:$D$73,'Projection of Power Price '!Q$2)/100</f>
        <v>75.61129455126445</v>
      </c>
      <c r="R48" s="11">
        <f>R4*SUMIFS(CPI!$E$3:$E$73,CPI!$D$3:$D$73,'Projection of Power Price '!R$2)/100</f>
        <v>75.392804292954949</v>
      </c>
      <c r="S48" s="11">
        <f>S4*SUMIFS(CPI!$E$3:$E$73,CPI!$D$3:$D$73,'Projection of Power Price '!S$2)/100</f>
        <v>75.48759439555613</v>
      </c>
      <c r="T48" s="11">
        <f>T4*SUMIFS(CPI!$E$3:$E$73,CPI!$D$3:$D$73,'Projection of Power Price '!T$2)/100</f>
        <v>75.445783805616387</v>
      </c>
      <c r="U48" s="11">
        <f>U4*SUMIFS(CPI!$E$3:$E$73,CPI!$D$3:$D$73,'Projection of Power Price '!U$2)/100</f>
        <v>76.351023258717149</v>
      </c>
      <c r="V48" s="11">
        <f>V4*SUMIFS(CPI!$E$3:$E$73,CPI!$D$3:$D$73,'Projection of Power Price '!V$2)/100</f>
        <v>77.230674167213778</v>
      </c>
      <c r="W48" s="11">
        <f>W4*SUMIFS(CPI!$E$3:$E$73,CPI!$D$3:$D$73,'Projection of Power Price '!W$2)/100</f>
        <v>77.377908897427972</v>
      </c>
      <c r="X48" s="11">
        <f>X4*SUMIFS(CPI!$E$3:$E$73,CPI!$D$3:$D$73,'Projection of Power Price '!X$2)/100</f>
        <v>79.30553190695997</v>
      </c>
      <c r="Y48" s="11">
        <f>Y4*SUMIFS(CPI!$E$3:$E$73,CPI!$D$3:$D$73,'Projection of Power Price '!Y$2)/100</f>
        <v>78.317401708481171</v>
      </c>
      <c r="Z48" s="11">
        <f>Z4*SUMIFS(CPI!$E$3:$E$73,CPI!$D$3:$D$73,'Projection of Power Price '!Z$2)/100</f>
        <v>77.956220840710358</v>
      </c>
      <c r="AA48" s="11">
        <f>AA4*SUMIFS(CPI!$E$3:$E$73,CPI!$D$3:$D$73,'Projection of Power Price '!AA$2)/100</f>
        <v>79.438123565060579</v>
      </c>
      <c r="AB48" s="21">
        <f>AB4*SUMIFS(CPI!$E$3:$E$73,CPI!$D$3:$D$73,'Projection of Power Price '!AB$2)/100</f>
        <v>79.087834368243421</v>
      </c>
      <c r="AC48" s="21">
        <f>AC4*SUMIFS(CPI!$E$3:$E$73,CPI!$D$3:$D$73,'Projection of Power Price '!AC$2)/100</f>
        <v>78.844463320177141</v>
      </c>
      <c r="AD48" s="21">
        <f>AD4*SUMIFS(CPI!$E$3:$E$73,CPI!$D$3:$D$73,'Projection of Power Price '!AD$2)/100</f>
        <v>79.151370461297475</v>
      </c>
      <c r="AE48" s="21">
        <f>AE4*SUMIFS(CPI!$E$3:$E$73,CPI!$D$3:$D$73,'Projection of Power Price '!AE$2)/100</f>
        <v>79.193788967363432</v>
      </c>
      <c r="AF48" s="21">
        <f>AF4*SUMIFS(CPI!$E$3:$E$73,CPI!$D$3:$D$73,'Projection of Power Price '!AF$2)/100</f>
        <v>78.813904834411858</v>
      </c>
      <c r="AG48" s="21">
        <f>AG4*SUMIFS(CPI!$E$3:$E$73,CPI!$D$3:$D$73,'Projection of Power Price '!AG$2)/100</f>
        <v>78.737368872960445</v>
      </c>
      <c r="AH48" s="21">
        <f>AH4*SUMIFS(CPI!$E$3:$E$73,CPI!$D$3:$D$73,'Projection of Power Price '!AH$2)/100</f>
        <v>78.55273819699687</v>
      </c>
      <c r="AI48" s="21">
        <f>AI4*SUMIFS(CPI!$E$3:$E$73,CPI!$D$3:$D$73,'Projection of Power Price '!AI$2)/100</f>
        <v>78.176108326915354</v>
      </c>
      <c r="AJ48" s="21">
        <f>AJ4*SUMIFS(CPI!$E$3:$E$73,CPI!$D$3:$D$73,'Projection of Power Price '!AJ$2)/100</f>
        <v>77.789008008535006</v>
      </c>
      <c r="AK48" s="21">
        <f>AK4*SUMIFS(CPI!$E$3:$E$73,CPI!$D$3:$D$73,'Projection of Power Price '!AK$2)/100</f>
        <v>77.405085884205292</v>
      </c>
    </row>
    <row r="49" spans="1:37" hidden="1" x14ac:dyDescent="0.3">
      <c r="A49" s="36" t="s">
        <v>15</v>
      </c>
      <c r="B49" s="9" t="s">
        <v>47</v>
      </c>
      <c r="C49" s="111" t="s">
        <v>145</v>
      </c>
      <c r="D49" s="12">
        <f>D5*SUMIFS(CPI!$E$3:$E$73,CPI!$D$3:$D$73,'Projection of Power Price '!D$2)/100</f>
        <v>44.96</v>
      </c>
      <c r="E49" s="12">
        <f>E5*SUMIFS(CPI!$E$3:$E$73,CPI!$D$3:$D$73,'Projection of Power Price '!E$2)/100</f>
        <v>46.794565408681343</v>
      </c>
      <c r="F49" s="12">
        <f>F5*SUMIFS(CPI!$E$3:$E$73,CPI!$D$3:$D$73,'Projection of Power Price '!F$2)/100</f>
        <v>46.532259468559879</v>
      </c>
      <c r="G49" s="12">
        <f>G5*SUMIFS(CPI!$E$3:$E$73,CPI!$D$3:$D$73,'Projection of Power Price '!G$2)/100</f>
        <v>42.418578787349972</v>
      </c>
      <c r="H49" s="11">
        <f>H5*SUMIFS(CPI!$E$3:$E$73,CPI!$D$3:$D$73,'Projection of Power Price '!H$2)/100</f>
        <v>39.79482762182203</v>
      </c>
      <c r="I49" s="11">
        <f>I5*SUMIFS(CPI!$E$3:$E$73,CPI!$D$3:$D$73,'Projection of Power Price '!I$2)/100</f>
        <v>44.528482270333726</v>
      </c>
      <c r="J49" s="11">
        <f>J5*SUMIFS(CPI!$E$3:$E$73,CPI!$D$3:$D$73,'Projection of Power Price '!J$2)/100</f>
        <v>50.745105826863082</v>
      </c>
      <c r="K49" s="11">
        <f>K5*SUMIFS(CPI!$E$3:$E$73,CPI!$D$3:$D$73,'Projection of Power Price '!K$2)/100</f>
        <v>56.1980459796807</v>
      </c>
      <c r="L49" s="11">
        <f>L5*SUMIFS(CPI!$E$3:$E$73,CPI!$D$3:$D$73,'Projection of Power Price '!L$2)/100</f>
        <v>61.19401788860241</v>
      </c>
      <c r="M49" s="11">
        <f>M5*SUMIFS(CPI!$E$3:$E$73,CPI!$D$3:$D$73,'Projection of Power Price '!M$2)/100</f>
        <v>66.249192214184717</v>
      </c>
      <c r="N49" s="11">
        <f>N5*SUMIFS(CPI!$E$3:$E$73,CPI!$D$3:$D$73,'Projection of Power Price '!N$2)/100</f>
        <v>70.560629815357629</v>
      </c>
      <c r="O49" s="11">
        <f>O5*SUMIFS(CPI!$E$3:$E$73,CPI!$D$3:$D$73,'Projection of Power Price '!O$2)/100</f>
        <v>73.882316685725044</v>
      </c>
      <c r="P49" s="11">
        <f>P5*SUMIFS(CPI!$E$3:$E$73,CPI!$D$3:$D$73,'Projection of Power Price '!P$2)/100</f>
        <v>77.887653016962659</v>
      </c>
      <c r="Q49" s="11">
        <f>Q5*SUMIFS(CPI!$E$3:$E$73,CPI!$D$3:$D$73,'Projection of Power Price '!Q$2)/100</f>
        <v>77.179470436173418</v>
      </c>
      <c r="R49" s="11">
        <f>R5*SUMIFS(CPI!$E$3:$E$73,CPI!$D$3:$D$73,'Projection of Power Price '!R$2)/100</f>
        <v>77.334482302141453</v>
      </c>
      <c r="S49" s="11">
        <f>S5*SUMIFS(CPI!$E$3:$E$73,CPI!$D$3:$D$73,'Projection of Power Price '!S$2)/100</f>
        <v>77.621599830682001</v>
      </c>
      <c r="T49" s="11">
        <f>T5*SUMIFS(CPI!$E$3:$E$73,CPI!$D$3:$D$73,'Projection of Power Price '!T$2)/100</f>
        <v>77.779235419367168</v>
      </c>
      <c r="U49" s="11">
        <f>U5*SUMIFS(CPI!$E$3:$E$73,CPI!$D$3:$D$73,'Projection of Power Price '!U$2)/100</f>
        <v>78.392807547913165</v>
      </c>
      <c r="V49" s="11">
        <f>V5*SUMIFS(CPI!$E$3:$E$73,CPI!$D$3:$D$73,'Projection of Power Price '!V$2)/100</f>
        <v>79.838556466999691</v>
      </c>
      <c r="W49" s="11">
        <f>W5*SUMIFS(CPI!$E$3:$E$73,CPI!$D$3:$D$73,'Projection of Power Price '!W$2)/100</f>
        <v>80.904705109708189</v>
      </c>
      <c r="X49" s="11">
        <f>X5*SUMIFS(CPI!$E$3:$E$73,CPI!$D$3:$D$73,'Projection of Power Price '!X$2)/100</f>
        <v>83.024277159670206</v>
      </c>
      <c r="Y49" s="11">
        <f>Y5*SUMIFS(CPI!$E$3:$E$73,CPI!$D$3:$D$73,'Projection of Power Price '!Y$2)/100</f>
        <v>81.519719288539747</v>
      </c>
      <c r="Z49" s="11">
        <f>Z5*SUMIFS(CPI!$E$3:$E$73,CPI!$D$3:$D$73,'Projection of Power Price '!Z$2)/100</f>
        <v>81.567344693336793</v>
      </c>
      <c r="AA49" s="11">
        <f>AA5*SUMIFS(CPI!$E$3:$E$73,CPI!$D$3:$D$73,'Projection of Power Price '!AA$2)/100</f>
        <v>84.412016964324806</v>
      </c>
      <c r="AB49" s="21">
        <f>AB5*SUMIFS(CPI!$E$3:$E$73,CPI!$D$3:$D$73,'Projection of Power Price '!AB$2)/100</f>
        <v>83.702903198590519</v>
      </c>
      <c r="AC49" s="21">
        <f>AC5*SUMIFS(CPI!$E$3:$E$73,CPI!$D$3:$D$73,'Projection of Power Price '!AC$2)/100</f>
        <v>83.888639433457698</v>
      </c>
      <c r="AD49" s="21">
        <f>AD5*SUMIFS(CPI!$E$3:$E$73,CPI!$D$3:$D$73,'Projection of Power Price '!AD$2)/100</f>
        <v>84.765618866586635</v>
      </c>
      <c r="AE49" s="21">
        <f>AE5*SUMIFS(CPI!$E$3:$E$73,CPI!$D$3:$D$73,'Projection of Power Price '!AE$2)/100</f>
        <v>85.117266428363166</v>
      </c>
      <c r="AF49" s="21">
        <f>AF5*SUMIFS(CPI!$E$3:$E$73,CPI!$D$3:$D$73,'Projection of Power Price '!AF$2)/100</f>
        <v>84.871847362017959</v>
      </c>
      <c r="AG49" s="21">
        <f>AG5*SUMIFS(CPI!$E$3:$E$73,CPI!$D$3:$D$73,'Projection of Power Price '!AG$2)/100</f>
        <v>85.245301135412248</v>
      </c>
      <c r="AH49" s="21">
        <f>AH5*SUMIFS(CPI!$E$3:$E$73,CPI!$D$3:$D$73,'Projection of Power Price '!AH$2)/100</f>
        <v>85.326277443140299</v>
      </c>
      <c r="AI49" s="21">
        <f>AI5*SUMIFS(CPI!$E$3:$E$73,CPI!$D$3:$D$73,'Projection of Power Price '!AI$2)/100</f>
        <v>85.162763537010122</v>
      </c>
      <c r="AJ49" s="21">
        <f>AJ5*SUMIFS(CPI!$E$3:$E$73,CPI!$D$3:$D$73,'Projection of Power Price '!AJ$2)/100</f>
        <v>85.02862051258171</v>
      </c>
      <c r="AK49" s="21">
        <f>AK5*SUMIFS(CPI!$E$3:$E$73,CPI!$D$3:$D$73,'Projection of Power Price '!AK$2)/100</f>
        <v>84.902800672491196</v>
      </c>
    </row>
    <row r="50" spans="1:37" hidden="1" x14ac:dyDescent="0.3">
      <c r="A50" s="36" t="s">
        <v>27</v>
      </c>
      <c r="B50" s="9" t="s">
        <v>47</v>
      </c>
      <c r="C50" s="111" t="s">
        <v>145</v>
      </c>
      <c r="D50" s="12">
        <f>D6*SUMIFS(CPI!$E$3:$E$73,CPI!$D$3:$D$73,'Projection of Power Price '!D$2)/100</f>
        <v>39.31</v>
      </c>
      <c r="E50" s="12">
        <f>E6*SUMIFS(CPI!$E$3:$E$73,CPI!$D$3:$D$73,'Projection of Power Price '!E$2)/100</f>
        <v>49.142151708571106</v>
      </c>
      <c r="F50" s="12">
        <f>F6*SUMIFS(CPI!$E$3:$E$73,CPI!$D$3:$D$73,'Projection of Power Price '!F$2)/100</f>
        <v>45.673766290139099</v>
      </c>
      <c r="G50" s="12">
        <f>G6*SUMIFS(CPI!$E$3:$E$73,CPI!$D$3:$D$73,'Projection of Power Price '!G$2)/100</f>
        <v>42.077258081863917</v>
      </c>
      <c r="H50" s="11">
        <f>H6*SUMIFS(CPI!$E$3:$E$73,CPI!$D$3:$D$73,'Projection of Power Price '!H$2)/100</f>
        <v>39.282607748384116</v>
      </c>
      <c r="I50" s="11">
        <f>I6*SUMIFS(CPI!$E$3:$E$73,CPI!$D$3:$D$73,'Projection of Power Price '!I$2)/100</f>
        <v>44.894144206448146</v>
      </c>
      <c r="J50" s="11">
        <f>J6*SUMIFS(CPI!$E$3:$E$73,CPI!$D$3:$D$73,'Projection of Power Price '!J$2)/100</f>
        <v>50.86174061748352</v>
      </c>
      <c r="K50" s="11">
        <f>K6*SUMIFS(CPI!$E$3:$E$73,CPI!$D$3:$D$73,'Projection of Power Price '!K$2)/100</f>
        <v>55.572840516729066</v>
      </c>
      <c r="L50" s="11">
        <f>L6*SUMIFS(CPI!$E$3:$E$73,CPI!$D$3:$D$73,'Projection of Power Price '!L$2)/100</f>
        <v>60.338217949208193</v>
      </c>
      <c r="M50" s="11">
        <f>M6*SUMIFS(CPI!$E$3:$E$73,CPI!$D$3:$D$73,'Projection of Power Price '!M$2)/100</f>
        <v>64.450187635036883</v>
      </c>
      <c r="N50" s="11">
        <f>N6*SUMIFS(CPI!$E$3:$E$73,CPI!$D$3:$D$73,'Projection of Power Price '!N$2)/100</f>
        <v>67.886490243842886</v>
      </c>
      <c r="O50" s="11">
        <f>O6*SUMIFS(CPI!$E$3:$E$73,CPI!$D$3:$D$73,'Projection of Power Price '!O$2)/100</f>
        <v>70.799116177587081</v>
      </c>
      <c r="P50" s="11">
        <f>P6*SUMIFS(CPI!$E$3:$E$73,CPI!$D$3:$D$73,'Projection of Power Price '!P$2)/100</f>
        <v>73.865625171003245</v>
      </c>
      <c r="Q50" s="11">
        <f>Q6*SUMIFS(CPI!$E$3:$E$73,CPI!$D$3:$D$73,'Projection of Power Price '!Q$2)/100</f>
        <v>75.319724160602988</v>
      </c>
      <c r="R50" s="11">
        <f>R6*SUMIFS(CPI!$E$3:$E$73,CPI!$D$3:$D$73,'Projection of Power Price '!R$2)/100</f>
        <v>75.19941006893238</v>
      </c>
      <c r="S50" s="11">
        <f>S6*SUMIFS(CPI!$E$3:$E$73,CPI!$D$3:$D$73,'Projection of Power Price '!S$2)/100</f>
        <v>75.26735895919083</v>
      </c>
      <c r="T50" s="11">
        <f>T6*SUMIFS(CPI!$E$3:$E$73,CPI!$D$3:$D$73,'Projection of Power Price '!T$2)/100</f>
        <v>75.222130296311207</v>
      </c>
      <c r="U50" s="11">
        <f>U6*SUMIFS(CPI!$E$3:$E$73,CPI!$D$3:$D$73,'Projection of Power Price '!U$2)/100</f>
        <v>76.241249909835645</v>
      </c>
      <c r="V50" s="11">
        <f>V6*SUMIFS(CPI!$E$3:$E$73,CPI!$D$3:$D$73,'Projection of Power Price '!V$2)/100</f>
        <v>77.144463182096885</v>
      </c>
      <c r="W50" s="11">
        <f>W6*SUMIFS(CPI!$E$3:$E$73,CPI!$D$3:$D$73,'Projection of Power Price '!W$2)/100</f>
        <v>77.088711608021001</v>
      </c>
      <c r="X50" s="11">
        <f>X6*SUMIFS(CPI!$E$3:$E$73,CPI!$D$3:$D$73,'Projection of Power Price '!X$2)/100</f>
        <v>78.993905209805476</v>
      </c>
      <c r="Y50" s="11">
        <f>Y6*SUMIFS(CPI!$E$3:$E$73,CPI!$D$3:$D$73,'Projection of Power Price '!Y$2)/100</f>
        <v>78.113432435865974</v>
      </c>
      <c r="Z50" s="11">
        <f>Z6*SUMIFS(CPI!$E$3:$E$73,CPI!$D$3:$D$73,'Projection of Power Price '!Z$2)/100</f>
        <v>77.662525000570682</v>
      </c>
      <c r="AA50" s="11">
        <f>AA6*SUMIFS(CPI!$E$3:$E$73,CPI!$D$3:$D$73,'Projection of Power Price '!AA$2)/100</f>
        <v>78.966291780150129</v>
      </c>
      <c r="AB50" s="21">
        <f>AB6*SUMIFS(CPI!$E$3:$E$73,CPI!$D$3:$D$73,'Projection of Power Price '!AB$2)/100</f>
        <v>78.672079768794944</v>
      </c>
      <c r="AC50" s="21">
        <f>AC6*SUMIFS(CPI!$E$3:$E$73,CPI!$D$3:$D$73,'Projection of Power Price '!AC$2)/100</f>
        <v>78.36825517994059</v>
      </c>
      <c r="AD50" s="21">
        <f>AD6*SUMIFS(CPI!$E$3:$E$73,CPI!$D$3:$D$73,'Projection of Power Price '!AD$2)/100</f>
        <v>78.590383052303423</v>
      </c>
      <c r="AE50" s="21">
        <f>AE6*SUMIFS(CPI!$E$3:$E$73,CPI!$D$3:$D$73,'Projection of Power Price '!AE$2)/100</f>
        <v>78.597134780386071</v>
      </c>
      <c r="AF50" s="21">
        <f>AF6*SUMIFS(CPI!$E$3:$E$73,CPI!$D$3:$D$73,'Projection of Power Price '!AF$2)/100</f>
        <v>78.196783570458663</v>
      </c>
      <c r="AG50" s="21">
        <f>AG6*SUMIFS(CPI!$E$3:$E$73,CPI!$D$3:$D$73,'Projection of Power Price '!AG$2)/100</f>
        <v>78.056589426256537</v>
      </c>
      <c r="AH50" s="21">
        <f>AH6*SUMIFS(CPI!$E$3:$E$73,CPI!$D$3:$D$73,'Projection of Power Price '!AH$2)/100</f>
        <v>77.835465357109001</v>
      </c>
      <c r="AI50" s="21">
        <f>AI6*SUMIFS(CPI!$E$3:$E$73,CPI!$D$3:$D$73,'Projection of Power Price '!AI$2)/100</f>
        <v>77.429973089167788</v>
      </c>
      <c r="AJ50" s="21">
        <f>AJ6*SUMIFS(CPI!$E$3:$E$73,CPI!$D$3:$D$73,'Projection of Power Price '!AJ$2)/100</f>
        <v>77.005807796215905</v>
      </c>
      <c r="AK50" s="21">
        <f>AK6*SUMIFS(CPI!$E$3:$E$73,CPI!$D$3:$D$73,'Projection of Power Price '!AK$2)/100</f>
        <v>76.585673227207877</v>
      </c>
    </row>
    <row r="51" spans="1:37" hidden="1" x14ac:dyDescent="0.3">
      <c r="A51" s="36" t="s">
        <v>21</v>
      </c>
      <c r="B51" s="9" t="s">
        <v>47</v>
      </c>
      <c r="C51" s="111" t="s">
        <v>145</v>
      </c>
      <c r="D51" s="12">
        <f>D7*SUMIFS(CPI!$E$3:$E$73,CPI!$D$3:$D$73,'Projection of Power Price '!D$2)/100</f>
        <v>50.35</v>
      </c>
      <c r="E51" s="12">
        <f>E7*SUMIFS(CPI!$E$3:$E$73,CPI!$D$3:$D$73,'Projection of Power Price '!E$2)/100</f>
        <v>48.317058615722814</v>
      </c>
      <c r="F51" s="12">
        <f>F7*SUMIFS(CPI!$E$3:$E$73,CPI!$D$3:$D$73,'Projection of Power Price '!F$2)/100</f>
        <v>49.146322966897294</v>
      </c>
      <c r="G51" s="12">
        <f>G7*SUMIFS(CPI!$E$3:$E$73,CPI!$D$3:$D$73,'Projection of Power Price '!G$2)/100</f>
        <v>45.936078279997901</v>
      </c>
      <c r="H51" s="11">
        <f>H7*SUMIFS(CPI!$E$3:$E$73,CPI!$D$3:$D$73,'Projection of Power Price '!H$2)/100</f>
        <v>44.004343672620898</v>
      </c>
      <c r="I51" s="11">
        <f>I7*SUMIFS(CPI!$E$3:$E$73,CPI!$D$3:$D$73,'Projection of Power Price '!I$2)/100</f>
        <v>48.898142406901073</v>
      </c>
      <c r="J51" s="11">
        <f>J7*SUMIFS(CPI!$E$3:$E$73,CPI!$D$3:$D$73,'Projection of Power Price '!J$2)/100</f>
        <v>54.360784336096785</v>
      </c>
      <c r="K51" s="11">
        <f>K7*SUMIFS(CPI!$E$3:$E$73,CPI!$D$3:$D$73,'Projection of Power Price '!K$2)/100</f>
        <v>58.557976459554475</v>
      </c>
      <c r="L51" s="11">
        <f>L7*SUMIFS(CPI!$E$3:$E$73,CPI!$D$3:$D$73,'Projection of Power Price '!L$2)/100</f>
        <v>63.173595526191036</v>
      </c>
      <c r="M51" s="11">
        <f>M7*SUMIFS(CPI!$E$3:$E$73,CPI!$D$3:$D$73,'Projection of Power Price '!M$2)/100</f>
        <v>68.973156694875556</v>
      </c>
      <c r="N51" s="11">
        <f>N7*SUMIFS(CPI!$E$3:$E$73,CPI!$D$3:$D$73,'Projection of Power Price '!N$2)/100</f>
        <v>75.034190406957038</v>
      </c>
      <c r="O51" s="11">
        <f>O7*SUMIFS(CPI!$E$3:$E$73,CPI!$D$3:$D$73,'Projection of Power Price '!O$2)/100</f>
        <v>77.472568736315409</v>
      </c>
      <c r="P51" s="11">
        <f>P7*SUMIFS(CPI!$E$3:$E$73,CPI!$D$3:$D$73,'Projection of Power Price '!P$2)/100</f>
        <v>81.195188890286587</v>
      </c>
      <c r="Q51" s="11">
        <f>Q7*SUMIFS(CPI!$E$3:$E$73,CPI!$D$3:$D$73,'Projection of Power Price '!Q$2)/100</f>
        <v>79.385949068206159</v>
      </c>
      <c r="R51" s="11">
        <f>R7*SUMIFS(CPI!$E$3:$E$73,CPI!$D$3:$D$73,'Projection of Power Price '!R$2)/100</f>
        <v>79.206538390679839</v>
      </c>
      <c r="S51" s="11">
        <f>S7*SUMIFS(CPI!$E$3:$E$73,CPI!$D$3:$D$73,'Projection of Power Price '!S$2)/100</f>
        <v>78.806314591819515</v>
      </c>
      <c r="T51" s="11">
        <f>T7*SUMIFS(CPI!$E$3:$E$73,CPI!$D$3:$D$73,'Projection of Power Price '!T$2)/100</f>
        <v>79.15843206008249</v>
      </c>
      <c r="U51" s="11">
        <f>U7*SUMIFS(CPI!$E$3:$E$73,CPI!$D$3:$D$73,'Projection of Power Price '!U$2)/100</f>
        <v>79.651541948421112</v>
      </c>
      <c r="V51" s="11">
        <f>V7*SUMIFS(CPI!$E$3:$E$73,CPI!$D$3:$D$73,'Projection of Power Price '!V$2)/100</f>
        <v>79.522449521571104</v>
      </c>
      <c r="W51" s="11">
        <f>W7*SUMIFS(CPI!$E$3:$E$73,CPI!$D$3:$D$73,'Projection of Power Price '!W$2)/100</f>
        <v>80.375685677866159</v>
      </c>
      <c r="X51" s="11">
        <f>X7*SUMIFS(CPI!$E$3:$E$73,CPI!$D$3:$D$73,'Projection of Power Price '!X$2)/100</f>
        <v>82.117097219064902</v>
      </c>
      <c r="Y51" s="11">
        <f>Y7*SUMIFS(CPI!$E$3:$E$73,CPI!$D$3:$D$73,'Projection of Power Price '!Y$2)/100</f>
        <v>80.880615567678802</v>
      </c>
      <c r="Z51" s="11">
        <f>Z7*SUMIFS(CPI!$E$3:$E$73,CPI!$D$3:$D$73,'Projection of Power Price '!Z$2)/100</f>
        <v>80.793055660241293</v>
      </c>
      <c r="AA51" s="11">
        <f>AA7*SUMIFS(CPI!$E$3:$E$73,CPI!$D$3:$D$73,'Projection of Power Price '!AA$2)/100</f>
        <v>86.83015486199082</v>
      </c>
      <c r="AB51" s="21">
        <f>AB7*SUMIFS(CPI!$E$3:$E$73,CPI!$D$3:$D$73,'Projection of Power Price '!AB$2)/100</f>
        <v>85.383271479203557</v>
      </c>
      <c r="AC51" s="21">
        <f>AC7*SUMIFS(CPI!$E$3:$E$73,CPI!$D$3:$D$73,'Projection of Power Price '!AC$2)/100</f>
        <v>86.613160066387394</v>
      </c>
      <c r="AD51" s="21">
        <f>AD7*SUMIFS(CPI!$E$3:$E$73,CPI!$D$3:$D$73,'Projection of Power Price '!AD$2)/100</f>
        <v>88.470132628546907</v>
      </c>
      <c r="AE51" s="21">
        <f>AE7*SUMIFS(CPI!$E$3:$E$73,CPI!$D$3:$D$73,'Projection of Power Price '!AE$2)/100</f>
        <v>89.703768831460991</v>
      </c>
      <c r="AF51" s="21">
        <f>AF7*SUMIFS(CPI!$E$3:$E$73,CPI!$D$3:$D$73,'Projection of Power Price '!AF$2)/100</f>
        <v>89.725225562506282</v>
      </c>
      <c r="AG51" s="21">
        <f>AG7*SUMIFS(CPI!$E$3:$E$73,CPI!$D$3:$D$73,'Projection of Power Price '!AG$2)/100</f>
        <v>91.083944533928005</v>
      </c>
      <c r="AH51" s="21">
        <f>AH7*SUMIFS(CPI!$E$3:$E$73,CPI!$D$3:$D$73,'Projection of Power Price '!AH$2)/100</f>
        <v>91.759809120615358</v>
      </c>
      <c r="AI51" s="21">
        <f>AI7*SUMIFS(CPI!$E$3:$E$73,CPI!$D$3:$D$73,'Projection of Power Price '!AI$2)/100</f>
        <v>92.146967619101559</v>
      </c>
      <c r="AJ51" s="21">
        <f>AJ7*SUMIFS(CPI!$E$3:$E$73,CPI!$D$3:$D$73,'Projection of Power Price '!AJ$2)/100</f>
        <v>92.568691514571213</v>
      </c>
      <c r="AK51" s="21">
        <f>AK7*SUMIFS(CPI!$E$3:$E$73,CPI!$D$3:$D$73,'Projection of Power Price '!AK$2)/100</f>
        <v>93.063177483861622</v>
      </c>
    </row>
    <row r="52" spans="1:37" hidden="1" x14ac:dyDescent="0.3">
      <c r="A52" s="36" t="s">
        <v>29</v>
      </c>
      <c r="B52" s="9" t="s">
        <v>47</v>
      </c>
      <c r="C52" s="111" t="s">
        <v>145</v>
      </c>
      <c r="D52" s="12">
        <f>D8*SUMIFS(CPI!$E$3:$E$73,CPI!$D$3:$D$73,'Projection of Power Price '!D$2)/100</f>
        <v>38.58</v>
      </c>
      <c r="E52" s="12">
        <f>E8*SUMIFS(CPI!$E$3:$E$73,CPI!$D$3:$D$73,'Projection of Power Price '!E$2)/100</f>
        <v>48.847475603982431</v>
      </c>
      <c r="F52" s="12">
        <f>F8*SUMIFS(CPI!$E$3:$E$73,CPI!$D$3:$D$73,'Projection of Power Price '!F$2)/100</f>
        <v>44.622353296342865</v>
      </c>
      <c r="G52" s="12">
        <f>G8*SUMIFS(CPI!$E$3:$E$73,CPI!$D$3:$D$73,'Projection of Power Price '!G$2)/100</f>
        <v>45.05433312415893</v>
      </c>
      <c r="H52" s="11">
        <f>H8*SUMIFS(CPI!$E$3:$E$73,CPI!$D$3:$D$73,'Projection of Power Price '!H$2)/100</f>
        <v>40.493309267419185</v>
      </c>
      <c r="I52" s="11">
        <f>I8*SUMIFS(CPI!$E$3:$E$73,CPI!$D$3:$D$73,'Projection of Power Price '!I$2)/100</f>
        <v>45.086116722908216</v>
      </c>
      <c r="J52" s="11">
        <f>J8*SUMIFS(CPI!$E$3:$E$73,CPI!$D$3:$D$73,'Projection of Power Price '!J$2)/100</f>
        <v>50.85276871051272</v>
      </c>
      <c r="K52" s="11">
        <f>K8*SUMIFS(CPI!$E$3:$E$73,CPI!$D$3:$D$73,'Projection of Power Price '!K$2)/100</f>
        <v>56.127600293714323</v>
      </c>
      <c r="L52" s="11">
        <f>L8*SUMIFS(CPI!$E$3:$E$73,CPI!$D$3:$D$73,'Projection of Power Price '!L$2)/100</f>
        <v>61.21995122009919</v>
      </c>
      <c r="M52" s="11">
        <f>M8*SUMIFS(CPI!$E$3:$E$73,CPI!$D$3:$D$73,'Projection of Power Price '!M$2)/100</f>
        <v>65.663667138896031</v>
      </c>
      <c r="N52" s="11">
        <f>N8*SUMIFS(CPI!$E$3:$E$73,CPI!$D$3:$D$73,'Projection of Power Price '!N$2)/100</f>
        <v>69.427661024933954</v>
      </c>
      <c r="O52" s="11">
        <f>O8*SUMIFS(CPI!$E$3:$E$73,CPI!$D$3:$D$73,'Projection of Power Price '!O$2)/100</f>
        <v>72.614687829594061</v>
      </c>
      <c r="P52" s="11">
        <f>P8*SUMIFS(CPI!$E$3:$E$73,CPI!$D$3:$D$73,'Projection of Power Price '!P$2)/100</f>
        <v>76.274025078763373</v>
      </c>
      <c r="Q52" s="11">
        <f>Q8*SUMIFS(CPI!$E$3:$E$73,CPI!$D$3:$D$73,'Projection of Power Price '!Q$2)/100</f>
        <v>77.675928128380789</v>
      </c>
      <c r="R52" s="11">
        <f>R8*SUMIFS(CPI!$E$3:$E$73,CPI!$D$3:$D$73,'Projection of Power Price '!R$2)/100</f>
        <v>77.117880771236187</v>
      </c>
      <c r="S52" s="11">
        <f>S8*SUMIFS(CPI!$E$3:$E$73,CPI!$D$3:$D$73,'Projection of Power Price '!S$2)/100</f>
        <v>77.014053799329446</v>
      </c>
      <c r="T52" s="11">
        <f>T8*SUMIFS(CPI!$E$3:$E$73,CPI!$D$3:$D$73,'Projection of Power Price '!T$2)/100</f>
        <v>76.206205737254024</v>
      </c>
      <c r="U52" s="11">
        <f>U8*SUMIFS(CPI!$E$3:$E$73,CPI!$D$3:$D$73,'Projection of Power Price '!U$2)/100</f>
        <v>76.629115742550297</v>
      </c>
      <c r="V52" s="11">
        <f>V8*SUMIFS(CPI!$E$3:$E$73,CPI!$D$3:$D$73,'Projection of Power Price '!V$2)/100</f>
        <v>76.684671261473483</v>
      </c>
      <c r="W52" s="11">
        <f>W8*SUMIFS(CPI!$E$3:$E$73,CPI!$D$3:$D$73,'Projection of Power Price '!W$2)/100</f>
        <v>76.799514318614015</v>
      </c>
      <c r="X52" s="11">
        <f>X8*SUMIFS(CPI!$E$3:$E$73,CPI!$D$3:$D$73,'Projection of Power Price '!X$2)/100</f>
        <v>76.687867650862259</v>
      </c>
      <c r="Y52" s="11">
        <f>Y8*SUMIFS(CPI!$E$3:$E$73,CPI!$D$3:$D$73,'Projection of Power Price '!Y$2)/100</f>
        <v>76.284507958083054</v>
      </c>
      <c r="Z52" s="11">
        <f>Z8*SUMIFS(CPI!$E$3:$E$73,CPI!$D$3:$D$73,'Projection of Power Price '!Z$2)/100</f>
        <v>75.239534319418368</v>
      </c>
      <c r="AA52" s="11">
        <f>AA8*SUMIFS(CPI!$E$3:$E$73,CPI!$D$3:$D$73,'Projection of Power Price '!AA$2)/100</f>
        <v>74.464230165796337</v>
      </c>
      <c r="AB52" s="21">
        <f>AB8*SUMIFS(CPI!$E$3:$E$73,CPI!$D$3:$D$73,'Projection of Power Price '!AB$2)/100</f>
        <v>73.947770935500799</v>
      </c>
      <c r="AC52" s="21">
        <f>AC8*SUMIFS(CPI!$E$3:$E$73,CPI!$D$3:$D$73,'Projection of Power Price '!AC$2)/100</f>
        <v>73.048034644446957</v>
      </c>
      <c r="AD52" s="21">
        <f>AD8*SUMIFS(CPI!$E$3:$E$73,CPI!$D$3:$D$73,'Projection of Power Price '!AD$2)/100</f>
        <v>72.18690435972924</v>
      </c>
      <c r="AE52" s="21">
        <f>AE8*SUMIFS(CPI!$E$3:$E$73,CPI!$D$3:$D$73,'Projection of Power Price '!AE$2)/100</f>
        <v>71.427225519914714</v>
      </c>
      <c r="AF52" s="21">
        <f>AF8*SUMIFS(CPI!$E$3:$E$73,CPI!$D$3:$D$73,'Projection of Power Price '!AF$2)/100</f>
        <v>70.570992610048862</v>
      </c>
      <c r="AG52" s="21">
        <f>AG8*SUMIFS(CPI!$E$3:$E$73,CPI!$D$3:$D$73,'Projection of Power Price '!AG$2)/100</f>
        <v>69.639545774286958</v>
      </c>
      <c r="AH52" s="21">
        <f>AH8*SUMIFS(CPI!$E$3:$E$73,CPI!$D$3:$D$73,'Projection of Power Price '!AH$2)/100</f>
        <v>68.754514341340979</v>
      </c>
      <c r="AI52" s="21">
        <f>AI8*SUMIFS(CPI!$E$3:$E$73,CPI!$D$3:$D$73,'Projection of Power Price '!AI$2)/100</f>
        <v>67.828698813760823</v>
      </c>
      <c r="AJ52" s="21">
        <f>AJ8*SUMIFS(CPI!$E$3:$E$73,CPI!$D$3:$D$73,'Projection of Power Price '!AJ$2)/100</f>
        <v>66.851863277044089</v>
      </c>
      <c r="AK52" s="21">
        <f>AK8*SUMIFS(CPI!$E$3:$E$73,CPI!$D$3:$D$73,'Projection of Power Price '!AK$2)/100</f>
        <v>65.865815724372681</v>
      </c>
    </row>
    <row r="53" spans="1:37" hidden="1" x14ac:dyDescent="0.3">
      <c r="A53" s="36" t="s">
        <v>33</v>
      </c>
      <c r="B53" s="9" t="s">
        <v>47</v>
      </c>
      <c r="C53" s="111" t="s">
        <v>145</v>
      </c>
      <c r="D53" s="12">
        <f>D9*SUMIFS(CPI!$E$3:$E$73,CPI!$D$3:$D$73,'Projection of Power Price '!D$2)/100</f>
        <v>48.32</v>
      </c>
      <c r="E53" s="12">
        <f>E9*SUMIFS(CPI!$E$3:$E$73,CPI!$D$3:$D$73,'Projection of Power Price '!E$2)/100</f>
        <v>44.289818519677617</v>
      </c>
      <c r="F53" s="12">
        <f>F9*SUMIFS(CPI!$E$3:$E$73,CPI!$D$3:$D$73,'Projection of Power Price '!F$2)/100</f>
        <v>44.439079471736179</v>
      </c>
      <c r="G53" s="12">
        <f>G9*SUMIFS(CPI!$E$3:$E$73,CPI!$D$3:$D$73,'Projection of Power Price '!G$2)/100</f>
        <v>41.242918579564673</v>
      </c>
      <c r="H53" s="11">
        <f>H9*SUMIFS(CPI!$E$3:$E$73,CPI!$D$3:$D$73,'Projection of Power Price '!H$2)/100</f>
        <v>45.829709039781477</v>
      </c>
      <c r="I53" s="11">
        <f>I9*SUMIFS(CPI!$E$3:$E$73,CPI!$D$3:$D$73,'Projection of Power Price '!I$2)/100</f>
        <v>51.229237249630508</v>
      </c>
      <c r="J53" s="11">
        <f>J9*SUMIFS(CPI!$E$3:$E$73,CPI!$D$3:$D$73,'Projection of Power Price '!J$2)/100</f>
        <v>56.388435311498313</v>
      </c>
      <c r="K53" s="11">
        <f>K9*SUMIFS(CPI!$E$3:$E$73,CPI!$D$3:$D$73,'Projection of Power Price '!K$2)/100</f>
        <v>63.048888939911286</v>
      </c>
      <c r="L53" s="11">
        <f>L9*SUMIFS(CPI!$E$3:$E$73,CPI!$D$3:$D$73,'Projection of Power Price '!L$2)/100</f>
        <v>66.07812865383201</v>
      </c>
      <c r="M53" s="11">
        <f>M9*SUMIFS(CPI!$E$3:$E$73,CPI!$D$3:$D$73,'Projection of Power Price '!M$2)/100</f>
        <v>68.489462067463151</v>
      </c>
      <c r="N53" s="11">
        <f>N9*SUMIFS(CPI!$E$3:$E$73,CPI!$D$3:$D$73,'Projection of Power Price '!N$2)/100</f>
        <v>71.693598605781332</v>
      </c>
      <c r="O53" s="11">
        <f>O9*SUMIFS(CPI!$E$3:$E$73,CPI!$D$3:$D$73,'Projection of Power Price '!O$2)/100</f>
        <v>75.820562098002753</v>
      </c>
      <c r="P53" s="11">
        <f>P9*SUMIFS(CPI!$E$3:$E$73,CPI!$D$3:$D$73,'Projection of Power Price '!P$2)/100</f>
        <v>78.802844981911505</v>
      </c>
      <c r="Q53" s="11">
        <f>Q9*SUMIFS(CPI!$E$3:$E$73,CPI!$D$3:$D$73,'Projection of Power Price '!Q$2)/100</f>
        <v>84.232321777849464</v>
      </c>
      <c r="R53" s="11">
        <f>R9*SUMIFS(CPI!$E$3:$E$73,CPI!$D$3:$D$73,'Projection of Power Price '!R$2)/100</f>
        <v>85.1630804905747</v>
      </c>
      <c r="S53" s="11">
        <f>S9*SUMIFS(CPI!$E$3:$E$73,CPI!$D$3:$D$73,'Projection of Power Price '!S$2)/100</f>
        <v>80.780839193715352</v>
      </c>
      <c r="T53" s="11">
        <f>T9*SUMIFS(CPI!$E$3:$E$73,CPI!$D$3:$D$73,'Projection of Power Price '!T$2)/100</f>
        <v>81.312960866389119</v>
      </c>
      <c r="U53" s="11">
        <f>U9*SUMIFS(CPI!$E$3:$E$73,CPI!$D$3:$D$73,'Projection of Power Price '!U$2)/100</f>
        <v>80.932231018705352</v>
      </c>
      <c r="V53" s="11">
        <f>V9*SUMIFS(CPI!$E$3:$E$73,CPI!$D$3:$D$73,'Projection of Power Price '!V$2)/100</f>
        <v>85.104610807889713</v>
      </c>
      <c r="W53" s="11">
        <f>W9*SUMIFS(CPI!$E$3:$E$73,CPI!$D$3:$D$73,'Projection of Power Price '!W$2)/100</f>
        <v>86.272488944798681</v>
      </c>
      <c r="X53" s="11">
        <f>X9*SUMIFS(CPI!$E$3:$E$73,CPI!$D$3:$D$73,'Projection of Power Price '!X$2)/100</f>
        <v>88.737433274169149</v>
      </c>
      <c r="Y53" s="11">
        <f>Y9*SUMIFS(CPI!$E$3:$E$73,CPI!$D$3:$D$73,'Projection of Power Price '!Y$2)/100</f>
        <v>88.679040757333098</v>
      </c>
      <c r="Z53" s="11">
        <f>Z9*SUMIFS(CPI!$E$3:$E$73,CPI!$D$3:$D$73,'Projection of Power Price '!Z$2)/100</f>
        <v>84.123833483643523</v>
      </c>
      <c r="AA53" s="11">
        <f>AA9*SUMIFS(CPI!$E$3:$E$73,CPI!$D$3:$D$73,'Projection of Power Price '!AA$2)/100</f>
        <v>83.448693736799328</v>
      </c>
      <c r="AB53" s="21">
        <f>AB9*SUMIFS(CPI!$E$3:$E$73,CPI!$D$3:$D$73,'Projection of Power Price '!AB$2)/100</f>
        <v>83.044892827903155</v>
      </c>
      <c r="AC53" s="21">
        <f>AC9*SUMIFS(CPI!$E$3:$E$73,CPI!$D$3:$D$73,'Projection of Power Price '!AC$2)/100</f>
        <v>80.648457736021285</v>
      </c>
      <c r="AD53" s="21">
        <f>AD9*SUMIFS(CPI!$E$3:$E$73,CPI!$D$3:$D$73,'Projection of Power Price '!AD$2)/100</f>
        <v>78.887502862194353</v>
      </c>
      <c r="AE53" s="21">
        <f>AE9*SUMIFS(CPI!$E$3:$E$73,CPI!$D$3:$D$73,'Projection of Power Price '!AE$2)/100</f>
        <v>77.990978527508844</v>
      </c>
      <c r="AF53" s="21">
        <f>AF9*SUMIFS(CPI!$E$3:$E$73,CPI!$D$3:$D$73,'Projection of Power Price '!AF$2)/100</f>
        <v>76.267845183571723</v>
      </c>
      <c r="AG53" s="21">
        <f>AG9*SUMIFS(CPI!$E$3:$E$73,CPI!$D$3:$D$73,'Projection of Power Price '!AG$2)/100</f>
        <v>74.520690161262081</v>
      </c>
      <c r="AH53" s="21">
        <f>AH9*SUMIFS(CPI!$E$3:$E$73,CPI!$D$3:$D$73,'Projection of Power Price '!AH$2)/100</f>
        <v>73.180260378328555</v>
      </c>
      <c r="AI53" s="21">
        <f>AI9*SUMIFS(CPI!$E$3:$E$73,CPI!$D$3:$D$73,'Projection of Power Price '!AI$2)/100</f>
        <v>71.682611577585519</v>
      </c>
      <c r="AJ53" s="21">
        <f>AJ9*SUMIFS(CPI!$E$3:$E$73,CPI!$D$3:$D$73,'Projection of Power Price '!AJ$2)/100</f>
        <v>70.017778607835837</v>
      </c>
      <c r="AK53" s="21">
        <f>AK9*SUMIFS(CPI!$E$3:$E$73,CPI!$D$3:$D$73,'Projection of Power Price '!AK$2)/100</f>
        <v>68.522200669226407</v>
      </c>
    </row>
    <row r="54" spans="1:37" hidden="1" x14ac:dyDescent="0.3">
      <c r="A54" s="36" t="s">
        <v>39</v>
      </c>
      <c r="B54" s="9" t="s">
        <v>47</v>
      </c>
      <c r="C54" s="111" t="s">
        <v>145</v>
      </c>
      <c r="D54" s="12">
        <f>D10*SUMIFS(CPI!$E$3:$E$73,CPI!$D$3:$D$73,'Projection of Power Price '!D$2)/100</f>
        <v>52.24</v>
      </c>
      <c r="E54" s="12">
        <f>E10*SUMIFS(CPI!$E$3:$E$73,CPI!$D$3:$D$73,'Projection of Power Price '!E$2)/100</f>
        <v>56.096507776863803</v>
      </c>
      <c r="F54" s="12">
        <f>F10*SUMIFS(CPI!$E$3:$E$73,CPI!$D$3:$D$73,'Projection of Power Price '!F$2)/100</f>
        <v>51.798970428309815</v>
      </c>
      <c r="G54" s="12">
        <f>G10*SUMIFS(CPI!$E$3:$E$73,CPI!$D$3:$D$73,'Projection of Power Price '!G$2)/100</f>
        <v>45.80334245008666</v>
      </c>
      <c r="H54" s="11">
        <f>H10*SUMIFS(CPI!$E$3:$E$73,CPI!$D$3:$D$73,'Projection of Power Price '!H$2)/100</f>
        <v>46.137040963844221</v>
      </c>
      <c r="I54" s="11">
        <f>I10*SUMIFS(CPI!$E$3:$E$73,CPI!$D$3:$D$73,'Projection of Power Price '!I$2)/100</f>
        <v>48.322224857520851</v>
      </c>
      <c r="J54" s="11">
        <f>J10*SUMIFS(CPI!$E$3:$E$73,CPI!$D$3:$D$73,'Projection of Power Price '!J$2)/100</f>
        <v>50.798937268687894</v>
      </c>
      <c r="K54" s="11">
        <f>K10*SUMIFS(CPI!$E$3:$E$73,CPI!$D$3:$D$73,'Projection of Power Price '!K$2)/100</f>
        <v>54.489738094995957</v>
      </c>
      <c r="L54" s="11">
        <f>L10*SUMIFS(CPI!$E$3:$E$73,CPI!$D$3:$D$73,'Projection of Power Price '!L$2)/100</f>
        <v>55.410884964817257</v>
      </c>
      <c r="M54" s="11">
        <f>M10*SUMIFS(CPI!$E$3:$E$73,CPI!$D$3:$D$73,'Projection of Power Price '!M$2)/100</f>
        <v>58.153671608019458</v>
      </c>
      <c r="N54" s="11">
        <f>N10*SUMIFS(CPI!$E$3:$E$73,CPI!$D$3:$D$73,'Projection of Power Price '!N$2)/100</f>
        <v>59.280925828345325</v>
      </c>
      <c r="O54" s="11">
        <f>O10*SUMIFS(CPI!$E$3:$E$73,CPI!$D$3:$D$73,'Projection of Power Price '!O$2)/100</f>
        <v>60.42091605868238</v>
      </c>
      <c r="P54" s="11">
        <f>P10*SUMIFS(CPI!$E$3:$E$73,CPI!$D$3:$D$73,'Projection of Power Price '!P$2)/100</f>
        <v>62.168829618981533</v>
      </c>
      <c r="Q54" s="11">
        <f>Q10*SUMIFS(CPI!$E$3:$E$73,CPI!$D$3:$D$73,'Projection of Power Price '!Q$2)/100</f>
        <v>63.262894492709847</v>
      </c>
      <c r="R54" s="11">
        <f>R10*SUMIFS(CPI!$E$3:$E$73,CPI!$D$3:$D$73,'Projection of Power Price '!R$2)/100</f>
        <v>62.775765117723111</v>
      </c>
      <c r="S54" s="11">
        <f>S10*SUMIFS(CPI!$E$3:$E$73,CPI!$D$3:$D$73,'Projection of Power Price '!S$2)/100</f>
        <v>64.521388529642337</v>
      </c>
      <c r="T54" s="11">
        <f>T10*SUMIFS(CPI!$E$3:$E$73,CPI!$D$3:$D$73,'Projection of Power Price '!T$2)/100</f>
        <v>63.219391963599499</v>
      </c>
      <c r="U54" s="11">
        <f>U10*SUMIFS(CPI!$E$3:$E$73,CPI!$D$3:$D$73,'Projection of Power Price '!U$2)/100</f>
        <v>65.703008417211024</v>
      </c>
      <c r="V54" s="11">
        <f>V10*SUMIFS(CPI!$E$3:$E$73,CPI!$D$3:$D$73,'Projection of Power Price '!V$2)/100</f>
        <v>65.699954907829763</v>
      </c>
      <c r="W54" s="11">
        <f>W10*SUMIFS(CPI!$E$3:$E$73,CPI!$D$3:$D$73,'Projection of Power Price '!W$2)/100</f>
        <v>75.674942731184771</v>
      </c>
      <c r="X54" s="11">
        <f>X10*SUMIFS(CPI!$E$3:$E$73,CPI!$D$3:$D$73,'Projection of Power Price '!X$2)/100</f>
        <v>75.646282946144581</v>
      </c>
      <c r="Y54" s="11">
        <f>Y10*SUMIFS(CPI!$E$3:$E$73,CPI!$D$3:$D$73,'Projection of Power Price '!Y$2)/100</f>
        <v>75.616848539055994</v>
      </c>
      <c r="Z54" s="11">
        <f>Z10*SUMIFS(CPI!$E$3:$E$73,CPI!$D$3:$D$73,'Projection of Power Price '!Z$2)/100</f>
        <v>75.588373217041607</v>
      </c>
      <c r="AA54" s="11">
        <f>AA10*SUMIFS(CPI!$E$3:$E$73,CPI!$D$3:$D$73,'Projection of Power Price '!AA$2)/100</f>
        <v>75.560550082608813</v>
      </c>
      <c r="AB54" s="21">
        <f>AB10*SUMIFS(CPI!$E$3:$E$73,CPI!$D$3:$D$73,'Projection of Power Price '!AB$2)/100</f>
        <v>75.355941091154762</v>
      </c>
      <c r="AC54" s="21">
        <f>AC10*SUMIFS(CPI!$E$3:$E$73,CPI!$D$3:$D$73,'Projection of Power Price '!AC$2)/100</f>
        <v>75.187034633528867</v>
      </c>
      <c r="AD54" s="21">
        <f>AD10*SUMIFS(CPI!$E$3:$E$73,CPI!$D$3:$D$73,'Projection of Power Price '!AD$2)/100</f>
        <v>74.95853557503807</v>
      </c>
      <c r="AE54" s="21">
        <f>AE10*SUMIFS(CPI!$E$3:$E$73,CPI!$D$3:$D$73,'Projection of Power Price '!AE$2)/100</f>
        <v>74.66463087708749</v>
      </c>
      <c r="AF54" s="21">
        <f>AF10*SUMIFS(CPI!$E$3:$E$73,CPI!$D$3:$D$73,'Projection of Power Price '!AF$2)/100</f>
        <v>74.313072493861313</v>
      </c>
      <c r="AG54" s="21">
        <f>AG10*SUMIFS(CPI!$E$3:$E$73,CPI!$D$3:$D$73,'Projection of Power Price '!AG$2)/100</f>
        <v>73.937866568396188</v>
      </c>
      <c r="AH54" s="21">
        <f>AH10*SUMIFS(CPI!$E$3:$E$73,CPI!$D$3:$D$73,'Projection of Power Price '!AH$2)/100</f>
        <v>73.493558584368756</v>
      </c>
      <c r="AI54" s="21">
        <f>AI10*SUMIFS(CPI!$E$3:$E$73,CPI!$D$3:$D$73,'Projection of Power Price '!AI$2)/100</f>
        <v>73.001015336173282</v>
      </c>
      <c r="AJ54" s="21">
        <f>AJ10*SUMIFS(CPI!$E$3:$E$73,CPI!$D$3:$D$73,'Projection of Power Price '!AJ$2)/100</f>
        <v>72.462481323955231</v>
      </c>
      <c r="AK54" s="21">
        <f>AK10*SUMIFS(CPI!$E$3:$E$73,CPI!$D$3:$D$73,'Projection of Power Price '!AK$2)/100</f>
        <v>71.8746645179138</v>
      </c>
    </row>
    <row r="55" spans="1:37" hidden="1" x14ac:dyDescent="0.3">
      <c r="A55" s="36" t="s">
        <v>31</v>
      </c>
      <c r="B55" s="9" t="s">
        <v>47</v>
      </c>
      <c r="C55" s="111" t="s">
        <v>145</v>
      </c>
      <c r="D55" s="12">
        <f>D11*SUMIFS(CPI!$E$3:$E$73,CPI!$D$3:$D$73,'Projection of Power Price '!D$2)/100</f>
        <v>52.24</v>
      </c>
      <c r="E55" s="12">
        <f>E11*SUMIFS(CPI!$E$3:$E$73,CPI!$D$3:$D$73,'Projection of Power Price '!E$2)/100</f>
        <v>56.096507776863803</v>
      </c>
      <c r="F55" s="12">
        <f>F11*SUMIFS(CPI!$E$3:$E$73,CPI!$D$3:$D$73,'Projection of Power Price '!F$2)/100</f>
        <v>51.798970428309815</v>
      </c>
      <c r="G55" s="12">
        <f>G11*SUMIFS(CPI!$E$3:$E$73,CPI!$D$3:$D$73,'Projection of Power Price '!G$2)/100</f>
        <v>45.80334245008666</v>
      </c>
      <c r="H55" s="11">
        <f>H11*SUMIFS(CPI!$E$3:$E$73,CPI!$D$3:$D$73,'Projection of Power Price '!H$2)/100</f>
        <v>46.137040963844221</v>
      </c>
      <c r="I55" s="11">
        <f>I11*SUMIFS(CPI!$E$3:$E$73,CPI!$D$3:$D$73,'Projection of Power Price '!I$2)/100</f>
        <v>48.322224857520851</v>
      </c>
      <c r="J55" s="11">
        <f>J11*SUMIFS(CPI!$E$3:$E$73,CPI!$D$3:$D$73,'Projection of Power Price '!J$2)/100</f>
        <v>50.798937268687894</v>
      </c>
      <c r="K55" s="11">
        <f>K11*SUMIFS(CPI!$E$3:$E$73,CPI!$D$3:$D$73,'Projection of Power Price '!K$2)/100</f>
        <v>54.489738094995957</v>
      </c>
      <c r="L55" s="11">
        <f>L11*SUMIFS(CPI!$E$3:$E$73,CPI!$D$3:$D$73,'Projection of Power Price '!L$2)/100</f>
        <v>55.410884964817257</v>
      </c>
      <c r="M55" s="11">
        <f>M11*SUMIFS(CPI!$E$3:$E$73,CPI!$D$3:$D$73,'Projection of Power Price '!M$2)/100</f>
        <v>58.153671608019458</v>
      </c>
      <c r="N55" s="11">
        <f>N11*SUMIFS(CPI!$E$3:$E$73,CPI!$D$3:$D$73,'Projection of Power Price '!N$2)/100</f>
        <v>59.755773041978792</v>
      </c>
      <c r="O55" s="11">
        <f>O11*SUMIFS(CPI!$E$3:$E$73,CPI!$D$3:$D$73,'Projection of Power Price '!O$2)/100</f>
        <v>62.579974239447417</v>
      </c>
      <c r="P55" s="11">
        <f>P11*SUMIFS(CPI!$E$3:$E$73,CPI!$D$3:$D$73,'Projection of Power Price '!P$2)/100</f>
        <v>64.777929519055007</v>
      </c>
      <c r="Q55" s="11">
        <f>Q11*SUMIFS(CPI!$E$3:$E$73,CPI!$D$3:$D$73,'Projection of Power Price '!Q$2)/100</f>
        <v>67.360640523627779</v>
      </c>
      <c r="R55" s="11">
        <f>R11*SUMIFS(CPI!$E$3:$E$73,CPI!$D$3:$D$73,'Projection of Power Price '!R$2)/100</f>
        <v>66.953080356610414</v>
      </c>
      <c r="S55" s="11">
        <f>S11*SUMIFS(CPI!$E$3:$E$73,CPI!$D$3:$D$73,'Projection of Power Price '!S$2)/100</f>
        <v>68.318551225595868</v>
      </c>
      <c r="T55" s="11">
        <f>T11*SUMIFS(CPI!$E$3:$E$73,CPI!$D$3:$D$73,'Projection of Power Price '!T$2)/100</f>
        <v>68.177044753197819</v>
      </c>
      <c r="U55" s="11">
        <f>U11*SUMIFS(CPI!$E$3:$E$73,CPI!$D$3:$D$73,'Projection of Power Price '!U$2)/100</f>
        <v>70.452535312150872</v>
      </c>
      <c r="V55" s="11">
        <f>V11*SUMIFS(CPI!$E$3:$E$73,CPI!$D$3:$D$73,'Projection of Power Price '!V$2)/100</f>
        <v>72.122673299038055</v>
      </c>
      <c r="W55" s="11">
        <f>W11*SUMIFS(CPI!$E$3:$E$73,CPI!$D$3:$D$73,'Projection of Power Price '!W$2)/100</f>
        <v>82.283181000217354</v>
      </c>
      <c r="X55" s="11">
        <f>X11*SUMIFS(CPI!$E$3:$E$73,CPI!$D$3:$D$73,'Projection of Power Price '!X$2)/100</f>
        <v>82.252018528271179</v>
      </c>
      <c r="Y55" s="11">
        <f>Y11*SUMIFS(CPI!$E$3:$E$73,CPI!$D$3:$D$73,'Projection of Power Price '!Y$2)/100</f>
        <v>82.220013791185252</v>
      </c>
      <c r="Z55" s="11">
        <f>Z11*SUMIFS(CPI!$E$3:$E$73,CPI!$D$3:$D$73,'Projection of Power Price '!Z$2)/100</f>
        <v>82.189051890313095</v>
      </c>
      <c r="AA55" s="11">
        <f>AA11*SUMIFS(CPI!$E$3:$E$73,CPI!$D$3:$D$73,'Projection of Power Price '!AA$2)/100</f>
        <v>82.158799128647189</v>
      </c>
      <c r="AB55" s="21">
        <f>AB11*SUMIFS(CPI!$E$3:$E$73,CPI!$D$3:$D$73,'Projection of Power Price '!AB$2)/100</f>
        <v>81.936322862786568</v>
      </c>
      <c r="AC55" s="21">
        <f>AC11*SUMIFS(CPI!$E$3:$E$73,CPI!$D$3:$D$73,'Projection of Power Price '!AC$2)/100</f>
        <v>81.752666818614045</v>
      </c>
      <c r="AD55" s="21">
        <f>AD11*SUMIFS(CPI!$E$3:$E$73,CPI!$D$3:$D$73,'Projection of Power Price '!AD$2)/100</f>
        <v>81.504214309638414</v>
      </c>
      <c r="AE55" s="21">
        <f>AE11*SUMIFS(CPI!$E$3:$E$73,CPI!$D$3:$D$73,'Projection of Power Price '!AE$2)/100</f>
        <v>81.184644679514022</v>
      </c>
      <c r="AF55" s="21">
        <f>AF11*SUMIFS(CPI!$E$3:$E$73,CPI!$D$3:$D$73,'Projection of Power Price '!AF$2)/100</f>
        <v>80.802386814029063</v>
      </c>
      <c r="AG55" s="21">
        <f>AG11*SUMIFS(CPI!$E$3:$E$73,CPI!$D$3:$D$73,'Projection of Power Price '!AG$2)/100</f>
        <v>80.394416408460444</v>
      </c>
      <c r="AH55" s="21">
        <f>AH11*SUMIFS(CPI!$E$3:$E$73,CPI!$D$3:$D$73,'Projection of Power Price '!AH$2)/100</f>
        <v>79.911309676560904</v>
      </c>
      <c r="AI55" s="21">
        <f>AI11*SUMIFS(CPI!$E$3:$E$73,CPI!$D$3:$D$73,'Projection of Power Price '!AI$2)/100</f>
        <v>79.375755584558803</v>
      </c>
      <c r="AJ55" s="21">
        <f>AJ11*SUMIFS(CPI!$E$3:$E$73,CPI!$D$3:$D$73,'Projection of Power Price '!AJ$2)/100</f>
        <v>78.790194631318244</v>
      </c>
      <c r="AK55" s="21">
        <f>AK11*SUMIFS(CPI!$E$3:$E$73,CPI!$D$3:$D$73,'Projection of Power Price '!AK$2)/100</f>
        <v>78.151047313846135</v>
      </c>
    </row>
    <row r="56" spans="1:37" hidden="1" x14ac:dyDescent="0.3">
      <c r="A56" s="36" t="s">
        <v>19</v>
      </c>
      <c r="B56" s="9" t="s">
        <v>47</v>
      </c>
      <c r="C56" s="111" t="s">
        <v>145</v>
      </c>
      <c r="D56" s="12">
        <f>D12*SUMIFS(CPI!$E$3:$E$73,CPI!$D$3:$D$73,'Projection of Power Price '!D$2)/100</f>
        <v>54.72</v>
      </c>
      <c r="E56" s="12">
        <f>E12*SUMIFS(CPI!$E$3:$E$73,CPI!$D$3:$D$73,'Projection of Power Price '!E$2)/100</f>
        <v>54.122177876119686</v>
      </c>
      <c r="F56" s="12">
        <f>F12*SUMIFS(CPI!$E$3:$E$73,CPI!$D$3:$D$73,'Projection of Power Price '!F$2)/100</f>
        <v>58.290722215693883</v>
      </c>
      <c r="G56" s="12">
        <f>G12*SUMIFS(CPI!$E$3:$E$73,CPI!$D$3:$D$73,'Projection of Power Price '!G$2)/100</f>
        <v>52.326360377153435</v>
      </c>
      <c r="H56" s="11">
        <f>H12*SUMIFS(CPI!$E$3:$E$73,CPI!$D$3:$D$73,'Projection of Power Price '!H$2)/100</f>
        <v>55.580512812317785</v>
      </c>
      <c r="I56" s="11">
        <f>I12*SUMIFS(CPI!$E$3:$E$73,CPI!$D$3:$D$73,'Projection of Power Price '!I$2)/100</f>
        <v>60.599324362562577</v>
      </c>
      <c r="J56" s="11">
        <f>J12*SUMIFS(CPI!$E$3:$E$73,CPI!$D$3:$D$73,'Projection of Power Price '!J$2)/100</f>
        <v>63.80820237635259</v>
      </c>
      <c r="K56" s="11">
        <f>K12*SUMIFS(CPI!$E$3:$E$73,CPI!$D$3:$D$73,'Projection of Power Price '!K$2)/100</f>
        <v>68.165006883219732</v>
      </c>
      <c r="L56" s="11">
        <f>L12*SUMIFS(CPI!$E$3:$E$73,CPI!$D$3:$D$73,'Projection of Power Price '!L$2)/100</f>
        <v>71.645150481810518</v>
      </c>
      <c r="M56" s="11">
        <f>M12*SUMIFS(CPI!$E$3:$E$73,CPI!$D$3:$D$73,'Projection of Power Price '!M$2)/100</f>
        <v>73.368837694868844</v>
      </c>
      <c r="N56" s="11">
        <f>N12*SUMIFS(CPI!$E$3:$E$73,CPI!$D$3:$D$73,'Projection of Power Price '!N$2)/100</f>
        <v>76.108844627285393</v>
      </c>
      <c r="O56" s="11">
        <f>O12*SUMIFS(CPI!$E$3:$E$73,CPI!$D$3:$D$73,'Projection of Power Price '!O$2)/100</f>
        <v>78.854693102032428</v>
      </c>
      <c r="P56" s="11">
        <f>P12*SUMIFS(CPI!$E$3:$E$73,CPI!$D$3:$D$73,'Projection of Power Price '!P$2)/100</f>
        <v>81.411944881984979</v>
      </c>
      <c r="Q56" s="11">
        <f>Q12*SUMIFS(CPI!$E$3:$E$73,CPI!$D$3:$D$73,'Projection of Power Price '!Q$2)/100</f>
        <v>84.673617504256015</v>
      </c>
      <c r="R56" s="11">
        <f>R12*SUMIFS(CPI!$E$3:$E$73,CPI!$D$3:$D$73,'Projection of Power Price '!R$2)/100</f>
        <v>85.077987032004785</v>
      </c>
      <c r="S56" s="11">
        <f>S12*SUMIFS(CPI!$E$3:$E$73,CPI!$D$3:$D$73,'Projection of Power Price '!S$2)/100</f>
        <v>83.302155223828493</v>
      </c>
      <c r="T56" s="11">
        <f>T12*SUMIFS(CPI!$E$3:$E$73,CPI!$D$3:$D$73,'Projection of Power Price '!T$2)/100</f>
        <v>84.048988796889248</v>
      </c>
      <c r="U56" s="11">
        <f>U12*SUMIFS(CPI!$E$3:$E$73,CPI!$D$3:$D$73,'Projection of Power Price '!U$2)/100</f>
        <v>82.908151298572477</v>
      </c>
      <c r="V56" s="11">
        <f>V12*SUMIFS(CPI!$E$3:$E$73,CPI!$D$3:$D$73,'Projection of Power Price '!V$2)/100</f>
        <v>86.347485843324861</v>
      </c>
      <c r="W56" s="11">
        <f>W12*SUMIFS(CPI!$E$3:$E$73,CPI!$D$3:$D$73,'Projection of Power Price '!W$2)/100</f>
        <v>83.140693908293855</v>
      </c>
      <c r="X56" s="11">
        <f>X12*SUMIFS(CPI!$E$3:$E$73,CPI!$D$3:$D$73,'Projection of Power Price '!X$2)/100</f>
        <v>85.233364190609791</v>
      </c>
      <c r="Y56" s="11">
        <f>Y12*SUMIFS(CPI!$E$3:$E$73,CPI!$D$3:$D$73,'Projection of Power Price '!Y$2)/100</f>
        <v>83.192267323984339</v>
      </c>
      <c r="Z56" s="11">
        <f>Z12*SUMIFS(CPI!$E$3:$E$73,CPI!$D$3:$D$73,'Projection of Power Price '!Z$2)/100</f>
        <v>79.805169652498748</v>
      </c>
      <c r="AA56" s="11">
        <f>AA12*SUMIFS(CPI!$E$3:$E$73,CPI!$D$3:$D$73,'Projection of Power Price '!AA$2)/100</f>
        <v>82.885116882600741</v>
      </c>
      <c r="AB56" s="21">
        <f>AB12*SUMIFS(CPI!$E$3:$E$73,CPI!$D$3:$D$73,'Projection of Power Price '!AB$2)/100</f>
        <v>80.9532680656108</v>
      </c>
      <c r="AC56" s="21">
        <f>AC12*SUMIFS(CPI!$E$3:$E$73,CPI!$D$3:$D$73,'Projection of Power Price '!AC$2)/100</f>
        <v>79.704990840926143</v>
      </c>
      <c r="AD56" s="21">
        <f>AD12*SUMIFS(CPI!$E$3:$E$73,CPI!$D$3:$D$73,'Projection of Power Price '!AD$2)/100</f>
        <v>79.429905609341972</v>
      </c>
      <c r="AE56" s="21">
        <f>AE12*SUMIFS(CPI!$E$3:$E$73,CPI!$D$3:$D$73,'Projection of Power Price '!AE$2)/100</f>
        <v>79.187708516934364</v>
      </c>
      <c r="AF56" s="21">
        <f>AF12*SUMIFS(CPI!$E$3:$E$73,CPI!$D$3:$D$73,'Projection of Power Price '!AF$2)/100</f>
        <v>77.685142136761215</v>
      </c>
      <c r="AG56" s="21">
        <f>AG12*SUMIFS(CPI!$E$3:$E$73,CPI!$D$3:$D$73,'Projection of Power Price '!AG$2)/100</f>
        <v>77.149287113181458</v>
      </c>
      <c r="AH56" s="21">
        <f>AH12*SUMIFS(CPI!$E$3:$E$73,CPI!$D$3:$D$73,'Projection of Power Price '!AH$2)/100</f>
        <v>76.431816228467127</v>
      </c>
      <c r="AI56" s="21">
        <f>AI12*SUMIFS(CPI!$E$3:$E$73,CPI!$D$3:$D$73,'Projection of Power Price '!AI$2)/100</f>
        <v>75.445420224827927</v>
      </c>
      <c r="AJ56" s="21">
        <f>AJ12*SUMIFS(CPI!$E$3:$E$73,CPI!$D$3:$D$73,'Projection of Power Price '!AJ$2)/100</f>
        <v>74.447761700364921</v>
      </c>
      <c r="AK56" s="21">
        <f>AK12*SUMIFS(CPI!$E$3:$E$73,CPI!$D$3:$D$73,'Projection of Power Price '!AK$2)/100</f>
        <v>73.642067497719054</v>
      </c>
    </row>
    <row r="57" spans="1:37" hidden="1" x14ac:dyDescent="0.3">
      <c r="A57" s="36" t="s">
        <v>23</v>
      </c>
      <c r="B57" s="9" t="s">
        <v>47</v>
      </c>
      <c r="C57" s="111" t="s">
        <v>145</v>
      </c>
      <c r="D57" s="12">
        <f>D13*SUMIFS(CPI!$E$3:$E$73,CPI!$D$3:$D$73,'Projection of Power Price '!D$2)/100</f>
        <v>53.95</v>
      </c>
      <c r="E57" s="12">
        <f>E13*SUMIFS(CPI!$E$3:$E$73,CPI!$D$3:$D$73,'Projection of Power Price '!E$2)/100</f>
        <v>58.503029297671304</v>
      </c>
      <c r="F57" s="12">
        <f>F13*SUMIFS(CPI!$E$3:$E$73,CPI!$D$3:$D$73,'Projection of Power Price '!F$2)/100</f>
        <v>56.785947655765334</v>
      </c>
      <c r="G57" s="12">
        <f>G13*SUMIFS(CPI!$E$3:$E$73,CPI!$D$3:$D$73,'Projection of Power Price '!G$2)/100</f>
        <v>50.923153032377442</v>
      </c>
      <c r="H57" s="11">
        <f>H13*SUMIFS(CPI!$E$3:$E$73,CPI!$D$3:$D$73,'Projection of Power Price '!H$2)/100</f>
        <v>49.955407293108671</v>
      </c>
      <c r="I57" s="11">
        <f>I13*SUMIFS(CPI!$E$3:$E$73,CPI!$D$3:$D$73,'Projection of Power Price '!I$2)/100</f>
        <v>52.865574413742543</v>
      </c>
      <c r="J57" s="11">
        <f>J13*SUMIFS(CPI!$E$3:$E$73,CPI!$D$3:$D$73,'Projection of Power Price '!J$2)/100</f>
        <v>57.330485543432651</v>
      </c>
      <c r="K57" s="11">
        <f>K13*SUMIFS(CPI!$E$3:$E$73,CPI!$D$3:$D$73,'Projection of Power Price '!K$2)/100</f>
        <v>61.965786518178177</v>
      </c>
      <c r="L57" s="11">
        <f>L13*SUMIFS(CPI!$E$3:$E$73,CPI!$D$3:$D$73,'Projection of Power Price '!L$2)/100</f>
        <v>65.058084281624772</v>
      </c>
      <c r="M57" s="11">
        <f>M13*SUMIFS(CPI!$E$3:$E$73,CPI!$D$3:$D$73,'Projection of Power Price '!M$2)/100</f>
        <v>68.718580575184831</v>
      </c>
      <c r="N57" s="11">
        <f>N13*SUMIFS(CPI!$E$3:$E$73,CPI!$D$3:$D$73,'Projection of Power Price '!N$2)/100</f>
        <v>72.318397571088511</v>
      </c>
      <c r="O57" s="11">
        <f>O13*SUMIFS(CPI!$E$3:$E$73,CPI!$D$3:$D$73,'Projection of Power Price '!O$2)/100</f>
        <v>75.567036326776559</v>
      </c>
      <c r="P57" s="11">
        <f>P13*SUMIFS(CPI!$E$3:$E$73,CPI!$D$3:$D$73,'Projection of Power Price '!P$2)/100</f>
        <v>79.228328965615802</v>
      </c>
      <c r="Q57" s="11">
        <f>Q13*SUMIFS(CPI!$E$3:$E$73,CPI!$D$3:$D$73,'Projection of Power Price '!Q$2)/100</f>
        <v>80.662554562453664</v>
      </c>
      <c r="R57" s="11">
        <f>R13*SUMIFS(CPI!$E$3:$E$73,CPI!$D$3:$D$73,'Projection of Power Price '!R$2)/100</f>
        <v>81.256517165318982</v>
      </c>
      <c r="S57" s="11">
        <f>S13*SUMIFS(CPI!$E$3:$E$73,CPI!$D$3:$D$73,'Projection of Power Price '!S$2)/100</f>
        <v>82.087063161123368</v>
      </c>
      <c r="T57" s="11">
        <f>T13*SUMIFS(CPI!$E$3:$E$73,CPI!$D$3:$D$73,'Projection of Power Price '!T$2)/100</f>
        <v>83.542040842464161</v>
      </c>
      <c r="U57" s="11">
        <f>U13*SUMIFS(CPI!$E$3:$E$73,CPI!$D$3:$D$73,'Projection of Power Price '!U$2)/100</f>
        <v>84.862116908663282</v>
      </c>
      <c r="V57" s="11">
        <f>V13*SUMIFS(CPI!$E$3:$E$73,CPI!$D$3:$D$73,'Projection of Power Price '!V$2)/100</f>
        <v>86.51990781355866</v>
      </c>
      <c r="W57" s="11">
        <f>W13*SUMIFS(CPI!$E$3:$E$73,CPI!$D$3:$D$73,'Projection of Power Price '!W$2)/100</f>
        <v>88.557852890356259</v>
      </c>
      <c r="X57" s="11">
        <f>X13*SUMIFS(CPI!$E$3:$E$73,CPI!$D$3:$D$73,'Projection of Power Price '!X$2)/100</f>
        <v>92.310752734873944</v>
      </c>
      <c r="Y57" s="11">
        <f>Y13*SUMIFS(CPI!$E$3:$E$73,CPI!$D$3:$D$73,'Projection of Power Price '!Y$2)/100</f>
        <v>92.894405724713792</v>
      </c>
      <c r="Z57" s="11">
        <f>Z13*SUMIFS(CPI!$E$3:$E$73,CPI!$D$3:$D$73,'Projection of Power Price '!Z$2)/100</f>
        <v>92.267218142061736</v>
      </c>
      <c r="AA57" s="11">
        <f>AA13*SUMIFS(CPI!$E$3:$E$73,CPI!$D$3:$D$73,'Projection of Power Price '!AA$2)/100</f>
        <v>94.733337259240685</v>
      </c>
      <c r="AB57" s="21">
        <f>AB13*SUMIFS(CPI!$E$3:$E$73,CPI!$D$3:$D$73,'Projection of Power Price '!AB$2)/100</f>
        <v>95.449416456563412</v>
      </c>
      <c r="AC57" s="21">
        <f>AC13*SUMIFS(CPI!$E$3:$E$73,CPI!$D$3:$D$73,'Projection of Power Price '!AC$2)/100</f>
        <v>95.653930013038789</v>
      </c>
      <c r="AD57" s="21">
        <f>AD13*SUMIFS(CPI!$E$3:$E$73,CPI!$D$3:$D$73,'Projection of Power Price '!AD$2)/100</f>
        <v>96.46098116509755</v>
      </c>
      <c r="AE57" s="21">
        <f>AE13*SUMIFS(CPI!$E$3:$E$73,CPI!$D$3:$D$73,'Projection of Power Price '!AE$2)/100</f>
        <v>97.313594200527518</v>
      </c>
      <c r="AF57" s="21">
        <f>AF13*SUMIFS(CPI!$E$3:$E$73,CPI!$D$3:$D$73,'Projection of Power Price '!AF$2)/100</f>
        <v>97.433623769383615</v>
      </c>
      <c r="AG57" s="21">
        <f>AG13*SUMIFS(CPI!$E$3:$E$73,CPI!$D$3:$D$73,'Projection of Power Price '!AG$2)/100</f>
        <v>97.801902079155298</v>
      </c>
      <c r="AH57" s="21">
        <f>AH13*SUMIFS(CPI!$E$3:$E$73,CPI!$D$3:$D$73,'Projection of Power Price '!AH$2)/100</f>
        <v>98.145495933607975</v>
      </c>
      <c r="AI57" s="21">
        <f>AI13*SUMIFS(CPI!$E$3:$E$73,CPI!$D$3:$D$73,'Projection of Power Price '!AI$2)/100</f>
        <v>98.230347834947011</v>
      </c>
      <c r="AJ57" s="21">
        <f>AJ13*SUMIFS(CPI!$E$3:$E$73,CPI!$D$3:$D$73,'Projection of Power Price '!AJ$2)/100</f>
        <v>98.199318861029255</v>
      </c>
      <c r="AK57" s="21">
        <f>AK13*SUMIFS(CPI!$E$3:$E$73,CPI!$D$3:$D$73,'Projection of Power Price '!AK$2)/100</f>
        <v>98.189093082697369</v>
      </c>
    </row>
    <row r="58" spans="1:37" hidden="1" x14ac:dyDescent="0.3">
      <c r="A58" s="36" t="s">
        <v>9</v>
      </c>
      <c r="B58" s="36" t="s">
        <v>102</v>
      </c>
      <c r="C58" s="111" t="s">
        <v>145</v>
      </c>
      <c r="D58" s="12">
        <f>D14*SUMIFS(CPI!$E$3:$E$73,CPI!$D$3:$D$73,'Projection of Power Price '!D$2)/100</f>
        <v>44.58</v>
      </c>
      <c r="E58" s="12">
        <f>E14*SUMIFS(CPI!$E$3:$E$73,CPI!$D$3:$D$73,'Projection of Power Price '!E$2)/100</f>
        <v>51.813881723508409</v>
      </c>
      <c r="F58" s="12">
        <f>F14*SUMIFS(CPI!$E$3:$E$73,CPI!$D$3:$D$73,'Projection of Power Price '!F$2)/100</f>
        <v>46.484029514716006</v>
      </c>
      <c r="G58" s="12">
        <f>G14*SUMIFS(CPI!$E$3:$E$73,CPI!$D$3:$D$73,'Projection of Power Price '!G$2)/100</f>
        <v>41.17655066460906</v>
      </c>
      <c r="H58" s="11">
        <f>H14*SUMIFS(CPI!$E$3:$E$73,CPI!$D$3:$D$73,'Projection of Power Price '!H$2)/100</f>
        <v>39.9252108623335</v>
      </c>
      <c r="I58" s="11">
        <f>I14*SUMIFS(CPI!$E$3:$E$73,CPI!$D$3:$D$73,'Projection of Power Price '!I$2)/100</f>
        <v>43.504628849213347</v>
      </c>
      <c r="J58" s="11">
        <f>J14*SUMIFS(CPI!$E$3:$E$73,CPI!$D$3:$D$73,'Projection of Power Price '!J$2)/100</f>
        <v>48.89689299087761</v>
      </c>
      <c r="K58" s="11">
        <f>K14*SUMIFS(CPI!$E$3:$E$73,CPI!$D$3:$D$73,'Projection of Power Price '!K$2)/100</f>
        <v>53.477081359229224</v>
      </c>
      <c r="L58" s="11">
        <f>L14*SUMIFS(CPI!$E$3:$E$73,CPI!$D$3:$D$73,'Projection of Power Price '!L$2)/100</f>
        <v>57.286729276418718</v>
      </c>
      <c r="M58" s="11">
        <f>M14*SUMIFS(CPI!$E$3:$E$73,CPI!$D$3:$D$73,'Projection of Power Price '!M$2)/100</f>
        <v>61.989285144693142</v>
      </c>
      <c r="N58" s="11">
        <f>N14*SUMIFS(CPI!$E$3:$E$73,CPI!$D$3:$D$73,'Projection of Power Price '!N$2)/100</f>
        <v>65.737181803186189</v>
      </c>
      <c r="O58" s="11">
        <f>O14*SUMIFS(CPI!$E$3:$E$73,CPI!$D$3:$D$73,'Projection of Power Price '!O$2)/100</f>
        <v>68.541918988605445</v>
      </c>
      <c r="P58" s="11">
        <f>P14*SUMIFS(CPI!$E$3:$E$73,CPI!$D$3:$D$73,'Projection of Power Price '!P$2)/100</f>
        <v>71.714121253404187</v>
      </c>
      <c r="Q58" s="11">
        <f>Q14*SUMIFS(CPI!$E$3:$E$73,CPI!$D$3:$D$73,'Projection of Power Price '!Q$2)/100</f>
        <v>69.677443087262148</v>
      </c>
      <c r="R58" s="11">
        <f>R14*SUMIFS(CPI!$E$3:$E$73,CPI!$D$3:$D$73,'Projection of Power Price '!R$2)/100</f>
        <v>69.93908717551875</v>
      </c>
      <c r="S58" s="11">
        <f>S14*SUMIFS(CPI!$E$3:$E$73,CPI!$D$3:$D$73,'Projection of Power Price '!S$2)/100</f>
        <v>70.528499914640832</v>
      </c>
      <c r="T58" s="11">
        <f>T14*SUMIFS(CPI!$E$3:$E$73,CPI!$D$3:$D$73,'Projection of Power Price '!T$2)/100</f>
        <v>70.681964057415911</v>
      </c>
      <c r="U58" s="11">
        <f>U14*SUMIFS(CPI!$E$3:$E$73,CPI!$D$3:$D$73,'Projection of Power Price '!U$2)/100</f>
        <v>71.681996819623748</v>
      </c>
      <c r="V58" s="11">
        <f>V14*SUMIFS(CPI!$E$3:$E$73,CPI!$D$3:$D$73,'Projection of Power Price '!V$2)/100</f>
        <v>73.29370584687581</v>
      </c>
      <c r="W58" s="11">
        <f>W14*SUMIFS(CPI!$E$3:$E$73,CPI!$D$3:$D$73,'Projection of Power Price '!W$2)/100</f>
        <v>74.330756970017859</v>
      </c>
      <c r="X58" s="11">
        <f>X14*SUMIFS(CPI!$E$3:$E$73,CPI!$D$3:$D$73,'Projection of Power Price '!X$2)/100</f>
        <v>76.417791179995035</v>
      </c>
      <c r="Y58" s="11">
        <f>Y14*SUMIFS(CPI!$E$3:$E$73,CPI!$D$3:$D$73,'Projection of Power Price '!Y$2)/100</f>
        <v>74.972305637591973</v>
      </c>
      <c r="Z58" s="11">
        <f>Z14*SUMIFS(CPI!$E$3:$E$73,CPI!$D$3:$D$73,'Projection of Power Price '!Z$2)/100</f>
        <v>74.718891693716216</v>
      </c>
      <c r="AA58" s="11">
        <f>AA14*SUMIFS(CPI!$E$3:$E$73,CPI!$D$3:$D$73,'Projection of Power Price '!AA$2)/100</f>
        <v>78.1930119104358</v>
      </c>
      <c r="AB58" s="21">
        <f>AB14*SUMIFS(CPI!$E$3:$E$73,CPI!$D$3:$D$73,'Projection of Power Price '!AB$2)/100</f>
        <v>77.298868672936976</v>
      </c>
      <c r="AC58" s="21">
        <f>AC14*SUMIFS(CPI!$E$3:$E$73,CPI!$D$3:$D$73,'Projection of Power Price '!AC$2)/100</f>
        <v>77.59205355803077</v>
      </c>
      <c r="AD58" s="21">
        <f>AD14*SUMIFS(CPI!$E$3:$E$73,CPI!$D$3:$D$73,'Projection of Power Price '!AD$2)/100</f>
        <v>78.589901136205413</v>
      </c>
      <c r="AE58" s="21">
        <f>AE14*SUMIFS(CPI!$E$3:$E$73,CPI!$D$3:$D$73,'Projection of Power Price '!AE$2)/100</f>
        <v>79.104550911150852</v>
      </c>
      <c r="AF58" s="21">
        <f>AF14*SUMIFS(CPI!$E$3:$E$73,CPI!$D$3:$D$73,'Projection of Power Price '!AF$2)/100</f>
        <v>78.854608575839251</v>
      </c>
      <c r="AG58" s="21">
        <f>AG14*SUMIFS(CPI!$E$3:$E$73,CPI!$D$3:$D$73,'Projection of Power Price '!AG$2)/100</f>
        <v>79.382770467457362</v>
      </c>
      <c r="AH58" s="21">
        <f>AH14*SUMIFS(CPI!$E$3:$E$73,CPI!$D$3:$D$73,'Projection of Power Price '!AH$2)/100</f>
        <v>79.563878180117456</v>
      </c>
      <c r="AI58" s="21">
        <f>AI14*SUMIFS(CPI!$E$3:$E$73,CPI!$D$3:$D$73,'Projection of Power Price '!AI$2)/100</f>
        <v>79.49391775372645</v>
      </c>
      <c r="AJ58" s="21">
        <f>AJ14*SUMIFS(CPI!$E$3:$E$73,CPI!$D$3:$D$73,'Projection of Power Price '!AJ$2)/100</f>
        <v>79.452152347909887</v>
      </c>
      <c r="AK58" s="21">
        <f>AK14*SUMIFS(CPI!$E$3:$E$73,CPI!$D$3:$D$73,'Projection of Power Price '!AK$2)/100</f>
        <v>79.4499287654548</v>
      </c>
    </row>
    <row r="59" spans="1:37" hidden="1" x14ac:dyDescent="0.3">
      <c r="A59" s="36" t="s">
        <v>17</v>
      </c>
      <c r="B59" s="36" t="s">
        <v>102</v>
      </c>
      <c r="C59" s="111" t="s">
        <v>145</v>
      </c>
      <c r="D59" s="12">
        <f>D15*SUMIFS(CPI!$E$3:$E$73,CPI!$D$3:$D$73,'Projection of Power Price '!D$2)/100</f>
        <v>34.200000000000003</v>
      </c>
      <c r="E59" s="12">
        <f>E15*SUMIFS(CPI!$E$3:$E$73,CPI!$D$3:$D$73,'Projection of Power Price '!E$2)/100</f>
        <v>41.274299716053527</v>
      </c>
      <c r="F59" s="12">
        <f>F15*SUMIFS(CPI!$E$3:$E$73,CPI!$D$3:$D$73,'Projection of Power Price '!F$2)/100</f>
        <v>41.689972102635942</v>
      </c>
      <c r="G59" s="12">
        <f>G15*SUMIFS(CPI!$E$3:$E$73,CPI!$D$3:$D$73,'Projection of Power Price '!G$2)/100</f>
        <v>38.967447209657664</v>
      </c>
      <c r="H59" s="11">
        <f>H15*SUMIFS(CPI!$E$3:$E$73,CPI!$D$3:$D$73,'Projection of Power Price '!H$2)/100</f>
        <v>39.366425545855776</v>
      </c>
      <c r="I59" s="11">
        <f>I15*SUMIFS(CPI!$E$3:$E$73,CPI!$D$3:$D$73,'Projection of Power Price '!I$2)/100</f>
        <v>43.788016849702025</v>
      </c>
      <c r="J59" s="11">
        <f>J15*SUMIFS(CPI!$E$3:$E$73,CPI!$D$3:$D$73,'Projection of Power Price '!J$2)/100</f>
        <v>48.950724432702437</v>
      </c>
      <c r="K59" s="11">
        <f>K15*SUMIFS(CPI!$E$3:$E$73,CPI!$D$3:$D$73,'Projection of Power Price '!K$2)/100</f>
        <v>52.755013078073809</v>
      </c>
      <c r="L59" s="11">
        <f>L15*SUMIFS(CPI!$E$3:$E$73,CPI!$D$3:$D$73,'Projection of Power Price '!L$2)/100</f>
        <v>56.344484898701864</v>
      </c>
      <c r="M59" s="11">
        <f>M15*SUMIFS(CPI!$E$3:$E$73,CPI!$D$3:$D$73,'Projection of Power Price '!M$2)/100</f>
        <v>59.935704445854569</v>
      </c>
      <c r="N59" s="11">
        <f>N15*SUMIFS(CPI!$E$3:$E$73,CPI!$D$3:$D$73,'Projection of Power Price '!N$2)/100</f>
        <v>62.788130686936313</v>
      </c>
      <c r="O59" s="11">
        <f>O15*SUMIFS(CPI!$E$3:$E$73,CPI!$D$3:$D$73,'Projection of Power Price '!O$2)/100</f>
        <v>65.270618714719006</v>
      </c>
      <c r="P59" s="11">
        <f>P15*SUMIFS(CPI!$E$3:$E$73,CPI!$D$3:$D$73,'Projection of Power Price '!P$2)/100</f>
        <v>67.218441425585283</v>
      </c>
      <c r="Q59" s="11">
        <f>Q15*SUMIFS(CPI!$E$3:$E$73,CPI!$D$3:$D$73,'Projection of Power Price '!Q$2)/100</f>
        <v>67.778295407548256</v>
      </c>
      <c r="R59" s="11">
        <f>R15*SUMIFS(CPI!$E$3:$E$73,CPI!$D$3:$D$73,'Projection of Power Price '!R$2)/100</f>
        <v>67.680242638935226</v>
      </c>
      <c r="S59" s="11">
        <f>S15*SUMIFS(CPI!$E$3:$E$73,CPI!$D$3:$D$73,'Projection of Power Price '!S$2)/100</f>
        <v>68.159070392365834</v>
      </c>
      <c r="T59" s="11">
        <f>T15*SUMIFS(CPI!$E$3:$E$73,CPI!$D$3:$D$73,'Projection of Power Price '!T$2)/100</f>
        <v>68.109948700406264</v>
      </c>
      <c r="U59" s="11">
        <f>U15*SUMIFS(CPI!$E$3:$E$73,CPI!$D$3:$D$73,'Projection of Power Price '!U$2)/100</f>
        <v>69.42066583266471</v>
      </c>
      <c r="V59" s="11">
        <f>V15*SUMIFS(CPI!$E$3:$E$73,CPI!$D$3:$D$73,'Projection of Power Price '!V$2)/100</f>
        <v>70.233215875226222</v>
      </c>
      <c r="W59" s="11">
        <f>W15*SUMIFS(CPI!$E$3:$E$73,CPI!$D$3:$D$73,'Projection of Power Price '!W$2)/100</f>
        <v>70.197351809225452</v>
      </c>
      <c r="X59" s="11">
        <f>X15*SUMIFS(CPI!$E$3:$E$73,CPI!$D$3:$D$73,'Projection of Power Price '!X$2)/100</f>
        <v>71.881891476968605</v>
      </c>
      <c r="Y59" s="11">
        <f>Y15*SUMIFS(CPI!$E$3:$E$73,CPI!$D$3:$D$73,'Projection of Power Price '!Y$2)/100</f>
        <v>70.682151936919027</v>
      </c>
      <c r="Z59" s="11">
        <f>Z15*SUMIFS(CPI!$E$3:$E$73,CPI!$D$3:$D$73,'Projection of Power Price '!Z$2)/100</f>
        <v>70.273404658874782</v>
      </c>
      <c r="AA59" s="11">
        <f>AA15*SUMIFS(CPI!$E$3:$E$73,CPI!$D$3:$D$73,'Projection of Power Price '!AA$2)/100</f>
        <v>71.882261787258656</v>
      </c>
      <c r="AB59" s="21">
        <f>AB15*SUMIFS(CPI!$E$3:$E$73,CPI!$D$3:$D$73,'Projection of Power Price '!AB$2)/100</f>
        <v>71.324725688287842</v>
      </c>
      <c r="AC59" s="21">
        <f>AC15*SUMIFS(CPI!$E$3:$E$73,CPI!$D$3:$D$73,'Projection of Power Price '!AC$2)/100</f>
        <v>71.079421956725298</v>
      </c>
      <c r="AD59" s="21">
        <f>AD15*SUMIFS(CPI!$E$3:$E$73,CPI!$D$3:$D$73,'Projection of Power Price '!AD$2)/100</f>
        <v>71.391199097173612</v>
      </c>
      <c r="AE59" s="21">
        <f>AE15*SUMIFS(CPI!$E$3:$E$73,CPI!$D$3:$D$73,'Projection of Power Price '!AE$2)/100</f>
        <v>71.403915915845971</v>
      </c>
      <c r="AF59" s="21">
        <f>AF15*SUMIFS(CPI!$E$3:$E$73,CPI!$D$3:$D$73,'Projection of Power Price '!AF$2)/100</f>
        <v>70.976963304275429</v>
      </c>
      <c r="AG59" s="21">
        <f>AG15*SUMIFS(CPI!$E$3:$E$73,CPI!$D$3:$D$73,'Projection of Power Price '!AG$2)/100</f>
        <v>70.926022829109058</v>
      </c>
      <c r="AH59" s="21">
        <f>AH15*SUMIFS(CPI!$E$3:$E$73,CPI!$D$3:$D$73,'Projection of Power Price '!AH$2)/100</f>
        <v>70.734606266999961</v>
      </c>
      <c r="AI59" s="21">
        <f>AI15*SUMIFS(CPI!$E$3:$E$73,CPI!$D$3:$D$73,'Projection of Power Price '!AI$2)/100</f>
        <v>70.35812014724182</v>
      </c>
      <c r="AJ59" s="21">
        <f>AJ15*SUMIFS(CPI!$E$3:$E$73,CPI!$D$3:$D$73,'Projection of Power Price '!AJ$2)/100</f>
        <v>69.988694662770428</v>
      </c>
      <c r="AK59" s="21">
        <f>AK15*SUMIFS(CPI!$E$3:$E$73,CPI!$D$3:$D$73,'Projection of Power Price '!AK$2)/100</f>
        <v>69.63297978276276</v>
      </c>
    </row>
    <row r="60" spans="1:37" hidden="1" x14ac:dyDescent="0.3">
      <c r="A60" s="36" t="s">
        <v>15</v>
      </c>
      <c r="B60" s="36" t="s">
        <v>102</v>
      </c>
      <c r="C60" s="111" t="s">
        <v>145</v>
      </c>
      <c r="D60" s="12">
        <f>D16*SUMIFS(CPI!$E$3:$E$73,CPI!$D$3:$D$73,'Projection of Power Price '!D$2)/100</f>
        <v>44.96</v>
      </c>
      <c r="E60" s="12">
        <f>E16*SUMIFS(CPI!$E$3:$E$73,CPI!$D$3:$D$73,'Projection of Power Price '!E$2)/100</f>
        <v>46.794565408681343</v>
      </c>
      <c r="F60" s="12">
        <f>F16*SUMIFS(CPI!$E$3:$E$73,CPI!$D$3:$D$73,'Projection of Power Price '!F$2)/100</f>
        <v>46.532259468559879</v>
      </c>
      <c r="G60" s="12">
        <f>G16*SUMIFS(CPI!$E$3:$E$73,CPI!$D$3:$D$73,'Projection of Power Price '!G$2)/100</f>
        <v>42.418578787349972</v>
      </c>
      <c r="H60" s="11">
        <f>H16*SUMIFS(CPI!$E$3:$E$73,CPI!$D$3:$D$73,'Projection of Power Price '!H$2)/100</f>
        <v>39.91589777372554</v>
      </c>
      <c r="I60" s="11">
        <f>I16*SUMIFS(CPI!$E$3:$E$73,CPI!$D$3:$D$73,'Projection of Power Price '!I$2)/100</f>
        <v>43.504628849213347</v>
      </c>
      <c r="J60" s="11">
        <f>J16*SUMIFS(CPI!$E$3:$E$73,CPI!$D$3:$D$73,'Projection of Power Price '!J$2)/100</f>
        <v>48.914836804819224</v>
      </c>
      <c r="K60" s="11">
        <f>K16*SUMIFS(CPI!$E$3:$E$73,CPI!$D$3:$D$73,'Projection of Power Price '!K$2)/100</f>
        <v>53.415441384008638</v>
      </c>
      <c r="L60" s="11">
        <f>L16*SUMIFS(CPI!$E$3:$E$73,CPI!$D$3:$D$73,'Projection of Power Price '!L$2)/100</f>
        <v>57.329951495580048</v>
      </c>
      <c r="M60" s="11">
        <f>M16*SUMIFS(CPI!$E$3:$E$73,CPI!$D$3:$D$73,'Projection of Power Price '!M$2)/100</f>
        <v>61.989285144693142</v>
      </c>
      <c r="N60" s="11">
        <f>N16*SUMIFS(CPI!$E$3:$E$73,CPI!$D$3:$D$73,'Projection of Power Price '!N$2)/100</f>
        <v>65.753843108927725</v>
      </c>
      <c r="O60" s="11">
        <f>O16*SUMIFS(CPI!$E$3:$E$73,CPI!$D$3:$D$73,'Projection of Power Price '!O$2)/100</f>
        <v>68.558275489974875</v>
      </c>
      <c r="P60" s="11">
        <f>P16*SUMIFS(CPI!$E$3:$E$73,CPI!$D$3:$D$73,'Projection of Power Price '!P$2)/100</f>
        <v>71.722149253096731</v>
      </c>
      <c r="Q60" s="11">
        <f>Q16*SUMIFS(CPI!$E$3:$E$73,CPI!$D$3:$D$73,'Projection of Power Price '!Q$2)/100</f>
        <v>69.677443087262148</v>
      </c>
      <c r="R60" s="11">
        <f>R16*SUMIFS(CPI!$E$3:$E$73,CPI!$D$3:$D$73,'Projection of Power Price '!R$2)/100</f>
        <v>69.93908717551875</v>
      </c>
      <c r="S60" s="11">
        <f>S16*SUMIFS(CPI!$E$3:$E$73,CPI!$D$3:$D$73,'Projection of Power Price '!S$2)/100</f>
        <v>70.536094240032725</v>
      </c>
      <c r="T60" s="11">
        <f>T16*SUMIFS(CPI!$E$3:$E$73,CPI!$D$3:$D$73,'Projection of Power Price '!T$2)/100</f>
        <v>70.689419174392739</v>
      </c>
      <c r="U60" s="11">
        <f>U16*SUMIFS(CPI!$E$3:$E$73,CPI!$D$3:$D$73,'Projection of Power Price '!U$2)/100</f>
        <v>71.689315042882498</v>
      </c>
      <c r="V60" s="11">
        <f>V16*SUMIFS(CPI!$E$3:$E$73,CPI!$D$3:$D$73,'Projection of Power Price '!V$2)/100</f>
        <v>73.300890095635552</v>
      </c>
      <c r="W60" s="11">
        <f>W16*SUMIFS(CPI!$E$3:$E$73,CPI!$D$3:$D$73,'Projection of Power Price '!W$2)/100</f>
        <v>74.337810562442428</v>
      </c>
      <c r="X60" s="11">
        <f>X16*SUMIFS(CPI!$E$3:$E$73,CPI!$D$3:$D$73,'Projection of Power Price '!X$2)/100</f>
        <v>76.424716217709587</v>
      </c>
      <c r="Y60" s="11">
        <f>Y16*SUMIFS(CPI!$E$3:$E$73,CPI!$D$3:$D$73,'Projection of Power Price '!Y$2)/100</f>
        <v>74.985903589099649</v>
      </c>
      <c r="Z60" s="11">
        <f>Z16*SUMIFS(CPI!$E$3:$E$73,CPI!$D$3:$D$73,'Projection of Power Price '!Z$2)/100</f>
        <v>74.732241504631645</v>
      </c>
      <c r="AA60" s="11">
        <f>AA16*SUMIFS(CPI!$E$3:$E$73,CPI!$D$3:$D$73,'Projection of Power Price '!AA$2)/100</f>
        <v>78.19956512967066</v>
      </c>
      <c r="AB60" s="21">
        <f>AB16*SUMIFS(CPI!$E$3:$E$73,CPI!$D$3:$D$73,'Projection of Power Price '!AB$2)/100</f>
        <v>77.309792673230902</v>
      </c>
      <c r="AC60" s="21">
        <f>AC16*SUMIFS(CPI!$E$3:$E$73,CPI!$D$3:$D$73,'Projection of Power Price '!AC$2)/100</f>
        <v>77.602515515584315</v>
      </c>
      <c r="AD60" s="21">
        <f>AD16*SUMIFS(CPI!$E$3:$E$73,CPI!$D$3:$D$73,'Projection of Power Price '!AD$2)/100</f>
        <v>78.598414987276513</v>
      </c>
      <c r="AE60" s="21">
        <f>AE16*SUMIFS(CPI!$E$3:$E$73,CPI!$D$3:$D$73,'Projection of Power Price '!AE$2)/100</f>
        <v>79.112859165000074</v>
      </c>
      <c r="AF60" s="21">
        <f>AF16*SUMIFS(CPI!$E$3:$E$73,CPI!$D$3:$D$73,'Projection of Power Price '!AF$2)/100</f>
        <v>78.863791901866222</v>
      </c>
      <c r="AG60" s="21">
        <f>AG16*SUMIFS(CPI!$E$3:$E$73,CPI!$D$3:$D$73,'Projection of Power Price '!AG$2)/100</f>
        <v>79.390635984405961</v>
      </c>
      <c r="AH60" s="21">
        <f>AH16*SUMIFS(CPI!$E$3:$E$73,CPI!$D$3:$D$73,'Projection of Power Price '!AH$2)/100</f>
        <v>79.571439381751432</v>
      </c>
      <c r="AI60" s="21">
        <f>AI16*SUMIFS(CPI!$E$3:$E$73,CPI!$D$3:$D$73,'Projection of Power Price '!AI$2)/100</f>
        <v>79.501494292671978</v>
      </c>
      <c r="AJ60" s="21">
        <f>AJ16*SUMIFS(CPI!$E$3:$E$73,CPI!$D$3:$D$73,'Projection of Power Price '!AJ$2)/100</f>
        <v>79.459341739317068</v>
      </c>
      <c r="AK60" s="21">
        <f>AK16*SUMIFS(CPI!$E$3:$E$73,CPI!$D$3:$D$73,'Projection of Power Price '!AK$2)/100</f>
        <v>79.456572942639283</v>
      </c>
    </row>
    <row r="61" spans="1:37" hidden="1" x14ac:dyDescent="0.3">
      <c r="A61" s="36" t="s">
        <v>27</v>
      </c>
      <c r="B61" s="36" t="s">
        <v>102</v>
      </c>
      <c r="C61" s="111" t="s">
        <v>145</v>
      </c>
      <c r="D61" s="12">
        <f>D17*SUMIFS(CPI!$E$3:$E$73,CPI!$D$3:$D$73,'Projection of Power Price '!D$2)/100</f>
        <v>39.31</v>
      </c>
      <c r="E61" s="12">
        <f>E17*SUMIFS(CPI!$E$3:$E$73,CPI!$D$3:$D$73,'Projection of Power Price '!E$2)/100</f>
        <v>49.142151708571106</v>
      </c>
      <c r="F61" s="12">
        <f>F17*SUMIFS(CPI!$E$3:$E$73,CPI!$D$3:$D$73,'Projection of Power Price '!F$2)/100</f>
        <v>45.673766290139099</v>
      </c>
      <c r="G61" s="12">
        <f>G17*SUMIFS(CPI!$E$3:$E$73,CPI!$D$3:$D$73,'Projection of Power Price '!G$2)/100</f>
        <v>42.077258081863917</v>
      </c>
      <c r="H61" s="11">
        <f>H17*SUMIFS(CPI!$E$3:$E$73,CPI!$D$3:$D$73,'Projection of Power Price '!H$2)/100</f>
        <v>39.366425545855776</v>
      </c>
      <c r="I61" s="11">
        <f>I17*SUMIFS(CPI!$E$3:$E$73,CPI!$D$3:$D$73,'Projection of Power Price '!I$2)/100</f>
        <v>43.788016849702025</v>
      </c>
      <c r="J61" s="11">
        <f>J17*SUMIFS(CPI!$E$3:$E$73,CPI!$D$3:$D$73,'Projection of Power Price '!J$2)/100</f>
        <v>48.950724432702437</v>
      </c>
      <c r="K61" s="11">
        <f>K17*SUMIFS(CPI!$E$3:$E$73,CPI!$D$3:$D$73,'Projection of Power Price '!K$2)/100</f>
        <v>52.755013078073809</v>
      </c>
      <c r="L61" s="11">
        <f>L17*SUMIFS(CPI!$E$3:$E$73,CPI!$D$3:$D$73,'Projection of Power Price '!L$2)/100</f>
        <v>56.32719601103733</v>
      </c>
      <c r="M61" s="11">
        <f>M17*SUMIFS(CPI!$E$3:$E$73,CPI!$D$3:$D$73,'Projection of Power Price '!M$2)/100</f>
        <v>59.842359868634638</v>
      </c>
      <c r="N61" s="11">
        <f>N17*SUMIFS(CPI!$E$3:$E$73,CPI!$D$3:$D$73,'Projection of Power Price '!N$2)/100</f>
        <v>62.713154811099436</v>
      </c>
      <c r="O61" s="11">
        <f>O17*SUMIFS(CPI!$E$3:$E$73,CPI!$D$3:$D$73,'Projection of Power Price '!O$2)/100</f>
        <v>65.172479706502415</v>
      </c>
      <c r="P61" s="11">
        <f>P17*SUMIFS(CPI!$E$3:$E$73,CPI!$D$3:$D$73,'Projection of Power Price '!P$2)/100</f>
        <v>67.114077429582338</v>
      </c>
      <c r="Q61" s="11">
        <f>Q17*SUMIFS(CPI!$E$3:$E$73,CPI!$D$3:$D$73,'Projection of Power Price '!Q$2)/100</f>
        <v>67.715253160918749</v>
      </c>
      <c r="R61" s="11">
        <f>R17*SUMIFS(CPI!$E$3:$E$73,CPI!$D$3:$D$73,'Projection of Power Price '!R$2)/100</f>
        <v>67.626092256208921</v>
      </c>
      <c r="S61" s="11">
        <f>S17*SUMIFS(CPI!$E$3:$E$73,CPI!$D$3:$D$73,'Projection of Power Price '!S$2)/100</f>
        <v>68.113504440014381</v>
      </c>
      <c r="T61" s="11">
        <f>T17*SUMIFS(CPI!$E$3:$E$73,CPI!$D$3:$D$73,'Projection of Power Price '!T$2)/100</f>
        <v>68.065217998545208</v>
      </c>
      <c r="U61" s="11">
        <f>U17*SUMIFS(CPI!$E$3:$E$73,CPI!$D$3:$D$73,'Projection of Power Price '!U$2)/100</f>
        <v>69.406029386147168</v>
      </c>
      <c r="V61" s="11">
        <f>V17*SUMIFS(CPI!$E$3:$E$73,CPI!$D$3:$D$73,'Projection of Power Price '!V$2)/100</f>
        <v>70.233215875226222</v>
      </c>
      <c r="W61" s="11">
        <f>W17*SUMIFS(CPI!$E$3:$E$73,CPI!$D$3:$D$73,'Projection of Power Price '!W$2)/100</f>
        <v>70.183244624376329</v>
      </c>
      <c r="X61" s="11">
        <f>X17*SUMIFS(CPI!$E$3:$E$73,CPI!$D$3:$D$73,'Projection of Power Price '!X$2)/100</f>
        <v>71.874966439254067</v>
      </c>
      <c r="Y61" s="11">
        <f>Y17*SUMIFS(CPI!$E$3:$E$73,CPI!$D$3:$D$73,'Projection of Power Price '!Y$2)/100</f>
        <v>70.688950912672865</v>
      </c>
      <c r="Z61" s="11">
        <f>Z17*SUMIFS(CPI!$E$3:$E$73,CPI!$D$3:$D$73,'Projection of Power Price '!Z$2)/100</f>
        <v>70.313454091621111</v>
      </c>
      <c r="AA61" s="11">
        <f>AA17*SUMIFS(CPI!$E$3:$E$73,CPI!$D$3:$D$73,'Projection of Power Price '!AA$2)/100</f>
        <v>71.967453637311934</v>
      </c>
      <c r="AB61" s="21">
        <f>AB17*SUMIFS(CPI!$E$3:$E$73,CPI!$D$3:$D$73,'Projection of Power Price '!AB$2)/100</f>
        <v>71.417900984918646</v>
      </c>
      <c r="AC61" s="21">
        <f>AC17*SUMIFS(CPI!$E$3:$E$73,CPI!$D$3:$D$73,'Projection of Power Price '!AC$2)/100</f>
        <v>71.202948684473142</v>
      </c>
      <c r="AD61" s="21">
        <f>AD17*SUMIFS(CPI!$E$3:$E$73,CPI!$D$3:$D$73,'Projection of Power Price '!AD$2)/100</f>
        <v>71.542755531705069</v>
      </c>
      <c r="AE61" s="21">
        <f>AE17*SUMIFS(CPI!$E$3:$E$73,CPI!$D$3:$D$73,'Projection of Power Price '!AE$2)/100</f>
        <v>71.577200277686558</v>
      </c>
      <c r="AF61" s="21">
        <f>AF17*SUMIFS(CPI!$E$3:$E$73,CPI!$D$3:$D$73,'Projection of Power Price '!AF$2)/100</f>
        <v>71.169261055627118</v>
      </c>
      <c r="AG61" s="21">
        <f>AG17*SUMIFS(CPI!$E$3:$E$73,CPI!$D$3:$D$73,'Projection of Power Price '!AG$2)/100</f>
        <v>71.143164076420405</v>
      </c>
      <c r="AH61" s="21">
        <f>AH17*SUMIFS(CPI!$E$3:$E$73,CPI!$D$3:$D$73,'Projection of Power Price '!AH$2)/100</f>
        <v>70.970761253080866</v>
      </c>
      <c r="AI61" s="21">
        <f>AI17*SUMIFS(CPI!$E$3:$E$73,CPI!$D$3:$D$73,'Projection of Power Price '!AI$2)/100</f>
        <v>70.612435839590532</v>
      </c>
      <c r="AJ61" s="21">
        <f>AJ17*SUMIFS(CPI!$E$3:$E$73,CPI!$D$3:$D$73,'Projection of Power Price '!AJ$2)/100</f>
        <v>70.261325527290822</v>
      </c>
      <c r="AK61" s="21">
        <f>AK17*SUMIFS(CPI!$E$3:$E$73,CPI!$D$3:$D$73,'Projection of Power Price '!AK$2)/100</f>
        <v>69.922980883502206</v>
      </c>
    </row>
    <row r="62" spans="1:37" hidden="1" x14ac:dyDescent="0.3">
      <c r="A62" s="36" t="s">
        <v>21</v>
      </c>
      <c r="B62" s="36" t="s">
        <v>102</v>
      </c>
      <c r="C62" s="111" t="s">
        <v>145</v>
      </c>
      <c r="D62" s="12">
        <f>D18*SUMIFS(CPI!$E$3:$E$73,CPI!$D$3:$D$73,'Projection of Power Price '!D$2)/100</f>
        <v>50.35</v>
      </c>
      <c r="E62" s="12">
        <f>E18*SUMIFS(CPI!$E$3:$E$73,CPI!$D$3:$D$73,'Projection of Power Price '!E$2)/100</f>
        <v>48.317058615722814</v>
      </c>
      <c r="F62" s="12">
        <f>F18*SUMIFS(CPI!$E$3:$E$73,CPI!$D$3:$D$73,'Projection of Power Price '!F$2)/100</f>
        <v>49.146322966897294</v>
      </c>
      <c r="G62" s="12">
        <f>G18*SUMIFS(CPI!$E$3:$E$73,CPI!$D$3:$D$73,'Projection of Power Price '!G$2)/100</f>
        <v>45.936078279997901</v>
      </c>
      <c r="H62" s="11">
        <f>H18*SUMIFS(CPI!$E$3:$E$73,CPI!$D$3:$D$73,'Projection of Power Price '!H$2)/100</f>
        <v>44.032282938444787</v>
      </c>
      <c r="I62" s="11">
        <f>I18*SUMIFS(CPI!$E$3:$E$73,CPI!$D$3:$D$73,'Projection of Power Price '!I$2)/100</f>
        <v>47.773731953349227</v>
      </c>
      <c r="J62" s="11">
        <f>J18*SUMIFS(CPI!$E$3:$E$73,CPI!$D$3:$D$73,'Projection of Power Price '!J$2)/100</f>
        <v>52.431824337374081</v>
      </c>
      <c r="K62" s="11">
        <f>K18*SUMIFS(CPI!$E$3:$E$73,CPI!$D$3:$D$73,'Projection of Power Price '!K$2)/100</f>
        <v>55.431949144796306</v>
      </c>
      <c r="L62" s="11">
        <f>L18*SUMIFS(CPI!$E$3:$E$73,CPI!$D$3:$D$73,'Projection of Power Price '!L$2)/100</f>
        <v>58.747640284071466</v>
      </c>
      <c r="M62" s="11">
        <f>M18*SUMIFS(CPI!$E$3:$E$73,CPI!$D$3:$D$73,'Projection of Power Price '!M$2)/100</f>
        <v>65.91824325858677</v>
      </c>
      <c r="N62" s="11">
        <f>N18*SUMIFS(CPI!$E$3:$E$73,CPI!$D$3:$D$73,'Projection of Power Price '!N$2)/100</f>
        <v>70.843872012963558</v>
      </c>
      <c r="O62" s="11">
        <f>O18*SUMIFS(CPI!$E$3:$E$73,CPI!$D$3:$D$73,'Projection of Power Price '!O$2)/100</f>
        <v>73.538830156966966</v>
      </c>
      <c r="P62" s="11">
        <f>P18*SUMIFS(CPI!$E$3:$E$73,CPI!$D$3:$D$73,'Projection of Power Price '!P$2)/100</f>
        <v>76.209801081223119</v>
      </c>
      <c r="Q62" s="11">
        <f>Q18*SUMIFS(CPI!$E$3:$E$73,CPI!$D$3:$D$73,'Projection of Power Price '!Q$2)/100</f>
        <v>72.530104747247321</v>
      </c>
      <c r="R62" s="11">
        <f>R18*SUMIFS(CPI!$E$3:$E$73,CPI!$D$3:$D$73,'Projection of Power Price '!R$2)/100</f>
        <v>72.221139018984957</v>
      </c>
      <c r="S62" s="11">
        <f>S18*SUMIFS(CPI!$E$3:$E$73,CPI!$D$3:$D$73,'Projection of Power Price '!S$2)/100</f>
        <v>71.857506858224554</v>
      </c>
      <c r="T62" s="11">
        <f>T18*SUMIFS(CPI!$E$3:$E$73,CPI!$D$3:$D$73,'Projection of Power Price '!T$2)/100</f>
        <v>72.366820494181638</v>
      </c>
      <c r="U62" s="11">
        <f>U18*SUMIFS(CPI!$E$3:$E$73,CPI!$D$3:$D$73,'Projection of Power Price '!U$2)/100</f>
        <v>73.328597052846334</v>
      </c>
      <c r="V62" s="11">
        <f>V18*SUMIFS(CPI!$E$3:$E$73,CPI!$D$3:$D$73,'Projection of Power Price '!V$2)/100</f>
        <v>73.207494861758917</v>
      </c>
      <c r="W62" s="11">
        <f>W18*SUMIFS(CPI!$E$3:$E$73,CPI!$D$3:$D$73,'Projection of Power Price '!W$2)/100</f>
        <v>73.279771698758353</v>
      </c>
      <c r="X62" s="11">
        <f>X18*SUMIFS(CPI!$E$3:$E$73,CPI!$D$3:$D$73,'Projection of Power Price '!X$2)/100</f>
        <v>74.762707166218973</v>
      </c>
      <c r="Y62" s="11">
        <f>Y18*SUMIFS(CPI!$E$3:$E$73,CPI!$D$3:$D$73,'Projection of Power Price '!Y$2)/100</f>
        <v>72.973406765963048</v>
      </c>
      <c r="Z62" s="11">
        <f>Z18*SUMIFS(CPI!$E$3:$E$73,CPI!$D$3:$D$73,'Projection of Power Price '!Z$2)/100</f>
        <v>72.442748932633734</v>
      </c>
      <c r="AA62" s="11">
        <f>AA18*SUMIFS(CPI!$E$3:$E$73,CPI!$D$3:$D$73,'Projection of Power Price '!AA$2)/100</f>
        <v>76.436749155491384</v>
      </c>
      <c r="AB62" s="21">
        <f>AB18*SUMIFS(CPI!$E$3:$E$73,CPI!$D$3:$D$73,'Projection of Power Price '!AB$2)/100</f>
        <v>74.984265786983698</v>
      </c>
      <c r="AC62" s="21">
        <f>AC18*SUMIFS(CPI!$E$3:$E$73,CPI!$D$3:$D$73,'Projection of Power Price '!AC$2)/100</f>
        <v>75.289414514664443</v>
      </c>
      <c r="AD62" s="21">
        <f>AD18*SUMIFS(CPI!$E$3:$E$73,CPI!$D$3:$D$73,'Projection of Power Price '!AD$2)/100</f>
        <v>76.277395846028782</v>
      </c>
      <c r="AE62" s="21">
        <f>AE18*SUMIFS(CPI!$E$3:$E$73,CPI!$D$3:$D$73,'Projection of Power Price '!AE$2)/100</f>
        <v>76.737810044211471</v>
      </c>
      <c r="AF62" s="21">
        <f>AF18*SUMIFS(CPI!$E$3:$E$73,CPI!$D$3:$D$73,'Projection of Power Price '!AF$2)/100</f>
        <v>76.306644575955801</v>
      </c>
      <c r="AG62" s="21">
        <f>AG18*SUMIFS(CPI!$E$3:$E$73,CPI!$D$3:$D$73,'Projection of Power Price '!AG$2)/100</f>
        <v>76.866139788097001</v>
      </c>
      <c r="AH62" s="21">
        <f>AH18*SUMIFS(CPI!$E$3:$E$73,CPI!$D$3:$D$73,'Projection of Power Price '!AH$2)/100</f>
        <v>76.971809166680714</v>
      </c>
      <c r="AI62" s="21">
        <f>AI18*SUMIFS(CPI!$E$3:$E$73,CPI!$D$3:$D$73,'Projection of Power Price '!AI$2)/100</f>
        <v>76.832888331424797</v>
      </c>
      <c r="AJ62" s="21">
        <f>AJ18*SUMIFS(CPI!$E$3:$E$73,CPI!$D$3:$D$73,'Projection of Power Price '!AJ$2)/100</f>
        <v>76.743599282467756</v>
      </c>
      <c r="AK62" s="21">
        <f>AK18*SUMIFS(CPI!$E$3:$E$73,CPI!$D$3:$D$73,'Projection of Power Price '!AK$2)/100</f>
        <v>76.719770436751816</v>
      </c>
    </row>
    <row r="63" spans="1:37" hidden="1" x14ac:dyDescent="0.3">
      <c r="A63" s="36" t="s">
        <v>29</v>
      </c>
      <c r="B63" s="36" t="s">
        <v>102</v>
      </c>
      <c r="C63" s="111" t="s">
        <v>145</v>
      </c>
      <c r="D63" s="12">
        <f>D19*SUMIFS(CPI!$E$3:$E$73,CPI!$D$3:$D$73,'Projection of Power Price '!D$2)/100</f>
        <v>38.58</v>
      </c>
      <c r="E63" s="12">
        <f>E19*SUMIFS(CPI!$E$3:$E$73,CPI!$D$3:$D$73,'Projection of Power Price '!E$2)/100</f>
        <v>48.847475603982431</v>
      </c>
      <c r="F63" s="12">
        <f>F19*SUMIFS(CPI!$E$3:$E$73,CPI!$D$3:$D$73,'Projection of Power Price '!F$2)/100</f>
        <v>44.622353296342865</v>
      </c>
      <c r="G63" s="12">
        <f>G19*SUMIFS(CPI!$E$3:$E$73,CPI!$D$3:$D$73,'Projection of Power Price '!G$2)/100</f>
        <v>45.05433312415893</v>
      </c>
      <c r="H63" s="11">
        <f>H19*SUMIFS(CPI!$E$3:$E$73,CPI!$D$3:$D$73,'Projection of Power Price '!H$2)/100</f>
        <v>40.558500887674924</v>
      </c>
      <c r="I63" s="11">
        <f>I19*SUMIFS(CPI!$E$3:$E$73,CPI!$D$3:$D$73,'Projection of Power Price '!I$2)/100</f>
        <v>43.788016849702025</v>
      </c>
      <c r="J63" s="11">
        <f>J19*SUMIFS(CPI!$E$3:$E$73,CPI!$D$3:$D$73,'Projection of Power Price '!J$2)/100</f>
        <v>48.466241456279064</v>
      </c>
      <c r="K63" s="11">
        <f>K19*SUMIFS(CPI!$E$3:$E$73,CPI!$D$3:$D$73,'Projection of Power Price '!K$2)/100</f>
        <v>52.464424623462492</v>
      </c>
      <c r="L63" s="11">
        <f>L19*SUMIFS(CPI!$E$3:$E$73,CPI!$D$3:$D$73,'Projection of Power Price '!L$2)/100</f>
        <v>56.396351561695447</v>
      </c>
      <c r="M63" s="11">
        <f>M19*SUMIFS(CPI!$E$3:$E$73,CPI!$D$3:$D$73,'Projection of Power Price '!M$2)/100</f>
        <v>59.969647928480008</v>
      </c>
      <c r="N63" s="11">
        <f>N19*SUMIFS(CPI!$E$3:$E$73,CPI!$D$3:$D$73,'Projection of Power Price '!N$2)/100</f>
        <v>63.004727661576126</v>
      </c>
      <c r="O63" s="11">
        <f>O19*SUMIFS(CPI!$E$3:$E$73,CPI!$D$3:$D$73,'Projection of Power Price '!O$2)/100</f>
        <v>65.368757722935612</v>
      </c>
      <c r="P63" s="11">
        <f>P19*SUMIFS(CPI!$E$3:$E$73,CPI!$D$3:$D$73,'Projection of Power Price '!P$2)/100</f>
        <v>67.587729411441828</v>
      </c>
      <c r="Q63" s="11">
        <f>Q19*SUMIFS(CPI!$E$3:$E$73,CPI!$D$3:$D$73,'Projection of Power Price '!Q$2)/100</f>
        <v>68.219591133954793</v>
      </c>
      <c r="R63" s="11">
        <f>R19*SUMIFS(CPI!$E$3:$E$73,CPI!$D$3:$D$73,'Projection of Power Price '!R$2)/100</f>
        <v>68.005144935293131</v>
      </c>
      <c r="S63" s="11">
        <f>S19*SUMIFS(CPI!$E$3:$E$73,CPI!$D$3:$D$73,'Projection of Power Price '!S$2)/100</f>
        <v>67.809731424338111</v>
      </c>
      <c r="T63" s="11">
        <f>T19*SUMIFS(CPI!$E$3:$E$73,CPI!$D$3:$D$73,'Projection of Power Price '!T$2)/100</f>
        <v>66.35054109387211</v>
      </c>
      <c r="U63" s="11">
        <f>U19*SUMIFS(CPI!$E$3:$E$73,CPI!$D$3:$D$73,'Projection of Power Price '!U$2)/100</f>
        <v>66.390921403535131</v>
      </c>
      <c r="V63" s="11">
        <f>V19*SUMIFS(CPI!$E$3:$E$73,CPI!$D$3:$D$73,'Projection of Power Price '!V$2)/100</f>
        <v>66.296247554888254</v>
      </c>
      <c r="W63" s="11">
        <f>W19*SUMIFS(CPI!$E$3:$E$73,CPI!$D$3:$D$73,'Projection of Power Price '!W$2)/100</f>
        <v>65.534927216591001</v>
      </c>
      <c r="X63" s="11">
        <f>X19*SUMIFS(CPI!$E$3:$E$73,CPI!$D$3:$D$73,'Projection of Power Price '!X$2)/100</f>
        <v>65.282330535008001</v>
      </c>
      <c r="Y63" s="11">
        <f>Y19*SUMIFS(CPI!$E$3:$E$73,CPI!$D$3:$D$73,'Projection of Power Price '!Y$2)/100</f>
        <v>64.964213327939717</v>
      </c>
      <c r="Z63" s="11">
        <f>Z19*SUMIFS(CPI!$E$3:$E$73,CPI!$D$3:$D$73,'Projection of Power Price '!Z$2)/100</f>
        <v>63.665248255732109</v>
      </c>
      <c r="AA63" s="11">
        <f>AA19*SUMIFS(CPI!$E$3:$E$73,CPI!$D$3:$D$73,'Projection of Power Price '!AA$2)/100</f>
        <v>63.081288354831969</v>
      </c>
      <c r="AB63" s="21">
        <f>AB19*SUMIFS(CPI!$E$3:$E$73,CPI!$D$3:$D$73,'Projection of Power Price '!AB$2)/100</f>
        <v>62.470502155377851</v>
      </c>
      <c r="AC63" s="21">
        <f>AC19*SUMIFS(CPI!$E$3:$E$73,CPI!$D$3:$D$73,'Projection of Power Price '!AC$2)/100</f>
        <v>61.584754309441642</v>
      </c>
      <c r="AD63" s="21">
        <f>AD19*SUMIFS(CPI!$E$3:$E$73,CPI!$D$3:$D$73,'Projection of Power Price '!AD$2)/100</f>
        <v>60.718821107311989</v>
      </c>
      <c r="AE63" s="21">
        <f>AE19*SUMIFS(CPI!$E$3:$E$73,CPI!$D$3:$D$73,'Projection of Power Price '!AE$2)/100</f>
        <v>60.020126168372727</v>
      </c>
      <c r="AF63" s="21">
        <f>AF19*SUMIFS(CPI!$E$3:$E$73,CPI!$D$3:$D$73,'Projection of Power Price '!AF$2)/100</f>
        <v>59.152786340624509</v>
      </c>
      <c r="AG63" s="21">
        <f>AG19*SUMIFS(CPI!$E$3:$E$73,CPI!$D$3:$D$73,'Projection of Power Price '!AG$2)/100</f>
        <v>58.27470084474853</v>
      </c>
      <c r="AH63" s="21">
        <f>AH19*SUMIFS(CPI!$E$3:$E$73,CPI!$D$3:$D$73,'Projection of Power Price '!AH$2)/100</f>
        <v>57.434395024716949</v>
      </c>
      <c r="AI63" s="21">
        <f>AI19*SUMIFS(CPI!$E$3:$E$73,CPI!$D$3:$D$73,'Projection of Power Price '!AI$2)/100</f>
        <v>56.564551205357567</v>
      </c>
      <c r="AJ63" s="21">
        <f>AJ19*SUMIFS(CPI!$E$3:$E$73,CPI!$D$3:$D$73,'Projection of Power Price '!AJ$2)/100</f>
        <v>55.643339678864031</v>
      </c>
      <c r="AK63" s="21">
        <f>AK19*SUMIFS(CPI!$E$3:$E$73,CPI!$D$3:$D$73,'Projection of Power Price '!AK$2)/100</f>
        <v>54.736395145520639</v>
      </c>
    </row>
    <row r="64" spans="1:37" hidden="1" x14ac:dyDescent="0.3">
      <c r="A64" s="36" t="s">
        <v>33</v>
      </c>
      <c r="B64" s="36" t="s">
        <v>102</v>
      </c>
      <c r="C64" s="111" t="s">
        <v>145</v>
      </c>
      <c r="D64" s="12">
        <f>D20*SUMIFS(CPI!$E$3:$E$73,CPI!$D$3:$D$73,'Projection of Power Price '!D$2)/100</f>
        <v>48.32</v>
      </c>
      <c r="E64" s="12">
        <f>E20*SUMIFS(CPI!$E$3:$E$73,CPI!$D$3:$D$73,'Projection of Power Price '!E$2)/100</f>
        <v>44.289818519677617</v>
      </c>
      <c r="F64" s="12">
        <f>F20*SUMIFS(CPI!$E$3:$E$73,CPI!$D$3:$D$73,'Projection of Power Price '!F$2)/100</f>
        <v>44.439079471736179</v>
      </c>
      <c r="G64" s="12">
        <f>G20*SUMIFS(CPI!$E$3:$E$73,CPI!$D$3:$D$73,'Projection of Power Price '!G$2)/100</f>
        <v>41.242918579564673</v>
      </c>
      <c r="H64" s="11">
        <f>H20*SUMIFS(CPI!$E$3:$E$73,CPI!$D$3:$D$73,'Projection of Power Price '!H$2)/100</f>
        <v>45.829709039781477</v>
      </c>
      <c r="I64" s="11">
        <f>I20*SUMIFS(CPI!$E$3:$E$73,CPI!$D$3:$D$73,'Projection of Power Price '!I$2)/100</f>
        <v>49.583758537115607</v>
      </c>
      <c r="J64" s="11">
        <f>J20*SUMIFS(CPI!$E$3:$E$73,CPI!$D$3:$D$73,'Projection of Power Price '!J$2)/100</f>
        <v>53.122661174125945</v>
      </c>
      <c r="K64" s="11">
        <f>K20*SUMIFS(CPI!$E$3:$E$73,CPI!$D$3:$D$73,'Projection of Power Price '!K$2)/100</f>
        <v>56.638331516970574</v>
      </c>
      <c r="L64" s="11">
        <f>L20*SUMIFS(CPI!$E$3:$E$73,CPI!$D$3:$D$73,'Projection of Power Price '!L$2)/100</f>
        <v>61.99795116500303</v>
      </c>
      <c r="M64" s="11">
        <f>M20*SUMIFS(CPI!$E$3:$E$73,CPI!$D$3:$D$73,'Projection of Power Price '!M$2)/100</f>
        <v>61.921398179442285</v>
      </c>
      <c r="N64" s="11">
        <f>N20*SUMIFS(CPI!$E$3:$E$73,CPI!$D$3:$D$73,'Projection of Power Price '!N$2)/100</f>
        <v>63.51289748669263</v>
      </c>
      <c r="O64" s="11">
        <f>O20*SUMIFS(CPI!$E$3:$E$73,CPI!$D$3:$D$73,'Projection of Power Price '!O$2)/100</f>
        <v>66.333791303732099</v>
      </c>
      <c r="P64" s="11">
        <f>P20*SUMIFS(CPI!$E$3:$E$73,CPI!$D$3:$D$73,'Projection of Power Price '!P$2)/100</f>
        <v>67.651953408982095</v>
      </c>
      <c r="Q64" s="11">
        <f>Q20*SUMIFS(CPI!$E$3:$E$73,CPI!$D$3:$D$73,'Projection of Power Price '!Q$2)/100</f>
        <v>74.003717262212035</v>
      </c>
      <c r="R64" s="11">
        <f>R20*SUMIFS(CPI!$E$3:$E$73,CPI!$D$3:$D$73,'Projection of Power Price '!R$2)/100</f>
        <v>74.588284321021106</v>
      </c>
      <c r="S64" s="11">
        <f>S20*SUMIFS(CPI!$E$3:$E$73,CPI!$D$3:$D$73,'Projection of Power Price '!S$2)/100</f>
        <v>67.255345670728886</v>
      </c>
      <c r="T64" s="11">
        <f>T20*SUMIFS(CPI!$E$3:$E$73,CPI!$D$3:$D$73,'Projection of Power Price '!T$2)/100</f>
        <v>67.588090512027478</v>
      </c>
      <c r="U64" s="11">
        <f>U20*SUMIFS(CPI!$E$3:$E$73,CPI!$D$3:$D$73,'Projection of Power Price '!U$2)/100</f>
        <v>67.430109106280057</v>
      </c>
      <c r="V64" s="11">
        <f>V20*SUMIFS(CPI!$E$3:$E$73,CPI!$D$3:$D$73,'Projection of Power Price '!V$2)/100</f>
        <v>72.869835170051104</v>
      </c>
      <c r="W64" s="11">
        <f>W20*SUMIFS(CPI!$E$3:$E$73,CPI!$D$3:$D$73,'Projection of Power Price '!W$2)/100</f>
        <v>74.232006676074022</v>
      </c>
      <c r="X64" s="11">
        <f>X20*SUMIFS(CPI!$E$3:$E$73,CPI!$D$3:$D$73,'Projection of Power Price '!X$2)/100</f>
        <v>74.624206411928114</v>
      </c>
      <c r="Y64" s="11">
        <f>Y20*SUMIFS(CPI!$E$3:$E$73,CPI!$D$3:$D$73,'Projection of Power Price '!Y$2)/100</f>
        <v>73.870871565469926</v>
      </c>
      <c r="Z64" s="11">
        <f>Z20*SUMIFS(CPI!$E$3:$E$73,CPI!$D$3:$D$73,'Projection of Power Price '!Z$2)/100</f>
        <v>72.1290283761209</v>
      </c>
      <c r="AA64" s="11">
        <f>AA20*SUMIFS(CPI!$E$3:$E$73,CPI!$D$3:$D$73,'Projection of Power Price '!AA$2)/100</f>
        <v>71.443196098522549</v>
      </c>
      <c r="AB64" s="21">
        <f>AB20*SUMIFS(CPI!$E$3:$E$73,CPI!$D$3:$D$73,'Projection of Power Price '!AB$2)/100</f>
        <v>70.751536966947498</v>
      </c>
      <c r="AC64" s="21">
        <f>AC20*SUMIFS(CPI!$E$3:$E$73,CPI!$D$3:$D$73,'Projection of Power Price '!AC$2)/100</f>
        <v>69.475087068179505</v>
      </c>
      <c r="AD64" s="21">
        <f>AD20*SUMIFS(CPI!$E$3:$E$73,CPI!$D$3:$D$73,'Projection of Power Price '!AD$2)/100</f>
        <v>68.44380023942918</v>
      </c>
      <c r="AE64" s="21">
        <f>AE20*SUMIFS(CPI!$E$3:$E$73,CPI!$D$3:$D$73,'Projection of Power Price '!AE$2)/100</f>
        <v>67.582395198953066</v>
      </c>
      <c r="AF64" s="21">
        <f>AF20*SUMIFS(CPI!$E$3:$E$73,CPI!$D$3:$D$73,'Projection of Power Price '!AF$2)/100</f>
        <v>66.478604382056758</v>
      </c>
      <c r="AG64" s="21">
        <f>AG20*SUMIFS(CPI!$E$3:$E$73,CPI!$D$3:$D$73,'Projection of Power Price '!AG$2)/100</f>
        <v>65.371248629454314</v>
      </c>
      <c r="AH64" s="21">
        <f>AH20*SUMIFS(CPI!$E$3:$E$73,CPI!$D$3:$D$73,'Projection of Power Price '!AH$2)/100</f>
        <v>64.363460527708654</v>
      </c>
      <c r="AI64" s="21">
        <f>AI20*SUMIFS(CPI!$E$3:$E$73,CPI!$D$3:$D$73,'Projection of Power Price '!AI$2)/100</f>
        <v>63.282570340812939</v>
      </c>
      <c r="AJ64" s="21">
        <f>AJ20*SUMIFS(CPI!$E$3:$E$73,CPI!$D$3:$D$73,'Projection of Power Price '!AJ$2)/100</f>
        <v>62.153063720611534</v>
      </c>
      <c r="AK64" s="21">
        <f>AK20*SUMIFS(CPI!$E$3:$E$73,CPI!$D$3:$D$73,'Projection of Power Price '!AK$2)/100</f>
        <v>61.056522682895896</v>
      </c>
    </row>
    <row r="65" spans="1:37" hidden="1" x14ac:dyDescent="0.3">
      <c r="A65" s="36" t="s">
        <v>39</v>
      </c>
      <c r="B65" s="36" t="s">
        <v>102</v>
      </c>
      <c r="C65" s="111" t="s">
        <v>145</v>
      </c>
      <c r="D65" s="12">
        <f>D21*SUMIFS(CPI!$E$3:$E$73,CPI!$D$3:$D$73,'Projection of Power Price '!D$2)/100</f>
        <v>52.24</v>
      </c>
      <c r="E65" s="12">
        <f>E21*SUMIFS(CPI!$E$3:$E$73,CPI!$D$3:$D$73,'Projection of Power Price '!E$2)/100</f>
        <v>56.096507776863803</v>
      </c>
      <c r="F65" s="12">
        <f>F21*SUMIFS(CPI!$E$3:$E$73,CPI!$D$3:$D$73,'Projection of Power Price '!F$2)/100</f>
        <v>51.798970428309815</v>
      </c>
      <c r="G65" s="12">
        <f>G21*SUMIFS(CPI!$E$3:$E$73,CPI!$D$3:$D$73,'Projection of Power Price '!G$2)/100</f>
        <v>45.80334245008666</v>
      </c>
      <c r="H65" s="11">
        <f>H21*SUMIFS(CPI!$E$3:$E$73,CPI!$D$3:$D$73,'Projection of Power Price '!H$2)/100</f>
        <v>46.137040963844221</v>
      </c>
      <c r="I65" s="11">
        <f>I21*SUMIFS(CPI!$E$3:$E$73,CPI!$D$3:$D$73,'Projection of Power Price '!I$2)/100</f>
        <v>47.472060856054824</v>
      </c>
      <c r="J65" s="11">
        <f>J21*SUMIFS(CPI!$E$3:$E$73,CPI!$D$3:$D$73,'Projection of Power Price '!J$2)/100</f>
        <v>49.121190665147694</v>
      </c>
      <c r="K65" s="11">
        <f>K21*SUMIFS(CPI!$E$3:$E$73,CPI!$D$3:$D$73,'Projection of Power Price '!K$2)/100</f>
        <v>52.217864722580153</v>
      </c>
      <c r="L65" s="11">
        <f>L21*SUMIFS(CPI!$E$3:$E$73,CPI!$D$3:$D$73,'Projection of Power Price '!L$2)/100</f>
        <v>52.065485201730787</v>
      </c>
      <c r="M65" s="11">
        <f>M21*SUMIFS(CPI!$E$3:$E$73,CPI!$D$3:$D$73,'Projection of Power Price '!M$2)/100</f>
        <v>54.216227623469479</v>
      </c>
      <c r="N65" s="11">
        <f>N21*SUMIFS(CPI!$E$3:$E$73,CPI!$D$3:$D$73,'Projection of Power Price '!N$2)/100</f>
        <v>55.007300905644207</v>
      </c>
      <c r="O65" s="11">
        <f>O21*SUMIFS(CPI!$E$3:$E$73,CPI!$D$3:$D$73,'Projection of Power Price '!O$2)/100</f>
        <v>55.800204421817796</v>
      </c>
      <c r="P65" s="11">
        <f>P21*SUMIFS(CPI!$E$3:$E$73,CPI!$D$3:$D$73,'Projection of Power Price '!P$2)/100</f>
        <v>57.127245812070321</v>
      </c>
      <c r="Q65" s="11">
        <f>Q21*SUMIFS(CPI!$E$3:$E$73,CPI!$D$3:$D$73,'Projection of Power Price '!Q$2)/100</f>
        <v>57.959465495002604</v>
      </c>
      <c r="R65" s="11">
        <f>R21*SUMIFS(CPI!$E$3:$E$73,CPI!$D$3:$D$73,'Projection of Power Price '!R$2)/100</f>
        <v>57.430348765739538</v>
      </c>
      <c r="S65" s="11">
        <f>S21*SUMIFS(CPI!$E$3:$E$73,CPI!$D$3:$D$73,'Projection of Power Price '!S$2)/100</f>
        <v>59.32686996157792</v>
      </c>
      <c r="T65" s="11">
        <f>T21*SUMIFS(CPI!$E$3:$E$73,CPI!$D$3:$D$73,'Projection of Power Price '!T$2)/100</f>
        <v>58.097726600510725</v>
      </c>
      <c r="U65" s="11">
        <f>U21*SUMIFS(CPI!$E$3:$E$73,CPI!$D$3:$D$73,'Projection of Power Price '!U$2)/100</f>
        <v>60.47047878719254</v>
      </c>
      <c r="V65" s="11">
        <f>V21*SUMIFS(CPI!$E$3:$E$73,CPI!$D$3:$D$73,'Projection of Power Price '!V$2)/100</f>
        <v>60.160899114069601</v>
      </c>
      <c r="W65" s="11">
        <f>W21*SUMIFS(CPI!$E$3:$E$73,CPI!$D$3:$D$73,'Projection of Power Price '!W$2)/100</f>
        <v>70.428905143227482</v>
      </c>
      <c r="X65" s="11">
        <f>X21*SUMIFS(CPI!$E$3:$E$73,CPI!$D$3:$D$73,'Projection of Power Price '!X$2)/100</f>
        <v>70.402232149378094</v>
      </c>
      <c r="Y65" s="11">
        <f>Y21*SUMIFS(CPI!$E$3:$E$73,CPI!$D$3:$D$73,'Projection of Power Price '!Y$2)/100</f>
        <v>70.374838232845462</v>
      </c>
      <c r="Z65" s="11">
        <f>Z21*SUMIFS(CPI!$E$3:$E$73,CPI!$D$3:$D$73,'Projection of Power Price '!Z$2)/100</f>
        <v>70.348336914434199</v>
      </c>
      <c r="AA65" s="11">
        <f>AA21*SUMIFS(CPI!$E$3:$E$73,CPI!$D$3:$D$73,'Projection of Power Price '!AA$2)/100</f>
        <v>70.322442571801972</v>
      </c>
      <c r="AB65" s="21">
        <f>AB21*SUMIFS(CPI!$E$3:$E$73,CPI!$D$3:$D$73,'Projection of Power Price '!AB$2)/100</f>
        <v>70.132017753090935</v>
      </c>
      <c r="AC65" s="21">
        <f>AC21*SUMIFS(CPI!$E$3:$E$73,CPI!$D$3:$D$73,'Projection of Power Price '!AC$2)/100</f>
        <v>69.974820450352624</v>
      </c>
      <c r="AD65" s="21">
        <f>AD21*SUMIFS(CPI!$E$3:$E$73,CPI!$D$3:$D$73,'Projection of Power Price '!AD$2)/100</f>
        <v>69.762161703150824</v>
      </c>
      <c r="AE65" s="21">
        <f>AE21*SUMIFS(CPI!$E$3:$E$73,CPI!$D$3:$D$73,'Projection of Power Price '!AE$2)/100</f>
        <v>69.488631451973021</v>
      </c>
      <c r="AF65" s="21">
        <f>AF21*SUMIFS(CPI!$E$3:$E$73,CPI!$D$3:$D$73,'Projection of Power Price '!AF$2)/100</f>
        <v>69.161444259873065</v>
      </c>
      <c r="AG65" s="21">
        <f>AG21*SUMIFS(CPI!$E$3:$E$73,CPI!$D$3:$D$73,'Projection of Power Price '!AG$2)/100</f>
        <v>68.812248851458421</v>
      </c>
      <c r="AH65" s="21">
        <f>AH21*SUMIFS(CPI!$E$3:$E$73,CPI!$D$3:$D$73,'Projection of Power Price '!AH$2)/100</f>
        <v>68.398741767976531</v>
      </c>
      <c r="AI65" s="21">
        <f>AI21*SUMIFS(CPI!$E$3:$E$73,CPI!$D$3:$D$73,'Projection of Power Price '!AI$2)/100</f>
        <v>67.940343248544082</v>
      </c>
      <c r="AJ65" s="21">
        <f>AJ21*SUMIFS(CPI!$E$3:$E$73,CPI!$D$3:$D$73,'Projection of Power Price '!AJ$2)/100</f>
        <v>67.439142197125619</v>
      </c>
      <c r="AK65" s="21">
        <f>AK21*SUMIFS(CPI!$E$3:$E$73,CPI!$D$3:$D$73,'Projection of Power Price '!AK$2)/100</f>
        <v>66.892074798325595</v>
      </c>
    </row>
    <row r="66" spans="1:37" hidden="1" x14ac:dyDescent="0.3">
      <c r="A66" s="36" t="s">
        <v>31</v>
      </c>
      <c r="B66" s="36" t="s">
        <v>102</v>
      </c>
      <c r="C66" s="111" t="s">
        <v>145</v>
      </c>
      <c r="D66" s="12">
        <f>D22*SUMIFS(CPI!$E$3:$E$73,CPI!$D$3:$D$73,'Projection of Power Price '!D$2)/100</f>
        <v>52.24</v>
      </c>
      <c r="E66" s="12">
        <f>E22*SUMIFS(CPI!$E$3:$E$73,CPI!$D$3:$D$73,'Projection of Power Price '!E$2)/100</f>
        <v>56.096507776863803</v>
      </c>
      <c r="F66" s="12">
        <f>F22*SUMIFS(CPI!$E$3:$E$73,CPI!$D$3:$D$73,'Projection of Power Price '!F$2)/100</f>
        <v>51.798970428309815</v>
      </c>
      <c r="G66" s="12">
        <f>G22*SUMIFS(CPI!$E$3:$E$73,CPI!$D$3:$D$73,'Projection of Power Price '!G$2)/100</f>
        <v>45.80334245008666</v>
      </c>
      <c r="H66" s="11">
        <f>H22*SUMIFS(CPI!$E$3:$E$73,CPI!$D$3:$D$73,'Projection of Power Price '!H$2)/100</f>
        <v>46.137040963844221</v>
      </c>
      <c r="I66" s="11">
        <f>I22*SUMIFS(CPI!$E$3:$E$73,CPI!$D$3:$D$73,'Projection of Power Price '!I$2)/100</f>
        <v>47.472060856054824</v>
      </c>
      <c r="J66" s="11">
        <f>J22*SUMIFS(CPI!$E$3:$E$73,CPI!$D$3:$D$73,'Projection of Power Price '!J$2)/100</f>
        <v>49.121190665147694</v>
      </c>
      <c r="K66" s="11">
        <f>K22*SUMIFS(CPI!$E$3:$E$73,CPI!$D$3:$D$73,'Projection of Power Price '!K$2)/100</f>
        <v>52.217864722580153</v>
      </c>
      <c r="L66" s="11">
        <f>L22*SUMIFS(CPI!$E$3:$E$73,CPI!$D$3:$D$73,'Projection of Power Price '!L$2)/100</f>
        <v>52.065485201730787</v>
      </c>
      <c r="M66" s="11">
        <f>M22*SUMIFS(CPI!$E$3:$E$73,CPI!$D$3:$D$73,'Projection of Power Price '!M$2)/100</f>
        <v>54.292600459376693</v>
      </c>
      <c r="N66" s="11">
        <f>N22*SUMIFS(CPI!$E$3:$E$73,CPI!$D$3:$D$73,'Projection of Power Price '!N$2)/100</f>
        <v>55.48214811927766</v>
      </c>
      <c r="O66" s="11">
        <f>O22*SUMIFS(CPI!$E$3:$E$73,CPI!$D$3:$D$73,'Projection of Power Price '!O$2)/100</f>
        <v>57.795697588888522</v>
      </c>
      <c r="P66" s="11">
        <f>P22*SUMIFS(CPI!$E$3:$E$73,CPI!$D$3:$D$73,'Projection of Power Price '!P$2)/100</f>
        <v>59.543673719522992</v>
      </c>
      <c r="Q66" s="11">
        <f>Q22*SUMIFS(CPI!$E$3:$E$73,CPI!$D$3:$D$73,'Projection of Power Price '!Q$2)/100</f>
        <v>61.678958046143492</v>
      </c>
      <c r="R66" s="11">
        <f>R22*SUMIFS(CPI!$E$3:$E$73,CPI!$D$3:$D$73,'Projection of Power Price '!R$2)/100</f>
        <v>61.282761708268943</v>
      </c>
      <c r="S66" s="11">
        <f>S22*SUMIFS(CPI!$E$3:$E$73,CPI!$D$3:$D$73,'Projection of Power Price '!S$2)/100</f>
        <v>62.812665316463253</v>
      </c>
      <c r="T66" s="11">
        <f>T22*SUMIFS(CPI!$E$3:$E$73,CPI!$D$3:$D$73,'Projection of Power Price '!T$2)/100</f>
        <v>62.704988892197569</v>
      </c>
      <c r="U66" s="11">
        <f>U22*SUMIFS(CPI!$E$3:$E$73,CPI!$D$3:$D$73,'Projection of Power Price '!U$2)/100</f>
        <v>64.949231421558011</v>
      </c>
      <c r="V66" s="11">
        <f>V22*SUMIFS(CPI!$E$3:$E$73,CPI!$D$3:$D$73,'Projection of Power Price '!V$2)/100</f>
        <v>66.131009833414225</v>
      </c>
      <c r="W66" s="11">
        <f>W22*SUMIFS(CPI!$E$3:$E$73,CPI!$D$3:$D$73,'Projection of Power Price '!W$2)/100</f>
        <v>76.488724956242734</v>
      </c>
      <c r="X66" s="11">
        <f>X22*SUMIFS(CPI!$E$3:$E$73,CPI!$D$3:$D$73,'Projection of Power Price '!X$2)/100</f>
        <v>76.45975697376231</v>
      </c>
      <c r="Y66" s="11">
        <f>Y22*SUMIFS(CPI!$E$3:$E$73,CPI!$D$3:$D$73,'Projection of Power Price '!Y$2)/100</f>
        <v>76.430006039215229</v>
      </c>
      <c r="Z66" s="11">
        <f>Z22*SUMIFS(CPI!$E$3:$E$73,CPI!$D$3:$D$73,'Projection of Power Price '!Z$2)/100</f>
        <v>76.401224503412351</v>
      </c>
      <c r="AA66" s="11">
        <f>AA22*SUMIFS(CPI!$E$3:$E$73,CPI!$D$3:$D$73,'Projection of Power Price '!AA$2)/100</f>
        <v>76.373102168591288</v>
      </c>
      <c r="AB66" s="21">
        <f>AB22*SUMIFS(CPI!$E$3:$E$73,CPI!$D$3:$D$73,'Projection of Power Price '!AB$2)/100</f>
        <v>76.166292882636938</v>
      </c>
      <c r="AC66" s="21">
        <f>AC22*SUMIFS(CPI!$E$3:$E$73,CPI!$D$3:$D$73,'Projection of Power Price '!AC$2)/100</f>
        <v>75.995570063240706</v>
      </c>
      <c r="AD66" s="21">
        <f>AD22*SUMIFS(CPI!$E$3:$E$73,CPI!$D$3:$D$73,'Projection of Power Price '!AD$2)/100</f>
        <v>75.764613804711175</v>
      </c>
      <c r="AE66" s="21">
        <f>AE22*SUMIFS(CPI!$E$3:$E$73,CPI!$D$3:$D$73,'Projection of Power Price '!AE$2)/100</f>
        <v>75.467548557040388</v>
      </c>
      <c r="AF66" s="21">
        <f>AF22*SUMIFS(CPI!$E$3:$E$73,CPI!$D$3:$D$73,'Projection of Power Price '!AF$2)/100</f>
        <v>75.112209636254605</v>
      </c>
      <c r="AG66" s="21">
        <f>AG22*SUMIFS(CPI!$E$3:$E$73,CPI!$D$3:$D$73,'Projection of Power Price '!AG$2)/100</f>
        <v>74.732968875719067</v>
      </c>
      <c r="AH66" s="21">
        <f>AH22*SUMIFS(CPI!$E$3:$E$73,CPI!$D$3:$D$73,'Projection of Power Price '!AH$2)/100</f>
        <v>74.283882956925112</v>
      </c>
      <c r="AI66" s="21">
        <f>AI22*SUMIFS(CPI!$E$3:$E$73,CPI!$D$3:$D$73,'Projection of Power Price '!AI$2)/100</f>
        <v>73.786043068574145</v>
      </c>
      <c r="AJ66" s="21">
        <f>AJ22*SUMIFS(CPI!$E$3:$E$73,CPI!$D$3:$D$73,'Projection of Power Price '!AJ$2)/100</f>
        <v>73.241717847391598</v>
      </c>
      <c r="AK66" s="21">
        <f>AK22*SUMIFS(CPI!$E$3:$E$73,CPI!$D$3:$D$73,'Projection of Power Price '!AK$2)/100</f>
        <v>72.647579862224291</v>
      </c>
    </row>
    <row r="67" spans="1:37" hidden="1" x14ac:dyDescent="0.3">
      <c r="A67" s="36" t="s">
        <v>19</v>
      </c>
      <c r="B67" s="36" t="s">
        <v>102</v>
      </c>
      <c r="C67" s="111" t="s">
        <v>145</v>
      </c>
      <c r="D67" s="12">
        <f>D23*SUMIFS(CPI!$E$3:$E$73,CPI!$D$3:$D$73,'Projection of Power Price '!D$2)/100</f>
        <v>54.72</v>
      </c>
      <c r="E67" s="12">
        <f>E23*SUMIFS(CPI!$E$3:$E$73,CPI!$D$3:$D$73,'Projection of Power Price '!E$2)/100</f>
        <v>54.122177876119686</v>
      </c>
      <c r="F67" s="12">
        <f>F23*SUMIFS(CPI!$E$3:$E$73,CPI!$D$3:$D$73,'Projection of Power Price '!F$2)/100</f>
        <v>58.290722215693883</v>
      </c>
      <c r="G67" s="12">
        <f>G23*SUMIFS(CPI!$E$3:$E$73,CPI!$D$3:$D$73,'Projection of Power Price '!G$2)/100</f>
        <v>52.326360377153435</v>
      </c>
      <c r="H67" s="11">
        <f>H23*SUMIFS(CPI!$E$3:$E$73,CPI!$D$3:$D$73,'Projection of Power Price '!H$2)/100</f>
        <v>55.580512812317785</v>
      </c>
      <c r="I67" s="11">
        <f>I23*SUMIFS(CPI!$E$3:$E$73,CPI!$D$3:$D$73,'Projection of Power Price '!I$2)/100</f>
        <v>59.292082940953513</v>
      </c>
      <c r="J67" s="11">
        <f>J23*SUMIFS(CPI!$E$3:$E$73,CPI!$D$3:$D$73,'Projection of Power Price '!J$2)/100</f>
        <v>61.717748052155436</v>
      </c>
      <c r="K67" s="11">
        <f>K23*SUMIFS(CPI!$E$3:$E$73,CPI!$D$3:$D$73,'Projection of Power Price '!K$2)/100</f>
        <v>65.100619543682157</v>
      </c>
      <c r="L67" s="11">
        <f>L23*SUMIFS(CPI!$E$3:$E$73,CPI!$D$3:$D$73,'Projection of Power Price '!L$2)/100</f>
        <v>67.902106302439876</v>
      </c>
      <c r="M67" s="11">
        <f>M23*SUMIFS(CPI!$E$3:$E$73,CPI!$D$3:$D$73,'Projection of Power Price '!M$2)/100</f>
        <v>68.879812117655618</v>
      </c>
      <c r="N67" s="11">
        <f>N23*SUMIFS(CPI!$E$3:$E$73,CPI!$D$3:$D$73,'Projection of Power Price '!N$2)/100</f>
        <v>70.843872012963558</v>
      </c>
      <c r="O67" s="11">
        <f>O23*SUMIFS(CPI!$E$3:$E$73,CPI!$D$3:$D$73,'Projection of Power Price '!O$2)/100</f>
        <v>72.524727072062177</v>
      </c>
      <c r="P67" s="11">
        <f>P23*SUMIFS(CPI!$E$3:$E$73,CPI!$D$3:$D$73,'Projection of Power Price '!P$2)/100</f>
        <v>73.929849168543512</v>
      </c>
      <c r="Q67" s="11">
        <f>Q23*SUMIFS(CPI!$E$3:$E$73,CPI!$D$3:$D$73,'Projection of Power Price '!Q$2)/100</f>
        <v>77.770491498325043</v>
      </c>
      <c r="R67" s="11">
        <f>R23*SUMIFS(CPI!$E$3:$E$73,CPI!$D$3:$D$73,'Projection of Power Price '!R$2)/100</f>
        <v>77.56655537096853</v>
      </c>
      <c r="S67" s="11">
        <f>S23*SUMIFS(CPI!$E$3:$E$73,CPI!$D$3:$D$73,'Projection of Power Price '!S$2)/100</f>
        <v>75.859716339759586</v>
      </c>
      <c r="T67" s="11">
        <f>T23*SUMIFS(CPI!$E$3:$E$73,CPI!$D$3:$D$73,'Projection of Power Price '!T$2)/100</f>
        <v>75.848360122365719</v>
      </c>
      <c r="U67" s="11">
        <f>U23*SUMIFS(CPI!$E$3:$E$73,CPI!$D$3:$D$73,'Projection of Power Price '!U$2)/100</f>
        <v>75.282562662937153</v>
      </c>
      <c r="V67" s="11">
        <f>V23*SUMIFS(CPI!$E$3:$E$73,CPI!$D$3:$D$73,'Projection of Power Price '!V$2)/100</f>
        <v>78.337048476213866</v>
      </c>
      <c r="W67" s="11">
        <f>W23*SUMIFS(CPI!$E$3:$E$73,CPI!$D$3:$D$73,'Projection of Power Price '!W$2)/100</f>
        <v>76.496209844357921</v>
      </c>
      <c r="X67" s="11">
        <f>X23*SUMIFS(CPI!$E$3:$E$73,CPI!$D$3:$D$73,'Projection of Power Price '!X$2)/100</f>
        <v>76.722492839434992</v>
      </c>
      <c r="Y67" s="11">
        <f>Y23*SUMIFS(CPI!$E$3:$E$73,CPI!$D$3:$D$73,'Projection of Power Price '!Y$2)/100</f>
        <v>75.319053401037806</v>
      </c>
      <c r="Z67" s="11">
        <f>Z23*SUMIFS(CPI!$E$3:$E$73,CPI!$D$3:$D$73,'Projection of Power Price '!Z$2)/100</f>
        <v>74.084775675232819</v>
      </c>
      <c r="AA67" s="11">
        <f>AA23*SUMIFS(CPI!$E$3:$E$73,CPI!$D$3:$D$73,'Projection of Power Price '!AA$2)/100</f>
        <v>78.068500744973321</v>
      </c>
      <c r="AB67" s="21">
        <f>AB23*SUMIFS(CPI!$E$3:$E$73,CPI!$D$3:$D$73,'Projection of Power Price '!AB$2)/100</f>
        <v>76.144137582971368</v>
      </c>
      <c r="AC67" s="21">
        <f>AC23*SUMIFS(CPI!$E$3:$E$73,CPI!$D$3:$D$73,'Projection of Power Price '!AC$2)/100</f>
        <v>76.36334075998333</v>
      </c>
      <c r="AD67" s="21">
        <f>AD23*SUMIFS(CPI!$E$3:$E$73,CPI!$D$3:$D$73,'Projection of Power Price '!AD$2)/100</f>
        <v>76.980313724409982</v>
      </c>
      <c r="AE67" s="21">
        <f>AE23*SUMIFS(CPI!$E$3:$E$73,CPI!$D$3:$D$73,'Projection of Power Price '!AE$2)/100</f>
        <v>77.276696319840752</v>
      </c>
      <c r="AF67" s="21">
        <f>AF23*SUMIFS(CPI!$E$3:$E$73,CPI!$D$3:$D$73,'Projection of Power Price '!AF$2)/100</f>
        <v>76.570643558901409</v>
      </c>
      <c r="AG67" s="21">
        <f>AG23*SUMIFS(CPI!$E$3:$E$73,CPI!$D$3:$D$73,'Projection of Power Price '!AG$2)/100</f>
        <v>76.945345743934809</v>
      </c>
      <c r="AH67" s="21">
        <f>AH23*SUMIFS(CPI!$E$3:$E$73,CPI!$D$3:$D$73,'Projection of Power Price '!AH$2)/100</f>
        <v>76.809606319999688</v>
      </c>
      <c r="AI67" s="21">
        <f>AI23*SUMIFS(CPI!$E$3:$E$73,CPI!$D$3:$D$73,'Projection of Power Price '!AI$2)/100</f>
        <v>76.491056297710571</v>
      </c>
      <c r="AJ67" s="21">
        <f>AJ23*SUMIFS(CPI!$E$3:$E$73,CPI!$D$3:$D$73,'Projection of Power Price '!AJ$2)/100</f>
        <v>76.195943078661116</v>
      </c>
      <c r="AK67" s="21">
        <f>AK23*SUMIFS(CPI!$E$3:$E$73,CPI!$D$3:$D$73,'Projection of Power Price '!AK$2)/100</f>
        <v>75.99632639165101</v>
      </c>
    </row>
    <row r="68" spans="1:37" hidden="1" x14ac:dyDescent="0.3">
      <c r="A68" s="36" t="s">
        <v>23</v>
      </c>
      <c r="B68" s="36" t="s">
        <v>102</v>
      </c>
      <c r="C68" s="111" t="s">
        <v>145</v>
      </c>
      <c r="D68" s="12">
        <f>D24*SUMIFS(CPI!$E$3:$E$73,CPI!$D$3:$D$73,'Projection of Power Price '!D$2)/100</f>
        <v>53.95</v>
      </c>
      <c r="E68" s="12">
        <f>E24*SUMIFS(CPI!$E$3:$E$73,CPI!$D$3:$D$73,'Projection of Power Price '!E$2)/100</f>
        <v>58.503029297671304</v>
      </c>
      <c r="F68" s="12">
        <f>F24*SUMIFS(CPI!$E$3:$E$73,CPI!$D$3:$D$73,'Projection of Power Price '!F$2)/100</f>
        <v>56.785947655765334</v>
      </c>
      <c r="G68" s="12">
        <f>G24*SUMIFS(CPI!$E$3:$E$73,CPI!$D$3:$D$73,'Projection of Power Price '!G$2)/100</f>
        <v>50.923153032377442</v>
      </c>
      <c r="H68" s="11">
        <f>H24*SUMIFS(CPI!$E$3:$E$73,CPI!$D$3:$D$73,'Projection of Power Price '!H$2)/100</f>
        <v>49.955407293108671</v>
      </c>
      <c r="I68" s="11">
        <f>I24*SUMIFS(CPI!$E$3:$E$73,CPI!$D$3:$D$73,'Projection of Power Price '!I$2)/100</f>
        <v>51.914853379845056</v>
      </c>
      <c r="J68" s="11">
        <f>J24*SUMIFS(CPI!$E$3:$E$73,CPI!$D$3:$D$73,'Projection of Power Price '!J$2)/100</f>
        <v>55.634795125950838</v>
      </c>
      <c r="K68" s="11">
        <f>K24*SUMIFS(CPI!$E$3:$E$73,CPI!$D$3:$D$73,'Projection of Power Price '!K$2)/100</f>
        <v>59.482576087863229</v>
      </c>
      <c r="L68" s="11">
        <f>L24*SUMIFS(CPI!$E$3:$E$73,CPI!$D$3:$D$73,'Projection of Power Price '!L$2)/100</f>
        <v>61.79048451302868</v>
      </c>
      <c r="M68" s="11">
        <f>M24*SUMIFS(CPI!$E$3:$E$73,CPI!$D$3:$D$73,'Projection of Power Price '!M$2)/100</f>
        <v>64.959339874418347</v>
      </c>
      <c r="N68" s="11">
        <f>N24*SUMIFS(CPI!$E$3:$E$73,CPI!$D$3:$D$73,'Projection of Power Price '!N$2)/100</f>
        <v>67.86149828523061</v>
      </c>
      <c r="O68" s="11">
        <f>O24*SUMIFS(CPI!$E$3:$E$73,CPI!$D$3:$D$73,'Projection of Power Price '!O$2)/100</f>
        <v>70.643729414577479</v>
      </c>
      <c r="P68" s="11">
        <f>P24*SUMIFS(CPI!$E$3:$E$73,CPI!$D$3:$D$73,'Projection of Power Price '!P$2)/100</f>
        <v>73.351833190681077</v>
      </c>
      <c r="Q68" s="11">
        <f>Q24*SUMIFS(CPI!$E$3:$E$73,CPI!$D$3:$D$73,'Projection of Power Price '!Q$2)/100</f>
        <v>74.216484844586617</v>
      </c>
      <c r="R68" s="11">
        <f>R24*SUMIFS(CPI!$E$3:$E$73,CPI!$D$3:$D$73,'Projection of Power Price '!R$2)/100</f>
        <v>74.773942776082748</v>
      </c>
      <c r="S68" s="11">
        <f>S24*SUMIFS(CPI!$E$3:$E$73,CPI!$D$3:$D$73,'Projection of Power Price '!S$2)/100</f>
        <v>75.905282292111025</v>
      </c>
      <c r="T68" s="11">
        <f>T24*SUMIFS(CPI!$E$3:$E$73,CPI!$D$3:$D$73,'Projection of Power Price '!T$2)/100</f>
        <v>77.048633955636888</v>
      </c>
      <c r="U68" s="11">
        <f>U24*SUMIFS(CPI!$E$3:$E$73,CPI!$D$3:$D$73,'Projection of Power Price '!U$2)/100</f>
        <v>78.612354245676187</v>
      </c>
      <c r="V68" s="11">
        <f>V24*SUMIFS(CPI!$E$3:$E$73,CPI!$D$3:$D$73,'Projection of Power Price '!V$2)/100</f>
        <v>80.054083929791929</v>
      </c>
      <c r="W68" s="11">
        <f>W24*SUMIFS(CPI!$E$3:$E$73,CPI!$D$3:$D$73,'Projection of Power Price '!W$2)/100</f>
        <v>82.153190968855384</v>
      </c>
      <c r="X68" s="11">
        <f>X24*SUMIFS(CPI!$E$3:$E$73,CPI!$D$3:$D$73,'Projection of Power Price '!X$2)/100</f>
        <v>86.625296771233167</v>
      </c>
      <c r="Y68" s="11">
        <f>Y24*SUMIFS(CPI!$E$3:$E$73,CPI!$D$3:$D$73,'Projection of Power Price '!Y$2)/100</f>
        <v>86.516966467612022</v>
      </c>
      <c r="Z68" s="11">
        <f>Z24*SUMIFS(CPI!$E$3:$E$73,CPI!$D$3:$D$73,'Projection of Power Price '!Z$2)/100</f>
        <v>85.525563629764676</v>
      </c>
      <c r="AA68" s="11">
        <f>AA24*SUMIFS(CPI!$E$3:$E$73,CPI!$D$3:$D$73,'Projection of Power Price '!AA$2)/100</f>
        <v>89.032036524906218</v>
      </c>
      <c r="AB68" s="21">
        <f>AB24*SUMIFS(CPI!$E$3:$E$73,CPI!$D$3:$D$73,'Projection of Power Price '!AB$2)/100</f>
        <v>89.387881469557669</v>
      </c>
      <c r="AC68" s="21">
        <f>AC24*SUMIFS(CPI!$E$3:$E$73,CPI!$D$3:$D$73,'Projection of Power Price '!AC$2)/100</f>
        <v>89.54414680140917</v>
      </c>
      <c r="AD68" s="21">
        <f>AD24*SUMIFS(CPI!$E$3:$E$73,CPI!$D$3:$D$73,'Projection of Power Price '!AD$2)/100</f>
        <v>90.622369923950089</v>
      </c>
      <c r="AE68" s="21">
        <f>AE24*SUMIFS(CPI!$E$3:$E$73,CPI!$D$3:$D$73,'Projection of Power Price '!AE$2)/100</f>
        <v>91.632806864069607</v>
      </c>
      <c r="AF68" s="21">
        <f>AF24*SUMIFS(CPI!$E$3:$E$73,CPI!$D$3:$D$73,'Projection of Power Price '!AF$2)/100</f>
        <v>91.654385214354747</v>
      </c>
      <c r="AG68" s="21">
        <f>AG24*SUMIFS(CPI!$E$3:$E$73,CPI!$D$3:$D$73,'Projection of Power Price '!AG$2)/100</f>
        <v>92.207318658564304</v>
      </c>
      <c r="AH68" s="21">
        <f>AH24*SUMIFS(CPI!$E$3:$E$73,CPI!$D$3:$D$73,'Projection of Power Price '!AH$2)/100</f>
        <v>92.670817470274741</v>
      </c>
      <c r="AI68" s="21">
        <f>AI24*SUMIFS(CPI!$E$3:$E$73,CPI!$D$3:$D$73,'Projection of Power Price '!AI$2)/100</f>
        <v>92.807742330689223</v>
      </c>
      <c r="AJ68" s="21">
        <f>AJ24*SUMIFS(CPI!$E$3:$E$73,CPI!$D$3:$D$73,'Projection of Power Price '!AJ$2)/100</f>
        <v>92.862204409549136</v>
      </c>
      <c r="AK68" s="21">
        <f>AK24*SUMIFS(CPI!$E$3:$E$73,CPI!$D$3:$D$73,'Projection of Power Price '!AK$2)/100</f>
        <v>92.984979100076302</v>
      </c>
    </row>
    <row r="69" spans="1:37" hidden="1" x14ac:dyDescent="0.3">
      <c r="A69" s="36" t="s">
        <v>9</v>
      </c>
      <c r="B69" s="36" t="s">
        <v>103</v>
      </c>
      <c r="C69" s="111" t="s">
        <v>145</v>
      </c>
      <c r="D69" s="12">
        <f>D25*SUMIFS(CPI!$E$3:$E$73,CPI!$D$3:$D$73,'Projection of Power Price '!D$2)/100</f>
        <v>44.58</v>
      </c>
      <c r="E69" s="12">
        <f>E25*SUMIFS(CPI!$E$3:$E$73,CPI!$D$3:$D$73,'Projection of Power Price '!E$2)/100</f>
        <v>51.813881723508409</v>
      </c>
      <c r="F69" s="12">
        <f>F25*SUMIFS(CPI!$E$3:$E$73,CPI!$D$3:$D$73,'Projection of Power Price '!F$2)/100</f>
        <v>46.484029514716006</v>
      </c>
      <c r="G69" s="12">
        <f>G25*SUMIFS(CPI!$E$3:$E$73,CPI!$D$3:$D$73,'Projection of Power Price '!G$2)/100</f>
        <v>41.17655066460906</v>
      </c>
      <c r="H69" s="11">
        <f>H25*SUMIFS(CPI!$E$3:$E$73,CPI!$D$3:$D$73,'Projection of Power Price '!H$2)/100</f>
        <v>36.972961773609519</v>
      </c>
      <c r="I69" s="11">
        <f>I25*SUMIFS(CPI!$E$3:$E$73,CPI!$D$3:$D$73,'Projection of Power Price '!I$2)/100</f>
        <v>39.921141875292015</v>
      </c>
      <c r="J69" s="11">
        <f>J25*SUMIFS(CPI!$E$3:$E$73,CPI!$D$3:$D$73,'Projection of Power Price '!J$2)/100</f>
        <v>44.715984342483317</v>
      </c>
      <c r="K69" s="11">
        <f>K25*SUMIFS(CPI!$E$3:$E$73,CPI!$D$3:$D$73,'Projection of Power Price '!K$2)/100</f>
        <v>48.404991969649764</v>
      </c>
      <c r="L69" s="11">
        <f>L25*SUMIFS(CPI!$E$3:$E$73,CPI!$D$3:$D$73,'Projection of Power Price '!L$2)/100</f>
        <v>51.866662993588704</v>
      </c>
      <c r="M69" s="11">
        <f>M25*SUMIFS(CPI!$E$3:$E$73,CPI!$D$3:$D$73,'Projection of Power Price '!M$2)/100</f>
        <v>55.870972401459227</v>
      </c>
      <c r="N69" s="11">
        <f>N25*SUMIFS(CPI!$E$3:$E$73,CPI!$D$3:$D$73,'Projection of Power Price '!N$2)/100</f>
        <v>58.989352977868649</v>
      </c>
      <c r="O69" s="11">
        <f>O25*SUMIFS(CPI!$E$3:$E$73,CPI!$D$3:$D$73,'Projection of Power Price '!O$2)/100</f>
        <v>61.075176113459676</v>
      </c>
      <c r="P69" s="11">
        <f>P25*SUMIFS(CPI!$E$3:$E$73,CPI!$D$3:$D$73,'Projection of Power Price '!P$2)/100</f>
        <v>63.999213548879233</v>
      </c>
      <c r="Q69" s="11">
        <f>Q25*SUMIFS(CPI!$E$3:$E$73,CPI!$D$3:$D$73,'Projection of Power Price '!Q$2)/100</f>
        <v>60.473275079354181</v>
      </c>
      <c r="R69" s="11">
        <f>R25*SUMIFS(CPI!$E$3:$E$73,CPI!$D$3:$D$73,'Projection of Power Price '!R$2)/100</f>
        <v>60.702579036201257</v>
      </c>
      <c r="S69" s="11">
        <f>S25*SUMIFS(CPI!$E$3:$E$73,CPI!$D$3:$D$73,'Projection of Power Price '!S$2)/100</f>
        <v>61.043187500148903</v>
      </c>
      <c r="T69" s="11">
        <f>T25*SUMIFS(CPI!$E$3:$E$73,CPI!$D$3:$D$73,'Projection of Power Price '!T$2)/100</f>
        <v>61.325792251482255</v>
      </c>
      <c r="U69" s="11">
        <f>U25*SUMIFS(CPI!$E$3:$E$73,CPI!$D$3:$D$73,'Projection of Power Price '!U$2)/100</f>
        <v>62.622036425270061</v>
      </c>
      <c r="V69" s="11">
        <f>V25*SUMIFS(CPI!$E$3:$E$73,CPI!$D$3:$D$73,'Projection of Power Price '!V$2)/100</f>
        <v>64.751634071543975</v>
      </c>
      <c r="W69" s="11">
        <f>W25*SUMIFS(CPI!$E$3:$E$73,CPI!$D$3:$D$73,'Projection of Power Price '!W$2)/100</f>
        <v>66.61412685754874</v>
      </c>
      <c r="X69" s="11">
        <f>X25*SUMIFS(CPI!$E$3:$E$73,CPI!$D$3:$D$73,'Projection of Power Price '!X$2)/100</f>
        <v>68.509398109985597</v>
      </c>
      <c r="Y69" s="11">
        <f>Y25*SUMIFS(CPI!$E$3:$E$73,CPI!$D$3:$D$73,'Projection of Power Price '!Y$2)/100</f>
        <v>66.765941902707283</v>
      </c>
      <c r="Z69" s="11">
        <f>Z25*SUMIFS(CPI!$E$3:$E$73,CPI!$D$3:$D$73,'Projection of Power Price '!Z$2)/100</f>
        <v>66.829153442691336</v>
      </c>
      <c r="AA69" s="11">
        <f>AA25*SUMIFS(CPI!$E$3:$E$73,CPI!$D$3:$D$73,'Projection of Power Price '!AA$2)/100</f>
        <v>70.846853148149634</v>
      </c>
      <c r="AB69" s="21">
        <f>AB25*SUMIFS(CPI!$E$3:$E$73,CPI!$D$3:$D$73,'Projection of Power Price '!AB$2)/100</f>
        <v>69.733034586538082</v>
      </c>
      <c r="AC69" s="21">
        <f>AC25*SUMIFS(CPI!$E$3:$E$73,CPI!$D$3:$D$73,'Projection of Power Price '!AC$2)/100</f>
        <v>70.272968891286396</v>
      </c>
      <c r="AD69" s="21">
        <f>AD25*SUMIFS(CPI!$E$3:$E$73,CPI!$D$3:$D$73,'Projection of Power Price '!AD$2)/100</f>
        <v>71.540605444498368</v>
      </c>
      <c r="AE69" s="21">
        <f>AE25*SUMIFS(CPI!$E$3:$E$73,CPI!$D$3:$D$73,'Projection of Power Price '!AE$2)/100</f>
        <v>72.178959040331108</v>
      </c>
      <c r="AF69" s="21">
        <f>AF25*SUMIFS(CPI!$E$3:$E$73,CPI!$D$3:$D$73,'Projection of Power Price '!AF$2)/100</f>
        <v>72.025715832217031</v>
      </c>
      <c r="AG69" s="21">
        <f>AG25*SUMIFS(CPI!$E$3:$E$73,CPI!$D$3:$D$73,'Projection of Power Price '!AG$2)/100</f>
        <v>72.796634345943957</v>
      </c>
      <c r="AH69" s="21">
        <f>AH25*SUMIFS(CPI!$E$3:$E$73,CPI!$D$3:$D$73,'Projection of Power Price '!AH$2)/100</f>
        <v>73.123838204498185</v>
      </c>
      <c r="AI69" s="21">
        <f>AI25*SUMIFS(CPI!$E$3:$E$73,CPI!$D$3:$D$73,'Projection of Power Price '!AI$2)/100</f>
        <v>73.194454459481662</v>
      </c>
      <c r="AJ69" s="21">
        <f>AJ25*SUMIFS(CPI!$E$3:$E$73,CPI!$D$3:$D$73,'Projection of Power Price '!AJ$2)/100</f>
        <v>73.325073240432857</v>
      </c>
      <c r="AK69" s="21">
        <f>AK25*SUMIFS(CPI!$E$3:$E$73,CPI!$D$3:$D$73,'Projection of Power Price '!AK$2)/100</f>
        <v>73.495607313212432</v>
      </c>
    </row>
    <row r="70" spans="1:37" hidden="1" x14ac:dyDescent="0.3">
      <c r="A70" s="36" t="s">
        <v>17</v>
      </c>
      <c r="B70" s="36" t="s">
        <v>103</v>
      </c>
      <c r="C70" s="111" t="s">
        <v>145</v>
      </c>
      <c r="D70" s="12">
        <f>D26*SUMIFS(CPI!$E$3:$E$73,CPI!$D$3:$D$73,'Projection of Power Price '!D$2)/100</f>
        <v>34.200000000000003</v>
      </c>
      <c r="E70" s="12">
        <f>E26*SUMIFS(CPI!$E$3:$E$73,CPI!$D$3:$D$73,'Projection of Power Price '!E$2)/100</f>
        <v>41.274299716053527</v>
      </c>
      <c r="F70" s="12">
        <f>F26*SUMIFS(CPI!$E$3:$E$73,CPI!$D$3:$D$73,'Projection of Power Price '!F$2)/100</f>
        <v>41.689972102635942</v>
      </c>
      <c r="G70" s="12">
        <f>G26*SUMIFS(CPI!$E$3:$E$73,CPI!$D$3:$D$73,'Projection of Power Price '!G$2)/100</f>
        <v>38.967447209657664</v>
      </c>
      <c r="H70" s="11">
        <f>H26*SUMIFS(CPI!$E$3:$E$73,CPI!$D$3:$D$73,'Projection of Power Price '!H$2)/100</f>
        <v>36.311732482444206</v>
      </c>
      <c r="I70" s="11">
        <f>I26*SUMIFS(CPI!$E$3:$E$73,CPI!$D$3:$D$73,'Projection of Power Price '!I$2)/100</f>
        <v>39.85715103647199</v>
      </c>
      <c r="J70" s="11">
        <f>J26*SUMIFS(CPI!$E$3:$E$73,CPI!$D$3:$D$73,'Projection of Power Price '!J$2)/100</f>
        <v>44.527574296096446</v>
      </c>
      <c r="K70" s="11">
        <f>K26*SUMIFS(CPI!$E$3:$E$73,CPI!$D$3:$D$73,'Projection of Power Price '!K$2)/100</f>
        <v>47.594866581036378</v>
      </c>
      <c r="L70" s="11">
        <f>L26*SUMIFS(CPI!$E$3:$E$73,CPI!$D$3:$D$73,'Projection of Power Price '!L$2)/100</f>
        <v>50.647796413239377</v>
      </c>
      <c r="M70" s="11">
        <f>M26*SUMIFS(CPI!$E$3:$E$73,CPI!$D$3:$D$73,'Projection of Power Price '!M$2)/100</f>
        <v>53.282781851270123</v>
      </c>
      <c r="N70" s="11">
        <f>N26*SUMIFS(CPI!$E$3:$E$73,CPI!$D$3:$D$73,'Projection of Power Price '!N$2)/100</f>
        <v>55.34052702047471</v>
      </c>
      <c r="O70" s="11">
        <f>O26*SUMIFS(CPI!$E$3:$E$73,CPI!$D$3:$D$73,'Projection of Power Price '!O$2)/100</f>
        <v>56.487177479333944</v>
      </c>
      <c r="P70" s="11">
        <f>P26*SUMIFS(CPI!$E$3:$E$73,CPI!$D$3:$D$73,'Projection of Power Price '!P$2)/100</f>
        <v>57.745401788395426</v>
      </c>
      <c r="Q70" s="11">
        <f>Q26*SUMIFS(CPI!$E$3:$E$73,CPI!$D$3:$D$73,'Projection of Power Price '!Q$2)/100</f>
        <v>57.50240920693868</v>
      </c>
      <c r="R70" s="11">
        <f>R26*SUMIFS(CPI!$E$3:$E$73,CPI!$D$3:$D$73,'Projection of Power Price '!R$2)/100</f>
        <v>57.44582030366135</v>
      </c>
      <c r="S70" s="11">
        <f>S26*SUMIFS(CPI!$E$3:$E$73,CPI!$D$3:$D$73,'Projection of Power Price '!S$2)/100</f>
        <v>57.618146748398829</v>
      </c>
      <c r="T70" s="11">
        <f>T26*SUMIFS(CPI!$E$3:$E$73,CPI!$D$3:$D$73,'Projection of Power Price '!T$2)/100</f>
        <v>57.598233763062474</v>
      </c>
      <c r="U70" s="11">
        <f>U26*SUMIFS(CPI!$E$3:$E$73,CPI!$D$3:$D$73,'Projection of Power Price '!U$2)/100</f>
        <v>59.380063521636245</v>
      </c>
      <c r="V70" s="11">
        <f>V26*SUMIFS(CPI!$E$3:$E$73,CPI!$D$3:$D$73,'Projection of Power Price '!V$2)/100</f>
        <v>60.124977870270897</v>
      </c>
      <c r="W70" s="11">
        <f>W26*SUMIFS(CPI!$E$3:$E$73,CPI!$D$3:$D$73,'Projection of Power Price '!W$2)/100</f>
        <v>61.380361278524909</v>
      </c>
      <c r="X70" s="11">
        <f>X26*SUMIFS(CPI!$E$3:$E$73,CPI!$D$3:$D$73,'Projection of Power Price '!X$2)/100</f>
        <v>62.948592825206617</v>
      </c>
      <c r="Y70" s="11">
        <f>Y26*SUMIFS(CPI!$E$3:$E$73,CPI!$D$3:$D$73,'Projection of Power Price '!Y$2)/100</f>
        <v>61.449142863204514</v>
      </c>
      <c r="Z70" s="11">
        <f>Z26*SUMIFS(CPI!$E$3:$E$73,CPI!$D$3:$D$73,'Projection of Power Price '!Z$2)/100</f>
        <v>61.669451523873867</v>
      </c>
      <c r="AA70" s="11">
        <f>AA26*SUMIFS(CPI!$E$3:$E$73,CPI!$D$3:$D$73,'Projection of Power Price '!AA$2)/100</f>
        <v>63.789036032197629</v>
      </c>
      <c r="AB70" s="21">
        <f>AB26*SUMIFS(CPI!$E$3:$E$73,CPI!$D$3:$D$73,'Projection of Power Price '!AB$2)/100</f>
        <v>63.131082879075656</v>
      </c>
      <c r="AC70" s="21">
        <f>AC26*SUMIFS(CPI!$E$3:$E$73,CPI!$D$3:$D$73,'Projection of Power Price '!AC$2)/100</f>
        <v>63.241903176483881</v>
      </c>
      <c r="AD70" s="21">
        <f>AD26*SUMIFS(CPI!$E$3:$E$73,CPI!$D$3:$D$73,'Projection of Power Price '!AD$2)/100</f>
        <v>63.931916373969074</v>
      </c>
      <c r="AE70" s="21">
        <f>AE26*SUMIFS(CPI!$E$3:$E$73,CPI!$D$3:$D$73,'Projection of Power Price '!AE$2)/100</f>
        <v>64.117780697924132</v>
      </c>
      <c r="AF70" s="21">
        <f>AF26*SUMIFS(CPI!$E$3:$E$73,CPI!$D$3:$D$73,'Projection of Power Price '!AF$2)/100</f>
        <v>63.899615144956023</v>
      </c>
      <c r="AG70" s="21">
        <f>AG26*SUMIFS(CPI!$E$3:$E$73,CPI!$D$3:$D$73,'Projection of Power Price '!AG$2)/100</f>
        <v>64.16997947621168</v>
      </c>
      <c r="AH70" s="21">
        <f>AH26*SUMIFS(CPI!$E$3:$E$73,CPI!$D$3:$D$73,'Projection of Power Price '!AH$2)/100</f>
        <v>64.199478187151428</v>
      </c>
      <c r="AI70" s="21">
        <f>AI26*SUMIFS(CPI!$E$3:$E$73,CPI!$D$3:$D$73,'Projection of Power Price '!AI$2)/100</f>
        <v>64.036942415446688</v>
      </c>
      <c r="AJ70" s="21">
        <f>AJ26*SUMIFS(CPI!$E$3:$E$73,CPI!$D$3:$D$73,'Projection of Power Price '!AJ$2)/100</f>
        <v>63.919532692463434</v>
      </c>
      <c r="AK70" s="21">
        <f>AK26*SUMIFS(CPI!$E$3:$E$73,CPI!$D$3:$D$73,'Projection of Power Price '!AK$2)/100</f>
        <v>63.800288846704888</v>
      </c>
    </row>
    <row r="71" spans="1:37" hidden="1" x14ac:dyDescent="0.3">
      <c r="A71" s="36" t="s">
        <v>15</v>
      </c>
      <c r="B71" s="36" t="s">
        <v>103</v>
      </c>
      <c r="C71" s="111" t="s">
        <v>145</v>
      </c>
      <c r="D71" s="12">
        <f>D27*SUMIFS(CPI!$E$3:$E$73,CPI!$D$3:$D$73,'Projection of Power Price '!D$2)/100</f>
        <v>44.96</v>
      </c>
      <c r="E71" s="12">
        <f>E27*SUMIFS(CPI!$E$3:$E$73,CPI!$D$3:$D$73,'Projection of Power Price '!E$2)/100</f>
        <v>46.794565408681343</v>
      </c>
      <c r="F71" s="12">
        <f>F27*SUMIFS(CPI!$E$3:$E$73,CPI!$D$3:$D$73,'Projection of Power Price '!F$2)/100</f>
        <v>46.532259468559879</v>
      </c>
      <c r="G71" s="12">
        <f>G27*SUMIFS(CPI!$E$3:$E$73,CPI!$D$3:$D$73,'Projection of Power Price '!G$2)/100</f>
        <v>42.418578787349972</v>
      </c>
      <c r="H71" s="11">
        <f>H27*SUMIFS(CPI!$E$3:$E$73,CPI!$D$3:$D$73,'Projection of Power Price '!H$2)/100</f>
        <v>37.000901039433401</v>
      </c>
      <c r="I71" s="11">
        <f>I27*SUMIFS(CPI!$E$3:$E$73,CPI!$D$3:$D$73,'Projection of Power Price '!I$2)/100</f>
        <v>39.930283423694874</v>
      </c>
      <c r="J71" s="11">
        <f>J27*SUMIFS(CPI!$E$3:$E$73,CPI!$D$3:$D$73,'Projection of Power Price '!J$2)/100</f>
        <v>44.733928156424916</v>
      </c>
      <c r="K71" s="11">
        <f>K27*SUMIFS(CPI!$E$3:$E$73,CPI!$D$3:$D$73,'Projection of Power Price '!K$2)/100</f>
        <v>48.378574837412373</v>
      </c>
      <c r="L71" s="11">
        <f>L27*SUMIFS(CPI!$E$3:$E$73,CPI!$D$3:$D$73,'Projection of Power Price '!L$2)/100</f>
        <v>51.918529656582294</v>
      </c>
      <c r="M71" s="11">
        <f>M27*SUMIFS(CPI!$E$3:$E$73,CPI!$D$3:$D$73,'Projection of Power Price '!M$2)/100</f>
        <v>55.870972401459227</v>
      </c>
      <c r="N71" s="11">
        <f>N27*SUMIFS(CPI!$E$3:$E$73,CPI!$D$3:$D$73,'Projection of Power Price '!N$2)/100</f>
        <v>58.997683630739402</v>
      </c>
      <c r="O71" s="11">
        <f>O27*SUMIFS(CPI!$E$3:$E$73,CPI!$D$3:$D$73,'Projection of Power Price '!O$2)/100</f>
        <v>61.091532614829106</v>
      </c>
      <c r="P71" s="11">
        <f>P27*SUMIFS(CPI!$E$3:$E$73,CPI!$D$3:$D$73,'Projection of Power Price '!P$2)/100</f>
        <v>64.00724154857177</v>
      </c>
      <c r="Q71" s="11">
        <f>Q27*SUMIFS(CPI!$E$3:$E$73,CPI!$D$3:$D$73,'Projection of Power Price '!Q$2)/100</f>
        <v>60.473275079354181</v>
      </c>
      <c r="R71" s="11">
        <f>R27*SUMIFS(CPI!$E$3:$E$73,CPI!$D$3:$D$73,'Projection of Power Price '!R$2)/100</f>
        <v>60.702579036201257</v>
      </c>
      <c r="S71" s="11">
        <f>S27*SUMIFS(CPI!$E$3:$E$73,CPI!$D$3:$D$73,'Projection of Power Price '!S$2)/100</f>
        <v>61.043187500148903</v>
      </c>
      <c r="T71" s="11">
        <f>T27*SUMIFS(CPI!$E$3:$E$73,CPI!$D$3:$D$73,'Projection of Power Price '!T$2)/100</f>
        <v>61.333247368459091</v>
      </c>
      <c r="U71" s="11">
        <f>U27*SUMIFS(CPI!$E$3:$E$73,CPI!$D$3:$D$73,'Projection of Power Price '!U$2)/100</f>
        <v>62.629354648528832</v>
      </c>
      <c r="V71" s="11">
        <f>V27*SUMIFS(CPI!$E$3:$E$73,CPI!$D$3:$D$73,'Projection of Power Price '!V$2)/100</f>
        <v>64.758818320303718</v>
      </c>
      <c r="W71" s="11">
        <f>W27*SUMIFS(CPI!$E$3:$E$73,CPI!$D$3:$D$73,'Projection of Power Price '!W$2)/100</f>
        <v>66.621180449973309</v>
      </c>
      <c r="X71" s="11">
        <f>X27*SUMIFS(CPI!$E$3:$E$73,CPI!$D$3:$D$73,'Projection of Power Price '!X$2)/100</f>
        <v>68.516323147700135</v>
      </c>
      <c r="Y71" s="11">
        <f>Y27*SUMIFS(CPI!$E$3:$E$73,CPI!$D$3:$D$73,'Projection of Power Price '!Y$2)/100</f>
        <v>66.772740878461121</v>
      </c>
      <c r="Z71" s="11">
        <f>Z27*SUMIFS(CPI!$E$3:$E$73,CPI!$D$3:$D$73,'Projection of Power Price '!Z$2)/100</f>
        <v>66.842503253606779</v>
      </c>
      <c r="AA71" s="11">
        <f>AA27*SUMIFS(CPI!$E$3:$E$73,CPI!$D$3:$D$73,'Projection of Power Price '!AA$2)/100</f>
        <v>70.853406367384508</v>
      </c>
      <c r="AB71" s="21">
        <f>AB27*SUMIFS(CPI!$E$3:$E$73,CPI!$D$3:$D$73,'Projection of Power Price '!AB$2)/100</f>
        <v>69.742673410327072</v>
      </c>
      <c r="AC71" s="21">
        <f>AC27*SUMIFS(CPI!$E$3:$E$73,CPI!$D$3:$D$73,'Projection of Power Price '!AC$2)/100</f>
        <v>70.28305270579618</v>
      </c>
      <c r="AD71" s="21">
        <f>AD27*SUMIFS(CPI!$E$3:$E$73,CPI!$D$3:$D$73,'Projection of Power Price '!AD$2)/100</f>
        <v>71.550676255271981</v>
      </c>
      <c r="AE71" s="21">
        <f>AE27*SUMIFS(CPI!$E$3:$E$73,CPI!$D$3:$D$73,'Projection of Power Price '!AE$2)/100</f>
        <v>72.188063976056782</v>
      </c>
      <c r="AF71" s="21">
        <f>AF27*SUMIFS(CPI!$E$3:$E$73,CPI!$D$3:$D$73,'Projection of Power Price '!AF$2)/100</f>
        <v>72.036317815276064</v>
      </c>
      <c r="AG71" s="21">
        <f>AG27*SUMIFS(CPI!$E$3:$E$73,CPI!$D$3:$D$73,'Projection of Power Price '!AG$2)/100</f>
        <v>72.806784883176221</v>
      </c>
      <c r="AH71" s="21">
        <f>AH27*SUMIFS(CPI!$E$3:$E$73,CPI!$D$3:$D$73,'Projection of Power Price '!AH$2)/100</f>
        <v>73.134010483539356</v>
      </c>
      <c r="AI71" s="21">
        <f>AI27*SUMIFS(CPI!$E$3:$E$73,CPI!$D$3:$D$73,'Projection of Power Price '!AI$2)/100</f>
        <v>73.204800274573628</v>
      </c>
      <c r="AJ71" s="21">
        <f>AJ27*SUMIFS(CPI!$E$3:$E$73,CPI!$D$3:$D$73,'Projection of Power Price '!AJ$2)/100</f>
        <v>73.335688522864359</v>
      </c>
      <c r="AK71" s="21">
        <f>AK27*SUMIFS(CPI!$E$3:$E$73,CPI!$D$3:$D$73,'Projection of Power Price '!AK$2)/100</f>
        <v>73.506023177961595</v>
      </c>
    </row>
    <row r="72" spans="1:37" hidden="1" x14ac:dyDescent="0.3">
      <c r="A72" s="36" t="s">
        <v>27</v>
      </c>
      <c r="B72" s="36" t="s">
        <v>103</v>
      </c>
      <c r="C72" s="111" t="s">
        <v>145</v>
      </c>
      <c r="D72" s="12">
        <f>D28*SUMIFS(CPI!$E$3:$E$73,CPI!$D$3:$D$73,'Projection of Power Price '!D$2)/100</f>
        <v>39.31</v>
      </c>
      <c r="E72" s="12">
        <f>E28*SUMIFS(CPI!$E$3:$E$73,CPI!$D$3:$D$73,'Projection of Power Price '!E$2)/100</f>
        <v>49.142151708571106</v>
      </c>
      <c r="F72" s="12">
        <f>F28*SUMIFS(CPI!$E$3:$E$73,CPI!$D$3:$D$73,'Projection of Power Price '!F$2)/100</f>
        <v>45.673766290139099</v>
      </c>
      <c r="G72" s="12">
        <f>G28*SUMIFS(CPI!$E$3:$E$73,CPI!$D$3:$D$73,'Projection of Power Price '!G$2)/100</f>
        <v>42.077258081863917</v>
      </c>
      <c r="H72" s="11">
        <f>H28*SUMIFS(CPI!$E$3:$E$73,CPI!$D$3:$D$73,'Projection of Power Price '!H$2)/100</f>
        <v>36.311732482444206</v>
      </c>
      <c r="I72" s="11">
        <f>I28*SUMIFS(CPI!$E$3:$E$73,CPI!$D$3:$D$73,'Projection of Power Price '!I$2)/100</f>
        <v>39.85715103647199</v>
      </c>
      <c r="J72" s="11">
        <f>J28*SUMIFS(CPI!$E$3:$E$73,CPI!$D$3:$D$73,'Projection of Power Price '!J$2)/100</f>
        <v>44.527574296096446</v>
      </c>
      <c r="K72" s="11">
        <f>K28*SUMIFS(CPI!$E$3:$E$73,CPI!$D$3:$D$73,'Projection of Power Price '!K$2)/100</f>
        <v>47.594866581036378</v>
      </c>
      <c r="L72" s="11">
        <f>L28*SUMIFS(CPI!$E$3:$E$73,CPI!$D$3:$D$73,'Projection of Power Price '!L$2)/100</f>
        <v>50.639151969407102</v>
      </c>
      <c r="M72" s="11">
        <f>M28*SUMIFS(CPI!$E$3:$E$73,CPI!$D$3:$D$73,'Projection of Power Price '!M$2)/100</f>
        <v>53.189437274050185</v>
      </c>
      <c r="N72" s="11">
        <f>N28*SUMIFS(CPI!$E$3:$E$73,CPI!$D$3:$D$73,'Projection of Power Price '!N$2)/100</f>
        <v>55.290543103250137</v>
      </c>
      <c r="O72" s="11">
        <f>O28*SUMIFS(CPI!$E$3:$E$73,CPI!$D$3:$D$73,'Projection of Power Price '!O$2)/100</f>
        <v>56.413573223171504</v>
      </c>
      <c r="P72" s="11">
        <f>P28*SUMIFS(CPI!$E$3:$E$73,CPI!$D$3:$D$73,'Projection of Power Price '!P$2)/100</f>
        <v>57.689205790547696</v>
      </c>
      <c r="Q72" s="11">
        <f>Q28*SUMIFS(CPI!$E$3:$E$73,CPI!$D$3:$D$73,'Projection of Power Price '!Q$2)/100</f>
        <v>57.47088808362394</v>
      </c>
      <c r="R72" s="11">
        <f>R28*SUMIFS(CPI!$E$3:$E$73,CPI!$D$3:$D$73,'Projection of Power Price '!R$2)/100</f>
        <v>57.438084534700437</v>
      </c>
      <c r="S72" s="11">
        <f>S28*SUMIFS(CPI!$E$3:$E$73,CPI!$D$3:$D$73,'Projection of Power Price '!S$2)/100</f>
        <v>57.610552423006922</v>
      </c>
      <c r="T72" s="11">
        <f>T28*SUMIFS(CPI!$E$3:$E$73,CPI!$D$3:$D$73,'Projection of Power Price '!T$2)/100</f>
        <v>57.613143997016152</v>
      </c>
      <c r="U72" s="11">
        <f>U28*SUMIFS(CPI!$E$3:$E$73,CPI!$D$3:$D$73,'Projection of Power Price '!U$2)/100</f>
        <v>59.409336414671316</v>
      </c>
      <c r="V72" s="11">
        <f>V28*SUMIFS(CPI!$E$3:$E$73,CPI!$D$3:$D$73,'Projection of Power Price '!V$2)/100</f>
        <v>60.160899114069601</v>
      </c>
      <c r="W72" s="11">
        <f>W28*SUMIFS(CPI!$E$3:$E$73,CPI!$D$3:$D$73,'Projection of Power Price '!W$2)/100</f>
        <v>61.408575648223149</v>
      </c>
      <c r="X72" s="11">
        <f>X28*SUMIFS(CPI!$E$3:$E$73,CPI!$D$3:$D$73,'Projection of Power Price '!X$2)/100</f>
        <v>62.983218013779336</v>
      </c>
      <c r="Y72" s="11">
        <f>Y28*SUMIFS(CPI!$E$3:$E$73,CPI!$D$3:$D$73,'Projection of Power Price '!Y$2)/100</f>
        <v>61.557926475265958</v>
      </c>
      <c r="Z72" s="11">
        <f>Z28*SUMIFS(CPI!$E$3:$E$73,CPI!$D$3:$D$73,'Projection of Power Price '!Z$2)/100</f>
        <v>61.782924916655112</v>
      </c>
      <c r="AA72" s="11">
        <f>AA28*SUMIFS(CPI!$E$3:$E$73,CPI!$D$3:$D$73,'Projection of Power Price '!AA$2)/100</f>
        <v>63.861121443781165</v>
      </c>
      <c r="AB72" s="21">
        <f>AB28*SUMIFS(CPI!$E$3:$E$73,CPI!$D$3:$D$73,'Projection of Power Price '!AB$2)/100</f>
        <v>63.249319117559246</v>
      </c>
      <c r="AC72" s="21">
        <f>AC28*SUMIFS(CPI!$E$3:$E$73,CPI!$D$3:$D$73,'Projection of Power Price '!AC$2)/100</f>
        <v>63.368076905541372</v>
      </c>
      <c r="AD72" s="21">
        <f>AD28*SUMIFS(CPI!$E$3:$E$73,CPI!$D$3:$D$73,'Projection of Power Price '!AD$2)/100</f>
        <v>64.051258570847409</v>
      </c>
      <c r="AE72" s="21">
        <f>AE28*SUMIFS(CPI!$E$3:$E$73,CPI!$D$3:$D$73,'Projection of Power Price '!AE$2)/100</f>
        <v>64.24638065047148</v>
      </c>
      <c r="AF72" s="21">
        <f>AF28*SUMIFS(CPI!$E$3:$E$73,CPI!$D$3:$D$73,'Projection of Power Price '!AF$2)/100</f>
        <v>64.044375553675579</v>
      </c>
      <c r="AG72" s="21">
        <f>AG28*SUMIFS(CPI!$E$3:$E$73,CPI!$D$3:$D$73,'Projection of Power Price '!AG$2)/100</f>
        <v>64.313107252554744</v>
      </c>
      <c r="AH72" s="21">
        <f>AH28*SUMIFS(CPI!$E$3:$E$73,CPI!$D$3:$D$73,'Projection of Power Price '!AH$2)/100</f>
        <v>64.348542380284258</v>
      </c>
      <c r="AI72" s="21">
        <f>AI28*SUMIFS(CPI!$E$3:$E$73,CPI!$D$3:$D$73,'Projection of Power Price '!AI$2)/100</f>
        <v>64.194473308235544</v>
      </c>
      <c r="AJ72" s="21">
        <f>AJ28*SUMIFS(CPI!$E$3:$E$73,CPI!$D$3:$D$73,'Projection of Power Price '!AJ$2)/100</f>
        <v>64.081372490909445</v>
      </c>
      <c r="AK72" s="21">
        <f>AK28*SUMIFS(CPI!$E$3:$E$73,CPI!$D$3:$D$73,'Projection of Power Price '!AK$2)/100</f>
        <v>63.964973184212106</v>
      </c>
    </row>
    <row r="73" spans="1:37" hidden="1" x14ac:dyDescent="0.3">
      <c r="A73" s="36" t="s">
        <v>21</v>
      </c>
      <c r="B73" s="36" t="s">
        <v>103</v>
      </c>
      <c r="C73" s="111" t="s">
        <v>145</v>
      </c>
      <c r="D73" s="12">
        <f>D29*SUMIFS(CPI!$E$3:$E$73,CPI!$D$3:$D$73,'Projection of Power Price '!D$2)/100</f>
        <v>50.35</v>
      </c>
      <c r="E73" s="12">
        <f>E29*SUMIFS(CPI!$E$3:$E$73,CPI!$D$3:$D$73,'Projection of Power Price '!E$2)/100</f>
        <v>48.317058615722814</v>
      </c>
      <c r="F73" s="12">
        <f>F29*SUMIFS(CPI!$E$3:$E$73,CPI!$D$3:$D$73,'Projection of Power Price '!F$2)/100</f>
        <v>49.146322966897294</v>
      </c>
      <c r="G73" s="12">
        <f>G29*SUMIFS(CPI!$E$3:$E$73,CPI!$D$3:$D$73,'Projection of Power Price '!G$2)/100</f>
        <v>45.936078279997901</v>
      </c>
      <c r="H73" s="11">
        <f>H29*SUMIFS(CPI!$E$3:$E$73,CPI!$D$3:$D$73,'Projection of Power Price '!H$2)/100</f>
        <v>40.856519723129708</v>
      </c>
      <c r="I73" s="11">
        <f>I29*SUMIFS(CPI!$E$3:$E$73,CPI!$D$3:$D$73,'Projection of Power Price '!I$2)/100</f>
        <v>43.925140075744928</v>
      </c>
      <c r="J73" s="11">
        <f>J29*SUMIFS(CPI!$E$3:$E$73,CPI!$D$3:$D$73,'Projection of Power Price '!J$2)/100</f>
        <v>48.035589921680504</v>
      </c>
      <c r="K73" s="11">
        <f>K29*SUMIFS(CPI!$E$3:$E$73,CPI!$D$3:$D$73,'Projection of Power Price '!K$2)/100</f>
        <v>50.262996937013078</v>
      </c>
      <c r="L73" s="11">
        <f>L29*SUMIFS(CPI!$E$3:$E$73,CPI!$D$3:$D$73,'Projection of Power Price '!L$2)/100</f>
        <v>52.83484070280236</v>
      </c>
      <c r="M73" s="11">
        <f>M29*SUMIFS(CPI!$E$3:$E$73,CPI!$D$3:$D$73,'Projection of Power Price '!M$2)/100</f>
        <v>57.347513895665472</v>
      </c>
      <c r="N73" s="11">
        <f>N29*SUMIFS(CPI!$E$3:$E$73,CPI!$D$3:$D$73,'Projection of Power Price '!N$2)/100</f>
        <v>62.038371928567685</v>
      </c>
      <c r="O73" s="11">
        <f>O29*SUMIFS(CPI!$E$3:$E$73,CPI!$D$3:$D$73,'Projection of Power Price '!O$2)/100</f>
        <v>62.931639018890216</v>
      </c>
      <c r="P73" s="11">
        <f>P29*SUMIFS(CPI!$E$3:$E$73,CPI!$D$3:$D$73,'Projection of Power Price '!P$2)/100</f>
        <v>64.906377514135542</v>
      </c>
      <c r="Q73" s="11">
        <f>Q29*SUMIFS(CPI!$E$3:$E$73,CPI!$D$3:$D$73,'Projection of Power Price '!Q$2)/100</f>
        <v>60.835767997473852</v>
      </c>
      <c r="R73" s="11">
        <f>R29*SUMIFS(CPI!$E$3:$E$73,CPI!$D$3:$D$73,'Projection of Power Price '!R$2)/100</f>
        <v>60.71031480516217</v>
      </c>
      <c r="S73" s="11">
        <f>S29*SUMIFS(CPI!$E$3:$E$73,CPI!$D$3:$D$73,'Projection of Power Price '!S$2)/100</f>
        <v>60.11667980233625</v>
      </c>
      <c r="T73" s="11">
        <f>T29*SUMIFS(CPI!$E$3:$E$73,CPI!$D$3:$D$73,'Projection of Power Price '!T$2)/100</f>
        <v>60.274620757747869</v>
      </c>
      <c r="U73" s="11">
        <f>U29*SUMIFS(CPI!$E$3:$E$73,CPI!$D$3:$D$73,'Projection of Power Price '!U$2)/100</f>
        <v>61.429166034091033</v>
      </c>
      <c r="V73" s="11">
        <f>V29*SUMIFS(CPI!$E$3:$E$73,CPI!$D$3:$D$73,'Projection of Power Price '!V$2)/100</f>
        <v>60.139346367790367</v>
      </c>
      <c r="W73" s="11">
        <f>W29*SUMIFS(CPI!$E$3:$E$73,CPI!$D$3:$D$73,'Projection of Power Price '!W$2)/100</f>
        <v>60.378751154237314</v>
      </c>
      <c r="X73" s="11">
        <f>X29*SUMIFS(CPI!$E$3:$E$73,CPI!$D$3:$D$73,'Projection of Power Price '!X$2)/100</f>
        <v>62.041412884601321</v>
      </c>
      <c r="Y73" s="11">
        <f>Y29*SUMIFS(CPI!$E$3:$E$73,CPI!$D$3:$D$73,'Projection of Power Price '!Y$2)/100</f>
        <v>59.504635797606326</v>
      </c>
      <c r="Z73" s="11">
        <f>Z29*SUMIFS(CPI!$E$3:$E$73,CPI!$D$3:$D$73,'Projection of Power Price '!Z$2)/100</f>
        <v>59.880576861204943</v>
      </c>
      <c r="AA73" s="11">
        <f>AA29*SUMIFS(CPI!$E$3:$E$73,CPI!$D$3:$D$73,'Projection of Power Price '!AA$2)/100</f>
        <v>65.440447279384173</v>
      </c>
      <c r="AB73" s="21">
        <f>AB29*SUMIFS(CPI!$E$3:$E$73,CPI!$D$3:$D$73,'Projection of Power Price '!AB$2)/100</f>
        <v>63.647081245933492</v>
      </c>
      <c r="AC73" s="21">
        <f>AC29*SUMIFS(CPI!$E$3:$E$73,CPI!$D$3:$D$73,'Projection of Power Price '!AC$2)/100</f>
        <v>64.613554045211274</v>
      </c>
      <c r="AD73" s="21">
        <f>AD29*SUMIFS(CPI!$E$3:$E$73,CPI!$D$3:$D$73,'Projection of Power Price '!AD$2)/100</f>
        <v>66.439498829407697</v>
      </c>
      <c r="AE73" s="21">
        <f>AE29*SUMIFS(CPI!$E$3:$E$73,CPI!$D$3:$D$73,'Projection of Power Price '!AE$2)/100</f>
        <v>67.335803996894782</v>
      </c>
      <c r="AF73" s="21">
        <f>AF29*SUMIFS(CPI!$E$3:$E$73,CPI!$D$3:$D$73,'Projection of Power Price '!AF$2)/100</f>
        <v>67.236878226334099</v>
      </c>
      <c r="AG73" s="21">
        <f>AG29*SUMIFS(CPI!$E$3:$E$73,CPI!$D$3:$D$73,'Projection of Power Price '!AG$2)/100</f>
        <v>68.485368110551647</v>
      </c>
      <c r="AH73" s="21">
        <f>AH29*SUMIFS(CPI!$E$3:$E$73,CPI!$D$3:$D$73,'Projection of Power Price '!AH$2)/100</f>
        <v>69.055245452457768</v>
      </c>
      <c r="AI73" s="21">
        <f>AI29*SUMIFS(CPI!$E$3:$E$73,CPI!$D$3:$D$73,'Projection of Power Price '!AI$2)/100</f>
        <v>69.329644328777746</v>
      </c>
      <c r="AJ73" s="21">
        <f>AJ29*SUMIFS(CPI!$E$3:$E$73,CPI!$D$3:$D$73,'Projection of Power Price '!AJ$2)/100</f>
        <v>69.727344353067011</v>
      </c>
      <c r="AK73" s="21">
        <f>AK29*SUMIFS(CPI!$E$3:$E$73,CPI!$D$3:$D$73,'Projection of Power Price '!AK$2)/100</f>
        <v>70.185981913697546</v>
      </c>
    </row>
    <row r="74" spans="1:37" hidden="1" x14ac:dyDescent="0.3">
      <c r="A74" s="36" t="s">
        <v>29</v>
      </c>
      <c r="B74" s="36" t="s">
        <v>103</v>
      </c>
      <c r="C74" s="111" t="s">
        <v>145</v>
      </c>
      <c r="D74" s="12">
        <f>D30*SUMIFS(CPI!$E$3:$E$73,CPI!$D$3:$D$73,'Projection of Power Price '!D$2)/100</f>
        <v>38.58</v>
      </c>
      <c r="E74" s="12">
        <f>E30*SUMIFS(CPI!$E$3:$E$73,CPI!$D$3:$D$73,'Projection of Power Price '!E$2)/100</f>
        <v>48.847475603982431</v>
      </c>
      <c r="F74" s="12">
        <f>F30*SUMIFS(CPI!$E$3:$E$73,CPI!$D$3:$D$73,'Projection of Power Price '!F$2)/100</f>
        <v>44.622353296342865</v>
      </c>
      <c r="G74" s="12">
        <f>G30*SUMIFS(CPI!$E$3:$E$73,CPI!$D$3:$D$73,'Projection of Power Price '!G$2)/100</f>
        <v>45.05433312415893</v>
      </c>
      <c r="H74" s="11">
        <f>H30*SUMIFS(CPI!$E$3:$E$73,CPI!$D$3:$D$73,'Projection of Power Price '!H$2)/100</f>
        <v>36.954335596393591</v>
      </c>
      <c r="I74" s="11">
        <f>I30*SUMIFS(CPI!$E$3:$E$73,CPI!$D$3:$D$73,'Projection of Power Price '!I$2)/100</f>
        <v>39.427498261537544</v>
      </c>
      <c r="J74" s="11">
        <f>J30*SUMIFS(CPI!$E$3:$E$73,CPI!$D$3:$D$73,'Projection of Power Price '!J$2)/100</f>
        <v>43.118984901680335</v>
      </c>
      <c r="K74" s="11">
        <f>K30*SUMIFS(CPI!$E$3:$E$73,CPI!$D$3:$D$73,'Projection of Power Price '!K$2)/100</f>
        <v>45.877752985605838</v>
      </c>
      <c r="L74" s="11">
        <f>L30*SUMIFS(CPI!$E$3:$E$73,CPI!$D$3:$D$73,'Projection of Power Price '!L$2)/100</f>
        <v>49.169596517922088</v>
      </c>
      <c r="M74" s="11">
        <f>M30*SUMIFS(CPI!$E$3:$E$73,CPI!$D$3:$D$73,'Projection of Power Price '!M$2)/100</f>
        <v>51.348003341620561</v>
      </c>
      <c r="N74" s="11">
        <f>N30*SUMIFS(CPI!$E$3:$E$73,CPI!$D$3:$D$73,'Projection of Power Price '!N$2)/100</f>
        <v>53.499452736036211</v>
      </c>
      <c r="O74" s="11">
        <f>O30*SUMIFS(CPI!$E$3:$E$73,CPI!$D$3:$D$73,'Projection of Power Price '!O$2)/100</f>
        <v>54.475327810893795</v>
      </c>
      <c r="P74" s="11">
        <f>P30*SUMIFS(CPI!$E$3:$E$73,CPI!$D$3:$D$73,'Projection of Power Price '!P$2)/100</f>
        <v>55.706289866491851</v>
      </c>
      <c r="Q74" s="11">
        <f>Q30*SUMIFS(CPI!$E$3:$E$73,CPI!$D$3:$D$73,'Projection of Power Price '!Q$2)/100</f>
        <v>55.327451698220699</v>
      </c>
      <c r="R74" s="11">
        <f>R30*SUMIFS(CPI!$E$3:$E$73,CPI!$D$3:$D$73,'Projection of Power Price '!R$2)/100</f>
        <v>54.707358091501881</v>
      </c>
      <c r="S74" s="11">
        <f>S30*SUMIFS(CPI!$E$3:$E$73,CPI!$D$3:$D$73,'Projection of Power Price '!S$2)/100</f>
        <v>52.750184172186401</v>
      </c>
      <c r="T74" s="11">
        <f>T30*SUMIFS(CPI!$E$3:$E$73,CPI!$D$3:$D$73,'Projection of Power Price '!T$2)/100</f>
        <v>51.037730823443653</v>
      </c>
      <c r="U74" s="11">
        <f>U30*SUMIFS(CPI!$E$3:$E$73,CPI!$D$3:$D$73,'Projection of Power Price '!U$2)/100</f>
        <v>51.000697890347922</v>
      </c>
      <c r="V74" s="11">
        <f>V30*SUMIFS(CPI!$E$3:$E$73,CPI!$D$3:$D$73,'Projection of Power Price '!V$2)/100</f>
        <v>50.304109815705196</v>
      </c>
      <c r="W74" s="11">
        <f>W30*SUMIFS(CPI!$E$3:$E$73,CPI!$D$3:$D$73,'Projection of Power Price '!W$2)/100</f>
        <v>50.045238252256283</v>
      </c>
      <c r="X74" s="11">
        <f>X30*SUMIFS(CPI!$E$3:$E$73,CPI!$D$3:$D$73,'Projection of Power Price '!X$2)/100</f>
        <v>50.414274561881641</v>
      </c>
      <c r="Y74" s="11">
        <f>Y30*SUMIFS(CPI!$E$3:$E$73,CPI!$D$3:$D$73,'Projection of Power Price '!Y$2)/100</f>
        <v>49.65971890604623</v>
      </c>
      <c r="Z74" s="11">
        <f>Z30*SUMIFS(CPI!$E$3:$E$73,CPI!$D$3:$D$73,'Projection of Power Price '!Z$2)/100</f>
        <v>49.127304168818235</v>
      </c>
      <c r="AA74" s="11">
        <f>AA30*SUMIFS(CPI!$E$3:$E$73,CPI!$D$3:$D$73,'Projection of Power Price '!AA$2)/100</f>
        <v>48.428290145668846</v>
      </c>
      <c r="AB74" s="21">
        <f>AB30*SUMIFS(CPI!$E$3:$E$73,CPI!$D$3:$D$73,'Projection of Power Price '!AB$2)/100</f>
        <v>48.109297297477106</v>
      </c>
      <c r="AC74" s="21">
        <f>AC30*SUMIFS(CPI!$E$3:$E$73,CPI!$D$3:$D$73,'Projection of Power Price '!AC$2)/100</f>
        <v>47.356365988104059</v>
      </c>
      <c r="AD74" s="21">
        <f>AD30*SUMIFS(CPI!$E$3:$E$73,CPI!$D$3:$D$73,'Projection of Power Price '!AD$2)/100</f>
        <v>46.801664956529912</v>
      </c>
      <c r="AE74" s="21">
        <f>AE30*SUMIFS(CPI!$E$3:$E$73,CPI!$D$3:$D$73,'Projection of Power Price '!AE$2)/100</f>
        <v>46.199107369376627</v>
      </c>
      <c r="AF74" s="21">
        <f>AF30*SUMIFS(CPI!$E$3:$E$73,CPI!$D$3:$D$73,'Projection of Power Price '!AF$2)/100</f>
        <v>45.597470721237585</v>
      </c>
      <c r="AG74" s="21">
        <f>AG30*SUMIFS(CPI!$E$3:$E$73,CPI!$D$3:$D$73,'Projection of Power Price '!AG$2)/100</f>
        <v>44.915093858764678</v>
      </c>
      <c r="AH74" s="21">
        <f>AH30*SUMIFS(CPI!$E$3:$E$73,CPI!$D$3:$D$73,'Projection of Power Price '!AH$2)/100</f>
        <v>44.297995131943154</v>
      </c>
      <c r="AI74" s="21">
        <f>AI30*SUMIFS(CPI!$E$3:$E$73,CPI!$D$3:$D$73,'Projection of Power Price '!AI$2)/100</f>
        <v>43.626590760846824</v>
      </c>
      <c r="AJ74" s="21">
        <f>AJ30*SUMIFS(CPI!$E$3:$E$73,CPI!$D$3:$D$73,'Projection of Power Price '!AJ$2)/100</f>
        <v>42.946210196794667</v>
      </c>
      <c r="AK74" s="21">
        <f>AK30*SUMIFS(CPI!$E$3:$E$73,CPI!$D$3:$D$73,'Projection of Power Price '!AK$2)/100</f>
        <v>42.252095387546959</v>
      </c>
    </row>
    <row r="75" spans="1:37" hidden="1" x14ac:dyDescent="0.3">
      <c r="A75" s="36" t="s">
        <v>33</v>
      </c>
      <c r="B75" s="36" t="s">
        <v>103</v>
      </c>
      <c r="C75" s="111" t="s">
        <v>145</v>
      </c>
      <c r="D75" s="12">
        <f>D31*SUMIFS(CPI!$E$3:$E$73,CPI!$D$3:$D$73,'Projection of Power Price '!D$2)/100</f>
        <v>48.32</v>
      </c>
      <c r="E75" s="12">
        <f>E31*SUMIFS(CPI!$E$3:$E$73,CPI!$D$3:$D$73,'Projection of Power Price '!E$2)/100</f>
        <v>44.289818519677617</v>
      </c>
      <c r="F75" s="12">
        <f>F31*SUMIFS(CPI!$E$3:$E$73,CPI!$D$3:$D$73,'Projection of Power Price '!F$2)/100</f>
        <v>44.439079471736179</v>
      </c>
      <c r="G75" s="12">
        <f>G31*SUMIFS(CPI!$E$3:$E$73,CPI!$D$3:$D$73,'Projection of Power Price '!G$2)/100</f>
        <v>41.242918579564673</v>
      </c>
      <c r="H75" s="11">
        <f>H31*SUMIFS(CPI!$E$3:$E$73,CPI!$D$3:$D$73,'Projection of Power Price '!H$2)/100</f>
        <v>41.620192988982602</v>
      </c>
      <c r="I75" s="11">
        <f>I31*SUMIFS(CPI!$E$3:$E$73,CPI!$D$3:$D$73,'Projection of Power Price '!I$2)/100</f>
        <v>43.888573882133485</v>
      </c>
      <c r="J75" s="11">
        <f>J31*SUMIFS(CPI!$E$3:$E$73,CPI!$D$3:$D$73,'Projection of Power Price '!J$2)/100</f>
        <v>46.034854667191382</v>
      </c>
      <c r="K75" s="11">
        <f>K31*SUMIFS(CPI!$E$3:$E$73,CPI!$D$3:$D$73,'Projection of Power Price '!K$2)/100</f>
        <v>48.176043490259026</v>
      </c>
      <c r="L75" s="11">
        <f>L31*SUMIFS(CPI!$E$3:$E$73,CPI!$D$3:$D$73,'Projection of Power Price '!L$2)/100</f>
        <v>53.120107349267101</v>
      </c>
      <c r="M75" s="11">
        <f>M31*SUMIFS(CPI!$E$3:$E$73,CPI!$D$3:$D$73,'Projection of Power Price '!M$2)/100</f>
        <v>51.297088117682421</v>
      </c>
      <c r="N75" s="11">
        <f>N31*SUMIFS(CPI!$E$3:$E$73,CPI!$D$3:$D$73,'Projection of Power Price '!N$2)/100</f>
        <v>50.75866794155538</v>
      </c>
      <c r="O75" s="11">
        <f>O31*SUMIFS(CPI!$E$3:$E$73,CPI!$D$3:$D$73,'Projection of Power Price '!O$2)/100</f>
        <v>53.665680993106911</v>
      </c>
      <c r="P75" s="11">
        <f>P31*SUMIFS(CPI!$E$3:$E$73,CPI!$D$3:$D$73,'Projection of Power Price '!P$2)/100</f>
        <v>52.262277998394858</v>
      </c>
      <c r="Q75" s="11">
        <f>Q31*SUMIFS(CPI!$E$3:$E$73,CPI!$D$3:$D$73,'Projection of Power Price '!Q$2)/100</f>
        <v>60.095021599577152</v>
      </c>
      <c r="R75" s="11">
        <f>R31*SUMIFS(CPI!$E$3:$E$73,CPI!$D$3:$D$73,'Projection of Power Price '!R$2)/100</f>
        <v>60.145603671016289</v>
      </c>
      <c r="S75" s="11">
        <f>S31*SUMIFS(CPI!$E$3:$E$73,CPI!$D$3:$D$73,'Projection of Power Price '!S$2)/100</f>
        <v>51.671789966535606</v>
      </c>
      <c r="T75" s="11">
        <f>T31*SUMIFS(CPI!$E$3:$E$73,CPI!$D$3:$D$73,'Projection of Power Price '!T$2)/100</f>
        <v>50.769346612277424</v>
      </c>
      <c r="U75" s="11">
        <f>U31*SUMIFS(CPI!$E$3:$E$73,CPI!$D$3:$D$73,'Projection of Power Price '!U$2)/100</f>
        <v>50.671377843703397</v>
      </c>
      <c r="V75" s="11">
        <f>V31*SUMIFS(CPI!$E$3:$E$73,CPI!$D$3:$D$73,'Projection of Power Price '!V$2)/100</f>
        <v>57.45962158040706</v>
      </c>
      <c r="W75" s="11">
        <f>W31*SUMIFS(CPI!$E$3:$E$73,CPI!$D$3:$D$73,'Projection of Power Price '!W$2)/100</f>
        <v>58.213298279897273</v>
      </c>
      <c r="X75" s="11">
        <f>X31*SUMIFS(CPI!$E$3:$E$73,CPI!$D$3:$D$73,'Projection of Power Price '!X$2)/100</f>
        <v>59.382198402216353</v>
      </c>
      <c r="Y75" s="11">
        <f>Y31*SUMIFS(CPI!$E$3:$E$73,CPI!$D$3:$D$73,'Projection of Power Price '!Y$2)/100</f>
        <v>58.403201725484266</v>
      </c>
      <c r="Z75" s="11">
        <f>Z31*SUMIFS(CPI!$E$3:$E$73,CPI!$D$3:$D$73,'Projection of Power Price '!Z$2)/100</f>
        <v>56.322852252240253</v>
      </c>
      <c r="AA75" s="11">
        <f>AA31*SUMIFS(CPI!$E$3:$E$73,CPI!$D$3:$D$73,'Projection of Power Price '!AA$2)/100</f>
        <v>56.744325354715357</v>
      </c>
      <c r="AB75" s="21">
        <f>AB31*SUMIFS(CPI!$E$3:$E$73,CPI!$D$3:$D$73,'Projection of Power Price '!AB$2)/100</f>
        <v>55.940520332209701</v>
      </c>
      <c r="AC75" s="21">
        <f>AC31*SUMIFS(CPI!$E$3:$E$73,CPI!$D$3:$D$73,'Projection of Power Price '!AC$2)/100</f>
        <v>54.783473517787435</v>
      </c>
      <c r="AD75" s="21">
        <f>AD31*SUMIFS(CPI!$E$3:$E$73,CPI!$D$3:$D$73,'Projection of Power Price '!AD$2)/100</f>
        <v>54.115161881561427</v>
      </c>
      <c r="AE75" s="21">
        <f>AE31*SUMIFS(CPI!$E$3:$E$73,CPI!$D$3:$D$73,'Projection of Power Price '!AE$2)/100</f>
        <v>53.5959256729763</v>
      </c>
      <c r="AF75" s="21">
        <f>AF31*SUMIFS(CPI!$E$3:$E$73,CPI!$D$3:$D$73,'Projection of Power Price '!AF$2)/100</f>
        <v>52.567177863151592</v>
      </c>
      <c r="AG75" s="21">
        <f>AG31*SUMIFS(CPI!$E$3:$E$73,CPI!$D$3:$D$73,'Projection of Power Price '!AG$2)/100</f>
        <v>51.781259928950604</v>
      </c>
      <c r="AH75" s="21">
        <f>AH31*SUMIFS(CPI!$E$3:$E$73,CPI!$D$3:$D$73,'Projection of Power Price '!AH$2)/100</f>
        <v>51.049904240176645</v>
      </c>
      <c r="AI75" s="21">
        <f>AI31*SUMIFS(CPI!$E$3:$E$73,CPI!$D$3:$D$73,'Projection of Power Price '!AI$2)/100</f>
        <v>50.192196794375576</v>
      </c>
      <c r="AJ75" s="21">
        <f>AJ31*SUMIFS(CPI!$E$3:$E$73,CPI!$D$3:$D$73,'Projection of Power Price '!AJ$2)/100</f>
        <v>49.300925978231732</v>
      </c>
      <c r="AK75" s="21">
        <f>AK31*SUMIFS(CPI!$E$3:$E$73,CPI!$D$3:$D$73,'Projection of Power Price '!AK$2)/100</f>
        <v>48.493728018204166</v>
      </c>
    </row>
    <row r="76" spans="1:37" hidden="1" x14ac:dyDescent="0.3">
      <c r="A76" s="36" t="s">
        <v>39</v>
      </c>
      <c r="B76" s="36" t="s">
        <v>103</v>
      </c>
      <c r="C76" s="111" t="s">
        <v>145</v>
      </c>
      <c r="D76" s="12">
        <f>D32*SUMIFS(CPI!$E$3:$E$73,CPI!$D$3:$D$73,'Projection of Power Price '!D$2)/100</f>
        <v>52.24</v>
      </c>
      <c r="E76" s="12">
        <f>E32*SUMIFS(CPI!$E$3:$E$73,CPI!$D$3:$D$73,'Projection of Power Price '!E$2)/100</f>
        <v>56.096507776863803</v>
      </c>
      <c r="F76" s="12">
        <f>F32*SUMIFS(CPI!$E$3:$E$73,CPI!$D$3:$D$73,'Projection of Power Price '!F$2)/100</f>
        <v>51.798970428309815</v>
      </c>
      <c r="G76" s="12">
        <f>G32*SUMIFS(CPI!$E$3:$E$73,CPI!$D$3:$D$73,'Projection of Power Price '!G$2)/100</f>
        <v>45.80334245008666</v>
      </c>
      <c r="H76" s="11">
        <f>H32*SUMIFS(CPI!$E$3:$E$73,CPI!$D$3:$D$73,'Projection of Power Price '!H$2)/100</f>
        <v>43.929838963757199</v>
      </c>
      <c r="I76" s="11">
        <f>I32*SUMIFS(CPI!$E$3:$E$73,CPI!$D$3:$D$73,'Projection of Power Price '!I$2)/100</f>
        <v>44.528482270333726</v>
      </c>
      <c r="J76" s="11">
        <f>J32*SUMIFS(CPI!$E$3:$E$73,CPI!$D$3:$D$73,'Projection of Power Price '!J$2)/100</f>
        <v>45.433736900147572</v>
      </c>
      <c r="K76" s="11">
        <f>K32*SUMIFS(CPI!$E$3:$E$73,CPI!$D$3:$D$73,'Projection of Power Price '!K$2)/100</f>
        <v>48.176043490259026</v>
      </c>
      <c r="L76" s="11">
        <f>L32*SUMIFS(CPI!$E$3:$E$73,CPI!$D$3:$D$73,'Projection of Power Price '!L$2)/100</f>
        <v>46.757796688720219</v>
      </c>
      <c r="M76" s="11">
        <f>M32*SUMIFS(CPI!$E$3:$E$73,CPI!$D$3:$D$73,'Projection of Power Price '!M$2)/100</f>
        <v>48.106400750891915</v>
      </c>
      <c r="N76" s="11">
        <f>N32*SUMIFS(CPI!$E$3:$E$73,CPI!$D$3:$D$73,'Projection of Power Price '!N$2)/100</f>
        <v>48.642682112381728</v>
      </c>
      <c r="O76" s="11">
        <f>O32*SUMIFS(CPI!$E$3:$E$73,CPI!$D$3:$D$73,'Projection of Power Price '!O$2)/100</f>
        <v>49.004078102818738</v>
      </c>
      <c r="P76" s="11">
        <f>P32*SUMIFS(CPI!$E$3:$E$73,CPI!$D$3:$D$73,'Projection of Power Price '!P$2)/100</f>
        <v>49.918102088175004</v>
      </c>
      <c r="Q76" s="11">
        <f>Q32*SUMIFS(CPI!$E$3:$E$73,CPI!$D$3:$D$73,'Projection of Power Price '!Q$2)/100</f>
        <v>50.362874776147066</v>
      </c>
      <c r="R76" s="11">
        <f>R32*SUMIFS(CPI!$E$3:$E$73,CPI!$D$3:$D$73,'Projection of Power Price '!R$2)/100</f>
        <v>49.710051342758931</v>
      </c>
      <c r="S76" s="11">
        <f>S32*SUMIFS(CPI!$E$3:$E$73,CPI!$D$3:$D$73,'Projection of Power Price '!S$2)/100</f>
        <v>52.674240918267344</v>
      </c>
      <c r="T76" s="11">
        <f>T32*SUMIFS(CPI!$E$3:$E$73,CPI!$D$3:$D$73,'Projection of Power Price '!T$2)/100</f>
        <v>50.717160793439554</v>
      </c>
      <c r="U76" s="11">
        <f>U32*SUMIFS(CPI!$E$3:$E$73,CPI!$D$3:$D$73,'Projection of Power Price '!U$2)/100</f>
        <v>53.927987193854754</v>
      </c>
      <c r="V76" s="11">
        <f>V32*SUMIFS(CPI!$E$3:$E$73,CPI!$D$3:$D$73,'Projection of Power Price '!V$2)/100</f>
        <v>53.795654712939232</v>
      </c>
      <c r="W76" s="11">
        <f>W32*SUMIFS(CPI!$E$3:$E$73,CPI!$D$3:$D$73,'Projection of Power Price '!W$2)/100</f>
        <v>63.970359256730625</v>
      </c>
      <c r="X76" s="11">
        <f>X32*SUMIFS(CPI!$E$3:$E$73,CPI!$D$3:$D$73,'Projection of Power Price '!X$2)/100</f>
        <v>63.946132257950403</v>
      </c>
      <c r="Y76" s="11">
        <f>Y32*SUMIFS(CPI!$E$3:$E$73,CPI!$D$3:$D$73,'Projection of Power Price '!Y$2)/100</f>
        <v>63.921250447300679</v>
      </c>
      <c r="Z76" s="11">
        <f>Z32*SUMIFS(CPI!$E$3:$E$73,CPI!$D$3:$D$73,'Projection of Power Price '!Z$2)/100</f>
        <v>63.897179380796118</v>
      </c>
      <c r="AA76" s="11">
        <f>AA32*SUMIFS(CPI!$E$3:$E$73,CPI!$D$3:$D$73,'Projection of Power Price '!AA$2)/100</f>
        <v>63.873659628536288</v>
      </c>
      <c r="AB76" s="21">
        <f>AB32*SUMIFS(CPI!$E$3:$E$73,CPI!$D$3:$D$73,'Projection of Power Price '!AB$2)/100</f>
        <v>63.700697347785642</v>
      </c>
      <c r="AC76" s="21">
        <f>AC32*SUMIFS(CPI!$E$3:$E$73,CPI!$D$3:$D$73,'Projection of Power Price '!AC$2)/100</f>
        <v>63.557915518224007</v>
      </c>
      <c r="AD76" s="21">
        <f>AD32*SUMIFS(CPI!$E$3:$E$73,CPI!$D$3:$D$73,'Projection of Power Price '!AD$2)/100</f>
        <v>63.36475822818943</v>
      </c>
      <c r="AE76" s="21">
        <f>AE32*SUMIFS(CPI!$E$3:$E$73,CPI!$D$3:$D$73,'Projection of Power Price '!AE$2)/100</f>
        <v>63.116311537163647</v>
      </c>
      <c r="AF76" s="21">
        <f>AF32*SUMIFS(CPI!$E$3:$E$73,CPI!$D$3:$D$73,'Projection of Power Price '!AF$2)/100</f>
        <v>62.819128410714612</v>
      </c>
      <c r="AG76" s="21">
        <f>AG32*SUMIFS(CPI!$E$3:$E$73,CPI!$D$3:$D$73,'Projection of Power Price '!AG$2)/100</f>
        <v>62.501955288660909</v>
      </c>
      <c r="AH76" s="21">
        <f>AH32*SUMIFS(CPI!$E$3:$E$73,CPI!$D$3:$D$73,'Projection of Power Price '!AH$2)/100</f>
        <v>62.126368068729604</v>
      </c>
      <c r="AI76" s="21">
        <f>AI32*SUMIFS(CPI!$E$3:$E$73,CPI!$D$3:$D$73,'Projection of Power Price '!AI$2)/100</f>
        <v>61.710006094747321</v>
      </c>
      <c r="AJ76" s="21">
        <f>AJ32*SUMIFS(CPI!$E$3:$E$73,CPI!$D$3:$D$73,'Projection of Power Price '!AJ$2)/100</f>
        <v>61.254766711799327</v>
      </c>
      <c r="AK76" s="21">
        <f>AK32*SUMIFS(CPI!$E$3:$E$73,CPI!$D$3:$D$73,'Projection of Power Price '!AK$2)/100</f>
        <v>60.757867065727808</v>
      </c>
    </row>
    <row r="77" spans="1:37" hidden="1" x14ac:dyDescent="0.3">
      <c r="A77" s="36" t="s">
        <v>31</v>
      </c>
      <c r="B77" s="36" t="s">
        <v>103</v>
      </c>
      <c r="C77" s="111" t="s">
        <v>145</v>
      </c>
      <c r="D77" s="12">
        <f>D33*SUMIFS(CPI!$E$3:$E$73,CPI!$D$3:$D$73,'Projection of Power Price '!D$2)/100</f>
        <v>52.24</v>
      </c>
      <c r="E77" s="12">
        <f>E33*SUMIFS(CPI!$E$3:$E$73,CPI!$D$3:$D$73,'Projection of Power Price '!E$2)/100</f>
        <v>56.096507776863803</v>
      </c>
      <c r="F77" s="12">
        <f>F33*SUMIFS(CPI!$E$3:$E$73,CPI!$D$3:$D$73,'Projection of Power Price '!F$2)/100</f>
        <v>51.798970428309815</v>
      </c>
      <c r="G77" s="12">
        <f>G33*SUMIFS(CPI!$E$3:$E$73,CPI!$D$3:$D$73,'Projection of Power Price '!G$2)/100</f>
        <v>45.80334245008666</v>
      </c>
      <c r="H77" s="11">
        <f>H33*SUMIFS(CPI!$E$3:$E$73,CPI!$D$3:$D$73,'Projection of Power Price '!H$2)/100</f>
        <v>43.929838963757199</v>
      </c>
      <c r="I77" s="11">
        <f>I33*SUMIFS(CPI!$E$3:$E$73,CPI!$D$3:$D$73,'Projection of Power Price '!I$2)/100</f>
        <v>44.528482270333726</v>
      </c>
      <c r="J77" s="11">
        <f>J33*SUMIFS(CPI!$E$3:$E$73,CPI!$D$3:$D$73,'Projection of Power Price '!J$2)/100</f>
        <v>45.433736900147572</v>
      </c>
      <c r="K77" s="11">
        <f>K33*SUMIFS(CPI!$E$3:$E$73,CPI!$D$3:$D$73,'Projection of Power Price '!K$2)/100</f>
        <v>48.176043490259026</v>
      </c>
      <c r="L77" s="11">
        <f>L33*SUMIFS(CPI!$E$3:$E$73,CPI!$D$3:$D$73,'Projection of Power Price '!L$2)/100</f>
        <v>46.757796688720219</v>
      </c>
      <c r="M77" s="11">
        <f>M33*SUMIFS(CPI!$E$3:$E$73,CPI!$D$3:$D$73,'Projection of Power Price '!M$2)/100</f>
        <v>48.335519258613573</v>
      </c>
      <c r="N77" s="11">
        <f>N33*SUMIFS(CPI!$E$3:$E$73,CPI!$D$3:$D$73,'Projection of Power Price '!N$2)/100</f>
        <v>49.159182590368992</v>
      </c>
      <c r="O77" s="11">
        <f>O33*SUMIFS(CPI!$E$3:$E$73,CPI!$D$3:$D$73,'Projection of Power Price '!O$2)/100</f>
        <v>50.85236275756457</v>
      </c>
      <c r="P77" s="11">
        <f>P33*SUMIFS(CPI!$E$3:$E$73,CPI!$D$3:$D$73,'Projection of Power Price '!P$2)/100</f>
        <v>52.181998001469516</v>
      </c>
      <c r="Q77" s="11">
        <f>Q33*SUMIFS(CPI!$E$3:$E$73,CPI!$D$3:$D$73,'Projection of Power Price '!Q$2)/100</f>
        <v>53.806557498283865</v>
      </c>
      <c r="R77" s="11">
        <f>R33*SUMIFS(CPI!$E$3:$E$73,CPI!$D$3:$D$73,'Projection of Power Price '!R$2)/100</f>
        <v>53.423220443992086</v>
      </c>
      <c r="S77" s="11">
        <f>S33*SUMIFS(CPI!$E$3:$E$73,CPI!$D$3:$D$73,'Projection of Power Price '!S$2)/100</f>
        <v>55.871451908260205</v>
      </c>
      <c r="T77" s="11">
        <f>T33*SUMIFS(CPI!$E$3:$E$73,CPI!$D$3:$D$73,'Projection of Power Price '!T$2)/100</f>
        <v>55.100769575821211</v>
      </c>
      <c r="U77" s="11">
        <f>U33*SUMIFS(CPI!$E$3:$E$73,CPI!$D$3:$D$73,'Projection of Power Price '!U$2)/100</f>
        <v>58.18719313045721</v>
      </c>
      <c r="V77" s="11">
        <f>V33*SUMIFS(CPI!$E$3:$E$73,CPI!$D$3:$D$73,'Projection of Power Price '!V$2)/100</f>
        <v>59.255683770342259</v>
      </c>
      <c r="W77" s="11">
        <f>W33*SUMIFS(CPI!$E$3:$E$73,CPI!$D$3:$D$73,'Projection of Power Price '!W$2)/100</f>
        <v>69.41780114119058</v>
      </c>
      <c r="X77" s="11">
        <f>X33*SUMIFS(CPI!$E$3:$E$73,CPI!$D$3:$D$73,'Projection of Power Price '!X$2)/100</f>
        <v>69.39151107492998</v>
      </c>
      <c r="Y77" s="11">
        <f>Y33*SUMIFS(CPI!$E$3:$E$73,CPI!$D$3:$D$73,'Projection of Power Price '!Y$2)/100</f>
        <v>69.364510435824869</v>
      </c>
      <c r="Z77" s="11">
        <f>Z33*SUMIFS(CPI!$E$3:$E$73,CPI!$D$3:$D$73,'Projection of Power Price '!Z$2)/100</f>
        <v>69.338389580364876</v>
      </c>
      <c r="AA77" s="11">
        <f>AA33*SUMIFS(CPI!$E$3:$E$73,CPI!$D$3:$D$73,'Projection of Power Price '!AA$2)/100</f>
        <v>69.312866986710048</v>
      </c>
      <c r="AB77" s="21">
        <f>AB33*SUMIFS(CPI!$E$3:$E$73,CPI!$D$3:$D$73,'Projection of Power Price '!AB$2)/100</f>
        <v>69.125175978724528</v>
      </c>
      <c r="AC77" s="21">
        <f>AC33*SUMIFS(CPI!$E$3:$E$73,CPI!$D$3:$D$73,'Projection of Power Price '!AC$2)/100</f>
        <v>68.970235459924297</v>
      </c>
      <c r="AD77" s="21">
        <f>AD33*SUMIFS(CPI!$E$3:$E$73,CPI!$D$3:$D$73,'Projection of Power Price '!AD$2)/100</f>
        <v>68.760629722136187</v>
      </c>
      <c r="AE77" s="21">
        <f>AE33*SUMIFS(CPI!$E$3:$E$73,CPI!$D$3:$D$73,'Projection of Power Price '!AE$2)/100</f>
        <v>68.491026374707545</v>
      </c>
      <c r="AF77" s="21">
        <f>AF33*SUMIFS(CPI!$E$3:$E$73,CPI!$D$3:$D$73,'Projection of Power Price '!AF$2)/100</f>
        <v>68.168536405696244</v>
      </c>
      <c r="AG77" s="21">
        <f>AG33*SUMIFS(CPI!$E$3:$E$73,CPI!$D$3:$D$73,'Projection of Power Price '!AG$2)/100</f>
        <v>67.824354178648349</v>
      </c>
      <c r="AH77" s="21">
        <f>AH33*SUMIFS(CPI!$E$3:$E$73,CPI!$D$3:$D$73,'Projection of Power Price '!AH$2)/100</f>
        <v>67.416783559266577</v>
      </c>
      <c r="AI77" s="21">
        <f>AI33*SUMIFS(CPI!$E$3:$E$73,CPI!$D$3:$D$73,'Projection of Power Price '!AI$2)/100</f>
        <v>66.964965982368895</v>
      </c>
      <c r="AJ77" s="21">
        <f>AJ33*SUMIFS(CPI!$E$3:$E$73,CPI!$D$3:$D$73,'Projection of Power Price '!AJ$2)/100</f>
        <v>66.470960362824314</v>
      </c>
      <c r="AK77" s="21">
        <f>AK33*SUMIFS(CPI!$E$3:$E$73,CPI!$D$3:$D$73,'Projection of Power Price '!AK$2)/100</f>
        <v>65.931746870530446</v>
      </c>
    </row>
    <row r="78" spans="1:37" hidden="1" x14ac:dyDescent="0.3">
      <c r="A78" s="36" t="s">
        <v>19</v>
      </c>
      <c r="B78" s="36" t="s">
        <v>103</v>
      </c>
      <c r="C78" s="111" t="s">
        <v>145</v>
      </c>
      <c r="D78" s="12">
        <f>D34*SUMIFS(CPI!$E$3:$E$73,CPI!$D$3:$D$73,'Projection of Power Price '!D$2)/100</f>
        <v>54.72</v>
      </c>
      <c r="E78" s="12">
        <f>E34*SUMIFS(CPI!$E$3:$E$73,CPI!$D$3:$D$73,'Projection of Power Price '!E$2)/100</f>
        <v>54.122177876119686</v>
      </c>
      <c r="F78" s="12">
        <f>F34*SUMIFS(CPI!$E$3:$E$73,CPI!$D$3:$D$73,'Projection of Power Price '!F$2)/100</f>
        <v>58.290722215693883</v>
      </c>
      <c r="G78" s="12">
        <f>G34*SUMIFS(CPI!$E$3:$E$73,CPI!$D$3:$D$73,'Projection of Power Price '!G$2)/100</f>
        <v>52.326360377153435</v>
      </c>
      <c r="H78" s="11">
        <f>H34*SUMIFS(CPI!$E$3:$E$73,CPI!$D$3:$D$73,'Projection of Power Price '!H$2)/100</f>
        <v>50.439687900722703</v>
      </c>
      <c r="I78" s="11">
        <f>I34*SUMIFS(CPI!$E$3:$E$73,CPI!$D$3:$D$73,'Projection of Power Price '!I$2)/100</f>
        <v>52.426780090405245</v>
      </c>
      <c r="J78" s="11">
        <f>J34*SUMIFS(CPI!$E$3:$E$73,CPI!$D$3:$D$73,'Projection of Power Price '!J$2)/100</f>
        <v>53.732750848140562</v>
      </c>
      <c r="K78" s="11">
        <f>K34*SUMIFS(CPI!$E$3:$E$73,CPI!$D$3:$D$73,'Projection of Power Price '!K$2)/100</f>
        <v>55.652091913441247</v>
      </c>
      <c r="L78" s="11">
        <f>L34*SUMIFS(CPI!$E$3:$E$73,CPI!$D$3:$D$73,'Projection of Power Price '!L$2)/100</f>
        <v>61.263173439260527</v>
      </c>
      <c r="M78" s="11">
        <f>M34*SUMIFS(CPI!$E$3:$E$73,CPI!$D$3:$D$73,'Projection of Power Price '!M$2)/100</f>
        <v>61.013410019212017</v>
      </c>
      <c r="N78" s="11">
        <f>N34*SUMIFS(CPI!$E$3:$E$73,CPI!$D$3:$D$73,'Projection of Power Price '!N$2)/100</f>
        <v>61.513540797709659</v>
      </c>
      <c r="O78" s="11">
        <f>O34*SUMIFS(CPI!$E$3:$E$73,CPI!$D$3:$D$73,'Projection of Power Price '!O$2)/100</f>
        <v>62.162883454526906</v>
      </c>
      <c r="P78" s="11">
        <f>P34*SUMIFS(CPI!$E$3:$E$73,CPI!$D$3:$D$73,'Projection of Power Price '!P$2)/100</f>
        <v>62.208969617444197</v>
      </c>
      <c r="Q78" s="11">
        <f>Q34*SUMIFS(CPI!$E$3:$E$73,CPI!$D$3:$D$73,'Projection of Power Price '!Q$2)/100</f>
        <v>66.446527947499931</v>
      </c>
      <c r="R78" s="11">
        <f>R34*SUMIFS(CPI!$E$3:$E$73,CPI!$D$3:$D$73,'Projection of Power Price '!R$2)/100</f>
        <v>65.69215001598333</v>
      </c>
      <c r="S78" s="11">
        <f>S34*SUMIFS(CPI!$E$3:$E$73,CPI!$D$3:$D$73,'Projection of Power Price '!S$2)/100</f>
        <v>63.313890792329133</v>
      </c>
      <c r="T78" s="11">
        <f>T34*SUMIFS(CPI!$E$3:$E$73,CPI!$D$3:$D$73,'Projection of Power Price '!T$2)/100</f>
        <v>62.809360529873331</v>
      </c>
      <c r="U78" s="11">
        <f>U34*SUMIFS(CPI!$E$3:$E$73,CPI!$D$3:$D$73,'Projection of Power Price '!U$2)/100</f>
        <v>63.046493374278569</v>
      </c>
      <c r="V78" s="11">
        <f>V34*SUMIFS(CPI!$E$3:$E$73,CPI!$D$3:$D$73,'Projection of Power Price '!V$2)/100</f>
        <v>68.092309744823467</v>
      </c>
      <c r="W78" s="11">
        <f>W34*SUMIFS(CPI!$E$3:$E$73,CPI!$D$3:$D$73,'Projection of Power Price '!W$2)/100</f>
        <v>67.164307066664463</v>
      </c>
      <c r="X78" s="11">
        <f>X34*SUMIFS(CPI!$E$3:$E$73,CPI!$D$3:$D$73,'Projection of Power Price '!X$2)/100</f>
        <v>67.526042754520319</v>
      </c>
      <c r="Y78" s="11">
        <f>Y34*SUMIFS(CPI!$E$3:$E$73,CPI!$D$3:$D$73,'Projection of Power Price '!Y$2)/100</f>
        <v>67.636210799198778</v>
      </c>
      <c r="Z78" s="11">
        <f>Z34*SUMIFS(CPI!$E$3:$E$73,CPI!$D$3:$D$73,'Projection of Power Price '!Z$2)/100</f>
        <v>65.006904252733804</v>
      </c>
      <c r="AA78" s="11">
        <f>AA34*SUMIFS(CPI!$E$3:$E$73,CPI!$D$3:$D$73,'Projection of Power Price '!AA$2)/100</f>
        <v>69.097143612440092</v>
      </c>
      <c r="AB78" s="21">
        <f>AB34*SUMIFS(CPI!$E$3:$E$73,CPI!$D$3:$D$73,'Projection of Power Price '!AB$2)/100</f>
        <v>67.538595703825479</v>
      </c>
      <c r="AC78" s="21">
        <f>AC34*SUMIFS(CPI!$E$3:$E$73,CPI!$D$3:$D$73,'Projection of Power Price '!AC$2)/100</f>
        <v>67.642984019388038</v>
      </c>
      <c r="AD78" s="21">
        <f>AD34*SUMIFS(CPI!$E$3:$E$73,CPI!$D$3:$D$73,'Projection of Power Price '!AD$2)/100</f>
        <v>67.945449566402999</v>
      </c>
      <c r="AE78" s="21">
        <f>AE34*SUMIFS(CPI!$E$3:$E$73,CPI!$D$3:$D$73,'Projection of Power Price '!AE$2)/100</f>
        <v>68.506945726796133</v>
      </c>
      <c r="AF78" s="21">
        <f>AF34*SUMIFS(CPI!$E$3:$E$73,CPI!$D$3:$D$73,'Projection of Power Price '!AF$2)/100</f>
        <v>67.764618642651229</v>
      </c>
      <c r="AG78" s="21">
        <f>AG34*SUMIFS(CPI!$E$3:$E$73,CPI!$D$3:$D$73,'Projection of Power Price '!AG$2)/100</f>
        <v>68.057986978130288</v>
      </c>
      <c r="AH78" s="21">
        <f>AH34*SUMIFS(CPI!$E$3:$E$73,CPI!$D$3:$D$73,'Projection of Power Price '!AH$2)/100</f>
        <v>67.962626561004356</v>
      </c>
      <c r="AI78" s="21">
        <f>AI34*SUMIFS(CPI!$E$3:$E$73,CPI!$D$3:$D$73,'Projection of Power Price '!AI$2)/100</f>
        <v>67.719927600726791</v>
      </c>
      <c r="AJ78" s="21">
        <f>AJ34*SUMIFS(CPI!$E$3:$E$73,CPI!$D$3:$D$73,'Projection of Power Price '!AJ$2)/100</f>
        <v>67.397386986437326</v>
      </c>
      <c r="AK78" s="21">
        <f>AK34*SUMIFS(CPI!$E$3:$E$73,CPI!$D$3:$D$73,'Projection of Power Price '!AK$2)/100</f>
        <v>67.241778420971755</v>
      </c>
    </row>
    <row r="79" spans="1:37" hidden="1" x14ac:dyDescent="0.3">
      <c r="A79" s="36" t="s">
        <v>23</v>
      </c>
      <c r="B79" s="36" t="s">
        <v>103</v>
      </c>
      <c r="C79" s="111" t="s">
        <v>145</v>
      </c>
      <c r="D79" s="12">
        <f>D35*SUMIFS(CPI!$E$3:$E$73,CPI!$D$3:$D$73,'Projection of Power Price '!D$2)/100</f>
        <v>53.95</v>
      </c>
      <c r="E79" s="12">
        <f>E35*SUMIFS(CPI!$E$3:$E$73,CPI!$D$3:$D$73,'Projection of Power Price '!E$2)/100</f>
        <v>58.503029297671304</v>
      </c>
      <c r="F79" s="12">
        <f>F35*SUMIFS(CPI!$E$3:$E$73,CPI!$D$3:$D$73,'Projection of Power Price '!F$2)/100</f>
        <v>56.785947655765334</v>
      </c>
      <c r="G79" s="12">
        <f>G35*SUMIFS(CPI!$E$3:$E$73,CPI!$D$3:$D$73,'Projection of Power Price '!G$2)/100</f>
        <v>50.923153032377442</v>
      </c>
      <c r="H79" s="11">
        <f>H35*SUMIFS(CPI!$E$3:$E$73,CPI!$D$3:$D$73,'Projection of Power Price '!H$2)/100</f>
        <v>47.589882786686303</v>
      </c>
      <c r="I79" s="11">
        <f>I35*SUMIFS(CPI!$E$3:$E$73,CPI!$D$3:$D$73,'Projection of Power Price '!I$2)/100</f>
        <v>48.651320600023837</v>
      </c>
      <c r="J79" s="11">
        <f>J35*SUMIFS(CPI!$E$3:$E$73,CPI!$D$3:$D$73,'Projection of Power Price '!J$2)/100</f>
        <v>51.794818942447051</v>
      </c>
      <c r="K79" s="11">
        <f>K35*SUMIFS(CPI!$E$3:$E$73,CPI!$D$3:$D$73,'Projection of Power Price '!K$2)/100</f>
        <v>54.868383657065259</v>
      </c>
      <c r="L79" s="11">
        <f>L35*SUMIFS(CPI!$E$3:$E$73,CPI!$D$3:$D$73,'Projection of Power Price '!L$2)/100</f>
        <v>56.629751545166599</v>
      </c>
      <c r="M79" s="11">
        <f>M35*SUMIFS(CPI!$E$3:$E$73,CPI!$D$3:$D$73,'Projection of Power Price '!M$2)/100</f>
        <v>59.146518474813313</v>
      </c>
      <c r="N79" s="11">
        <f>N35*SUMIFS(CPI!$E$3:$E$73,CPI!$D$3:$D$73,'Projection of Power Price '!N$2)/100</f>
        <v>61.438564921872796</v>
      </c>
      <c r="O79" s="11">
        <f>O35*SUMIFS(CPI!$E$3:$E$73,CPI!$D$3:$D$73,'Projection of Power Price '!O$2)/100</f>
        <v>63.50411656682035</v>
      </c>
      <c r="P79" s="11">
        <f>P35*SUMIFS(CPI!$E$3:$E$73,CPI!$D$3:$D$73,'Projection of Power Price '!P$2)/100</f>
        <v>65.717205483081457</v>
      </c>
      <c r="Q79" s="11">
        <f>Q35*SUMIFS(CPI!$E$3:$E$73,CPI!$D$3:$D$73,'Projection of Power Price '!Q$2)/100</f>
        <v>65.926429412806499</v>
      </c>
      <c r="R79" s="11">
        <f>R35*SUMIFS(CPI!$E$3:$E$73,CPI!$D$3:$D$73,'Projection of Power Price '!R$2)/100</f>
        <v>66.535348832721681</v>
      </c>
      <c r="S79" s="11">
        <f>S35*SUMIFS(CPI!$E$3:$E$73,CPI!$D$3:$D$73,'Projection of Power Price '!S$2)/100</f>
        <v>67.384449202391309</v>
      </c>
      <c r="T79" s="11">
        <f>T35*SUMIFS(CPI!$E$3:$E$73,CPI!$D$3:$D$73,'Projection of Power Price '!T$2)/100</f>
        <v>68.810729696229174</v>
      </c>
      <c r="U79" s="11">
        <f>U35*SUMIFS(CPI!$E$3:$E$73,CPI!$D$3:$D$73,'Projection of Power Price '!U$2)/100</f>
        <v>70.276897953940463</v>
      </c>
      <c r="V79" s="11">
        <f>V35*SUMIFS(CPI!$E$3:$E$73,CPI!$D$3:$D$73,'Projection of Power Price '!V$2)/100</f>
        <v>71.943067080044543</v>
      </c>
      <c r="W79" s="11">
        <f>W35*SUMIFS(CPI!$E$3:$E$73,CPI!$D$3:$D$73,'Projection of Power Price '!W$2)/100</f>
        <v>74.662275813972201</v>
      </c>
      <c r="X79" s="11">
        <f>X35*SUMIFS(CPI!$E$3:$E$73,CPI!$D$3:$D$73,'Projection of Power Price '!X$2)/100</f>
        <v>78.322176551494692</v>
      </c>
      <c r="Y79" s="11">
        <f>Y35*SUMIFS(CPI!$E$3:$E$73,CPI!$D$3:$D$73,'Projection of Power Price '!Y$2)/100</f>
        <v>78.249411950942772</v>
      </c>
      <c r="Z79" s="11">
        <f>Z35*SUMIFS(CPI!$E$3:$E$73,CPI!$D$3:$D$73,'Projection of Power Price '!Z$2)/100</f>
        <v>77.942871029794901</v>
      </c>
      <c r="AA79" s="11">
        <f>AA35*SUMIFS(CPI!$E$3:$E$73,CPI!$D$3:$D$73,'Projection of Power Price '!AA$2)/100</f>
        <v>81.967666189719324</v>
      </c>
      <c r="AB79" s="21">
        <f>AB35*SUMIFS(CPI!$E$3:$E$73,CPI!$D$3:$D$73,'Projection of Power Price '!AB$2)/100</f>
        <v>82.133702685681371</v>
      </c>
      <c r="AC79" s="21">
        <f>AC35*SUMIFS(CPI!$E$3:$E$73,CPI!$D$3:$D$73,'Projection of Power Price '!AC$2)/100</f>
        <v>82.812444329874069</v>
      </c>
      <c r="AD79" s="21">
        <f>AD35*SUMIFS(CPI!$E$3:$E$73,CPI!$D$3:$D$73,'Projection of Power Price '!AD$2)/100</f>
        <v>84.230519001852286</v>
      </c>
      <c r="AE79" s="21">
        <f>AE35*SUMIFS(CPI!$E$3:$E$73,CPI!$D$3:$D$73,'Projection of Power Price '!AE$2)/100</f>
        <v>85.425972179967346</v>
      </c>
      <c r="AF79" s="21">
        <f>AF35*SUMIFS(CPI!$E$3:$E$73,CPI!$D$3:$D$73,'Projection of Power Price '!AF$2)/100</f>
        <v>85.683857050912138</v>
      </c>
      <c r="AG79" s="21">
        <f>AG35*SUMIFS(CPI!$E$3:$E$73,CPI!$D$3:$D$73,'Projection of Power Price '!AG$2)/100</f>
        <v>86.594973260696094</v>
      </c>
      <c r="AH79" s="21">
        <f>AH35*SUMIFS(CPI!$E$3:$E$73,CPI!$D$3:$D$73,'Projection of Power Price '!AH$2)/100</f>
        <v>87.26696017471572</v>
      </c>
      <c r="AI79" s="21">
        <f>AI35*SUMIFS(CPI!$E$3:$E$73,CPI!$D$3:$D$73,'Projection of Power Price '!AI$2)/100</f>
        <v>87.643479194457285</v>
      </c>
      <c r="AJ79" s="21">
        <f>AJ35*SUMIFS(CPI!$E$3:$E$73,CPI!$D$3:$D$73,'Projection of Power Price '!AJ$2)/100</f>
        <v>87.963989634870899</v>
      </c>
      <c r="AK79" s="21">
        <f>AK35*SUMIFS(CPI!$E$3:$E$73,CPI!$D$3:$D$73,'Projection of Power Price '!AK$2)/100</f>
        <v>88.330690817140692</v>
      </c>
    </row>
    <row r="80" spans="1:37" hidden="1" x14ac:dyDescent="0.3">
      <c r="A80" s="36" t="s">
        <v>9</v>
      </c>
      <c r="B80" s="36" t="s">
        <v>104</v>
      </c>
      <c r="C80" s="111" t="s">
        <v>145</v>
      </c>
      <c r="D80" s="12">
        <f>D36*SUMIFS(CPI!$E$3:$E$73,CPI!$D$3:$D$73,'Projection of Power Price '!D$2)/100</f>
        <v>34.56</v>
      </c>
      <c r="E80" s="12">
        <f>E36*SUMIFS(CPI!$E$3:$E$73,CPI!$D$3:$D$73,'Projection of Power Price '!E$2)/100</f>
        <v>26.736945223012302</v>
      </c>
      <c r="F80" s="12">
        <f>F36*SUMIFS(CPI!$E$3:$E$73,CPI!$D$3:$D$73,'Projection of Power Price '!F$2)/100</f>
        <v>25.340017749566083</v>
      </c>
      <c r="G80" s="12">
        <f>G36*SUMIFS(CPI!$E$3:$E$73,CPI!$D$3:$D$73,'Projection of Power Price '!G$2)/100</f>
        <v>24.281175743049456</v>
      </c>
      <c r="H80" s="11">
        <f>H36*SUMIFS(CPI!$E$3:$E$73,CPI!$D$3:$D$73,'Projection of Power Price '!H$2)/100</f>
        <v>23.105772836353957</v>
      </c>
      <c r="I80" s="11">
        <f>I36*SUMIFS(CPI!$E$3:$E$73,CPI!$D$3:$D$73,'Projection of Power Price '!I$2)/100</f>
        <v>22.780738619928488</v>
      </c>
      <c r="J80" s="11">
        <f>J36*SUMIFS(CPI!$E$3:$E$73,CPI!$D$3:$D$73,'Projection of Power Price '!J$2)/100</f>
        <v>23.282098589234387</v>
      </c>
      <c r="K80" s="11">
        <f>K36*SUMIFS(CPI!$E$3:$E$73,CPI!$D$3:$D$73,'Projection of Power Price '!K$2)/100</f>
        <v>22.789179410124358</v>
      </c>
      <c r="L80" s="11">
        <f>L36*SUMIFS(CPI!$E$3:$E$73,CPI!$D$3:$D$73,'Projection of Power Price '!L$2)/100</f>
        <v>26.866931430678946</v>
      </c>
      <c r="M80" s="11">
        <f>M36*SUMIFS(CPI!$E$3:$E$73,CPI!$D$3:$D$73,'Projection of Power Price '!M$2)/100</f>
        <v>27.842141623509683</v>
      </c>
      <c r="N80" s="11">
        <f>N36*SUMIFS(CPI!$E$3:$E$73,CPI!$D$3:$D$73,'Projection of Power Price '!N$2)/100</f>
        <v>27.949340381407893</v>
      </c>
      <c r="O80" s="11">
        <f>O36*SUMIFS(CPI!$E$3:$E$73,CPI!$D$3:$D$73,'Projection of Power Price '!O$2)/100</f>
        <v>27.756982823926364</v>
      </c>
      <c r="P80" s="11">
        <f>P36*SUMIFS(CPI!$E$3:$E$73,CPI!$D$3:$D$73,'Projection of Power Price '!P$2)/100</f>
        <v>27.656458940778847</v>
      </c>
      <c r="Q80" s="11">
        <f>Q36*SUMIFS(CPI!$E$3:$E$73,CPI!$D$3:$D$73,'Projection of Power Price '!Q$2)/100</f>
        <v>24.287025514017408</v>
      </c>
      <c r="R80" s="11">
        <f>R36*SUMIFS(CPI!$E$3:$E$73,CPI!$D$3:$D$73,'Projection of Power Price '!R$2)/100</f>
        <v>23.145420731020032</v>
      </c>
      <c r="S80" s="11">
        <f>S36*SUMIFS(CPI!$E$3:$E$73,CPI!$D$3:$D$73,'Projection of Power Price '!S$2)/100</f>
        <v>22.312128001422931</v>
      </c>
      <c r="T80" s="11">
        <f>T36*SUMIFS(CPI!$E$3:$E$73,CPI!$D$3:$D$73,'Projection of Power Price '!T$2)/100</f>
        <v>21.612384115857893</v>
      </c>
      <c r="U80" s="11">
        <f>U36*SUMIFS(CPI!$E$3:$E$73,CPI!$D$3:$D$73,'Projection of Power Price '!U$2)/100</f>
        <v>21.069164761990478</v>
      </c>
      <c r="V80" s="11">
        <f>V36*SUMIFS(CPI!$E$3:$E$73,CPI!$D$3:$D$73,'Projection of Power Price '!V$2)/100</f>
        <v>21.315666070151007</v>
      </c>
      <c r="W80" s="11">
        <f>W36*SUMIFS(CPI!$E$3:$E$73,CPI!$D$3:$D$73,'Projection of Power Price '!W$2)/100</f>
        <v>21.104348534284824</v>
      </c>
      <c r="X80" s="11">
        <f>X36*SUMIFS(CPI!$E$3:$E$73,CPI!$D$3:$D$73,'Projection of Power Price '!X$2)/100</f>
        <v>20.158784787038112</v>
      </c>
      <c r="Y80" s="11">
        <f>Y36*SUMIFS(CPI!$E$3:$E$73,CPI!$D$3:$D$73,'Projection of Power Price '!Y$2)/100</f>
        <v>20.036581546566023</v>
      </c>
      <c r="Z80" s="11">
        <f>Z36*SUMIFS(CPI!$E$3:$E$73,CPI!$D$3:$D$73,'Projection of Power Price '!Z$2)/100</f>
        <v>19.731020533019933</v>
      </c>
      <c r="AA80" s="11">
        <f>AA36*SUMIFS(CPI!$E$3:$E$73,CPI!$D$3:$D$73,'Projection of Power Price '!AA$2)/100</f>
        <v>19.895573597056913</v>
      </c>
      <c r="AB80" s="21">
        <f>AB36*SUMIFS(CPI!$E$3:$E$73,CPI!$D$3:$D$73,'Projection of Power Price '!AB$2)/100</f>
        <v>19.330982403697238</v>
      </c>
      <c r="AC80" s="21">
        <f>AC36*SUMIFS(CPI!$E$3:$E$73,CPI!$D$3:$D$73,'Projection of Power Price '!AC$2)/100</f>
        <v>19.26474947837346</v>
      </c>
      <c r="AD80" s="21">
        <f>AD36*SUMIFS(CPI!$E$3:$E$73,CPI!$D$3:$D$73,'Projection of Power Price '!AD$2)/100</f>
        <v>19.043977314609474</v>
      </c>
      <c r="AE80" s="21">
        <f>AE36*SUMIFS(CPI!$E$3:$E$73,CPI!$D$3:$D$73,'Projection of Power Price '!AE$2)/100</f>
        <v>18.826776855473561</v>
      </c>
      <c r="AF80" s="21">
        <f>AF36*SUMIFS(CPI!$E$3:$E$73,CPI!$D$3:$D$73,'Projection of Power Price '!AF$2)/100</f>
        <v>18.528936031105779</v>
      </c>
      <c r="AG80" s="21">
        <f>AG36*SUMIFS(CPI!$E$3:$E$73,CPI!$D$3:$D$73,'Projection of Power Price '!AG$2)/100</f>
        <v>18.359132913228702</v>
      </c>
      <c r="AH80" s="21">
        <f>AH36*SUMIFS(CPI!$E$3:$E$73,CPI!$D$3:$D$73,'Projection of Power Price '!AH$2)/100</f>
        <v>18.085079926460693</v>
      </c>
      <c r="AI80" s="21">
        <f>AI36*SUMIFS(CPI!$E$3:$E$73,CPI!$D$3:$D$73,'Projection of Power Price '!AI$2)/100</f>
        <v>17.831225796702014</v>
      </c>
      <c r="AJ80" s="21">
        <f>AJ36*SUMIFS(CPI!$E$3:$E$73,CPI!$D$3:$D$73,'Projection of Power Price '!AJ$2)/100</f>
        <v>17.573482972826756</v>
      </c>
      <c r="AK80" s="21">
        <f>AK36*SUMIFS(CPI!$E$3:$E$73,CPI!$D$3:$D$73,'Projection of Power Price '!AK$2)/100</f>
        <v>17.319993806241083</v>
      </c>
    </row>
    <row r="81" spans="1:37" hidden="1" x14ac:dyDescent="0.3">
      <c r="A81" s="36" t="s">
        <v>17</v>
      </c>
      <c r="B81" s="36" t="s">
        <v>104</v>
      </c>
      <c r="C81" s="111" t="s">
        <v>145</v>
      </c>
      <c r="D81" s="12">
        <f>D37*SUMIFS(CPI!$E$3:$E$73,CPI!$D$3:$D$73,'Projection of Power Price '!D$2)/100</f>
        <v>29.72</v>
      </c>
      <c r="E81" s="12">
        <f>E37*SUMIFS(CPI!$E$3:$E$73,CPI!$D$3:$D$73,'Projection of Power Price '!E$2)/100</f>
        <v>23.986634913518017</v>
      </c>
      <c r="F81" s="12">
        <f>F37*SUMIFS(CPI!$E$3:$E$73,CPI!$D$3:$D$73,'Projection of Power Price '!F$2)/100</f>
        <v>21.018613885155879</v>
      </c>
      <c r="G81" s="12">
        <f>G37*SUMIFS(CPI!$E$3:$E$73,CPI!$D$3:$D$73,'Projection of Power Price '!G$2)/100</f>
        <v>20.166365015800935</v>
      </c>
      <c r="H81" s="11">
        <f>H37*SUMIFS(CPI!$E$3:$E$73,CPI!$D$3:$D$73,'Projection of Power Price '!H$2)/100</f>
        <v>22.658744583171774</v>
      </c>
      <c r="I81" s="11">
        <f>I37*SUMIFS(CPI!$E$3:$E$73,CPI!$D$3:$D$73,'Projection of Power Price '!I$2)/100</f>
        <v>22.488209071036948</v>
      </c>
      <c r="J81" s="11">
        <f>J37*SUMIFS(CPI!$E$3:$E$73,CPI!$D$3:$D$73,'Projection of Power Price '!J$2)/100</f>
        <v>22.89630658948985</v>
      </c>
      <c r="K81" s="11">
        <f>K37*SUMIFS(CPI!$E$3:$E$73,CPI!$D$3:$D$73,'Projection of Power Price '!K$2)/100</f>
        <v>22.137556814935333</v>
      </c>
      <c r="L81" s="11">
        <f>L37*SUMIFS(CPI!$E$3:$E$73,CPI!$D$3:$D$73,'Projection of Power Price '!L$2)/100</f>
        <v>25.604842631168289</v>
      </c>
      <c r="M81" s="11">
        <f>M37*SUMIFS(CPI!$E$3:$E$73,CPI!$D$3:$D$73,'Projection of Power Price '!M$2)/100</f>
        <v>25.686730476794818</v>
      </c>
      <c r="N81" s="11">
        <f>N37*SUMIFS(CPI!$E$3:$E$73,CPI!$D$3:$D$73,'Projection of Power Price '!N$2)/100</f>
        <v>25.50845909027451</v>
      </c>
      <c r="O81" s="11">
        <f>O37*SUMIFS(CPI!$E$3:$E$73,CPI!$D$3:$D$73,'Projection of Power Price '!O$2)/100</f>
        <v>24.739208321266133</v>
      </c>
      <c r="P81" s="11">
        <f>P37*SUMIFS(CPI!$E$3:$E$73,CPI!$D$3:$D$73,'Projection of Power Price '!P$2)/100</f>
        <v>24.075971077908786</v>
      </c>
      <c r="Q81" s="11">
        <f>Q37*SUMIFS(CPI!$E$3:$E$73,CPI!$D$3:$D$73,'Projection of Power Price '!Q$2)/100</f>
        <v>22.112068005299431</v>
      </c>
      <c r="R81" s="11">
        <f>R37*SUMIFS(CPI!$E$3:$E$73,CPI!$D$3:$D$73,'Projection of Power Price '!R$2)/100</f>
        <v>21.118649263263595</v>
      </c>
      <c r="S81" s="11">
        <f>S37*SUMIFS(CPI!$E$3:$E$73,CPI!$D$3:$D$73,'Projection of Power Price '!S$2)/100</f>
        <v>20.35279205031091</v>
      </c>
      <c r="T81" s="11">
        <f>T37*SUMIFS(CPI!$E$3:$E$73,CPI!$D$3:$D$73,'Projection of Power Price '!T$2)/100</f>
        <v>19.830611158393243</v>
      </c>
      <c r="U81" s="11">
        <f>U37*SUMIFS(CPI!$E$3:$E$73,CPI!$D$3:$D$73,'Projection of Power Price '!U$2)/100</f>
        <v>19.58356544046076</v>
      </c>
      <c r="V81" s="11">
        <f>V37*SUMIFS(CPI!$E$3:$E$73,CPI!$D$3:$D$73,'Projection of Power Price '!V$2)/100</f>
        <v>19.260970924865127</v>
      </c>
      <c r="W81" s="11">
        <f>W37*SUMIFS(CPI!$E$3:$E$73,CPI!$D$3:$D$73,'Projection of Power Price '!W$2)/100</f>
        <v>18.924788475095646</v>
      </c>
      <c r="X81" s="11">
        <f>X37*SUMIFS(CPI!$E$3:$E$73,CPI!$D$3:$D$73,'Projection of Power Price '!X$2)/100</f>
        <v>18.392900169829346</v>
      </c>
      <c r="Y81" s="11">
        <f>Y37*SUMIFS(CPI!$E$3:$E$73,CPI!$D$3:$D$73,'Projection of Power Price '!Y$2)/100</f>
        <v>18.139667311244708</v>
      </c>
      <c r="Z81" s="11">
        <f>Z37*SUMIFS(CPI!$E$3:$E$73,CPI!$D$3:$D$73,'Projection of Power Price '!Z$2)/100</f>
        <v>17.801972855738892</v>
      </c>
      <c r="AA81" s="11">
        <f>AA37*SUMIFS(CPI!$E$3:$E$73,CPI!$D$3:$D$73,'Projection of Power Price '!AA$2)/100</f>
        <v>18.080331868998691</v>
      </c>
      <c r="AB81" s="21">
        <f>AB37*SUMIFS(CPI!$E$3:$E$73,CPI!$D$3:$D$73,'Projection of Power Price '!AB$2)/100</f>
        <v>17.578001650538084</v>
      </c>
      <c r="AC81" s="21">
        <f>AC37*SUMIFS(CPI!$E$3:$E$73,CPI!$D$3:$D$73,'Projection of Power Price '!AC$2)/100</f>
        <v>17.470838877038624</v>
      </c>
      <c r="AD81" s="21">
        <f>AD37*SUMIFS(CPI!$E$3:$E$73,CPI!$D$3:$D$73,'Projection of Power Price '!AD$2)/100</f>
        <v>17.320126360204014</v>
      </c>
      <c r="AE81" s="21">
        <f>AE37*SUMIFS(CPI!$E$3:$E$73,CPI!$D$3:$D$73,'Projection of Power Price '!AE$2)/100</f>
        <v>17.1511441975622</v>
      </c>
      <c r="AF81" s="21">
        <f>AF37*SUMIFS(CPI!$E$3:$E$73,CPI!$D$3:$D$73,'Projection of Power Price '!AF$2)/100</f>
        <v>16.870126591555174</v>
      </c>
      <c r="AG81" s="21">
        <f>AG37*SUMIFS(CPI!$E$3:$E$73,CPI!$D$3:$D$73,'Projection of Power Price '!AG$2)/100</f>
        <v>16.731145103720763</v>
      </c>
      <c r="AH81" s="21">
        <f>AH37*SUMIFS(CPI!$E$3:$E$73,CPI!$D$3:$D$73,'Projection of Power Price '!AH$2)/100</f>
        <v>16.50678037825741</v>
      </c>
      <c r="AI81" s="21">
        <f>AI37*SUMIFS(CPI!$E$3:$E$73,CPI!$D$3:$D$73,'Projection of Power Price '!AI$2)/100</f>
        <v>16.2801644098144</v>
      </c>
      <c r="AJ81" s="21">
        <f>AJ37*SUMIFS(CPI!$E$3:$E$73,CPI!$D$3:$D$73,'Projection of Power Price '!AJ$2)/100</f>
        <v>16.054512918471108</v>
      </c>
      <c r="AK81" s="21">
        <f>AK37*SUMIFS(CPI!$E$3:$E$73,CPI!$D$3:$D$73,'Projection of Power Price '!AK$2)/100</f>
        <v>15.839683027639289</v>
      </c>
    </row>
    <row r="82" spans="1:37" hidden="1" x14ac:dyDescent="0.3">
      <c r="A82" s="36" t="s">
        <v>15</v>
      </c>
      <c r="B82" s="36" t="s">
        <v>104</v>
      </c>
      <c r="C82" s="111" t="s">
        <v>145</v>
      </c>
      <c r="D82" s="12">
        <f>D38*SUMIFS(CPI!$E$3:$E$73,CPI!$D$3:$D$73,'Projection of Power Price '!D$2)/100</f>
        <v>35.43</v>
      </c>
      <c r="E82" s="12">
        <f>E38*SUMIFS(CPI!$E$3:$E$73,CPI!$D$3:$D$73,'Projection of Power Price '!E$2)/100</f>
        <v>28.072810230480954</v>
      </c>
      <c r="F82" s="12">
        <f>F38*SUMIFS(CPI!$E$3:$E$73,CPI!$D$3:$D$73,'Projection of Power Price '!F$2)/100</f>
        <v>26.883376272569731</v>
      </c>
      <c r="G82" s="12">
        <f>G38*SUMIFS(CPI!$E$3:$E$73,CPI!$D$3:$D$73,'Projection of Power Price '!G$2)/100</f>
        <v>26.850562164902797</v>
      </c>
      <c r="H82" s="11">
        <f>H38*SUMIFS(CPI!$E$3:$E$73,CPI!$D$3:$D$73,'Projection of Power Price '!H$2)/100</f>
        <v>23.031268127490261</v>
      </c>
      <c r="I82" s="11">
        <f>I38*SUMIFS(CPI!$E$3:$E$73,CPI!$D$3:$D$73,'Projection of Power Price '!I$2)/100</f>
        <v>22.744172426317039</v>
      </c>
      <c r="J82" s="11">
        <f>J38*SUMIFS(CPI!$E$3:$E$73,CPI!$D$3:$D$73,'Projection of Power Price '!J$2)/100</f>
        <v>23.183407612555552</v>
      </c>
      <c r="K82" s="11">
        <f>K38*SUMIFS(CPI!$E$3:$E$73,CPI!$D$3:$D$73,'Projection of Power Price '!K$2)/100</f>
        <v>22.674705170428989</v>
      </c>
      <c r="L82" s="11">
        <f>L38*SUMIFS(CPI!$E$3:$E$73,CPI!$D$3:$D$73,'Projection of Power Price '!L$2)/100</f>
        <v>26.884220318343477</v>
      </c>
      <c r="M82" s="11">
        <f>M38*SUMIFS(CPI!$E$3:$E$73,CPI!$D$3:$D$73,'Projection of Power Price '!M$2)/100</f>
        <v>27.833655752853318</v>
      </c>
      <c r="N82" s="11">
        <f>N38*SUMIFS(CPI!$E$3:$E$73,CPI!$D$3:$D$73,'Projection of Power Price '!N$2)/100</f>
        <v>27.92434842279561</v>
      </c>
      <c r="O82" s="11">
        <f>O38*SUMIFS(CPI!$E$3:$E$73,CPI!$D$3:$D$73,'Projection of Power Price '!O$2)/100</f>
        <v>27.74880457324165</v>
      </c>
      <c r="P82" s="11">
        <f>P38*SUMIFS(CPI!$E$3:$E$73,CPI!$D$3:$D$73,'Projection of Power Price '!P$2)/100</f>
        <v>27.640402941393777</v>
      </c>
      <c r="Q82" s="11">
        <f>Q38*SUMIFS(CPI!$E$3:$E$73,CPI!$D$3:$D$73,'Projection of Power Price '!Q$2)/100</f>
        <v>24.271264952360035</v>
      </c>
      <c r="R82" s="11">
        <f>R38*SUMIFS(CPI!$E$3:$E$73,CPI!$D$3:$D$73,'Projection of Power Price '!R$2)/100</f>
        <v>23.114477655176419</v>
      </c>
      <c r="S82" s="11">
        <f>S38*SUMIFS(CPI!$E$3:$E$73,CPI!$D$3:$D$73,'Projection of Power Price '!S$2)/100</f>
        <v>22.281750699855301</v>
      </c>
      <c r="T82" s="11">
        <f>T38*SUMIFS(CPI!$E$3:$E$73,CPI!$D$3:$D$73,'Projection of Power Price '!T$2)/100</f>
        <v>21.575108530973697</v>
      </c>
      <c r="U82" s="11">
        <f>U38*SUMIFS(CPI!$E$3:$E$73,CPI!$D$3:$D$73,'Projection of Power Price '!U$2)/100</f>
        <v>20.995982529402809</v>
      </c>
      <c r="V82" s="11">
        <f>V38*SUMIFS(CPI!$E$3:$E$73,CPI!$D$3:$D$73,'Projection of Power Price '!V$2)/100</f>
        <v>21.251007831313338</v>
      </c>
      <c r="W82" s="11">
        <f>W38*SUMIFS(CPI!$E$3:$E$73,CPI!$D$3:$D$73,'Projection of Power Price '!W$2)/100</f>
        <v>21.04791979488834</v>
      </c>
      <c r="X82" s="11">
        <f>X38*SUMIFS(CPI!$E$3:$E$73,CPI!$D$3:$D$73,'Projection of Power Price '!X$2)/100</f>
        <v>19.992583881889054</v>
      </c>
      <c r="Y82" s="11">
        <f>Y38*SUMIFS(CPI!$E$3:$E$73,CPI!$D$3:$D$73,'Projection of Power Price '!Y$2)/100</f>
        <v>19.791818419427788</v>
      </c>
      <c r="Z82" s="11">
        <f>Z38*SUMIFS(CPI!$E$3:$E$73,CPI!$D$3:$D$73,'Projection of Power Price '!Z$2)/100</f>
        <v>19.417299976507099</v>
      </c>
      <c r="AA82" s="11">
        <f>AA38*SUMIFS(CPI!$E$3:$E$73,CPI!$D$3:$D$73,'Projection of Power Price '!AA$2)/100</f>
        <v>19.423741812146474</v>
      </c>
      <c r="AB82" s="21">
        <f>AB38*SUMIFS(CPI!$E$3:$E$73,CPI!$D$3:$D$73,'Projection of Power Price '!AB$2)/100</f>
        <v>18.799561918776931</v>
      </c>
      <c r="AC82" s="21">
        <f>AC38*SUMIFS(CPI!$E$3:$E$73,CPI!$D$3:$D$73,'Projection of Power Price '!AC$2)/100</f>
        <v>18.644846981369184</v>
      </c>
      <c r="AD82" s="21">
        <f>AD38*SUMIFS(CPI!$E$3:$E$73,CPI!$D$3:$D$73,'Projection of Power Price '!AD$2)/100</f>
        <v>18.331371686969003</v>
      </c>
      <c r="AE82" s="21">
        <f>AE38*SUMIFS(CPI!$E$3:$E$73,CPI!$D$3:$D$73,'Projection of Power Price '!AE$2)/100</f>
        <v>18.027731570640661</v>
      </c>
      <c r="AF82" s="21">
        <f>AF38*SUMIFS(CPI!$E$3:$E$73,CPI!$D$3:$D$73,'Projection of Power Price '!AF$2)/100</f>
        <v>17.664133185941594</v>
      </c>
      <c r="AG82" s="21">
        <f>AG38*SUMIFS(CPI!$E$3:$E$73,CPI!$D$3:$D$73,'Projection of Power Price '!AG$2)/100</f>
        <v>17.413847844329403</v>
      </c>
      <c r="AH82" s="21">
        <f>AH38*SUMIFS(CPI!$E$3:$E$73,CPI!$D$3:$D$73,'Projection of Power Price '!AH$2)/100</f>
        <v>17.069856630611319</v>
      </c>
      <c r="AI82" s="21">
        <f>AI38*SUMIFS(CPI!$E$3:$E$73,CPI!$D$3:$D$73,'Projection of Power Price '!AI$2)/100</f>
        <v>16.752069905714809</v>
      </c>
      <c r="AJ82" s="21">
        <f>AJ38*SUMIFS(CPI!$E$3:$E$73,CPI!$D$3:$D$73,'Projection of Power Price '!AJ$2)/100</f>
        <v>16.433209627699409</v>
      </c>
      <c r="AK82" s="21">
        <f>AK38*SUMIFS(CPI!$E$3:$E$73,CPI!$D$3:$D$73,'Projection of Power Price '!AK$2)/100</f>
        <v>16.119595111705152</v>
      </c>
    </row>
    <row r="83" spans="1:37" hidden="1" x14ac:dyDescent="0.3">
      <c r="A83" s="36" t="s">
        <v>27</v>
      </c>
      <c r="B83" s="36" t="s">
        <v>104</v>
      </c>
      <c r="C83" s="111" t="s">
        <v>145</v>
      </c>
      <c r="D83" s="12">
        <f>D39*SUMIFS(CPI!$E$3:$E$73,CPI!$D$3:$D$73,'Projection of Power Price '!D$2)/100</f>
        <v>32.270000000000003</v>
      </c>
      <c r="E83" s="12">
        <f>E39*SUMIFS(CPI!$E$3:$E$73,CPI!$D$3:$D$73,'Projection of Power Price '!E$2)/100</f>
        <v>26.422624044784385</v>
      </c>
      <c r="F83" s="12">
        <f>F39*SUMIFS(CPI!$E$3:$E$73,CPI!$D$3:$D$73,'Projection of Power Price '!F$2)/100</f>
        <v>23.034625955829387</v>
      </c>
      <c r="G83" s="12">
        <f>G39*SUMIFS(CPI!$E$3:$E$73,CPI!$D$3:$D$73,'Projection of Power Price '!G$2)/100</f>
        <v>21.939336458186816</v>
      </c>
      <c r="H83" s="11">
        <f>H39*SUMIFS(CPI!$E$3:$E$73,CPI!$D$3:$D$73,'Projection of Power Price '!H$2)/100</f>
        <v>22.658744583171774</v>
      </c>
      <c r="I83" s="11">
        <f>I39*SUMIFS(CPI!$E$3:$E$73,CPI!$D$3:$D$73,'Projection of Power Price '!I$2)/100</f>
        <v>22.488209071036948</v>
      </c>
      <c r="J83" s="11">
        <f>J39*SUMIFS(CPI!$E$3:$E$73,CPI!$D$3:$D$73,'Projection of Power Price '!J$2)/100</f>
        <v>22.89630658948985</v>
      </c>
      <c r="K83" s="11">
        <f>K39*SUMIFS(CPI!$E$3:$E$73,CPI!$D$3:$D$73,'Projection of Power Price '!K$2)/100</f>
        <v>22.137556814935333</v>
      </c>
      <c r="L83" s="11">
        <f>L39*SUMIFS(CPI!$E$3:$E$73,CPI!$D$3:$D$73,'Projection of Power Price '!L$2)/100</f>
        <v>25.596198187336025</v>
      </c>
      <c r="M83" s="11">
        <f>M39*SUMIFS(CPI!$E$3:$E$73,CPI!$D$3:$D$73,'Projection of Power Price '!M$2)/100</f>
        <v>25.652786994169386</v>
      </c>
      <c r="N83" s="11">
        <f>N39*SUMIFS(CPI!$E$3:$E$73,CPI!$D$3:$D$73,'Projection of Power Price '!N$2)/100</f>
        <v>25.48346713166222</v>
      </c>
      <c r="O83" s="11">
        <f>O39*SUMIFS(CPI!$E$3:$E$73,CPI!$D$3:$D$73,'Projection of Power Price '!O$2)/100</f>
        <v>24.698317067842552</v>
      </c>
      <c r="P83" s="11">
        <f>P39*SUMIFS(CPI!$E$3:$E$73,CPI!$D$3:$D$73,'Projection of Power Price '!P$2)/100</f>
        <v>24.043859079138645</v>
      </c>
      <c r="Q83" s="11">
        <f>Q39*SUMIFS(CPI!$E$3:$E$73,CPI!$D$3:$D$73,'Projection of Power Price '!Q$2)/100</f>
        <v>22.112068005299431</v>
      </c>
      <c r="R83" s="11">
        <f>R39*SUMIFS(CPI!$E$3:$E$73,CPI!$D$3:$D$73,'Projection of Power Price '!R$2)/100</f>
        <v>21.110913494302693</v>
      </c>
      <c r="S83" s="11">
        <f>S39*SUMIFS(CPI!$E$3:$E$73,CPI!$D$3:$D$73,'Projection of Power Price '!S$2)/100</f>
        <v>20.345197724919</v>
      </c>
      <c r="T83" s="11">
        <f>T39*SUMIFS(CPI!$E$3:$E$73,CPI!$D$3:$D$73,'Projection of Power Price '!T$2)/100</f>
        <v>19.830611158393243</v>
      </c>
      <c r="U83" s="11">
        <f>U39*SUMIFS(CPI!$E$3:$E$73,CPI!$D$3:$D$73,'Projection of Power Price '!U$2)/100</f>
        <v>19.58356544046076</v>
      </c>
      <c r="V83" s="11">
        <f>V39*SUMIFS(CPI!$E$3:$E$73,CPI!$D$3:$D$73,'Projection of Power Price '!V$2)/100</f>
        <v>19.260970924865127</v>
      </c>
      <c r="W83" s="11">
        <f>W39*SUMIFS(CPI!$E$3:$E$73,CPI!$D$3:$D$73,'Projection of Power Price '!W$2)/100</f>
        <v>18.917734882671088</v>
      </c>
      <c r="X83" s="11">
        <f>X39*SUMIFS(CPI!$E$3:$E$73,CPI!$D$3:$D$73,'Projection of Power Price '!X$2)/100</f>
        <v>18.385975132114801</v>
      </c>
      <c r="Y83" s="11">
        <f>Y39*SUMIFS(CPI!$E$3:$E$73,CPI!$D$3:$D$73,'Projection of Power Price '!Y$2)/100</f>
        <v>18.119270383983189</v>
      </c>
      <c r="Z83" s="11">
        <f>Z39*SUMIFS(CPI!$E$3:$E$73,CPI!$D$3:$D$73,'Projection of Power Price '!Z$2)/100</f>
        <v>17.788623044823449</v>
      </c>
      <c r="AA83" s="11">
        <f>AA39*SUMIFS(CPI!$E$3:$E$73,CPI!$D$3:$D$73,'Projection of Power Price '!AA$2)/100</f>
        <v>18.06067221129409</v>
      </c>
      <c r="AB83" s="21">
        <f>AB39*SUMIFS(CPI!$E$3:$E$73,CPI!$D$3:$D$73,'Projection of Power Price '!AB$2)/100</f>
        <v>17.555511061696254</v>
      </c>
      <c r="AC83" s="21">
        <f>AC39*SUMIFS(CPI!$E$3:$E$73,CPI!$D$3:$D$73,'Projection of Power Price '!AC$2)/100</f>
        <v>17.445629340763528</v>
      </c>
      <c r="AD83" s="21">
        <f>AD39*SUMIFS(CPI!$E$3:$E$73,CPI!$D$3:$D$73,'Projection of Power Price '!AD$2)/100</f>
        <v>17.294485952405175</v>
      </c>
      <c r="AE83" s="21">
        <f>AE39*SUMIFS(CPI!$E$3:$E$73,CPI!$D$3:$D$73,'Projection of Power Price '!AE$2)/100</f>
        <v>17.121359434417517</v>
      </c>
      <c r="AF83" s="21">
        <f>AF39*SUMIFS(CPI!$E$3:$E$73,CPI!$D$3:$D$73,'Projection of Power Price '!AF$2)/100</f>
        <v>16.838934872016601</v>
      </c>
      <c r="AG83" s="21">
        <f>AG39*SUMIFS(CPI!$E$3:$E$73,CPI!$D$3:$D$73,'Projection of Power Price '!AG$2)/100</f>
        <v>16.698063092474989</v>
      </c>
      <c r="AH83" s="21">
        <f>AH39*SUMIFS(CPI!$E$3:$E$73,CPI!$D$3:$D$73,'Projection of Power Price '!AH$2)/100</f>
        <v>16.47179701523099</v>
      </c>
      <c r="AI83" s="21">
        <f>AI39*SUMIFS(CPI!$E$3:$E$73,CPI!$D$3:$D$73,'Projection of Power Price '!AI$2)/100</f>
        <v>16.243070564998142</v>
      </c>
      <c r="AJ83" s="21">
        <f>AJ39*SUMIFS(CPI!$E$3:$E$73,CPI!$D$3:$D$73,'Projection of Power Price '!AJ$2)/100</f>
        <v>16.016132906315388</v>
      </c>
      <c r="AK83" s="21">
        <f>AK39*SUMIFS(CPI!$E$3:$E$73,CPI!$D$3:$D$73,'Projection of Power Price '!AK$2)/100</f>
        <v>15.799620993045679</v>
      </c>
    </row>
    <row r="84" spans="1:37" hidden="1" x14ac:dyDescent="0.3">
      <c r="A84" s="36" t="s">
        <v>21</v>
      </c>
      <c r="B84" s="36" t="s">
        <v>104</v>
      </c>
      <c r="C84" s="111" t="s">
        <v>145</v>
      </c>
      <c r="D84" s="12">
        <f>D40*SUMIFS(CPI!$E$3:$E$73,CPI!$D$3:$D$73,'Projection of Power Price '!D$2)/100</f>
        <v>39.950000000000003</v>
      </c>
      <c r="E84" s="12">
        <f>E40*SUMIFS(CPI!$E$3:$E$73,CPI!$D$3:$D$73,'Projection of Power Price '!E$2)/100</f>
        <v>29.683706268899037</v>
      </c>
      <c r="F84" s="12">
        <f>F40*SUMIFS(CPI!$E$3:$E$73,CPI!$D$3:$D$73,'Projection of Power Price '!F$2)/100</f>
        <v>27.085942078713956</v>
      </c>
      <c r="G84" s="12">
        <f>G40*SUMIFS(CPI!$E$3:$E$73,CPI!$D$3:$D$73,'Projection of Power Price '!G$2)/100</f>
        <v>25.352543513047344</v>
      </c>
      <c r="H84" s="11">
        <f>H40*SUMIFS(CPI!$E$3:$E$73,CPI!$D$3:$D$73,'Projection of Power Price '!H$2)/100</f>
        <v>25.098773798457845</v>
      </c>
      <c r="I84" s="11">
        <f>I40*SUMIFS(CPI!$E$3:$E$73,CPI!$D$3:$D$73,'Projection of Power Price '!I$2)/100</f>
        <v>24.435358880846241</v>
      </c>
      <c r="J84" s="11">
        <f>J40*SUMIFS(CPI!$E$3:$E$73,CPI!$D$3:$D$73,'Projection of Power Price '!J$2)/100</f>
        <v>24.233120728139532</v>
      </c>
      <c r="K84" s="11">
        <f>K40*SUMIFS(CPI!$E$3:$E$73,CPI!$D$3:$D$73,'Projection of Power Price '!K$2)/100</f>
        <v>23.000516468023502</v>
      </c>
      <c r="L84" s="11">
        <f>L40*SUMIFS(CPI!$E$3:$E$73,CPI!$D$3:$D$73,'Projection of Power Price '!L$2)/100</f>
        <v>26.114864817271915</v>
      </c>
      <c r="M84" s="11">
        <f>M40*SUMIFS(CPI!$E$3:$E$73,CPI!$D$3:$D$73,'Projection of Power Price '!M$2)/100</f>
        <v>27.282074160190067</v>
      </c>
      <c r="N84" s="11">
        <f>N40*SUMIFS(CPI!$E$3:$E$73,CPI!$D$3:$D$73,'Projection of Power Price '!N$2)/100</f>
        <v>28.807397627096421</v>
      </c>
      <c r="O84" s="11">
        <f>O40*SUMIFS(CPI!$E$3:$E$73,CPI!$D$3:$D$73,'Projection of Power Price '!O$2)/100</f>
        <v>28.272212617063477</v>
      </c>
      <c r="P84" s="11">
        <f>P40*SUMIFS(CPI!$E$3:$E$73,CPI!$D$3:$D$73,'Projection of Power Price '!P$2)/100</f>
        <v>27.841102933707123</v>
      </c>
      <c r="Q84" s="11">
        <f>Q40*SUMIFS(CPI!$E$3:$E$73,CPI!$D$3:$D$73,'Projection of Power Price '!Q$2)/100</f>
        <v>23.168025636343664</v>
      </c>
      <c r="R84" s="11">
        <f>R40*SUMIFS(CPI!$E$3:$E$73,CPI!$D$3:$D$73,'Projection of Power Price '!R$2)/100</f>
        <v>22.070148845454597</v>
      </c>
      <c r="S84" s="11">
        <f>S40*SUMIFS(CPI!$E$3:$E$73,CPI!$D$3:$D$73,'Projection of Power Price '!S$2)/100</f>
        <v>21.218545144988315</v>
      </c>
      <c r="T84" s="11">
        <f>T40*SUMIFS(CPI!$E$3:$E$73,CPI!$D$3:$D$73,'Projection of Power Price '!T$2)/100</f>
        <v>20.859417301197098</v>
      </c>
      <c r="U84" s="11">
        <f>U40*SUMIFS(CPI!$E$3:$E$73,CPI!$D$3:$D$73,'Projection of Power Price '!U$2)/100</f>
        <v>20.176341524420891</v>
      </c>
      <c r="V84" s="11">
        <f>V40*SUMIFS(CPI!$E$3:$E$73,CPI!$D$3:$D$73,'Projection of Power Price '!V$2)/100</f>
        <v>18.693415272845606</v>
      </c>
      <c r="W84" s="11">
        <f>W40*SUMIFS(CPI!$E$3:$E$73,CPI!$D$3:$D$73,'Projection of Power Price '!W$2)/100</f>
        <v>18.459251375074658</v>
      </c>
      <c r="X84" s="11">
        <f>X40*SUMIFS(CPI!$E$3:$E$73,CPI!$D$3:$D$73,'Projection of Power Price '!X$2)/100</f>
        <v>18.095123548103945</v>
      </c>
      <c r="Y84" s="11">
        <f>Y40*SUMIFS(CPI!$E$3:$E$73,CPI!$D$3:$D$73,'Projection of Power Price '!Y$2)/100</f>
        <v>17.745326717521994</v>
      </c>
      <c r="Z84" s="11">
        <f>Z40*SUMIFS(CPI!$E$3:$E$73,CPI!$D$3:$D$73,'Projection of Power Price '!Z$2)/100</f>
        <v>17.494927204683776</v>
      </c>
      <c r="AA84" s="11">
        <f>AA40*SUMIFS(CPI!$E$3:$E$73,CPI!$D$3:$D$73,'Projection of Power Price '!AA$2)/100</f>
        <v>18.506291119265057</v>
      </c>
      <c r="AB84" s="21">
        <f>AB40*SUMIFS(CPI!$E$3:$E$73,CPI!$D$3:$D$73,'Projection of Power Price '!AB$2)/100</f>
        <v>17.887086600050488</v>
      </c>
      <c r="AC84" s="21">
        <f>AC40*SUMIFS(CPI!$E$3:$E$73,CPI!$D$3:$D$73,'Projection of Power Price '!AC$2)/100</f>
        <v>18.005154998388988</v>
      </c>
      <c r="AD84" s="21">
        <f>AD40*SUMIFS(CPI!$E$3:$E$73,CPI!$D$3:$D$73,'Projection of Power Price '!AD$2)/100</f>
        <v>18.139840929917128</v>
      </c>
      <c r="AE84" s="21">
        <f>AE40*SUMIFS(CPI!$E$3:$E$73,CPI!$D$3:$D$73,'Projection of Power Price '!AE$2)/100</f>
        <v>18.180590365235016</v>
      </c>
      <c r="AF84" s="21">
        <f>AF40*SUMIFS(CPI!$E$3:$E$73,CPI!$D$3:$D$73,'Projection of Power Price '!AF$2)/100</f>
        <v>17.987848807839988</v>
      </c>
      <c r="AG84" s="21">
        <f>AG40*SUMIFS(CPI!$E$3:$E$73,CPI!$D$3:$D$73,'Projection of Power Price '!AG$2)/100</f>
        <v>18.093361922097817</v>
      </c>
      <c r="AH84" s="21">
        <f>AH40*SUMIFS(CPI!$E$3:$E$73,CPI!$D$3:$D$73,'Projection of Power Price '!AH$2)/100</f>
        <v>18.033797240793568</v>
      </c>
      <c r="AI84" s="21">
        <f>AI40*SUMIFS(CPI!$E$3:$E$73,CPI!$D$3:$D$73,'Projection of Power Price '!AI$2)/100</f>
        <v>17.947028354669381</v>
      </c>
      <c r="AJ84" s="21">
        <f>AJ40*SUMIFS(CPI!$E$3:$E$73,CPI!$D$3:$D$73,'Projection of Power Price '!AJ$2)/100</f>
        <v>17.871277762605803</v>
      </c>
      <c r="AK84" s="21">
        <f>AK40*SUMIFS(CPI!$E$3:$E$73,CPI!$D$3:$D$73,'Projection of Power Price '!AK$2)/100</f>
        <v>17.816546622067015</v>
      </c>
    </row>
    <row r="85" spans="1:37" hidden="1" x14ac:dyDescent="0.3">
      <c r="A85" s="36" t="s">
        <v>29</v>
      </c>
      <c r="B85" s="36" t="s">
        <v>104</v>
      </c>
      <c r="C85" s="111" t="s">
        <v>145</v>
      </c>
      <c r="D85" s="12">
        <f>D41*SUMIFS(CPI!$E$3:$E$73,CPI!$D$3:$D$73,'Projection of Power Price '!D$2)/100</f>
        <v>35.840000000000003</v>
      </c>
      <c r="E85" s="12">
        <f>E41*SUMIFS(CPI!$E$3:$E$73,CPI!$D$3:$D$73,'Projection of Power Price '!E$2)/100</f>
        <v>38.523989406559238</v>
      </c>
      <c r="F85" s="12">
        <f>F41*SUMIFS(CPI!$E$3:$E$73,CPI!$D$3:$D$73,'Projection of Power Price '!F$2)/100</f>
        <v>36.741578838255506</v>
      </c>
      <c r="G85" s="12">
        <f>G41*SUMIFS(CPI!$E$3:$E$73,CPI!$D$3:$D$73,'Projection of Power Price '!G$2)/100</f>
        <v>30.349099396134832</v>
      </c>
      <c r="H85" s="11">
        <f>H41*SUMIFS(CPI!$E$3:$E$73,CPI!$D$3:$D$73,'Projection of Power Price '!H$2)/100</f>
        <v>23.794941393343152</v>
      </c>
      <c r="I85" s="11">
        <f>I41*SUMIFS(CPI!$E$3:$E$73,CPI!$D$3:$D$73,'Projection of Power Price '!I$2)/100</f>
        <v>23.018418878402858</v>
      </c>
      <c r="J85" s="11">
        <f>J41*SUMIFS(CPI!$E$3:$E$73,CPI!$D$3:$D$73,'Projection of Power Price '!J$2)/100</f>
        <v>22.707896543102979</v>
      </c>
      <c r="K85" s="11">
        <f>K41*SUMIFS(CPI!$E$3:$E$73,CPI!$D$3:$D$73,'Projection of Power Price '!K$2)/100</f>
        <v>21.714882699137043</v>
      </c>
      <c r="L85" s="11">
        <f>L41*SUMIFS(CPI!$E$3:$E$73,CPI!$D$3:$D$73,'Projection of Power Price '!L$2)/100</f>
        <v>24.100709404354216</v>
      </c>
      <c r="M85" s="11">
        <f>M41*SUMIFS(CPI!$E$3:$E$73,CPI!$D$3:$D$73,'Projection of Power Price '!M$2)/100</f>
        <v>23.81983893239612</v>
      </c>
      <c r="N85" s="11">
        <f>N41*SUMIFS(CPI!$E$3:$E$73,CPI!$D$3:$D$73,'Projection of Power Price '!N$2)/100</f>
        <v>23.734030028802113</v>
      </c>
      <c r="O85" s="11">
        <f>O41*SUMIFS(CPI!$E$3:$E$73,CPI!$D$3:$D$73,'Projection of Power Price '!O$2)/100</f>
        <v>23.218053693908946</v>
      </c>
      <c r="P85" s="11">
        <f>P41*SUMIFS(CPI!$E$3:$E$73,CPI!$D$3:$D$73,'Projection of Power Price '!P$2)/100</f>
        <v>22.687127131100443</v>
      </c>
      <c r="Q85" s="11">
        <f>Q41*SUMIFS(CPI!$E$3:$E$73,CPI!$D$3:$D$73,'Projection of Power Price '!Q$2)/100</f>
        <v>21.190075148342899</v>
      </c>
      <c r="R85" s="11">
        <f>R41*SUMIFS(CPI!$E$3:$E$73,CPI!$D$3:$D$73,'Projection of Power Price '!R$2)/100</f>
        <v>20.32960082925155</v>
      </c>
      <c r="S85" s="11">
        <f>S41*SUMIFS(CPI!$E$3:$E$73,CPI!$D$3:$D$73,'Projection of Power Price '!S$2)/100</f>
        <v>18.750389392618523</v>
      </c>
      <c r="T85" s="11">
        <f>T41*SUMIFS(CPI!$E$3:$E$73,CPI!$D$3:$D$73,'Projection of Power Price '!T$2)/100</f>
        <v>16.997666707194206</v>
      </c>
      <c r="U85" s="11">
        <f>U41*SUMIFS(CPI!$E$3:$E$73,CPI!$D$3:$D$73,'Projection of Power Price '!U$2)/100</f>
        <v>16.65627613695392</v>
      </c>
      <c r="V85" s="11">
        <f>V41*SUMIFS(CPI!$E$3:$E$73,CPI!$D$3:$D$73,'Projection of Power Price '!V$2)/100</f>
        <v>16.042427480501242</v>
      </c>
      <c r="W85" s="11">
        <f>W41*SUMIFS(CPI!$E$3:$E$73,CPI!$D$3:$D$73,'Projection of Power Price '!W$2)/100</f>
        <v>15.362724300692628</v>
      </c>
      <c r="X85" s="11">
        <f>X41*SUMIFS(CPI!$E$3:$E$73,CPI!$D$3:$D$73,'Projection of Power Price '!X$2)/100</f>
        <v>15.117357330849948</v>
      </c>
      <c r="Y85" s="11">
        <f>Y41*SUMIFS(CPI!$E$3:$E$73,CPI!$D$3:$D$73,'Projection of Power Price '!Y$2)/100</f>
        <v>14.848963046386221</v>
      </c>
      <c r="Z85" s="11">
        <f>Z41*SUMIFS(CPI!$E$3:$E$73,CPI!$D$3:$D$73,'Projection of Power Price '!Z$2)/100</f>
        <v>14.164149381281561</v>
      </c>
      <c r="AA85" s="11">
        <f>AA41*SUMIFS(CPI!$E$3:$E$73,CPI!$D$3:$D$73,'Projection of Power Price '!AA$2)/100</f>
        <v>13.951803751032335</v>
      </c>
      <c r="AB85" s="21">
        <f>AB41*SUMIFS(CPI!$E$3:$E$73,CPI!$D$3:$D$73,'Projection of Power Price '!AB$2)/100</f>
        <v>13.568250954162359</v>
      </c>
      <c r="AC85" s="21">
        <f>AC41*SUMIFS(CPI!$E$3:$E$73,CPI!$D$3:$D$73,'Projection of Power Price '!AC$2)/100</f>
        <v>13.149924359489557</v>
      </c>
      <c r="AD85" s="21">
        <f>AD41*SUMIFS(CPI!$E$3:$E$73,CPI!$D$3:$D$73,'Projection of Power Price '!AD$2)/100</f>
        <v>12.758110863688271</v>
      </c>
      <c r="AE85" s="21">
        <f>AE41*SUMIFS(CPI!$E$3:$E$73,CPI!$D$3:$D$73,'Projection of Power Price '!AE$2)/100</f>
        <v>12.445490634259805</v>
      </c>
      <c r="AF85" s="21">
        <f>AF41*SUMIFS(CPI!$E$3:$E$73,CPI!$D$3:$D$73,'Projection of Power Price '!AF$2)/100</f>
        <v>12.04549979284112</v>
      </c>
      <c r="AG85" s="21">
        <f>AG41*SUMIFS(CPI!$E$3:$E$73,CPI!$D$3:$D$73,'Projection of Power Price '!AG$2)/100</f>
        <v>11.685537214251148</v>
      </c>
      <c r="AH85" s="21">
        <f>AH41*SUMIFS(CPI!$E$3:$E$73,CPI!$D$3:$D$73,'Projection of Power Price '!AH$2)/100</f>
        <v>11.339854165543093</v>
      </c>
      <c r="AI85" s="21">
        <f>AI41*SUMIFS(CPI!$E$3:$E$73,CPI!$D$3:$D$73,'Projection of Power Price '!AI$2)/100</f>
        <v>10.991298881714329</v>
      </c>
      <c r="AJ85" s="21">
        <f>AJ41*SUMIFS(CPI!$E$3:$E$73,CPI!$D$3:$D$73,'Projection of Power Price '!AJ$2)/100</f>
        <v>10.634443722794821</v>
      </c>
      <c r="AK85" s="21">
        <f>AK41*SUMIFS(CPI!$E$3:$E$73,CPI!$D$3:$D$73,'Projection of Power Price '!AK$2)/100</f>
        <v>10.300105748222425</v>
      </c>
    </row>
    <row r="86" spans="1:37" hidden="1" x14ac:dyDescent="0.3">
      <c r="A86" s="36" t="s">
        <v>33</v>
      </c>
      <c r="B86" s="36" t="s">
        <v>104</v>
      </c>
      <c r="C86" s="111" t="s">
        <v>145</v>
      </c>
      <c r="D86" s="12">
        <f>D42*SUMIFS(CPI!$E$3:$E$73,CPI!$D$3:$D$73,'Projection of Power Price '!D$2)/100</f>
        <v>42.77</v>
      </c>
      <c r="E86" s="12">
        <f>E42*SUMIFS(CPI!$E$3:$E$73,CPI!$D$3:$D$73,'Projection of Power Price '!E$2)/100</f>
        <v>33.828816806779713</v>
      </c>
      <c r="F86" s="12">
        <f>F42*SUMIFS(CPI!$E$3:$E$73,CPI!$D$3:$D$73,'Projection of Power Price '!F$2)/100</f>
        <v>32.55521884460812</v>
      </c>
      <c r="G86" s="12">
        <f>G42*SUMIFS(CPI!$E$3:$E$73,CPI!$D$3:$D$73,'Projection of Power Price '!G$2)/100</f>
        <v>33.136551824270931</v>
      </c>
      <c r="H86" s="11">
        <f>H42*SUMIFS(CPI!$E$3:$E$73,CPI!$D$3:$D$73,'Projection of Power Price '!H$2)/100</f>
        <v>31.310603899968559</v>
      </c>
      <c r="I86" s="11">
        <f>I42*SUMIFS(CPI!$E$3:$E$73,CPI!$D$3:$D$73,'Projection of Power Price '!I$2)/100</f>
        <v>30.45049772992849</v>
      </c>
      <c r="J86" s="11">
        <f>J42*SUMIFS(CPI!$E$3:$E$73,CPI!$D$3:$D$73,'Projection of Power Price '!J$2)/100</f>
        <v>29.293276259672552</v>
      </c>
      <c r="K86" s="11">
        <f>K42*SUMIFS(CPI!$E$3:$E$73,CPI!$D$3:$D$73,'Projection of Power Price '!K$2)/100</f>
        <v>29.146902568590278</v>
      </c>
      <c r="L86" s="11">
        <f>L42*SUMIFS(CPI!$E$3:$E$73,CPI!$D$3:$D$73,'Projection of Power Price '!L$2)/100</f>
        <v>35.520019706776004</v>
      </c>
      <c r="M86" s="11">
        <f>M42*SUMIFS(CPI!$E$3:$E$73,CPI!$D$3:$D$73,'Projection of Power Price '!M$2)/100</f>
        <v>32.305709588753842</v>
      </c>
      <c r="N86" s="11">
        <f>N42*SUMIFS(CPI!$E$3:$E$73,CPI!$D$3:$D$73,'Projection of Power Price '!N$2)/100</f>
        <v>30.223608615126032</v>
      </c>
      <c r="O86" s="11">
        <f>O42*SUMIFS(CPI!$E$3:$E$73,CPI!$D$3:$D$73,'Projection of Power Price '!O$2)/100</f>
        <v>28.967363925264348</v>
      </c>
      <c r="P86" s="11">
        <f>P42*SUMIFS(CPI!$E$3:$E$73,CPI!$D$3:$D$73,'Projection of Power Price '!P$2)/100</f>
        <v>26.090999000734758</v>
      </c>
      <c r="Q86" s="11">
        <f>Q42*SUMIFS(CPI!$E$3:$E$73,CPI!$D$3:$D$73,'Projection of Power Price '!Q$2)/100</f>
        <v>30.733095231884455</v>
      </c>
      <c r="R86" s="11">
        <f>R42*SUMIFS(CPI!$E$3:$E$73,CPI!$D$3:$D$73,'Projection of Power Price '!R$2)/100</f>
        <v>29.303092823898353</v>
      </c>
      <c r="S86" s="11">
        <f>S42*SUMIFS(CPI!$E$3:$E$73,CPI!$D$3:$D$73,'Projection of Power Price '!S$2)/100</f>
        <v>23.276607326195126</v>
      </c>
      <c r="T86" s="11">
        <f>T42*SUMIFS(CPI!$E$3:$E$73,CPI!$D$3:$D$73,'Projection of Power Price '!T$2)/100</f>
        <v>21.642204583765256</v>
      </c>
      <c r="U86" s="11">
        <f>U42*SUMIFS(CPI!$E$3:$E$73,CPI!$D$3:$D$73,'Projection of Power Price '!U$2)/100</f>
        <v>19.825066808000074</v>
      </c>
      <c r="V86" s="11">
        <f>V42*SUMIFS(CPI!$E$3:$E$73,CPI!$D$3:$D$73,'Projection of Power Price '!V$2)/100</f>
        <v>23.03270152372906</v>
      </c>
      <c r="W86" s="11">
        <f>W42*SUMIFS(CPI!$E$3:$E$73,CPI!$D$3:$D$73,'Projection of Power Price '!W$2)/100</f>
        <v>22.959443341944215</v>
      </c>
      <c r="X86" s="11">
        <f>X42*SUMIFS(CPI!$E$3:$E$73,CPI!$D$3:$D$73,'Projection of Power Price '!X$2)/100</f>
        <v>22.229371063686827</v>
      </c>
      <c r="Y86" s="11">
        <f>Y42*SUMIFS(CPI!$E$3:$E$73,CPI!$D$3:$D$73,'Projection of Power Price '!Y$2)/100</f>
        <v>20.934046346072883</v>
      </c>
      <c r="Z86" s="11">
        <f>Z42*SUMIFS(CPI!$E$3:$E$73,CPI!$D$3:$D$73,'Projection of Power Price '!Z$2)/100</f>
        <v>20.698881824389314</v>
      </c>
      <c r="AA86" s="11">
        <f>AA42*SUMIFS(CPI!$E$3:$E$73,CPI!$D$3:$D$73,'Projection of Power Price '!AA$2)/100</f>
        <v>19.810381747003639</v>
      </c>
      <c r="AB86" s="21">
        <f>AB42*SUMIFS(CPI!$E$3:$E$73,CPI!$D$3:$D$73,'Projection of Power Price '!AB$2)/100</f>
        <v>19.031536277974283</v>
      </c>
      <c r="AC86" s="21">
        <f>AC42*SUMIFS(CPI!$E$3:$E$73,CPI!$D$3:$D$73,'Projection of Power Price '!AC$2)/100</f>
        <v>18.334643637504286</v>
      </c>
      <c r="AD86" s="21">
        <f>AD42*SUMIFS(CPI!$E$3:$E$73,CPI!$D$3:$D$73,'Projection of Power Price '!AD$2)/100</f>
        <v>17.738701383712133</v>
      </c>
      <c r="AE86" s="21">
        <f>AE42*SUMIFS(CPI!$E$3:$E$73,CPI!$D$3:$D$73,'Projection of Power Price '!AE$2)/100</f>
        <v>16.957230860337322</v>
      </c>
      <c r="AF86" s="21">
        <f>AF42*SUMIFS(CPI!$E$3:$E$73,CPI!$D$3:$D$73,'Projection of Power Price '!AF$2)/100</f>
        <v>16.321355806066695</v>
      </c>
      <c r="AG86" s="21">
        <f>AG42*SUMIFS(CPI!$E$3:$E$73,CPI!$D$3:$D$73,'Projection of Power Price '!AG$2)/100</f>
        <v>15.682168653714678</v>
      </c>
      <c r="AH86" s="21">
        <f>AH42*SUMIFS(CPI!$E$3:$E$73,CPI!$D$3:$D$73,'Projection of Power Price '!AH$2)/100</f>
        <v>15.036423819135976</v>
      </c>
      <c r="AI86" s="21">
        <f>AI42*SUMIFS(CPI!$E$3:$E$73,CPI!$D$3:$D$73,'Projection of Power Price '!AI$2)/100</f>
        <v>14.392071671109591</v>
      </c>
      <c r="AJ86" s="21">
        <f>AJ42*SUMIFS(CPI!$E$3:$E$73,CPI!$D$3:$D$73,'Projection of Power Price '!AJ$2)/100</f>
        <v>13.798447361832334</v>
      </c>
      <c r="AK86" s="21">
        <f>AK42*SUMIFS(CPI!$E$3:$E$73,CPI!$D$3:$D$73,'Projection of Power Price '!AK$2)/100</f>
        <v>13.191986561238487</v>
      </c>
    </row>
    <row r="87" spans="1:37" hidden="1" x14ac:dyDescent="0.3">
      <c r="A87" s="36" t="s">
        <v>39</v>
      </c>
      <c r="B87" s="36" t="s">
        <v>104</v>
      </c>
      <c r="C87" s="111" t="s">
        <v>145</v>
      </c>
      <c r="D87" s="12">
        <f>D43*SUMIFS(CPI!$E$3:$E$73,CPI!$D$3:$D$73,'Projection of Power Price '!D$2)/100</f>
        <v>33.28</v>
      </c>
      <c r="E87" s="12">
        <f>E43*SUMIFS(CPI!$E$3:$E$73,CPI!$D$3:$D$73,'Projection of Power Price '!E$2)/100</f>
        <v>27.159314306256068</v>
      </c>
      <c r="F87" s="12">
        <f>F43*SUMIFS(CPI!$E$3:$E$73,CPI!$D$3:$D$73,'Projection of Power Price '!F$2)/100</f>
        <v>26.246740881830725</v>
      </c>
      <c r="G87" s="12">
        <f>G43*SUMIFS(CPI!$E$3:$E$73,CPI!$D$3:$D$73,'Projection of Power Price '!G$2)/100</f>
        <v>25.181883160304313</v>
      </c>
      <c r="H87" s="11">
        <f>H43*SUMIFS(CPI!$E$3:$E$73,CPI!$D$3:$D$73,'Projection of Power Price '!H$2)/100</f>
        <v>25.108086887065809</v>
      </c>
      <c r="I87" s="11">
        <f>I43*SUMIFS(CPI!$E$3:$E$73,CPI!$D$3:$D$73,'Projection of Power Price '!I$2)/100</f>
        <v>23.228674491668652</v>
      </c>
      <c r="J87" s="11">
        <f>J43*SUMIFS(CPI!$E$3:$E$73,CPI!$D$3:$D$73,'Projection of Power Price '!J$2)/100</f>
        <v>21.774818218139444</v>
      </c>
      <c r="K87" s="11">
        <f>K43*SUMIFS(CPI!$E$3:$E$73,CPI!$D$3:$D$73,'Projection of Power Price '!K$2)/100</f>
        <v>21.292208583338756</v>
      </c>
      <c r="L87" s="11">
        <f>L43*SUMIFS(CPI!$E$3:$E$73,CPI!$D$3:$D$73,'Projection of Power Price '!L$2)/100</f>
        <v>21.291265158868164</v>
      </c>
      <c r="M87" s="11">
        <f>M43*SUMIFS(CPI!$E$3:$E$73,CPI!$D$3:$D$73,'Projection of Power Price '!M$2)/100</f>
        <v>21.418337536646888</v>
      </c>
      <c r="N87" s="11">
        <f>N43*SUMIFS(CPI!$E$3:$E$73,CPI!$D$3:$D$73,'Projection of Power Price '!N$2)/100</f>
        <v>20.784978912552219</v>
      </c>
      <c r="O87" s="11">
        <f>O43*SUMIFS(CPI!$E$3:$E$73,CPI!$D$3:$D$73,'Projection of Power Price '!O$2)/100</f>
        <v>20.404735458366613</v>
      </c>
      <c r="P87" s="11">
        <f>P43*SUMIFS(CPI!$E$3:$E$73,CPI!$D$3:$D$73,'Projection of Power Price '!P$2)/100</f>
        <v>19.668599246707743</v>
      </c>
      <c r="Q87" s="11">
        <f>Q43*SUMIFS(CPI!$E$3:$E$73,CPI!$D$3:$D$73,'Projection of Power Price '!Q$2)/100</f>
        <v>19.101800728740489</v>
      </c>
      <c r="R87" s="11">
        <f>R43*SUMIFS(CPI!$E$3:$E$73,CPI!$D$3:$D$73,'Projection of Power Price '!R$2)/100</f>
        <v>18.736032423305652</v>
      </c>
      <c r="S87" s="11">
        <f>S43*SUMIFS(CPI!$E$3:$E$73,CPI!$D$3:$D$73,'Projection of Power Price '!S$2)/100</f>
        <v>19.897132526796486</v>
      </c>
      <c r="T87" s="11">
        <f>T43*SUMIFS(CPI!$E$3:$E$73,CPI!$D$3:$D$73,'Projection of Power Price '!T$2)/100</f>
        <v>19.107464811639801</v>
      </c>
      <c r="U87" s="11">
        <f>U43*SUMIFS(CPI!$E$3:$E$73,CPI!$D$3:$D$73,'Projection of Power Price '!U$2)/100</f>
        <v>19.642111226530893</v>
      </c>
      <c r="V87" s="11">
        <f>V43*SUMIFS(CPI!$E$3:$E$73,CPI!$D$3:$D$73,'Projection of Power Price '!V$2)/100</f>
        <v>19.260970924865127</v>
      </c>
      <c r="W87" s="11">
        <f>W43*SUMIFS(CPI!$E$3:$E$73,CPI!$D$3:$D$73,'Projection of Power Price '!W$2)/100</f>
        <v>23.044461871457546</v>
      </c>
      <c r="X87" s="11">
        <f>X43*SUMIFS(CPI!$E$3:$E$73,CPI!$D$3:$D$73,'Projection of Power Price '!X$2)/100</f>
        <v>23.035734420867342</v>
      </c>
      <c r="Y87" s="11">
        <f>Y43*SUMIFS(CPI!$E$3:$E$73,CPI!$D$3:$D$73,'Projection of Power Price '!Y$2)/100</f>
        <v>23.02677108310478</v>
      </c>
      <c r="Z87" s="11">
        <f>Z43*SUMIFS(CPI!$E$3:$E$73,CPI!$D$3:$D$73,'Projection of Power Price '!Z$2)/100</f>
        <v>23.018099805020451</v>
      </c>
      <c r="AA87" s="11">
        <f>AA43*SUMIFS(CPI!$E$3:$E$73,CPI!$D$3:$D$73,'Projection of Power Price '!AA$2)/100</f>
        <v>23.009627130480631</v>
      </c>
      <c r="AB87" s="21">
        <f>AB43*SUMIFS(CPI!$E$3:$E$73,CPI!$D$3:$D$73,'Projection of Power Price '!AB$2)/100</f>
        <v>22.947319794235003</v>
      </c>
      <c r="AC87" s="21">
        <f>AC43*SUMIFS(CPI!$E$3:$E$73,CPI!$D$3:$D$73,'Projection of Power Price '!AC$2)/100</f>
        <v>22.895884559768579</v>
      </c>
      <c r="AD87" s="21">
        <f>AD43*SUMIFS(CPI!$E$3:$E$73,CPI!$D$3:$D$73,'Projection of Power Price '!AD$2)/100</f>
        <v>22.826302242940621</v>
      </c>
      <c r="AE87" s="21">
        <f>AE43*SUMIFS(CPI!$E$3:$E$73,CPI!$D$3:$D$73,'Projection of Power Price '!AE$2)/100</f>
        <v>22.736802662745021</v>
      </c>
      <c r="AF87" s="21">
        <f>AF43*SUMIFS(CPI!$E$3:$E$73,CPI!$D$3:$D$73,'Projection of Power Price '!AF$2)/100</f>
        <v>22.629746436926247</v>
      </c>
      <c r="AG87" s="21">
        <f>AG43*SUMIFS(CPI!$E$3:$E$73,CPI!$D$3:$D$73,'Projection of Power Price '!AG$2)/100</f>
        <v>22.515489083946861</v>
      </c>
      <c r="AH87" s="21">
        <f>AH43*SUMIFS(CPI!$E$3:$E$73,CPI!$D$3:$D$73,'Projection of Power Price '!AH$2)/100</f>
        <v>22.38018883755646</v>
      </c>
      <c r="AI87" s="21">
        <f>AI43*SUMIFS(CPI!$E$3:$E$73,CPI!$D$3:$D$73,'Projection of Power Price '!AI$2)/100</f>
        <v>22.230200034216342</v>
      </c>
      <c r="AJ87" s="21">
        <f>AJ43*SUMIFS(CPI!$E$3:$E$73,CPI!$D$3:$D$73,'Projection of Power Price '!AJ$2)/100</f>
        <v>22.066206166984365</v>
      </c>
      <c r="AK87" s="21">
        <f>AK43*SUMIFS(CPI!$E$3:$E$73,CPI!$D$3:$D$73,'Projection of Power Price '!AK$2)/100</f>
        <v>21.88720475006431</v>
      </c>
    </row>
    <row r="88" spans="1:37" hidden="1" x14ac:dyDescent="0.3">
      <c r="A88" s="36" t="s">
        <v>31</v>
      </c>
      <c r="B88" s="36" t="s">
        <v>104</v>
      </c>
      <c r="C88" s="111" t="s">
        <v>145</v>
      </c>
      <c r="D88" s="12">
        <f>D44*SUMIFS(CPI!$E$3:$E$73,CPI!$D$3:$D$73,'Projection of Power Price '!D$2)/100</f>
        <v>33.28</v>
      </c>
      <c r="E88" s="12">
        <f>E44*SUMIFS(CPI!$E$3:$E$73,CPI!$D$3:$D$73,'Projection of Power Price '!E$2)/100</f>
        <v>27.159314306256068</v>
      </c>
      <c r="F88" s="12">
        <f>F44*SUMIFS(CPI!$E$3:$E$73,CPI!$D$3:$D$73,'Projection of Power Price '!F$2)/100</f>
        <v>26.246740881830725</v>
      </c>
      <c r="G88" s="12">
        <f>G44*SUMIFS(CPI!$E$3:$E$73,CPI!$D$3:$D$73,'Projection of Power Price '!G$2)/100</f>
        <v>25.181883160304313</v>
      </c>
      <c r="H88" s="11">
        <f>H44*SUMIFS(CPI!$E$3:$E$73,CPI!$D$3:$D$73,'Projection of Power Price '!H$2)/100</f>
        <v>25.108086887065809</v>
      </c>
      <c r="I88" s="11">
        <f>I44*SUMIFS(CPI!$E$3:$E$73,CPI!$D$3:$D$73,'Projection of Power Price '!I$2)/100</f>
        <v>23.228674491668652</v>
      </c>
      <c r="J88" s="11">
        <f>J44*SUMIFS(CPI!$E$3:$E$73,CPI!$D$3:$D$73,'Projection of Power Price '!J$2)/100</f>
        <v>21.774818218139444</v>
      </c>
      <c r="K88" s="11">
        <f>K44*SUMIFS(CPI!$E$3:$E$73,CPI!$D$3:$D$73,'Projection of Power Price '!K$2)/100</f>
        <v>21.292208583338756</v>
      </c>
      <c r="L88" s="11">
        <f>L44*SUMIFS(CPI!$E$3:$E$73,CPI!$D$3:$D$73,'Projection of Power Price '!L$2)/100</f>
        <v>21.291265158868164</v>
      </c>
      <c r="M88" s="11">
        <f>M44*SUMIFS(CPI!$E$3:$E$73,CPI!$D$3:$D$73,'Projection of Power Price '!M$2)/100</f>
        <v>21.4353092779596</v>
      </c>
      <c r="N88" s="11">
        <f>N44*SUMIFS(CPI!$E$3:$E$73,CPI!$D$3:$D$73,'Projection of Power Price '!N$2)/100</f>
        <v>20.801640218293741</v>
      </c>
      <c r="O88" s="11">
        <f>O44*SUMIFS(CPI!$E$3:$E$73,CPI!$D$3:$D$73,'Projection of Power Price '!O$2)/100</f>
        <v>20.412913709051328</v>
      </c>
      <c r="P88" s="11">
        <f>P44*SUMIFS(CPI!$E$3:$E$73,CPI!$D$3:$D$73,'Projection of Power Price '!P$2)/100</f>
        <v>19.67662724640028</v>
      </c>
      <c r="Q88" s="11">
        <f>Q44*SUMIFS(CPI!$E$3:$E$73,CPI!$D$3:$D$73,'Projection of Power Price '!Q$2)/100</f>
        <v>19.11756129039787</v>
      </c>
      <c r="R88" s="11">
        <f>R44*SUMIFS(CPI!$E$3:$E$73,CPI!$D$3:$D$73,'Projection of Power Price '!R$2)/100</f>
        <v>18.751503961227456</v>
      </c>
      <c r="S88" s="11">
        <f>S44*SUMIFS(CPI!$E$3:$E$73,CPI!$D$3:$D$73,'Projection of Power Price '!S$2)/100</f>
        <v>19.904726852188393</v>
      </c>
      <c r="T88" s="11">
        <f>T44*SUMIFS(CPI!$E$3:$E$73,CPI!$D$3:$D$73,'Projection of Power Price '!T$2)/100</f>
        <v>19.11491992861664</v>
      </c>
      <c r="U88" s="11">
        <f>U44*SUMIFS(CPI!$E$3:$E$73,CPI!$D$3:$D$73,'Projection of Power Price '!U$2)/100</f>
        <v>19.642111226530893</v>
      </c>
      <c r="V88" s="11">
        <f>V44*SUMIFS(CPI!$E$3:$E$73,CPI!$D$3:$D$73,'Projection of Power Price '!V$2)/100</f>
        <v>19.260970924865127</v>
      </c>
      <c r="W88" s="11">
        <f>W44*SUMIFS(CPI!$E$3:$E$73,CPI!$D$3:$D$73,'Projection of Power Price '!W$2)/100</f>
        <v>22.942398883364998</v>
      </c>
      <c r="X88" s="11">
        <f>X44*SUMIFS(CPI!$E$3:$E$73,CPI!$D$3:$D$73,'Projection of Power Price '!X$2)/100</f>
        <v>22.933710086299907</v>
      </c>
      <c r="Y88" s="11">
        <f>Y44*SUMIFS(CPI!$E$3:$E$73,CPI!$D$3:$D$73,'Projection of Power Price '!Y$2)/100</f>
        <v>22.924786446797189</v>
      </c>
      <c r="Z88" s="11">
        <f>Z44*SUMIFS(CPI!$E$3:$E$73,CPI!$D$3:$D$73,'Projection of Power Price '!Z$2)/100</f>
        <v>22.91615357345222</v>
      </c>
      <c r="AA88" s="11">
        <f>AA44*SUMIFS(CPI!$E$3:$E$73,CPI!$D$3:$D$73,'Projection of Power Price '!AA$2)/100</f>
        <v>22.907718424044706</v>
      </c>
      <c r="AB88" s="21">
        <f>AB44*SUMIFS(CPI!$E$3:$E$73,CPI!$D$3:$D$73,'Projection of Power Price '!AB$2)/100</f>
        <v>22.845687044467251</v>
      </c>
      <c r="AC88" s="21">
        <f>AC44*SUMIFS(CPI!$E$3:$E$73,CPI!$D$3:$D$73,'Projection of Power Price '!AC$2)/100</f>
        <v>22.794479614570658</v>
      </c>
      <c r="AD88" s="21">
        <f>AD44*SUMIFS(CPI!$E$3:$E$73,CPI!$D$3:$D$73,'Projection of Power Price '!AD$2)/100</f>
        <v>22.725205475005254</v>
      </c>
      <c r="AE88" s="21">
        <f>AE44*SUMIFS(CPI!$E$3:$E$73,CPI!$D$3:$D$73,'Projection of Power Price '!AE$2)/100</f>
        <v>22.636102284824627</v>
      </c>
      <c r="AF88" s="21">
        <f>AF44*SUMIFS(CPI!$E$3:$E$73,CPI!$D$3:$D$73,'Projection of Power Price '!AF$2)/100</f>
        <v>22.529520206693068</v>
      </c>
      <c r="AG88" s="21">
        <f>AG44*SUMIFS(CPI!$E$3:$E$73,CPI!$D$3:$D$73,'Projection of Power Price '!AG$2)/100</f>
        <v>22.415768894901458</v>
      </c>
      <c r="AH88" s="21">
        <f>AH44*SUMIFS(CPI!$E$3:$E$73,CPI!$D$3:$D$73,'Projection of Power Price '!AH$2)/100</f>
        <v>22.281067887821408</v>
      </c>
      <c r="AI88" s="21">
        <f>AI44*SUMIFS(CPI!$E$3:$E$73,CPI!$D$3:$D$73,'Projection of Power Price '!AI$2)/100</f>
        <v>22.131743378815134</v>
      </c>
      <c r="AJ88" s="21">
        <f>AJ44*SUMIFS(CPI!$E$3:$E$73,CPI!$D$3:$D$73,'Projection of Power Price '!AJ$2)/100</f>
        <v>21.968475833777617</v>
      </c>
      <c r="AK88" s="21">
        <f>AK44*SUMIFS(CPI!$E$3:$E$73,CPI!$D$3:$D$73,'Projection of Power Price '!AK$2)/100</f>
        <v>21.790267206881794</v>
      </c>
    </row>
    <row r="89" spans="1:37" hidden="1" x14ac:dyDescent="0.3">
      <c r="A89" s="36" t="s">
        <v>19</v>
      </c>
      <c r="B89" s="36" t="s">
        <v>104</v>
      </c>
      <c r="C89" s="111" t="s">
        <v>145</v>
      </c>
      <c r="D89" s="12">
        <f>D45*SUMIFS(CPI!$E$3:$E$73,CPI!$D$3:$D$73,'Projection of Power Price '!D$2)/100</f>
        <v>39.869999999999997</v>
      </c>
      <c r="E89" s="12">
        <f>E45*SUMIFS(CPI!$E$3:$E$73,CPI!$D$3:$D$73,'Projection of Power Price '!E$2)/100</f>
        <v>32.473306725671812</v>
      </c>
      <c r="F89" s="12">
        <f>F45*SUMIFS(CPI!$E$3:$E$73,CPI!$D$3:$D$73,'Projection of Power Price '!F$2)/100</f>
        <v>31.494159860043116</v>
      </c>
      <c r="G89" s="12">
        <f>G45*SUMIFS(CPI!$E$3:$E$73,CPI!$D$3:$D$73,'Projection of Power Price '!G$2)/100</f>
        <v>28.22532611755495</v>
      </c>
      <c r="H89" s="11">
        <f>H45*SUMIFS(CPI!$E$3:$E$73,CPI!$D$3:$D$73,'Projection of Power Price '!H$2)/100</f>
        <v>35.454928330511699</v>
      </c>
      <c r="I89" s="11">
        <f>I45*SUMIFS(CPI!$E$3:$E$73,CPI!$D$3:$D$73,'Projection of Power Price '!I$2)/100</f>
        <v>32.662752443420729</v>
      </c>
      <c r="J89" s="11">
        <f>J45*SUMIFS(CPI!$E$3:$E$73,CPI!$D$3:$D$73,'Projection of Power Price '!J$2)/100</f>
        <v>29.858506398833157</v>
      </c>
      <c r="K89" s="11">
        <f>K45*SUMIFS(CPI!$E$3:$E$73,CPI!$D$3:$D$73,'Projection of Power Price '!K$2)/100</f>
        <v>28.653782766825604</v>
      </c>
      <c r="L89" s="11">
        <f>L45*SUMIFS(CPI!$E$3:$E$73,CPI!$D$3:$D$73,'Projection of Power Price '!L$2)/100</f>
        <v>30.488953396397896</v>
      </c>
      <c r="M89" s="11">
        <f>M45*SUMIFS(CPI!$E$3:$E$73,CPI!$D$3:$D$73,'Projection of Power Price '!M$2)/100</f>
        <v>27.960943812698687</v>
      </c>
      <c r="N89" s="11">
        <f>N45*SUMIFS(CPI!$E$3:$E$73,CPI!$D$3:$D$73,'Projection of Power Price '!N$2)/100</f>
        <v>25.500128437403745</v>
      </c>
      <c r="O89" s="11">
        <f>O45*SUMIFS(CPI!$E$3:$E$73,CPI!$D$3:$D$73,'Projection of Power Price '!O$2)/100</f>
        <v>24.428434795246925</v>
      </c>
      <c r="P89" s="11">
        <f>P45*SUMIFS(CPI!$E$3:$E$73,CPI!$D$3:$D$73,'Projection of Power Price '!P$2)/100</f>
        <v>20.937023198128077</v>
      </c>
      <c r="Q89" s="11">
        <f>Q45*SUMIFS(CPI!$E$3:$E$73,CPI!$D$3:$D$73,'Projection of Power Price '!Q$2)/100</f>
        <v>24.988370507770668</v>
      </c>
      <c r="R89" s="11">
        <f>R45*SUMIFS(CPI!$E$3:$E$73,CPI!$D$3:$D$73,'Projection of Power Price '!R$2)/100</f>
        <v>23.748810709970417</v>
      </c>
      <c r="S89" s="11">
        <f>S45*SUMIFS(CPI!$E$3:$E$73,CPI!$D$3:$D$73,'Projection of Power Price '!S$2)/100</f>
        <v>20.732508319906266</v>
      </c>
      <c r="T89" s="11">
        <f>T45*SUMIFS(CPI!$E$3:$E$73,CPI!$D$3:$D$73,'Projection of Power Price '!T$2)/100</f>
        <v>19.346028554898666</v>
      </c>
      <c r="U89" s="11">
        <f>U45*SUMIFS(CPI!$E$3:$E$73,CPI!$D$3:$D$73,'Projection of Power Price '!U$2)/100</f>
        <v>18.156511905001175</v>
      </c>
      <c r="V89" s="11">
        <f>V45*SUMIFS(CPI!$E$3:$E$73,CPI!$D$3:$D$73,'Projection of Power Price '!V$2)/100</f>
        <v>21.4377982990666</v>
      </c>
      <c r="W89" s="11">
        <f>W45*SUMIFS(CPI!$E$3:$E$73,CPI!$D$3:$D$73,'Projection of Power Price '!W$2)/100</f>
        <v>19.961666561506032</v>
      </c>
      <c r="X89" s="11">
        <f>X45*SUMIFS(CPI!$E$3:$E$73,CPI!$D$3:$D$73,'Projection of Power Price '!X$2)/100</f>
        <v>20.650462464770747</v>
      </c>
      <c r="Y89" s="11">
        <f>Y45*SUMIFS(CPI!$E$3:$E$73,CPI!$D$3:$D$73,'Projection of Power Price '!Y$2)/100</f>
        <v>20.186159013150501</v>
      </c>
      <c r="Z89" s="11">
        <f>Z45*SUMIFS(CPI!$E$3:$E$73,CPI!$D$3:$D$73,'Projection of Power Price '!Z$2)/100</f>
        <v>19.991341845871005</v>
      </c>
      <c r="AA89" s="11">
        <f>AA45*SUMIFS(CPI!$E$3:$E$73,CPI!$D$3:$D$73,'Projection of Power Price '!AA$2)/100</f>
        <v>20.426384355081161</v>
      </c>
      <c r="AB89" s="21">
        <f>AB45*SUMIFS(CPI!$E$3:$E$73,CPI!$D$3:$D$73,'Projection of Power Price '!AB$2)/100</f>
        <v>20.271731605539252</v>
      </c>
      <c r="AC89" s="21">
        <f>AC45*SUMIFS(CPI!$E$3:$E$73,CPI!$D$3:$D$73,'Projection of Power Price '!AC$2)/100</f>
        <v>20.114436898525035</v>
      </c>
      <c r="AD89" s="21">
        <f>AD45*SUMIFS(CPI!$E$3:$E$73,CPI!$D$3:$D$73,'Projection of Power Price '!AD$2)/100</f>
        <v>20.184240230689269</v>
      </c>
      <c r="AE89" s="21">
        <f>AE45*SUMIFS(CPI!$E$3:$E$73,CPI!$D$3:$D$73,'Projection of Power Price '!AE$2)/100</f>
        <v>20.162458818783261</v>
      </c>
      <c r="AF89" s="21">
        <f>AF45*SUMIFS(CPI!$E$3:$E$73,CPI!$D$3:$D$73,'Projection of Power Price '!AF$2)/100</f>
        <v>20.003501242238411</v>
      </c>
      <c r="AG89" s="21">
        <f>AG45*SUMIFS(CPI!$E$3:$E$73,CPI!$D$3:$D$73,'Projection of Power Price '!AG$2)/100</f>
        <v>19.950622582249004</v>
      </c>
      <c r="AH89" s="21">
        <f>AH45*SUMIFS(CPI!$E$3:$E$73,CPI!$D$3:$D$73,'Projection of Power Price '!AH$2)/100</f>
        <v>19.876822344458734</v>
      </c>
      <c r="AI89" s="21">
        <f>AI45*SUMIFS(CPI!$E$3:$E$73,CPI!$D$3:$D$73,'Projection of Power Price '!AI$2)/100</f>
        <v>19.738417266503724</v>
      </c>
      <c r="AJ89" s="21">
        <f>AJ45*SUMIFS(CPI!$E$3:$E$73,CPI!$D$3:$D$73,'Projection of Power Price '!AJ$2)/100</f>
        <v>19.605079246479544</v>
      </c>
      <c r="AK89" s="21">
        <f>AK45*SUMIFS(CPI!$E$3:$E$73,CPI!$D$3:$D$73,'Projection of Power Price '!AK$2)/100</f>
        <v>19.480307937436628</v>
      </c>
    </row>
    <row r="90" spans="1:37" hidden="1" x14ac:dyDescent="0.3">
      <c r="A90" s="36" t="s">
        <v>23</v>
      </c>
      <c r="B90" s="36" t="s">
        <v>104</v>
      </c>
      <c r="C90" s="111" t="s">
        <v>145</v>
      </c>
      <c r="D90" s="12">
        <f>D46*SUMIFS(CPI!$E$3:$E$73,CPI!$D$3:$D$73,'Projection of Power Price '!D$2)/100</f>
        <v>41.77</v>
      </c>
      <c r="E90" s="12">
        <f>E46*SUMIFS(CPI!$E$3:$E$73,CPI!$D$3:$D$73,'Projection of Power Price '!E$2)/100</f>
        <v>31.412472749152588</v>
      </c>
      <c r="F90" s="12">
        <f>F46*SUMIFS(CPI!$E$3:$E$73,CPI!$D$3:$D$73,'Projection of Power Price '!F$2)/100</f>
        <v>29.52637774321347</v>
      </c>
      <c r="G90" s="12">
        <f>G46*SUMIFS(CPI!$E$3:$E$73,CPI!$D$3:$D$73,'Projection of Power Price '!G$2)/100</f>
        <v>29.097590142685977</v>
      </c>
      <c r="H90" s="11">
        <f>H46*SUMIFS(CPI!$E$3:$E$73,CPI!$D$3:$D$73,'Projection of Power Price '!H$2)/100</f>
        <v>31.506178760735764</v>
      </c>
      <c r="I90" s="11">
        <f>I46*SUMIFS(CPI!$E$3:$E$73,CPI!$D$3:$D$73,'Projection of Power Price '!I$2)/100</f>
        <v>30.404789987914178</v>
      </c>
      <c r="J90" s="11">
        <f>J46*SUMIFS(CPI!$E$3:$E$73,CPI!$D$3:$D$73,'Projection of Power Price '!J$2)/100</f>
        <v>28.754961841424358</v>
      </c>
      <c r="K90" s="11">
        <f>K46*SUMIFS(CPI!$E$3:$E$73,CPI!$D$3:$D$73,'Projection of Power Price '!K$2)/100</f>
        <v>27.83485166746642</v>
      </c>
      <c r="L90" s="11">
        <f>L46*SUMIFS(CPI!$E$3:$E$73,CPI!$D$3:$D$73,'Projection of Power Price '!L$2)/100</f>
        <v>31.448486661779288</v>
      </c>
      <c r="M90" s="11">
        <f>M46*SUMIFS(CPI!$E$3:$E$73,CPI!$D$3:$D$73,'Projection of Power Price '!M$2)/100</f>
        <v>31.45712252311807</v>
      </c>
      <c r="N90" s="11">
        <f>N46*SUMIFS(CPI!$E$3:$E$73,CPI!$D$3:$D$73,'Projection of Power Price '!N$2)/100</f>
        <v>31.065004555073038</v>
      </c>
      <c r="O90" s="11">
        <f>O46*SUMIFS(CPI!$E$3:$E$73,CPI!$D$3:$D$73,'Projection of Power Price '!O$2)/100</f>
        <v>30.627548814261715</v>
      </c>
      <c r="P90" s="11">
        <f>P46*SUMIFS(CPI!$E$3:$E$73,CPI!$D$3:$D$73,'Projection of Power Price '!P$2)/100</f>
        <v>30.297670839622459</v>
      </c>
      <c r="Q90" s="11">
        <f>Q46*SUMIFS(CPI!$E$3:$E$73,CPI!$D$3:$D$73,'Projection of Power Price '!Q$2)/100</f>
        <v>29.858384059900054</v>
      </c>
      <c r="R90" s="11">
        <f>R46*SUMIFS(CPI!$E$3:$E$73,CPI!$D$3:$D$73,'Projection of Power Price '!R$2)/100</f>
        <v>29.983840492457766</v>
      </c>
      <c r="S90" s="11">
        <f>S46*SUMIFS(CPI!$E$3:$E$73,CPI!$D$3:$D$73,'Projection of Power Price '!S$2)/100</f>
        <v>29.033105973260671</v>
      </c>
      <c r="T90" s="11">
        <f>T46*SUMIFS(CPI!$E$3:$E$73,CPI!$D$3:$D$73,'Projection of Power Price '!T$2)/100</f>
        <v>28.635104308040763</v>
      </c>
      <c r="U90" s="11">
        <f>U46*SUMIFS(CPI!$E$3:$E$73,CPI!$D$3:$D$73,'Projection of Power Price '!U$2)/100</f>
        <v>28.372751574240045</v>
      </c>
      <c r="V90" s="11">
        <f>V46*SUMIFS(CPI!$E$3:$E$73,CPI!$D$3:$D$73,'Projection of Power Price '!V$2)/100</f>
        <v>28.8303902728399</v>
      </c>
      <c r="W90" s="11">
        <f>W46*SUMIFS(CPI!$E$3:$E$73,CPI!$D$3:$D$73,'Projection of Power Price '!W$2)/100</f>
        <v>28.82097864675394</v>
      </c>
      <c r="X90" s="11">
        <f>X46*SUMIFS(CPI!$E$3:$E$73,CPI!$D$3:$D$73,'Projection of Power Price '!X$2)/100</f>
        <v>30.927218433154312</v>
      </c>
      <c r="Y90" s="11">
        <f>Y46*SUMIFS(CPI!$E$3:$E$73,CPI!$D$3:$D$73,'Projection of Power Price '!Y$2)/100</f>
        <v>30.561396013510105</v>
      </c>
      <c r="Z90" s="11">
        <f>Z46*SUMIFS(CPI!$E$3:$E$73,CPI!$D$3:$D$73,'Projection of Power Price '!Z$2)/100</f>
        <v>31.99949676430905</v>
      </c>
      <c r="AA90" s="11">
        <f>AA46*SUMIFS(CPI!$E$3:$E$73,CPI!$D$3:$D$73,'Projection of Power Price '!AA$2)/100</f>
        <v>33.539376044050485</v>
      </c>
      <c r="AB90" s="21">
        <f>AB46*SUMIFS(CPI!$E$3:$E$73,CPI!$D$3:$D$73,'Projection of Power Price '!AB$2)/100</f>
        <v>34.11758068483536</v>
      </c>
      <c r="AC90" s="21">
        <f>AC46*SUMIFS(CPI!$E$3:$E$73,CPI!$D$3:$D$73,'Projection of Power Price '!AC$2)/100</f>
        <v>34.848528517540991</v>
      </c>
      <c r="AD90" s="21">
        <f>AD46*SUMIFS(CPI!$E$3:$E$73,CPI!$D$3:$D$73,'Projection of Power Price '!AD$2)/100</f>
        <v>35.985762467109083</v>
      </c>
      <c r="AE90" s="21">
        <f>AE46*SUMIFS(CPI!$E$3:$E$73,CPI!$D$3:$D$73,'Projection of Power Price '!AE$2)/100</f>
        <v>36.666368005583578</v>
      </c>
      <c r="AF90" s="21">
        <f>AF46*SUMIFS(CPI!$E$3:$E$73,CPI!$D$3:$D$73,'Projection of Power Price '!AF$2)/100</f>
        <v>37.264962787443771</v>
      </c>
      <c r="AG90" s="21">
        <f>AG46*SUMIFS(CPI!$E$3:$E$73,CPI!$D$3:$D$73,'Projection of Power Price '!AG$2)/100</f>
        <v>37.993327067995473</v>
      </c>
      <c r="AH90" s="21">
        <f>AH46*SUMIFS(CPI!$E$3:$E$73,CPI!$D$3:$D$73,'Projection of Power Price '!AH$2)/100</f>
        <v>38.602626776814837</v>
      </c>
      <c r="AI90" s="21">
        <f>AI46*SUMIFS(CPI!$E$3:$E$73,CPI!$D$3:$D$73,'Projection of Power Price '!AI$2)/100</f>
        <v>39.061506443981763</v>
      </c>
      <c r="AJ90" s="21">
        <f>AJ46*SUMIFS(CPI!$E$3:$E$73,CPI!$D$3:$D$73,'Projection of Power Price '!AJ$2)/100</f>
        <v>39.542217133317941</v>
      </c>
      <c r="AK90" s="21">
        <f>AK46*SUMIFS(CPI!$E$3:$E$73,CPI!$D$3:$D$73,'Projection of Power Price '!AK$2)/100</f>
        <v>39.962990513210144</v>
      </c>
    </row>
  </sheetData>
  <autoFilter ref="A2:AK90">
    <filterColumn colId="0">
      <filters>
        <filter val="BE"/>
      </filters>
    </filterColumn>
    <filterColumn colId="1">
      <filters>
        <filter val="GB"/>
        <filter val="Group Baseline"/>
      </filters>
    </filterColumn>
  </autoFilter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V33"/>
  <sheetViews>
    <sheetView zoomScaleNormal="100" workbookViewId="0">
      <pane xSplit="4" ySplit="20" topLeftCell="AD21" activePane="bottomRight" state="frozen"/>
      <selection pane="topRight" activeCell="E1" sqref="E1"/>
      <selection pane="bottomLeft" activeCell="A21" sqref="A21"/>
      <selection pane="bottomRight" activeCell="AM11" sqref="AM11"/>
    </sheetView>
  </sheetViews>
  <sheetFormatPr baseColWidth="10" defaultRowHeight="13.8" x14ac:dyDescent="0.3"/>
  <cols>
    <col min="1" max="1" width="11.5546875" style="36"/>
    <col min="5" max="8" width="13.44140625" bestFit="1" customWidth="1"/>
    <col min="9" max="11" width="14.44140625" bestFit="1" customWidth="1"/>
    <col min="12" max="23" width="13.44140625" bestFit="1" customWidth="1"/>
    <col min="24" max="38" width="14.44140625" bestFit="1" customWidth="1"/>
    <col min="39" max="48" width="12.44140625" bestFit="1" customWidth="1"/>
  </cols>
  <sheetData>
    <row r="1" spans="1:48" x14ac:dyDescent="0.3">
      <c r="A1" s="8" t="s">
        <v>64</v>
      </c>
      <c r="B1" s="8" t="s">
        <v>72</v>
      </c>
      <c r="C1" s="8" t="s">
        <v>120</v>
      </c>
      <c r="D1" s="8" t="s">
        <v>2</v>
      </c>
      <c r="E1" s="66">
        <v>2007</v>
      </c>
      <c r="F1" s="66">
        <v>2008</v>
      </c>
      <c r="G1" s="66">
        <v>2009</v>
      </c>
      <c r="H1" s="66">
        <v>2010</v>
      </c>
      <c r="I1" s="66">
        <v>2011</v>
      </c>
      <c r="J1" s="66">
        <v>2012</v>
      </c>
      <c r="K1" s="66">
        <v>2013</v>
      </c>
      <c r="L1" s="66">
        <v>2014</v>
      </c>
      <c r="M1" s="66">
        <v>2015</v>
      </c>
      <c r="N1" s="66">
        <v>2016</v>
      </c>
      <c r="O1" s="66">
        <v>2017</v>
      </c>
      <c r="P1" s="66">
        <v>2018</v>
      </c>
      <c r="Q1" s="66">
        <v>2019</v>
      </c>
      <c r="R1" s="66">
        <v>2020</v>
      </c>
      <c r="S1" s="66">
        <v>2021</v>
      </c>
      <c r="T1" s="66">
        <v>2022</v>
      </c>
      <c r="U1" s="66">
        <v>2023</v>
      </c>
      <c r="V1" s="66">
        <v>2024</v>
      </c>
      <c r="W1" s="66">
        <v>2025</v>
      </c>
      <c r="X1" s="66">
        <v>2026</v>
      </c>
      <c r="Y1" s="66">
        <v>2027</v>
      </c>
      <c r="Z1" s="66">
        <v>2028</v>
      </c>
      <c r="AA1" s="66">
        <v>2029</v>
      </c>
      <c r="AB1" s="66">
        <v>2030</v>
      </c>
      <c r="AC1" s="66">
        <v>2031</v>
      </c>
      <c r="AD1" s="66">
        <v>2032</v>
      </c>
      <c r="AE1" s="66">
        <v>2033</v>
      </c>
      <c r="AF1" s="66">
        <v>2034</v>
      </c>
      <c r="AG1" s="66">
        <v>2035</v>
      </c>
      <c r="AH1" s="66">
        <v>2036</v>
      </c>
      <c r="AI1" s="66">
        <v>2037</v>
      </c>
      <c r="AJ1" s="66">
        <v>2038</v>
      </c>
      <c r="AK1" s="66">
        <v>2039</v>
      </c>
      <c r="AL1" s="66">
        <v>2040</v>
      </c>
      <c r="AM1" s="66">
        <v>2041</v>
      </c>
      <c r="AN1" s="66">
        <v>2042</v>
      </c>
      <c r="AO1" s="66">
        <v>2043</v>
      </c>
      <c r="AP1" s="66">
        <v>2044</v>
      </c>
      <c r="AQ1" s="66">
        <v>2045</v>
      </c>
      <c r="AR1" s="66">
        <v>2046</v>
      </c>
      <c r="AS1" s="66">
        <v>2047</v>
      </c>
      <c r="AT1" s="66">
        <v>2048</v>
      </c>
      <c r="AU1" s="66">
        <v>2049</v>
      </c>
      <c r="AV1" s="66">
        <v>2050</v>
      </c>
    </row>
    <row r="2" spans="1:48" hidden="1" x14ac:dyDescent="0.3">
      <c r="A2" s="9" t="s">
        <v>121</v>
      </c>
      <c r="B2" s="36" t="s">
        <v>47</v>
      </c>
      <c r="C2" t="s">
        <v>67</v>
      </c>
      <c r="D2" s="9" t="s">
        <v>123</v>
      </c>
      <c r="E2" s="11">
        <f>SUMIFS('Coal Price'!$B$5:$B$31,'Coal Price'!$A$5:$A$31,'Projection of Coal-OIl-Gas-CO2'!E$1)</f>
        <v>0</v>
      </c>
      <c r="F2" s="11">
        <f>SUMIFS('Coal Price'!$B$5:$B$31,'Coal Price'!$A$5:$A$31,'Projection of Coal-OIl-Gas-CO2'!F$1)</f>
        <v>0</v>
      </c>
      <c r="G2" s="11">
        <f>SUMIFS('Coal Price'!$B$5:$B$31,'Coal Price'!$A$5:$A$31,'Projection of Coal-OIl-Gas-CO2'!G$1)</f>
        <v>0</v>
      </c>
      <c r="H2" s="11">
        <f>SUMIFS('Coal Price'!$B$5:$B$31,'Coal Price'!$A$5:$A$31,'Projection of Coal-OIl-Gas-CO2'!H$1)</f>
        <v>0</v>
      </c>
      <c r="I2" s="11">
        <f>SUMIFS('Coal Price'!$B$5:$B$31,'Coal Price'!$A$5:$A$31,'Projection of Coal-OIl-Gas-CO2'!I$1)</f>
        <v>0</v>
      </c>
      <c r="J2" s="11">
        <f>SUMIFS('Coal Price'!$B$5:$B$31,'Coal Price'!$A$5:$A$31,'Projection of Coal-OIl-Gas-CO2'!J$1)</f>
        <v>0</v>
      </c>
      <c r="K2" s="11">
        <f>SUMIFS('Coal Price'!$B$5:$B$31,'Coal Price'!$A$5:$A$31,'Projection of Coal-OIl-Gas-CO2'!K$1)</f>
        <v>0</v>
      </c>
      <c r="L2" s="11">
        <f>SUMIFS('Coal Price'!$B$5:$B$31,'Coal Price'!$A$5:$A$31,'Projection of Coal-OIl-Gas-CO2'!L$1)</f>
        <v>75.252708333333331</v>
      </c>
      <c r="M2" s="11">
        <f>SUMIFS('Coal Price'!$B$5:$B$31,'Coal Price'!$A$5:$A$31,'Projection of Coal-OIl-Gas-CO2'!M$1)</f>
        <v>56.773208333333336</v>
      </c>
      <c r="N2" s="11">
        <f>SUMIFS('Coal Price'!$B$5:$B$31,'Coal Price'!$A$5:$A$31,'Projection of Coal-OIl-Gas-CO2'!N$1)</f>
        <v>59.778416666666658</v>
      </c>
      <c r="O2" s="11">
        <f>SUMIFS('Coal Price'!$B$5:$B$31,'Coal Price'!$A$5:$A$31,'Projection of Coal-OIl-Gas-CO2'!O$1)</f>
        <v>84.482583333333338</v>
      </c>
      <c r="P2" s="11">
        <f>SUMIFS('Coal Price'!$B$5:$B$31,'Coal Price'!$A$5:$A$31,'Projection of Coal-OIl-Gas-CO2'!P$1)</f>
        <v>92.339833331666682</v>
      </c>
      <c r="Q2" s="11">
        <f>SUMIFS('Coal Price'!$B$5:$B$31,'Coal Price'!$A$5:$A$31,'Projection of Coal-OIl-Gas-CO2'!Q$1)</f>
        <v>89.49999999500001</v>
      </c>
      <c r="R2" s="11">
        <f>SUMIFS('Coal Price'!$B$5:$B$31,'Coal Price'!$A$5:$A$31,'Projection of Coal-OIl-Gas-CO2'!R$1)</f>
        <v>84.799999994999979</v>
      </c>
      <c r="S2" s="11">
        <f>SUMIFS('Coal Price'!$B$5:$B$31,'Coal Price'!$A$5:$A$31,'Projection of Coal-OIl-Gas-CO2'!S$1)</f>
        <v>84.504744877272813</v>
      </c>
      <c r="T2" s="11">
        <f>SUMIFS('Coal Price'!$B$5:$B$31,'Coal Price'!$A$5:$A$31,'Projection of Coal-OIl-Gas-CO2'!T$1)</f>
        <v>86.490224216538522</v>
      </c>
      <c r="U2" s="11">
        <f>SUMIFS('Coal Price'!$B$5:$B$31,'Coal Price'!$A$5:$A$31,'Projection of Coal-OIl-Gas-CO2'!U$1)</f>
        <v>88.554489449491982</v>
      </c>
      <c r="V2" s="11">
        <f>SUMIFS('Coal Price'!$B$5:$B$31,'Coal Price'!$A$5:$A$31,'Projection of Coal-OIl-Gas-CO2'!V$1)</f>
        <v>90.666511650785552</v>
      </c>
      <c r="W2" s="11">
        <f>SUMIFS('Coal Price'!$B$5:$B$31,'Coal Price'!$A$5:$A$31,'Projection of Coal-OIl-Gas-CO2'!W$1)</f>
        <v>92.8290234294779</v>
      </c>
      <c r="X2" s="11">
        <f>SUMIFS('Coal Price'!$B$5:$B$31,'Coal Price'!$A$5:$A$31,'Projection of Coal-OIl-Gas-CO2'!X$1)</f>
        <v>95.262860989374119</v>
      </c>
      <c r="Y2" s="11">
        <f>SUMIFS('Coal Price'!$B$5:$B$31,'Coal Price'!$A$5:$A$31,'Projection of Coal-OIl-Gas-CO2'!Y$1)</f>
        <v>97.932899518910588</v>
      </c>
      <c r="Z2" s="11">
        <f>SUMIFS('Coal Price'!$B$5:$B$31,'Coal Price'!$A$5:$A$31,'Projection of Coal-OIl-Gas-CO2'!Z$1)</f>
        <v>100.65635153592632</v>
      </c>
      <c r="AA2" s="11">
        <f>SUMIFS('Coal Price'!$B$5:$B$31,'Coal Price'!$A$5:$A$31,'Projection of Coal-OIl-Gas-CO2'!AA$1)</f>
        <v>103.40804729945681</v>
      </c>
      <c r="AB2" s="11">
        <f>SUMIFS('Coal Price'!$B$5:$B$31,'Coal Price'!$A$5:$A$31,'Projection of Coal-OIl-Gas-CO2'!AB$1)</f>
        <v>106.21789343226898</v>
      </c>
      <c r="AC2" s="11">
        <f>SUMIFS('Coal Price'!$B$5:$B$31,'Coal Price'!$A$5:$A$31,'Projection of Coal-OIl-Gas-CO2'!AC$1)</f>
        <v>109.07058505330865</v>
      </c>
      <c r="AD2" s="11">
        <f>SUMIFS('Coal Price'!$B$5:$B$31,'Coal Price'!$A$5:$A$31,'Projection of Coal-OIl-Gas-CO2'!AD$1)</f>
        <v>112.01499416694567</v>
      </c>
      <c r="AE2" s="11">
        <f>SUMIFS('Coal Price'!$B$5:$B$31,'Coal Price'!$A$5:$A$31,'Projection of Coal-OIl-Gas-CO2'!AE$1)</f>
        <v>115.05450786321603</v>
      </c>
      <c r="AF2" s="11">
        <f>SUMIFS('Coal Price'!$B$5:$B$31,'Coal Price'!$A$5:$A$31,'Projection of Coal-OIl-Gas-CO2'!AF$1)</f>
        <v>118.15068061576456</v>
      </c>
      <c r="AG2" s="11">
        <f>SUMIFS('Coal Price'!$B$5:$B$31,'Coal Price'!$A$5:$A$31,'Projection of Coal-OIl-Gas-CO2'!AG$1)</f>
        <v>121.33608221332973</v>
      </c>
      <c r="AH2" s="11">
        <f>SUMIFS('Coal Price'!$B$5:$B$31,'Coal Price'!$A$5:$A$31,'Projection of Coal-OIl-Gas-CO2'!AH$1)</f>
        <v>124.17449987295696</v>
      </c>
      <c r="AI2" s="11">
        <f>SUMIFS('Coal Price'!$B$5:$B$31,'Coal Price'!$A$5:$A$31,'Projection of Coal-OIl-Gas-CO2'!AI$1)</f>
        <v>126.73281027401289</v>
      </c>
      <c r="AJ2" s="11">
        <f>SUMIFS('Coal Price'!$B$5:$B$31,'Coal Price'!$A$5:$A$31,'Projection of Coal-OIl-Gas-CO2'!AJ$1)</f>
        <v>129.35637284006904</v>
      </c>
      <c r="AK2" s="11">
        <f>SUMIFS('Coal Price'!$B$5:$B$31,'Coal Price'!$A$5:$A$31,'Projection of Coal-OIl-Gas-CO2'!AK$1)</f>
        <v>132.03769275826093</v>
      </c>
      <c r="AL2" s="11">
        <f>SUMIFS('Coal Price'!$B$5:$B$31,'Coal Price'!$A$5:$A$31,'Projection of Coal-OIl-Gas-CO2'!AL$1)</f>
        <v>134.78891949847812</v>
      </c>
      <c r="AM2" s="11">
        <f>TREND(AH2:AL2,AH$1:AL$1,AM$1)</f>
        <v>137.37817556934351</v>
      </c>
      <c r="AN2" s="11">
        <f t="shared" ref="AN2:AV2" si="0">TREND(AI2:AM2,AI$1:AM$1,AN$1)</f>
        <v>140.0757773627538</v>
      </c>
      <c r="AO2" s="11">
        <f t="shared" si="0"/>
        <v>142.76117516271643</v>
      </c>
      <c r="AP2" s="11">
        <f t="shared" si="0"/>
        <v>145.42849487226613</v>
      </c>
      <c r="AQ2" s="11">
        <f t="shared" si="0"/>
        <v>148.08515359539615</v>
      </c>
      <c r="AR2" s="11">
        <f t="shared" si="0"/>
        <v>150.77575738097948</v>
      </c>
      <c r="AS2" s="11">
        <f t="shared" si="0"/>
        <v>153.44245321556173</v>
      </c>
      <c r="AT2" s="11">
        <f t="shared" si="0"/>
        <v>156.11155242970472</v>
      </c>
      <c r="AU2" s="11">
        <f t="shared" si="0"/>
        <v>158.78570671929447</v>
      </c>
      <c r="AV2" s="11">
        <f t="shared" si="0"/>
        <v>161.46119505714341</v>
      </c>
    </row>
    <row r="3" spans="1:48" hidden="1" x14ac:dyDescent="0.3">
      <c r="A3" s="9" t="s">
        <v>121</v>
      </c>
      <c r="B3" s="36" t="s">
        <v>118</v>
      </c>
      <c r="C3" s="36" t="s">
        <v>67</v>
      </c>
      <c r="D3" s="9" t="s">
        <v>123</v>
      </c>
      <c r="E3" s="11">
        <f>SUMIFS('Coal Price'!$C$5:$C$31,'Coal Price'!$A$5:$A$31,'Projection of Coal-OIl-Gas-CO2'!E$1)</f>
        <v>0</v>
      </c>
      <c r="F3" s="11">
        <f>SUMIFS('Coal Price'!$C$5:$C$31,'Coal Price'!$A$5:$A$31,'Projection of Coal-OIl-Gas-CO2'!F$1)</f>
        <v>0</v>
      </c>
      <c r="G3" s="11">
        <f>SUMIFS('Coal Price'!$C$5:$C$31,'Coal Price'!$A$5:$A$31,'Projection of Coal-OIl-Gas-CO2'!G$1)</f>
        <v>0</v>
      </c>
      <c r="H3" s="11">
        <f>SUMIFS('Coal Price'!$C$5:$C$31,'Coal Price'!$A$5:$A$31,'Projection of Coal-OIl-Gas-CO2'!H$1)</f>
        <v>0</v>
      </c>
      <c r="I3" s="11">
        <f>SUMIFS('Coal Price'!$C$5:$C$31,'Coal Price'!$A$5:$A$31,'Projection of Coal-OIl-Gas-CO2'!I$1)</f>
        <v>0</v>
      </c>
      <c r="J3" s="11">
        <f>SUMIFS('Coal Price'!$C$5:$C$31,'Coal Price'!$A$5:$A$31,'Projection of Coal-OIl-Gas-CO2'!J$1)</f>
        <v>0</v>
      </c>
      <c r="K3" s="11">
        <f>SUMIFS('Coal Price'!$C$5:$C$31,'Coal Price'!$A$5:$A$31,'Projection of Coal-OIl-Gas-CO2'!K$1)</f>
        <v>0</v>
      </c>
      <c r="L3" s="11">
        <f>SUMIFS('Coal Price'!$C$5:$C$31,'Coal Price'!$A$5:$A$31,'Projection of Coal-OIl-Gas-CO2'!L$1)</f>
        <v>75.252708333333331</v>
      </c>
      <c r="M3" s="11">
        <f>SUMIFS('Coal Price'!$C$5:$C$31,'Coal Price'!$A$5:$A$31,'Projection of Coal-OIl-Gas-CO2'!M$1)</f>
        <v>56.773208333333336</v>
      </c>
      <c r="N3" s="11">
        <f>SUMIFS('Coal Price'!$C$5:$C$31,'Coal Price'!$A$5:$A$31,'Projection of Coal-OIl-Gas-CO2'!N$1)</f>
        <v>59.778416666666658</v>
      </c>
      <c r="O3" s="11">
        <f>SUMIFS('Coal Price'!$C$5:$C$31,'Coal Price'!$A$5:$A$31,'Projection of Coal-OIl-Gas-CO2'!O$1)</f>
        <v>84.482583333333338</v>
      </c>
      <c r="P3" s="11">
        <f>SUMIFS('Coal Price'!$C$5:$C$31,'Coal Price'!$A$5:$A$31,'Projection of Coal-OIl-Gas-CO2'!P$1)</f>
        <v>92.339833331666682</v>
      </c>
      <c r="Q3" s="11">
        <f>SUMIFS('Coal Price'!$C$5:$C$31,'Coal Price'!$A$5:$A$31,'Projection of Coal-OIl-Gas-CO2'!Q$1)</f>
        <v>89.49999999500001</v>
      </c>
      <c r="R3" s="11">
        <f>SUMIFS('Coal Price'!$C$5:$C$31,'Coal Price'!$A$5:$A$31,'Projection of Coal-OIl-Gas-CO2'!R$1)</f>
        <v>84.799999994999979</v>
      </c>
      <c r="S3" s="11">
        <f>SUMIFS('Coal Price'!$C$5:$C$31,'Coal Price'!$A$5:$A$31,'Projection of Coal-OIl-Gas-CO2'!S$1)</f>
        <v>84.421452434862999</v>
      </c>
      <c r="T3" s="11">
        <f>SUMIFS('Coal Price'!$C$5:$C$31,'Coal Price'!$A$5:$A$31,'Projection of Coal-OIl-Gas-CO2'!T$1)</f>
        <v>86.24844888861935</v>
      </c>
      <c r="U3" s="11">
        <f>SUMIFS('Coal Price'!$C$5:$C$31,'Coal Price'!$A$5:$A$31,'Projection of Coal-OIl-Gas-CO2'!U$1)</f>
        <v>88.147285964421826</v>
      </c>
      <c r="V3" s="11">
        <f>SUMIFS('Coal Price'!$C$5:$C$31,'Coal Price'!$A$5:$A$31,'Projection of Coal-OIl-Gas-CO2'!V$1)</f>
        <v>90.086717298073381</v>
      </c>
      <c r="W3" s="11">
        <f>SUMIFS('Coal Price'!$C$5:$C$31,'Coal Price'!$A$5:$A$31,'Projection of Coal-OIl-Gas-CO2'!W$1)</f>
        <v>92.069238307691464</v>
      </c>
      <c r="X3" s="11">
        <f>SUMIFS('Coal Price'!$C$5:$C$31,'Coal Price'!$A$5:$A$31,'Projection of Coal-OIl-Gas-CO2'!X$1)</f>
        <v>94.060304851008212</v>
      </c>
      <c r="Y3" s="11">
        <f>SUMIFS('Coal Price'!$C$5:$C$31,'Coal Price'!$A$5:$A$31,'Projection of Coal-OIl-Gas-CO2'!Y$1)</f>
        <v>96.050215571298267</v>
      </c>
      <c r="Z3" s="11">
        <f>SUMIFS('Coal Price'!$C$5:$C$31,'Coal Price'!$A$5:$A$31,'Projection of Coal-OIl-Gas-CO2'!Z$1)</f>
        <v>98.065717847043189</v>
      </c>
      <c r="AA3" s="11">
        <f>SUMIFS('Coal Price'!$C$5:$C$31,'Coal Price'!$A$5:$A$31,'Projection of Coal-OIl-Gas-CO2'!AA$1)</f>
        <v>100.08198756098341</v>
      </c>
      <c r="AB3" s="11">
        <f>SUMIFS('Coal Price'!$C$5:$C$31,'Coal Price'!$A$5:$A$31,'Projection of Coal-OIl-Gas-CO2'!AB$1)</f>
        <v>102.1277096846881</v>
      </c>
      <c r="AC3" s="11">
        <f>SUMIFS('Coal Price'!$C$5:$C$31,'Coal Price'!$A$5:$A$31,'Projection of Coal-OIl-Gas-CO2'!AC$1)</f>
        <v>104.1877423732529</v>
      </c>
      <c r="AD3" s="11">
        <f>SUMIFS('Coal Price'!$C$5:$C$31,'Coal Price'!$A$5:$A$31,'Projection of Coal-OIl-Gas-CO2'!AD$1)</f>
        <v>106.30812606547818</v>
      </c>
      <c r="AE3" s="11">
        <f>SUMIFS('Coal Price'!$C$5:$C$31,'Coal Price'!$A$5:$A$31,'Projection of Coal-OIl-Gas-CO2'!AE$1)</f>
        <v>108.49094773374695</v>
      </c>
      <c r="AF3" s="11">
        <f>SUMIFS('Coal Price'!$C$5:$C$31,'Coal Price'!$A$5:$A$31,'Projection of Coal-OIl-Gas-CO2'!AF$1)</f>
        <v>110.6989935171017</v>
      </c>
      <c r="AG3" s="11">
        <f>SUMIFS('Coal Price'!$C$5:$C$31,'Coal Price'!$A$5:$A$31,'Projection of Coal-OIl-Gas-CO2'!AG$1)</f>
        <v>112.96205840137019</v>
      </c>
      <c r="AH3" s="11">
        <f>SUMIFS('Coal Price'!$C$5:$C$31,'Coal Price'!$A$5:$A$31,'Projection of Coal-OIl-Gas-CO2'!AH$1)</f>
        <v>115.27043675617831</v>
      </c>
      <c r="AI3" s="11">
        <f>SUMIFS('Coal Price'!$C$5:$C$31,'Coal Price'!$A$5:$A$31,'Projection of Coal-OIl-Gas-CO2'!AI$1)</f>
        <v>117.64530081916473</v>
      </c>
      <c r="AJ3" s="11">
        <f>SUMIFS('Coal Price'!$C$5:$C$31,'Coal Price'!$A$5:$A$31,'Projection of Coal-OIl-Gas-CO2'!AJ$1)</f>
        <v>120.08073807202952</v>
      </c>
      <c r="AK3" s="11">
        <f>SUMIFS('Coal Price'!$C$5:$C$31,'Coal Price'!$A$5:$A$31,'Projection of Coal-OIl-Gas-CO2'!AK$1)</f>
        <v>122.56979112534749</v>
      </c>
      <c r="AL3" s="11">
        <f>SUMIFS('Coal Price'!$C$5:$C$31,'Coal Price'!$A$5:$A$31,'Projection of Coal-OIl-Gas-CO2'!AL$1)</f>
        <v>125.12373825849136</v>
      </c>
      <c r="AM3" s="11">
        <f t="shared" ref="AM3:AM14" si="1">TREND(AH3:AL3,AH$1:AL$1,AM$1)</f>
        <v>127.52732899948478</v>
      </c>
      <c r="AN3" s="11">
        <f t="shared" ref="AN3:AN14" si="2">TREND(AI3:AM3,AI$1:AM$1,AN$1)</f>
        <v>130.03149641903474</v>
      </c>
      <c r="AO3" s="11">
        <f t="shared" ref="AO3:AO14" si="3">TREND(AJ3:AN3,AJ$1:AN$1,AO$1)</f>
        <v>132.52433494532215</v>
      </c>
      <c r="AP3" s="11">
        <f t="shared" ref="AP3:AP14" si="4">TREND(AK3:AO3,AK$1:AO$1,AP$1)</f>
        <v>135.00039168968397</v>
      </c>
      <c r="AQ3" s="11">
        <f t="shared" ref="AQ3:AQ14" si="5">TREND(AL3:AP3,AL$1:AP$1,AQ$1)</f>
        <v>137.46655190487036</v>
      </c>
      <c r="AR3" s="11">
        <f t="shared" ref="AR3:AR14" si="6">TREND(AM3:AQ3,AM$1:AQ$1,AR$1)</f>
        <v>139.96422311610513</v>
      </c>
      <c r="AS3" s="11">
        <f t="shared" ref="AS3:AS14" si="7">TREND(AN3:AR3,AN$1:AR$1,AS$1)</f>
        <v>142.43970072111006</v>
      </c>
      <c r="AT3" s="11">
        <f t="shared" ref="AT3:AT14" si="8">TREND(AO3:AS3,AO$1:AS$1,AT$1)</f>
        <v>144.91740936881797</v>
      </c>
      <c r="AU3" s="11">
        <f t="shared" ref="AU3:AU14" si="9">TREND(AP3:AT3,AP$1:AT$1,AU$1)</f>
        <v>147.39981061246908</v>
      </c>
      <c r="AV3" s="11">
        <f t="shared" ref="AV3:AV14" si="10">TREND(AQ3:AU3,AQ$1:AU$1,AV$1)</f>
        <v>149.88345024504724</v>
      </c>
    </row>
    <row r="4" spans="1:48" hidden="1" x14ac:dyDescent="0.3">
      <c r="A4" s="9" t="s">
        <v>121</v>
      </c>
      <c r="B4" s="36" t="s">
        <v>119</v>
      </c>
      <c r="C4" s="36" t="s">
        <v>67</v>
      </c>
      <c r="D4" s="9" t="s">
        <v>123</v>
      </c>
      <c r="E4" s="11">
        <f>SUMIFS('Coal Price'!$D$5:$D$31,'Coal Price'!$A$5:$A$31,'Projection of Coal-OIl-Gas-CO2'!E$1)</f>
        <v>0</v>
      </c>
      <c r="F4" s="11">
        <f>SUMIFS('Coal Price'!$D$5:$D$31,'Coal Price'!$A$5:$A$31,'Projection of Coal-OIl-Gas-CO2'!F$1)</f>
        <v>0</v>
      </c>
      <c r="G4" s="11">
        <f>SUMIFS('Coal Price'!$D$5:$D$31,'Coal Price'!$A$5:$A$31,'Projection of Coal-OIl-Gas-CO2'!G$1)</f>
        <v>0</v>
      </c>
      <c r="H4" s="11">
        <f>SUMIFS('Coal Price'!$D$5:$D$31,'Coal Price'!$A$5:$A$31,'Projection of Coal-OIl-Gas-CO2'!H$1)</f>
        <v>0</v>
      </c>
      <c r="I4" s="11">
        <f>SUMIFS('Coal Price'!$D$5:$D$31,'Coal Price'!$A$5:$A$31,'Projection of Coal-OIl-Gas-CO2'!I$1)</f>
        <v>0</v>
      </c>
      <c r="J4" s="11">
        <f>SUMIFS('Coal Price'!$D$5:$D$31,'Coal Price'!$A$5:$A$31,'Projection of Coal-OIl-Gas-CO2'!J$1)</f>
        <v>0</v>
      </c>
      <c r="K4" s="11">
        <f>SUMIFS('Coal Price'!$D$5:$D$31,'Coal Price'!$A$5:$A$31,'Projection of Coal-OIl-Gas-CO2'!K$1)</f>
        <v>0</v>
      </c>
      <c r="L4" s="11">
        <f>SUMIFS('Coal Price'!$D$5:$D$31,'Coal Price'!$A$5:$A$31,'Projection of Coal-OIl-Gas-CO2'!L$1)</f>
        <v>75.252708333333331</v>
      </c>
      <c r="M4" s="11">
        <f>SUMIFS('Coal Price'!$D$5:$D$31,'Coal Price'!$A$5:$A$31,'Projection of Coal-OIl-Gas-CO2'!M$1)</f>
        <v>56.773208333333336</v>
      </c>
      <c r="N4" s="11">
        <f>SUMIFS('Coal Price'!$D$5:$D$31,'Coal Price'!$A$5:$A$31,'Projection of Coal-OIl-Gas-CO2'!N$1)</f>
        <v>59.778416666666658</v>
      </c>
      <c r="O4" s="11">
        <f>SUMIFS('Coal Price'!$D$5:$D$31,'Coal Price'!$A$5:$A$31,'Projection of Coal-OIl-Gas-CO2'!O$1)</f>
        <v>84.482583333333338</v>
      </c>
      <c r="P4" s="11">
        <f>SUMIFS('Coal Price'!$D$5:$D$31,'Coal Price'!$A$5:$A$31,'Projection of Coal-OIl-Gas-CO2'!P$1)</f>
        <v>92.339833331666682</v>
      </c>
      <c r="Q4" s="11">
        <f>SUMIFS('Coal Price'!$D$5:$D$31,'Coal Price'!$A$5:$A$31,'Projection of Coal-OIl-Gas-CO2'!Q$1)</f>
        <v>89.49999999500001</v>
      </c>
      <c r="R4" s="11">
        <f>SUMIFS('Coal Price'!$D$5:$D$31,'Coal Price'!$A$5:$A$31,'Projection of Coal-OIl-Gas-CO2'!R$1)</f>
        <v>84.799999994999979</v>
      </c>
      <c r="S4" s="11">
        <f>SUMIFS('Coal Price'!$D$5:$D$31,'Coal Price'!$A$5:$A$31,'Projection of Coal-OIl-Gas-CO2'!S$1)</f>
        <v>83.354399209294527</v>
      </c>
      <c r="T4" s="11">
        <f>SUMIFS('Coal Price'!$D$5:$D$31,'Coal Price'!$A$5:$A$31,'Projection of Coal-OIl-Gas-CO2'!T$1)</f>
        <v>83.151083316726698</v>
      </c>
      <c r="U4" s="11">
        <f>SUMIFS('Coal Price'!$D$5:$D$31,'Coal Price'!$A$5:$A$31,'Projection of Coal-OIl-Gas-CO2'!U$1)</f>
        <v>82.930632692700627</v>
      </c>
      <c r="V4" s="11">
        <f>SUMIFS('Coal Price'!$D$5:$D$31,'Coal Price'!$A$5:$A$31,'Projection of Coal-OIl-Gas-CO2'!V$1)</f>
        <v>82.659015380246032</v>
      </c>
      <c r="W4" s="11">
        <f>SUMIFS('Coal Price'!$D$5:$D$31,'Coal Price'!$A$5:$A$31,'Projection of Coal-OIl-Gas-CO2'!W$1)</f>
        <v>82.335688162143029</v>
      </c>
      <c r="X4" s="11">
        <f>SUMIFS('Coal Price'!$D$5:$D$31,'Coal Price'!$A$5:$A$31,'Projection of Coal-OIl-Gas-CO2'!X$1)</f>
        <v>81.927621460003834</v>
      </c>
      <c r="Y4" s="11">
        <f>SUMIFS('Coal Price'!$D$5:$D$31,'Coal Price'!$A$5:$A$31,'Projection of Coal-OIl-Gas-CO2'!Y$1)</f>
        <v>81.425903918513725</v>
      </c>
      <c r="Z4" s="11">
        <f>SUMIFS('Coal Price'!$D$5:$D$31,'Coal Price'!$A$5:$A$31,'Projection of Coal-OIl-Gas-CO2'!Z$1)</f>
        <v>80.852616080262251</v>
      </c>
      <c r="AA4" s="11">
        <f>SUMIFS('Coal Price'!$D$5:$D$31,'Coal Price'!$A$5:$A$31,'Projection of Coal-OIl-Gas-CO2'!AA$1)</f>
        <v>80.18623228437383</v>
      </c>
      <c r="AB4" s="11">
        <f>SUMIFS('Coal Price'!$D$5:$D$31,'Coal Price'!$A$5:$A$31,'Projection of Coal-OIl-Gas-CO2'!AB$1)</f>
        <v>79.448818987835921</v>
      </c>
      <c r="AC4" s="11">
        <f>SUMIFS('Coal Price'!$D$5:$D$31,'Coal Price'!$A$5:$A$31,'Projection of Coal-OIl-Gas-CO2'!AC$1)</f>
        <v>78.627083171216455</v>
      </c>
      <c r="AD4" s="11">
        <f>SUMIFS('Coal Price'!$D$5:$D$31,'Coal Price'!$A$5:$A$31,'Projection of Coal-OIl-Gas-CO2'!AD$1)</f>
        <v>77.753469700255039</v>
      </c>
      <c r="AE4" s="11">
        <f>SUMIFS('Coal Price'!$D$5:$D$31,'Coal Price'!$A$5:$A$31,'Projection of Coal-OIl-Gas-CO2'!AE$1)</f>
        <v>76.82544913044552</v>
      </c>
      <c r="AF4" s="11">
        <f>SUMIFS('Coal Price'!$D$5:$D$31,'Coal Price'!$A$5:$A$31,'Projection of Coal-OIl-Gas-CO2'!AF$1)</f>
        <v>75.813188186278595</v>
      </c>
      <c r="AG4" s="11">
        <f>SUMIFS('Coal Price'!$D$5:$D$31,'Coal Price'!$A$5:$A$31,'Projection of Coal-OIl-Gas-CO2'!AG$1)</f>
        <v>74.734466498035005</v>
      </c>
      <c r="AH4" s="11">
        <f>SUMIFS('Coal Price'!$D$5:$D$31,'Coal Price'!$A$5:$A$31,'Projection of Coal-OIl-Gas-CO2'!AH$1)</f>
        <v>73.579417723442702</v>
      </c>
      <c r="AI4" s="11">
        <f>SUMIFS('Coal Price'!$D$5:$D$31,'Coal Price'!$A$5:$A$31,'Projection of Coal-OIl-Gas-CO2'!AI$1)</f>
        <v>72.357753866932455</v>
      </c>
      <c r="AJ4" s="11">
        <f>SUMIFS('Coal Price'!$D$5:$D$31,'Coal Price'!$A$5:$A$31,'Projection of Coal-OIl-Gas-CO2'!AJ$1)</f>
        <v>71.061463244143468</v>
      </c>
      <c r="AK4" s="11">
        <f>SUMIFS('Coal Price'!$D$5:$D$31,'Coal Price'!$A$5:$A$31,'Projection of Coal-OIl-Gas-CO2'!AK$1)</f>
        <v>69.682311076630754</v>
      </c>
      <c r="AL4" s="11">
        <f>SUMIFS('Coal Price'!$D$5:$D$31,'Coal Price'!$A$5:$A$31,'Projection of Coal-OIl-Gas-CO2'!AL$1)</f>
        <v>68.222679812552101</v>
      </c>
      <c r="AM4" s="11">
        <f t="shared" si="1"/>
        <v>66.964049561115644</v>
      </c>
      <c r="AN4" s="11">
        <f t="shared" si="2"/>
        <v>65.56979389930757</v>
      </c>
      <c r="AO4" s="11">
        <f t="shared" si="3"/>
        <v>64.189579457193759</v>
      </c>
      <c r="AP4" s="11">
        <f t="shared" si="4"/>
        <v>62.834178015724319</v>
      </c>
      <c r="AQ4" s="11">
        <f t="shared" si="5"/>
        <v>61.490614039905722</v>
      </c>
      <c r="AR4" s="11">
        <f t="shared" si="6"/>
        <v>60.104896916848702</v>
      </c>
      <c r="AS4" s="11">
        <f t="shared" si="7"/>
        <v>58.749184651134328</v>
      </c>
      <c r="AT4" s="11">
        <f t="shared" si="8"/>
        <v>57.390669402863296</v>
      </c>
      <c r="AU4" s="11">
        <f t="shared" si="9"/>
        <v>56.025374620947332</v>
      </c>
      <c r="AV4" s="11">
        <f t="shared" si="10"/>
        <v>54.658736020769538</v>
      </c>
    </row>
    <row r="5" spans="1:48" hidden="1" x14ac:dyDescent="0.3">
      <c r="A5" s="9" t="s">
        <v>61</v>
      </c>
      <c r="B5" s="36" t="s">
        <v>47</v>
      </c>
      <c r="C5" t="s">
        <v>59</v>
      </c>
      <c r="D5" s="9" t="s">
        <v>135</v>
      </c>
      <c r="E5" s="11">
        <f>SUMIFS('Natural Gas'!$B$4:$B$37,'Natural Gas'!$A$4:$A$37,'Projection of Coal-OIl-Gas-CO2'!E$1)</f>
        <v>0</v>
      </c>
      <c r="F5" s="11">
        <f>SUMIFS('Natural Gas'!$B$4:$B$37,'Natural Gas'!$A$4:$A$37,'Projection of Coal-OIl-Gas-CO2'!F$1)</f>
        <v>0</v>
      </c>
      <c r="G5" s="11">
        <f>SUMIFS('Natural Gas'!$B$4:$B$37,'Natural Gas'!$A$4:$A$37,'Projection of Coal-OIl-Gas-CO2'!G$1)</f>
        <v>0</v>
      </c>
      <c r="H5" s="11">
        <f>SUMIFS('Natural Gas'!$B$4:$B$37,'Natural Gas'!$A$4:$A$37,'Projection of Coal-OIl-Gas-CO2'!H$1)</f>
        <v>0</v>
      </c>
      <c r="I5" s="11">
        <f>SUMIFS('Natural Gas'!$B$4:$B$37,'Natural Gas'!$A$4:$A$37,'Projection of Coal-OIl-Gas-CO2'!I$1)</f>
        <v>0</v>
      </c>
      <c r="J5" s="11">
        <f>SUMIFS('Natural Gas'!$B$4:$B$37,'Natural Gas'!$A$4:$A$37,'Projection of Coal-OIl-Gas-CO2'!J$1)</f>
        <v>24.526500000000002</v>
      </c>
      <c r="K5" s="11">
        <f>SUMIFS('Natural Gas'!$B$4:$B$37,'Natural Gas'!$A$4:$A$37,'Projection of Coal-OIl-Gas-CO2'!K$1)</f>
        <v>26.580583333333326</v>
      </c>
      <c r="L5" s="11">
        <f>SUMIFS('Natural Gas'!$B$4:$B$37,'Natural Gas'!$A$4:$A$37,'Projection of Coal-OIl-Gas-CO2'!L$1)</f>
        <v>21.813416666666665</v>
      </c>
      <c r="M5" s="11">
        <f>SUMIFS('Natural Gas'!$B$4:$B$37,'Natural Gas'!$A$4:$A$37,'Projection of Coal-OIl-Gas-CO2'!M$1)</f>
        <v>20.33713253774258</v>
      </c>
      <c r="N5" s="11">
        <f>SUMIFS('Natural Gas'!$B$4:$B$37,'Natural Gas'!$A$4:$A$37,'Projection of Coal-OIl-Gas-CO2'!N$1)</f>
        <v>14.025055681818181</v>
      </c>
      <c r="O5" s="11">
        <f>SUMIFS('Natural Gas'!$B$4:$B$37,'Natural Gas'!$A$4:$A$37,'Projection of Coal-OIl-Gas-CO2'!O$1)</f>
        <v>16.999571179705963</v>
      </c>
      <c r="P5" s="11">
        <f>SUMIFS('Natural Gas'!$B$4:$B$37,'Natural Gas'!$A$4:$A$37,'Projection of Coal-OIl-Gas-CO2'!P$1)</f>
        <v>21.724192117329178</v>
      </c>
      <c r="Q5" s="11">
        <f>SUMIFS('Natural Gas'!$B$4:$B$37,'Natural Gas'!$A$4:$A$37,'Projection of Coal-OIl-Gas-CO2'!Q$1)</f>
        <v>20.820182704999997</v>
      </c>
      <c r="R5" s="11">
        <f>SUMIFS('Natural Gas'!$B$4:$B$37,'Natural Gas'!$A$4:$A$37,'Projection of Coal-OIl-Gas-CO2'!R$1)</f>
        <v>19.413739912499995</v>
      </c>
      <c r="S5" s="11">
        <f>SUMIFS('Natural Gas'!$B$4:$B$37,'Natural Gas'!$A$4:$A$37,'Projection of Coal-OIl-Gas-CO2'!S$1)</f>
        <v>19.3356572885201</v>
      </c>
      <c r="T5" s="11">
        <f>SUMIFS('Natural Gas'!$B$4:$B$37,'Natural Gas'!$A$4:$A$37,'Projection of Coal-OIl-Gas-CO2'!T$1)</f>
        <v>20.5999499402452</v>
      </c>
      <c r="U5" s="11">
        <f>SUMIFS('Natural Gas'!$B$4:$B$37,'Natural Gas'!$A$4:$A$37,'Projection of Coal-OIl-Gas-CO2'!U$1)</f>
        <v>22.167737631782135</v>
      </c>
      <c r="V5" s="11">
        <f>SUMIFS('Natural Gas'!$B$4:$B$37,'Natural Gas'!$A$4:$A$37,'Projection of Coal-OIl-Gas-CO2'!V$1)</f>
        <v>24.057339785083897</v>
      </c>
      <c r="W5" s="11">
        <f>SUMIFS('Natural Gas'!$B$4:$B$37,'Natural Gas'!$A$4:$A$37,'Projection of Coal-OIl-Gas-CO2'!W$1)</f>
        <v>25.288057526636923</v>
      </c>
      <c r="X5" s="11">
        <f>SUMIFS('Natural Gas'!$B$4:$B$37,'Natural Gas'!$A$4:$A$37,'Projection of Coal-OIl-Gas-CO2'!X$1)</f>
        <v>26.369865384042129</v>
      </c>
      <c r="Y5" s="11">
        <f>SUMIFS('Natural Gas'!$B$4:$B$37,'Natural Gas'!$A$4:$A$37,'Projection of Coal-OIl-Gas-CO2'!Y$1)</f>
        <v>27.667514925537919</v>
      </c>
      <c r="Z5" s="11">
        <f>SUMIFS('Natural Gas'!$B$4:$B$37,'Natural Gas'!$A$4:$A$37,'Projection of Coal-OIl-Gas-CO2'!Z$1)</f>
        <v>29.104173491583769</v>
      </c>
      <c r="AA5" s="11">
        <f>SUMIFS('Natural Gas'!$B$4:$B$37,'Natural Gas'!$A$4:$A$37,'Projection of Coal-OIl-Gas-CO2'!AA$1)</f>
        <v>30.631673768850504</v>
      </c>
      <c r="AB5" s="11">
        <f>SUMIFS('Natural Gas'!$B$4:$B$37,'Natural Gas'!$A$4:$A$37,'Projection of Coal-OIl-Gas-CO2'!AB$1)</f>
        <v>31.79933415324302</v>
      </c>
      <c r="AC5" s="11">
        <f>SUMIFS('Natural Gas'!$B$4:$B$37,'Natural Gas'!$A$4:$A$37,'Projection of Coal-OIl-Gas-CO2'!AC$1)</f>
        <v>32.640748193578403</v>
      </c>
      <c r="AD5" s="11">
        <f>SUMIFS('Natural Gas'!$B$4:$B$37,'Natural Gas'!$A$4:$A$37,'Projection of Coal-OIl-Gas-CO2'!AD$1)</f>
        <v>33.766921664411505</v>
      </c>
      <c r="AE5" s="11">
        <f>SUMIFS('Natural Gas'!$B$4:$B$37,'Natural Gas'!$A$4:$A$37,'Projection of Coal-OIl-Gas-CO2'!AE$1)</f>
        <v>35.182246733771201</v>
      </c>
      <c r="AF5" s="11">
        <f>SUMIFS('Natural Gas'!$B$4:$B$37,'Natural Gas'!$A$4:$A$37,'Projection of Coal-OIl-Gas-CO2'!AF$1)</f>
        <v>36.447297146423814</v>
      </c>
      <c r="AG5" s="11">
        <f>SUMIFS('Natural Gas'!$B$4:$B$37,'Natural Gas'!$A$4:$A$37,'Projection of Coal-OIl-Gas-CO2'!AG$1)</f>
        <v>37.665470935114008</v>
      </c>
      <c r="AH5" s="11">
        <f>SUMIFS('Natural Gas'!$B$4:$B$37,'Natural Gas'!$A$4:$A$37,'Projection of Coal-OIl-Gas-CO2'!AH$1)</f>
        <v>39.400502857136324</v>
      </c>
      <c r="AI5" s="11">
        <f>SUMIFS('Natural Gas'!$B$4:$B$37,'Natural Gas'!$A$4:$A$37,'Projection of Coal-OIl-Gas-CO2'!AI$1)</f>
        <v>41.81550528607211</v>
      </c>
      <c r="AJ5" s="11">
        <f>SUMIFS('Natural Gas'!$B$4:$B$37,'Natural Gas'!$A$4:$A$37,'Projection of Coal-OIl-Gas-CO2'!AJ$1)</f>
        <v>43.456900510298759</v>
      </c>
      <c r="AK5" s="11">
        <f>SUMIFS('Natural Gas'!$B$4:$B$37,'Natural Gas'!$A$4:$A$37,'Projection of Coal-OIl-Gas-CO2'!AK$1)</f>
        <v>44.876850747251694</v>
      </c>
      <c r="AL5" s="11">
        <f>SUMIFS('Natural Gas'!$B$4:$B$37,'Natural Gas'!$A$4:$A$37,'Projection of Coal-OIl-Gas-CO2'!AL$1)</f>
        <v>46.783015777970327</v>
      </c>
      <c r="AM5" s="11">
        <f t="shared" si="1"/>
        <v>48.614466426600302</v>
      </c>
      <c r="AN5" s="11">
        <f t="shared" si="2"/>
        <v>50.186559014257</v>
      </c>
      <c r="AO5" s="11">
        <f t="shared" si="3"/>
        <v>51.94263830145519</v>
      </c>
      <c r="AP5" s="11">
        <f t="shared" si="4"/>
        <v>53.741241556914702</v>
      </c>
      <c r="AQ5" s="11">
        <f t="shared" si="5"/>
        <v>55.426971245262393</v>
      </c>
      <c r="AR5" s="11">
        <f t="shared" si="6"/>
        <v>57.136282962892437</v>
      </c>
      <c r="AS5" s="11">
        <f t="shared" si="7"/>
        <v>58.901872868479586</v>
      </c>
      <c r="AT5" s="11">
        <f t="shared" si="8"/>
        <v>60.623854549008684</v>
      </c>
      <c r="AU5" s="11">
        <f t="shared" si="9"/>
        <v>62.338082918733562</v>
      </c>
      <c r="AV5" s="11">
        <f t="shared" si="10"/>
        <v>64.078351388792726</v>
      </c>
    </row>
    <row r="6" spans="1:48" hidden="1" x14ac:dyDescent="0.3">
      <c r="A6" s="9" t="s">
        <v>61</v>
      </c>
      <c r="B6" s="36" t="s">
        <v>118</v>
      </c>
      <c r="C6" s="36" t="s">
        <v>59</v>
      </c>
      <c r="D6" s="9" t="s">
        <v>135</v>
      </c>
      <c r="E6" s="11">
        <f>SUMIFS('Natural Gas'!$C$4:$C$37,'Natural Gas'!$A$4:$A$37,'Projection of Coal-OIl-Gas-CO2'!E$1)</f>
        <v>0</v>
      </c>
      <c r="F6" s="11">
        <f>SUMIFS('Natural Gas'!$C$4:$C$37,'Natural Gas'!$A$4:$A$37,'Projection of Coal-OIl-Gas-CO2'!F$1)</f>
        <v>0</v>
      </c>
      <c r="G6" s="11">
        <f>SUMIFS('Natural Gas'!$C$4:$C$37,'Natural Gas'!$A$4:$A$37,'Projection of Coal-OIl-Gas-CO2'!G$1)</f>
        <v>0</v>
      </c>
      <c r="H6" s="11">
        <f>SUMIFS('Natural Gas'!$C$4:$C$37,'Natural Gas'!$A$4:$A$37,'Projection of Coal-OIl-Gas-CO2'!H$1)</f>
        <v>0</v>
      </c>
      <c r="I6" s="11">
        <f>SUMIFS('Natural Gas'!$C$4:$C$37,'Natural Gas'!$A$4:$A$37,'Projection of Coal-OIl-Gas-CO2'!I$1)</f>
        <v>0</v>
      </c>
      <c r="J6" s="11">
        <f>SUMIFS('Natural Gas'!$C$4:$C$37,'Natural Gas'!$A$4:$A$37,'Projection of Coal-OIl-Gas-CO2'!J$1)</f>
        <v>24.526500000000002</v>
      </c>
      <c r="K6" s="11">
        <f>SUMIFS('Natural Gas'!$C$4:$C$37,'Natural Gas'!$A$4:$A$37,'Projection of Coal-OIl-Gas-CO2'!K$1)</f>
        <v>26.580583333333326</v>
      </c>
      <c r="L6" s="11">
        <f>SUMIFS('Natural Gas'!$C$4:$C$37,'Natural Gas'!$A$4:$A$37,'Projection of Coal-OIl-Gas-CO2'!L$1)</f>
        <v>21.813416666666665</v>
      </c>
      <c r="M6" s="11">
        <f>SUMIFS('Natural Gas'!$C$4:$C$37,'Natural Gas'!$A$4:$A$37,'Projection of Coal-OIl-Gas-CO2'!M$1)</f>
        <v>20.33713253774258</v>
      </c>
      <c r="N6" s="11">
        <f>SUMIFS('Natural Gas'!$C$4:$C$37,'Natural Gas'!$A$4:$A$37,'Projection of Coal-OIl-Gas-CO2'!N$1)</f>
        <v>14.025055681818181</v>
      </c>
      <c r="O6" s="11">
        <f>SUMIFS('Natural Gas'!$C$4:$C$37,'Natural Gas'!$A$4:$A$37,'Projection of Coal-OIl-Gas-CO2'!O$1)</f>
        <v>16.999571179705963</v>
      </c>
      <c r="P6" s="11">
        <f>SUMIFS('Natural Gas'!$C$4:$C$37,'Natural Gas'!$A$4:$A$37,'Projection of Coal-OIl-Gas-CO2'!P$1)</f>
        <v>21.724192117329178</v>
      </c>
      <c r="Q6" s="11">
        <f>SUMIFS('Natural Gas'!$C$4:$C$37,'Natural Gas'!$A$4:$A$37,'Projection of Coal-OIl-Gas-CO2'!Q$1)</f>
        <v>20.820182704999997</v>
      </c>
      <c r="R6" s="11">
        <f>SUMIFS('Natural Gas'!$C$4:$C$37,'Natural Gas'!$A$4:$A$37,'Projection of Coal-OIl-Gas-CO2'!R$1)</f>
        <v>19.413739912499995</v>
      </c>
      <c r="S6" s="11">
        <f>SUMIFS('Natural Gas'!$C$4:$C$37,'Natural Gas'!$A$4:$A$37,'Projection of Coal-OIl-Gas-CO2'!S$1)</f>
        <v>19.71810210769813</v>
      </c>
      <c r="T6" s="11">
        <f>SUMIFS('Natural Gas'!$C$4:$C$37,'Natural Gas'!$A$4:$A$37,'Projection of Coal-OIl-Gas-CO2'!T$1)</f>
        <v>20.129317810955921</v>
      </c>
      <c r="U6" s="11">
        <f>SUMIFS('Natural Gas'!$C$4:$C$37,'Natural Gas'!$A$4:$A$37,'Projection of Coal-OIl-Gas-CO2'!U$1)</f>
        <v>20.564943960429321</v>
      </c>
      <c r="V6" s="11">
        <f>SUMIFS('Natural Gas'!$C$4:$C$37,'Natural Gas'!$A$4:$A$37,'Projection of Coal-OIl-Gas-CO2'!V$1)</f>
        <v>21.017699674381834</v>
      </c>
      <c r="W6" s="11">
        <f>SUMIFS('Natural Gas'!$C$4:$C$37,'Natural Gas'!$A$4:$A$37,'Projection of Coal-OIl-Gas-CO2'!W$1)</f>
        <v>21.48013461907459</v>
      </c>
      <c r="X6" s="11">
        <f>SUMIFS('Natural Gas'!$C$4:$C$37,'Natural Gas'!$A$4:$A$37,'Projection of Coal-OIl-Gas-CO2'!X$1)</f>
        <v>21.952843798063071</v>
      </c>
      <c r="Y6" s="11">
        <f>SUMIFS('Natural Gas'!$C$4:$C$37,'Natural Gas'!$A$4:$A$37,'Projection of Coal-OIl-Gas-CO2'!Y$1)</f>
        <v>22.427590560612646</v>
      </c>
      <c r="Z6" s="11">
        <f>SUMIFS('Natural Gas'!$C$4:$C$37,'Natural Gas'!$A$4:$A$37,'Projection of Coal-OIl-Gas-CO2'!Z$1)</f>
        <v>22.902061730544869</v>
      </c>
      <c r="AA6" s="11">
        <f>SUMIFS('Natural Gas'!$C$4:$C$37,'Natural Gas'!$A$4:$A$37,'Projection of Coal-OIl-Gas-CO2'!AA$1)</f>
        <v>23.38263491054882</v>
      </c>
      <c r="AB6" s="11">
        <f>SUMIFS('Natural Gas'!$C$4:$C$37,'Natural Gas'!$A$4:$A$37,'Projection of Coal-OIl-Gas-CO2'!AB$1)</f>
        <v>23.863391077304218</v>
      </c>
      <c r="AC6" s="11">
        <f>SUMIFS('Natural Gas'!$C$4:$C$37,'Natural Gas'!$A$4:$A$37,'Projection of Coal-OIl-Gas-CO2'!AC$1)</f>
        <v>24.351169830136367</v>
      </c>
      <c r="AD6" s="11">
        <f>SUMIFS('Natural Gas'!$C$4:$C$37,'Natural Gas'!$A$4:$A$37,'Projection of Coal-OIl-Gas-CO2'!AD$1)</f>
        <v>24.842360771456317</v>
      </c>
      <c r="AE6" s="11">
        <f>SUMIFS('Natural Gas'!$C$4:$C$37,'Natural Gas'!$A$4:$A$37,'Projection of Coal-OIl-Gas-CO2'!AE$1)</f>
        <v>25.347941710790469</v>
      </c>
      <c r="AF6" s="11">
        <f>SUMIFS('Natural Gas'!$C$4:$C$37,'Natural Gas'!$A$4:$A$37,'Projection of Coal-OIl-Gas-CO2'!AF$1)</f>
        <v>25.868410262538319</v>
      </c>
      <c r="AG6" s="11">
        <f>SUMIFS('Natural Gas'!$C$4:$C$37,'Natural Gas'!$A$4:$A$37,'Projection of Coal-OIl-Gas-CO2'!AG$1)</f>
        <v>26.394893212456548</v>
      </c>
      <c r="AH6" s="11">
        <f>SUMIFS('Natural Gas'!$C$4:$C$37,'Natural Gas'!$A$4:$A$37,'Projection of Coal-OIl-Gas-CO2'!AH$1)</f>
        <v>26.934494829917501</v>
      </c>
      <c r="AI6" s="11">
        <f>SUMIFS('Natural Gas'!$C$4:$C$37,'Natural Gas'!$A$4:$A$37,'Projection of Coal-OIl-Gas-CO2'!AI$1)</f>
        <v>27.484900919740664</v>
      </c>
      <c r="AJ6" s="11">
        <f>SUMIFS('Natural Gas'!$C$4:$C$37,'Natural Gas'!$A$4:$A$37,'Projection of Coal-OIl-Gas-CO2'!AJ$1)</f>
        <v>28.051159756836075</v>
      </c>
      <c r="AK6" s="11">
        <f>SUMIFS('Natural Gas'!$C$4:$C$37,'Natural Gas'!$A$4:$A$37,'Projection of Coal-OIl-Gas-CO2'!AK$1)</f>
        <v>28.631861569676619</v>
      </c>
      <c r="AL6" s="11">
        <f>SUMIFS('Natural Gas'!$C$4:$C$37,'Natural Gas'!$A$4:$A$37,'Projection of Coal-OIl-Gas-CO2'!AL$1)</f>
        <v>29.225347449313983</v>
      </c>
      <c r="AM6" s="11">
        <f t="shared" si="1"/>
        <v>29.784152671715674</v>
      </c>
      <c r="AN6" s="11">
        <f t="shared" si="2"/>
        <v>30.367291832385263</v>
      </c>
      <c r="AO6" s="11">
        <f t="shared" si="3"/>
        <v>30.947329231926687</v>
      </c>
      <c r="AP6" s="11">
        <f t="shared" si="4"/>
        <v>31.523060463274987</v>
      </c>
      <c r="AQ6" s="11">
        <f t="shared" si="5"/>
        <v>32.097017106163321</v>
      </c>
      <c r="AR6" s="11">
        <f t="shared" si="6"/>
        <v>32.678219511028828</v>
      </c>
      <c r="AS6" s="11">
        <f t="shared" si="7"/>
        <v>33.25404659841297</v>
      </c>
      <c r="AT6" s="11">
        <f t="shared" si="8"/>
        <v>33.830512716379189</v>
      </c>
      <c r="AU6" s="11">
        <f t="shared" si="9"/>
        <v>34.408151478589161</v>
      </c>
      <c r="AV6" s="11">
        <f t="shared" si="10"/>
        <v>34.985958067175261</v>
      </c>
    </row>
    <row r="7" spans="1:48" hidden="1" x14ac:dyDescent="0.3">
      <c r="A7" s="9" t="s">
        <v>61</v>
      </c>
      <c r="B7" s="36" t="s">
        <v>119</v>
      </c>
      <c r="C7" s="36" t="s">
        <v>59</v>
      </c>
      <c r="D7" s="9" t="s">
        <v>135</v>
      </c>
      <c r="E7" s="11">
        <f>SUMIFS('Natural Gas'!$D$4:$D$37,'Natural Gas'!$A$4:$A$37,'Projection of Coal-OIl-Gas-CO2'!E$1)</f>
        <v>0</v>
      </c>
      <c r="F7" s="11">
        <f>SUMIFS('Natural Gas'!$D$4:$D$37,'Natural Gas'!$A$4:$A$37,'Projection of Coal-OIl-Gas-CO2'!F$1)</f>
        <v>0</v>
      </c>
      <c r="G7" s="11">
        <f>SUMIFS('Natural Gas'!$D$4:$D$37,'Natural Gas'!$A$4:$A$37,'Projection of Coal-OIl-Gas-CO2'!G$1)</f>
        <v>0</v>
      </c>
      <c r="H7" s="11">
        <f>SUMIFS('Natural Gas'!$D$4:$D$37,'Natural Gas'!$A$4:$A$37,'Projection of Coal-OIl-Gas-CO2'!H$1)</f>
        <v>0</v>
      </c>
      <c r="I7" s="11">
        <f>SUMIFS('Natural Gas'!$D$4:$D$37,'Natural Gas'!$A$4:$A$37,'Projection of Coal-OIl-Gas-CO2'!I$1)</f>
        <v>0</v>
      </c>
      <c r="J7" s="11">
        <f>SUMIFS('Natural Gas'!$D$4:$D$37,'Natural Gas'!$A$4:$A$37,'Projection of Coal-OIl-Gas-CO2'!J$1)</f>
        <v>0</v>
      </c>
      <c r="K7" s="11">
        <f>SUMIFS('Natural Gas'!$D$4:$D$37,'Natural Gas'!$A$4:$A$37,'Projection of Coal-OIl-Gas-CO2'!K$1)</f>
        <v>0</v>
      </c>
      <c r="L7" s="11">
        <f>SUMIFS('Natural Gas'!$D$4:$D$37,'Natural Gas'!$A$4:$A$37,'Projection of Coal-OIl-Gas-CO2'!L$1)</f>
        <v>0</v>
      </c>
      <c r="M7" s="11">
        <f>SUMIFS('Natural Gas'!$D$4:$D$37,'Natural Gas'!$A$4:$A$37,'Projection of Coal-OIl-Gas-CO2'!M$1)</f>
        <v>20.272166666666667</v>
      </c>
      <c r="N7" s="11">
        <f>SUMIFS('Natural Gas'!$D$4:$D$37,'Natural Gas'!$A$4:$A$37,'Projection of Coal-OIl-Gas-CO2'!N$1)</f>
        <v>13.941166666666668</v>
      </c>
      <c r="O7" s="11">
        <f>SUMIFS('Natural Gas'!$D$4:$D$37,'Natural Gas'!$A$4:$A$37,'Projection of Coal-OIl-Gas-CO2'!O$1)</f>
        <v>17.120092416666669</v>
      </c>
      <c r="P7" s="11">
        <f>SUMIFS('Natural Gas'!$D$4:$D$37,'Natural Gas'!$A$4:$A$37,'Projection of Coal-OIl-Gas-CO2'!P$1)</f>
        <v>17.066581583333335</v>
      </c>
      <c r="Q7" s="11">
        <f>SUMIFS('Natural Gas'!$D$4:$D$37,'Natural Gas'!$A$4:$A$37,'Projection of Coal-OIl-Gas-CO2'!Q$1)</f>
        <v>17.070031833333331</v>
      </c>
      <c r="R7" s="11">
        <f>SUMIFS('Natural Gas'!$D$4:$D$37,'Natural Gas'!$A$4:$A$37,'Projection of Coal-OIl-Gas-CO2'!R$1)</f>
        <v>19.137078389358223</v>
      </c>
      <c r="S7" s="11">
        <f>SUMIFS('Natural Gas'!$D$4:$D$37,'Natural Gas'!$A$4:$A$37,'Projection of Coal-OIl-Gas-CO2'!S$1)</f>
        <v>20.203460665995006</v>
      </c>
      <c r="T7" s="11">
        <f>SUMIFS('Natural Gas'!$D$4:$D$37,'Natural Gas'!$A$4:$A$37,'Projection of Coal-OIl-Gas-CO2'!T$1)</f>
        <v>22.00404006121644</v>
      </c>
      <c r="U7" s="11">
        <f>SUMIFS('Natural Gas'!$D$4:$D$37,'Natural Gas'!$A$4:$A$37,'Projection of Coal-OIl-Gas-CO2'!U$1)</f>
        <v>24.156966050370141</v>
      </c>
      <c r="V7" s="11">
        <f>SUMIFS('Natural Gas'!$D$4:$D$37,'Natural Gas'!$A$4:$A$37,'Projection of Coal-OIl-Gas-CO2'!V$1)</f>
        <v>25.77158043139325</v>
      </c>
      <c r="W7" s="11">
        <f>SUMIFS('Natural Gas'!$D$4:$D$37,'Natural Gas'!$A$4:$A$37,'Projection of Coal-OIl-Gas-CO2'!W$1)</f>
        <v>27.068019761664086</v>
      </c>
      <c r="X7" s="11">
        <f>SUMIFS('Natural Gas'!$D$4:$D$37,'Natural Gas'!$A$4:$A$37,'Projection of Coal-OIl-Gas-CO2'!X$1)</f>
        <v>28.378836863086793</v>
      </c>
      <c r="Y7" s="11">
        <f>SUMIFS('Natural Gas'!$D$4:$D$37,'Natural Gas'!$A$4:$A$37,'Projection of Coal-OIl-Gas-CO2'!Y$1)</f>
        <v>29.658890051079009</v>
      </c>
      <c r="Z7" s="11">
        <f>SUMIFS('Natural Gas'!$D$4:$D$37,'Natural Gas'!$A$4:$A$37,'Projection of Coal-OIl-Gas-CO2'!Z$1)</f>
        <v>30.805238173603424</v>
      </c>
      <c r="AA7" s="11">
        <f>SUMIFS('Natural Gas'!$D$4:$D$37,'Natural Gas'!$A$4:$A$37,'Projection of Coal-OIl-Gas-CO2'!AA$1)</f>
        <v>31.959276227804242</v>
      </c>
      <c r="AB7" s="11">
        <f>SUMIFS('Natural Gas'!$D$4:$D$37,'Natural Gas'!$A$4:$A$37,'Projection of Coal-OIl-Gas-CO2'!AB$1)</f>
        <v>33.17283773856223</v>
      </c>
      <c r="AC7" s="11">
        <f>SUMIFS('Natural Gas'!$D$4:$D$37,'Natural Gas'!$A$4:$A$37,'Projection of Coal-OIl-Gas-CO2'!AC$1)</f>
        <v>34.205988002146377</v>
      </c>
      <c r="AD7" s="11">
        <f>SUMIFS('Natural Gas'!$D$4:$D$37,'Natural Gas'!$A$4:$A$37,'Projection of Coal-OIl-Gas-CO2'!AD$1)</f>
        <v>35.151052338169784</v>
      </c>
      <c r="AE7" s="11">
        <f>SUMIFS('Natural Gas'!$D$4:$D$37,'Natural Gas'!$A$4:$A$37,'Projection of Coal-OIl-Gas-CO2'!AE$1)</f>
        <v>35.999402219553225</v>
      </c>
      <c r="AF7" s="11">
        <f>SUMIFS('Natural Gas'!$D$4:$D$37,'Natural Gas'!$A$4:$A$37,'Projection of Coal-OIl-Gas-CO2'!AF$1)</f>
        <v>36.985110184645855</v>
      </c>
      <c r="AG7" s="11">
        <f>SUMIFS('Natural Gas'!$D$4:$D$37,'Natural Gas'!$A$4:$A$37,'Projection of Coal-OIl-Gas-CO2'!AG$1)</f>
        <v>38.10301631500473</v>
      </c>
      <c r="AH7" s="11">
        <f>SUMIFS('Natural Gas'!$D$4:$D$37,'Natural Gas'!$A$4:$A$37,'Projection of Coal-OIl-Gas-CO2'!AH$1)</f>
        <v>39.434497718770245</v>
      </c>
      <c r="AI7" s="11">
        <f>SUMIFS('Natural Gas'!$D$4:$D$37,'Natural Gas'!$A$4:$A$37,'Projection of Coal-OIl-Gas-CO2'!AI$1)</f>
        <v>41.158870860716199</v>
      </c>
      <c r="AJ7" s="11">
        <f>SUMIFS('Natural Gas'!$D$4:$D$37,'Natural Gas'!$A$4:$A$37,'Projection of Coal-OIl-Gas-CO2'!AJ$1)</f>
        <v>42.633828584134775</v>
      </c>
      <c r="AK7" s="11">
        <f>SUMIFS('Natural Gas'!$D$4:$D$37,'Natural Gas'!$A$4:$A$37,'Projection of Coal-OIl-Gas-CO2'!AK$1)</f>
        <v>43.994657595189743</v>
      </c>
      <c r="AL7" s="11">
        <f>SUMIFS('Natural Gas'!$D$4:$D$37,'Natural Gas'!$A$4:$A$37,'Projection of Coal-OIl-Gas-CO2'!AL$1)</f>
        <v>45.467177594163253</v>
      </c>
      <c r="AM7" s="11">
        <f t="shared" si="1"/>
        <v>47.008150416172612</v>
      </c>
      <c r="AN7" s="11">
        <f t="shared" si="2"/>
        <v>48.41210944635759</v>
      </c>
      <c r="AO7" s="11">
        <f t="shared" si="3"/>
        <v>49.87420109083223</v>
      </c>
      <c r="AP7" s="11">
        <f t="shared" si="4"/>
        <v>51.36246488158713</v>
      </c>
      <c r="AQ7" s="11">
        <f t="shared" si="5"/>
        <v>52.821808260674516</v>
      </c>
      <c r="AR7" s="11">
        <f t="shared" si="6"/>
        <v>54.269048156394547</v>
      </c>
      <c r="AS7" s="11">
        <f t="shared" si="7"/>
        <v>55.746371744144199</v>
      </c>
      <c r="AT7" s="11">
        <f t="shared" si="8"/>
        <v>57.210056201156021</v>
      </c>
      <c r="AU7" s="11">
        <f t="shared" si="9"/>
        <v>58.66787368557334</v>
      </c>
      <c r="AV7" s="11">
        <f t="shared" si="10"/>
        <v>60.132973277956353</v>
      </c>
    </row>
    <row r="8" spans="1:48" hidden="1" x14ac:dyDescent="0.3">
      <c r="A8" s="9" t="s">
        <v>122</v>
      </c>
      <c r="B8" s="36" t="s">
        <v>47</v>
      </c>
      <c r="C8" t="s">
        <v>62</v>
      </c>
      <c r="D8" t="s">
        <v>63</v>
      </c>
      <c r="E8" s="11">
        <f>SUMIFS('Crude oil'!$B$4:$B$37,'Crude oil'!$A$4:$A$37,'Projection of Coal-OIl-Gas-CO2'!E$1)</f>
        <v>72.522499999999994</v>
      </c>
      <c r="F8" s="11">
        <f>SUMIFS('Crude oil'!$B$4:$B$37,'Crude oil'!$A$4:$A$37,'Projection of Coal-OIl-Gas-CO2'!F$1)</f>
        <v>96.993333333333339</v>
      </c>
      <c r="G8" s="11">
        <f>SUMIFS('Crude oil'!$B$4:$B$37,'Crude oil'!$A$4:$A$37,'Projection of Coal-OIl-Gas-CO2'!G$1)</f>
        <v>61.509166666666658</v>
      </c>
      <c r="H8" s="11">
        <f>SUMIFS('Crude oil'!$B$4:$B$37,'Crude oil'!$A$4:$A$37,'Projection of Coal-OIl-Gas-CO2'!H$1)</f>
        <v>79.472499999999997</v>
      </c>
      <c r="I8" s="11">
        <f>SUMIFS('Crude oil'!$B$4:$B$37,'Crude oil'!$A$4:$A$37,'Projection of Coal-OIl-Gas-CO2'!I$1)</f>
        <v>111.27666666666666</v>
      </c>
      <c r="J8" s="11">
        <f>SUMIFS('Crude oil'!$B$4:$B$37,'Crude oil'!$A$4:$A$37,'Projection of Coal-OIl-Gas-CO2'!J$1)</f>
        <v>111.57749999999999</v>
      </c>
      <c r="K8" s="11">
        <f>SUMIFS('Crude oil'!$B$4:$B$37,'Crude oil'!$A$4:$A$37,'Projection of Coal-OIl-Gas-CO2'!K$1)</f>
        <v>108.65874999999998</v>
      </c>
      <c r="L8" s="11">
        <f>SUMIFS('Crude oil'!$B$4:$B$37,'Crude oil'!$A$4:$A$37,'Projection of Coal-OIl-Gas-CO2'!L$1)</f>
        <v>98.993333333333339</v>
      </c>
      <c r="M8" s="11">
        <f>SUMIFS('Crude oil'!$B$4:$B$37,'Crude oil'!$A$4:$A$37,'Projection of Coal-OIl-Gas-CO2'!M$1)</f>
        <v>52.461083333333335</v>
      </c>
      <c r="N8" s="11">
        <f>SUMIFS('Crude oil'!$B$4:$B$37,'Crude oil'!$A$4:$A$37,'Projection of Coal-OIl-Gas-CO2'!N$1)</f>
        <v>43.690416666666664</v>
      </c>
      <c r="O8" s="11">
        <f>SUMIFS('Crude oil'!$B$4:$B$37,'Crude oil'!$A$4:$A$37,'Projection of Coal-OIl-Gas-CO2'!O$1)</f>
        <v>54.271166666666666</v>
      </c>
      <c r="P8" s="11">
        <f>SUMIFS('Crude oil'!$B$4:$B$37,'Crude oil'!$A$4:$A$37,'Projection of Coal-OIl-Gas-CO2'!P$1)</f>
        <v>74.20009535571667</v>
      </c>
      <c r="Q8" s="11">
        <f>SUMIFS('Crude oil'!$B$4:$B$37,'Crude oil'!$A$4:$A$37,'Projection of Coal-OIl-Gas-CO2'!Q$1)</f>
        <v>74.156056708341666</v>
      </c>
      <c r="R8" s="11">
        <f>SUMIFS('Crude oil'!$B$4:$B$37,'Crude oil'!$A$4:$A$37,'Projection of Coal-OIl-Gas-CO2'!R$1)</f>
        <v>69.672345206683332</v>
      </c>
      <c r="S8" s="11">
        <f>SUMIFS('Crude oil'!$B$4:$B$37,'Crude oil'!$A$4:$A$37,'Projection of Coal-OIl-Gas-CO2'!S$1)</f>
        <v>71.57624631589097</v>
      </c>
      <c r="T8" s="11">
        <f>SUMIFS('Crude oil'!$B$4:$B$37,'Crude oil'!$A$4:$A$37,'Projection of Coal-OIl-Gas-CO2'!T$1)</f>
        <v>78.386659095012774</v>
      </c>
      <c r="U8" s="11">
        <f>SUMIFS('Crude oil'!$B$4:$B$37,'Crude oil'!$A$4:$A$37,'Projection of Coal-OIl-Gas-CO2'!U$1)</f>
        <v>85.197071874134593</v>
      </c>
      <c r="V8" s="11">
        <f>SUMIFS('Crude oil'!$B$4:$B$37,'Crude oil'!$A$4:$A$37,'Projection of Coal-OIl-Gas-CO2'!V$1)</f>
        <v>92.007484653256384</v>
      </c>
      <c r="W8" s="11">
        <f>SUMIFS('Crude oil'!$B$4:$B$37,'Crude oil'!$A$4:$A$37,'Projection of Coal-OIl-Gas-CO2'!W$1)</f>
        <v>98.322251606189468</v>
      </c>
      <c r="X8" s="11">
        <f>SUMIFS('Crude oil'!$B$4:$B$37,'Crude oil'!$A$4:$A$37,'Projection of Coal-OIl-Gas-CO2'!X$1)</f>
        <v>102.08798288157969</v>
      </c>
      <c r="Y8" s="11">
        <f>SUMIFS('Crude oil'!$B$4:$B$37,'Crude oil'!$A$4:$A$37,'Projection of Coal-OIl-Gas-CO2'!Y$1)</f>
        <v>105.49968142397772</v>
      </c>
      <c r="Z8" s="11">
        <f>SUMIFS('Crude oil'!$B$4:$B$37,'Crude oil'!$A$4:$A$37,'Projection of Coal-OIl-Gas-CO2'!Z$1)</f>
        <v>108.91137996637572</v>
      </c>
      <c r="AA8" s="11">
        <f>SUMIFS('Crude oil'!$B$4:$B$37,'Crude oil'!$A$4:$A$37,'Projection of Coal-OIl-Gas-CO2'!AA$1)</f>
        <v>112.32307850877378</v>
      </c>
      <c r="AB8" s="11">
        <f>SUMIFS('Crude oil'!$B$4:$B$37,'Crude oil'!$A$4:$A$37,'Projection of Coal-OIl-Gas-CO2'!AB$1)</f>
        <v>115.7347770511718</v>
      </c>
      <c r="AC8" s="11">
        <f>SUMIFS('Crude oil'!$B$4:$B$37,'Crude oil'!$A$4:$A$37,'Projection of Coal-OIl-Gas-CO2'!AC$1)</f>
        <v>119.14647559356983</v>
      </c>
      <c r="AD8" s="11">
        <f>SUMIFS('Crude oil'!$B$4:$B$37,'Crude oil'!$A$4:$A$37,'Projection of Coal-OIl-Gas-CO2'!AD$1)</f>
        <v>122.55817413596786</v>
      </c>
      <c r="AE8" s="11">
        <f>SUMIFS('Crude oil'!$B$4:$B$37,'Crude oil'!$A$4:$A$37,'Projection of Coal-OIl-Gas-CO2'!AE$1)</f>
        <v>125.96987267836589</v>
      </c>
      <c r="AF8" s="11">
        <f>SUMIFS('Crude oil'!$B$4:$B$37,'Crude oil'!$A$4:$A$37,'Projection of Coal-OIl-Gas-CO2'!AF$1)</f>
        <v>129.38157122076382</v>
      </c>
      <c r="AG8" s="11">
        <f>SUMIFS('Crude oil'!$B$4:$B$37,'Crude oil'!$A$4:$A$37,'Projection of Coal-OIl-Gas-CO2'!AG$1)</f>
        <v>132.79326976316167</v>
      </c>
      <c r="AH8" s="11">
        <f>SUMIFS('Crude oil'!$B$4:$B$37,'Crude oil'!$A$4:$A$37,'Projection of Coal-OIl-Gas-CO2'!AH$1)</f>
        <v>136.20496830555953</v>
      </c>
      <c r="AI8" s="11">
        <f>SUMIFS('Crude oil'!$B$4:$B$37,'Crude oil'!$A$4:$A$37,'Projection of Coal-OIl-Gas-CO2'!AI$1)</f>
        <v>139.61666684795739</v>
      </c>
      <c r="AJ8" s="11">
        <f>SUMIFS('Crude oil'!$B$4:$B$37,'Crude oil'!$A$4:$A$37,'Projection of Coal-OIl-Gas-CO2'!AJ$1)</f>
        <v>143.02836539035525</v>
      </c>
      <c r="AK8" s="11">
        <f>SUMIFS('Crude oil'!$B$4:$B$37,'Crude oil'!$A$4:$A$37,'Projection of Coal-OIl-Gas-CO2'!AK$1)</f>
        <v>146.44006393275311</v>
      </c>
      <c r="AL8" s="11">
        <f>SUMIFS('Crude oil'!$B$4:$B$37,'Crude oil'!$A$4:$A$37,'Projection of Coal-OIl-Gas-CO2'!AL$1)</f>
        <v>149.85176247515105</v>
      </c>
      <c r="AM8" s="11">
        <f t="shared" si="1"/>
        <v>153.26346101754916</v>
      </c>
      <c r="AN8" s="11">
        <f t="shared" si="2"/>
        <v>156.67515955994713</v>
      </c>
      <c r="AO8" s="11">
        <f t="shared" si="3"/>
        <v>160.0868581023451</v>
      </c>
      <c r="AP8" s="11">
        <f t="shared" si="4"/>
        <v>163.49855664474308</v>
      </c>
      <c r="AQ8" s="11">
        <f t="shared" si="5"/>
        <v>166.91025518714105</v>
      </c>
      <c r="AR8" s="11">
        <f t="shared" si="6"/>
        <v>170.32195372953902</v>
      </c>
      <c r="AS8" s="11">
        <f t="shared" si="7"/>
        <v>173.73365227193699</v>
      </c>
      <c r="AT8" s="11">
        <f t="shared" si="8"/>
        <v>177.14535081433496</v>
      </c>
      <c r="AU8" s="11">
        <f t="shared" si="9"/>
        <v>180.55704935673293</v>
      </c>
      <c r="AV8" s="11">
        <f t="shared" si="10"/>
        <v>183.9687478991309</v>
      </c>
    </row>
    <row r="9" spans="1:48" hidden="1" x14ac:dyDescent="0.3">
      <c r="A9" s="9" t="s">
        <v>122</v>
      </c>
      <c r="B9" s="36" t="s">
        <v>118</v>
      </c>
      <c r="C9" s="36" t="s">
        <v>62</v>
      </c>
      <c r="D9" s="36" t="s">
        <v>63</v>
      </c>
      <c r="E9" s="11">
        <f>SUMIFS('Crude oil'!$C$4:$C$37,'Crude oil'!$A$4:$A$37,'Projection of Coal-OIl-Gas-CO2'!E$1)</f>
        <v>72.522499999999994</v>
      </c>
      <c r="F9" s="11">
        <f>SUMIFS('Crude oil'!$C$4:$C$37,'Crude oil'!$A$4:$A$37,'Projection of Coal-OIl-Gas-CO2'!F$1)</f>
        <v>96.993333333333339</v>
      </c>
      <c r="G9" s="11">
        <f>SUMIFS('Crude oil'!$C$4:$C$37,'Crude oil'!$A$4:$A$37,'Projection of Coal-OIl-Gas-CO2'!G$1)</f>
        <v>61.509166666666658</v>
      </c>
      <c r="H9" s="11">
        <f>SUMIFS('Crude oil'!$C$4:$C$37,'Crude oil'!$A$4:$A$37,'Projection of Coal-OIl-Gas-CO2'!H$1)</f>
        <v>79.472499999999997</v>
      </c>
      <c r="I9" s="11">
        <f>SUMIFS('Crude oil'!$C$4:$C$37,'Crude oil'!$A$4:$A$37,'Projection of Coal-OIl-Gas-CO2'!I$1)</f>
        <v>111.27666666666666</v>
      </c>
      <c r="J9" s="11">
        <f>SUMIFS('Crude oil'!$C$4:$C$37,'Crude oil'!$A$4:$A$37,'Projection of Coal-OIl-Gas-CO2'!J$1)</f>
        <v>111.57749999999999</v>
      </c>
      <c r="K9" s="11">
        <f>SUMIFS('Crude oil'!$C$4:$C$37,'Crude oil'!$A$4:$A$37,'Projection of Coal-OIl-Gas-CO2'!K$1)</f>
        <v>108.65874999999998</v>
      </c>
      <c r="L9" s="11">
        <f>SUMIFS('Crude oil'!$C$4:$C$37,'Crude oil'!$A$4:$A$37,'Projection of Coal-OIl-Gas-CO2'!L$1)</f>
        <v>98.993333333333339</v>
      </c>
      <c r="M9" s="11">
        <f>SUMIFS('Crude oil'!$C$4:$C$37,'Crude oil'!$A$4:$A$37,'Projection of Coal-OIl-Gas-CO2'!M$1)</f>
        <v>52.461083333333335</v>
      </c>
      <c r="N9" s="11">
        <f>SUMIFS('Crude oil'!$C$4:$C$37,'Crude oil'!$A$4:$A$37,'Projection of Coal-OIl-Gas-CO2'!N$1)</f>
        <v>43.690416666666664</v>
      </c>
      <c r="O9" s="11">
        <f>SUMIFS('Crude oil'!$C$4:$C$37,'Crude oil'!$A$4:$A$37,'Projection of Coal-OIl-Gas-CO2'!O$1)</f>
        <v>54.271166666666666</v>
      </c>
      <c r="P9" s="11">
        <f>SUMIFS('Crude oil'!$C$4:$C$37,'Crude oil'!$A$4:$A$37,'Projection of Coal-OIl-Gas-CO2'!P$1)</f>
        <v>74.20009535571667</v>
      </c>
      <c r="Q9" s="11">
        <f>SUMIFS('Crude oil'!$C$4:$C$37,'Crude oil'!$A$4:$A$37,'Projection of Coal-OIl-Gas-CO2'!Q$1)</f>
        <v>74.156056708341666</v>
      </c>
      <c r="R9" s="11">
        <f>SUMIFS('Crude oil'!$C$4:$C$37,'Crude oil'!$A$4:$A$37,'Projection of Coal-OIl-Gas-CO2'!R$1)</f>
        <v>69.672345206683332</v>
      </c>
      <c r="S9" s="11">
        <f>SUMIFS('Crude oil'!$C$4:$C$37,'Crude oil'!$A$4:$A$37,'Projection of Coal-OIl-Gas-CO2'!S$1)</f>
        <v>70.834959456497359</v>
      </c>
      <c r="T9" s="11">
        <f>SUMIFS('Crude oil'!$C$4:$C$37,'Crude oil'!$A$4:$A$37,'Projection of Coal-OIl-Gas-CO2'!T$1)</f>
        <v>76.27684264904633</v>
      </c>
      <c r="U9" s="11">
        <f>SUMIFS('Crude oil'!$C$4:$C$37,'Crude oil'!$A$4:$A$37,'Projection of Coal-OIl-Gas-CO2'!U$1)</f>
        <v>81.718725841595301</v>
      </c>
      <c r="V9" s="11">
        <f>SUMIFS('Crude oil'!$C$4:$C$37,'Crude oil'!$A$4:$A$37,'Projection of Coal-OIl-Gas-CO2'!V$1)</f>
        <v>87.160609034144272</v>
      </c>
      <c r="W9" s="11">
        <f>SUMIFS('Crude oil'!$C$4:$C$37,'Crude oil'!$A$4:$A$37,'Projection of Coal-OIl-Gas-CO2'!W$1)</f>
        <v>92.047785897534823</v>
      </c>
      <c r="X9" s="11">
        <f>SUMIFS('Crude oil'!$C$4:$C$37,'Crude oil'!$A$4:$A$37,'Projection of Coal-OIl-Gas-CO2'!X$1)</f>
        <v>94.082187353824835</v>
      </c>
      <c r="Y9" s="11">
        <f>SUMIFS('Crude oil'!$C$4:$C$37,'Crude oil'!$A$4:$A$37,'Projection of Coal-OIl-Gas-CO2'!Y$1)</f>
        <v>95.720370003573123</v>
      </c>
      <c r="Z9" s="11">
        <f>SUMIFS('Crude oil'!$C$4:$C$37,'Crude oil'!$A$4:$A$37,'Projection of Coal-OIl-Gas-CO2'!Z$1)</f>
        <v>97.358552653321382</v>
      </c>
      <c r="AA9" s="11">
        <f>SUMIFS('Crude oil'!$C$4:$C$37,'Crude oil'!$A$4:$A$37,'Projection of Coal-OIl-Gas-CO2'!AA$1)</f>
        <v>98.99673530306967</v>
      </c>
      <c r="AB9" s="11">
        <f>SUMIFS('Crude oil'!$C$4:$C$37,'Crude oil'!$A$4:$A$37,'Projection of Coal-OIl-Gas-CO2'!AB$1)</f>
        <v>100.63491795281793</v>
      </c>
      <c r="AC9" s="11">
        <f>SUMIFS('Crude oil'!$C$4:$C$37,'Crude oil'!$A$4:$A$37,'Projection of Coal-OIl-Gas-CO2'!AC$1)</f>
        <v>102.27310060256622</v>
      </c>
      <c r="AD9" s="11">
        <f>SUMIFS('Crude oil'!$C$4:$C$37,'Crude oil'!$A$4:$A$37,'Projection of Coal-OIl-Gas-CO2'!AD$1)</f>
        <v>103.91128325231448</v>
      </c>
      <c r="AE9" s="11">
        <f>SUMIFS('Crude oil'!$C$4:$C$37,'Crude oil'!$A$4:$A$37,'Projection of Coal-OIl-Gas-CO2'!AE$1)</f>
        <v>105.54946590206276</v>
      </c>
      <c r="AF9" s="11">
        <f>SUMIFS('Crude oil'!$C$4:$C$37,'Crude oil'!$A$4:$A$37,'Projection of Coal-OIl-Gas-CO2'!AF$1)</f>
        <v>107.18764855181102</v>
      </c>
      <c r="AG9" s="11">
        <f>SUMIFS('Crude oil'!$C$4:$C$37,'Crude oil'!$A$4:$A$37,'Projection of Coal-OIl-Gas-CO2'!AG$1)</f>
        <v>108.82583120155931</v>
      </c>
      <c r="AH9" s="11">
        <f>SUMIFS('Crude oil'!$C$4:$C$37,'Crude oil'!$A$4:$A$37,'Projection of Coal-OIl-Gas-CO2'!AH$1)</f>
        <v>110.46401385130757</v>
      </c>
      <c r="AI9" s="11">
        <f>SUMIFS('Crude oil'!$C$4:$C$37,'Crude oil'!$A$4:$A$37,'Projection of Coal-OIl-Gas-CO2'!AI$1)</f>
        <v>112.10219650105586</v>
      </c>
      <c r="AJ9" s="11">
        <f>SUMIFS('Crude oil'!$C$4:$C$37,'Crude oil'!$A$4:$A$37,'Projection of Coal-OIl-Gas-CO2'!AJ$1)</f>
        <v>113.74037915080412</v>
      </c>
      <c r="AK9" s="11">
        <f>SUMIFS('Crude oil'!$C$4:$C$37,'Crude oil'!$A$4:$A$37,'Projection of Coal-OIl-Gas-CO2'!AK$1)</f>
        <v>115.3785618005524</v>
      </c>
      <c r="AL9" s="11">
        <f>SUMIFS('Crude oil'!$C$4:$C$37,'Crude oil'!$A$4:$A$37,'Projection of Coal-OIl-Gas-CO2'!AL$1)</f>
        <v>117.01674445030072</v>
      </c>
      <c r="AM9" s="11">
        <f t="shared" si="1"/>
        <v>118.65492710004901</v>
      </c>
      <c r="AN9" s="11">
        <f t="shared" si="2"/>
        <v>120.29310974979717</v>
      </c>
      <c r="AO9" s="11">
        <f t="shared" si="3"/>
        <v>121.93129239954578</v>
      </c>
      <c r="AP9" s="11">
        <f t="shared" si="4"/>
        <v>123.56947504929394</v>
      </c>
      <c r="AQ9" s="11">
        <f t="shared" si="5"/>
        <v>125.2076576990421</v>
      </c>
      <c r="AR9" s="11">
        <f t="shared" si="6"/>
        <v>126.84584034879026</v>
      </c>
      <c r="AS9" s="11">
        <f t="shared" si="7"/>
        <v>128.48402299853888</v>
      </c>
      <c r="AT9" s="11">
        <f t="shared" si="8"/>
        <v>130.12220564828704</v>
      </c>
      <c r="AU9" s="11">
        <f t="shared" si="9"/>
        <v>131.7603882980352</v>
      </c>
      <c r="AV9" s="11">
        <f t="shared" si="10"/>
        <v>133.39857094778381</v>
      </c>
    </row>
    <row r="10" spans="1:48" hidden="1" x14ac:dyDescent="0.3">
      <c r="A10" s="9" t="s">
        <v>122</v>
      </c>
      <c r="B10" s="36" t="s">
        <v>119</v>
      </c>
      <c r="C10" s="36" t="s">
        <v>62</v>
      </c>
      <c r="D10" s="36" t="s">
        <v>63</v>
      </c>
      <c r="E10" s="11">
        <f>SUMIFS('Crude oil'!$D$4:$D$37,'Crude oil'!$A$4:$A$37,'Projection of Coal-OIl-Gas-CO2'!E$1)</f>
        <v>72.522499999999994</v>
      </c>
      <c r="F10" s="11">
        <f>SUMIFS('Crude oil'!$D$4:$D$37,'Crude oil'!$A$4:$A$37,'Projection of Coal-OIl-Gas-CO2'!F$1)</f>
        <v>96.993333333333339</v>
      </c>
      <c r="G10" s="11">
        <f>SUMIFS('Crude oil'!$D$4:$D$37,'Crude oil'!$A$4:$A$37,'Projection of Coal-OIl-Gas-CO2'!G$1)</f>
        <v>61.509166666666658</v>
      </c>
      <c r="H10" s="11">
        <f>SUMIFS('Crude oil'!$D$4:$D$37,'Crude oil'!$A$4:$A$37,'Projection of Coal-OIl-Gas-CO2'!H$1)</f>
        <v>79.472499999999997</v>
      </c>
      <c r="I10" s="11">
        <f>SUMIFS('Crude oil'!$D$4:$D$37,'Crude oil'!$A$4:$A$37,'Projection of Coal-OIl-Gas-CO2'!I$1)</f>
        <v>111.27666666666666</v>
      </c>
      <c r="J10" s="11">
        <f>SUMIFS('Crude oil'!$D$4:$D$37,'Crude oil'!$A$4:$A$37,'Projection of Coal-OIl-Gas-CO2'!J$1)</f>
        <v>111.57749999999999</v>
      </c>
      <c r="K10" s="11">
        <f>SUMIFS('Crude oil'!$D$4:$D$37,'Crude oil'!$A$4:$A$37,'Projection of Coal-OIl-Gas-CO2'!K$1)</f>
        <v>108.65874999999998</v>
      </c>
      <c r="L10" s="11">
        <f>SUMIFS('Crude oil'!$D$4:$D$37,'Crude oil'!$A$4:$A$37,'Projection of Coal-OIl-Gas-CO2'!L$1)</f>
        <v>98.993333333333339</v>
      </c>
      <c r="M10" s="11">
        <f>SUMIFS('Crude oil'!$D$4:$D$37,'Crude oil'!$A$4:$A$37,'Projection of Coal-OIl-Gas-CO2'!M$1)</f>
        <v>52.461083333333335</v>
      </c>
      <c r="N10" s="11">
        <f>SUMIFS('Crude oil'!$D$4:$D$37,'Crude oil'!$A$4:$A$37,'Projection of Coal-OIl-Gas-CO2'!N$1)</f>
        <v>43.690416666666664</v>
      </c>
      <c r="O10" s="11">
        <f>SUMIFS('Crude oil'!$D$4:$D$37,'Crude oil'!$A$4:$A$37,'Projection of Coal-OIl-Gas-CO2'!O$1)</f>
        <v>54.271166666666666</v>
      </c>
      <c r="P10" s="11">
        <f>SUMIFS('Crude oil'!$D$4:$D$37,'Crude oil'!$A$4:$A$37,'Projection of Coal-OIl-Gas-CO2'!P$1)</f>
        <v>74.20009535571667</v>
      </c>
      <c r="Q10" s="11">
        <f>SUMIFS('Crude oil'!$D$4:$D$37,'Crude oil'!$A$4:$A$37,'Projection of Coal-OIl-Gas-CO2'!Q$1)</f>
        <v>74.156056708341666</v>
      </c>
      <c r="R10" s="11">
        <f>SUMIFS('Crude oil'!$D$4:$D$37,'Crude oil'!$A$4:$A$37,'Projection of Coal-OIl-Gas-CO2'!R$1)</f>
        <v>69.672345206683332</v>
      </c>
      <c r="S10" s="11">
        <f>SUMIFS('Crude oil'!$D$4:$D$37,'Crude oil'!$A$4:$A$37,'Projection of Coal-OIl-Gas-CO2'!S$1)</f>
        <v>68.611098878316412</v>
      </c>
      <c r="T10" s="11">
        <f>SUMIFS('Crude oil'!$D$4:$D$37,'Crude oil'!$A$4:$A$37,'Projection of Coal-OIl-Gas-CO2'!T$1)</f>
        <v>69.947393311146712</v>
      </c>
      <c r="U10" s="11">
        <f>SUMIFS('Crude oil'!$D$4:$D$37,'Crude oil'!$A$4:$A$37,'Projection of Coal-OIl-Gas-CO2'!U$1)</f>
        <v>71.283687743977012</v>
      </c>
      <c r="V10" s="11">
        <f>SUMIFS('Crude oil'!$D$4:$D$37,'Crude oil'!$A$4:$A$37,'Projection of Coal-OIl-Gas-CO2'!V$1)</f>
        <v>72.619982176807312</v>
      </c>
      <c r="W10" s="11">
        <f>SUMIFS('Crude oil'!$D$4:$D$37,'Crude oil'!$A$4:$A$37,'Projection of Coal-OIl-Gas-CO2'!W$1)</f>
        <v>73.857547793961785</v>
      </c>
      <c r="X10" s="11">
        <f>SUMIFS('Crude oil'!$D$4:$D$37,'Crude oil'!$A$4:$A$37,'Projection of Coal-OIl-Gas-CO2'!X$1)</f>
        <v>74.587365216212149</v>
      </c>
      <c r="Y10" s="11">
        <f>SUMIFS('Crude oil'!$D$4:$D$37,'Crude oil'!$A$4:$A$37,'Projection of Coal-OIl-Gas-CO2'!Y$1)</f>
        <v>75.24666205583695</v>
      </c>
      <c r="Z10" s="11">
        <f>SUMIFS('Crude oil'!$D$4:$D$37,'Crude oil'!$A$4:$A$37,'Projection of Coal-OIl-Gas-CO2'!Z$1)</f>
        <v>75.905958895461751</v>
      </c>
      <c r="AA10" s="11">
        <f>SUMIFS('Crude oil'!$D$4:$D$37,'Crude oil'!$A$4:$A$37,'Projection of Coal-OIl-Gas-CO2'!AA$1)</f>
        <v>76.565255735086552</v>
      </c>
      <c r="AB10" s="11">
        <f>SUMIFS('Crude oil'!$D$4:$D$37,'Crude oil'!$A$4:$A$37,'Projection of Coal-OIl-Gas-CO2'!AB$1)</f>
        <v>77.224552574711353</v>
      </c>
      <c r="AC10" s="11">
        <f>SUMIFS('Crude oil'!$D$4:$D$37,'Crude oil'!$A$4:$A$37,'Projection of Coal-OIl-Gas-CO2'!AC$1)</f>
        <v>77.883849414336154</v>
      </c>
      <c r="AD10" s="11">
        <f>SUMIFS('Crude oil'!$D$4:$D$37,'Crude oil'!$A$4:$A$37,'Projection of Coal-OIl-Gas-CO2'!AD$1)</f>
        <v>78.543146253960956</v>
      </c>
      <c r="AE10" s="11">
        <f>SUMIFS('Crude oil'!$D$4:$D$37,'Crude oil'!$A$4:$A$37,'Projection of Coal-OIl-Gas-CO2'!AE$1)</f>
        <v>79.202443093585757</v>
      </c>
      <c r="AF10" s="11">
        <f>SUMIFS('Crude oil'!$D$4:$D$37,'Crude oil'!$A$4:$A$37,'Projection of Coal-OIl-Gas-CO2'!AF$1)</f>
        <v>79.861739933210558</v>
      </c>
      <c r="AG10" s="11">
        <f>SUMIFS('Crude oil'!$D$4:$D$37,'Crude oil'!$A$4:$A$37,'Projection of Coal-OIl-Gas-CO2'!AG$1)</f>
        <v>80.521036772835359</v>
      </c>
      <c r="AH10" s="11">
        <f>SUMIFS('Crude oil'!$D$4:$D$37,'Crude oil'!$A$4:$A$37,'Projection of Coal-OIl-Gas-CO2'!AH$1)</f>
        <v>81.18033361246016</v>
      </c>
      <c r="AI10" s="11">
        <f>SUMIFS('Crude oil'!$D$4:$D$37,'Crude oil'!$A$4:$A$37,'Projection of Coal-OIl-Gas-CO2'!AI$1)</f>
        <v>81.839630452084961</v>
      </c>
      <c r="AJ10" s="11">
        <f>SUMIFS('Crude oil'!$D$4:$D$37,'Crude oil'!$A$4:$A$37,'Projection of Coal-OIl-Gas-CO2'!AJ$1)</f>
        <v>82.498927291709762</v>
      </c>
      <c r="AK10" s="11">
        <f>SUMIFS('Crude oil'!$D$4:$D$37,'Crude oil'!$A$4:$A$37,'Projection of Coal-OIl-Gas-CO2'!AK$1)</f>
        <v>83.158224131334563</v>
      </c>
      <c r="AL10" s="11">
        <f>SUMIFS('Crude oil'!$D$4:$D$37,'Crude oil'!$A$4:$A$37,'Projection of Coal-OIl-Gas-CO2'!AL$1)</f>
        <v>83.817520970959379</v>
      </c>
      <c r="AM10" s="11">
        <f t="shared" si="1"/>
        <v>84.476817810584407</v>
      </c>
      <c r="AN10" s="11">
        <f t="shared" si="2"/>
        <v>85.136114650209265</v>
      </c>
      <c r="AO10" s="11">
        <f t="shared" si="3"/>
        <v>85.795411489834123</v>
      </c>
      <c r="AP10" s="11">
        <f t="shared" si="4"/>
        <v>86.454708329458981</v>
      </c>
      <c r="AQ10" s="11">
        <f t="shared" si="5"/>
        <v>87.114005169084066</v>
      </c>
      <c r="AR10" s="11">
        <f t="shared" si="6"/>
        <v>87.773302008708924</v>
      </c>
      <c r="AS10" s="11">
        <f t="shared" si="7"/>
        <v>88.432598848333782</v>
      </c>
      <c r="AT10" s="11">
        <f t="shared" si="8"/>
        <v>89.091895687958868</v>
      </c>
      <c r="AU10" s="11">
        <f t="shared" si="9"/>
        <v>89.751192527583726</v>
      </c>
      <c r="AV10" s="11">
        <f t="shared" si="10"/>
        <v>90.410489367208584</v>
      </c>
    </row>
    <row r="11" spans="1:48" x14ac:dyDescent="0.3">
      <c r="A11" s="9" t="s">
        <v>91</v>
      </c>
      <c r="B11" s="36" t="s">
        <v>47</v>
      </c>
      <c r="C11" s="9" t="s">
        <v>96</v>
      </c>
      <c r="D11" s="14" t="s">
        <v>124</v>
      </c>
      <c r="E11" s="11">
        <f>SUMIFS('CO2 Price'!$B$6:$B$29,'CO2 Price'!$A$6:$A$29,'Projection of Coal-OIl-Gas-CO2'!E$1)</f>
        <v>0</v>
      </c>
      <c r="F11" s="11">
        <f>SUMIFS('CO2 Price'!$B$6:$B$29,'CO2 Price'!$A$6:$A$29,'Projection of Coal-OIl-Gas-CO2'!F$1)</f>
        <v>0</v>
      </c>
      <c r="G11" s="11">
        <f>SUMIFS('CO2 Price'!$B$6:$B$29,'CO2 Price'!$A$6:$A$29,'Projection of Coal-OIl-Gas-CO2'!G$1)</f>
        <v>0</v>
      </c>
      <c r="H11" s="11">
        <f>SUMIFS('CO2 Price'!$B$6:$B$29,'CO2 Price'!$A$6:$A$29,'Projection of Coal-OIl-Gas-CO2'!H$1)</f>
        <v>0</v>
      </c>
      <c r="I11" s="11">
        <f>SUMIFS('CO2 Price'!$B$6:$B$29,'CO2 Price'!$A$6:$A$29,'Projection of Coal-OIl-Gas-CO2'!I$1)</f>
        <v>0</v>
      </c>
      <c r="J11" s="11">
        <f>SUMIFS('CO2 Price'!$B$6:$B$29,'CO2 Price'!$A$6:$A$29,'Projection of Coal-OIl-Gas-CO2'!J$1)</f>
        <v>0</v>
      </c>
      <c r="K11" s="11">
        <f>SUMIFS('CO2 Price'!$B$6:$B$29,'CO2 Price'!$A$6:$A$29,'Projection of Coal-OIl-Gas-CO2'!K$1)</f>
        <v>0</v>
      </c>
      <c r="L11" s="11">
        <f>SUMIFS('CO2 Price'!$B$6:$B$29,'CO2 Price'!$A$6:$A$29,'Projection of Coal-OIl-Gas-CO2'!L$1)</f>
        <v>0</v>
      </c>
      <c r="M11" s="11">
        <f>SUMIFS('CO2 Price'!$B$6:$B$29,'CO2 Price'!$A$6:$A$29,'Projection of Coal-OIl-Gas-CO2'!M$1)</f>
        <v>0</v>
      </c>
      <c r="N11" s="11">
        <f>SUMIFS('CO2 Price'!$B$6:$B$29,'CO2 Price'!$A$6:$A$29,'Projection of Coal-OIl-Gas-CO2'!N$1)</f>
        <v>0</v>
      </c>
      <c r="O11" s="11">
        <f>SUMIFS('CO2 Price'!$B$6:$B$29,'CO2 Price'!$A$6:$A$29,'Projection of Coal-OIl-Gas-CO2'!O$1)</f>
        <v>5.83</v>
      </c>
      <c r="P11" s="11">
        <f>SUMIFS('CO2 Price'!$B$6:$B$29,'CO2 Price'!$A$6:$A$29,'Projection of Coal-OIl-Gas-CO2'!P$1)</f>
        <v>13.61</v>
      </c>
      <c r="Q11" s="11">
        <f>SUMIFS('CO2 Price'!$B$6:$B$29,'CO2 Price'!$A$6:$A$29,'Projection of Coal-OIl-Gas-CO2'!Q$1)</f>
        <v>15.13</v>
      </c>
      <c r="R11" s="11">
        <f>SUMIFS('CO2 Price'!$B$6:$B$29,'CO2 Price'!$A$6:$A$29,'Projection of Coal-OIl-Gas-CO2'!R$1)</f>
        <v>15.41</v>
      </c>
      <c r="S11" s="11">
        <f>SUMIFS('CO2 Price'!$B$6:$B$29,'CO2 Price'!$A$6:$A$29,'Projection of Coal-OIl-Gas-CO2'!S$1)</f>
        <v>15.79</v>
      </c>
      <c r="T11" s="11">
        <f>SUMIFS('CO2 Price'!$B$6:$B$29,'CO2 Price'!$A$6:$A$29,'Projection of Coal-OIl-Gas-CO2'!T$1)</f>
        <v>20.900500000000001</v>
      </c>
      <c r="U11" s="11">
        <f>SUMIFS('CO2 Price'!$B$6:$B$29,'CO2 Price'!$A$6:$A$29,'Projection of Coal-OIl-Gas-CO2'!U$1)</f>
        <v>26.010999999999999</v>
      </c>
      <c r="V11" s="11">
        <f>SUMIFS('CO2 Price'!$B$6:$B$29,'CO2 Price'!$A$6:$A$29,'Projection of Coal-OIl-Gas-CO2'!V$1)</f>
        <v>32.515999999999998</v>
      </c>
      <c r="W11" s="11">
        <f>SUMIFS('CO2 Price'!$B$6:$B$29,'CO2 Price'!$A$6:$A$29,'Projection of Coal-OIl-Gas-CO2'!W$1)</f>
        <v>39.021000000000001</v>
      </c>
      <c r="X11" s="11">
        <f>SUMIFS('CO2 Price'!$B$6:$B$29,'CO2 Price'!$A$6:$A$29,'Projection of Coal-OIl-Gas-CO2'!X$1)</f>
        <v>45.527000000000001</v>
      </c>
      <c r="Y11" s="11">
        <f>SUMIFS('CO2 Price'!$B$6:$B$29,'CO2 Price'!$A$6:$A$29,'Projection of Coal-OIl-Gas-CO2'!Y$1)</f>
        <v>52.031999999999996</v>
      </c>
      <c r="Z11" s="11">
        <f>SUMIFS('CO2 Price'!$B$6:$B$29,'CO2 Price'!$A$6:$A$29,'Projection of Coal-OIl-Gas-CO2'!Z$1)</f>
        <v>58.536999999999999</v>
      </c>
      <c r="AA11" s="11">
        <f>SUMIFS('CO2 Price'!$B$6:$B$29,'CO2 Price'!$A$6:$A$29,'Projection of Coal-OIl-Gas-CO2'!AA$1)</f>
        <v>65.043000000000006</v>
      </c>
      <c r="AB11" s="11">
        <f>SUMIFS('CO2 Price'!$B$6:$B$29,'CO2 Price'!$A$6:$A$29,'Projection of Coal-OIl-Gas-CO2'!AB$1)</f>
        <v>71.548000000000002</v>
      </c>
      <c r="AC11" s="11">
        <f>SUMIFS('CO2 Price'!$B$6:$B$29,'CO2 Price'!$A$6:$A$29,'Projection of Coal-OIl-Gas-CO2'!AC$1)</f>
        <v>72.861999999999995</v>
      </c>
      <c r="AD11" s="11">
        <f>SUMIFS('CO2 Price'!$B$6:$B$29,'CO2 Price'!$A$6:$A$29,'Projection of Coal-OIl-Gas-CO2'!AD$1)</f>
        <v>74.191999999999993</v>
      </c>
      <c r="AE11" s="11">
        <f>SUMIFS('CO2 Price'!$B$6:$B$29,'CO2 Price'!$A$6:$A$29,'Projection of Coal-OIl-Gas-CO2'!AE$1)</f>
        <v>75.55</v>
      </c>
      <c r="AF11" s="11">
        <f>SUMIFS('CO2 Price'!$B$6:$B$29,'CO2 Price'!$A$6:$A$29,'Projection of Coal-OIl-Gas-CO2'!AF$1)</f>
        <v>76.930999999999997</v>
      </c>
      <c r="AG11" s="11">
        <f>SUMIFS('CO2 Price'!$B$6:$B$29,'CO2 Price'!$A$6:$A$29,'Projection of Coal-OIl-Gas-CO2'!AG$1)</f>
        <v>78.337999999999994</v>
      </c>
      <c r="AH11" s="11">
        <f>SUMIFS('CO2 Price'!$B$6:$B$29,'CO2 Price'!$A$6:$A$29,'Projection of Coal-OIl-Gas-CO2'!AH$1)</f>
        <v>79.757000000000005</v>
      </c>
      <c r="AI11" s="11">
        <f>SUMIFS('CO2 Price'!$B$6:$B$29,'CO2 Price'!$A$6:$A$29,'Projection of Coal-OIl-Gas-CO2'!AI$1)</f>
        <v>81.206999999999994</v>
      </c>
      <c r="AJ11" s="11">
        <f>SUMIFS('CO2 Price'!$B$6:$B$29,'CO2 Price'!$A$6:$A$29,'Projection of Coal-OIl-Gas-CO2'!AJ$1)</f>
        <v>82.680999999999997</v>
      </c>
      <c r="AK11" s="11">
        <f>SUMIFS('CO2 Price'!$B$6:$B$29,'CO2 Price'!$A$6:$A$29,'Projection of Coal-OIl-Gas-CO2'!AK$1)</f>
        <v>84.186000000000007</v>
      </c>
      <c r="AL11" s="11">
        <f>SUMIFS('CO2 Price'!$B$6:$B$29,'CO2 Price'!$A$6:$A$29,'Projection of Coal-OIl-Gas-CO2'!AL$1)</f>
        <v>85.718000000000004</v>
      </c>
      <c r="AM11" s="11">
        <f t="shared" si="1"/>
        <v>87.180100000000039</v>
      </c>
      <c r="AN11" s="11">
        <f t="shared" si="2"/>
        <v>88.689379999999801</v>
      </c>
      <c r="AO11" s="11">
        <f t="shared" si="3"/>
        <v>90.194154000000253</v>
      </c>
      <c r="AP11" s="11">
        <f t="shared" si="4"/>
        <v>91.689833200000521</v>
      </c>
      <c r="AQ11" s="11">
        <f t="shared" si="5"/>
        <v>93.181609560000197</v>
      </c>
      <c r="AR11" s="11">
        <f t="shared" si="6"/>
        <v>94.688057048000246</v>
      </c>
      <c r="AS11" s="11">
        <f t="shared" si="7"/>
        <v>96.184049658399999</v>
      </c>
      <c r="AT11" s="11">
        <f t="shared" si="8"/>
        <v>97.680945242720099</v>
      </c>
      <c r="AU11" s="11">
        <f t="shared" si="9"/>
        <v>99.180298196975855</v>
      </c>
      <c r="AV11" s="11">
        <f t="shared" si="10"/>
        <v>100.68007158182081</v>
      </c>
    </row>
    <row r="12" spans="1:48" x14ac:dyDescent="0.3">
      <c r="A12" s="9" t="s">
        <v>91</v>
      </c>
      <c r="B12" s="9" t="s">
        <v>102</v>
      </c>
      <c r="C12" s="9" t="s">
        <v>96</v>
      </c>
      <c r="D12" s="14" t="s">
        <v>124</v>
      </c>
      <c r="E12" s="11">
        <f>SUMIFS('CO2 Price'!$C$6:$C$29,'CO2 Price'!$A$6:$A$29,'Projection of Coal-OIl-Gas-CO2'!E$1)</f>
        <v>0</v>
      </c>
      <c r="F12" s="11">
        <f>SUMIFS('CO2 Price'!$C$6:$C$29,'CO2 Price'!$A$6:$A$29,'Projection of Coal-OIl-Gas-CO2'!F$1)</f>
        <v>0</v>
      </c>
      <c r="G12" s="11">
        <f>SUMIFS('CO2 Price'!$C$6:$C$29,'CO2 Price'!$A$6:$A$29,'Projection of Coal-OIl-Gas-CO2'!G$1)</f>
        <v>0</v>
      </c>
      <c r="H12" s="11">
        <f>SUMIFS('CO2 Price'!$C$6:$C$29,'CO2 Price'!$A$6:$A$29,'Projection of Coal-OIl-Gas-CO2'!H$1)</f>
        <v>0</v>
      </c>
      <c r="I12" s="11">
        <f>SUMIFS('CO2 Price'!$C$6:$C$29,'CO2 Price'!$A$6:$A$29,'Projection of Coal-OIl-Gas-CO2'!I$1)</f>
        <v>0</v>
      </c>
      <c r="J12" s="11">
        <f>SUMIFS('CO2 Price'!$C$6:$C$29,'CO2 Price'!$A$6:$A$29,'Projection of Coal-OIl-Gas-CO2'!J$1)</f>
        <v>0</v>
      </c>
      <c r="K12" s="11">
        <f>SUMIFS('CO2 Price'!$C$6:$C$29,'CO2 Price'!$A$6:$A$29,'Projection of Coal-OIl-Gas-CO2'!K$1)</f>
        <v>0</v>
      </c>
      <c r="L12" s="11">
        <f>SUMIFS('CO2 Price'!$C$6:$C$29,'CO2 Price'!$A$6:$A$29,'Projection of Coal-OIl-Gas-CO2'!L$1)</f>
        <v>0</v>
      </c>
      <c r="M12" s="11">
        <f>SUMIFS('CO2 Price'!$C$6:$C$29,'CO2 Price'!$A$6:$A$29,'Projection of Coal-OIl-Gas-CO2'!M$1)</f>
        <v>0</v>
      </c>
      <c r="N12" s="11">
        <f>SUMIFS('CO2 Price'!$C$6:$C$29,'CO2 Price'!$A$6:$A$29,'Projection of Coal-OIl-Gas-CO2'!N$1)</f>
        <v>0</v>
      </c>
      <c r="O12" s="11">
        <f>SUMIFS('CO2 Price'!$C$6:$C$29,'CO2 Price'!$A$6:$A$29,'Projection of Coal-OIl-Gas-CO2'!O$1)</f>
        <v>5.83</v>
      </c>
      <c r="P12" s="11">
        <f>SUMIFS('CO2 Price'!$C$6:$C$29,'CO2 Price'!$A$6:$A$29,'Projection of Coal-OIl-Gas-CO2'!P$1)</f>
        <v>13.61</v>
      </c>
      <c r="Q12" s="11">
        <f>SUMIFS('CO2 Price'!$C$6:$C$29,'CO2 Price'!$A$6:$A$29,'Projection of Coal-OIl-Gas-CO2'!Q$1)</f>
        <v>15.13</v>
      </c>
      <c r="R12" s="11">
        <f>SUMIFS('CO2 Price'!$C$6:$C$29,'CO2 Price'!$A$6:$A$29,'Projection of Coal-OIl-Gas-CO2'!R$1)</f>
        <v>15.41</v>
      </c>
      <c r="S12" s="11">
        <f>SUMIFS('CO2 Price'!$C$6:$C$29,'CO2 Price'!$A$6:$A$29,'Projection of Coal-OIl-Gas-CO2'!S$1)</f>
        <v>15.79</v>
      </c>
      <c r="T12" s="11">
        <f>SUMIFS('CO2 Price'!$C$6:$C$29,'CO2 Price'!$A$6:$A$29,'Projection of Coal-OIl-Gas-CO2'!T$1)</f>
        <v>18.5335</v>
      </c>
      <c r="U12" s="11">
        <f>SUMIFS('CO2 Price'!$C$6:$C$29,'CO2 Price'!$A$6:$A$29,'Projection of Coal-OIl-Gas-CO2'!U$1)</f>
        <v>21.277000000000001</v>
      </c>
      <c r="V12" s="11">
        <f>SUMIFS('CO2 Price'!$C$6:$C$29,'CO2 Price'!$A$6:$A$29,'Projection of Coal-OIl-Gas-CO2'!V$1)</f>
        <v>25.414999999999999</v>
      </c>
      <c r="W12" s="11">
        <f>SUMIFS('CO2 Price'!$C$6:$C$29,'CO2 Price'!$A$6:$A$29,'Projection of Coal-OIl-Gas-CO2'!W$1)</f>
        <v>29.553999999999998</v>
      </c>
      <c r="X12" s="11">
        <f>SUMIFS('CO2 Price'!$C$6:$C$29,'CO2 Price'!$A$6:$A$29,'Projection of Coal-OIl-Gas-CO2'!X$1)</f>
        <v>33.692</v>
      </c>
      <c r="Y12" s="11">
        <f>SUMIFS('CO2 Price'!$C$6:$C$29,'CO2 Price'!$A$6:$A$29,'Projection of Coal-OIl-Gas-CO2'!Y$1)</f>
        <v>37.83</v>
      </c>
      <c r="Z12" s="11">
        <f>SUMIFS('CO2 Price'!$C$6:$C$29,'CO2 Price'!$A$6:$A$29,'Projection of Coal-OIl-Gas-CO2'!Z$1)</f>
        <v>41.969000000000001</v>
      </c>
      <c r="AA12" s="11">
        <f>SUMIFS('CO2 Price'!$C$6:$C$29,'CO2 Price'!$A$6:$A$29,'Projection of Coal-OIl-Gas-CO2'!AA$1)</f>
        <v>46.106999999999999</v>
      </c>
      <c r="AB12" s="11">
        <f>SUMIFS('CO2 Price'!$C$6:$C$29,'CO2 Price'!$A$6:$A$29,'Projection of Coal-OIl-Gas-CO2'!AB$1)</f>
        <v>50.246000000000002</v>
      </c>
      <c r="AC12" s="11">
        <f>SUMIFS('CO2 Price'!$C$6:$C$29,'CO2 Price'!$A$6:$A$29,'Projection of Coal-OIl-Gas-CO2'!AC$1)</f>
        <v>51.168999999999997</v>
      </c>
      <c r="AD12" s="11">
        <f>SUMIFS('CO2 Price'!$C$6:$C$29,'CO2 Price'!$A$6:$A$29,'Projection of Coal-OIl-Gas-CO2'!AD$1)</f>
        <v>52.101999999999997</v>
      </c>
      <c r="AE12" s="11">
        <f>SUMIFS('CO2 Price'!$C$6:$C$29,'CO2 Price'!$A$6:$A$29,'Projection of Coal-OIl-Gas-CO2'!AE$1)</f>
        <v>53.055999999999997</v>
      </c>
      <c r="AF12" s="11">
        <f>SUMIFS('CO2 Price'!$C$6:$C$29,'CO2 Price'!$A$6:$A$29,'Projection of Coal-OIl-Gas-CO2'!AF$1)</f>
        <v>54.026000000000003</v>
      </c>
      <c r="AG12" s="11">
        <f>SUMIFS('CO2 Price'!$C$6:$C$29,'CO2 Price'!$A$6:$A$29,'Projection of Coal-OIl-Gas-CO2'!AG$1)</f>
        <v>55.014000000000003</v>
      </c>
      <c r="AH12" s="11">
        <f>SUMIFS('CO2 Price'!$C$6:$C$29,'CO2 Price'!$A$6:$A$29,'Projection of Coal-OIl-Gas-CO2'!AH$1)</f>
        <v>56.011000000000003</v>
      </c>
      <c r="AI12" s="11">
        <f>SUMIFS('CO2 Price'!$C$6:$C$29,'CO2 Price'!$A$6:$A$29,'Projection of Coal-OIl-Gas-CO2'!AI$1)</f>
        <v>57.029000000000003</v>
      </c>
      <c r="AJ12" s="11">
        <f>SUMIFS('CO2 Price'!$C$6:$C$29,'CO2 Price'!$A$6:$A$29,'Projection of Coal-OIl-Gas-CO2'!AJ$1)</f>
        <v>58.064</v>
      </c>
      <c r="AK12" s="11">
        <f>SUMIFS('CO2 Price'!$C$6:$C$29,'CO2 Price'!$A$6:$A$29,'Projection of Coal-OIl-Gas-CO2'!AK$1)</f>
        <v>59.121000000000002</v>
      </c>
      <c r="AL12" s="11">
        <f>SUMIFS('CO2 Price'!$C$6:$C$29,'CO2 Price'!$A$6:$A$29,'Projection of Coal-OIl-Gas-CO2'!AL$1)</f>
        <v>60.195999999999998</v>
      </c>
      <c r="AM12" s="11">
        <f t="shared" si="1"/>
        <v>61.222799999999552</v>
      </c>
      <c r="AN12" s="11">
        <f t="shared" si="2"/>
        <v>62.282439999999497</v>
      </c>
      <c r="AO12" s="11">
        <f t="shared" si="3"/>
        <v>63.338851999999406</v>
      </c>
      <c r="AP12" s="11">
        <f t="shared" si="4"/>
        <v>64.388861599999018</v>
      </c>
      <c r="AQ12" s="11">
        <f t="shared" si="5"/>
        <v>65.436323279999215</v>
      </c>
      <c r="AR12" s="11">
        <f t="shared" si="6"/>
        <v>66.493895823999082</v>
      </c>
      <c r="AS12" s="11">
        <f t="shared" si="7"/>
        <v>67.544189419199029</v>
      </c>
      <c r="AT12" s="11">
        <f t="shared" si="8"/>
        <v>68.595137143358897</v>
      </c>
      <c r="AU12" s="11">
        <f t="shared" si="9"/>
        <v>69.647806621087057</v>
      </c>
      <c r="AV12" s="11">
        <f t="shared" si="10"/>
        <v>70.700732857989351</v>
      </c>
    </row>
    <row r="13" spans="1:48" x14ac:dyDescent="0.3">
      <c r="A13" s="9" t="s">
        <v>91</v>
      </c>
      <c r="B13" s="9" t="s">
        <v>103</v>
      </c>
      <c r="C13" s="9" t="s">
        <v>96</v>
      </c>
      <c r="D13" s="14" t="s">
        <v>124</v>
      </c>
      <c r="E13" s="11">
        <f>SUMIFS('CO2 Price'!$D$6:$D$29,'CO2 Price'!$A$6:$A$29,'Projection of Coal-OIl-Gas-CO2'!E$1)</f>
        <v>0</v>
      </c>
      <c r="F13" s="11">
        <f>SUMIFS('CO2 Price'!$D$6:$D$29,'CO2 Price'!$A$6:$A$29,'Projection of Coal-OIl-Gas-CO2'!F$1)</f>
        <v>0</v>
      </c>
      <c r="G13" s="11">
        <f>SUMIFS('CO2 Price'!$D$6:$D$29,'CO2 Price'!$A$6:$A$29,'Projection of Coal-OIl-Gas-CO2'!G$1)</f>
        <v>0</v>
      </c>
      <c r="H13" s="11">
        <f>SUMIFS('CO2 Price'!$D$6:$D$29,'CO2 Price'!$A$6:$A$29,'Projection of Coal-OIl-Gas-CO2'!H$1)</f>
        <v>0</v>
      </c>
      <c r="I13" s="11">
        <f>SUMIFS('CO2 Price'!$D$6:$D$29,'CO2 Price'!$A$6:$A$29,'Projection of Coal-OIl-Gas-CO2'!I$1)</f>
        <v>0</v>
      </c>
      <c r="J13" s="11">
        <f>SUMIFS('CO2 Price'!$D$6:$D$29,'CO2 Price'!$A$6:$A$29,'Projection of Coal-OIl-Gas-CO2'!J$1)</f>
        <v>0</v>
      </c>
      <c r="K13" s="11">
        <f>SUMIFS('CO2 Price'!$D$6:$D$29,'CO2 Price'!$A$6:$A$29,'Projection of Coal-OIl-Gas-CO2'!K$1)</f>
        <v>0</v>
      </c>
      <c r="L13" s="11">
        <f>SUMIFS('CO2 Price'!$D$6:$D$29,'CO2 Price'!$A$6:$A$29,'Projection of Coal-OIl-Gas-CO2'!L$1)</f>
        <v>0</v>
      </c>
      <c r="M13" s="11">
        <f>SUMIFS('CO2 Price'!$D$6:$D$29,'CO2 Price'!$A$6:$A$29,'Projection of Coal-OIl-Gas-CO2'!M$1)</f>
        <v>0</v>
      </c>
      <c r="N13" s="11">
        <f>SUMIFS('CO2 Price'!$D$6:$D$29,'CO2 Price'!$A$6:$A$29,'Projection of Coal-OIl-Gas-CO2'!N$1)</f>
        <v>0</v>
      </c>
      <c r="O13" s="11">
        <f>SUMIFS('CO2 Price'!$D$6:$D$29,'CO2 Price'!$A$6:$A$29,'Projection of Coal-OIl-Gas-CO2'!O$1)</f>
        <v>5.83</v>
      </c>
      <c r="P13" s="11">
        <f>SUMIFS('CO2 Price'!$D$6:$D$29,'CO2 Price'!$A$6:$A$29,'Projection of Coal-OIl-Gas-CO2'!P$1)</f>
        <v>13.61</v>
      </c>
      <c r="Q13" s="11">
        <f>SUMIFS('CO2 Price'!$D$6:$D$29,'CO2 Price'!$A$6:$A$29,'Projection of Coal-OIl-Gas-CO2'!Q$1)</f>
        <v>15.13</v>
      </c>
      <c r="R13" s="11">
        <f>SUMIFS('CO2 Price'!$D$6:$D$29,'CO2 Price'!$A$6:$A$29,'Projection of Coal-OIl-Gas-CO2'!R$1)</f>
        <v>15.41</v>
      </c>
      <c r="S13" s="11">
        <f>SUMIFS('CO2 Price'!$D$6:$D$29,'CO2 Price'!$A$6:$A$29,'Projection of Coal-OIl-Gas-CO2'!S$1)</f>
        <v>15.79</v>
      </c>
      <c r="T13" s="11">
        <f>SUMIFS('CO2 Price'!$D$6:$D$29,'CO2 Price'!$A$6:$A$29,'Projection of Coal-OIl-Gas-CO2'!T$1)</f>
        <v>13.317499999999999</v>
      </c>
      <c r="U13" s="11">
        <f>SUMIFS('CO2 Price'!$D$6:$D$29,'CO2 Price'!$A$6:$A$29,'Projection of Coal-OIl-Gas-CO2'!U$1)</f>
        <v>10.845000000000001</v>
      </c>
      <c r="V13" s="11">
        <f>SUMIFS('CO2 Price'!$D$6:$D$29,'CO2 Price'!$A$6:$A$29,'Projection of Coal-OIl-Gas-CO2'!V$1)</f>
        <v>12.734999999999999</v>
      </c>
      <c r="W13" s="11">
        <f>SUMIFS('CO2 Price'!$D$6:$D$29,'CO2 Price'!$A$6:$A$29,'Projection of Coal-OIl-Gas-CO2'!W$1)</f>
        <v>14.625</v>
      </c>
      <c r="X13" s="11">
        <f>SUMIFS('CO2 Price'!$D$6:$D$29,'CO2 Price'!$A$6:$A$29,'Projection of Coal-OIl-Gas-CO2'!X$1)</f>
        <v>16.515000000000001</v>
      </c>
      <c r="Y13" s="11">
        <f>SUMIFS('CO2 Price'!$D$6:$D$29,'CO2 Price'!$A$6:$A$29,'Projection of Coal-OIl-Gas-CO2'!Y$1)</f>
        <v>18.405999999999999</v>
      </c>
      <c r="Z13" s="11">
        <f>SUMIFS('CO2 Price'!$D$6:$D$29,'CO2 Price'!$A$6:$A$29,'Projection of Coal-OIl-Gas-CO2'!Z$1)</f>
        <v>20.295999999999999</v>
      </c>
      <c r="AA13" s="11">
        <f>SUMIFS('CO2 Price'!$D$6:$D$29,'CO2 Price'!$A$6:$A$29,'Projection of Coal-OIl-Gas-CO2'!AA$1)</f>
        <v>22.186</v>
      </c>
      <c r="AB13" s="11">
        <f>SUMIFS('CO2 Price'!$D$6:$D$29,'CO2 Price'!$A$6:$A$29,'Projection of Coal-OIl-Gas-CO2'!AB$1)</f>
        <v>24.076000000000001</v>
      </c>
      <c r="AC13" s="11">
        <f>SUMIFS('CO2 Price'!$D$6:$D$29,'CO2 Price'!$A$6:$A$29,'Projection of Coal-OIl-Gas-CO2'!AC$1)</f>
        <v>24.518999999999998</v>
      </c>
      <c r="AD13" s="11">
        <f>SUMIFS('CO2 Price'!$D$6:$D$29,'CO2 Price'!$A$6:$A$29,'Projection of Coal-OIl-Gas-CO2'!AD$1)</f>
        <v>24.966000000000001</v>
      </c>
      <c r="AE13" s="11">
        <f>SUMIFS('CO2 Price'!$D$6:$D$29,'CO2 Price'!$A$6:$A$29,'Projection of Coal-OIl-Gas-CO2'!AE$1)</f>
        <v>25.422999999999998</v>
      </c>
      <c r="AF13" s="11">
        <f>SUMIFS('CO2 Price'!$D$6:$D$29,'CO2 Price'!$A$6:$A$29,'Projection of Coal-OIl-Gas-CO2'!AF$1)</f>
        <v>25.888000000000002</v>
      </c>
      <c r="AG13" s="11">
        <f>SUMIFS('CO2 Price'!$D$6:$D$29,'CO2 Price'!$A$6:$A$29,'Projection of Coal-OIl-Gas-CO2'!AG$1)</f>
        <v>26.361000000000001</v>
      </c>
      <c r="AH13" s="11">
        <f>SUMIFS('CO2 Price'!$D$6:$D$29,'CO2 Price'!$A$6:$A$29,'Projection of Coal-OIl-Gas-CO2'!AH$1)</f>
        <v>26.838999999999999</v>
      </c>
      <c r="AI13" s="11">
        <f>SUMIFS('CO2 Price'!$D$6:$D$29,'CO2 Price'!$A$6:$A$29,'Projection of Coal-OIl-Gas-CO2'!AI$1)</f>
        <v>27.327000000000002</v>
      </c>
      <c r="AJ13" s="11">
        <f>SUMIFS('CO2 Price'!$D$6:$D$29,'CO2 Price'!$A$6:$A$29,'Projection of Coal-OIl-Gas-CO2'!AJ$1)</f>
        <v>27.823</v>
      </c>
      <c r="AK13" s="11">
        <f>SUMIFS('CO2 Price'!$D$6:$D$29,'CO2 Price'!$A$6:$A$29,'Projection of Coal-OIl-Gas-CO2'!AK$1)</f>
        <v>28.329000000000001</v>
      </c>
      <c r="AL13" s="11">
        <f>SUMIFS('CO2 Price'!$D$6:$D$29,'CO2 Price'!$A$6:$A$29,'Projection of Coal-OIl-Gas-CO2'!AL$1)</f>
        <v>28.844999999999999</v>
      </c>
      <c r="AM13" s="11">
        <f t="shared" si="1"/>
        <v>29.336799999999926</v>
      </c>
      <c r="AN13" s="11">
        <f t="shared" si="2"/>
        <v>29.844639999999799</v>
      </c>
      <c r="AO13" s="11">
        <f t="shared" si="3"/>
        <v>30.351011999999628</v>
      </c>
      <c r="AP13" s="11">
        <f t="shared" si="4"/>
        <v>30.854389599999536</v>
      </c>
      <c r="AQ13" s="11">
        <f t="shared" si="5"/>
        <v>31.356265679999296</v>
      </c>
      <c r="AR13" s="11">
        <f t="shared" si="6"/>
        <v>31.86322574399901</v>
      </c>
      <c r="AS13" s="11">
        <f t="shared" si="7"/>
        <v>32.366634155198881</v>
      </c>
      <c r="AT13" s="11">
        <f t="shared" si="8"/>
        <v>32.870329572158766</v>
      </c>
      <c r="AU13" s="11">
        <f t="shared" si="9"/>
        <v>33.374843476126443</v>
      </c>
      <c r="AV13" s="11">
        <f t="shared" si="10"/>
        <v>33.879537551620729</v>
      </c>
    </row>
    <row r="14" spans="1:48" x14ac:dyDescent="0.3">
      <c r="A14" s="9" t="s">
        <v>91</v>
      </c>
      <c r="B14" s="36" t="s">
        <v>119</v>
      </c>
      <c r="C14" s="9" t="s">
        <v>96</v>
      </c>
      <c r="D14" s="14" t="s">
        <v>124</v>
      </c>
      <c r="E14" s="11">
        <f>SUMIFS('CO2 Price'!$E$6:$E$29,'CO2 Price'!$A$6:$A$29,'Projection of Coal-OIl-Gas-CO2'!E$1)</f>
        <v>0</v>
      </c>
      <c r="F14" s="11">
        <f>SUMIFS('CO2 Price'!$E$6:$E$29,'CO2 Price'!$A$6:$A$29,'Projection of Coal-OIl-Gas-CO2'!F$1)</f>
        <v>0</v>
      </c>
      <c r="G14" s="11">
        <f>SUMIFS('CO2 Price'!$E$6:$E$29,'CO2 Price'!$A$6:$A$29,'Projection of Coal-OIl-Gas-CO2'!G$1)</f>
        <v>0</v>
      </c>
      <c r="H14" s="11">
        <f>SUMIFS('CO2 Price'!$E$6:$E$29,'CO2 Price'!$A$6:$A$29,'Projection of Coal-OIl-Gas-CO2'!H$1)</f>
        <v>0</v>
      </c>
      <c r="I14" s="11">
        <f>SUMIFS('CO2 Price'!$E$6:$E$29,'CO2 Price'!$A$6:$A$29,'Projection of Coal-OIl-Gas-CO2'!I$1)</f>
        <v>0</v>
      </c>
      <c r="J14" s="11">
        <f>SUMIFS('CO2 Price'!$E$6:$E$29,'CO2 Price'!$A$6:$A$29,'Projection of Coal-OIl-Gas-CO2'!J$1)</f>
        <v>0</v>
      </c>
      <c r="K14" s="11">
        <f>SUMIFS('CO2 Price'!$E$6:$E$29,'CO2 Price'!$A$6:$A$29,'Projection of Coal-OIl-Gas-CO2'!K$1)</f>
        <v>0</v>
      </c>
      <c r="L14" s="11">
        <f>SUMIFS('CO2 Price'!$E$6:$E$29,'CO2 Price'!$A$6:$A$29,'Projection of Coal-OIl-Gas-CO2'!L$1)</f>
        <v>0</v>
      </c>
      <c r="M14" s="11">
        <f>SUMIFS('CO2 Price'!$E$6:$E$29,'CO2 Price'!$A$6:$A$29,'Projection of Coal-OIl-Gas-CO2'!M$1)</f>
        <v>0</v>
      </c>
      <c r="N14" s="11">
        <f>SUMIFS('CO2 Price'!$E$6:$E$29,'CO2 Price'!$A$6:$A$29,'Projection of Coal-OIl-Gas-CO2'!N$1)</f>
        <v>0</v>
      </c>
      <c r="O14" s="11">
        <f>SUMIFS('CO2 Price'!$E$6:$E$29,'CO2 Price'!$A$6:$A$29,'Projection of Coal-OIl-Gas-CO2'!O$1)</f>
        <v>5.83</v>
      </c>
      <c r="P14" s="11">
        <f>SUMIFS('CO2 Price'!$E$6:$E$29,'CO2 Price'!$A$6:$A$29,'Projection of Coal-OIl-Gas-CO2'!P$1)</f>
        <v>5.0579999999999998</v>
      </c>
      <c r="Q14" s="11">
        <f>SUMIFS('CO2 Price'!$E$6:$E$29,'CO2 Price'!$A$6:$A$29,'Projection of Coal-OIl-Gas-CO2'!Q$1)</f>
        <v>5.1070000000000002</v>
      </c>
      <c r="R14" s="11">
        <f>SUMIFS('CO2 Price'!$E$6:$E$29,'CO2 Price'!$A$6:$A$29,'Projection of Coal-OIl-Gas-CO2'!R$1)</f>
        <v>5.1740000000000004</v>
      </c>
      <c r="S14" s="11">
        <f>SUMIFS('CO2 Price'!$E$6:$E$29,'CO2 Price'!$A$6:$A$29,'Projection of Coal-OIl-Gas-CO2'!S$1)</f>
        <v>4.1390000000000002</v>
      </c>
      <c r="T14" s="11">
        <f>SUMIFS('CO2 Price'!$E$6:$E$29,'CO2 Price'!$A$6:$A$29,'Projection of Coal-OIl-Gas-CO2'!T$1)</f>
        <v>3.1040000000000001</v>
      </c>
      <c r="U14" s="11">
        <f>SUMIFS('CO2 Price'!$E$6:$E$29,'CO2 Price'!$A$6:$A$29,'Projection of Coal-OIl-Gas-CO2'!U$1)</f>
        <v>2.0699999999999998</v>
      </c>
      <c r="V14" s="11">
        <f>SUMIFS('CO2 Price'!$E$6:$E$29,'CO2 Price'!$A$6:$A$29,'Projection of Coal-OIl-Gas-CO2'!V$1)</f>
        <v>1.0349999999999999</v>
      </c>
      <c r="W14" s="11">
        <f>SUMIFS('CO2 Price'!$E$6:$E$29,'CO2 Price'!$A$6:$A$29,'Projection of Coal-OIl-Gas-CO2'!W$1)</f>
        <v>0</v>
      </c>
      <c r="X14" s="11">
        <f>SUMIFS('CO2 Price'!$E$6:$E$29,'CO2 Price'!$A$6:$A$29,'Projection of Coal-OIl-Gas-CO2'!X$1)</f>
        <v>0</v>
      </c>
      <c r="Y14" s="11">
        <f>SUMIFS('CO2 Price'!$E$6:$E$29,'CO2 Price'!$A$6:$A$29,'Projection of Coal-OIl-Gas-CO2'!Y$1)</f>
        <v>0</v>
      </c>
      <c r="Z14" s="11">
        <f>SUMIFS('CO2 Price'!$E$6:$E$29,'CO2 Price'!$A$6:$A$29,'Projection of Coal-OIl-Gas-CO2'!Z$1)</f>
        <v>0</v>
      </c>
      <c r="AA14" s="11">
        <f>SUMIFS('CO2 Price'!$E$6:$E$29,'CO2 Price'!$A$6:$A$29,'Projection of Coal-OIl-Gas-CO2'!AA$1)</f>
        <v>0</v>
      </c>
      <c r="AB14" s="11">
        <f>SUMIFS('CO2 Price'!$E$6:$E$29,'CO2 Price'!$A$6:$A$29,'Projection of Coal-OIl-Gas-CO2'!AB$1)</f>
        <v>0</v>
      </c>
      <c r="AC14" s="11">
        <f>SUMIFS('CO2 Price'!$E$6:$E$29,'CO2 Price'!$A$6:$A$29,'Projection of Coal-OIl-Gas-CO2'!AC$1)</f>
        <v>0</v>
      </c>
      <c r="AD14" s="11">
        <f>SUMIFS('CO2 Price'!$E$6:$E$29,'CO2 Price'!$A$6:$A$29,'Projection of Coal-OIl-Gas-CO2'!AD$1)</f>
        <v>0</v>
      </c>
      <c r="AE14" s="11">
        <f>SUMIFS('CO2 Price'!$E$6:$E$29,'CO2 Price'!$A$6:$A$29,'Projection of Coal-OIl-Gas-CO2'!AE$1)</f>
        <v>0</v>
      </c>
      <c r="AF14" s="11">
        <f>SUMIFS('CO2 Price'!$E$6:$E$29,'CO2 Price'!$A$6:$A$29,'Projection of Coal-OIl-Gas-CO2'!AF$1)</f>
        <v>0</v>
      </c>
      <c r="AG14" s="11">
        <f>SUMIFS('CO2 Price'!$E$6:$E$29,'CO2 Price'!$A$6:$A$29,'Projection of Coal-OIl-Gas-CO2'!AG$1)</f>
        <v>0</v>
      </c>
      <c r="AH14" s="11">
        <f>SUMIFS('CO2 Price'!$E$6:$E$29,'CO2 Price'!$A$6:$A$29,'Projection of Coal-OIl-Gas-CO2'!AH$1)</f>
        <v>0</v>
      </c>
      <c r="AI14" s="11">
        <f>SUMIFS('CO2 Price'!$E$6:$E$29,'CO2 Price'!$A$6:$A$29,'Projection of Coal-OIl-Gas-CO2'!AI$1)</f>
        <v>0</v>
      </c>
      <c r="AJ14" s="11">
        <f>SUMIFS('CO2 Price'!$E$6:$E$29,'CO2 Price'!$A$6:$A$29,'Projection of Coal-OIl-Gas-CO2'!AJ$1)</f>
        <v>0</v>
      </c>
      <c r="AK14" s="11">
        <f>SUMIFS('CO2 Price'!$E$6:$E$29,'CO2 Price'!$A$6:$A$29,'Projection of Coal-OIl-Gas-CO2'!AK$1)</f>
        <v>0</v>
      </c>
      <c r="AL14" s="11">
        <f>SUMIFS('CO2 Price'!$E$6:$E$29,'CO2 Price'!$A$6:$A$29,'Projection of Coal-OIl-Gas-CO2'!AL$1)</f>
        <v>0</v>
      </c>
      <c r="AM14" s="11">
        <f t="shared" si="1"/>
        <v>0</v>
      </c>
      <c r="AN14" s="11">
        <f t="shared" si="2"/>
        <v>0</v>
      </c>
      <c r="AO14" s="11">
        <f t="shared" si="3"/>
        <v>0</v>
      </c>
      <c r="AP14" s="11">
        <f t="shared" si="4"/>
        <v>0</v>
      </c>
      <c r="AQ14" s="11">
        <f t="shared" si="5"/>
        <v>0</v>
      </c>
      <c r="AR14" s="11">
        <f t="shared" si="6"/>
        <v>0</v>
      </c>
      <c r="AS14" s="11">
        <f t="shared" si="7"/>
        <v>0</v>
      </c>
      <c r="AT14" s="11">
        <f t="shared" si="8"/>
        <v>0</v>
      </c>
      <c r="AU14" s="11">
        <f t="shared" si="9"/>
        <v>0</v>
      </c>
      <c r="AV14" s="11">
        <f t="shared" si="10"/>
        <v>0</v>
      </c>
    </row>
    <row r="15" spans="1:48" hidden="1" x14ac:dyDescent="0.3">
      <c r="A15" s="9" t="s">
        <v>121</v>
      </c>
      <c r="B15" s="36" t="s">
        <v>47</v>
      </c>
      <c r="C15" s="36" t="s">
        <v>67</v>
      </c>
      <c r="D15" s="9" t="s">
        <v>134</v>
      </c>
      <c r="E15" s="98">
        <f>E2/Assumptions!$D$3</f>
        <v>0</v>
      </c>
      <c r="F15" s="98">
        <f>F2/Assumptions!$D$3</f>
        <v>0</v>
      </c>
      <c r="G15" s="98">
        <f>G2/Assumptions!$D$3</f>
        <v>0</v>
      </c>
      <c r="H15" s="98">
        <f>H2/Assumptions!$D$3</f>
        <v>0</v>
      </c>
      <c r="I15" s="98">
        <f>I2/Assumptions!$D$3</f>
        <v>0</v>
      </c>
      <c r="J15" s="98">
        <f>J2/Assumptions!$D$3</f>
        <v>0</v>
      </c>
      <c r="K15" s="98">
        <f>K2/Assumptions!$D$3</f>
        <v>0</v>
      </c>
      <c r="L15" s="98">
        <f>L2/Assumptions!$D$3</f>
        <v>1.0791497370936902E-5</v>
      </c>
      <c r="M15" s="98">
        <f>M2/Assumptions!$D$3</f>
        <v>8.1414734703632903E-6</v>
      </c>
      <c r="N15" s="98">
        <f>N2/Assumptions!$D$3</f>
        <v>8.5724306883365184E-6</v>
      </c>
      <c r="O15" s="98">
        <f>O2/Assumptions!$D$3</f>
        <v>1.2115093212237094E-5</v>
      </c>
      <c r="P15" s="98">
        <f>P2/Assumptions!$D$3</f>
        <v>1.3241849904158702E-5</v>
      </c>
      <c r="Q15" s="98">
        <f>Q2/Assumptions!$D$3</f>
        <v>1.2834608029875719E-5</v>
      </c>
      <c r="R15" s="98">
        <f>R2/Assumptions!$D$3</f>
        <v>1.2160611853967493E-5</v>
      </c>
      <c r="S15" s="98">
        <f>S2/Assumptions!$D$3</f>
        <v>1.2118271253911016E-5</v>
      </c>
      <c r="T15" s="98">
        <f>T2/Assumptions!$D$3</f>
        <v>1.2402995824551413E-5</v>
      </c>
      <c r="U15" s="98">
        <f>U2/Assumptions!$D$3</f>
        <v>1.2699018563502675E-5</v>
      </c>
      <c r="V15" s="98">
        <f>V2/Assumptions!$D$3</f>
        <v>1.3001889816078235E-5</v>
      </c>
      <c r="W15" s="98">
        <f>W2/Assumptions!$D$3</f>
        <v>1.3312001447821879E-5</v>
      </c>
      <c r="X15" s="98">
        <f>X2/Assumptions!$D$3</f>
        <v>1.3661022130407379E-5</v>
      </c>
      <c r="Y15" s="98">
        <f>Y2/Assumptions!$D$3</f>
        <v>1.4043914844968058E-5</v>
      </c>
      <c r="Z15" s="98">
        <f>Z2/Assumptions!$D$3</f>
        <v>1.4434467237465534E-5</v>
      </c>
      <c r="AA15" s="98">
        <f>AA2/Assumptions!$D$3</f>
        <v>1.4829069880419237E-5</v>
      </c>
      <c r="AB15" s="98">
        <f>AB2/Assumptions!$D$3</f>
        <v>1.5232011486463047E-5</v>
      </c>
      <c r="AC15" s="98">
        <f>AC2/Assumptions!$D$3</f>
        <v>1.5641097282979251E-5</v>
      </c>
      <c r="AD15" s="98">
        <f>AD2/Assumptions!$D$3</f>
        <v>1.6063335683596417E-5</v>
      </c>
      <c r="AE15" s="98">
        <f>AE2/Assumptions!$D$3</f>
        <v>1.6499212408682988E-5</v>
      </c>
      <c r="AF15" s="98">
        <f>AF2/Assumptions!$D$3</f>
        <v>1.6943214237442338E-5</v>
      </c>
      <c r="AG15" s="98">
        <f>AG2/Assumptions!$D$3</f>
        <v>1.7400011789674437E-5</v>
      </c>
      <c r="AH15" s="98">
        <f>AH2/Assumptions!$D$3</f>
        <v>1.7807050650997652E-5</v>
      </c>
      <c r="AI15" s="98">
        <f>AI2/Assumptions!$D$3</f>
        <v>1.8173921167401466E-5</v>
      </c>
      <c r="AJ15" s="98">
        <f>AJ2/Assumptions!$D$3</f>
        <v>1.8550149068843553E-5</v>
      </c>
      <c r="AK15" s="98">
        <f>AK2/Assumptions!$D$3</f>
        <v>1.8934659573364379E-5</v>
      </c>
      <c r="AL15" s="98">
        <f>AL2/Assumptions!$D$3</f>
        <v>1.9329194956760727E-5</v>
      </c>
      <c r="AM15" s="98">
        <f>AM2/Assumptions!$D$3</f>
        <v>1.9700503188720391E-5</v>
      </c>
      <c r="AN15" s="98">
        <f>AN2/Assumptions!$D$3</f>
        <v>2.008734857018458E-5</v>
      </c>
      <c r="AO15" s="98">
        <f>AO2/Assumptions!$D$3</f>
        <v>2.0472443856986104E-5</v>
      </c>
      <c r="AP15" s="98">
        <f>AP2/Assumptions!$D$3</f>
        <v>2.0854946683403365E-5</v>
      </c>
      <c r="AQ15" s="98">
        <f>AQ2/Assumptions!$D$3</f>
        <v>2.1235920687676315E-5</v>
      </c>
      <c r="AR15" s="98">
        <f>AR2/Assumptions!$D$3</f>
        <v>2.1621762530733196E-5</v>
      </c>
      <c r="AS15" s="98">
        <f>AS2/Assumptions!$D$3</f>
        <v>2.2004175891332943E-5</v>
      </c>
      <c r="AT15" s="98">
        <f>AT2/Assumptions!$D$3</f>
        <v>2.2386933904833372E-5</v>
      </c>
      <c r="AU15" s="98">
        <f>AU2/Assumptions!$D$3</f>
        <v>2.2770416833550834E-5</v>
      </c>
      <c r="AV15" s="98">
        <f>AV2/Assumptions!$D$3</f>
        <v>2.3154091069380033E-5</v>
      </c>
    </row>
    <row r="16" spans="1:48" hidden="1" x14ac:dyDescent="0.3">
      <c r="A16" s="9" t="s">
        <v>121</v>
      </c>
      <c r="B16" s="36" t="s">
        <v>118</v>
      </c>
      <c r="C16" s="36" t="s">
        <v>67</v>
      </c>
      <c r="D16" s="9" t="s">
        <v>134</v>
      </c>
      <c r="E16" s="98">
        <f>E3/Assumptions!$D$3</f>
        <v>0</v>
      </c>
      <c r="F16" s="98">
        <f>F3/Assumptions!$D$3</f>
        <v>0</v>
      </c>
      <c r="G16" s="98">
        <f>G3/Assumptions!$D$3</f>
        <v>0</v>
      </c>
      <c r="H16" s="98">
        <f>H3/Assumptions!$D$3</f>
        <v>0</v>
      </c>
      <c r="I16" s="98">
        <f>I3/Assumptions!$D$3</f>
        <v>0</v>
      </c>
      <c r="J16" s="98">
        <f>J3/Assumptions!$D$3</f>
        <v>0</v>
      </c>
      <c r="K16" s="98">
        <f>K3/Assumptions!$D$3</f>
        <v>0</v>
      </c>
      <c r="L16" s="98">
        <f>L3/Assumptions!$D$3</f>
        <v>1.0791497370936902E-5</v>
      </c>
      <c r="M16" s="98">
        <f>M3/Assumptions!$D$3</f>
        <v>8.1414734703632903E-6</v>
      </c>
      <c r="N16" s="98">
        <f>N3/Assumptions!$D$3</f>
        <v>8.5724306883365184E-6</v>
      </c>
      <c r="O16" s="98">
        <f>O3/Assumptions!$D$3</f>
        <v>1.2115093212237094E-5</v>
      </c>
      <c r="P16" s="98">
        <f>P3/Assumptions!$D$3</f>
        <v>1.3241849904158702E-5</v>
      </c>
      <c r="Q16" s="98">
        <f>Q3/Assumptions!$D$3</f>
        <v>1.2834608029875719E-5</v>
      </c>
      <c r="R16" s="98">
        <f>R3/Assumptions!$D$3</f>
        <v>1.2160611853967493E-5</v>
      </c>
      <c r="S16" s="98">
        <f>S3/Assumptions!$D$3</f>
        <v>1.2106326831003298E-5</v>
      </c>
      <c r="T16" s="98">
        <f>T3/Assumptions!$D$3</f>
        <v>1.2368324410413865E-5</v>
      </c>
      <c r="U16" s="98">
        <f>U3/Assumptions!$D$3</f>
        <v>1.2640624182278466E-5</v>
      </c>
      <c r="V16" s="98">
        <f>V3/Assumptions!$D$3</f>
        <v>1.2918745310431174E-5</v>
      </c>
      <c r="W16" s="98">
        <f>W3/Assumptions!$D$3</f>
        <v>1.3203045646418471E-5</v>
      </c>
      <c r="X16" s="98">
        <f>X3/Assumptions!$D$3</f>
        <v>1.3488571441349171E-5</v>
      </c>
      <c r="Y16" s="98">
        <f>Y3/Assumptions!$D$3</f>
        <v>1.3773931487279867E-5</v>
      </c>
      <c r="Z16" s="98">
        <f>Z3/Assumptions!$D$3</f>
        <v>1.4062961450340802E-5</v>
      </c>
      <c r="AA16" s="98">
        <f>AA3/Assumptions!$D$3</f>
        <v>1.4352101466680221E-5</v>
      </c>
      <c r="AB16" s="98">
        <f>AB3/Assumptions!$D$3</f>
        <v>1.4645465059945712E-5</v>
      </c>
      <c r="AC16" s="98">
        <f>AC3/Assumptions!$D$3</f>
        <v>1.4940880837464566E-5</v>
      </c>
      <c r="AD16" s="98">
        <f>AD3/Assumptions!$D$3</f>
        <v>1.524495115661733E-5</v>
      </c>
      <c r="AE16" s="98">
        <f>AE3/Assumptions!$D$3</f>
        <v>1.5557975296426428E-5</v>
      </c>
      <c r="AF16" s="98">
        <f>AF3/Assumptions!$D$3</f>
        <v>1.5874616661152251E-5</v>
      </c>
      <c r="AG16" s="98">
        <f>AG3/Assumptions!$D$3</f>
        <v>1.6199147954307387E-5</v>
      </c>
      <c r="AH16" s="98">
        <f>AH3/Assumptions!$D$3</f>
        <v>1.6530177355092492E-5</v>
      </c>
      <c r="AI16" s="98">
        <f>AI3/Assumptions!$D$3</f>
        <v>1.6870741035253071E-5</v>
      </c>
      <c r="AJ16" s="98">
        <f>AJ3/Assumptions!$D$3</f>
        <v>1.7219991119315897E-5</v>
      </c>
      <c r="AK16" s="98">
        <f>AK3/Assumptions!$D$3</f>
        <v>1.7576929893692279E-5</v>
      </c>
      <c r="AL16" s="98">
        <f>AL3/Assumptions!$D$3</f>
        <v>1.794317470246052E-5</v>
      </c>
      <c r="AM16" s="98">
        <f>AM3/Assumptions!$D$3</f>
        <v>1.8287857887115407E-5</v>
      </c>
      <c r="AN16" s="98">
        <f>AN3/Assumptions!$D$3</f>
        <v>1.8646964113628309E-5</v>
      </c>
      <c r="AO16" s="98">
        <f>AO3/Assumptions!$D$3</f>
        <v>1.9004445737856906E-5</v>
      </c>
      <c r="AP16" s="98">
        <f>AP3/Assumptions!$D$3</f>
        <v>1.9359520796799805E-5</v>
      </c>
      <c r="AQ16" s="98">
        <f>AQ3/Assumptions!$D$3</f>
        <v>1.9713176659398236E-5</v>
      </c>
      <c r="AR16" s="98">
        <f>AR3/Assumptions!$D$3</f>
        <v>2.0071351307280851E-5</v>
      </c>
      <c r="AS16" s="98">
        <f>AS3/Assumptions!$D$3</f>
        <v>2.0426343315646759E-5</v>
      </c>
      <c r="AT16" s="98">
        <f>AT3/Assumptions!$D$3</f>
        <v>2.0781655263214816E-5</v>
      </c>
      <c r="AU16" s="98">
        <f>AU3/Assumptions!$D$3</f>
        <v>2.1137640145191552E-5</v>
      </c>
      <c r="AV16" s="98">
        <f>AV3/Assumptions!$D$3</f>
        <v>2.1493802616402569E-5</v>
      </c>
    </row>
    <row r="17" spans="1:48" hidden="1" x14ac:dyDescent="0.3">
      <c r="A17" s="9" t="s">
        <v>121</v>
      </c>
      <c r="B17" s="36" t="s">
        <v>119</v>
      </c>
      <c r="C17" s="36" t="s">
        <v>67</v>
      </c>
      <c r="D17" s="9" t="s">
        <v>134</v>
      </c>
      <c r="E17" s="98">
        <f>E4/Assumptions!$D$3</f>
        <v>0</v>
      </c>
      <c r="F17" s="98">
        <f>F4/Assumptions!$D$3</f>
        <v>0</v>
      </c>
      <c r="G17" s="98">
        <f>G4/Assumptions!$D$3</f>
        <v>0</v>
      </c>
      <c r="H17" s="98">
        <f>H4/Assumptions!$D$3</f>
        <v>0</v>
      </c>
      <c r="I17" s="98">
        <f>I4/Assumptions!$D$3</f>
        <v>0</v>
      </c>
      <c r="J17" s="98">
        <f>J4/Assumptions!$D$3</f>
        <v>0</v>
      </c>
      <c r="K17" s="98">
        <f>K4/Assumptions!$D$3</f>
        <v>0</v>
      </c>
      <c r="L17" s="98">
        <f>L4/Assumptions!$D$3</f>
        <v>1.0791497370936902E-5</v>
      </c>
      <c r="M17" s="98">
        <f>M4/Assumptions!$D$3</f>
        <v>8.1414734703632903E-6</v>
      </c>
      <c r="N17" s="98">
        <f>N4/Assumptions!$D$3</f>
        <v>8.5724306883365184E-6</v>
      </c>
      <c r="O17" s="98">
        <f>O4/Assumptions!$D$3</f>
        <v>1.2115093212237094E-5</v>
      </c>
      <c r="P17" s="98">
        <f>P4/Assumptions!$D$3</f>
        <v>1.3241849904158702E-5</v>
      </c>
      <c r="Q17" s="98">
        <f>Q4/Assumptions!$D$3</f>
        <v>1.2834608029875719E-5</v>
      </c>
      <c r="R17" s="98">
        <f>R4/Assumptions!$D$3</f>
        <v>1.2160611853967493E-5</v>
      </c>
      <c r="S17" s="98">
        <f>S4/Assumptions!$D$3</f>
        <v>1.195330772599826E-5</v>
      </c>
      <c r="T17" s="98">
        <f>T4/Assumptions!$D$3</f>
        <v>1.1924151527255263E-5</v>
      </c>
      <c r="U17" s="98">
        <f>U4/Assumptions!$D$3</f>
        <v>1.1892538149048848E-5</v>
      </c>
      <c r="V17" s="98">
        <f>V4/Assumptions!$D$3</f>
        <v>1.185358729162228E-5</v>
      </c>
      <c r="W17" s="98">
        <f>W4/Assumptions!$D$3</f>
        <v>1.1807221055756649E-5</v>
      </c>
      <c r="X17" s="98">
        <f>X4/Assumptions!$D$3</f>
        <v>1.174870288623382E-5</v>
      </c>
      <c r="Y17" s="98">
        <f>Y4/Assumptions!$D$3</f>
        <v>1.1676754864031605E-5</v>
      </c>
      <c r="Z17" s="98">
        <f>Z4/Assumptions!$D$3</f>
        <v>1.1594543414951566E-5</v>
      </c>
      <c r="AA17" s="98">
        <f>AA4/Assumptions!$D$3</f>
        <v>1.1498981685139651E-5</v>
      </c>
      <c r="AB17" s="98">
        <f>AB4/Assumptions!$D$3</f>
        <v>1.1393234080473603E-5</v>
      </c>
      <c r="AC17" s="98">
        <f>AC4/Assumptions!$D$3</f>
        <v>1.1275394336216509E-5</v>
      </c>
      <c r="AD17" s="98">
        <f>AD4/Assumptions!$D$3</f>
        <v>1.115011515778036E-5</v>
      </c>
      <c r="AE17" s="98">
        <f>AE4/Assumptions!$D$3</f>
        <v>1.1017033814117426E-5</v>
      </c>
      <c r="AF17" s="98">
        <f>AF4/Assumptions!$D$3</f>
        <v>1.0871872110843011E-5</v>
      </c>
      <c r="AG17" s="98">
        <f>AG4/Assumptions!$D$3</f>
        <v>1.0717179708131215E-5</v>
      </c>
      <c r="AH17" s="98">
        <f>AH4/Assumptions!$D$3</f>
        <v>1.055154173854341E-5</v>
      </c>
      <c r="AI17" s="98">
        <f>AI4/Assumptions!$D$3</f>
        <v>1.0376350936940601E-5</v>
      </c>
      <c r="AJ17" s="98">
        <f>AJ4/Assumptions!$D$3</f>
        <v>1.0190458400211779E-5</v>
      </c>
      <c r="AK17" s="98">
        <f>AK4/Assumptions!$D$3</f>
        <v>9.9926832327864381E-6</v>
      </c>
      <c r="AL17" s="98">
        <f>AL4/Assumptions!$D$3</f>
        <v>9.7833670859300338E-6</v>
      </c>
      <c r="AM17" s="98">
        <f>AM4/Assumptions!$D$3</f>
        <v>9.6028751760682096E-6</v>
      </c>
      <c r="AN17" s="98">
        <f>AN4/Assumptions!$D$3</f>
        <v>9.4029341155794794E-6</v>
      </c>
      <c r="AO17" s="98">
        <f>AO4/Assumptions!$D$3</f>
        <v>9.2050066143203288E-6</v>
      </c>
      <c r="AP17" s="98">
        <f>AP4/Assumptions!$D$3</f>
        <v>9.0106373827520535E-6</v>
      </c>
      <c r="AQ17" s="98">
        <f>AQ4/Assumptions!$D$3</f>
        <v>8.8179656844989089E-6</v>
      </c>
      <c r="AR17" s="98">
        <f>AR4/Assumptions!$D$3</f>
        <v>8.6192490798540204E-6</v>
      </c>
      <c r="AS17" s="98">
        <f>AS4/Assumptions!$D$3</f>
        <v>8.4248352750192636E-6</v>
      </c>
      <c r="AT17" s="98">
        <f>AT4/Assumptions!$D$3</f>
        <v>8.2300195128389044E-6</v>
      </c>
      <c r="AU17" s="98">
        <f>AU4/Assumptions!$D$3</f>
        <v>8.0342315422008598E-6</v>
      </c>
      <c r="AV17" s="98">
        <f>AV4/Assumptions!$D$3</f>
        <v>7.8382508633990729E-6</v>
      </c>
    </row>
    <row r="18" spans="1:48" hidden="1" x14ac:dyDescent="0.3">
      <c r="A18" s="9" t="s">
        <v>122</v>
      </c>
      <c r="B18" s="36" t="s">
        <v>47</v>
      </c>
      <c r="C18" s="36" t="s">
        <v>62</v>
      </c>
      <c r="D18" s="9" t="s">
        <v>134</v>
      </c>
      <c r="E18" s="11">
        <f>E8/Assumptions!$G$7</f>
        <v>42.67519417564074</v>
      </c>
      <c r="F18" s="11">
        <f>F8/Assumptions!$G$7</f>
        <v>57.074829656212181</v>
      </c>
      <c r="G18" s="11">
        <f>G8/Assumptions!$G$7</f>
        <v>36.194500066625515</v>
      </c>
      <c r="H18" s="11">
        <f>H8/Assumptions!$G$7</f>
        <v>46.764857377001739</v>
      </c>
      <c r="I18" s="11">
        <f>I8/Assumptions!$G$7</f>
        <v>65.479725012486455</v>
      </c>
      <c r="J18" s="11">
        <f>J8/Assumptions!$G$7</f>
        <v>65.656747604295973</v>
      </c>
      <c r="K18" s="11">
        <f>K8/Assumptions!$G$7</f>
        <v>63.939236169911446</v>
      </c>
      <c r="L18" s="11">
        <f>L8/Assumptions!$G$7</f>
        <v>58.251711153006717</v>
      </c>
      <c r="M18" s="11">
        <f>M8/Assumptions!$G$7</f>
        <v>30.87023913839802</v>
      </c>
      <c r="N18" s="11">
        <f>N8/Assumptions!$G$7</f>
        <v>25.709221481121727</v>
      </c>
      <c r="O18" s="11">
        <f>O8/Assumptions!$G$7</f>
        <v>31.935365929726103</v>
      </c>
      <c r="P18" s="11">
        <f>P8/Assumptions!$G$7</f>
        <v>43.662359642266438</v>
      </c>
      <c r="Q18" s="11">
        <f>Q8/Assumptions!$G$7</f>
        <v>43.636445507646691</v>
      </c>
      <c r="R18" s="11">
        <f>R8/Assumptions!$G$7</f>
        <v>40.998046956013425</v>
      </c>
      <c r="S18" s="11">
        <f>S8/Assumptions!$G$7</f>
        <v>42.118379949589958</v>
      </c>
      <c r="T18" s="11">
        <f>T8/Assumptions!$G$7</f>
        <v>46.125904342230697</v>
      </c>
      <c r="U18" s="11">
        <f>U8/Assumptions!$G$7</f>
        <v>50.133428734871444</v>
      </c>
      <c r="V18" s="11">
        <f>V8/Assumptions!$G$7</f>
        <v>54.140953127512176</v>
      </c>
      <c r="W18" s="11">
        <f>W8/Assumptions!$G$7</f>
        <v>57.856819319250448</v>
      </c>
      <c r="X18" s="11">
        <f>X8/Assumptions!$G$7</f>
        <v>60.072729049204064</v>
      </c>
      <c r="Y18" s="11">
        <f>Y8/Assumptions!$G$7</f>
        <v>62.080311492798621</v>
      </c>
      <c r="Z18" s="11">
        <f>Z8/Assumptions!$G$7</f>
        <v>64.087893936393158</v>
      </c>
      <c r="AA18" s="11">
        <f>AA8/Assumptions!$G$7</f>
        <v>66.09547637998773</v>
      </c>
      <c r="AB18" s="11">
        <f>AB8/Assumptions!$G$7</f>
        <v>68.103058823582288</v>
      </c>
      <c r="AC18" s="11">
        <f>AC8/Assumptions!$G$7</f>
        <v>70.110641267176845</v>
      </c>
      <c r="AD18" s="11">
        <f>AD8/Assumptions!$G$7</f>
        <v>72.118223710771417</v>
      </c>
      <c r="AE18" s="11">
        <f>AE8/Assumptions!$G$7</f>
        <v>74.125806154365975</v>
      </c>
      <c r="AF18" s="11">
        <f>AF8/Assumptions!$G$7</f>
        <v>76.133388597960462</v>
      </c>
      <c r="AG18" s="11">
        <f>AG8/Assumptions!$G$7</f>
        <v>78.14097104155492</v>
      </c>
      <c r="AH18" s="11">
        <f>AH8/Assumptions!$G$7</f>
        <v>80.148553485149378</v>
      </c>
      <c r="AI18" s="11">
        <f>AI8/Assumptions!$G$7</f>
        <v>82.156135928743836</v>
      </c>
      <c r="AJ18" s="11">
        <f>AJ8/Assumptions!$G$7</f>
        <v>84.163718372338295</v>
      </c>
      <c r="AK18" s="11">
        <f>AK8/Assumptions!$G$7</f>
        <v>86.171300815932753</v>
      </c>
      <c r="AL18" s="11">
        <f>AL8/Assumptions!$G$7</f>
        <v>88.178883259527268</v>
      </c>
      <c r="AM18" s="11">
        <f>AM8/Assumptions!$G$7</f>
        <v>90.186465703121868</v>
      </c>
      <c r="AN18" s="11">
        <f>AN8/Assumptions!$G$7</f>
        <v>92.194048146716398</v>
      </c>
      <c r="AO18" s="11">
        <f>AO8/Assumptions!$G$7</f>
        <v>94.201630590310927</v>
      </c>
      <c r="AP18" s="11">
        <f>AP8/Assumptions!$G$7</f>
        <v>96.209213033905442</v>
      </c>
      <c r="AQ18" s="11">
        <f>AQ8/Assumptions!$G$7</f>
        <v>98.216795477499971</v>
      </c>
      <c r="AR18" s="11">
        <f>AR8/Assumptions!$G$7</f>
        <v>100.2243779210945</v>
      </c>
      <c r="AS18" s="11">
        <f>AS8/Assumptions!$G$7</f>
        <v>102.23196036468902</v>
      </c>
      <c r="AT18" s="11">
        <f>AT8/Assumptions!$G$7</f>
        <v>104.23954280828355</v>
      </c>
      <c r="AU18" s="11">
        <f>AU8/Assumptions!$G$7</f>
        <v>106.24712525187807</v>
      </c>
      <c r="AV18" s="11">
        <f>AV8/Assumptions!$G$7</f>
        <v>108.25470769547259</v>
      </c>
    </row>
    <row r="19" spans="1:48" hidden="1" x14ac:dyDescent="0.3">
      <c r="A19" s="9" t="s">
        <v>122</v>
      </c>
      <c r="B19" s="36" t="s">
        <v>118</v>
      </c>
      <c r="C19" s="36" t="s">
        <v>62</v>
      </c>
      <c r="D19" s="9" t="s">
        <v>134</v>
      </c>
      <c r="E19" s="11">
        <f>E9/Assumptions!$G$7</f>
        <v>42.67519417564074</v>
      </c>
      <c r="F19" s="11">
        <f>F9/Assumptions!$G$7</f>
        <v>57.074829656212181</v>
      </c>
      <c r="G19" s="11">
        <f>G9/Assumptions!$G$7</f>
        <v>36.194500066625515</v>
      </c>
      <c r="H19" s="11">
        <f>H9/Assumptions!$G$7</f>
        <v>46.764857377001739</v>
      </c>
      <c r="I19" s="11">
        <f>I9/Assumptions!$G$7</f>
        <v>65.479725012486455</v>
      </c>
      <c r="J19" s="11">
        <f>J9/Assumptions!$G$7</f>
        <v>65.656747604295973</v>
      </c>
      <c r="K19" s="11">
        <f>K9/Assumptions!$G$7</f>
        <v>63.939236169911446</v>
      </c>
      <c r="L19" s="11">
        <f>L9/Assumptions!$G$7</f>
        <v>58.251711153006717</v>
      </c>
      <c r="M19" s="11">
        <f>M9/Assumptions!$G$7</f>
        <v>30.87023913839802</v>
      </c>
      <c r="N19" s="11">
        <f>N9/Assumptions!$G$7</f>
        <v>25.709221481121727</v>
      </c>
      <c r="O19" s="11">
        <f>O9/Assumptions!$G$7</f>
        <v>31.935365929726103</v>
      </c>
      <c r="P19" s="11">
        <f>P9/Assumptions!$G$7</f>
        <v>43.662359642266438</v>
      </c>
      <c r="Q19" s="11">
        <f>Q9/Assumptions!$G$7</f>
        <v>43.636445507646691</v>
      </c>
      <c r="R19" s="11">
        <f>R9/Assumptions!$G$7</f>
        <v>40.998046956013425</v>
      </c>
      <c r="S19" s="11">
        <f>S9/Assumptions!$G$7</f>
        <v>41.682176555271319</v>
      </c>
      <c r="T19" s="11">
        <f>T9/Assumptions!$G$7</f>
        <v>44.884402373785342</v>
      </c>
      <c r="U19" s="11">
        <f>U9/Assumptions!$G$7</f>
        <v>48.086628192299365</v>
      </c>
      <c r="V19" s="11">
        <f>V9/Assumptions!$G$7</f>
        <v>51.288854010813381</v>
      </c>
      <c r="W19" s="11">
        <f>W9/Assumptions!$G$7</f>
        <v>54.16466802185672</v>
      </c>
      <c r="X19" s="11">
        <f>X9/Assumptions!$G$7</f>
        <v>55.361792737336508</v>
      </c>
      <c r="Y19" s="11">
        <f>Y9/Assumptions!$G$7</f>
        <v>56.325766161765806</v>
      </c>
      <c r="Z19" s="11">
        <f>Z9/Assumptions!$G$7</f>
        <v>57.28973958619509</v>
      </c>
      <c r="AA19" s="11">
        <f>AA9/Assumptions!$G$7</f>
        <v>58.253713010624388</v>
      </c>
      <c r="AB19" s="11">
        <f>AB9/Assumptions!$G$7</f>
        <v>59.217686435053672</v>
      </c>
      <c r="AC19" s="11">
        <f>AC9/Assumptions!$G$7</f>
        <v>60.18165985948297</v>
      </c>
      <c r="AD19" s="11">
        <f>AD9/Assumptions!$G$7</f>
        <v>61.145633283912254</v>
      </c>
      <c r="AE19" s="11">
        <f>AE9/Assumptions!$G$7</f>
        <v>62.109606708341552</v>
      </c>
      <c r="AF19" s="11">
        <f>AF9/Assumptions!$G$7</f>
        <v>63.073580132770836</v>
      </c>
      <c r="AG19" s="11">
        <f>AG9/Assumptions!$G$7</f>
        <v>64.037553557200127</v>
      </c>
      <c r="AH19" s="11">
        <f>AH9/Assumptions!$G$7</f>
        <v>65.001526981629411</v>
      </c>
      <c r="AI19" s="11">
        <f>AI9/Assumptions!$G$7</f>
        <v>65.965500406058709</v>
      </c>
      <c r="AJ19" s="11">
        <f>AJ9/Assumptions!$G$7</f>
        <v>66.929473830487993</v>
      </c>
      <c r="AK19" s="11">
        <f>AK9/Assumptions!$G$7</f>
        <v>67.893447254917291</v>
      </c>
      <c r="AL19" s="11">
        <f>AL9/Assumptions!$G$7</f>
        <v>68.857420679346617</v>
      </c>
      <c r="AM19" s="11">
        <f>AM9/Assumptions!$G$7</f>
        <v>69.821394103775916</v>
      </c>
      <c r="AN19" s="11">
        <f>AN9/Assumptions!$G$7</f>
        <v>70.785367528205128</v>
      </c>
      <c r="AO19" s="11">
        <f>AO9/Assumptions!$G$7</f>
        <v>71.749340952634626</v>
      </c>
      <c r="AP19" s="11">
        <f>AP9/Assumptions!$G$7</f>
        <v>72.713314377063853</v>
      </c>
      <c r="AQ19" s="11">
        <f>AQ9/Assumptions!$G$7</f>
        <v>73.67728780149308</v>
      </c>
      <c r="AR19" s="11">
        <f>AR9/Assumptions!$G$7</f>
        <v>74.641261225922293</v>
      </c>
      <c r="AS19" s="11">
        <f>AS9/Assumptions!$G$7</f>
        <v>75.60523465035179</v>
      </c>
      <c r="AT19" s="11">
        <f>AT9/Assumptions!$G$7</f>
        <v>76.569208074781017</v>
      </c>
      <c r="AU19" s="11">
        <f>AU9/Assumptions!$G$7</f>
        <v>77.53318149921023</v>
      </c>
      <c r="AV19" s="11">
        <f>AV9/Assumptions!$G$7</f>
        <v>78.497154923639727</v>
      </c>
    </row>
    <row r="20" spans="1:48" hidden="1" x14ac:dyDescent="0.3">
      <c r="A20" s="9" t="s">
        <v>122</v>
      </c>
      <c r="B20" s="36" t="s">
        <v>119</v>
      </c>
      <c r="C20" s="36" t="s">
        <v>62</v>
      </c>
      <c r="D20" s="9" t="s">
        <v>134</v>
      </c>
      <c r="E20" s="11">
        <f>E10/Assumptions!$G$7</f>
        <v>42.67519417564074</v>
      </c>
      <c r="F20" s="11">
        <f>F10/Assumptions!$G$7</f>
        <v>57.074829656212181</v>
      </c>
      <c r="G20" s="11">
        <f>G10/Assumptions!$G$7</f>
        <v>36.194500066625515</v>
      </c>
      <c r="H20" s="11">
        <f>H10/Assumptions!$G$7</f>
        <v>46.764857377001739</v>
      </c>
      <c r="I20" s="11">
        <f>I10/Assumptions!$G$7</f>
        <v>65.479725012486455</v>
      </c>
      <c r="J20" s="11">
        <f>J10/Assumptions!$G$7</f>
        <v>65.656747604295973</v>
      </c>
      <c r="K20" s="11">
        <f>K10/Assumptions!$G$7</f>
        <v>63.939236169911446</v>
      </c>
      <c r="L20" s="11">
        <f>L10/Assumptions!$G$7</f>
        <v>58.251711153006717</v>
      </c>
      <c r="M20" s="11">
        <f>M10/Assumptions!$G$7</f>
        <v>30.87023913839802</v>
      </c>
      <c r="N20" s="11">
        <f>N10/Assumptions!$G$7</f>
        <v>25.709221481121727</v>
      </c>
      <c r="O20" s="11">
        <f>O10/Assumptions!$G$7</f>
        <v>31.935365929726103</v>
      </c>
      <c r="P20" s="11">
        <f>P10/Assumptions!$G$7</f>
        <v>43.662359642266438</v>
      </c>
      <c r="Q20" s="11">
        <f>Q10/Assumptions!$G$7</f>
        <v>43.636445507646691</v>
      </c>
      <c r="R20" s="11">
        <f>R10/Assumptions!$G$7</f>
        <v>40.998046956013425</v>
      </c>
      <c r="S20" s="11">
        <f>S10/Assumptions!$G$7</f>
        <v>40.373566372315345</v>
      </c>
      <c r="T20" s="11">
        <f>T10/Assumptions!$G$7</f>
        <v>41.159896468449105</v>
      </c>
      <c r="U20" s="11">
        <f>U10/Assumptions!$G$7</f>
        <v>41.946226564582872</v>
      </c>
      <c r="V20" s="11">
        <f>V10/Assumptions!$G$7</f>
        <v>42.732556660716632</v>
      </c>
      <c r="W20" s="11">
        <f>W10/Assumptions!$G$7</f>
        <v>43.460790698665733</v>
      </c>
      <c r="X20" s="11">
        <f>X10/Assumptions!$G$7</f>
        <v>43.890245008808101</v>
      </c>
      <c r="Y20" s="11">
        <f>Y10/Assumptions!$G$7</f>
        <v>44.278202134532876</v>
      </c>
      <c r="Z20" s="11">
        <f>Z10/Assumptions!$G$7</f>
        <v>44.666159260257643</v>
      </c>
      <c r="AA20" s="11">
        <f>AA10/Assumptions!$G$7</f>
        <v>45.054116385982411</v>
      </c>
      <c r="AB20" s="11">
        <f>AB10/Assumptions!$G$7</f>
        <v>45.442073511707186</v>
      </c>
      <c r="AC20" s="11">
        <f>AC10/Assumptions!$G$7</f>
        <v>45.830030637431953</v>
      </c>
      <c r="AD20" s="11">
        <f>AD10/Assumptions!$G$7</f>
        <v>46.217987763156728</v>
      </c>
      <c r="AE20" s="11">
        <f>AE10/Assumptions!$G$7</f>
        <v>46.605944888881496</v>
      </c>
      <c r="AF20" s="11">
        <f>AF10/Assumptions!$G$7</f>
        <v>46.993902014606263</v>
      </c>
      <c r="AG20" s="11">
        <f>AG10/Assumptions!$G$7</f>
        <v>47.381859140331038</v>
      </c>
      <c r="AH20" s="11">
        <f>AH10/Assumptions!$G$7</f>
        <v>47.769816266055805</v>
      </c>
      <c r="AI20" s="11">
        <f>AI10/Assumptions!$G$7</f>
        <v>48.15777339178058</v>
      </c>
      <c r="AJ20" s="11">
        <f>AJ10/Assumptions!$G$7</f>
        <v>48.545730517505348</v>
      </c>
      <c r="AK20" s="11">
        <f>AK10/Assumptions!$G$7</f>
        <v>48.933687643230115</v>
      </c>
      <c r="AL20" s="11">
        <f>AL10/Assumptions!$G$7</f>
        <v>49.321644768954897</v>
      </c>
      <c r="AM20" s="11">
        <f>AM10/Assumptions!$G$7</f>
        <v>49.7096018946798</v>
      </c>
      <c r="AN20" s="11">
        <f>AN10/Assumptions!$G$7</f>
        <v>50.097559020404603</v>
      </c>
      <c r="AO20" s="11">
        <f>AO10/Assumptions!$G$7</f>
        <v>50.485516146129406</v>
      </c>
      <c r="AP20" s="11">
        <f>AP10/Assumptions!$G$7</f>
        <v>50.873473271854216</v>
      </c>
      <c r="AQ20" s="11">
        <f>AQ10/Assumptions!$G$7</f>
        <v>51.261430397579147</v>
      </c>
      <c r="AR20" s="11">
        <f>AR10/Assumptions!$G$7</f>
        <v>51.649387523303957</v>
      </c>
      <c r="AS20" s="11">
        <f>AS10/Assumptions!$G$7</f>
        <v>52.037344649028761</v>
      </c>
      <c r="AT20" s="11">
        <f>AT10/Assumptions!$G$7</f>
        <v>52.425301774753699</v>
      </c>
      <c r="AU20" s="11">
        <f>AU10/Assumptions!$G$7</f>
        <v>52.813258900478502</v>
      </c>
      <c r="AV20" s="11">
        <f>AV10/Assumptions!$G$7</f>
        <v>53.201216026203305</v>
      </c>
    </row>
    <row r="21" spans="1:48" x14ac:dyDescent="0.3">
      <c r="A21" s="9" t="s">
        <v>121</v>
      </c>
      <c r="B21" s="36" t="s">
        <v>47</v>
      </c>
      <c r="C21" s="36" t="s">
        <v>67</v>
      </c>
      <c r="D21" s="9" t="s">
        <v>143</v>
      </c>
      <c r="E21" s="98">
        <f>E15*SUMIFS('Exchange Rate € US$'!$F$3:$F$63,'Exchange Rate € US$'!$E$3:$E$63,'Projection of Coal-OIl-Gas-CO2'!E$1)*SUMIFS(CPI!$E$3:$E$73,CPI!$D$3:$D$73,'Projection of Coal-OIl-Gas-CO2'!E$1)/100</f>
        <v>0</v>
      </c>
      <c r="F21" s="98">
        <f>F15*SUMIFS('Exchange Rate € US$'!$F$3:$F$63,'Exchange Rate € US$'!$E$3:$E$63,'Projection of Coal-OIl-Gas-CO2'!F$1)*SUMIFS(CPI!$E$3:$E$73,CPI!$D$3:$D$73,'Projection of Coal-OIl-Gas-CO2'!F$1)/100</f>
        <v>0</v>
      </c>
      <c r="G21" s="98">
        <f>G15*SUMIFS('Exchange Rate € US$'!$F$3:$F$63,'Exchange Rate € US$'!$E$3:$E$63,'Projection of Coal-OIl-Gas-CO2'!G$1)*SUMIFS(CPI!$E$3:$E$73,CPI!$D$3:$D$73,'Projection of Coal-OIl-Gas-CO2'!G$1)/100</f>
        <v>0</v>
      </c>
      <c r="H21" s="98">
        <f>H15*SUMIFS('Exchange Rate € US$'!$F$3:$F$63,'Exchange Rate € US$'!$E$3:$E$63,'Projection of Coal-OIl-Gas-CO2'!H$1)*SUMIFS(CPI!$E$3:$E$73,CPI!$D$3:$D$73,'Projection of Coal-OIl-Gas-CO2'!H$1)/100</f>
        <v>0</v>
      </c>
      <c r="I21" s="98">
        <f>I15*SUMIFS('Exchange Rate € US$'!$F$3:$F$63,'Exchange Rate € US$'!$E$3:$E$63,'Projection of Coal-OIl-Gas-CO2'!I$1)*SUMIFS(CPI!$E$3:$E$73,CPI!$D$3:$D$73,'Projection of Coal-OIl-Gas-CO2'!I$1)/100</f>
        <v>0</v>
      </c>
      <c r="J21" s="98">
        <f>J15*SUMIFS('Exchange Rate € US$'!$F$3:$F$63,'Exchange Rate € US$'!$E$3:$E$63,'Projection of Coal-OIl-Gas-CO2'!J$1)*SUMIFS(CPI!$E$3:$E$73,CPI!$D$3:$D$73,'Projection of Coal-OIl-Gas-CO2'!J$1)/100</f>
        <v>0</v>
      </c>
      <c r="K21" s="98">
        <f>K15*SUMIFS('Exchange Rate € US$'!$F$3:$F$63,'Exchange Rate € US$'!$E$3:$E$63,'Projection of Coal-OIl-Gas-CO2'!K$1)*SUMIFS(CPI!$E$3:$E$73,CPI!$D$3:$D$73,'Projection of Coal-OIl-Gas-CO2'!K$1)/100</f>
        <v>0</v>
      </c>
      <c r="L21" s="98">
        <f>L15*SUMIFS('Exchange Rate € US$'!$F$3:$F$63,'Exchange Rate € US$'!$E$3:$E$63,'Projection of Coal-OIl-Gas-CO2'!L$1)*SUMIFS(CPI!$E$3:$E$73,CPI!$D$3:$D$73,'Projection of Coal-OIl-Gas-CO2'!L$1)/100</f>
        <v>8.2842640572621999E-6</v>
      </c>
      <c r="M21" s="98">
        <f>M15*SUMIFS('Exchange Rate € US$'!$F$3:$F$63,'Exchange Rate € US$'!$E$3:$E$63,'Projection of Coal-OIl-Gas-CO2'!M$1)*SUMIFS(CPI!$E$3:$E$73,CPI!$D$3:$D$73,'Projection of Coal-OIl-Gas-CO2'!M$1)/100</f>
        <v>7.4733536774468064E-6</v>
      </c>
      <c r="N21" s="98">
        <f>N15*SUMIFS('Exchange Rate € US$'!$F$3:$F$63,'Exchange Rate € US$'!$E$3:$E$63,'Projection of Coal-OIl-Gas-CO2'!N$1)*SUMIFS(CPI!$E$3:$E$73,CPI!$D$3:$D$73,'Projection of Coal-OIl-Gas-CO2'!N$1)/100</f>
        <v>7.8702089031531116E-6</v>
      </c>
      <c r="O21" s="98">
        <f>O15*SUMIFS('Exchange Rate € US$'!$F$3:$F$63,'Exchange Rate € US$'!$E$3:$E$63,'Projection of Coal-OIl-Gas-CO2'!O$1)*SUMIFS(CPI!$E$3:$E$73,CPI!$D$3:$D$73,'Projection of Coal-OIl-Gas-CO2'!O$1)/100</f>
        <v>1.0749608952783284E-5</v>
      </c>
      <c r="P21" s="98">
        <f>P15*SUMIFS('Exchange Rate € US$'!$F$3:$F$63,'Exchange Rate € US$'!$E$3:$E$63,'Projection of Coal-OIl-Gas-CO2'!P$1)*SUMIFS(CPI!$E$3:$E$73,CPI!$D$3:$D$73,'Projection of Coal-OIl-Gas-CO2'!P$1)/100</f>
        <v>1.0907638221553205E-5</v>
      </c>
      <c r="Q21" s="98">
        <f>Q15*SUMIFS('Exchange Rate € US$'!$F$3:$F$63,'Exchange Rate € US$'!$E$3:$E$63,'Projection of Coal-OIl-Gas-CO2'!Q$1)*SUMIFS(CPI!$E$3:$E$73,CPI!$D$3:$D$73,'Projection of Coal-OIl-Gas-CO2'!Q$1)/100</f>
        <v>1.0292698572100884E-5</v>
      </c>
      <c r="R21" s="98">
        <f>R15*SUMIFS('Exchange Rate € US$'!$F$3:$F$63,'Exchange Rate € US$'!$E$3:$E$63,'Projection of Coal-OIl-Gas-CO2'!R$1)*SUMIFS(CPI!$E$3:$E$73,CPI!$D$3:$D$73,'Projection of Coal-OIl-Gas-CO2'!R$1)/100</f>
        <v>9.2813991470023575E-6</v>
      </c>
      <c r="S21" s="98">
        <f>S15*SUMIFS('Exchange Rate € US$'!$F$3:$F$63,'Exchange Rate € US$'!$E$3:$E$63,'Projection of Coal-OIl-Gas-CO2'!S$1)*SUMIFS(CPI!$E$3:$E$73,CPI!$D$3:$D$73,'Projection of Coal-OIl-Gas-CO2'!S$1)/100</f>
        <v>8.9521011662318842E-6</v>
      </c>
      <c r="T21" s="98">
        <f>T15*SUMIFS('Exchange Rate € US$'!$F$3:$F$63,'Exchange Rate € US$'!$E$3:$E$63,'Projection of Coal-OIl-Gas-CO2'!T$1)*SUMIFS(CPI!$E$3:$E$73,CPI!$D$3:$D$73,'Projection of Coal-OIl-Gas-CO2'!T$1)/100</f>
        <v>8.9880010340592427E-6</v>
      </c>
      <c r="U21" s="98">
        <f>U15*SUMIFS('Exchange Rate € US$'!$F$3:$F$63,'Exchange Rate € US$'!$E$3:$E$63,'Projection of Coal-OIl-Gas-CO2'!U$1)*SUMIFS(CPI!$E$3:$E$73,CPI!$D$3:$D$73,'Projection of Coal-OIl-Gas-CO2'!U$1)/100</f>
        <v>9.029256047232932E-6</v>
      </c>
      <c r="V21" s="98">
        <f>V15*SUMIFS('Exchange Rate € US$'!$F$3:$F$63,'Exchange Rate € US$'!$E$3:$E$63,'Projection of Coal-OIl-Gas-CO2'!V$1)*SUMIFS(CPI!$E$3:$E$73,CPI!$D$3:$D$73,'Projection of Coal-OIl-Gas-CO2'!V$1)/100</f>
        <v>9.072262951917614E-6</v>
      </c>
      <c r="W21" s="98">
        <f>W15*SUMIFS('Exchange Rate € US$'!$F$3:$F$63,'Exchange Rate € US$'!$E$3:$E$63,'Projection of Coal-OIl-Gas-CO2'!W$1)*SUMIFS(CPI!$E$3:$E$73,CPI!$D$3:$D$73,'Projection of Coal-OIl-Gas-CO2'!W$1)/100</f>
        <v>9.1180565957300452E-6</v>
      </c>
      <c r="X21" s="98">
        <f>X15*SUMIFS('Exchange Rate € US$'!$F$3:$F$63,'Exchange Rate € US$'!$E$3:$E$63,'Projection of Coal-OIl-Gas-CO2'!X$1)*SUMIFS(CPI!$E$3:$E$73,CPI!$D$3:$D$73,'Projection of Coal-OIl-Gas-CO2'!X$1)/100</f>
        <v>9.1668680197760266E-6</v>
      </c>
      <c r="Y21" s="98">
        <f>Y15*SUMIFS('Exchange Rate € US$'!$F$3:$F$63,'Exchange Rate € US$'!$E$3:$E$63,'Projection of Coal-OIl-Gas-CO2'!Y$1)*SUMIFS(CPI!$E$3:$E$73,CPI!$D$3:$D$73,'Projection of Coal-OIl-Gas-CO2'!Y$1)/100</f>
        <v>9.2233764521001203E-6</v>
      </c>
      <c r="Z21" s="98">
        <f>Z15*SUMIFS('Exchange Rate € US$'!$F$3:$F$63,'Exchange Rate € US$'!$E$3:$E$63,'Projection of Coal-OIl-Gas-CO2'!Z$1)*SUMIFS(CPI!$E$3:$E$73,CPI!$D$3:$D$73,'Projection of Coal-OIl-Gas-CO2'!Z$1)/100</f>
        <v>9.2823572316111697E-6</v>
      </c>
      <c r="AA21" s="98">
        <f>AA15*SUMIFS('Exchange Rate € US$'!$F$3:$F$63,'Exchange Rate € US$'!$E$3:$E$63,'Projection of Coal-OIl-Gas-CO2'!AA$1)*SUMIFS(CPI!$E$3:$E$73,CPI!$D$3:$D$73,'Projection of Coal-OIl-Gas-CO2'!AA$1)/100</f>
        <v>9.3461860709402651E-6</v>
      </c>
      <c r="AB21" s="98">
        <f>AB15*SUMIFS('Exchange Rate € US$'!$F$3:$F$63,'Exchange Rate € US$'!$E$3:$E$63,'Projection of Coal-OIl-Gas-CO2'!AB$1)*SUMIFS(CPI!$E$3:$E$73,CPI!$D$3:$D$73,'Projection of Coal-OIl-Gas-CO2'!AB$1)/100</f>
        <v>9.4139948466125972E-6</v>
      </c>
      <c r="AC21" s="98">
        <f>AC15*SUMIFS('Exchange Rate € US$'!$F$3:$F$63,'Exchange Rate € US$'!$E$3:$E$63,'Projection of Coal-OIl-Gas-CO2'!AC$1)*SUMIFS(CPI!$E$3:$E$73,CPI!$D$3:$D$73,'Projection of Coal-OIl-Gas-CO2'!AC$1)/100</f>
        <v>9.4811342656259369E-6</v>
      </c>
      <c r="AD21" s="98">
        <f>AD15*SUMIFS('Exchange Rate € US$'!$F$3:$F$63,'Exchange Rate € US$'!$E$3:$E$63,'Projection of Coal-OIl-Gas-CO2'!AD$1)*SUMIFS(CPI!$E$3:$E$73,CPI!$D$3:$D$73,'Projection of Coal-OIl-Gas-CO2'!AD$1)/100</f>
        <v>9.5518273252316623E-6</v>
      </c>
      <c r="AE21" s="98">
        <f>AE15*SUMIFS('Exchange Rate € US$'!$F$3:$F$63,'Exchange Rate € US$'!$E$3:$E$63,'Projection of Coal-OIl-Gas-CO2'!AE$1)*SUMIFS(CPI!$E$3:$E$73,CPI!$D$3:$D$73,'Projection of Coal-OIl-Gas-CO2'!AE$1)/100</f>
        <v>9.624091830969376E-6</v>
      </c>
      <c r="AF21" s="98">
        <f>AF15*SUMIFS('Exchange Rate € US$'!$F$3:$F$63,'Exchange Rate € US$'!$E$3:$E$63,'Projection of Coal-OIl-Gas-CO2'!AF$1)*SUMIFS(CPI!$E$3:$E$73,CPI!$D$3:$D$73,'Projection of Coal-OIl-Gas-CO2'!AF$1)/100</f>
        <v>9.6944660277462604E-6</v>
      </c>
      <c r="AG21" s="98">
        <f>AG15*SUMIFS('Exchange Rate € US$'!$F$3:$F$63,'Exchange Rate € US$'!$E$3:$E$63,'Projection of Coal-OIl-Gas-CO2'!AG$1)*SUMIFS(CPI!$E$3:$E$73,CPI!$D$3:$D$73,'Projection of Coal-OIl-Gas-CO2'!AG$1)/100</f>
        <v>9.7663764204102915E-6</v>
      </c>
      <c r="AH21" s="98">
        <f>AH15*SUMIFS('Exchange Rate € US$'!$F$3:$F$63,'Exchange Rate € US$'!$E$3:$E$63,'Projection of Coal-OIl-Gas-CO2'!AH$1)*SUMIFS(CPI!$E$3:$E$73,CPI!$D$3:$D$73,'Projection of Coal-OIl-Gas-CO2'!AH$1)/100</f>
        <v>9.8058397805215047E-6</v>
      </c>
      <c r="AI21" s="98">
        <f>AI15*SUMIFS('Exchange Rate € US$'!$F$3:$F$63,'Exchange Rate € US$'!$E$3:$E$63,'Projection of Coal-OIl-Gas-CO2'!AI$1)*SUMIFS(CPI!$E$3:$E$73,CPI!$D$3:$D$73,'Projection of Coal-OIl-Gas-CO2'!AI$1)/100</f>
        <v>9.818223186409722E-6</v>
      </c>
      <c r="AJ21" s="98">
        <f>AJ15*SUMIFS('Exchange Rate € US$'!$F$3:$F$63,'Exchange Rate € US$'!$E$3:$E$63,'Projection of Coal-OIl-Gas-CO2'!AJ$1)*SUMIFS(CPI!$E$3:$E$73,CPI!$D$3:$D$73,'Projection of Coal-OIl-Gas-CO2'!AJ$1)/100</f>
        <v>9.8317869053278499E-6</v>
      </c>
      <c r="AK21" s="98">
        <f>AK15*SUMIFS('Exchange Rate € US$'!$F$3:$F$63,'Exchange Rate € US$'!$E$3:$E$63,'Projection of Coal-OIl-Gas-CO2'!AK$1)*SUMIFS(CPI!$E$3:$E$73,CPI!$D$3:$D$73,'Projection of Coal-OIl-Gas-CO2'!AK$1)/100</f>
        <v>9.8451745556344865E-6</v>
      </c>
      <c r="AL21" s="98">
        <f>AL15*SUMIFS('Exchange Rate € US$'!$F$3:$F$63,'Exchange Rate € US$'!$E$3:$E$63,'Projection of Coal-OIl-Gas-CO2'!AL$1)*SUMIFS(CPI!$E$3:$E$73,CPI!$D$3:$D$73,'Projection of Coal-OIl-Gas-CO2'!AL$1)/100</f>
        <v>9.8598029071970661E-6</v>
      </c>
      <c r="AM21" s="98">
        <f>AM15*SUMIFS('Exchange Rate € US$'!$F$3:$F$63,'Exchange Rate € US$'!$E$3:$E$63,'Projection of Coal-OIl-Gas-CO2'!AM$1)*SUMIFS(CPI!$E$3:$E$73,CPI!$D$3:$D$73,'Projection of Coal-OIl-Gas-CO2'!AM$1)/100</f>
        <v>9.84665215196186E-6</v>
      </c>
      <c r="AN21" s="98">
        <f>AN15*SUMIFS('Exchange Rate € US$'!$F$3:$F$63,'Exchange Rate € US$'!$E$3:$E$63,'Projection of Coal-OIl-Gas-CO2'!AN$1)*SUMIFS(CPI!$E$3:$E$73,CPI!$D$3:$D$73,'Projection of Coal-OIl-Gas-CO2'!AN$1)/100</f>
        <v>9.8397595617083927E-6</v>
      </c>
      <c r="AO21" s="98">
        <f>AO15*SUMIFS('Exchange Rate € US$'!$F$3:$F$63,'Exchange Rate € US$'!$E$3:$E$63,'Projection of Coal-OIl-Gas-CO2'!AO$1)*SUMIFS(CPI!$E$3:$E$73,CPI!$D$3:$D$73,'Projection of Coal-OIl-Gas-CO2'!AO$1)/100</f>
        <v>9.8238515378535025E-6</v>
      </c>
      <c r="AP21" s="98">
        <f>AP15*SUMIFS('Exchange Rate € US$'!$F$3:$F$63,'Exchange Rate € US$'!$E$3:$E$63,'Projection of Coal-OIl-Gas-CO2'!AP$1)*SUMIFS(CPI!$E$3:$E$73,CPI!$D$3:$D$73,'Projection of Coal-OIl-Gas-CO2'!AP$1)/100</f>
        <v>9.7983156749776045E-6</v>
      </c>
      <c r="AQ21" s="98">
        <f>AQ15*SUMIFS('Exchange Rate € US$'!$F$3:$F$63,'Exchange Rate € US$'!$E$3:$E$63,'Projection of Coal-OIl-Gas-CO2'!AQ$1)*SUMIFS(CPI!$E$3:$E$73,CPI!$D$3:$D$73,'Projection of Coal-OIl-Gas-CO2'!AQ$1)/100</f>
        <v>9.7641217427207019E-6</v>
      </c>
      <c r="AR21" s="98">
        <f>AR15*SUMIFS('Exchange Rate € US$'!$F$3:$F$63,'Exchange Rate € US$'!$E$3:$E$63,'Projection of Coal-OIl-Gas-CO2'!AR$1)*SUMIFS(CPI!$E$3:$E$73,CPI!$D$3:$D$73,'Projection of Coal-OIl-Gas-CO2'!AR$1)/100</f>
        <v>9.7267601463052519E-6</v>
      </c>
      <c r="AS21" s="98">
        <f>AS15*SUMIFS('Exchange Rate € US$'!$F$3:$F$63,'Exchange Rate € US$'!$E$3:$E$63,'Projection of Coal-OIl-Gas-CO2'!AS$1)*SUMIFS(CPI!$E$3:$E$73,CPI!$D$3:$D$73,'Projection of Coal-OIl-Gas-CO2'!AS$1)/100</f>
        <v>9.6790967667550178E-6</v>
      </c>
      <c r="AT21" s="98">
        <f>AT15*SUMIFS('Exchange Rate € US$'!$F$3:$F$63,'Exchange Rate € US$'!$E$3:$E$63,'Projection of Coal-OIl-Gas-CO2'!AT$1)*SUMIFS(CPI!$E$3:$E$73,CPI!$D$3:$D$73,'Projection of Coal-OIl-Gas-CO2'!AT$1)/100</f>
        <v>9.6244304058638014E-6</v>
      </c>
      <c r="AU21" s="98">
        <f>AU15*SUMIFS('Exchange Rate € US$'!$F$3:$F$63,'Exchange Rate € US$'!$E$3:$E$63,'Projection of Coal-OIl-Gas-CO2'!AU$1)*SUMIFS(CPI!$E$3:$E$73,CPI!$D$3:$D$73,'Projection of Coal-OIl-Gas-CO2'!AU$1)/100</f>
        <v>9.5630765867592257E-6</v>
      </c>
      <c r="AV21" s="98">
        <f>AV15*SUMIFS('Exchange Rate € US$'!$F$3:$F$63,'Exchange Rate € US$'!$E$3:$E$63,'Projection of Coal-OIl-Gas-CO2'!AV$1)*SUMIFS(CPI!$E$3:$E$73,CPI!$D$3:$D$73,'Projection of Coal-OIl-Gas-CO2'!AV$1)/100</f>
        <v>9.4945903701975435E-6</v>
      </c>
    </row>
    <row r="22" spans="1:48" x14ac:dyDescent="0.3">
      <c r="A22" s="9" t="s">
        <v>121</v>
      </c>
      <c r="B22" s="36" t="s">
        <v>118</v>
      </c>
      <c r="C22" s="36" t="s">
        <v>67</v>
      </c>
      <c r="D22" s="9" t="s">
        <v>143</v>
      </c>
      <c r="E22" s="98">
        <f>E16*SUMIFS('Exchange Rate € US$'!$F$3:$F$63,'Exchange Rate € US$'!$E$3:$E$63,'Projection of Coal-OIl-Gas-CO2'!E$1)*SUMIFS(CPI!$E$3:$E$73,CPI!$D$3:$D$73,'Projection of Coal-OIl-Gas-CO2'!E$1)/100</f>
        <v>0</v>
      </c>
      <c r="F22" s="98">
        <f>F16*SUMIFS('Exchange Rate € US$'!$F$3:$F$63,'Exchange Rate € US$'!$E$3:$E$63,'Projection of Coal-OIl-Gas-CO2'!F$1)*SUMIFS(CPI!$E$3:$E$73,CPI!$D$3:$D$73,'Projection of Coal-OIl-Gas-CO2'!F$1)/100</f>
        <v>0</v>
      </c>
      <c r="G22" s="98">
        <f>G16*SUMIFS('Exchange Rate € US$'!$F$3:$F$63,'Exchange Rate € US$'!$E$3:$E$63,'Projection of Coal-OIl-Gas-CO2'!G$1)*SUMIFS(CPI!$E$3:$E$73,CPI!$D$3:$D$73,'Projection of Coal-OIl-Gas-CO2'!G$1)/100</f>
        <v>0</v>
      </c>
      <c r="H22" s="98">
        <f>H16*SUMIFS('Exchange Rate € US$'!$F$3:$F$63,'Exchange Rate € US$'!$E$3:$E$63,'Projection of Coal-OIl-Gas-CO2'!H$1)*SUMIFS(CPI!$E$3:$E$73,CPI!$D$3:$D$73,'Projection of Coal-OIl-Gas-CO2'!H$1)/100</f>
        <v>0</v>
      </c>
      <c r="I22" s="98">
        <f>I16*SUMIFS('Exchange Rate € US$'!$F$3:$F$63,'Exchange Rate € US$'!$E$3:$E$63,'Projection of Coal-OIl-Gas-CO2'!I$1)*SUMIFS(CPI!$E$3:$E$73,CPI!$D$3:$D$73,'Projection of Coal-OIl-Gas-CO2'!I$1)/100</f>
        <v>0</v>
      </c>
      <c r="J22" s="98">
        <f>J16*SUMIFS('Exchange Rate € US$'!$F$3:$F$63,'Exchange Rate € US$'!$E$3:$E$63,'Projection of Coal-OIl-Gas-CO2'!J$1)*SUMIFS(CPI!$E$3:$E$73,CPI!$D$3:$D$73,'Projection of Coal-OIl-Gas-CO2'!J$1)/100</f>
        <v>0</v>
      </c>
      <c r="K22" s="98">
        <f>K16*SUMIFS('Exchange Rate € US$'!$F$3:$F$63,'Exchange Rate € US$'!$E$3:$E$63,'Projection of Coal-OIl-Gas-CO2'!K$1)*SUMIFS(CPI!$E$3:$E$73,CPI!$D$3:$D$73,'Projection of Coal-OIl-Gas-CO2'!K$1)/100</f>
        <v>0</v>
      </c>
      <c r="L22" s="98">
        <f>L16*SUMIFS('Exchange Rate € US$'!$F$3:$F$63,'Exchange Rate € US$'!$E$3:$E$63,'Projection of Coal-OIl-Gas-CO2'!L$1)*SUMIFS(CPI!$E$3:$E$73,CPI!$D$3:$D$73,'Projection of Coal-OIl-Gas-CO2'!L$1)/100</f>
        <v>8.2842640572621999E-6</v>
      </c>
      <c r="M22" s="98">
        <f>M16*SUMIFS('Exchange Rate € US$'!$F$3:$F$63,'Exchange Rate € US$'!$E$3:$E$63,'Projection of Coal-OIl-Gas-CO2'!M$1)*SUMIFS(CPI!$E$3:$E$73,CPI!$D$3:$D$73,'Projection of Coal-OIl-Gas-CO2'!M$1)/100</f>
        <v>7.4733536774468064E-6</v>
      </c>
      <c r="N22" s="98">
        <f>N16*SUMIFS('Exchange Rate € US$'!$F$3:$F$63,'Exchange Rate € US$'!$E$3:$E$63,'Projection of Coal-OIl-Gas-CO2'!N$1)*SUMIFS(CPI!$E$3:$E$73,CPI!$D$3:$D$73,'Projection of Coal-OIl-Gas-CO2'!N$1)/100</f>
        <v>7.8702089031531116E-6</v>
      </c>
      <c r="O22" s="98">
        <f>O16*SUMIFS('Exchange Rate € US$'!$F$3:$F$63,'Exchange Rate € US$'!$E$3:$E$63,'Projection of Coal-OIl-Gas-CO2'!O$1)*SUMIFS(CPI!$E$3:$E$73,CPI!$D$3:$D$73,'Projection of Coal-OIl-Gas-CO2'!O$1)/100</f>
        <v>1.0749608952783284E-5</v>
      </c>
      <c r="P22" s="98">
        <f>P16*SUMIFS('Exchange Rate € US$'!$F$3:$F$63,'Exchange Rate € US$'!$E$3:$E$63,'Projection of Coal-OIl-Gas-CO2'!P$1)*SUMIFS(CPI!$E$3:$E$73,CPI!$D$3:$D$73,'Projection of Coal-OIl-Gas-CO2'!P$1)/100</f>
        <v>1.0907638221553205E-5</v>
      </c>
      <c r="Q22" s="98">
        <f>Q16*SUMIFS('Exchange Rate € US$'!$F$3:$F$63,'Exchange Rate € US$'!$E$3:$E$63,'Projection of Coal-OIl-Gas-CO2'!Q$1)*SUMIFS(CPI!$E$3:$E$73,CPI!$D$3:$D$73,'Projection of Coal-OIl-Gas-CO2'!Q$1)/100</f>
        <v>1.0292698572100884E-5</v>
      </c>
      <c r="R22" s="98">
        <f>R16*SUMIFS('Exchange Rate € US$'!$F$3:$F$63,'Exchange Rate € US$'!$E$3:$E$63,'Projection of Coal-OIl-Gas-CO2'!R$1)*SUMIFS(CPI!$E$3:$E$73,CPI!$D$3:$D$73,'Projection of Coal-OIl-Gas-CO2'!R$1)/100</f>
        <v>9.2813991470023575E-6</v>
      </c>
      <c r="S22" s="98">
        <f>S16*SUMIFS('Exchange Rate € US$'!$F$3:$F$63,'Exchange Rate € US$'!$E$3:$E$63,'Projection of Coal-OIl-Gas-CO2'!S$1)*SUMIFS(CPI!$E$3:$E$73,CPI!$D$3:$D$73,'Projection of Coal-OIl-Gas-CO2'!S$1)/100</f>
        <v>8.9432774916332793E-6</v>
      </c>
      <c r="T22" s="98">
        <f>T16*SUMIFS('Exchange Rate € US$'!$F$3:$F$63,'Exchange Rate € US$'!$E$3:$E$63,'Projection of Coal-OIl-Gas-CO2'!T$1)*SUMIFS(CPI!$E$3:$E$73,CPI!$D$3:$D$73,'Projection of Coal-OIl-Gas-CO2'!T$1)/100</f>
        <v>8.9628759182784471E-6</v>
      </c>
      <c r="U22" s="98">
        <f>U16*SUMIFS('Exchange Rate € US$'!$F$3:$F$63,'Exchange Rate € US$'!$E$3:$E$63,'Projection of Coal-OIl-Gas-CO2'!U$1)*SUMIFS(CPI!$E$3:$E$73,CPI!$D$3:$D$73,'Projection of Coal-OIl-Gas-CO2'!U$1)/100</f>
        <v>8.9877364749009046E-6</v>
      </c>
      <c r="V22" s="98">
        <f>V16*SUMIFS('Exchange Rate € US$'!$F$3:$F$63,'Exchange Rate € US$'!$E$3:$E$63,'Projection of Coal-OIl-Gas-CO2'!V$1)*SUMIFS(CPI!$E$3:$E$73,CPI!$D$3:$D$73,'Projection of Coal-OIl-Gas-CO2'!V$1)/100</f>
        <v>9.0142476303830048E-6</v>
      </c>
      <c r="W22" s="98">
        <f>W16*SUMIFS('Exchange Rate € US$'!$F$3:$F$63,'Exchange Rate € US$'!$E$3:$E$63,'Projection of Coal-OIl-Gas-CO2'!W$1)*SUMIFS(CPI!$E$3:$E$73,CPI!$D$3:$D$73,'Projection of Coal-OIl-Gas-CO2'!W$1)/100</f>
        <v>9.0434273097039424E-6</v>
      </c>
      <c r="X22" s="98">
        <f>X16*SUMIFS('Exchange Rate € US$'!$F$3:$F$63,'Exchange Rate € US$'!$E$3:$E$63,'Projection of Coal-OIl-Gas-CO2'!X$1)*SUMIFS(CPI!$E$3:$E$73,CPI!$D$3:$D$73,'Projection of Coal-OIl-Gas-CO2'!X$1)/100</f>
        <v>9.0511495404832274E-6</v>
      </c>
      <c r="Y22" s="98">
        <f>Y16*SUMIFS('Exchange Rate € US$'!$F$3:$F$63,'Exchange Rate € US$'!$E$3:$E$63,'Projection of Coal-OIl-Gas-CO2'!Y$1)*SUMIFS(CPI!$E$3:$E$73,CPI!$D$3:$D$73,'Projection of Coal-OIl-Gas-CO2'!Y$1)/100</f>
        <v>9.0460642018302174E-6</v>
      </c>
      <c r="Z22" s="98">
        <f>Z16*SUMIFS('Exchange Rate € US$'!$F$3:$F$63,'Exchange Rate € US$'!$E$3:$E$63,'Projection of Coal-OIl-Gas-CO2'!Z$1)*SUMIFS(CPI!$E$3:$E$73,CPI!$D$3:$D$73,'Projection of Coal-OIl-Gas-CO2'!Z$1)/100</f>
        <v>9.043453406968996E-6</v>
      </c>
      <c r="AA22" s="98">
        <f>AA16*SUMIFS('Exchange Rate € US$'!$F$3:$F$63,'Exchange Rate € US$'!$E$3:$E$63,'Projection of Coal-OIl-Gas-CO2'!AA$1)*SUMIFS(CPI!$E$3:$E$73,CPI!$D$3:$D$73,'Projection of Coal-OIl-Gas-CO2'!AA$1)/100</f>
        <v>9.0455714281667261E-6</v>
      </c>
      <c r="AB22" s="98">
        <f>AB16*SUMIFS('Exchange Rate € US$'!$F$3:$F$63,'Exchange Rate € US$'!$E$3:$E$63,'Projection of Coal-OIl-Gas-CO2'!AB$1)*SUMIFS(CPI!$E$3:$E$73,CPI!$D$3:$D$73,'Projection of Coal-OIl-Gas-CO2'!AB$1)/100</f>
        <v>9.0514855981498784E-6</v>
      </c>
      <c r="AC22" s="98">
        <f>AC16*SUMIFS('Exchange Rate € US$'!$F$3:$F$63,'Exchange Rate € US$'!$E$3:$E$63,'Projection of Coal-OIl-Gas-CO2'!AC$1)*SUMIFS(CPI!$E$3:$E$73,CPI!$D$3:$D$73,'Projection of Coal-OIl-Gas-CO2'!AC$1)/100</f>
        <v>9.0566853913037681E-6</v>
      </c>
      <c r="AD22" s="98">
        <f>AD16*SUMIFS('Exchange Rate € US$'!$F$3:$F$63,'Exchange Rate € US$'!$E$3:$E$63,'Projection of Coal-OIl-Gas-CO2'!AD$1)*SUMIFS(CPI!$E$3:$E$73,CPI!$D$3:$D$73,'Projection of Coal-OIl-Gas-CO2'!AD$1)/100</f>
        <v>9.0651869510702561E-6</v>
      </c>
      <c r="AE22" s="98">
        <f>AE16*SUMIFS('Exchange Rate € US$'!$F$3:$F$63,'Exchange Rate € US$'!$E$3:$E$63,'Projection of Coal-OIl-Gas-CO2'!AE$1)*SUMIFS(CPI!$E$3:$E$73,CPI!$D$3:$D$73,'Projection of Coal-OIl-Gas-CO2'!AE$1)/100</f>
        <v>9.075062448311913E-6</v>
      </c>
      <c r="AF22" s="98">
        <f>AF16*SUMIFS('Exchange Rate € US$'!$F$3:$F$63,'Exchange Rate € US$'!$E$3:$E$63,'Projection of Coal-OIl-Gas-CO2'!AF$1)*SUMIFS(CPI!$E$3:$E$73,CPI!$D$3:$D$73,'Projection of Coal-OIl-Gas-CO2'!AF$1)/100</f>
        <v>9.083042318201048E-6</v>
      </c>
      <c r="AG22" s="98">
        <f>AG16*SUMIFS('Exchange Rate € US$'!$F$3:$F$63,'Exchange Rate € US$'!$E$3:$E$63,'Projection of Coal-OIl-Gas-CO2'!AG$1)*SUMIFS(CPI!$E$3:$E$73,CPI!$D$3:$D$73,'Projection of Coal-OIl-Gas-CO2'!AG$1)/100</f>
        <v>9.0923488170030363E-6</v>
      </c>
      <c r="AH22" s="98">
        <f>AH16*SUMIFS('Exchange Rate € US$'!$F$3:$F$63,'Exchange Rate € US$'!$E$3:$E$63,'Projection of Coal-OIl-Gas-CO2'!AH$1)*SUMIFS(CPI!$E$3:$E$73,CPI!$D$3:$D$73,'Projection of Coal-OIl-Gas-CO2'!AH$1)/100</f>
        <v>9.1027017255415288E-6</v>
      </c>
      <c r="AI22" s="98">
        <f>AI16*SUMIFS('Exchange Rate € US$'!$F$3:$F$63,'Exchange Rate € US$'!$E$3:$E$63,'Projection of Coal-OIl-Gas-CO2'!AI$1)*SUMIFS(CPI!$E$3:$E$73,CPI!$D$3:$D$73,'Projection of Coal-OIl-Gas-CO2'!AI$1)/100</f>
        <v>9.1141971662860032E-6</v>
      </c>
      <c r="AJ22" s="98">
        <f>AJ16*SUMIFS('Exchange Rate € US$'!$F$3:$F$63,'Exchange Rate € US$'!$E$3:$E$63,'Projection of Coal-OIl-Gas-CO2'!AJ$1)*SUMIFS(CPI!$E$3:$E$73,CPI!$D$3:$D$73,'Projection of Coal-OIl-Gas-CO2'!AJ$1)/100</f>
        <v>9.1267882844731533E-6</v>
      </c>
      <c r="AK22" s="98">
        <f>AK16*SUMIFS('Exchange Rate € US$'!$F$3:$F$63,'Exchange Rate € US$'!$E$3:$E$63,'Projection of Coal-OIl-Gas-CO2'!AK$1)*SUMIFS(CPI!$E$3:$E$73,CPI!$D$3:$D$73,'Projection of Coal-OIl-Gas-CO2'!AK$1)/100</f>
        <v>9.139215959233779E-6</v>
      </c>
      <c r="AL22" s="98">
        <f>AL16*SUMIFS('Exchange Rate € US$'!$F$3:$F$63,'Exchange Rate € US$'!$E$3:$E$63,'Projection of Coal-OIl-Gas-CO2'!AL$1)*SUMIFS(CPI!$E$3:$E$73,CPI!$D$3:$D$73,'Projection of Coal-OIl-Gas-CO2'!AL$1)/100</f>
        <v>9.1527953694618577E-6</v>
      </c>
      <c r="AM22" s="98">
        <f>AM16*SUMIFS('Exchange Rate € US$'!$F$3:$F$63,'Exchange Rate € US$'!$E$3:$E$63,'Projection of Coal-OIl-Gas-CO2'!AM$1)*SUMIFS(CPI!$E$3:$E$73,CPI!$D$3:$D$73,'Projection of Coal-OIl-Gas-CO2'!AM$1)/100</f>
        <v>9.1405876029623378E-6</v>
      </c>
      <c r="AN22" s="98">
        <f>AN16*SUMIFS('Exchange Rate € US$'!$F$3:$F$63,'Exchange Rate € US$'!$E$3:$E$63,'Projection of Coal-OIl-Gas-CO2'!AN$1)*SUMIFS(CPI!$E$3:$E$73,CPI!$D$3:$D$73,'Projection of Coal-OIl-Gas-CO2'!AN$1)/100</f>
        <v>9.1341892531425044E-6</v>
      </c>
      <c r="AO22" s="98">
        <f>AO16*SUMIFS('Exchange Rate € US$'!$F$3:$F$63,'Exchange Rate € US$'!$E$3:$E$63,'Projection of Coal-OIl-Gas-CO2'!AO$1)*SUMIFS(CPI!$E$3:$E$73,CPI!$D$3:$D$73,'Projection of Coal-OIl-Gas-CO2'!AO$1)/100</f>
        <v>9.1194219308697614E-6</v>
      </c>
      <c r="AP22" s="98">
        <f>AP16*SUMIFS('Exchange Rate € US$'!$F$3:$F$63,'Exchange Rate € US$'!$E$3:$E$63,'Projection of Coal-OIl-Gas-CO2'!AP$1)*SUMIFS(CPI!$E$3:$E$73,CPI!$D$3:$D$73,'Projection of Coal-OIl-Gas-CO2'!AP$1)/100</f>
        <v>9.0957171438993288E-6</v>
      </c>
      <c r="AQ22" s="98">
        <f>AQ16*SUMIFS('Exchange Rate € US$'!$F$3:$F$63,'Exchange Rate € US$'!$E$3:$E$63,'Projection of Coal-OIl-Gas-CO2'!AQ$1)*SUMIFS(CPI!$E$3:$E$73,CPI!$D$3:$D$73,'Projection of Coal-OIl-Gas-CO2'!AQ$1)/100</f>
        <v>9.0639751235191876E-6</v>
      </c>
      <c r="AR22" s="98">
        <f>AR16*SUMIFS('Exchange Rate € US$'!$F$3:$F$63,'Exchange Rate € US$'!$E$3:$E$63,'Projection of Coal-OIl-Gas-CO2'!AR$1)*SUMIFS(CPI!$E$3:$E$73,CPI!$D$3:$D$73,'Projection of Coal-OIl-Gas-CO2'!AR$1)/100</f>
        <v>9.0292925796706989E-6</v>
      </c>
      <c r="AS22" s="98">
        <f>AS16*SUMIFS('Exchange Rate € US$'!$F$3:$F$63,'Exchange Rate € US$'!$E$3:$E$63,'Projection of Coal-OIl-Gas-CO2'!AS$1)*SUMIFS(CPI!$E$3:$E$73,CPI!$D$3:$D$73,'Projection of Coal-OIl-Gas-CO2'!AS$1)/100</f>
        <v>8.9850469528821759E-6</v>
      </c>
      <c r="AT22" s="98">
        <f>AT16*SUMIFS('Exchange Rate € US$'!$F$3:$F$63,'Exchange Rate € US$'!$E$3:$E$63,'Projection of Coal-OIl-Gas-CO2'!AT$1)*SUMIFS(CPI!$E$3:$E$73,CPI!$D$3:$D$73,'Projection of Coal-OIl-Gas-CO2'!AT$1)/100</f>
        <v>8.9343005008953628E-6</v>
      </c>
      <c r="AU22" s="98">
        <f>AU16*SUMIFS('Exchange Rate € US$'!$F$3:$F$63,'Exchange Rate € US$'!$E$3:$E$63,'Projection of Coal-OIl-Gas-CO2'!AU$1)*SUMIFS(CPI!$E$3:$E$73,CPI!$D$3:$D$73,'Projection of Coal-OIl-Gas-CO2'!AU$1)/100</f>
        <v>8.8773461219199502E-6</v>
      </c>
      <c r="AV22" s="98">
        <f>AV16*SUMIFS('Exchange Rate € US$'!$F$3:$F$63,'Exchange Rate € US$'!$E$3:$E$63,'Projection of Coal-OIl-Gas-CO2'!AV$1)*SUMIFS(CPI!$E$3:$E$73,CPI!$D$3:$D$73,'Projection of Coal-OIl-Gas-CO2'!AV$1)/100</f>
        <v>8.8137707815488367E-6</v>
      </c>
    </row>
    <row r="23" spans="1:48" x14ac:dyDescent="0.3">
      <c r="A23" s="9" t="s">
        <v>121</v>
      </c>
      <c r="B23" s="36" t="s">
        <v>119</v>
      </c>
      <c r="C23" s="36" t="s">
        <v>67</v>
      </c>
      <c r="D23" s="9" t="s">
        <v>143</v>
      </c>
      <c r="E23" s="98">
        <f>E17*SUMIFS('Exchange Rate € US$'!$F$3:$F$63,'Exchange Rate € US$'!$E$3:$E$63,'Projection of Coal-OIl-Gas-CO2'!E$1)*SUMIFS(CPI!$E$3:$E$73,CPI!$D$3:$D$73,'Projection of Coal-OIl-Gas-CO2'!E$1)/100</f>
        <v>0</v>
      </c>
      <c r="F23" s="98">
        <f>F17*SUMIFS('Exchange Rate € US$'!$F$3:$F$63,'Exchange Rate € US$'!$E$3:$E$63,'Projection of Coal-OIl-Gas-CO2'!F$1)*SUMIFS(CPI!$E$3:$E$73,CPI!$D$3:$D$73,'Projection of Coal-OIl-Gas-CO2'!F$1)/100</f>
        <v>0</v>
      </c>
      <c r="G23" s="98">
        <f>G17*SUMIFS('Exchange Rate € US$'!$F$3:$F$63,'Exchange Rate € US$'!$E$3:$E$63,'Projection of Coal-OIl-Gas-CO2'!G$1)*SUMIFS(CPI!$E$3:$E$73,CPI!$D$3:$D$73,'Projection of Coal-OIl-Gas-CO2'!G$1)/100</f>
        <v>0</v>
      </c>
      <c r="H23" s="98">
        <f>H17*SUMIFS('Exchange Rate € US$'!$F$3:$F$63,'Exchange Rate € US$'!$E$3:$E$63,'Projection of Coal-OIl-Gas-CO2'!H$1)*SUMIFS(CPI!$E$3:$E$73,CPI!$D$3:$D$73,'Projection of Coal-OIl-Gas-CO2'!H$1)/100</f>
        <v>0</v>
      </c>
      <c r="I23" s="98">
        <f>I17*SUMIFS('Exchange Rate € US$'!$F$3:$F$63,'Exchange Rate € US$'!$E$3:$E$63,'Projection of Coal-OIl-Gas-CO2'!I$1)*SUMIFS(CPI!$E$3:$E$73,CPI!$D$3:$D$73,'Projection of Coal-OIl-Gas-CO2'!I$1)/100</f>
        <v>0</v>
      </c>
      <c r="J23" s="98">
        <f>J17*SUMIFS('Exchange Rate € US$'!$F$3:$F$63,'Exchange Rate € US$'!$E$3:$E$63,'Projection of Coal-OIl-Gas-CO2'!J$1)*SUMIFS(CPI!$E$3:$E$73,CPI!$D$3:$D$73,'Projection of Coal-OIl-Gas-CO2'!J$1)/100</f>
        <v>0</v>
      </c>
      <c r="K23" s="98">
        <f>K17*SUMIFS('Exchange Rate € US$'!$F$3:$F$63,'Exchange Rate € US$'!$E$3:$E$63,'Projection of Coal-OIl-Gas-CO2'!K$1)*SUMIFS(CPI!$E$3:$E$73,CPI!$D$3:$D$73,'Projection of Coal-OIl-Gas-CO2'!K$1)/100</f>
        <v>0</v>
      </c>
      <c r="L23" s="98">
        <f>L17*SUMIFS('Exchange Rate € US$'!$F$3:$F$63,'Exchange Rate € US$'!$E$3:$E$63,'Projection of Coal-OIl-Gas-CO2'!L$1)*SUMIFS(CPI!$E$3:$E$73,CPI!$D$3:$D$73,'Projection of Coal-OIl-Gas-CO2'!L$1)/100</f>
        <v>8.2842640572621999E-6</v>
      </c>
      <c r="M23" s="98">
        <f>M17*SUMIFS('Exchange Rate € US$'!$F$3:$F$63,'Exchange Rate € US$'!$E$3:$E$63,'Projection of Coal-OIl-Gas-CO2'!M$1)*SUMIFS(CPI!$E$3:$E$73,CPI!$D$3:$D$73,'Projection of Coal-OIl-Gas-CO2'!M$1)/100</f>
        <v>7.4733536774468064E-6</v>
      </c>
      <c r="N23" s="98">
        <f>N17*SUMIFS('Exchange Rate € US$'!$F$3:$F$63,'Exchange Rate € US$'!$E$3:$E$63,'Projection of Coal-OIl-Gas-CO2'!N$1)*SUMIFS(CPI!$E$3:$E$73,CPI!$D$3:$D$73,'Projection of Coal-OIl-Gas-CO2'!N$1)/100</f>
        <v>7.8702089031531116E-6</v>
      </c>
      <c r="O23" s="98">
        <f>O17*SUMIFS('Exchange Rate € US$'!$F$3:$F$63,'Exchange Rate € US$'!$E$3:$E$63,'Projection of Coal-OIl-Gas-CO2'!O$1)*SUMIFS(CPI!$E$3:$E$73,CPI!$D$3:$D$73,'Projection of Coal-OIl-Gas-CO2'!O$1)/100</f>
        <v>1.0749608952783284E-5</v>
      </c>
      <c r="P23" s="98">
        <f>P17*SUMIFS('Exchange Rate € US$'!$F$3:$F$63,'Exchange Rate € US$'!$E$3:$E$63,'Projection of Coal-OIl-Gas-CO2'!P$1)*SUMIFS(CPI!$E$3:$E$73,CPI!$D$3:$D$73,'Projection of Coal-OIl-Gas-CO2'!P$1)/100</f>
        <v>1.0907638221553205E-5</v>
      </c>
      <c r="Q23" s="98">
        <f>Q17*SUMIFS('Exchange Rate € US$'!$F$3:$F$63,'Exchange Rate € US$'!$E$3:$E$63,'Projection of Coal-OIl-Gas-CO2'!Q$1)*SUMIFS(CPI!$E$3:$E$73,CPI!$D$3:$D$73,'Projection of Coal-OIl-Gas-CO2'!Q$1)/100</f>
        <v>1.0292698572100884E-5</v>
      </c>
      <c r="R23" s="98">
        <f>R17*SUMIFS('Exchange Rate € US$'!$F$3:$F$63,'Exchange Rate € US$'!$E$3:$E$63,'Projection of Coal-OIl-Gas-CO2'!R$1)*SUMIFS(CPI!$E$3:$E$73,CPI!$D$3:$D$73,'Projection of Coal-OIl-Gas-CO2'!R$1)/100</f>
        <v>9.2813991470023575E-6</v>
      </c>
      <c r="S23" s="98">
        <f>S17*SUMIFS('Exchange Rate € US$'!$F$3:$F$63,'Exchange Rate € US$'!$E$3:$E$63,'Projection of Coal-OIl-Gas-CO2'!S$1)*SUMIFS(CPI!$E$3:$E$73,CPI!$D$3:$D$73,'Projection of Coal-OIl-Gas-CO2'!S$1)/100</f>
        <v>8.830238058889994E-6</v>
      </c>
      <c r="T23" s="98">
        <f>T17*SUMIFS('Exchange Rate € US$'!$F$3:$F$63,'Exchange Rate € US$'!$E$3:$E$63,'Projection of Coal-OIl-Gas-CO2'!T$1)*SUMIFS(CPI!$E$3:$E$73,CPI!$D$3:$D$73,'Projection of Coal-OIl-Gas-CO2'!T$1)/100</f>
        <v>8.6409999465694132E-6</v>
      </c>
      <c r="U23" s="98">
        <f>U17*SUMIFS('Exchange Rate € US$'!$F$3:$F$63,'Exchange Rate € US$'!$E$3:$E$63,'Projection of Coal-OIl-Gas-CO2'!U$1)*SUMIFS(CPI!$E$3:$E$73,CPI!$D$3:$D$73,'Projection of Coal-OIl-Gas-CO2'!U$1)/100</f>
        <v>8.4558323513175185E-6</v>
      </c>
      <c r="V23" s="98">
        <f>V17*SUMIFS('Exchange Rate € US$'!$F$3:$F$63,'Exchange Rate € US$'!$E$3:$E$63,'Projection of Coal-OIl-Gas-CO2'!V$1)*SUMIFS(CPI!$E$3:$E$73,CPI!$D$3:$D$73,'Projection of Coal-OIl-Gas-CO2'!V$1)/100</f>
        <v>8.2710177023745352E-6</v>
      </c>
      <c r="W23" s="98">
        <f>W17*SUMIFS('Exchange Rate € US$'!$F$3:$F$63,'Exchange Rate € US$'!$E$3:$E$63,'Projection of Coal-OIl-Gas-CO2'!W$1)*SUMIFS(CPI!$E$3:$E$73,CPI!$D$3:$D$73,'Projection of Coal-OIl-Gas-CO2'!W$1)/100</f>
        <v>8.0873571300805274E-6</v>
      </c>
      <c r="X23" s="98">
        <f>X17*SUMIFS('Exchange Rate € US$'!$F$3:$F$63,'Exchange Rate € US$'!$E$3:$E$63,'Projection of Coal-OIl-Gas-CO2'!X$1)*SUMIFS(CPI!$E$3:$E$73,CPI!$D$3:$D$73,'Projection of Coal-OIl-Gas-CO2'!X$1)/100</f>
        <v>7.8836567083765846E-6</v>
      </c>
      <c r="Y23" s="98">
        <f>Y17*SUMIFS('Exchange Rate € US$'!$F$3:$F$63,'Exchange Rate € US$'!$E$3:$E$63,'Projection of Coal-OIl-Gas-CO2'!Y$1)*SUMIFS(CPI!$E$3:$E$73,CPI!$D$3:$D$73,'Projection of Coal-OIl-Gas-CO2'!Y$1)/100</f>
        <v>7.6687381715678302E-6</v>
      </c>
      <c r="Z23" s="98">
        <f>Z17*SUMIFS('Exchange Rate € US$'!$F$3:$F$63,'Exchange Rate € US$'!$E$3:$E$63,'Projection of Coal-OIl-Gas-CO2'!Z$1)*SUMIFS(CPI!$E$3:$E$73,CPI!$D$3:$D$73,'Projection of Coal-OIl-Gas-CO2'!Z$1)/100</f>
        <v>7.4560904912138987E-6</v>
      </c>
      <c r="AA23" s="98">
        <f>AA17*SUMIFS('Exchange Rate € US$'!$F$3:$F$63,'Exchange Rate € US$'!$E$3:$E$63,'Projection of Coal-OIl-Gas-CO2'!AA$1)*SUMIFS(CPI!$E$3:$E$73,CPI!$D$3:$D$73,'Projection of Coal-OIl-Gas-CO2'!AA$1)/100</f>
        <v>7.2473609823336441E-6</v>
      </c>
      <c r="AB23" s="98">
        <f>AB17*SUMIFS('Exchange Rate € US$'!$F$3:$F$63,'Exchange Rate € US$'!$E$3:$E$63,'Projection of Coal-OIl-Gas-CO2'!AB$1)*SUMIFS(CPI!$E$3:$E$73,CPI!$D$3:$D$73,'Projection of Coal-OIl-Gas-CO2'!AB$1)/100</f>
        <v>7.0414762367497987E-6</v>
      </c>
      <c r="AC23" s="98">
        <f>AC17*SUMIFS('Exchange Rate € US$'!$F$3:$F$63,'Exchange Rate € US$'!$E$3:$E$63,'Projection of Coal-OIl-Gas-CO2'!AC$1)*SUMIFS(CPI!$E$3:$E$73,CPI!$D$3:$D$73,'Projection of Coal-OIl-Gas-CO2'!AC$1)/100</f>
        <v>6.8347843930284923E-6</v>
      </c>
      <c r="AD23" s="98">
        <f>AD17*SUMIFS('Exchange Rate € US$'!$F$3:$F$63,'Exchange Rate € US$'!$E$3:$E$63,'Projection of Coal-OIl-Gas-CO2'!AD$1)*SUMIFS(CPI!$E$3:$E$73,CPI!$D$3:$D$73,'Projection of Coal-OIl-Gas-CO2'!AD$1)/100</f>
        <v>6.6302526910600583E-6</v>
      </c>
      <c r="AE23" s="98">
        <f>AE17*SUMIFS('Exchange Rate € US$'!$F$3:$F$63,'Exchange Rate € US$'!$E$3:$E$63,'Projection of Coal-OIl-Gas-CO2'!AE$1)*SUMIFS(CPI!$E$3:$E$73,CPI!$D$3:$D$73,'Projection of Coal-OIl-Gas-CO2'!AE$1)/100</f>
        <v>6.4263034201657643E-6</v>
      </c>
      <c r="AF23" s="98">
        <f>AF17*SUMIFS('Exchange Rate € US$'!$F$3:$F$63,'Exchange Rate € US$'!$E$3:$E$63,'Projection of Coal-OIl-Gas-CO2'!AF$1)*SUMIFS(CPI!$E$3:$E$73,CPI!$D$3:$D$73,'Projection of Coal-OIl-Gas-CO2'!AF$1)/100</f>
        <v>6.2206021454686979E-6</v>
      </c>
      <c r="AG23" s="98">
        <f>AG17*SUMIFS('Exchange Rate € US$'!$F$3:$F$63,'Exchange Rate € US$'!$E$3:$E$63,'Projection of Coal-OIl-Gas-CO2'!AG$1)*SUMIFS(CPI!$E$3:$E$73,CPI!$D$3:$D$73,'Projection of Coal-OIl-Gas-CO2'!AG$1)/100</f>
        <v>6.0153988663906947E-6</v>
      </c>
      <c r="AH23" s="98">
        <f>AH17*SUMIFS('Exchange Rate € US$'!$F$3:$F$63,'Exchange Rate € US$'!$E$3:$E$63,'Projection of Coal-OIl-Gas-CO2'!AH$1)*SUMIFS(CPI!$E$3:$E$73,CPI!$D$3:$D$73,'Projection of Coal-OIl-Gas-CO2'!AH$1)/100</f>
        <v>5.8104359758108071E-6</v>
      </c>
      <c r="AI23" s="98">
        <f>AI17*SUMIFS('Exchange Rate € US$'!$F$3:$F$63,'Exchange Rate € US$'!$E$3:$E$63,'Projection of Coal-OIl-Gas-CO2'!AI$1)*SUMIFS(CPI!$E$3:$E$73,CPI!$D$3:$D$73,'Projection of Coal-OIl-Gas-CO2'!AI$1)/100</f>
        <v>5.6056878656506821E-6</v>
      </c>
      <c r="AJ23" s="98">
        <f>AJ17*SUMIFS('Exchange Rate € US$'!$F$3:$F$63,'Exchange Rate € US$'!$E$3:$E$63,'Projection of Coal-OIl-Gas-CO2'!AJ$1)*SUMIFS(CPI!$E$3:$E$73,CPI!$D$3:$D$73,'Projection of Coal-OIl-Gas-CO2'!AJ$1)/100</f>
        <v>5.4010571606008329E-6</v>
      </c>
      <c r="AK23" s="98">
        <f>AK17*SUMIFS('Exchange Rate € US$'!$F$3:$F$63,'Exchange Rate € US$'!$E$3:$E$63,'Projection of Coal-OIl-Gas-CO2'!AK$1)*SUMIFS(CPI!$E$3:$E$73,CPI!$D$3:$D$73,'Projection of Coal-OIl-Gas-CO2'!AK$1)/100</f>
        <v>5.1957475298017167E-6</v>
      </c>
      <c r="AL23" s="98">
        <f>AL17*SUMIFS('Exchange Rate € US$'!$F$3:$F$63,'Exchange Rate € US$'!$E$3:$E$63,'Projection of Coal-OIl-Gas-CO2'!AL$1)*SUMIFS(CPI!$E$3:$E$73,CPI!$D$3:$D$73,'Projection of Coal-OIl-Gas-CO2'!AL$1)/100</f>
        <v>4.9904857109576478E-6</v>
      </c>
      <c r="AM23" s="98">
        <f>AM17*SUMIFS('Exchange Rate € US$'!$F$3:$F$63,'Exchange Rate € US$'!$E$3:$E$63,'Projection of Coal-OIl-Gas-CO2'!AM$1)*SUMIFS(CPI!$E$3:$E$73,CPI!$D$3:$D$73,'Projection of Coal-OIl-Gas-CO2'!AM$1)/100</f>
        <v>4.7996830645215059E-6</v>
      </c>
      <c r="AN23" s="98">
        <f>AN17*SUMIFS('Exchange Rate € US$'!$F$3:$F$63,'Exchange Rate € US$'!$E$3:$E$63,'Projection of Coal-OIl-Gas-CO2'!AN$1)*SUMIFS(CPI!$E$3:$E$73,CPI!$D$3:$D$73,'Projection of Coal-OIl-Gas-CO2'!AN$1)/100</f>
        <v>4.6060141062727156E-6</v>
      </c>
      <c r="AO23" s="98">
        <f>AO17*SUMIFS('Exchange Rate € US$'!$F$3:$F$63,'Exchange Rate € US$'!$E$3:$E$63,'Projection of Coal-OIl-Gas-CO2'!AO$1)*SUMIFS(CPI!$E$3:$E$73,CPI!$D$3:$D$73,'Projection of Coal-OIl-Gas-CO2'!AO$1)/100</f>
        <v>4.4170895773727659E-6</v>
      </c>
      <c r="AP23" s="98">
        <f>AP17*SUMIFS('Exchange Rate € US$'!$F$3:$F$63,'Exchange Rate € US$'!$E$3:$E$63,'Projection of Coal-OIl-Gas-CO2'!AP$1)*SUMIFS(CPI!$E$3:$E$73,CPI!$D$3:$D$73,'Projection of Coal-OIl-Gas-CO2'!AP$1)/100</f>
        <v>4.23348334806438E-6</v>
      </c>
      <c r="AQ23" s="98">
        <f>AQ17*SUMIFS('Exchange Rate € US$'!$F$3:$F$63,'Exchange Rate € US$'!$E$3:$E$63,'Projection of Coal-OIl-Gas-CO2'!AQ$1)*SUMIFS(CPI!$E$3:$E$73,CPI!$D$3:$D$73,'Projection of Coal-OIl-Gas-CO2'!AQ$1)/100</f>
        <v>4.0544364302766697E-6</v>
      </c>
      <c r="AR23" s="98">
        <f>AR17*SUMIFS('Exchange Rate € US$'!$F$3:$F$63,'Exchange Rate € US$'!$E$3:$E$63,'Projection of Coal-OIl-Gas-CO2'!AR$1)*SUMIFS(CPI!$E$3:$E$73,CPI!$D$3:$D$73,'Projection of Coal-OIl-Gas-CO2'!AR$1)/100</f>
        <v>3.8774530208550653E-6</v>
      </c>
      <c r="AS23" s="98">
        <f>AS17*SUMIFS('Exchange Rate € US$'!$F$3:$F$63,'Exchange Rate € US$'!$E$3:$E$63,'Projection of Coal-OIl-Gas-CO2'!AS$1)*SUMIFS(CPI!$E$3:$E$73,CPI!$D$3:$D$73,'Projection of Coal-OIl-Gas-CO2'!AS$1)/100</f>
        <v>3.7058782057364689E-6</v>
      </c>
      <c r="AT23" s="98">
        <f>AT17*SUMIFS('Exchange Rate € US$'!$F$3:$F$63,'Exchange Rate € US$'!$E$3:$E$63,'Projection of Coal-OIl-Gas-CO2'!AT$1)*SUMIFS(CPI!$E$3:$E$73,CPI!$D$3:$D$73,'Projection of Coal-OIl-Gas-CO2'!AT$1)/100</f>
        <v>3.5381910884686961E-6</v>
      </c>
      <c r="AU23" s="98">
        <f>AU17*SUMIFS('Exchange Rate € US$'!$F$3:$F$63,'Exchange Rate € US$'!$E$3:$E$63,'Projection of Coal-OIl-Gas-CO2'!AU$1)*SUMIFS(CPI!$E$3:$E$73,CPI!$D$3:$D$73,'Projection of Coal-OIl-Gas-CO2'!AU$1)/100</f>
        <v>3.374201364667872E-6</v>
      </c>
      <c r="AV23" s="98">
        <f>AV17*SUMIFS('Exchange Rate € US$'!$F$3:$F$63,'Exchange Rate € US$'!$E$3:$E$63,'Projection of Coal-OIl-Gas-CO2'!AV$1)*SUMIFS(CPI!$E$3:$E$73,CPI!$D$3:$D$73,'Projection of Coal-OIl-Gas-CO2'!AV$1)/100</f>
        <v>3.2141612013109393E-6</v>
      </c>
    </row>
    <row r="24" spans="1:48" x14ac:dyDescent="0.3">
      <c r="A24" s="9" t="s">
        <v>61</v>
      </c>
      <c r="B24" s="36" t="s">
        <v>47</v>
      </c>
      <c r="C24" s="36" t="s">
        <v>59</v>
      </c>
      <c r="D24" s="9" t="s">
        <v>143</v>
      </c>
      <c r="E24" s="11">
        <f>E5*SUMIFS(CPI!$E$3:$E$73,CPI!$D$3:$D$73,'Projection of Coal-OIl-Gas-CO2'!E$1)/100</f>
        <v>0</v>
      </c>
      <c r="F24" s="11">
        <f>F5*SUMIFS(CPI!$E$3:$E$73,CPI!$D$3:$D$73,'Projection of Coal-OIl-Gas-CO2'!F$1)/100</f>
        <v>0</v>
      </c>
      <c r="G24" s="11">
        <f>G5*SUMIFS(CPI!$E$3:$E$73,CPI!$D$3:$D$73,'Projection of Coal-OIl-Gas-CO2'!G$1)/100</f>
        <v>0</v>
      </c>
      <c r="H24" s="11">
        <f>H5*SUMIFS(CPI!$E$3:$E$73,CPI!$D$3:$D$73,'Projection of Coal-OIl-Gas-CO2'!H$1)/100</f>
        <v>0</v>
      </c>
      <c r="I24" s="11">
        <f>I5*SUMIFS(CPI!$E$3:$E$73,CPI!$D$3:$D$73,'Projection of Coal-OIl-Gas-CO2'!I$1)/100</f>
        <v>0</v>
      </c>
      <c r="J24" s="11">
        <f>J5*SUMIFS(CPI!$E$3:$E$73,CPI!$D$3:$D$73,'Projection of Coal-OIl-Gas-CO2'!J$1)/100</f>
        <v>25.44172728854166</v>
      </c>
      <c r="K24" s="11">
        <f>K5*SUMIFS(CPI!$E$3:$E$73,CPI!$D$3:$D$73,'Projection of Coal-OIl-Gas-CO2'!K$1)/100</f>
        <v>27.194638911624455</v>
      </c>
      <c r="L24" s="11">
        <f>L5*SUMIFS(CPI!$E$3:$E$73,CPI!$D$3:$D$73,'Projection of Coal-OIl-Gas-CO2'!L$1)/100</f>
        <v>22.216707296848622</v>
      </c>
      <c r="M24" s="11">
        <f>M5*SUMIFS(CPI!$E$3:$E$73,CPI!$D$3:$D$73,'Projection of Coal-OIl-Gas-CO2'!M$1)/100</f>
        <v>20.704270791129751</v>
      </c>
      <c r="N24" s="11">
        <f>N5*SUMIFS(CPI!$E$3:$E$73,CPI!$D$3:$D$73,'Projection of Coal-OIl-Gas-CO2'!N$1)/100</f>
        <v>14.243003004805418</v>
      </c>
      <c r="O24" s="11">
        <f>O5*SUMIFS(CPI!$E$3:$E$73,CPI!$D$3:$D$73,'Projection of Coal-OIl-Gas-CO2'!O$1)/100</f>
        <v>16.999571179705963</v>
      </c>
      <c r="P24" s="11">
        <f>P5*SUMIFS(CPI!$E$3:$E$73,CPI!$D$3:$D$73,'Projection of Coal-OIl-Gas-CO2'!P$1)/100</f>
        <v>21.338667694901758</v>
      </c>
      <c r="Q24" s="11">
        <f>Q5*SUMIFS(CPI!$E$3:$E$73,CPI!$D$3:$D$73,'Projection of Coal-OIl-Gas-CO2'!Q$1)/100</f>
        <v>20.083129017659257</v>
      </c>
      <c r="R24" s="11">
        <f>R5*SUMIFS(CPI!$E$3:$E$73,CPI!$D$3:$D$73,'Projection of Coal-OIl-Gas-CO2'!R$1)/100</f>
        <v>18.40642056404787</v>
      </c>
      <c r="S24" s="11">
        <f>S5*SUMIFS(CPI!$E$3:$E$73,CPI!$D$3:$D$73,'Projection of Coal-OIl-Gas-CO2'!S$1)/100</f>
        <v>18.007468962117581</v>
      </c>
      <c r="T24" s="11">
        <f>T5*SUMIFS(CPI!$E$3:$E$73,CPI!$D$3:$D$73,'Projection of Coal-OIl-Gas-CO2'!T$1)/100</f>
        <v>18.831543947525574</v>
      </c>
      <c r="U24" s="11">
        <f>U5*SUMIFS(CPI!$E$3:$E$73,CPI!$D$3:$D$73,'Projection of Coal-OIl-Gas-CO2'!U$1)/100</f>
        <v>19.888687978552326</v>
      </c>
      <c r="V24" s="11">
        <f>V5*SUMIFS(CPI!$E$3:$E$73,CPI!$D$3:$D$73,'Projection of Coal-OIl-Gas-CO2'!V$1)/100</f>
        <v>21.184197546081897</v>
      </c>
      <c r="W24" s="11">
        <f>W5*SUMIFS(CPI!$E$3:$E$73,CPI!$D$3:$D$73,'Projection of Coal-OIl-Gas-CO2'!W$1)/100</f>
        <v>21.860119291609358</v>
      </c>
      <c r="X24" s="11">
        <f>X5*SUMIFS(CPI!$E$3:$E$73,CPI!$D$3:$D$73,'Projection of Coal-OIl-Gas-CO2'!X$1)/100</f>
        <v>22.377126687454631</v>
      </c>
      <c r="Y24" s="11">
        <f>Y5*SUMIFS(CPI!$E$3:$E$73,CPI!$D$3:$D$73,'Projection of Coal-OIl-Gas-CO2'!Y$1)/100</f>
        <v>23.048846264129438</v>
      </c>
      <c r="Z24" s="11">
        <f>Z5*SUMIFS(CPI!$E$3:$E$73,CPI!$D$3:$D$73,'Projection of Coal-OIl-Gas-CO2'!Z$1)/100</f>
        <v>23.802122678564047</v>
      </c>
      <c r="AA24" s="11">
        <f>AA5*SUMIFS(CPI!$E$3:$E$73,CPI!$D$3:$D$73,'Projection of Coal-OIl-Gas-CO2'!AA$1)/100</f>
        <v>24.591106759812668</v>
      </c>
      <c r="AB24" s="11">
        <f>AB5*SUMIFS(CPI!$E$3:$E$73,CPI!$D$3:$D$73,'Projection of Coal-OIl-Gas-CO2'!AB$1)/100</f>
        <v>25.058768329285478</v>
      </c>
      <c r="AC24" s="11">
        <f>AC5*SUMIFS(CPI!$E$3:$E$73,CPI!$D$3:$D$73,'Projection of Coal-OIl-Gas-CO2'!AC$1)/100</f>
        <v>25.250128673651542</v>
      </c>
      <c r="AD24" s="11">
        <f>AD5*SUMIFS(CPI!$E$3:$E$73,CPI!$D$3:$D$73,'Projection of Coal-OIl-Gas-CO2'!AD$1)/100</f>
        <v>25.643699060257678</v>
      </c>
      <c r="AE24" s="11">
        <f>AE5*SUMIFS(CPI!$E$3:$E$73,CPI!$D$3:$D$73,'Projection of Coal-OIl-Gas-CO2'!AE$1)/100</f>
        <v>26.228776490829596</v>
      </c>
      <c r="AF24" s="11">
        <f>AF5*SUMIFS(CPI!$E$3:$E$73,CPI!$D$3:$D$73,'Projection of Coal-OIl-Gas-CO2'!AF$1)/100</f>
        <v>26.672945769615449</v>
      </c>
      <c r="AG24" s="11">
        <f>AG5*SUMIFS(CPI!$E$3:$E$73,CPI!$D$3:$D$73,'Projection of Coal-OIl-Gas-CO2'!AG$1)/100</f>
        <v>27.059811285064661</v>
      </c>
      <c r="AH24" s="11">
        <f>AH5*SUMIFS(CPI!$E$3:$E$73,CPI!$D$3:$D$73,'Projection of Coal-OIl-Gas-CO2'!AH$1)/100</f>
        <v>27.791508847696853</v>
      </c>
      <c r="AI24" s="11">
        <f>AI5*SUMIFS(CPI!$E$3:$E$73,CPI!$D$3:$D$73,'Projection of Coal-OIl-Gas-CO2'!AI$1)/100</f>
        <v>28.957395115877095</v>
      </c>
      <c r="AJ24" s="11">
        <f>AJ5*SUMIFS(CPI!$E$3:$E$73,CPI!$D$3:$D$73,'Projection of Coal-OIl-Gas-CO2'!AJ$1)/100</f>
        <v>29.546241290655168</v>
      </c>
      <c r="AK24" s="11">
        <f>AK5*SUMIFS(CPI!$E$3:$E$73,CPI!$D$3:$D$73,'Projection of Coal-OIl-Gas-CO2'!AK$1)/100</f>
        <v>29.954873597811034</v>
      </c>
      <c r="AL24" s="11">
        <f>AL5*SUMIFS(CPI!$E$3:$E$73,CPI!$D$3:$D$73,'Projection of Coal-OIl-Gas-CO2'!AL$1)/100</f>
        <v>30.657935886129231</v>
      </c>
      <c r="AM24" s="11">
        <f>AM5*SUMIFS(CPI!$E$3:$E$73,CPI!$D$3:$D$73,'Projection of Coal-OIl-Gas-CO2'!AM$1)/100</f>
        <v>31.239085033332469</v>
      </c>
      <c r="AN24" s="11">
        <f>AN5*SUMIFS(CPI!$E$3:$E$73,CPI!$D$3:$D$73,'Projection of Coal-OIl-Gas-CO2'!AN$1)/100</f>
        <v>31.629496999786237</v>
      </c>
      <c r="AO24" s="11">
        <f>AO5*SUMIFS(CPI!$E$3:$E$73,CPI!$D$3:$D$73,'Projection of Coal-OIl-Gas-CO2'!AO$1)/100</f>
        <v>32.092299474681134</v>
      </c>
      <c r="AP24" s="11">
        <f>AP5*SUMIFS(CPI!$E$3:$E$73,CPI!$D$3:$D$73,'Projection of Coal-OIl-Gas-CO2'!AP$1)/100</f>
        <v>32.533946156020185</v>
      </c>
      <c r="AQ24" s="11">
        <f>AQ5*SUMIFS(CPI!$E$3:$E$73,CPI!$D$3:$D$73,'Projection of Coal-OIl-Gas-CO2'!AQ$1)/100</f>
        <v>32.861861660445385</v>
      </c>
      <c r="AR24" s="11">
        <f>AR5*SUMIFS(CPI!$E$3:$E$73,CPI!$D$3:$D$73,'Projection of Coal-OIl-Gas-CO2'!AR$1)/100</f>
        <v>33.168090747636803</v>
      </c>
      <c r="AS24" s="11">
        <f>AS5*SUMIFS(CPI!$E$3:$E$73,CPI!$D$3:$D$73,'Projection of Coal-OIl-Gas-CO2'!AS$1)/100</f>
        <v>33.458995175857687</v>
      </c>
      <c r="AT24" s="11">
        <f>AT5*SUMIFS(CPI!$E$3:$E$73,CPI!$D$3:$D$73,'Projection of Coal-OIl-Gas-CO2'!AT$1)/100</f>
        <v>33.682240046983367</v>
      </c>
      <c r="AU24" s="11">
        <f>AU5*SUMIFS(CPI!$E$3:$E$73,CPI!$D$3:$D$73,'Projection of Coal-OIl-Gas-CO2'!AU$1)/100</f>
        <v>33.859478947506858</v>
      </c>
      <c r="AV24" s="11">
        <f>AV5*SUMIFS(CPI!$E$3:$E$73,CPI!$D$3:$D$73,'Projection of Coal-OIl-Gas-CO2'!AV$1)/100</f>
        <v>34.008181843988005</v>
      </c>
    </row>
    <row r="25" spans="1:48" x14ac:dyDescent="0.3">
      <c r="A25" s="9" t="s">
        <v>61</v>
      </c>
      <c r="B25" s="36" t="s">
        <v>118</v>
      </c>
      <c r="C25" s="36" t="s">
        <v>59</v>
      </c>
      <c r="D25" s="9" t="s">
        <v>143</v>
      </c>
      <c r="E25" s="11">
        <f>E6*SUMIFS(CPI!$E$3:$E$73,CPI!$D$3:$D$73,'Projection of Coal-OIl-Gas-CO2'!E$1)/100</f>
        <v>0</v>
      </c>
      <c r="F25" s="11">
        <f>F6*SUMIFS(CPI!$E$3:$E$73,CPI!$D$3:$D$73,'Projection of Coal-OIl-Gas-CO2'!F$1)/100</f>
        <v>0</v>
      </c>
      <c r="G25" s="11">
        <f>G6*SUMIFS(CPI!$E$3:$E$73,CPI!$D$3:$D$73,'Projection of Coal-OIl-Gas-CO2'!G$1)/100</f>
        <v>0</v>
      </c>
      <c r="H25" s="11">
        <f>H6*SUMIFS(CPI!$E$3:$E$73,CPI!$D$3:$D$73,'Projection of Coal-OIl-Gas-CO2'!H$1)/100</f>
        <v>0</v>
      </c>
      <c r="I25" s="11">
        <f>I6*SUMIFS(CPI!$E$3:$E$73,CPI!$D$3:$D$73,'Projection of Coal-OIl-Gas-CO2'!I$1)/100</f>
        <v>0</v>
      </c>
      <c r="J25" s="11">
        <f>J6*SUMIFS(CPI!$E$3:$E$73,CPI!$D$3:$D$73,'Projection of Coal-OIl-Gas-CO2'!J$1)/100</f>
        <v>25.44172728854166</v>
      </c>
      <c r="K25" s="11">
        <f>K6*SUMIFS(CPI!$E$3:$E$73,CPI!$D$3:$D$73,'Projection of Coal-OIl-Gas-CO2'!K$1)/100</f>
        <v>27.194638911624455</v>
      </c>
      <c r="L25" s="11">
        <f>L6*SUMIFS(CPI!$E$3:$E$73,CPI!$D$3:$D$73,'Projection of Coal-OIl-Gas-CO2'!L$1)/100</f>
        <v>22.216707296848622</v>
      </c>
      <c r="M25" s="11">
        <f>M6*SUMIFS(CPI!$E$3:$E$73,CPI!$D$3:$D$73,'Projection of Coal-OIl-Gas-CO2'!M$1)/100</f>
        <v>20.704270791129751</v>
      </c>
      <c r="N25" s="11">
        <f>N6*SUMIFS(CPI!$E$3:$E$73,CPI!$D$3:$D$73,'Projection of Coal-OIl-Gas-CO2'!N$1)/100</f>
        <v>14.243003004805418</v>
      </c>
      <c r="O25" s="11">
        <f>O6*SUMIFS(CPI!$E$3:$E$73,CPI!$D$3:$D$73,'Projection of Coal-OIl-Gas-CO2'!O$1)/100</f>
        <v>16.999571179705963</v>
      </c>
      <c r="P25" s="11">
        <f>P6*SUMIFS(CPI!$E$3:$E$73,CPI!$D$3:$D$73,'Projection of Coal-OIl-Gas-CO2'!P$1)/100</f>
        <v>21.338667694901758</v>
      </c>
      <c r="Q25" s="11">
        <f>Q6*SUMIFS(CPI!$E$3:$E$73,CPI!$D$3:$D$73,'Projection of Coal-OIl-Gas-CO2'!Q$1)/100</f>
        <v>20.083129017659257</v>
      </c>
      <c r="R25" s="11">
        <f>R6*SUMIFS(CPI!$E$3:$E$73,CPI!$D$3:$D$73,'Projection of Coal-OIl-Gas-CO2'!R$1)/100</f>
        <v>18.40642056404787</v>
      </c>
      <c r="S25" s="11">
        <f>S6*SUMIFS(CPI!$E$3:$E$73,CPI!$D$3:$D$73,'Projection of Coal-OIl-Gas-CO2'!S$1)/100</f>
        <v>18.363643210983682</v>
      </c>
      <c r="T25" s="11">
        <f>T6*SUMIFS(CPI!$E$3:$E$73,CPI!$D$3:$D$73,'Projection of Coal-OIl-Gas-CO2'!T$1)/100</f>
        <v>18.401313308541649</v>
      </c>
      <c r="U25" s="11">
        <f>U6*SUMIFS(CPI!$E$3:$E$73,CPI!$D$3:$D$73,'Projection of Coal-OIl-Gas-CO2'!U$1)/100</f>
        <v>18.450676407275367</v>
      </c>
      <c r="V25" s="11">
        <f>V6*SUMIFS(CPI!$E$3:$E$73,CPI!$D$3:$D$73,'Projection of Coal-OIl-Gas-CO2'!V$1)/100</f>
        <v>18.50757838746522</v>
      </c>
      <c r="W25" s="11">
        <f>W6*SUMIFS(CPI!$E$3:$E$73,CPI!$D$3:$D$73,'Projection of Coal-OIl-Gas-CO2'!W$1)/100</f>
        <v>18.568381722407661</v>
      </c>
      <c r="X25" s="11">
        <f>X6*SUMIFS(CPI!$E$3:$E$73,CPI!$D$3:$D$73,'Projection of Coal-OIl-Gas-CO2'!X$1)/100</f>
        <v>18.6288993009588</v>
      </c>
      <c r="Y25" s="11">
        <f>Y6*SUMIFS(CPI!$E$3:$E$73,CPI!$D$3:$D$73,'Projection of Coal-OIl-Gas-CO2'!Y$1)/100</f>
        <v>18.683647168805173</v>
      </c>
      <c r="Z25" s="11">
        <f>Z6*SUMIFS(CPI!$E$3:$E$73,CPI!$D$3:$D$73,'Projection of Coal-OIl-Gas-CO2'!Z$1)/100</f>
        <v>18.729880202923844</v>
      </c>
      <c r="AA25" s="11">
        <f>AA6*SUMIFS(CPI!$E$3:$E$73,CPI!$D$3:$D$73,'Projection of Coal-OIl-Gas-CO2'!AA$1)/100</f>
        <v>18.77157858725154</v>
      </c>
      <c r="AB25" s="11">
        <f>AB6*SUMIFS(CPI!$E$3:$E$73,CPI!$D$3:$D$73,'Projection of Coal-OIl-Gas-CO2'!AB$1)/100</f>
        <v>18.805022321397239</v>
      </c>
      <c r="AC25" s="11">
        <f>AC6*SUMIFS(CPI!$E$3:$E$73,CPI!$D$3:$D$73,'Projection of Coal-OIl-Gas-CO2'!AC$1)/100</f>
        <v>18.837502373363225</v>
      </c>
      <c r="AD25" s="11">
        <f>AD6*SUMIFS(CPI!$E$3:$E$73,CPI!$D$3:$D$73,'Projection of Coal-OIl-Gas-CO2'!AD$1)/100</f>
        <v>18.866097120158646</v>
      </c>
      <c r="AE25" s="11">
        <f>AE6*SUMIFS(CPI!$E$3:$E$73,CPI!$D$3:$D$73,'Projection of Coal-OIl-Gas-CO2'!AE$1)/100</f>
        <v>18.897187057605372</v>
      </c>
      <c r="AF25" s="11">
        <f>AF6*SUMIFS(CPI!$E$3:$E$73,CPI!$D$3:$D$73,'Projection of Coal-OIl-Gas-CO2'!AF$1)/100</f>
        <v>18.931080165063744</v>
      </c>
      <c r="AG25" s="11">
        <f>AG6*SUMIFS(CPI!$E$3:$E$73,CPI!$D$3:$D$73,'Projection of Coal-OIl-Gas-CO2'!AG$1)/100</f>
        <v>18.962747882508225</v>
      </c>
      <c r="AH25" s="11">
        <f>AH6*SUMIFS(CPI!$E$3:$E$73,CPI!$D$3:$D$73,'Projection of Coal-OIl-Gas-CO2'!AH$1)/100</f>
        <v>18.998494869166827</v>
      </c>
      <c r="AI25" s="11">
        <f>AI6*SUMIFS(CPI!$E$3:$E$73,CPI!$D$3:$D$73,'Projection of Coal-OIl-Gas-CO2'!AI$1)/100</f>
        <v>19.033397544971418</v>
      </c>
      <c r="AJ25" s="11">
        <f>AJ6*SUMIFS(CPI!$E$3:$E$73,CPI!$D$3:$D$73,'Projection of Coal-OIl-Gas-CO2'!AJ$1)/100</f>
        <v>19.07191550538165</v>
      </c>
      <c r="AK25" s="11">
        <f>AK6*SUMIFS(CPI!$E$3:$E$73,CPI!$D$3:$D$73,'Projection of Coal-OIl-Gas-CO2'!AK$1)/100</f>
        <v>19.111496905611425</v>
      </c>
      <c r="AL25" s="11">
        <f>AL6*SUMIFS(CPI!$E$3:$E$73,CPI!$D$3:$D$73,'Projection of Coal-OIl-Gas-CO2'!AL$1)/100</f>
        <v>19.152010905052236</v>
      </c>
      <c r="AM25" s="11">
        <f>AM6*SUMIFS(CPI!$E$3:$E$73,CPI!$D$3:$D$73,'Projection of Coal-OIl-Gas-CO2'!AM$1)/100</f>
        <v>19.138946621213567</v>
      </c>
      <c r="AN25" s="11">
        <f>AN6*SUMIFS(CPI!$E$3:$E$73,CPI!$D$3:$D$73,'Projection of Coal-OIl-Gas-CO2'!AN$1)/100</f>
        <v>19.138633625612851</v>
      </c>
      <c r="AO25" s="11">
        <f>AO6*SUMIFS(CPI!$E$3:$E$73,CPI!$D$3:$D$73,'Projection of Coal-OIl-Gas-CO2'!AO$1)/100</f>
        <v>19.120533537179242</v>
      </c>
      <c r="AP25" s="11">
        <f>AP6*SUMIFS(CPI!$E$3:$E$73,CPI!$D$3:$D$73,'Projection of Coal-OIl-Gas-CO2'!AP$1)/100</f>
        <v>19.083473363729919</v>
      </c>
      <c r="AQ25" s="11">
        <f>AQ6*SUMIFS(CPI!$E$3:$E$73,CPI!$D$3:$D$73,'Projection of Coal-OIl-Gas-CO2'!AQ$1)/100</f>
        <v>19.02986420074043</v>
      </c>
      <c r="AR25" s="11">
        <f>AR6*SUMIFS(CPI!$E$3:$E$73,CPI!$D$3:$D$73,'Projection of Coal-OIl-Gas-CO2'!AR$1)/100</f>
        <v>18.969980089830653</v>
      </c>
      <c r="AS25" s="11">
        <f>AS6*SUMIFS(CPI!$E$3:$E$73,CPI!$D$3:$D$73,'Projection of Coal-OIl-Gas-CO2'!AS$1)/100</f>
        <v>18.889840518287862</v>
      </c>
      <c r="AT25" s="11">
        <f>AT6*SUMIFS(CPI!$E$3:$E$73,CPI!$D$3:$D$73,'Projection of Coal-OIl-Gas-CO2'!AT$1)/100</f>
        <v>18.796024414852056</v>
      </c>
      <c r="AU25" s="11">
        <f>AU6*SUMIFS(CPI!$E$3:$E$73,CPI!$D$3:$D$73,'Projection of Coal-OIl-Gas-CO2'!AU$1)/100</f>
        <v>18.68909061786055</v>
      </c>
      <c r="AV25" s="11">
        <f>AV6*SUMIFS(CPI!$E$3:$E$73,CPI!$D$3:$D$73,'Projection of Coal-OIl-Gas-CO2'!AV$1)/100</f>
        <v>18.56803113918334</v>
      </c>
    </row>
    <row r="26" spans="1:48" x14ac:dyDescent="0.3">
      <c r="A26" s="9" t="s">
        <v>61</v>
      </c>
      <c r="B26" s="36" t="s">
        <v>119</v>
      </c>
      <c r="C26" s="36" t="s">
        <v>59</v>
      </c>
      <c r="D26" s="9" t="s">
        <v>143</v>
      </c>
      <c r="E26" s="11">
        <f>E7*SUMIFS(CPI!$E$3:$E$73,CPI!$D$3:$D$73,'Projection of Coal-OIl-Gas-CO2'!E$1)/100</f>
        <v>0</v>
      </c>
      <c r="F26" s="11">
        <f>F7*SUMIFS(CPI!$E$3:$E$73,CPI!$D$3:$D$73,'Projection of Coal-OIl-Gas-CO2'!F$1)/100</f>
        <v>0</v>
      </c>
      <c r="G26" s="11">
        <f>G7*SUMIFS(CPI!$E$3:$E$73,CPI!$D$3:$D$73,'Projection of Coal-OIl-Gas-CO2'!G$1)/100</f>
        <v>0</v>
      </c>
      <c r="H26" s="11">
        <f>H7*SUMIFS(CPI!$E$3:$E$73,CPI!$D$3:$D$73,'Projection of Coal-OIl-Gas-CO2'!H$1)/100</f>
        <v>0</v>
      </c>
      <c r="I26" s="11">
        <f>I7*SUMIFS(CPI!$E$3:$E$73,CPI!$D$3:$D$73,'Projection of Coal-OIl-Gas-CO2'!I$1)/100</f>
        <v>0</v>
      </c>
      <c r="J26" s="11">
        <f>J7*SUMIFS(CPI!$E$3:$E$73,CPI!$D$3:$D$73,'Projection of Coal-OIl-Gas-CO2'!J$1)/100</f>
        <v>0</v>
      </c>
      <c r="K26" s="11">
        <f>K7*SUMIFS(CPI!$E$3:$E$73,CPI!$D$3:$D$73,'Projection of Coal-OIl-Gas-CO2'!K$1)/100</f>
        <v>0</v>
      </c>
      <c r="L26" s="11">
        <f>L7*SUMIFS(CPI!$E$3:$E$73,CPI!$D$3:$D$73,'Projection of Coal-OIl-Gas-CO2'!L$1)/100</f>
        <v>0</v>
      </c>
      <c r="M26" s="11">
        <f>M7*SUMIFS(CPI!$E$3:$E$73,CPI!$D$3:$D$73,'Projection of Coal-OIl-Gas-CO2'!M$1)/100</f>
        <v>20.638132116739889</v>
      </c>
      <c r="N26" s="11">
        <f>N7*SUMIFS(CPI!$E$3:$E$73,CPI!$D$3:$D$73,'Projection of Coal-OIl-Gas-CO2'!N$1)/100</f>
        <v>14.15781036657425</v>
      </c>
      <c r="O26" s="11">
        <f>O7*SUMIFS(CPI!$E$3:$E$73,CPI!$D$3:$D$73,'Projection of Coal-OIl-Gas-CO2'!O$1)/100</f>
        <v>17.120092416666669</v>
      </c>
      <c r="P26" s="11">
        <f>P7*SUMIFS(CPI!$E$3:$E$73,CPI!$D$3:$D$73,'Projection of Coal-OIl-Gas-CO2'!P$1)/100</f>
        <v>16.763712598738206</v>
      </c>
      <c r="Q26" s="11">
        <f>Q7*SUMIFS(CPI!$E$3:$E$73,CPI!$D$3:$D$73,'Projection of Coal-OIl-Gas-CO2'!Q$1)/100</f>
        <v>16.465736948699075</v>
      </c>
      <c r="R26" s="11">
        <f>R7*SUMIFS(CPI!$E$3:$E$73,CPI!$D$3:$D$73,'Projection of Coal-OIl-Gas-CO2'!R$1)/100</f>
        <v>18.144114157771217</v>
      </c>
      <c r="S26" s="11">
        <f>S7*SUMIFS(CPI!$E$3:$E$73,CPI!$D$3:$D$73,'Projection of Coal-OIl-Gas-CO2'!S$1)/100</f>
        <v>18.815661936988839</v>
      </c>
      <c r="T26" s="11">
        <f>T7*SUMIFS(CPI!$E$3:$E$73,CPI!$D$3:$D$73,'Projection of Coal-OIl-Gas-CO2'!T$1)/100</f>
        <v>20.115099727809266</v>
      </c>
      <c r="U26" s="11">
        <f>U7*SUMIFS(CPI!$E$3:$E$73,CPI!$D$3:$D$73,'Projection of Coal-OIl-Gas-CO2'!U$1)/100</f>
        <v>21.673405210077291</v>
      </c>
      <c r="V26" s="11">
        <f>V7*SUMIFS(CPI!$E$3:$E$73,CPI!$D$3:$D$73,'Projection of Coal-OIl-Gas-CO2'!V$1)/100</f>
        <v>22.693708274090838</v>
      </c>
      <c r="W26" s="11">
        <f>W7*SUMIFS(CPI!$E$3:$E$73,CPI!$D$3:$D$73,'Projection of Coal-OIl-Gas-CO2'!W$1)/100</f>
        <v>23.398797648033842</v>
      </c>
      <c r="X26" s="11">
        <f>X7*SUMIFS(CPI!$E$3:$E$73,CPI!$D$3:$D$73,'Projection of Coal-OIl-Gas-CO2'!X$1)/100</f>
        <v>24.081913899803098</v>
      </c>
      <c r="Y26" s="11">
        <f>Y7*SUMIFS(CPI!$E$3:$E$73,CPI!$D$3:$D$73,'Projection of Coal-OIl-Gas-CO2'!Y$1)/100</f>
        <v>24.707791754764813</v>
      </c>
      <c r="Z26" s="11">
        <f>Z7*SUMIFS(CPI!$E$3:$E$73,CPI!$D$3:$D$73,'Projection of Coal-OIl-Gas-CO2'!Z$1)/100</f>
        <v>25.193296018611406</v>
      </c>
      <c r="AA26" s="11">
        <f>AA7*SUMIFS(CPI!$E$3:$E$73,CPI!$D$3:$D$73,'Projection of Coal-OIl-Gas-CO2'!AA$1)/100</f>
        <v>25.656905973041436</v>
      </c>
      <c r="AB26" s="11">
        <f>AB7*SUMIFS(CPI!$E$3:$E$73,CPI!$D$3:$D$73,'Projection of Coal-OIl-Gas-CO2'!AB$1)/100</f>
        <v>26.14112772643804</v>
      </c>
      <c r="AC26" s="11">
        <f>AC7*SUMIFS(CPI!$E$3:$E$73,CPI!$D$3:$D$73,'Projection of Coal-OIl-Gas-CO2'!AC$1)/100</f>
        <v>26.460962026400438</v>
      </c>
      <c r="AD26" s="11">
        <f>AD7*SUMIFS(CPI!$E$3:$E$73,CPI!$D$3:$D$73,'Projection of Coal-OIl-Gas-CO2'!AD$1)/100</f>
        <v>26.69485293240167</v>
      </c>
      <c r="AE26" s="11">
        <f>AE7*SUMIFS(CPI!$E$3:$E$73,CPI!$D$3:$D$73,'Projection of Coal-OIl-Gas-CO2'!AE$1)/100</f>
        <v>26.837975464306716</v>
      </c>
      <c r="AF26" s="11">
        <f>AF7*SUMIFS(CPI!$E$3:$E$73,CPI!$D$3:$D$73,'Projection of Coal-OIl-Gas-CO2'!AF$1)/100</f>
        <v>27.06652935813392</v>
      </c>
      <c r="AG26" s="11">
        <f>AG7*SUMIFS(CPI!$E$3:$E$73,CPI!$D$3:$D$73,'Projection of Coal-OIl-Gas-CO2'!AG$1)/100</f>
        <v>27.374154770345687</v>
      </c>
      <c r="AH26" s="11">
        <f>AH7*SUMIFS(CPI!$E$3:$E$73,CPI!$D$3:$D$73,'Projection of Coal-OIl-Gas-CO2'!AH$1)/100</f>
        <v>27.815487437546352</v>
      </c>
      <c r="AI26" s="11">
        <f>AI7*SUMIFS(CPI!$E$3:$E$73,CPI!$D$3:$D$73,'Projection of Coal-OIl-Gas-CO2'!AI$1)/100</f>
        <v>28.50267329985132</v>
      </c>
      <c r="AJ26" s="11">
        <f>AJ7*SUMIFS(CPI!$E$3:$E$73,CPI!$D$3:$D$73,'Projection of Coal-OIl-Gas-CO2'!AJ$1)/100</f>
        <v>28.98663668368965</v>
      </c>
      <c r="AK26" s="11">
        <f>AK7*SUMIFS(CPI!$E$3:$E$73,CPI!$D$3:$D$73,'Projection of Coal-OIl-Gas-CO2'!AK$1)/100</f>
        <v>29.366018009264891</v>
      </c>
      <c r="AL26" s="11">
        <f>AL7*SUMIFS(CPI!$E$3:$E$73,CPI!$D$3:$D$73,'Projection of Coal-OIl-Gas-CO2'!AL$1)/100</f>
        <v>29.795638276519504</v>
      </c>
      <c r="AM26" s="11">
        <f>AM7*SUMIFS(CPI!$E$3:$E$73,CPI!$D$3:$D$73,'Projection of Coal-OIl-Gas-CO2'!AM$1)/100</f>
        <v>30.206885235029276</v>
      </c>
      <c r="AN26" s="11">
        <f>AN7*SUMIFS(CPI!$E$3:$E$73,CPI!$D$3:$D$73,'Projection of Coal-OIl-Gas-CO2'!AN$1)/100</f>
        <v>30.511170731029647</v>
      </c>
      <c r="AO26" s="11">
        <f>AO7*SUMIFS(CPI!$E$3:$E$73,CPI!$D$3:$D$73,'Projection of Coal-OIl-Gas-CO2'!AO$1)/100</f>
        <v>30.814333846084516</v>
      </c>
      <c r="AP26" s="11">
        <f>AP7*SUMIFS(CPI!$E$3:$E$73,CPI!$D$3:$D$73,'Projection of Coal-OIl-Gas-CO2'!AP$1)/100</f>
        <v>31.093879085922023</v>
      </c>
      <c r="AQ26" s="11">
        <f>AQ7*SUMIFS(CPI!$E$3:$E$73,CPI!$D$3:$D$73,'Projection of Coal-OIl-Gas-CO2'!AQ$1)/100</f>
        <v>31.317297639012271</v>
      </c>
      <c r="AR26" s="11">
        <f>AR7*SUMIFS(CPI!$E$3:$E$73,CPI!$D$3:$D$73,'Projection of Coal-OIl-Gas-CO2'!AR$1)/100</f>
        <v>31.503636930813112</v>
      </c>
      <c r="AS26" s="11">
        <f>AS7*SUMIFS(CPI!$E$3:$E$73,CPI!$D$3:$D$73,'Projection of Coal-OIl-Gas-CO2'!AS$1)/100</f>
        <v>31.666524210931026</v>
      </c>
      <c r="AT26" s="11">
        <f>AT7*SUMIFS(CPI!$E$3:$E$73,CPI!$D$3:$D$73,'Projection of Coal-OIl-Gas-CO2'!AT$1)/100</f>
        <v>31.785554719404686</v>
      </c>
      <c r="AU26" s="11">
        <f>AU7*SUMIFS(CPI!$E$3:$E$73,CPI!$D$3:$D$73,'Projection of Coal-OIl-Gas-CO2'!AU$1)/100</f>
        <v>31.8659724672845</v>
      </c>
      <c r="AV26" s="11">
        <f>AV7*SUMIFS(CPI!$E$3:$E$73,CPI!$D$3:$D$73,'Projection of Coal-OIl-Gas-CO2'!AV$1)/100</f>
        <v>31.914258805573496</v>
      </c>
    </row>
    <row r="27" spans="1:48" x14ac:dyDescent="0.3">
      <c r="A27" s="9" t="s">
        <v>122</v>
      </c>
      <c r="B27" s="36" t="s">
        <v>47</v>
      </c>
      <c r="C27" s="36" t="s">
        <v>62</v>
      </c>
      <c r="D27" s="9" t="s">
        <v>143</v>
      </c>
      <c r="E27" s="110">
        <f>E18*SUMIFS('Exchange Rate € US$'!$F$3:$F$63,'Exchange Rate € US$'!$E$3:$E$63,'Projection of Coal-OIl-Gas-CO2'!E$1)*SUMIFS(CPI!$E$3:$E$73,CPI!$D$3:$D$73,'Projection of Coal-OIl-Gas-CO2'!E$1)/100</f>
        <v>35.953407749675364</v>
      </c>
      <c r="F27" s="110">
        <f>F18*SUMIFS('Exchange Rate € US$'!$F$3:$F$63,'Exchange Rate € US$'!$E$3:$E$63,'Projection of Coal-OIl-Gas-CO2'!F$1)*SUMIFS(CPI!$E$3:$E$73,CPI!$D$3:$D$73,'Projection of Coal-OIl-Gas-CO2'!F$1)/100</f>
        <v>43.469832453674123</v>
      </c>
      <c r="G27" s="110">
        <f>G18*SUMIFS('Exchange Rate € US$'!$F$3:$F$63,'Exchange Rate € US$'!$E$3:$E$63,'Projection of Coal-OIl-Gas-CO2'!G$1)*SUMIFS(CPI!$E$3:$E$73,CPI!$D$3:$D$73,'Projection of Coal-OIl-Gas-CO2'!G$1)/100</f>
        <v>28.939845644753571</v>
      </c>
      <c r="H27" s="110">
        <f>H18*SUMIFS('Exchange Rate € US$'!$F$3:$F$63,'Exchange Rate € US$'!$E$3:$E$63,'Projection of Coal-OIl-Gas-CO2'!H$1)*SUMIFS(CPI!$E$3:$E$73,CPI!$D$3:$D$73,'Projection of Coal-OIl-Gas-CO2'!H$1)/100</f>
        <v>38.613375449594464</v>
      </c>
      <c r="I27" s="110">
        <f>I18*SUMIFS('Exchange Rate € US$'!$F$3:$F$63,'Exchange Rate € US$'!$E$3:$E$63,'Projection of Coal-OIl-Gas-CO2'!I$1)*SUMIFS(CPI!$E$3:$E$73,CPI!$D$3:$D$73,'Projection of Coal-OIl-Gas-CO2'!I$1)/100</f>
        <v>50.098875494554989</v>
      </c>
      <c r="J27" s="110">
        <f>J18*SUMIFS('Exchange Rate € US$'!$F$3:$F$63,'Exchange Rate € US$'!$E$3:$E$63,'Projection of Coal-OIl-Gas-CO2'!J$1)*SUMIFS(CPI!$E$3:$E$73,CPI!$D$3:$D$73,'Projection of Coal-OIl-Gas-CO2'!J$1)/100</f>
        <v>53.005853299457698</v>
      </c>
      <c r="K27" s="110">
        <f>K18*SUMIFS('Exchange Rate € US$'!$F$3:$F$63,'Exchange Rate € US$'!$E$3:$E$63,'Projection of Coal-OIl-Gas-CO2'!K$1)*SUMIFS(CPI!$E$3:$E$73,CPI!$D$3:$D$73,'Projection of Coal-OIl-Gas-CO2'!K$1)/100</f>
        <v>49.269118147838235</v>
      </c>
      <c r="L27" s="110">
        <f>L18*SUMIFS('Exchange Rate € US$'!$F$3:$F$63,'Exchange Rate € US$'!$E$3:$E$63,'Projection of Coal-OIl-Gas-CO2'!L$1)*SUMIFS(CPI!$E$3:$E$73,CPI!$D$3:$D$73,'Projection of Coal-OIl-Gas-CO2'!L$1)/100</f>
        <v>44.71784965435031</v>
      </c>
      <c r="M27" s="110">
        <f>M18*SUMIFS('Exchange Rate € US$'!$F$3:$F$63,'Exchange Rate € US$'!$E$3:$E$63,'Projection of Coal-OIl-Gas-CO2'!M$1)*SUMIFS(CPI!$E$3:$E$73,CPI!$D$3:$D$73,'Projection of Coal-OIl-Gas-CO2'!M$1)/100</f>
        <v>28.336911743116524</v>
      </c>
      <c r="N27" s="110">
        <f>N18*SUMIFS('Exchange Rate € US$'!$F$3:$F$63,'Exchange Rate € US$'!$E$3:$E$63,'Projection of Coal-OIl-Gas-CO2'!N$1)*SUMIFS(CPI!$E$3:$E$73,CPI!$D$3:$D$73,'Projection of Coal-OIl-Gas-CO2'!N$1)/100</f>
        <v>23.603217237924724</v>
      </c>
      <c r="O27" s="110">
        <f>O18*SUMIFS('Exchange Rate € US$'!$F$3:$F$63,'Exchange Rate € US$'!$E$3:$E$63,'Projection of Coal-OIl-Gas-CO2'!O$1)*SUMIFS(CPI!$E$3:$E$73,CPI!$D$3:$D$73,'Projection of Coal-OIl-Gas-CO2'!O$1)/100</f>
        <v>28.335951650941016</v>
      </c>
      <c r="P27" s="110">
        <f>P18*SUMIFS('Exchange Rate € US$'!$F$3:$F$63,'Exchange Rate € US$'!$E$3:$E$63,'Projection of Coal-OIl-Gas-CO2'!P$1)*SUMIFS(CPI!$E$3:$E$73,CPI!$D$3:$D$73,'Projection of Coal-OIl-Gas-CO2'!P$1)/100</f>
        <v>35.965762059243445</v>
      </c>
      <c r="Q27" s="110">
        <f>Q18*SUMIFS('Exchange Rate € US$'!$F$3:$F$63,'Exchange Rate € US$'!$E$3:$E$63,'Projection of Coal-OIl-Gas-CO2'!Q$1)*SUMIFS(CPI!$E$3:$E$73,CPI!$D$3:$D$73,'Projection of Coal-OIl-Gas-CO2'!Q$1)/100</f>
        <v>34.994195328960295</v>
      </c>
      <c r="R27" s="110">
        <f>R18*SUMIFS('Exchange Rate € US$'!$F$3:$F$63,'Exchange Rate € US$'!$E$3:$E$63,'Projection of Coal-OIl-Gas-CO2'!R$1)*SUMIFS(CPI!$E$3:$E$73,CPI!$D$3:$D$73,'Projection of Coal-OIl-Gas-CO2'!R$1)/100</f>
        <v>31.291126023577366</v>
      </c>
      <c r="S27" s="110">
        <f>S18*SUMIFS('Exchange Rate € US$'!$F$3:$F$63,'Exchange Rate € US$'!$E$3:$E$63,'Projection of Coal-OIl-Gas-CO2'!S$1)*SUMIFS(CPI!$E$3:$E$73,CPI!$D$3:$D$73,'Projection of Coal-OIl-Gas-CO2'!S$1)/100</f>
        <v>31.114008786099294</v>
      </c>
      <c r="T27" s="110">
        <f>T18*SUMIFS('Exchange Rate € US$'!$F$3:$F$63,'Exchange Rate € US$'!$E$3:$E$63,'Projection of Coal-OIl-Gas-CO2'!T$1)*SUMIFS(CPI!$E$3:$E$73,CPI!$D$3:$D$73,'Projection of Coal-OIl-Gas-CO2'!T$1)/100</f>
        <v>33.425769208455051</v>
      </c>
      <c r="U27" s="110">
        <f>U18*SUMIFS('Exchange Rate € US$'!$F$3:$F$63,'Exchange Rate € US$'!$E$3:$E$63,'Projection of Coal-OIl-Gas-CO2'!U$1)*SUMIFS(CPI!$E$3:$E$73,CPI!$D$3:$D$73,'Projection of Coal-OIl-Gas-CO2'!U$1)/100</f>
        <v>35.645869978790181</v>
      </c>
      <c r="V27" s="110">
        <f>V18*SUMIFS('Exchange Rate € US$'!$F$3:$F$63,'Exchange Rate € US$'!$E$3:$E$63,'Projection of Coal-OIl-Gas-CO2'!V$1)*SUMIFS(CPI!$E$3:$E$73,CPI!$D$3:$D$73,'Projection of Coal-OIl-Gas-CO2'!V$1)/100</f>
        <v>37.777659262489571</v>
      </c>
      <c r="W27" s="110">
        <f>W18*SUMIFS('Exchange Rate € US$'!$F$3:$F$63,'Exchange Rate € US$'!$E$3:$E$63,'Projection of Coal-OIl-Gas-CO2'!W$1)*SUMIFS(CPI!$E$3:$E$73,CPI!$D$3:$D$73,'Projection of Coal-OIl-Gas-CO2'!W$1)/100</f>
        <v>39.629033625756541</v>
      </c>
      <c r="X27" s="110">
        <f>X18*SUMIFS('Exchange Rate € US$'!$F$3:$F$63,'Exchange Rate € US$'!$E$3:$E$63,'Projection of Coal-OIl-Gas-CO2'!X$1)*SUMIFS(CPI!$E$3:$E$73,CPI!$D$3:$D$73,'Projection of Coal-OIl-Gas-CO2'!X$1)/100</f>
        <v>40.31021789768505</v>
      </c>
      <c r="Y27" s="110">
        <f>Y18*SUMIFS('Exchange Rate € US$'!$F$3:$F$63,'Exchange Rate € US$'!$E$3:$E$63,'Projection of Coal-OIl-Gas-CO2'!Y$1)*SUMIFS(CPI!$E$3:$E$73,CPI!$D$3:$D$73,'Projection of Coal-OIl-Gas-CO2'!Y$1)/100</f>
        <v>40.771400957823289</v>
      </c>
      <c r="Z27" s="110">
        <f>Z18*SUMIFS('Exchange Rate € US$'!$F$3:$F$63,'Exchange Rate € US$'!$E$3:$E$63,'Projection of Coal-OIl-Gas-CO2'!Z$1)*SUMIFS(CPI!$E$3:$E$73,CPI!$D$3:$D$73,'Projection of Coal-OIl-Gas-CO2'!Z$1)/100</f>
        <v>41.212932625261303</v>
      </c>
      <c r="AA27" s="110">
        <f>AA18*SUMIFS('Exchange Rate € US$'!$F$3:$F$63,'Exchange Rate € US$'!$E$3:$E$63,'Projection of Coal-OIl-Gas-CO2'!AA$1)*SUMIFS(CPI!$E$3:$E$73,CPI!$D$3:$D$73,'Projection of Coal-OIl-Gas-CO2'!AA$1)/100</f>
        <v>41.657408433315595</v>
      </c>
      <c r="AB27" s="110">
        <f>AB18*SUMIFS('Exchange Rate € US$'!$F$3:$F$63,'Exchange Rate € US$'!$E$3:$E$63,'Projection of Coal-OIl-Gas-CO2'!AB$1)*SUMIFS(CPI!$E$3:$E$73,CPI!$D$3:$D$73,'Projection of Coal-OIl-Gas-CO2'!AB$1)/100</f>
        <v>42.090425507723282</v>
      </c>
      <c r="AC27" s="110">
        <f>AC18*SUMIFS('Exchange Rate € US$'!$F$3:$F$63,'Exchange Rate € US$'!$E$3:$E$63,'Projection of Coal-OIl-Gas-CO2'!AC$1)*SUMIFS(CPI!$E$3:$E$73,CPI!$D$3:$D$73,'Projection of Coal-OIl-Gas-CO2'!AC$1)/100</f>
        <v>42.49883440253263</v>
      </c>
      <c r="AD27" s="110">
        <f>AD18*SUMIFS('Exchange Rate € US$'!$F$3:$F$63,'Exchange Rate € US$'!$E$3:$E$63,'Projection of Coal-OIl-Gas-CO2'!AD$1)*SUMIFS(CPI!$E$3:$E$73,CPI!$D$3:$D$73,'Projection of Coal-OIl-Gas-CO2'!AD$1)/100</f>
        <v>42.884045596530022</v>
      </c>
      <c r="AE27" s="110">
        <f>AE18*SUMIFS('Exchange Rate € US$'!$F$3:$F$63,'Exchange Rate € US$'!$E$3:$E$63,'Projection of Coal-OIl-Gas-CO2'!AE$1)*SUMIFS(CPI!$E$3:$E$73,CPI!$D$3:$D$73,'Projection of Coal-OIl-Gas-CO2'!AE$1)/100</f>
        <v>43.238037538011071</v>
      </c>
      <c r="AF27" s="110">
        <f>AF18*SUMIFS('Exchange Rate € US$'!$F$3:$F$63,'Exchange Rate € US$'!$E$3:$E$63,'Projection of Coal-OIl-Gas-CO2'!AF$1)*SUMIFS(CPI!$E$3:$E$73,CPI!$D$3:$D$73,'Projection of Coal-OIl-Gas-CO2'!AF$1)/100</f>
        <v>43.561542632748285</v>
      </c>
      <c r="AG27" s="110">
        <f>AG18*SUMIFS('Exchange Rate € US$'!$F$3:$F$63,'Exchange Rate € US$'!$E$3:$E$63,'Projection of Coal-OIl-Gas-CO2'!AG$1)*SUMIFS(CPI!$E$3:$E$73,CPI!$D$3:$D$73,'Projection of Coal-OIl-Gas-CO2'!AG$1)/100</f>
        <v>43.85940344598378</v>
      </c>
      <c r="AH27" s="110">
        <f>AH18*SUMIFS('Exchange Rate € US$'!$F$3:$F$63,'Exchange Rate € US$'!$E$3:$E$63,'Projection of Coal-OIl-Gas-CO2'!AH$1)*SUMIFS(CPI!$E$3:$E$73,CPI!$D$3:$D$73,'Projection of Coal-OIl-Gas-CO2'!AH$1)/100</f>
        <v>44.135544370560957</v>
      </c>
      <c r="AI27" s="110">
        <f>AI18*SUMIFS('Exchange Rate € US$'!$F$3:$F$63,'Exchange Rate € US$'!$E$3:$E$63,'Projection of Coal-OIl-Gas-CO2'!AI$1)*SUMIFS(CPI!$E$3:$E$73,CPI!$D$3:$D$73,'Projection of Coal-OIl-Gas-CO2'!AI$1)/100</f>
        <v>44.383777790797716</v>
      </c>
      <c r="AJ27" s="110">
        <f>AJ18*SUMIFS('Exchange Rate € US$'!$F$3:$F$63,'Exchange Rate € US$'!$E$3:$E$63,'Projection of Coal-OIl-Gas-CO2'!AJ$1)*SUMIFS(CPI!$E$3:$E$73,CPI!$D$3:$D$73,'Projection of Coal-OIl-Gas-CO2'!AJ$1)/100</f>
        <v>44.607713993343303</v>
      </c>
      <c r="AK27" s="110">
        <f>AK18*SUMIFS('Exchange Rate € US$'!$F$3:$F$63,'Exchange Rate € US$'!$E$3:$E$63,'Projection of Coal-OIl-Gas-CO2'!AK$1)*SUMIFS(CPI!$E$3:$E$73,CPI!$D$3:$D$73,'Projection of Coal-OIl-Gas-CO2'!AK$1)/100</f>
        <v>44.805215268425584</v>
      </c>
      <c r="AL27" s="110">
        <f>AL18*SUMIFS('Exchange Rate € US$'!$F$3:$F$63,'Exchange Rate € US$'!$E$3:$E$63,'Projection of Coal-OIl-Gas-CO2'!AL$1)*SUMIFS(CPI!$E$3:$E$73,CPI!$D$3:$D$73,'Projection of Coal-OIl-Gas-CO2'!AL$1)/100</f>
        <v>44.979959665189284</v>
      </c>
      <c r="AM27" s="110">
        <f>AM18*SUMIFS('Exchange Rate € US$'!$F$3:$F$63,'Exchange Rate € US$'!$E$3:$E$63,'Projection of Coal-OIl-Gas-CO2'!AM$1)*SUMIFS(CPI!$E$3:$E$73,CPI!$D$3:$D$73,'Projection of Coal-OIl-Gas-CO2'!AM$1)/100</f>
        <v>45.076755049684607</v>
      </c>
      <c r="AN27" s="110">
        <f>AN18*SUMIFS('Exchange Rate € US$'!$F$3:$F$63,'Exchange Rate € US$'!$E$3:$E$63,'Projection of Coal-OIl-Gas-CO2'!AN$1)*SUMIFS(CPI!$E$3:$E$73,CPI!$D$3:$D$73,'Projection of Coal-OIl-Gas-CO2'!AN$1)/100</f>
        <v>45.161125352837992</v>
      </c>
      <c r="AO27" s="110">
        <f>AO18*SUMIFS('Exchange Rate € US$'!$F$3:$F$63,'Exchange Rate € US$'!$E$3:$E$63,'Projection of Coal-OIl-Gas-CO2'!AO$1)*SUMIFS(CPI!$E$3:$E$73,CPI!$D$3:$D$73,'Projection of Coal-OIl-Gas-CO2'!AO$1)/100</f>
        <v>45.203339670028612</v>
      </c>
      <c r="AP27" s="110">
        <f>AP18*SUMIFS('Exchange Rate € US$'!$F$3:$F$63,'Exchange Rate € US$'!$E$3:$E$63,'Projection of Coal-OIl-Gas-CO2'!AP$1)*SUMIFS(CPI!$E$3:$E$73,CPI!$D$3:$D$73,'Projection of Coal-OIl-Gas-CO2'!AP$1)/100</f>
        <v>45.202140981620374</v>
      </c>
      <c r="AQ27" s="110">
        <f>AQ18*SUMIFS('Exchange Rate € US$'!$F$3:$F$63,'Exchange Rate € US$'!$E$3:$E$63,'Projection of Coal-OIl-Gas-CO2'!AQ$1)*SUMIFS(CPI!$E$3:$E$73,CPI!$D$3:$D$73,'Projection of Coal-OIl-Gas-CO2'!AQ$1)/100</f>
        <v>45.159367579421207</v>
      </c>
      <c r="AR27" s="110">
        <f>AR18*SUMIFS('Exchange Rate € US$'!$F$3:$F$63,'Exchange Rate € US$'!$E$3:$E$63,'Projection of Coal-OIl-Gas-CO2'!AR$1)*SUMIFS(CPI!$E$3:$E$73,CPI!$D$3:$D$73,'Projection of Coal-OIl-Gas-CO2'!AR$1)/100</f>
        <v>45.086911090873052</v>
      </c>
      <c r="AS27" s="110">
        <f>AS18*SUMIFS('Exchange Rate € US$'!$F$3:$F$63,'Exchange Rate € US$'!$E$3:$E$63,'Projection of Coal-OIl-Gas-CO2'!AS$1)*SUMIFS(CPI!$E$3:$E$73,CPI!$D$3:$D$73,'Projection of Coal-OIl-Gas-CO2'!AS$1)/100</f>
        <v>44.969329545063331</v>
      </c>
      <c r="AT27" s="110">
        <f>AT18*SUMIFS('Exchange Rate € US$'!$F$3:$F$63,'Exchange Rate € US$'!$E$3:$E$63,'Projection of Coal-OIl-Gas-CO2'!AT$1)*SUMIFS(CPI!$E$3:$E$73,CPI!$D$3:$D$73,'Projection of Coal-OIl-Gas-CO2'!AT$1)/100</f>
        <v>44.813918224004013</v>
      </c>
      <c r="AU27" s="110">
        <f>AU18*SUMIFS('Exchange Rate € US$'!$F$3:$F$63,'Exchange Rate € US$'!$E$3:$E$63,'Projection of Coal-OIl-Gas-CO2'!AU$1)*SUMIFS(CPI!$E$3:$E$73,CPI!$D$3:$D$73,'Projection of Coal-OIl-Gas-CO2'!AU$1)/100</f>
        <v>44.621466674673371</v>
      </c>
      <c r="AV27" s="110">
        <f>AV18*SUMIFS('Exchange Rate € US$'!$F$3:$F$63,'Exchange Rate € US$'!$E$3:$E$63,'Projection of Coal-OIl-Gas-CO2'!AV$1)*SUMIFS(CPI!$E$3:$E$73,CPI!$D$3:$D$73,'Projection of Coal-OIl-Gas-CO2'!AV$1)/100</f>
        <v>44.391036648086612</v>
      </c>
    </row>
    <row r="28" spans="1:48" x14ac:dyDescent="0.3">
      <c r="A28" s="9" t="s">
        <v>122</v>
      </c>
      <c r="B28" s="36" t="s">
        <v>118</v>
      </c>
      <c r="C28" s="36" t="s">
        <v>62</v>
      </c>
      <c r="D28" s="9" t="s">
        <v>143</v>
      </c>
      <c r="E28" s="110">
        <f>E19*SUMIFS('Exchange Rate € US$'!$F$3:$F$63,'Exchange Rate € US$'!$E$3:$E$63,'Projection of Coal-OIl-Gas-CO2'!E$1)*SUMIFS(CPI!$E$3:$E$73,CPI!$D$3:$D$73,'Projection of Coal-OIl-Gas-CO2'!E$1)/100</f>
        <v>35.953407749675364</v>
      </c>
      <c r="F28" s="110">
        <f>F19*SUMIFS('Exchange Rate € US$'!$F$3:$F$63,'Exchange Rate € US$'!$E$3:$E$63,'Projection of Coal-OIl-Gas-CO2'!F$1)*SUMIFS(CPI!$E$3:$E$73,CPI!$D$3:$D$73,'Projection of Coal-OIl-Gas-CO2'!F$1)/100</f>
        <v>43.469832453674123</v>
      </c>
      <c r="G28" s="110">
        <f>G19*SUMIFS('Exchange Rate € US$'!$F$3:$F$63,'Exchange Rate € US$'!$E$3:$E$63,'Projection of Coal-OIl-Gas-CO2'!G$1)*SUMIFS(CPI!$E$3:$E$73,CPI!$D$3:$D$73,'Projection of Coal-OIl-Gas-CO2'!G$1)/100</f>
        <v>28.939845644753571</v>
      </c>
      <c r="H28" s="110">
        <f>H19*SUMIFS('Exchange Rate € US$'!$F$3:$F$63,'Exchange Rate € US$'!$E$3:$E$63,'Projection of Coal-OIl-Gas-CO2'!H$1)*SUMIFS(CPI!$E$3:$E$73,CPI!$D$3:$D$73,'Projection of Coal-OIl-Gas-CO2'!H$1)/100</f>
        <v>38.613375449594464</v>
      </c>
      <c r="I28" s="110">
        <f>I19*SUMIFS('Exchange Rate € US$'!$F$3:$F$63,'Exchange Rate € US$'!$E$3:$E$63,'Projection of Coal-OIl-Gas-CO2'!I$1)*SUMIFS(CPI!$E$3:$E$73,CPI!$D$3:$D$73,'Projection of Coal-OIl-Gas-CO2'!I$1)/100</f>
        <v>50.098875494554989</v>
      </c>
      <c r="J28" s="110">
        <f>J19*SUMIFS('Exchange Rate € US$'!$F$3:$F$63,'Exchange Rate € US$'!$E$3:$E$63,'Projection of Coal-OIl-Gas-CO2'!J$1)*SUMIFS(CPI!$E$3:$E$73,CPI!$D$3:$D$73,'Projection of Coal-OIl-Gas-CO2'!J$1)/100</f>
        <v>53.005853299457698</v>
      </c>
      <c r="K28" s="110">
        <f>K19*SUMIFS('Exchange Rate € US$'!$F$3:$F$63,'Exchange Rate € US$'!$E$3:$E$63,'Projection of Coal-OIl-Gas-CO2'!K$1)*SUMIFS(CPI!$E$3:$E$73,CPI!$D$3:$D$73,'Projection of Coal-OIl-Gas-CO2'!K$1)/100</f>
        <v>49.269118147838235</v>
      </c>
      <c r="L28" s="110">
        <f>L19*SUMIFS('Exchange Rate € US$'!$F$3:$F$63,'Exchange Rate € US$'!$E$3:$E$63,'Projection of Coal-OIl-Gas-CO2'!L$1)*SUMIFS(CPI!$E$3:$E$73,CPI!$D$3:$D$73,'Projection of Coal-OIl-Gas-CO2'!L$1)/100</f>
        <v>44.71784965435031</v>
      </c>
      <c r="M28" s="110">
        <f>M19*SUMIFS('Exchange Rate € US$'!$F$3:$F$63,'Exchange Rate € US$'!$E$3:$E$63,'Projection of Coal-OIl-Gas-CO2'!M$1)*SUMIFS(CPI!$E$3:$E$73,CPI!$D$3:$D$73,'Projection of Coal-OIl-Gas-CO2'!M$1)/100</f>
        <v>28.336911743116524</v>
      </c>
      <c r="N28" s="110">
        <f>N19*SUMIFS('Exchange Rate € US$'!$F$3:$F$63,'Exchange Rate € US$'!$E$3:$E$63,'Projection of Coal-OIl-Gas-CO2'!N$1)*SUMIFS(CPI!$E$3:$E$73,CPI!$D$3:$D$73,'Projection of Coal-OIl-Gas-CO2'!N$1)/100</f>
        <v>23.603217237924724</v>
      </c>
      <c r="O28" s="110">
        <f>O19*SUMIFS('Exchange Rate € US$'!$F$3:$F$63,'Exchange Rate € US$'!$E$3:$E$63,'Projection of Coal-OIl-Gas-CO2'!O$1)*SUMIFS(CPI!$E$3:$E$73,CPI!$D$3:$D$73,'Projection of Coal-OIl-Gas-CO2'!O$1)/100</f>
        <v>28.335951650941016</v>
      </c>
      <c r="P28" s="110">
        <f>P19*SUMIFS('Exchange Rate € US$'!$F$3:$F$63,'Exchange Rate € US$'!$E$3:$E$63,'Projection of Coal-OIl-Gas-CO2'!P$1)*SUMIFS(CPI!$E$3:$E$73,CPI!$D$3:$D$73,'Projection of Coal-OIl-Gas-CO2'!P$1)/100</f>
        <v>35.965762059243445</v>
      </c>
      <c r="Q28" s="110">
        <f>Q19*SUMIFS('Exchange Rate € US$'!$F$3:$F$63,'Exchange Rate € US$'!$E$3:$E$63,'Projection of Coal-OIl-Gas-CO2'!Q$1)*SUMIFS(CPI!$E$3:$E$73,CPI!$D$3:$D$73,'Projection of Coal-OIl-Gas-CO2'!Q$1)/100</f>
        <v>34.994195328960295</v>
      </c>
      <c r="R28" s="110">
        <f>R19*SUMIFS('Exchange Rate € US$'!$F$3:$F$63,'Exchange Rate € US$'!$E$3:$E$63,'Projection of Coal-OIl-Gas-CO2'!R$1)*SUMIFS(CPI!$E$3:$E$73,CPI!$D$3:$D$73,'Projection of Coal-OIl-Gas-CO2'!R$1)/100</f>
        <v>31.291126023577366</v>
      </c>
      <c r="S28" s="110">
        <f>S19*SUMIFS('Exchange Rate € US$'!$F$3:$F$63,'Exchange Rate € US$'!$E$3:$E$63,'Projection of Coal-OIl-Gas-CO2'!S$1)*SUMIFS(CPI!$E$3:$E$73,CPI!$D$3:$D$73,'Projection of Coal-OIl-Gas-CO2'!S$1)/100</f>
        <v>30.791773309340687</v>
      </c>
      <c r="T28" s="110">
        <f>T19*SUMIFS('Exchange Rate € US$'!$F$3:$F$63,'Exchange Rate € US$'!$E$3:$E$63,'Projection of Coal-OIl-Gas-CO2'!T$1)*SUMIFS(CPI!$E$3:$E$73,CPI!$D$3:$D$73,'Projection of Coal-OIl-Gas-CO2'!T$1)/100</f>
        <v>32.526097779550334</v>
      </c>
      <c r="U28" s="110">
        <f>U19*SUMIFS('Exchange Rate € US$'!$F$3:$F$63,'Exchange Rate € US$'!$E$3:$E$63,'Projection of Coal-OIl-Gas-CO2'!U$1)*SUMIFS(CPI!$E$3:$E$73,CPI!$D$3:$D$73,'Projection of Coal-OIl-Gas-CO2'!U$1)/100</f>
        <v>34.190553878252011</v>
      </c>
      <c r="V28" s="110">
        <f>V19*SUMIFS('Exchange Rate € US$'!$F$3:$F$63,'Exchange Rate € US$'!$E$3:$E$63,'Projection of Coal-OIl-Gas-CO2'!V$1)*SUMIFS(CPI!$E$3:$E$73,CPI!$D$3:$D$73,'Projection of Coal-OIl-Gas-CO2'!V$1)/100</f>
        <v>35.787564474912912</v>
      </c>
      <c r="W28" s="110">
        <f>W19*SUMIFS('Exchange Rate € US$'!$F$3:$F$63,'Exchange Rate € US$'!$E$3:$E$63,'Projection of Coal-OIl-Gas-CO2'!W$1)*SUMIFS(CPI!$E$3:$E$73,CPI!$D$3:$D$73,'Projection of Coal-OIl-Gas-CO2'!W$1)/100</f>
        <v>37.100094260658857</v>
      </c>
      <c r="X28" s="110">
        <f>X19*SUMIFS('Exchange Rate € US$'!$F$3:$F$63,'Exchange Rate € US$'!$E$3:$E$63,'Projection of Coal-OIl-Gas-CO2'!X$1)*SUMIFS(CPI!$E$3:$E$73,CPI!$D$3:$D$73,'Projection of Coal-OIl-Gas-CO2'!X$1)/100</f>
        <v>37.149068533587467</v>
      </c>
      <c r="Y28" s="110">
        <f>Y19*SUMIFS('Exchange Rate € US$'!$F$3:$F$63,'Exchange Rate € US$'!$E$3:$E$63,'Projection of Coal-OIl-Gas-CO2'!Y$1)*SUMIFS(CPI!$E$3:$E$73,CPI!$D$3:$D$73,'Projection of Coal-OIl-Gas-CO2'!Y$1)/100</f>
        <v>36.992088815539248</v>
      </c>
      <c r="Z28" s="110">
        <f>Z19*SUMIFS('Exchange Rate € US$'!$F$3:$F$63,'Exchange Rate € US$'!$E$3:$E$63,'Projection of Coal-OIl-Gas-CO2'!Z$1)*SUMIFS(CPI!$E$3:$E$73,CPI!$D$3:$D$73,'Projection of Coal-OIl-Gas-CO2'!Z$1)/100</f>
        <v>36.841250861324596</v>
      </c>
      <c r="AA28" s="110">
        <f>AA19*SUMIFS('Exchange Rate € US$'!$F$3:$F$63,'Exchange Rate € US$'!$E$3:$E$63,'Projection of Coal-OIl-Gas-CO2'!AA$1)*SUMIFS(CPI!$E$3:$E$73,CPI!$D$3:$D$73,'Projection of Coal-OIl-Gas-CO2'!AA$1)/100</f>
        <v>36.715049933061415</v>
      </c>
      <c r="AB28" s="110">
        <f>AB19*SUMIFS('Exchange Rate € US$'!$F$3:$F$63,'Exchange Rate € US$'!$E$3:$E$63,'Projection of Coal-OIl-Gas-CO2'!AB$1)*SUMIFS(CPI!$E$3:$E$73,CPI!$D$3:$D$73,'Projection of Coal-OIl-Gas-CO2'!AB$1)/100</f>
        <v>36.598908517325746</v>
      </c>
      <c r="AC28" s="110">
        <f>AC19*SUMIFS('Exchange Rate € US$'!$F$3:$F$63,'Exchange Rate € US$'!$E$3:$E$63,'Projection of Coal-OIl-Gas-CO2'!AC$1)*SUMIFS(CPI!$E$3:$E$73,CPI!$D$3:$D$73,'Projection of Coal-OIl-Gas-CO2'!AC$1)/100</f>
        <v>36.480202579962814</v>
      </c>
      <c r="AD28" s="110">
        <f>AD19*SUMIFS('Exchange Rate € US$'!$F$3:$F$63,'Exchange Rate € US$'!$E$3:$E$63,'Projection of Coal-OIl-Gas-CO2'!AD$1)*SUMIFS(CPI!$E$3:$E$73,CPI!$D$3:$D$73,'Projection of Coal-OIl-Gas-CO2'!AD$1)/100</f>
        <v>36.359355386956864</v>
      </c>
      <c r="AE28" s="110">
        <f>AE19*SUMIFS('Exchange Rate € US$'!$F$3:$F$63,'Exchange Rate € US$'!$E$3:$E$63,'Projection of Coal-OIl-Gas-CO2'!AE$1)*SUMIFS(CPI!$E$3:$E$73,CPI!$D$3:$D$73,'Projection of Coal-OIl-Gas-CO2'!AE$1)/100</f>
        <v>36.228914674248053</v>
      </c>
      <c r="AF28" s="110">
        <f>AF19*SUMIFS('Exchange Rate € US$'!$F$3:$F$63,'Exchange Rate € US$'!$E$3:$E$63,'Projection of Coal-OIl-Gas-CO2'!AF$1)*SUMIFS(CPI!$E$3:$E$73,CPI!$D$3:$D$73,'Projection of Coal-OIl-Gas-CO2'!AF$1)/100</f>
        <v>36.089060273712384</v>
      </c>
      <c r="AG28" s="110">
        <f>AG19*SUMIFS('Exchange Rate € US$'!$F$3:$F$63,'Exchange Rate € US$'!$E$3:$E$63,'Projection of Coal-OIl-Gas-CO2'!AG$1)*SUMIFS(CPI!$E$3:$E$73,CPI!$D$3:$D$73,'Projection of Coal-OIl-Gas-CO2'!AG$1)/100</f>
        <v>35.94335800697192</v>
      </c>
      <c r="AH28" s="110">
        <f>AH19*SUMIFS('Exchange Rate € US$'!$F$3:$F$63,'Exchange Rate € US$'!$E$3:$E$63,'Projection of Coal-OIl-Gas-CO2'!AH$1)*SUMIFS(CPI!$E$3:$E$73,CPI!$D$3:$D$73,'Projection of Coal-OIl-Gas-CO2'!AH$1)/100</f>
        <v>35.794504747780522</v>
      </c>
      <c r="AI28" s="110">
        <f>AI19*SUMIFS('Exchange Rate € US$'!$F$3:$F$63,'Exchange Rate € US$'!$E$3:$E$63,'Projection of Coal-OIl-Gas-CO2'!AI$1)*SUMIFS(CPI!$E$3:$E$73,CPI!$D$3:$D$73,'Projection of Coal-OIl-Gas-CO2'!AI$1)/100</f>
        <v>35.636998731545042</v>
      </c>
      <c r="AJ28" s="110">
        <f>AJ19*SUMIFS('Exchange Rate € US$'!$F$3:$F$63,'Exchange Rate € US$'!$E$3:$E$63,'Projection of Coal-OIl-Gas-CO2'!AJ$1)*SUMIFS(CPI!$E$3:$E$73,CPI!$D$3:$D$73,'Projection of Coal-OIl-Gas-CO2'!AJ$1)/100</f>
        <v>35.47337123518318</v>
      </c>
      <c r="AK28" s="110">
        <f>AK19*SUMIFS('Exchange Rate € US$'!$F$3:$F$63,'Exchange Rate € US$'!$E$3:$E$63,'Projection of Coal-OIl-Gas-CO2'!AK$1)*SUMIFS(CPI!$E$3:$E$73,CPI!$D$3:$D$73,'Projection of Coal-OIl-Gas-CO2'!AK$1)/100</f>
        <v>35.301550409108096</v>
      </c>
      <c r="AL28" s="110">
        <f>AL19*SUMIFS('Exchange Rate € US$'!$F$3:$F$63,'Exchange Rate € US$'!$E$3:$E$63,'Projection of Coal-OIl-Gas-CO2'!AL$1)*SUMIFS(CPI!$E$3:$E$73,CPI!$D$3:$D$73,'Projection of Coal-OIl-Gas-CO2'!AL$1)/100</f>
        <v>35.124101035508914</v>
      </c>
      <c r="AM28" s="110">
        <f>AM19*SUMIFS('Exchange Rate € US$'!$F$3:$F$63,'Exchange Rate € US$'!$E$3:$E$63,'Projection of Coal-OIl-Gas-CO2'!AM$1)*SUMIFS(CPI!$E$3:$E$73,CPI!$D$3:$D$73,'Projection of Coal-OIl-Gas-CO2'!AM$1)/100</f>
        <v>34.897940114471666</v>
      </c>
      <c r="AN28" s="110">
        <f>AN19*SUMIFS('Exchange Rate € US$'!$F$3:$F$63,'Exchange Rate € US$'!$E$3:$E$63,'Projection of Coal-OIl-Gas-CO2'!AN$1)*SUMIFS(CPI!$E$3:$E$73,CPI!$D$3:$D$73,'Projection of Coal-OIl-Gas-CO2'!AN$1)/100</f>
        <v>34.674113137983902</v>
      </c>
      <c r="AO28" s="110">
        <f>AO19*SUMIFS('Exchange Rate € US$'!$F$3:$F$63,'Exchange Rate € US$'!$E$3:$E$63,'Projection of Coal-OIl-Gas-CO2'!AO$1)*SUMIFS(CPI!$E$3:$E$73,CPI!$D$3:$D$73,'Projection of Coal-OIl-Gas-CO2'!AO$1)/100</f>
        <v>34.429444690697601</v>
      </c>
      <c r="AP28" s="110">
        <f>AP19*SUMIFS('Exchange Rate € US$'!$F$3:$F$63,'Exchange Rate € US$'!$E$3:$E$63,'Projection of Coal-OIl-Gas-CO2'!AP$1)*SUMIFS(CPI!$E$3:$E$73,CPI!$D$3:$D$73,'Projection of Coal-OIl-Gas-CO2'!AP$1)/100</f>
        <v>34.163022272665422</v>
      </c>
      <c r="AQ28" s="110">
        <f>AQ19*SUMIFS('Exchange Rate € US$'!$F$3:$F$63,'Exchange Rate € US$'!$E$3:$E$63,'Projection of Coal-OIl-Gas-CO2'!AQ$1)*SUMIFS(CPI!$E$3:$E$73,CPI!$D$3:$D$73,'Projection of Coal-OIl-Gas-CO2'!AQ$1)/100</f>
        <v>33.876280588330218</v>
      </c>
      <c r="AR28" s="110">
        <f>AR19*SUMIFS('Exchange Rate € US$'!$F$3:$F$63,'Exchange Rate € US$'!$E$3:$E$63,'Projection of Coal-OIl-Gas-CO2'!AR$1)*SUMIFS(CPI!$E$3:$E$73,CPI!$D$3:$D$73,'Projection of Coal-OIl-Gas-CO2'!AR$1)/100</f>
        <v>33.578097249486405</v>
      </c>
      <c r="AS28" s="110">
        <f>AS19*SUMIFS('Exchange Rate € US$'!$F$3:$F$63,'Exchange Rate € US$'!$E$3:$E$63,'Projection of Coal-OIl-Gas-CO2'!AS$1)*SUMIFS(CPI!$E$3:$E$73,CPI!$D$3:$D$73,'Projection of Coal-OIl-Gas-CO2'!AS$1)/100</f>
        <v>33.256886595885369</v>
      </c>
      <c r="AT28" s="110">
        <f>AT19*SUMIFS('Exchange Rate € US$'!$F$3:$F$63,'Exchange Rate € US$'!$E$3:$E$63,'Projection of Coal-OIl-Gas-CO2'!AT$1)*SUMIFS(CPI!$E$3:$E$73,CPI!$D$3:$D$73,'Projection of Coal-OIl-Gas-CO2'!AT$1)/100</f>
        <v>32.918085946049501</v>
      </c>
      <c r="AU28" s="110">
        <f>AU19*SUMIFS('Exchange Rate € US$'!$F$3:$F$63,'Exchange Rate € US$'!$E$3:$E$63,'Projection of Coal-OIl-Gas-CO2'!AU$1)*SUMIFS(CPI!$E$3:$E$73,CPI!$D$3:$D$73,'Projection of Coal-OIl-Gas-CO2'!AU$1)/100</f>
        <v>32.562238895844921</v>
      </c>
      <c r="AV28" s="110">
        <f>AV19*SUMIFS('Exchange Rate € US$'!$F$3:$F$63,'Exchange Rate € US$'!$E$3:$E$63,'Projection of Coal-OIl-Gas-CO2'!AV$1)*SUMIFS(CPI!$E$3:$E$73,CPI!$D$3:$D$73,'Projection of Coal-OIl-Gas-CO2'!AV$1)/100</f>
        <v>32.188623988419437</v>
      </c>
    </row>
    <row r="29" spans="1:48" x14ac:dyDescent="0.3">
      <c r="A29" s="9" t="s">
        <v>122</v>
      </c>
      <c r="B29" s="36" t="s">
        <v>119</v>
      </c>
      <c r="C29" s="36" t="s">
        <v>62</v>
      </c>
      <c r="D29" s="9" t="s">
        <v>143</v>
      </c>
      <c r="E29" s="110">
        <f>E20*SUMIFS('Exchange Rate € US$'!$F$3:$F$63,'Exchange Rate € US$'!$E$3:$E$63,'Projection of Coal-OIl-Gas-CO2'!E$1)*SUMIFS(CPI!$E$3:$E$73,CPI!$D$3:$D$73,'Projection of Coal-OIl-Gas-CO2'!E$1)/100</f>
        <v>35.953407749675364</v>
      </c>
      <c r="F29" s="110">
        <f>F20*SUMIFS('Exchange Rate € US$'!$F$3:$F$63,'Exchange Rate € US$'!$E$3:$E$63,'Projection of Coal-OIl-Gas-CO2'!F$1)*SUMIFS(CPI!$E$3:$E$73,CPI!$D$3:$D$73,'Projection of Coal-OIl-Gas-CO2'!F$1)/100</f>
        <v>43.469832453674123</v>
      </c>
      <c r="G29" s="110">
        <f>G20*SUMIFS('Exchange Rate € US$'!$F$3:$F$63,'Exchange Rate € US$'!$E$3:$E$63,'Projection of Coal-OIl-Gas-CO2'!G$1)*SUMIFS(CPI!$E$3:$E$73,CPI!$D$3:$D$73,'Projection of Coal-OIl-Gas-CO2'!G$1)/100</f>
        <v>28.939845644753571</v>
      </c>
      <c r="H29" s="110">
        <f>H20*SUMIFS('Exchange Rate € US$'!$F$3:$F$63,'Exchange Rate € US$'!$E$3:$E$63,'Projection of Coal-OIl-Gas-CO2'!H$1)*SUMIFS(CPI!$E$3:$E$73,CPI!$D$3:$D$73,'Projection of Coal-OIl-Gas-CO2'!H$1)/100</f>
        <v>38.613375449594464</v>
      </c>
      <c r="I29" s="110">
        <f>I20*SUMIFS('Exchange Rate € US$'!$F$3:$F$63,'Exchange Rate € US$'!$E$3:$E$63,'Projection of Coal-OIl-Gas-CO2'!I$1)*SUMIFS(CPI!$E$3:$E$73,CPI!$D$3:$D$73,'Projection of Coal-OIl-Gas-CO2'!I$1)/100</f>
        <v>50.098875494554989</v>
      </c>
      <c r="J29" s="110">
        <f>J20*SUMIFS('Exchange Rate € US$'!$F$3:$F$63,'Exchange Rate € US$'!$E$3:$E$63,'Projection of Coal-OIl-Gas-CO2'!J$1)*SUMIFS(CPI!$E$3:$E$73,CPI!$D$3:$D$73,'Projection of Coal-OIl-Gas-CO2'!J$1)/100</f>
        <v>53.005853299457698</v>
      </c>
      <c r="K29" s="110">
        <f>K20*SUMIFS('Exchange Rate € US$'!$F$3:$F$63,'Exchange Rate € US$'!$E$3:$E$63,'Projection of Coal-OIl-Gas-CO2'!K$1)*SUMIFS(CPI!$E$3:$E$73,CPI!$D$3:$D$73,'Projection of Coal-OIl-Gas-CO2'!K$1)/100</f>
        <v>49.269118147838235</v>
      </c>
      <c r="L29" s="110">
        <f>L20*SUMIFS('Exchange Rate € US$'!$F$3:$F$63,'Exchange Rate € US$'!$E$3:$E$63,'Projection of Coal-OIl-Gas-CO2'!L$1)*SUMIFS(CPI!$E$3:$E$73,CPI!$D$3:$D$73,'Projection of Coal-OIl-Gas-CO2'!L$1)/100</f>
        <v>44.71784965435031</v>
      </c>
      <c r="M29" s="110">
        <f>M20*SUMIFS('Exchange Rate € US$'!$F$3:$F$63,'Exchange Rate € US$'!$E$3:$E$63,'Projection of Coal-OIl-Gas-CO2'!M$1)*SUMIFS(CPI!$E$3:$E$73,CPI!$D$3:$D$73,'Projection of Coal-OIl-Gas-CO2'!M$1)/100</f>
        <v>28.336911743116524</v>
      </c>
      <c r="N29" s="110">
        <f>N20*SUMIFS('Exchange Rate € US$'!$F$3:$F$63,'Exchange Rate € US$'!$E$3:$E$63,'Projection of Coal-OIl-Gas-CO2'!N$1)*SUMIFS(CPI!$E$3:$E$73,CPI!$D$3:$D$73,'Projection of Coal-OIl-Gas-CO2'!N$1)/100</f>
        <v>23.603217237924724</v>
      </c>
      <c r="O29" s="110">
        <f>O20*SUMIFS('Exchange Rate € US$'!$F$3:$F$63,'Exchange Rate € US$'!$E$3:$E$63,'Projection of Coal-OIl-Gas-CO2'!O$1)*SUMIFS(CPI!$E$3:$E$73,CPI!$D$3:$D$73,'Projection of Coal-OIl-Gas-CO2'!O$1)/100</f>
        <v>28.335951650941016</v>
      </c>
      <c r="P29" s="110">
        <f>P20*SUMIFS('Exchange Rate € US$'!$F$3:$F$63,'Exchange Rate € US$'!$E$3:$E$63,'Projection of Coal-OIl-Gas-CO2'!P$1)*SUMIFS(CPI!$E$3:$E$73,CPI!$D$3:$D$73,'Projection of Coal-OIl-Gas-CO2'!P$1)/100</f>
        <v>35.965762059243445</v>
      </c>
      <c r="Q29" s="110">
        <f>Q20*SUMIFS('Exchange Rate € US$'!$F$3:$F$63,'Exchange Rate € US$'!$E$3:$E$63,'Projection of Coal-OIl-Gas-CO2'!Q$1)*SUMIFS(CPI!$E$3:$E$73,CPI!$D$3:$D$73,'Projection of Coal-OIl-Gas-CO2'!Q$1)/100</f>
        <v>34.994195328960295</v>
      </c>
      <c r="R29" s="110">
        <f>R20*SUMIFS('Exchange Rate € US$'!$F$3:$F$63,'Exchange Rate € US$'!$E$3:$E$63,'Projection of Coal-OIl-Gas-CO2'!R$1)*SUMIFS(CPI!$E$3:$E$73,CPI!$D$3:$D$73,'Projection of Coal-OIl-Gas-CO2'!R$1)/100</f>
        <v>31.291126023577366</v>
      </c>
      <c r="S29" s="110">
        <f>S20*SUMIFS('Exchange Rate € US$'!$F$3:$F$63,'Exchange Rate € US$'!$E$3:$E$63,'Projection of Coal-OIl-Gas-CO2'!S$1)*SUMIFS(CPI!$E$3:$E$73,CPI!$D$3:$D$73,'Projection of Coal-OIl-Gas-CO2'!S$1)/100</f>
        <v>29.825066879064806</v>
      </c>
      <c r="T29" s="110">
        <f>T20*SUMIFS('Exchange Rate € US$'!$F$3:$F$63,'Exchange Rate € US$'!$E$3:$E$63,'Projection of Coal-OIl-Gas-CO2'!T$1)*SUMIFS(CPI!$E$3:$E$73,CPI!$D$3:$D$73,'Projection of Coal-OIl-Gas-CO2'!T$1)/100</f>
        <v>29.827083492836053</v>
      </c>
      <c r="U29" s="110">
        <f>U20*SUMIFS('Exchange Rate € US$'!$F$3:$F$63,'Exchange Rate € US$'!$E$3:$E$63,'Projection of Coal-OIl-Gas-CO2'!U$1)*SUMIFS(CPI!$E$3:$E$73,CPI!$D$3:$D$73,'Projection of Coal-OIl-Gas-CO2'!U$1)/100</f>
        <v>29.82460557663731</v>
      </c>
      <c r="V29" s="110">
        <f>V20*SUMIFS('Exchange Rate € US$'!$F$3:$F$63,'Exchange Rate € US$'!$E$3:$E$63,'Projection of Coal-OIl-Gas-CO2'!V$1)*SUMIFS(CPI!$E$3:$E$73,CPI!$D$3:$D$73,'Projection of Coal-OIl-Gas-CO2'!V$1)/100</f>
        <v>29.817280112182662</v>
      </c>
      <c r="W29" s="110">
        <f>W20*SUMIFS('Exchange Rate € US$'!$F$3:$F$63,'Exchange Rate € US$'!$E$3:$E$63,'Projection of Coal-OIl-Gas-CO2'!W$1)*SUMIFS(CPI!$E$3:$E$73,CPI!$D$3:$D$73,'Projection of Coal-OIl-Gas-CO2'!W$1)/100</f>
        <v>29.768472519994461</v>
      </c>
      <c r="X29" s="110">
        <f>X20*SUMIFS('Exchange Rate € US$'!$F$3:$F$63,'Exchange Rate € US$'!$E$3:$E$63,'Projection of Coal-OIl-Gas-CO2'!X$1)*SUMIFS(CPI!$E$3:$E$73,CPI!$D$3:$D$73,'Projection of Coal-OIl-Gas-CO2'!X$1)/100</f>
        <v>29.451389472229739</v>
      </c>
      <c r="Y29" s="110">
        <f>Y20*SUMIFS('Exchange Rate € US$'!$F$3:$F$63,'Exchange Rate € US$'!$E$3:$E$63,'Projection of Coal-OIl-Gas-CO2'!Y$1)*SUMIFS(CPI!$E$3:$E$73,CPI!$D$3:$D$73,'Projection of Coal-OIl-Gas-CO2'!Y$1)/100</f>
        <v>29.079820791943057</v>
      </c>
      <c r="Z29" s="110">
        <f>Z20*SUMIFS('Exchange Rate € US$'!$F$3:$F$63,'Exchange Rate € US$'!$E$3:$E$63,'Projection of Coal-OIl-Gas-CO2'!Z$1)*SUMIFS(CPI!$E$3:$E$73,CPI!$D$3:$D$73,'Projection of Coal-OIl-Gas-CO2'!Z$1)/100</f>
        <v>28.723418716945126</v>
      </c>
      <c r="AA29" s="110">
        <f>AA20*SUMIFS('Exchange Rate € US$'!$F$3:$F$63,'Exchange Rate € US$'!$E$3:$E$63,'Projection of Coal-OIl-Gas-CO2'!AA$1)*SUMIFS(CPI!$E$3:$E$73,CPI!$D$3:$D$73,'Projection of Coal-OIl-Gas-CO2'!AA$1)/100</f>
        <v>28.395857488081766</v>
      </c>
      <c r="AB29" s="110">
        <f>AB20*SUMIFS('Exchange Rate € US$'!$F$3:$F$63,'Exchange Rate € US$'!$E$3:$E$63,'Projection of Coal-OIl-Gas-CO2'!AB$1)*SUMIFS(CPI!$E$3:$E$73,CPI!$D$3:$D$73,'Projection of Coal-OIl-Gas-CO2'!AB$1)/100</f>
        <v>28.085026474591881</v>
      </c>
      <c r="AC29" s="110">
        <f>AC20*SUMIFS('Exchange Rate € US$'!$F$3:$F$63,'Exchange Rate € US$'!$E$3:$E$63,'Projection of Coal-OIl-Gas-CO2'!AC$1)*SUMIFS(CPI!$E$3:$E$73,CPI!$D$3:$D$73,'Projection of Coal-OIl-Gas-CO2'!AC$1)/100</f>
        <v>27.780702722442047</v>
      </c>
      <c r="AD29" s="110">
        <f>AD20*SUMIFS('Exchange Rate € US$'!$F$3:$F$63,'Exchange Rate € US$'!$E$3:$E$63,'Projection of Coal-OIl-Gas-CO2'!AD$1)*SUMIFS(CPI!$E$3:$E$73,CPI!$D$3:$D$73,'Projection of Coal-OIl-Gas-CO2'!AD$1)/100</f>
        <v>27.482849585479329</v>
      </c>
      <c r="AE29" s="110">
        <f>AE20*SUMIFS('Exchange Rate € US$'!$F$3:$F$63,'Exchange Rate € US$'!$E$3:$E$63,'Projection of Coal-OIl-Gas-CO2'!AE$1)*SUMIFS(CPI!$E$3:$E$73,CPI!$D$3:$D$73,'Projection of Coal-OIl-Gas-CO2'!AE$1)/100</f>
        <v>27.185533610297767</v>
      </c>
      <c r="AF29" s="110">
        <f>AF20*SUMIFS('Exchange Rate € US$'!$F$3:$F$63,'Exchange Rate € US$'!$E$3:$E$63,'Projection of Coal-OIl-Gas-CO2'!AF$1)*SUMIFS(CPI!$E$3:$E$73,CPI!$D$3:$D$73,'Projection of Coal-OIl-Gas-CO2'!AF$1)/100</f>
        <v>26.888687129096297</v>
      </c>
      <c r="AG29" s="110">
        <f>AG20*SUMIFS('Exchange Rate € US$'!$F$3:$F$63,'Exchange Rate € US$'!$E$3:$E$63,'Projection of Coal-OIl-Gas-CO2'!AG$1)*SUMIFS(CPI!$E$3:$E$73,CPI!$D$3:$D$73,'Projection of Coal-OIl-Gas-CO2'!AG$1)/100</f>
        <v>26.594756225276619</v>
      </c>
      <c r="AH29" s="110">
        <f>AH20*SUMIFS('Exchange Rate € US$'!$F$3:$F$63,'Exchange Rate € US$'!$E$3:$E$63,'Projection of Coal-OIl-Gas-CO2'!AH$1)*SUMIFS(CPI!$E$3:$E$73,CPI!$D$3:$D$73,'Projection of Coal-OIl-Gas-CO2'!AH$1)/100</f>
        <v>26.305488417513406</v>
      </c>
      <c r="AI29" s="110">
        <f>AI20*SUMIFS('Exchange Rate € US$'!$F$3:$F$63,'Exchange Rate € US$'!$E$3:$E$63,'Projection of Coal-OIl-Gas-CO2'!AI$1)*SUMIFS(CPI!$E$3:$E$73,CPI!$D$3:$D$73,'Projection of Coal-OIl-Gas-CO2'!AI$1)/100</f>
        <v>26.016607146351472</v>
      </c>
      <c r="AJ29" s="110">
        <f>AJ20*SUMIFS('Exchange Rate € US$'!$F$3:$F$63,'Exchange Rate € US$'!$E$3:$E$63,'Projection of Coal-OIl-Gas-CO2'!AJ$1)*SUMIFS(CPI!$E$3:$E$73,CPI!$D$3:$D$73,'Projection of Coal-OIl-Gas-CO2'!AJ$1)/100</f>
        <v>25.72978124543658</v>
      </c>
      <c r="AK29" s="110">
        <f>AK20*SUMIFS('Exchange Rate € US$'!$F$3:$F$63,'Exchange Rate € US$'!$E$3:$E$63,'Projection of Coal-OIl-Gas-CO2'!AK$1)*SUMIFS(CPI!$E$3:$E$73,CPI!$D$3:$D$73,'Projection of Coal-OIl-Gas-CO2'!AK$1)/100</f>
        <v>25.443324958226004</v>
      </c>
      <c r="AL29" s="110">
        <f>AL20*SUMIFS('Exchange Rate € US$'!$F$3:$F$63,'Exchange Rate € US$'!$E$3:$E$63,'Projection of Coal-OIl-Gas-CO2'!AL$1)*SUMIFS(CPI!$E$3:$E$73,CPI!$D$3:$D$73,'Projection of Coal-OIl-Gas-CO2'!AL$1)/100</f>
        <v>25.158921391632493</v>
      </c>
      <c r="AM29" s="110">
        <f>AM20*SUMIFS('Exchange Rate € US$'!$F$3:$F$63,'Exchange Rate € US$'!$E$3:$E$63,'Projection of Coal-OIl-Gas-CO2'!AM$1)*SUMIFS(CPI!$E$3:$E$73,CPI!$D$3:$D$73,'Projection of Coal-OIl-Gas-CO2'!AM$1)/100</f>
        <v>24.84571859817602</v>
      </c>
      <c r="AN29" s="110">
        <f>AN20*SUMIFS('Exchange Rate € US$'!$F$3:$F$63,'Exchange Rate € US$'!$E$3:$E$63,'Projection of Coal-OIl-Gas-CO2'!AN$1)*SUMIFS(CPI!$E$3:$E$73,CPI!$D$3:$D$73,'Projection of Coal-OIl-Gas-CO2'!AN$1)/100</f>
        <v>24.540219116870094</v>
      </c>
      <c r="AO29" s="110">
        <f>AO20*SUMIFS('Exchange Rate € US$'!$F$3:$F$63,'Exchange Rate € US$'!$E$3:$E$63,'Projection of Coal-OIl-Gas-CO2'!AO$1)*SUMIFS(CPI!$E$3:$E$73,CPI!$D$3:$D$73,'Projection of Coal-OIl-Gas-CO2'!AO$1)/100</f>
        <v>24.225843230838162</v>
      </c>
      <c r="AP29" s="110">
        <f>AP20*SUMIFS('Exchange Rate € US$'!$F$3:$F$63,'Exchange Rate € US$'!$E$3:$E$63,'Projection of Coal-OIl-Gas-CO2'!AP$1)*SUMIFS(CPI!$E$3:$E$73,CPI!$D$3:$D$73,'Projection of Coal-OIl-Gas-CO2'!AP$1)/100</f>
        <v>23.901971947828361</v>
      </c>
      <c r="AQ29" s="110">
        <f>AQ20*SUMIFS('Exchange Rate € US$'!$F$3:$F$63,'Exchange Rate € US$'!$E$3:$E$63,'Projection of Coal-OIl-Gas-CO2'!AQ$1)*SUMIFS(CPI!$E$3:$E$73,CPI!$D$3:$D$73,'Projection of Coal-OIl-Gas-CO2'!AQ$1)/100</f>
        <v>23.569632532976598</v>
      </c>
      <c r="AR29" s="110">
        <f>AR20*SUMIFS('Exchange Rate € US$'!$F$3:$F$63,'Exchange Rate € US$'!$E$3:$E$63,'Projection of Coal-OIl-Gas-CO2'!AR$1)*SUMIFS(CPI!$E$3:$E$73,CPI!$D$3:$D$73,'Projection of Coal-OIl-Gas-CO2'!AR$1)/100</f>
        <v>23.234979268163894</v>
      </c>
      <c r="AS29" s="110">
        <f>AS20*SUMIFS('Exchange Rate € US$'!$F$3:$F$63,'Exchange Rate € US$'!$E$3:$E$63,'Projection of Coal-OIl-Gas-CO2'!AS$1)*SUMIFS(CPI!$E$3:$E$73,CPI!$D$3:$D$73,'Projection of Coal-OIl-Gas-CO2'!AS$1)/100</f>
        <v>22.889950381705471</v>
      </c>
      <c r="AT29" s="110">
        <f>AT20*SUMIFS('Exchange Rate € US$'!$F$3:$F$63,'Exchange Rate € US$'!$E$3:$E$63,'Projection of Coal-OIl-Gas-CO2'!AT$1)*SUMIFS(CPI!$E$3:$E$73,CPI!$D$3:$D$73,'Projection of Coal-OIl-Gas-CO2'!AT$1)/100</f>
        <v>22.538310542319909</v>
      </c>
      <c r="AU29" s="110">
        <f>AU20*SUMIFS('Exchange Rate € US$'!$F$3:$F$63,'Exchange Rate € US$'!$E$3:$E$63,'Projection of Coal-OIl-Gas-CO2'!AU$1)*SUMIFS(CPI!$E$3:$E$73,CPI!$D$3:$D$73,'Projection of Coal-OIl-Gas-CO2'!AU$1)/100</f>
        <v>22.180412565722023</v>
      </c>
      <c r="AV29" s="110">
        <f>AV20*SUMIFS('Exchange Rate € US$'!$F$3:$F$63,'Exchange Rate € US$'!$E$3:$E$63,'Projection of Coal-OIl-Gas-CO2'!AV$1)*SUMIFS(CPI!$E$3:$E$73,CPI!$D$3:$D$73,'Projection of Coal-OIl-Gas-CO2'!AV$1)/100</f>
        <v>21.815745297520511</v>
      </c>
    </row>
    <row r="30" spans="1:48" x14ac:dyDescent="0.3">
      <c r="A30" s="9" t="s">
        <v>91</v>
      </c>
      <c r="B30" s="36" t="s">
        <v>47</v>
      </c>
      <c r="C30" s="9" t="s">
        <v>96</v>
      </c>
      <c r="D30" s="14" t="s">
        <v>144</v>
      </c>
      <c r="E30" s="11">
        <f>E11*SUMIFS(CPI!$E$3:$E$73,CPI!$D$3:$D$73,'Projection of Coal-OIl-Gas-CO2'!E$1)/100</f>
        <v>0</v>
      </c>
      <c r="F30" s="11">
        <f>F11*SUMIFS(CPI!$E$3:$E$73,CPI!$D$3:$D$73,'Projection of Coal-OIl-Gas-CO2'!F$1)/100</f>
        <v>0</v>
      </c>
      <c r="G30" s="11">
        <f>G11*SUMIFS(CPI!$E$3:$E$73,CPI!$D$3:$D$73,'Projection of Coal-OIl-Gas-CO2'!G$1)/100</f>
        <v>0</v>
      </c>
      <c r="H30" s="11">
        <f>H11*SUMIFS(CPI!$E$3:$E$73,CPI!$D$3:$D$73,'Projection of Coal-OIl-Gas-CO2'!H$1)/100</f>
        <v>0</v>
      </c>
      <c r="I30" s="11">
        <f>I11*SUMIFS(CPI!$E$3:$E$73,CPI!$D$3:$D$73,'Projection of Coal-OIl-Gas-CO2'!I$1)/100</f>
        <v>0</v>
      </c>
      <c r="J30" s="11">
        <f>J11*SUMIFS(CPI!$E$3:$E$73,CPI!$D$3:$D$73,'Projection of Coal-OIl-Gas-CO2'!J$1)/100</f>
        <v>0</v>
      </c>
      <c r="K30" s="11">
        <f>K11*SUMIFS(CPI!$E$3:$E$73,CPI!$D$3:$D$73,'Projection of Coal-OIl-Gas-CO2'!K$1)/100</f>
        <v>0</v>
      </c>
      <c r="L30" s="11">
        <f>L11*SUMIFS(CPI!$E$3:$E$73,CPI!$D$3:$D$73,'Projection of Coal-OIl-Gas-CO2'!L$1)/100</f>
        <v>0</v>
      </c>
      <c r="M30" s="11">
        <f>M11*SUMIFS(CPI!$E$3:$E$73,CPI!$D$3:$D$73,'Projection of Coal-OIl-Gas-CO2'!M$1)/100</f>
        <v>0</v>
      </c>
      <c r="N30" s="11">
        <f>N11*SUMIFS(CPI!$E$3:$E$73,CPI!$D$3:$D$73,'Projection of Coal-OIl-Gas-CO2'!N$1)/100</f>
        <v>0</v>
      </c>
      <c r="O30" s="11">
        <f>O11*SUMIFS(CPI!$E$3:$E$73,CPI!$D$3:$D$73,'Projection of Coal-OIl-Gas-CO2'!O$1)/100</f>
        <v>5.83</v>
      </c>
      <c r="P30" s="11">
        <f>P11*SUMIFS(CPI!$E$3:$E$73,CPI!$D$3:$D$73,'Projection of Coal-OIl-Gas-CO2'!P$1)/100</f>
        <v>13.368472611506151</v>
      </c>
      <c r="Q30" s="11">
        <f>Q11*SUMIFS(CPI!$E$3:$E$73,CPI!$D$3:$D$73,'Projection of Coal-OIl-Gas-CO2'!Q$1)/100</f>
        <v>14.594384033153212</v>
      </c>
      <c r="R30" s="11">
        <f>R11*SUMIFS(CPI!$E$3:$E$73,CPI!$D$3:$D$73,'Projection of Coal-OIl-Gas-CO2'!R$1)/100</f>
        <v>14.610422420944635</v>
      </c>
      <c r="S30" s="11">
        <f>S11*SUMIFS(CPI!$E$3:$E$73,CPI!$D$3:$D$73,'Projection of Coal-OIl-Gas-CO2'!S$1)/100</f>
        <v>14.705366911972146</v>
      </c>
      <c r="T30" s="11">
        <f>T11*SUMIFS(CPI!$E$3:$E$73,CPI!$D$3:$D$73,'Projection of Coal-OIl-Gas-CO2'!T$1)/100</f>
        <v>19.106293239398688</v>
      </c>
      <c r="U30" s="11">
        <f>U11*SUMIFS(CPI!$E$3:$E$73,CPI!$D$3:$D$73,'Projection of Coal-OIl-Gas-CO2'!U$1)/100</f>
        <v>23.336827221756284</v>
      </c>
      <c r="V30" s="11">
        <f>V11*SUMIFS(CPI!$E$3:$E$73,CPI!$D$3:$D$73,'Projection of Coal-OIl-Gas-CO2'!V$1)/100</f>
        <v>28.632649061035686</v>
      </c>
      <c r="W30" s="11">
        <f>W11*SUMIFS(CPI!$E$3:$E$73,CPI!$D$3:$D$73,'Projection of Coal-OIl-Gas-CO2'!W$1)/100</f>
        <v>33.731484277880412</v>
      </c>
      <c r="X30" s="11">
        <f>X11*SUMIFS(CPI!$E$3:$E$73,CPI!$D$3:$D$73,'Projection of Coal-OIl-Gas-CO2'!X$1)/100</f>
        <v>38.633623337199793</v>
      </c>
      <c r="Y30" s="11">
        <f>Y11*SUMIFS(CPI!$E$3:$E$73,CPI!$D$3:$D$73,'Projection of Coal-OIl-Gas-CO2'!Y$1)/100</f>
        <v>43.346053017150979</v>
      </c>
      <c r="Z30" s="11">
        <f>Z11*SUMIFS(CPI!$E$3:$E$73,CPI!$D$3:$D$73,'Projection of Coal-OIl-Gas-CO2'!Z$1)/100</f>
        <v>47.873026033122507</v>
      </c>
      <c r="AA30" s="11">
        <f>AA11*SUMIFS(CPI!$E$3:$E$73,CPI!$D$3:$D$73,'Projection of Coal-OIl-Gas-CO2'!AA$1)/100</f>
        <v>52.216518400147422</v>
      </c>
      <c r="AB30" s="11">
        <f>AB11*SUMIFS(CPI!$E$3:$E$73,CPI!$D$3:$D$73,'Projection of Coal-OIl-Gas-CO2'!AB$1)/100</f>
        <v>56.381833273099211</v>
      </c>
      <c r="AC30" s="11">
        <f>AC11*SUMIFS(CPI!$E$3:$E$73,CPI!$D$3:$D$73,'Projection of Coal-OIl-Gas-CO2'!AC$1)/100</f>
        <v>56.364359802927183</v>
      </c>
      <c r="AD30" s="11">
        <f>AD11*SUMIFS(CPI!$E$3:$E$73,CPI!$D$3:$D$73,'Projection of Coal-OIl-Gas-CO2'!AD$1)/100</f>
        <v>56.343818947636819</v>
      </c>
      <c r="AE30" s="11">
        <f>AE11*SUMIFS(CPI!$E$3:$E$73,CPI!$D$3:$D$73,'Projection of Coal-OIl-Gas-CO2'!AE$1)/100</f>
        <v>56.3234087600229</v>
      </c>
      <c r="AF30" s="11">
        <f>AF11*SUMIFS(CPI!$E$3:$E$73,CPI!$D$3:$D$73,'Projection of Coal-OIl-Gas-CO2'!AF$1)/100</f>
        <v>56.299823352021164</v>
      </c>
      <c r="AG30" s="11">
        <f>AG11*SUMIFS(CPI!$E$3:$E$73,CPI!$D$3:$D$73,'Projection of Coal-OIl-Gas-CO2'!AG$1)/100</f>
        <v>56.279967934057602</v>
      </c>
      <c r="AH30" s="11">
        <f>AH11*SUMIFS(CPI!$E$3:$E$73,CPI!$D$3:$D$73,'Projection of Coal-OIl-Gas-CO2'!AH$1)/100</f>
        <v>56.257337100566666</v>
      </c>
      <c r="AI30" s="11">
        <f>AI11*SUMIFS(CPI!$E$3:$E$73,CPI!$D$3:$D$73,'Projection of Coal-OIl-Gas-CO2'!AI$1)/100</f>
        <v>56.236153768498937</v>
      </c>
      <c r="AJ30" s="11">
        <f>AJ11*SUMIFS(CPI!$E$3:$E$73,CPI!$D$3:$D$73,'Projection of Coal-OIl-Gas-CO2'!AJ$1)/100</f>
        <v>56.214611430323224</v>
      </c>
      <c r="AK30" s="11">
        <f>AK11*SUMIFS(CPI!$E$3:$E$73,CPI!$D$3:$D$73,'Projection of Coal-OIl-Gas-CO2'!AK$1)/100</f>
        <v>56.193359086360495</v>
      </c>
      <c r="AL30" s="11">
        <f>AL11*SUMIFS(CPI!$E$3:$E$73,CPI!$D$3:$D$73,'Projection of Coal-OIl-Gas-CO2'!AL$1)/100</f>
        <v>56.172884637434933</v>
      </c>
      <c r="AM30" s="11">
        <f>AM11*SUMIFS(CPI!$E$3:$E$73,CPI!$D$3:$D$73,'Projection of Coal-OIl-Gas-CO2'!AM$1)/100</f>
        <v>56.02090812261298</v>
      </c>
      <c r="AN30" s="11">
        <f>AN11*SUMIFS(CPI!$E$3:$E$73,CPI!$D$3:$D$73,'Projection of Coal-OIl-Gas-CO2'!AN$1)/100</f>
        <v>55.895453558112912</v>
      </c>
      <c r="AO30" s="11">
        <f>AO11*SUMIFS(CPI!$E$3:$E$73,CPI!$D$3:$D$73,'Projection of Coal-OIl-Gas-CO2'!AO$1)/100</f>
        <v>55.725659991214314</v>
      </c>
      <c r="AP30" s="11">
        <f>AP11*SUMIFS(CPI!$E$3:$E$73,CPI!$D$3:$D$73,'Projection of Coal-OIl-Gas-CO2'!AP$1)/100</f>
        <v>55.507316354500418</v>
      </c>
      <c r="AQ30" s="11">
        <f>AQ11*SUMIFS(CPI!$E$3:$E$73,CPI!$D$3:$D$73,'Projection of Coal-OIl-Gas-CO2'!AQ$1)/100</f>
        <v>55.246048879499178</v>
      </c>
      <c r="AR30" s="11">
        <f>AR11*SUMIFS(CPI!$E$3:$E$73,CPI!$D$3:$D$73,'Projection of Coal-OIl-Gas-CO2'!AR$1)/100</f>
        <v>54.967210081292514</v>
      </c>
      <c r="AS30" s="11">
        <f>AS11*SUMIFS(CPI!$E$3:$E$73,CPI!$D$3:$D$73,'Projection of Coal-OIl-Gas-CO2'!AS$1)/100</f>
        <v>54.637000434616787</v>
      </c>
      <c r="AT30" s="11">
        <f>AT11*SUMIFS(CPI!$E$3:$E$73,CPI!$D$3:$D$73,'Projection of Coal-OIl-Gas-CO2'!AT$1)/100</f>
        <v>54.270931305131533</v>
      </c>
      <c r="AU30" s="11">
        <f>AU11*SUMIFS(CPI!$E$3:$E$73,CPI!$D$3:$D$73,'Projection of Coal-OIl-Gas-CO2'!AU$1)/100</f>
        <v>53.87065276270738</v>
      </c>
      <c r="AV30" s="11">
        <f>AV11*SUMIFS(CPI!$E$3:$E$73,CPI!$D$3:$D$73,'Projection of Coal-OIl-Gas-CO2'!AV$1)/100</f>
        <v>53.433743350318743</v>
      </c>
    </row>
    <row r="31" spans="1:48" x14ac:dyDescent="0.3">
      <c r="A31" s="9" t="s">
        <v>91</v>
      </c>
      <c r="B31" s="9" t="s">
        <v>102</v>
      </c>
      <c r="C31" s="9" t="s">
        <v>96</v>
      </c>
      <c r="D31" s="14" t="s">
        <v>144</v>
      </c>
      <c r="E31" s="11">
        <f>E12*SUMIFS(CPI!$E$3:$E$73,CPI!$D$3:$D$73,'Projection of Coal-OIl-Gas-CO2'!E$1)/100</f>
        <v>0</v>
      </c>
      <c r="F31" s="11">
        <f>F12*SUMIFS(CPI!$E$3:$E$73,CPI!$D$3:$D$73,'Projection of Coal-OIl-Gas-CO2'!F$1)/100</f>
        <v>0</v>
      </c>
      <c r="G31" s="11">
        <f>G12*SUMIFS(CPI!$E$3:$E$73,CPI!$D$3:$D$73,'Projection of Coal-OIl-Gas-CO2'!G$1)/100</f>
        <v>0</v>
      </c>
      <c r="H31" s="11">
        <f>H12*SUMIFS(CPI!$E$3:$E$73,CPI!$D$3:$D$73,'Projection of Coal-OIl-Gas-CO2'!H$1)/100</f>
        <v>0</v>
      </c>
      <c r="I31" s="11">
        <f>I12*SUMIFS(CPI!$E$3:$E$73,CPI!$D$3:$D$73,'Projection of Coal-OIl-Gas-CO2'!I$1)/100</f>
        <v>0</v>
      </c>
      <c r="J31" s="11">
        <f>J12*SUMIFS(CPI!$E$3:$E$73,CPI!$D$3:$D$73,'Projection of Coal-OIl-Gas-CO2'!J$1)/100</f>
        <v>0</v>
      </c>
      <c r="K31" s="11">
        <f>K12*SUMIFS(CPI!$E$3:$E$73,CPI!$D$3:$D$73,'Projection of Coal-OIl-Gas-CO2'!K$1)/100</f>
        <v>0</v>
      </c>
      <c r="L31" s="11">
        <f>L12*SUMIFS(CPI!$E$3:$E$73,CPI!$D$3:$D$73,'Projection of Coal-OIl-Gas-CO2'!L$1)/100</f>
        <v>0</v>
      </c>
      <c r="M31" s="11">
        <f>M12*SUMIFS(CPI!$E$3:$E$73,CPI!$D$3:$D$73,'Projection of Coal-OIl-Gas-CO2'!M$1)/100</f>
        <v>0</v>
      </c>
      <c r="N31" s="11">
        <f>N12*SUMIFS(CPI!$E$3:$E$73,CPI!$D$3:$D$73,'Projection of Coal-OIl-Gas-CO2'!N$1)/100</f>
        <v>0</v>
      </c>
      <c r="O31" s="11">
        <f>O12*SUMIFS(CPI!$E$3:$E$73,CPI!$D$3:$D$73,'Projection of Coal-OIl-Gas-CO2'!O$1)/100</f>
        <v>5.83</v>
      </c>
      <c r="P31" s="11">
        <f>P12*SUMIFS(CPI!$E$3:$E$73,CPI!$D$3:$D$73,'Projection of Coal-OIl-Gas-CO2'!P$1)/100</f>
        <v>13.368472611506151</v>
      </c>
      <c r="Q31" s="11">
        <f>Q12*SUMIFS(CPI!$E$3:$E$73,CPI!$D$3:$D$73,'Projection of Coal-OIl-Gas-CO2'!Q$1)/100</f>
        <v>14.594384033153212</v>
      </c>
      <c r="R31" s="11">
        <f>R12*SUMIFS(CPI!$E$3:$E$73,CPI!$D$3:$D$73,'Projection of Coal-OIl-Gas-CO2'!R$1)/100</f>
        <v>14.610422420944635</v>
      </c>
      <c r="S31" s="11">
        <f>S12*SUMIFS(CPI!$E$3:$E$73,CPI!$D$3:$D$73,'Projection of Coal-OIl-Gas-CO2'!S$1)/100</f>
        <v>14.705366911972146</v>
      </c>
      <c r="T31" s="11">
        <f>T12*SUMIFS(CPI!$E$3:$E$73,CPI!$D$3:$D$73,'Projection of Coal-OIl-Gas-CO2'!T$1)/100</f>
        <v>16.942488732441596</v>
      </c>
      <c r="U31" s="11">
        <f>U12*SUMIFS(CPI!$E$3:$E$73,CPI!$D$3:$D$73,'Projection of Coal-OIl-Gas-CO2'!U$1)/100</f>
        <v>19.089526461778039</v>
      </c>
      <c r="V31" s="11">
        <f>V12*SUMIFS(CPI!$E$3:$E$73,CPI!$D$3:$D$73,'Projection of Coal-OIl-Gas-CO2'!V$1)/100</f>
        <v>22.379713860444767</v>
      </c>
      <c r="W31" s="11">
        <f>W12*SUMIFS(CPI!$E$3:$E$73,CPI!$D$3:$D$73,'Projection of Coal-OIl-Gas-CO2'!W$1)/100</f>
        <v>25.547789301875341</v>
      </c>
      <c r="X31" s="11">
        <f>X12*SUMIFS(CPI!$E$3:$E$73,CPI!$D$3:$D$73,'Projection of Coal-OIl-Gas-CO2'!X$1)/100</f>
        <v>28.590595415400429</v>
      </c>
      <c r="Y31" s="11">
        <f>Y12*SUMIFS(CPI!$E$3:$E$73,CPI!$D$3:$D$73,'Projection of Coal-OIl-Gas-CO2'!Y$1)/100</f>
        <v>31.514859810094205</v>
      </c>
      <c r="Z31" s="11">
        <f>Z12*SUMIFS(CPI!$E$3:$E$73,CPI!$D$3:$D$73,'Projection of Coal-OIl-Gas-CO2'!Z$1)/100</f>
        <v>34.323300298684906</v>
      </c>
      <c r="AA31" s="11">
        <f>AA12*SUMIFS(CPI!$E$3:$E$73,CPI!$D$3:$D$73,'Projection of Coal-OIl-Gas-CO2'!AA$1)/100</f>
        <v>37.014698182365464</v>
      </c>
      <c r="AB31" s="11">
        <f>AB12*SUMIFS(CPI!$E$3:$E$73,CPI!$D$3:$D$73,'Projection of Coal-OIl-Gas-CO2'!AB$1)/100</f>
        <v>39.595259051827341</v>
      </c>
      <c r="AC31" s="11">
        <f>AC12*SUMIFS(CPI!$E$3:$E$73,CPI!$D$3:$D$73,'Projection of Coal-OIl-Gas-CO2'!AC$1)/100</f>
        <v>39.583156196041571</v>
      </c>
      <c r="AD31" s="11">
        <f>AD12*SUMIFS(CPI!$E$3:$E$73,CPI!$D$3:$D$73,'Projection of Coal-OIl-Gas-CO2'!AD$1)/100</f>
        <v>39.567954156914141</v>
      </c>
      <c r="AE31" s="11">
        <f>AE12*SUMIFS(CPI!$E$3:$E$73,CPI!$D$3:$D$73,'Projection of Coal-OIl-Gas-CO2'!AE$1)/100</f>
        <v>39.55386863231999</v>
      </c>
      <c r="AF31" s="11">
        <f>AF12*SUMIFS(CPI!$E$3:$E$73,CPI!$D$3:$D$73,'Projection of Coal-OIl-Gas-CO2'!AF$1)/100</f>
        <v>39.537432977815136</v>
      </c>
      <c r="AG31" s="11">
        <f>AG12*SUMIFS(CPI!$E$3:$E$73,CPI!$D$3:$D$73,'Projection of Coal-OIl-Gas-CO2'!AG$1)/100</f>
        <v>39.523426126838132</v>
      </c>
      <c r="AH31" s="11">
        <f>AH12*SUMIFS(CPI!$E$3:$E$73,CPI!$D$3:$D$73,'Projection of Coal-OIl-Gas-CO2'!AH$1)/100</f>
        <v>39.507876529205454</v>
      </c>
      <c r="AI31" s="11">
        <f>AI12*SUMIFS(CPI!$E$3:$E$73,CPI!$D$3:$D$73,'Projection of Coal-OIl-Gas-CO2'!AI$1)/100</f>
        <v>39.492797582274015</v>
      </c>
      <c r="AJ31" s="11">
        <f>AJ12*SUMIFS(CPI!$E$3:$E$73,CPI!$D$3:$D$73,'Projection of Coal-OIl-Gas-CO2'!AJ$1)/100</f>
        <v>39.477572817095677</v>
      </c>
      <c r="AK31" s="11">
        <f>AK12*SUMIFS(CPI!$E$3:$E$73,CPI!$D$3:$D$73,'Projection of Coal-OIl-Gas-CO2'!AK$1)/100</f>
        <v>39.462708556585639</v>
      </c>
      <c r="AL31" s="11">
        <f>AL12*SUMIFS(CPI!$E$3:$E$73,CPI!$D$3:$D$73,'Projection of Coal-OIl-Gas-CO2'!AL$1)/100</f>
        <v>39.447758506206782</v>
      </c>
      <c r="AM31" s="11">
        <f>AM12*SUMIFS(CPI!$E$3:$E$73,CPI!$D$3:$D$73,'Projection of Coal-OIl-Gas-CO2'!AM$1)/100</f>
        <v>39.341052072767567</v>
      </c>
      <c r="AN31" s="11">
        <f>AN12*SUMIFS(CPI!$E$3:$E$73,CPI!$D$3:$D$73,'Projection of Coal-OIl-Gas-CO2'!AN$1)/100</f>
        <v>39.252785762014952</v>
      </c>
      <c r="AO31" s="11">
        <f>AO12*SUMIFS(CPI!$E$3:$E$73,CPI!$D$3:$D$73,'Projection of Coal-OIl-Gas-CO2'!AO$1)/100</f>
        <v>39.133349272124683</v>
      </c>
      <c r="AP31" s="11">
        <f>AP12*SUMIFS(CPI!$E$3:$E$73,CPI!$D$3:$D$73,'Projection of Coal-OIl-Gas-CO2'!AP$1)/100</f>
        <v>38.979816908831168</v>
      </c>
      <c r="AQ31" s="11">
        <f>AQ12*SUMIFS(CPI!$E$3:$E$73,CPI!$D$3:$D$73,'Projection of Coal-OIl-Gas-CO2'!AQ$1)/100</f>
        <v>38.796263892541617</v>
      </c>
      <c r="AR31" s="11">
        <f>AR12*SUMIFS(CPI!$E$3:$E$73,CPI!$D$3:$D$73,'Projection of Coal-OIl-Gas-CO2'!AR$1)/100</f>
        <v>38.600263378817822</v>
      </c>
      <c r="AS31" s="11">
        <f>AS12*SUMIFS(CPI!$E$3:$E$73,CPI!$D$3:$D$73,'Projection of Coal-OIl-Gas-CO2'!AS$1)/100</f>
        <v>38.368231736542633</v>
      </c>
      <c r="AT31" s="11">
        <f>AT12*SUMIFS(CPI!$E$3:$E$73,CPI!$D$3:$D$73,'Projection of Coal-OIl-Gas-CO2'!AT$1)/100</f>
        <v>38.111035540483279</v>
      </c>
      <c r="AU31" s="11">
        <f>AU12*SUMIFS(CPI!$E$3:$E$73,CPI!$D$3:$D$73,'Projection of Coal-OIl-Gas-CO2'!AU$1)/100</f>
        <v>37.829819776476285</v>
      </c>
      <c r="AV31" s="11">
        <f>AV12*SUMIFS(CPI!$E$3:$E$73,CPI!$D$3:$D$73,'Projection of Coal-OIl-Gas-CO2'!AV$1)/100</f>
        <v>37.522865795174759</v>
      </c>
    </row>
    <row r="32" spans="1:48" x14ac:dyDescent="0.3">
      <c r="A32" s="9" t="s">
        <v>91</v>
      </c>
      <c r="B32" s="9" t="s">
        <v>103</v>
      </c>
      <c r="C32" s="9" t="s">
        <v>96</v>
      </c>
      <c r="D32" s="14" t="s">
        <v>144</v>
      </c>
      <c r="E32" s="11">
        <f>E13*SUMIFS(CPI!$E$3:$E$73,CPI!$D$3:$D$73,'Projection of Coal-OIl-Gas-CO2'!E$1)/100</f>
        <v>0</v>
      </c>
      <c r="F32" s="11">
        <f>F13*SUMIFS(CPI!$E$3:$E$73,CPI!$D$3:$D$73,'Projection of Coal-OIl-Gas-CO2'!F$1)/100</f>
        <v>0</v>
      </c>
      <c r="G32" s="11">
        <f>G13*SUMIFS(CPI!$E$3:$E$73,CPI!$D$3:$D$73,'Projection of Coal-OIl-Gas-CO2'!G$1)/100</f>
        <v>0</v>
      </c>
      <c r="H32" s="11">
        <f>H13*SUMIFS(CPI!$E$3:$E$73,CPI!$D$3:$D$73,'Projection of Coal-OIl-Gas-CO2'!H$1)/100</f>
        <v>0</v>
      </c>
      <c r="I32" s="11">
        <f>I13*SUMIFS(CPI!$E$3:$E$73,CPI!$D$3:$D$73,'Projection of Coal-OIl-Gas-CO2'!I$1)/100</f>
        <v>0</v>
      </c>
      <c r="J32" s="11">
        <f>J13*SUMIFS(CPI!$E$3:$E$73,CPI!$D$3:$D$73,'Projection of Coal-OIl-Gas-CO2'!J$1)/100</f>
        <v>0</v>
      </c>
      <c r="K32" s="11">
        <f>K13*SUMIFS(CPI!$E$3:$E$73,CPI!$D$3:$D$73,'Projection of Coal-OIl-Gas-CO2'!K$1)/100</f>
        <v>0</v>
      </c>
      <c r="L32" s="11">
        <f>L13*SUMIFS(CPI!$E$3:$E$73,CPI!$D$3:$D$73,'Projection of Coal-OIl-Gas-CO2'!L$1)/100</f>
        <v>0</v>
      </c>
      <c r="M32" s="11">
        <f>M13*SUMIFS(CPI!$E$3:$E$73,CPI!$D$3:$D$73,'Projection of Coal-OIl-Gas-CO2'!M$1)/100</f>
        <v>0</v>
      </c>
      <c r="N32" s="11">
        <f>N13*SUMIFS(CPI!$E$3:$E$73,CPI!$D$3:$D$73,'Projection of Coal-OIl-Gas-CO2'!N$1)/100</f>
        <v>0</v>
      </c>
      <c r="O32" s="11">
        <f>O13*SUMIFS(CPI!$E$3:$E$73,CPI!$D$3:$D$73,'Projection of Coal-OIl-Gas-CO2'!O$1)/100</f>
        <v>5.83</v>
      </c>
      <c r="P32" s="11">
        <f>P13*SUMIFS(CPI!$E$3:$E$73,CPI!$D$3:$D$73,'Projection of Coal-OIl-Gas-CO2'!P$1)/100</f>
        <v>13.368472611506151</v>
      </c>
      <c r="Q32" s="11">
        <f>Q13*SUMIFS(CPI!$E$3:$E$73,CPI!$D$3:$D$73,'Projection of Coal-OIl-Gas-CO2'!Q$1)/100</f>
        <v>14.594384033153212</v>
      </c>
      <c r="R32" s="11">
        <f>R13*SUMIFS(CPI!$E$3:$E$73,CPI!$D$3:$D$73,'Projection of Coal-OIl-Gas-CO2'!R$1)/100</f>
        <v>14.610422420944635</v>
      </c>
      <c r="S32" s="11">
        <f>S13*SUMIFS(CPI!$E$3:$E$73,CPI!$D$3:$D$73,'Projection of Coal-OIl-Gas-CO2'!S$1)/100</f>
        <v>14.705366911972146</v>
      </c>
      <c r="T32" s="11">
        <f>T13*SUMIFS(CPI!$E$3:$E$73,CPI!$D$3:$D$73,'Projection of Coal-OIl-Gas-CO2'!T$1)/100</f>
        <v>12.174257085509533</v>
      </c>
      <c r="U32" s="11">
        <f>U13*SUMIFS(CPI!$E$3:$E$73,CPI!$D$3:$D$73,'Projection of Coal-OIl-Gas-CO2'!U$1)/100</f>
        <v>9.730033109836107</v>
      </c>
      <c r="V32" s="11">
        <f>V13*SUMIFS(CPI!$E$3:$E$73,CPI!$D$3:$D$73,'Projection of Coal-OIl-Gas-CO2'!V$1)/100</f>
        <v>11.214072634773327</v>
      </c>
      <c r="W32" s="11">
        <f>W13*SUMIFS(CPI!$E$3:$E$73,CPI!$D$3:$D$73,'Projection of Coal-OIl-Gas-CO2'!W$1)/100</f>
        <v>12.642499104687246</v>
      </c>
      <c r="X32" s="11">
        <f>X13*SUMIFS(CPI!$E$3:$E$73,CPI!$D$3:$D$73,'Projection of Coal-OIl-Gas-CO2'!X$1)/100</f>
        <v>14.014415388974776</v>
      </c>
      <c r="Y32" s="11">
        <f>Y13*SUMIFS(CPI!$E$3:$E$73,CPI!$D$3:$D$73,'Projection of Coal-OIl-Gas-CO2'!Y$1)/100</f>
        <v>15.333399673925296</v>
      </c>
      <c r="Z32" s="11">
        <f>Z13*SUMIFS(CPI!$E$3:$E$73,CPI!$D$3:$D$73,'Projection of Coal-OIl-Gas-CO2'!Z$1)/100</f>
        <v>16.598577589699751</v>
      </c>
      <c r="AA32" s="11">
        <f>AA13*SUMIFS(CPI!$E$3:$E$73,CPI!$D$3:$D$73,'Projection of Coal-OIl-Gas-CO2'!AA$1)/100</f>
        <v>17.810920117855428</v>
      </c>
      <c r="AB32" s="11">
        <f>AB13*SUMIFS(CPI!$E$3:$E$73,CPI!$D$3:$D$73,'Projection of Coal-OIl-Gas-CO2'!AB$1)/100</f>
        <v>18.972564123150004</v>
      </c>
      <c r="AC32" s="11">
        <f>AC13*SUMIFS(CPI!$E$3:$E$73,CPI!$D$3:$D$73,'Projection of Coal-OIl-Gas-CO2'!AC$1)/100</f>
        <v>18.967331915236635</v>
      </c>
      <c r="AD32" s="11">
        <f>AD13*SUMIFS(CPI!$E$3:$E$73,CPI!$D$3:$D$73,'Projection of Coal-OIl-Gas-CO2'!AD$1)/100</f>
        <v>18.959992773435157</v>
      </c>
      <c r="AE32" s="11">
        <f>AE13*SUMIFS(CPI!$E$3:$E$73,CPI!$D$3:$D$73,'Projection of Coal-OIl-Gas-CO2'!AE$1)/100</f>
        <v>18.95314389021922</v>
      </c>
      <c r="AF32" s="11">
        <f>AF13*SUMIFS(CPI!$E$3:$E$73,CPI!$D$3:$D$73,'Projection of Coal-OIl-Gas-CO2'!AF$1)/100</f>
        <v>18.945416372296268</v>
      </c>
      <c r="AG32" s="11">
        <f>AG13*SUMIFS(CPI!$E$3:$E$73,CPI!$D$3:$D$73,'Projection of Coal-OIl-Gas-CO2'!AG$1)/100</f>
        <v>18.938398155552768</v>
      </c>
      <c r="AH32" s="11">
        <f>AH13*SUMIFS(CPI!$E$3:$E$73,CPI!$D$3:$D$73,'Projection of Coal-OIl-Gas-CO2'!AH$1)/100</f>
        <v>18.931136708277748</v>
      </c>
      <c r="AI32" s="11">
        <f>AI13*SUMIFS(CPI!$E$3:$E$73,CPI!$D$3:$D$73,'Projection of Coal-OIl-Gas-CO2'!AI$1)/100</f>
        <v>18.924050562534887</v>
      </c>
      <c r="AJ32" s="11">
        <f>AJ13*SUMIFS(CPI!$E$3:$E$73,CPI!$D$3:$D$73,'Projection of Coal-OIl-Gas-CO2'!AJ$1)/100</f>
        <v>18.9167902399086</v>
      </c>
      <c r="AK32" s="11">
        <f>AK13*SUMIFS(CPI!$E$3:$E$73,CPI!$D$3:$D$73,'Projection of Coal-OIl-Gas-CO2'!AK$1)/100</f>
        <v>18.909339671174617</v>
      </c>
      <c r="AL32" s="11">
        <f>AL13*SUMIFS(CPI!$E$3:$E$73,CPI!$D$3:$D$73,'Projection of Coal-OIl-Gas-CO2'!AL$1)/100</f>
        <v>18.90276088297453</v>
      </c>
      <c r="AM32" s="11">
        <f>AM13*SUMIFS(CPI!$E$3:$E$73,CPI!$D$3:$D$73,'Projection of Coal-OIl-Gas-CO2'!AM$1)/100</f>
        <v>18.851483049588929</v>
      </c>
      <c r="AN32" s="11">
        <f>AN13*SUMIFS(CPI!$E$3:$E$73,CPI!$D$3:$D$73,'Projection of Coal-OIl-Gas-CO2'!AN$1)/100</f>
        <v>18.809238367418867</v>
      </c>
      <c r="AO32" s="11">
        <f>AO13*SUMIFS(CPI!$E$3:$E$73,CPI!$D$3:$D$73,'Projection of Coal-OIl-Gas-CO2'!AO$1)/100</f>
        <v>18.752104211778956</v>
      </c>
      <c r="AP32" s="11">
        <f>AP13*SUMIFS(CPI!$E$3:$E$73,CPI!$D$3:$D$73,'Projection of Coal-OIl-Gas-CO2'!AP$1)/100</f>
        <v>18.67867248396491</v>
      </c>
      <c r="AQ32" s="11">
        <f>AQ13*SUMIFS(CPI!$E$3:$E$73,CPI!$D$3:$D$73,'Projection of Coal-OIl-Gas-CO2'!AQ$1)/100</f>
        <v>18.590683232621764</v>
      </c>
      <c r="AR32" s="11">
        <f>AR13*SUMIFS(CPI!$E$3:$E$73,CPI!$D$3:$D$73,'Projection of Coal-OIl-Gas-CO2'!AR$1)/100</f>
        <v>18.496869382906308</v>
      </c>
      <c r="AS32" s="11">
        <f>AS13*SUMIFS(CPI!$E$3:$E$73,CPI!$D$3:$D$73,'Projection of Coal-OIl-Gas-CO2'!AS$1)/100</f>
        <v>18.385749099619485</v>
      </c>
      <c r="AT32" s="11">
        <f>AT13*SUMIFS(CPI!$E$3:$E$73,CPI!$D$3:$D$73,'Projection of Coal-OIl-Gas-CO2'!AT$1)/100</f>
        <v>18.262552576195628</v>
      </c>
      <c r="AU32" s="11">
        <f>AU13*SUMIFS(CPI!$E$3:$E$73,CPI!$D$3:$D$73,'Projection of Coal-OIl-Gas-CO2'!AU$1)/100</f>
        <v>18.127840272685717</v>
      </c>
      <c r="AV32" s="11">
        <f>AV13*SUMIFS(CPI!$E$3:$E$73,CPI!$D$3:$D$73,'Projection of Coal-OIl-Gas-CO2'!AV$1)/100</f>
        <v>17.980822678394528</v>
      </c>
    </row>
    <row r="33" spans="1:48" x14ac:dyDescent="0.3">
      <c r="A33" s="9" t="s">
        <v>91</v>
      </c>
      <c r="B33" s="36" t="s">
        <v>119</v>
      </c>
      <c r="C33" s="9" t="s">
        <v>96</v>
      </c>
      <c r="D33" s="14" t="s">
        <v>144</v>
      </c>
      <c r="E33" s="11">
        <f>E14*SUMIFS(CPI!$E$3:$E$73,CPI!$D$3:$D$73,'Projection of Coal-OIl-Gas-CO2'!E$1)/100</f>
        <v>0</v>
      </c>
      <c r="F33" s="11">
        <f>F14*SUMIFS(CPI!$E$3:$E$73,CPI!$D$3:$D$73,'Projection of Coal-OIl-Gas-CO2'!F$1)/100</f>
        <v>0</v>
      </c>
      <c r="G33" s="11">
        <f>G14*SUMIFS(CPI!$E$3:$E$73,CPI!$D$3:$D$73,'Projection of Coal-OIl-Gas-CO2'!G$1)/100</f>
        <v>0</v>
      </c>
      <c r="H33" s="11">
        <f>H14*SUMIFS(CPI!$E$3:$E$73,CPI!$D$3:$D$73,'Projection of Coal-OIl-Gas-CO2'!H$1)/100</f>
        <v>0</v>
      </c>
      <c r="I33" s="11">
        <f>I14*SUMIFS(CPI!$E$3:$E$73,CPI!$D$3:$D$73,'Projection of Coal-OIl-Gas-CO2'!I$1)/100</f>
        <v>0</v>
      </c>
      <c r="J33" s="11">
        <f>J14*SUMIFS(CPI!$E$3:$E$73,CPI!$D$3:$D$73,'Projection of Coal-OIl-Gas-CO2'!J$1)/100</f>
        <v>0</v>
      </c>
      <c r="K33" s="11">
        <f>K14*SUMIFS(CPI!$E$3:$E$73,CPI!$D$3:$D$73,'Projection of Coal-OIl-Gas-CO2'!K$1)/100</f>
        <v>0</v>
      </c>
      <c r="L33" s="11">
        <f>L14*SUMIFS(CPI!$E$3:$E$73,CPI!$D$3:$D$73,'Projection of Coal-OIl-Gas-CO2'!L$1)/100</f>
        <v>0</v>
      </c>
      <c r="M33" s="11">
        <f>M14*SUMIFS(CPI!$E$3:$E$73,CPI!$D$3:$D$73,'Projection of Coal-OIl-Gas-CO2'!M$1)/100</f>
        <v>0</v>
      </c>
      <c r="N33" s="11">
        <f>N14*SUMIFS(CPI!$E$3:$E$73,CPI!$D$3:$D$73,'Projection of Coal-OIl-Gas-CO2'!N$1)/100</f>
        <v>0</v>
      </c>
      <c r="O33" s="11">
        <f>O14*SUMIFS(CPI!$E$3:$E$73,CPI!$D$3:$D$73,'Projection of Coal-OIl-Gas-CO2'!O$1)/100</f>
        <v>5.83</v>
      </c>
      <c r="P33" s="11">
        <f>P14*SUMIFS(CPI!$E$3:$E$73,CPI!$D$3:$D$73,'Projection of Coal-OIl-Gas-CO2'!P$1)/100</f>
        <v>4.9682391233650343</v>
      </c>
      <c r="Q33" s="11">
        <f>Q14*SUMIFS(CPI!$E$3:$E$73,CPI!$D$3:$D$73,'Projection of Coal-OIl-Gas-CO2'!Q$1)/100</f>
        <v>4.9262074856122569</v>
      </c>
      <c r="R33" s="11">
        <f>R14*SUMIFS(CPI!$E$3:$E$73,CPI!$D$3:$D$73,'Projection of Coal-OIl-Gas-CO2'!R$1)/100</f>
        <v>4.9055370282912101</v>
      </c>
      <c r="S33" s="11">
        <f>S14*SUMIFS(CPI!$E$3:$E$73,CPI!$D$3:$D$73,'Projection of Coal-OIl-Gas-CO2'!S$1)/100</f>
        <v>3.8546873748355113</v>
      </c>
      <c r="T33" s="11">
        <f>T14*SUMIFS(CPI!$E$3:$E$73,CPI!$D$3:$D$73,'Projection of Coal-OIl-Gas-CO2'!T$1)/100</f>
        <v>2.8375366242479139</v>
      </c>
      <c r="U33" s="11">
        <f>U14*SUMIFS(CPI!$E$3:$E$73,CPI!$D$3:$D$73,'Projection of Coal-OIl-Gas-CO2'!U$1)/100</f>
        <v>1.8571847429562689</v>
      </c>
      <c r="V33" s="11">
        <f>V14*SUMIFS(CPI!$E$3:$E$73,CPI!$D$3:$D$73,'Projection of Coal-OIl-Gas-CO2'!V$1)/100</f>
        <v>0.91139106219005828</v>
      </c>
      <c r="W33" s="11">
        <f>W14*SUMIFS(CPI!$E$3:$E$73,CPI!$D$3:$D$73,'Projection of Coal-OIl-Gas-CO2'!W$1)/100</f>
        <v>0</v>
      </c>
      <c r="X33" s="11">
        <f>X14*SUMIFS(CPI!$E$3:$E$73,CPI!$D$3:$D$73,'Projection of Coal-OIl-Gas-CO2'!X$1)/100</f>
        <v>0</v>
      </c>
      <c r="Y33" s="11">
        <f>Y14*SUMIFS(CPI!$E$3:$E$73,CPI!$D$3:$D$73,'Projection of Coal-OIl-Gas-CO2'!Y$1)/100</f>
        <v>0</v>
      </c>
      <c r="Z33" s="11">
        <f>Z14*SUMIFS(CPI!$E$3:$E$73,CPI!$D$3:$D$73,'Projection of Coal-OIl-Gas-CO2'!Z$1)/100</f>
        <v>0</v>
      </c>
      <c r="AA33" s="11">
        <f>AA14*SUMIFS(CPI!$E$3:$E$73,CPI!$D$3:$D$73,'Projection of Coal-OIl-Gas-CO2'!AA$1)/100</f>
        <v>0</v>
      </c>
      <c r="AB33" s="11">
        <f>AB14*SUMIFS(CPI!$E$3:$E$73,CPI!$D$3:$D$73,'Projection of Coal-OIl-Gas-CO2'!AB$1)/100</f>
        <v>0</v>
      </c>
      <c r="AC33" s="11">
        <f>AC14*SUMIFS(CPI!$E$3:$E$73,CPI!$D$3:$D$73,'Projection of Coal-OIl-Gas-CO2'!AC$1)/100</f>
        <v>0</v>
      </c>
      <c r="AD33" s="11">
        <f>AD14*SUMIFS(CPI!$E$3:$E$73,CPI!$D$3:$D$73,'Projection of Coal-OIl-Gas-CO2'!AD$1)/100</f>
        <v>0</v>
      </c>
      <c r="AE33" s="11">
        <f>AE14*SUMIFS(CPI!$E$3:$E$73,CPI!$D$3:$D$73,'Projection of Coal-OIl-Gas-CO2'!AE$1)/100</f>
        <v>0</v>
      </c>
      <c r="AF33" s="11">
        <f>AF14*SUMIFS(CPI!$E$3:$E$73,CPI!$D$3:$D$73,'Projection of Coal-OIl-Gas-CO2'!AF$1)/100</f>
        <v>0</v>
      </c>
      <c r="AG33" s="11">
        <f>AG14*SUMIFS(CPI!$E$3:$E$73,CPI!$D$3:$D$73,'Projection of Coal-OIl-Gas-CO2'!AG$1)/100</f>
        <v>0</v>
      </c>
      <c r="AH33" s="11">
        <f>AH14*SUMIFS(CPI!$E$3:$E$73,CPI!$D$3:$D$73,'Projection of Coal-OIl-Gas-CO2'!AH$1)/100</f>
        <v>0</v>
      </c>
      <c r="AI33" s="11">
        <f>AI14*SUMIFS(CPI!$E$3:$E$73,CPI!$D$3:$D$73,'Projection of Coal-OIl-Gas-CO2'!AI$1)/100</f>
        <v>0</v>
      </c>
      <c r="AJ33" s="11">
        <f>AJ14*SUMIFS(CPI!$E$3:$E$73,CPI!$D$3:$D$73,'Projection of Coal-OIl-Gas-CO2'!AJ$1)/100</f>
        <v>0</v>
      </c>
      <c r="AK33" s="11">
        <f>AK14*SUMIFS(CPI!$E$3:$E$73,CPI!$D$3:$D$73,'Projection of Coal-OIl-Gas-CO2'!AK$1)/100</f>
        <v>0</v>
      </c>
      <c r="AL33" s="11">
        <f>AL14*SUMIFS(CPI!$E$3:$E$73,CPI!$D$3:$D$73,'Projection of Coal-OIl-Gas-CO2'!AL$1)/100</f>
        <v>0</v>
      </c>
      <c r="AM33" s="11">
        <f>AM14*SUMIFS(CPI!$E$3:$E$73,CPI!$D$3:$D$73,'Projection of Coal-OIl-Gas-CO2'!AM$1)/100</f>
        <v>0</v>
      </c>
      <c r="AN33" s="11">
        <f>AN14*SUMIFS(CPI!$E$3:$E$73,CPI!$D$3:$D$73,'Projection of Coal-OIl-Gas-CO2'!AN$1)/100</f>
        <v>0</v>
      </c>
      <c r="AO33" s="11">
        <f>AO14*SUMIFS(CPI!$E$3:$E$73,CPI!$D$3:$D$73,'Projection of Coal-OIl-Gas-CO2'!AO$1)/100</f>
        <v>0</v>
      </c>
      <c r="AP33" s="11">
        <f>AP14*SUMIFS(CPI!$E$3:$E$73,CPI!$D$3:$D$73,'Projection of Coal-OIl-Gas-CO2'!AP$1)/100</f>
        <v>0</v>
      </c>
      <c r="AQ33" s="11">
        <f>AQ14*SUMIFS(CPI!$E$3:$E$73,CPI!$D$3:$D$73,'Projection of Coal-OIl-Gas-CO2'!AQ$1)/100</f>
        <v>0</v>
      </c>
      <c r="AR33" s="11">
        <f>AR14*SUMIFS(CPI!$E$3:$E$73,CPI!$D$3:$D$73,'Projection of Coal-OIl-Gas-CO2'!AR$1)/100</f>
        <v>0</v>
      </c>
      <c r="AS33" s="11">
        <f>AS14*SUMIFS(CPI!$E$3:$E$73,CPI!$D$3:$D$73,'Projection of Coal-OIl-Gas-CO2'!AS$1)/100</f>
        <v>0</v>
      </c>
      <c r="AT33" s="11">
        <f>AT14*SUMIFS(CPI!$E$3:$E$73,CPI!$D$3:$D$73,'Projection of Coal-OIl-Gas-CO2'!AT$1)/100</f>
        <v>0</v>
      </c>
      <c r="AU33" s="11">
        <f>AU14*SUMIFS(CPI!$E$3:$E$73,CPI!$D$3:$D$73,'Projection of Coal-OIl-Gas-CO2'!AU$1)/100</f>
        <v>0</v>
      </c>
      <c r="AV33" s="11">
        <f>AV14*SUMIFS(CPI!$E$3:$E$73,CPI!$D$3:$D$73,'Projection of Coal-OIl-Gas-CO2'!AV$1)/100</f>
        <v>0</v>
      </c>
    </row>
  </sheetData>
  <autoFilter ref="A1:AV33">
    <filterColumn colId="3">
      <filters>
        <filter val="€/tCO2"/>
        <filter val="€2017/MWh PCS"/>
        <filter val="€2017/tCO2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05"/>
  <sheetViews>
    <sheetView zoomScale="70" zoomScaleNormal="70" workbookViewId="0">
      <pane xSplit="4" ySplit="1" topLeftCell="E80" activePane="bottomRight" state="frozen"/>
      <selection pane="topRight" activeCell="E1" sqref="E1"/>
      <selection pane="bottomLeft" activeCell="A2" sqref="A2"/>
      <selection pane="bottomRight" activeCell="I305" sqref="A305:I305"/>
    </sheetView>
  </sheetViews>
  <sheetFormatPr baseColWidth="10" defaultRowHeight="13.8" x14ac:dyDescent="0.3"/>
  <sheetData>
    <row r="1" spans="1:60" x14ac:dyDescent="0.3">
      <c r="A1" t="s">
        <v>71</v>
      </c>
      <c r="B1" t="s">
        <v>72</v>
      </c>
      <c r="C1" t="s">
        <v>73</v>
      </c>
      <c r="D1" t="s">
        <v>64</v>
      </c>
      <c r="E1" t="s">
        <v>74</v>
      </c>
      <c r="F1" t="s">
        <v>75</v>
      </c>
      <c r="G1" t="s">
        <v>76</v>
      </c>
      <c r="H1" t="s">
        <v>77</v>
      </c>
      <c r="I1" t="s">
        <v>2</v>
      </c>
      <c r="J1" s="65">
        <v>2000</v>
      </c>
      <c r="K1" s="65">
        <v>2001</v>
      </c>
      <c r="L1" s="65">
        <v>2002</v>
      </c>
      <c r="M1" s="65">
        <v>2003</v>
      </c>
      <c r="N1" s="65">
        <v>2004</v>
      </c>
      <c r="O1" s="65">
        <v>2005</v>
      </c>
      <c r="P1" s="65">
        <v>2006</v>
      </c>
      <c r="Q1" s="65">
        <v>2007</v>
      </c>
      <c r="R1" s="65">
        <v>2008</v>
      </c>
      <c r="S1" s="65">
        <v>2009</v>
      </c>
      <c r="T1" s="65">
        <v>2010</v>
      </c>
      <c r="U1" s="65">
        <v>2011</v>
      </c>
      <c r="V1" s="65">
        <v>2012</v>
      </c>
      <c r="W1" s="65">
        <v>2013</v>
      </c>
      <c r="X1" s="65">
        <v>2014</v>
      </c>
      <c r="Y1" s="65">
        <v>2015</v>
      </c>
      <c r="Z1" s="65">
        <v>2016</v>
      </c>
      <c r="AA1" s="65">
        <v>2017</v>
      </c>
      <c r="AB1" s="65">
        <v>2018</v>
      </c>
      <c r="AC1" s="65">
        <v>2019</v>
      </c>
      <c r="AD1" s="65">
        <v>2020</v>
      </c>
      <c r="AE1" s="65">
        <v>2021</v>
      </c>
      <c r="AF1" s="65">
        <v>2022</v>
      </c>
      <c r="AG1" s="65">
        <v>2023</v>
      </c>
      <c r="AH1" s="65">
        <v>2024</v>
      </c>
      <c r="AI1" s="65">
        <v>2025</v>
      </c>
      <c r="AJ1" s="65">
        <v>2026</v>
      </c>
      <c r="AK1" s="65">
        <v>2027</v>
      </c>
      <c r="AL1" s="65">
        <v>2028</v>
      </c>
      <c r="AM1" s="65">
        <v>2029</v>
      </c>
      <c r="AN1" s="65">
        <v>2030</v>
      </c>
      <c r="AO1" s="65">
        <v>2031</v>
      </c>
      <c r="AP1" s="65">
        <v>2032</v>
      </c>
      <c r="AQ1" s="65">
        <v>2033</v>
      </c>
      <c r="AR1" s="65">
        <v>2034</v>
      </c>
      <c r="AS1" s="65">
        <v>2035</v>
      </c>
      <c r="AT1" s="65">
        <v>2036</v>
      </c>
      <c r="AU1" s="65">
        <v>2037</v>
      </c>
      <c r="AV1" s="65">
        <v>2038</v>
      </c>
      <c r="AW1" s="65">
        <v>2039</v>
      </c>
      <c r="AX1" s="65">
        <v>2040</v>
      </c>
      <c r="AY1" s="65">
        <v>2041</v>
      </c>
      <c r="AZ1" s="65">
        <v>2042</v>
      </c>
      <c r="BA1" s="65">
        <v>2043</v>
      </c>
      <c r="BB1" s="65">
        <v>2044</v>
      </c>
      <c r="BC1" s="65">
        <v>2045</v>
      </c>
      <c r="BD1" s="65">
        <v>2046</v>
      </c>
      <c r="BE1" s="65">
        <v>2047</v>
      </c>
      <c r="BF1" s="65">
        <v>2048</v>
      </c>
      <c r="BG1" s="65">
        <v>2049</v>
      </c>
      <c r="BH1" s="65">
        <v>2050</v>
      </c>
    </row>
    <row r="2" spans="1:60" x14ac:dyDescent="0.3">
      <c r="A2" s="9" t="s">
        <v>147</v>
      </c>
      <c r="B2" t="s">
        <v>47</v>
      </c>
      <c r="C2" s="9" t="s">
        <v>5</v>
      </c>
      <c r="D2" t="s">
        <v>81</v>
      </c>
      <c r="E2" t="s">
        <v>79</v>
      </c>
      <c r="F2" t="s">
        <v>90</v>
      </c>
      <c r="G2" t="s">
        <v>90</v>
      </c>
      <c r="H2" t="s">
        <v>80</v>
      </c>
      <c r="I2" s="9" t="s">
        <v>145</v>
      </c>
      <c r="J2" s="10">
        <f>SUMIFS('Historical Data'!D$2:D$93,'Historical Data'!$B$2:$B$93,'Final Prices IND without CO2 '!$D2,'Historical Data'!$A$2:$A$93,'Final Prices IND without CO2 '!$C2)</f>
        <v>11.061034757650303</v>
      </c>
      <c r="K2" s="10">
        <f>SUMIFS('Historical Data'!E$2:E$93,'Historical Data'!$B$2:$B$93,'Final Prices IND without CO2 '!$D2,'Historical Data'!$A$2:$A$93,'Final Prices IND without CO2 '!$C2)</f>
        <v>11.433839178378598</v>
      </c>
      <c r="L2" s="10">
        <f>SUMIFS('Historical Data'!F$2:F$93,'Historical Data'!$B$2:$B$93,'Final Prices IND without CO2 '!$D2,'Historical Data'!$A$2:$A$93,'Final Prices IND without CO2 '!$C2)</f>
        <v>14.243420978566801</v>
      </c>
      <c r="M2" s="10">
        <f>SUMIFS('Historical Data'!G$2:G$93,'Historical Data'!$B$2:$B$93,'Final Prices IND without CO2 '!$D2,'Historical Data'!$A$2:$A$93,'Final Prices IND without CO2 '!$C2)</f>
        <v>13.636905719508709</v>
      </c>
      <c r="N2" s="10">
        <f>SUMIFS('Historical Data'!H$2:H$93,'Historical Data'!$B$2:$B$93,'Final Prices IND without CO2 '!$D2,'Historical Data'!$A$2:$A$93,'Final Prices IND without CO2 '!$C2)</f>
        <v>23.749841777723411</v>
      </c>
      <c r="O2" s="10">
        <f>SUMIFS('Historical Data'!I$2:I$93,'Historical Data'!$B$2:$B$93,'Final Prices IND without CO2 '!$D2,'Historical Data'!$A$2:$A$93,'Final Prices IND without CO2 '!$C2)</f>
        <v>24.222639136361522</v>
      </c>
      <c r="P2" s="10">
        <f>SUMIFS('Historical Data'!J$2:J$93,'Historical Data'!$B$2:$B$93,'Final Prices IND without CO2 '!$D2,'Historical Data'!$A$2:$A$93,'Final Prices IND without CO2 '!$C2)</f>
        <v>23.988324190447823</v>
      </c>
      <c r="Q2" s="10">
        <f>SUMIFS('Historical Data'!K$2:K$93,'Historical Data'!$B$2:$B$93,'Final Prices IND without CO2 '!$D2,'Historical Data'!$A$2:$A$93,'Final Prices IND without CO2 '!$C2)</f>
        <v>24.090497168769115</v>
      </c>
      <c r="R2" s="10">
        <f>SUMIFS('Historical Data'!L$2:L$93,'Historical Data'!$B$2:$B$93,'Final Prices IND without CO2 '!$D2,'Historical Data'!$A$2:$A$93,'Final Prices IND without CO2 '!$C2)</f>
        <v>26.859489943464819</v>
      </c>
      <c r="S2" s="10">
        <f>SUMIFS('Historical Data'!M$2:M$93,'Historical Data'!$B$2:$B$93,'Final Prices IND without CO2 '!$D2,'Historical Data'!$A$2:$A$93,'Final Prices IND without CO2 '!$C2)</f>
        <v>27.465068398008739</v>
      </c>
      <c r="T2" s="10">
        <f>SUMIFS('Historical Data'!N$2:N$93,'Historical Data'!$B$2:$B$93,'Final Prices IND without CO2 '!$D2,'Historical Data'!$A$2:$A$93,'Final Prices IND without CO2 '!$C2)</f>
        <v>24.243958005445705</v>
      </c>
      <c r="U2" s="10">
        <f>SUMIFS('Historical Data'!O$2:O$93,'Historical Data'!$B$2:$B$93,'Final Prices IND without CO2 '!$D2,'Historical Data'!$A$2:$A$93,'Final Prices IND without CO2 '!$C2)</f>
        <v>26.423814558098542</v>
      </c>
      <c r="V2" s="10">
        <f>SUMIFS('Historical Data'!P$2:P$93,'Historical Data'!$B$2:$B$93,'Final Prices IND without CO2 '!$D2,'Historical Data'!$A$2:$A$93,'Final Prices IND without CO2 '!$C2)</f>
        <v>28.473332710728311</v>
      </c>
      <c r="W2" s="10">
        <f>SUMIFS('Historical Data'!Q$2:Q$93,'Historical Data'!$B$2:$B$93,'Final Prices IND without CO2 '!$D2,'Historical Data'!$A$2:$A$93,'Final Prices IND without CO2 '!$C2)</f>
        <v>24.398600791742972</v>
      </c>
      <c r="X2" s="10">
        <f>SUMIFS('Historical Data'!R$2:R$93,'Historical Data'!$B$2:$B$93,'Final Prices IND without CO2 '!$D2,'Historical Data'!$A$2:$A$93,'Final Prices IND without CO2 '!$C2)</f>
        <v>22.097344880272384</v>
      </c>
      <c r="Y2" s="10">
        <f>SUMIFS('Historical Data'!S$2:S$93,'Historical Data'!$B$2:$B$93,'Final Prices IND without CO2 '!$D2,'Historical Data'!$A$2:$A$93,'Final Prices IND without CO2 '!$C2)</f>
        <v>21.615249517951561</v>
      </c>
      <c r="Z2" s="10">
        <f>SUMIFS('Historical Data'!T$2:T$93,'Historical Data'!$B$2:$B$93,'Final Prices IND without CO2 '!$D2,'Historical Data'!$A$2:$A$93,'Final Prices IND without CO2 '!$C2)</f>
        <v>21.055303073948394</v>
      </c>
      <c r="AA2" s="10">
        <f>SUMIFS('Historical Data'!U$2:U$93,'Historical Data'!$B$2:$B$93,'Final Prices IND without CO2 '!$D2,'Historical Data'!$A$2:$A$93,'Final Prices IND without CO2 '!$C2)</f>
        <v>21.297917932754007</v>
      </c>
      <c r="AB2" s="12">
        <f>AA2*('Projection of Coal-OIl-Gas-CO2'!P$21/'Projection of Coal-OIl-Gas-CO2'!O$21)</f>
        <v>21.611017173109484</v>
      </c>
      <c r="AC2" s="12">
        <f>AB2*('Projection of Coal-OIl-Gas-CO2'!Q$21/'Projection of Coal-OIl-Gas-CO2'!P$21)</f>
        <v>20.392653394002807</v>
      </c>
      <c r="AD2" s="12">
        <f>AC2*('Projection of Coal-OIl-Gas-CO2'!R$21/'Projection of Coal-OIl-Gas-CO2'!Q$21)</f>
        <v>18.388992399840507</v>
      </c>
      <c r="AE2" s="12">
        <f>AD2*('Projection of Coal-OIl-Gas-CO2'!S$21/'Projection of Coal-OIl-Gas-CO2'!R$21)</f>
        <v>17.736562957925297</v>
      </c>
      <c r="AF2" s="12">
        <f>AE2*('Projection of Coal-OIl-Gas-CO2'!T$21/'Projection of Coal-OIl-Gas-CO2'!S$21)</f>
        <v>17.807690423318896</v>
      </c>
      <c r="AG2" s="12">
        <f>AF2*('Projection of Coal-OIl-Gas-CO2'!U$21/'Projection of Coal-OIl-Gas-CO2'!T$21)</f>
        <v>17.889427897560729</v>
      </c>
      <c r="AH2" s="12">
        <f>AG2*('Projection of Coal-OIl-Gas-CO2'!V$21/'Projection of Coal-OIl-Gas-CO2'!U$21)</f>
        <v>17.974636348448517</v>
      </c>
      <c r="AI2" s="12">
        <f>AH2*('Projection of Coal-OIl-Gas-CO2'!W$21/'Projection of Coal-OIl-Gas-CO2'!V$21)</f>
        <v>18.065366092390171</v>
      </c>
      <c r="AJ2" s="12">
        <f>AI2*('Projection of Coal-OIl-Gas-CO2'!X$21/'Projection of Coal-OIl-Gas-CO2'!W$21)</f>
        <v>18.162074885061461</v>
      </c>
      <c r="AK2" s="12">
        <f>AJ2*('Projection of Coal-OIl-Gas-CO2'!Y$21/'Projection of Coal-OIl-Gas-CO2'!X$21)</f>
        <v>18.274033558110261</v>
      </c>
      <c r="AL2" s="12">
        <f>AK2*('Projection of Coal-OIl-Gas-CO2'!Z$21/'Projection of Coal-OIl-Gas-CO2'!Y$21)</f>
        <v>18.390890627716587</v>
      </c>
      <c r="AM2" s="12">
        <f>AL2*('Projection of Coal-OIl-Gas-CO2'!AA$21/'Projection of Coal-OIl-Gas-CO2'!Z$21)</f>
        <v>18.51735303093006</v>
      </c>
      <c r="AN2" s="12">
        <f>AM2*('Projection of Coal-OIl-Gas-CO2'!AB$21/'Projection of Coal-OIl-Gas-CO2'!AA$21)</f>
        <v>18.65170077750701</v>
      </c>
      <c r="AO2" s="12">
        <f>AN2*('Projection of Coal-OIl-Gas-CO2'!AC$21/'Projection of Coal-OIl-Gas-CO2'!AB$21)</f>
        <v>18.784722345312847</v>
      </c>
      <c r="AP2" s="12">
        <f>AO2*('Projection of Coal-OIl-Gas-CO2'!AD$21/'Projection of Coal-OIl-Gas-CO2'!AC$21)</f>
        <v>18.924784647905557</v>
      </c>
      <c r="AQ2" s="12">
        <f>AP2*('Projection of Coal-OIl-Gas-CO2'!AE$21/'Projection of Coal-OIl-Gas-CO2'!AD$21)</f>
        <v>19.067960415453303</v>
      </c>
      <c r="AR2" s="12">
        <f>AQ2*('Projection of Coal-OIl-Gas-CO2'!AF$21/'Projection of Coal-OIl-Gas-CO2'!AE$21)</f>
        <v>19.207390963496586</v>
      </c>
      <c r="AS2" s="12">
        <f>AR2*('Projection of Coal-OIl-Gas-CO2'!AG$21/'Projection of Coal-OIl-Gas-CO2'!AF$21)</f>
        <v>19.349865136110473</v>
      </c>
      <c r="AT2" s="12">
        <f>AS2*('Projection of Coal-OIl-Gas-CO2'!AH$21/'Projection of Coal-OIl-Gas-CO2'!AG$21)</f>
        <v>19.428052855188547</v>
      </c>
      <c r="AU2" s="12">
        <f>AT2*('Projection of Coal-OIl-Gas-CO2'!AI$21/'Projection of Coal-OIl-Gas-CO2'!AH$21)</f>
        <v>19.452587772085867</v>
      </c>
      <c r="AV2" s="12">
        <f>AU2*('Projection of Coal-OIl-Gas-CO2'!AJ$21/'Projection of Coal-OIl-Gas-CO2'!AI$21)</f>
        <v>19.479461212194256</v>
      </c>
      <c r="AW2" s="12">
        <f>AV2*('Projection of Coal-OIl-Gas-CO2'!AK$21/'Projection of Coal-OIl-Gas-CO2'!AJ$21)</f>
        <v>19.505985812186267</v>
      </c>
      <c r="AX2" s="12">
        <f>AW2*('Projection of Coal-OIl-Gas-CO2'!AL$21/'Projection of Coal-OIl-Gas-CO2'!AK$21)</f>
        <v>19.534968580995788</v>
      </c>
      <c r="AY2" s="12">
        <f>AX2*('Projection of Coal-OIl-Gas-CO2'!AM$21/'Projection of Coal-OIl-Gas-CO2'!AL$21)</f>
        <v>19.50891333498792</v>
      </c>
      <c r="AZ2" s="12">
        <f>AY2*('Projection of Coal-OIl-Gas-CO2'!AN$21/'Projection of Coal-OIl-Gas-CO2'!AM$21)</f>
        <v>19.495257226918572</v>
      </c>
      <c r="BA2" s="12">
        <f>AZ2*('Projection of Coal-OIl-Gas-CO2'!AO$21/'Projection of Coal-OIl-Gas-CO2'!AN$21)</f>
        <v>19.463739077000568</v>
      </c>
      <c r="BB2" s="12">
        <f>BA2*('Projection of Coal-OIl-Gas-CO2'!AP$21/'Projection of Coal-OIl-Gas-CO2'!AO$21)</f>
        <v>19.41314554245789</v>
      </c>
      <c r="BC2" s="12">
        <f>BB2*('Projection of Coal-OIl-Gas-CO2'!AQ$21/'Projection of Coal-OIl-Gas-CO2'!AP$21)</f>
        <v>19.345398002412065</v>
      </c>
      <c r="BD2" s="12">
        <f>BC2*('Projection of Coal-OIl-Gas-CO2'!AR$21/'Projection of Coal-OIl-Gas-CO2'!AQ$21)</f>
        <v>19.271374452551964</v>
      </c>
      <c r="BE2" s="12">
        <f>BD2*('Projection of Coal-OIl-Gas-CO2'!AS$21/'Projection of Coal-OIl-Gas-CO2'!AR$21)</f>
        <v>19.176940250292375</v>
      </c>
      <c r="BF2" s="12">
        <f>BE2*('Projection of Coal-OIl-Gas-CO2'!AT$21/'Projection of Coal-OIl-Gas-CO2'!AS$21)</f>
        <v>19.068631225000626</v>
      </c>
      <c r="BG2" s="12">
        <f>BF2*('Projection of Coal-OIl-Gas-CO2'!AU$21/'Projection of Coal-OIl-Gas-CO2'!AT$21)</f>
        <v>18.947072514363814</v>
      </c>
      <c r="BH2" s="12">
        <f>BG2*('Projection of Coal-OIl-Gas-CO2'!AV$21/'Projection of Coal-OIl-Gas-CO2'!AU$21)</f>
        <v>18.811382571942431</v>
      </c>
    </row>
    <row r="3" spans="1:60" x14ac:dyDescent="0.3">
      <c r="A3" s="9" t="s">
        <v>147</v>
      </c>
      <c r="B3" t="s">
        <v>47</v>
      </c>
      <c r="C3" s="9" t="s">
        <v>9</v>
      </c>
      <c r="D3" t="s">
        <v>81</v>
      </c>
      <c r="E3" t="s">
        <v>79</v>
      </c>
      <c r="F3" t="s">
        <v>90</v>
      </c>
      <c r="G3" t="s">
        <v>90</v>
      </c>
      <c r="H3" t="s">
        <v>80</v>
      </c>
      <c r="I3" s="9" t="s">
        <v>145</v>
      </c>
      <c r="J3" s="10">
        <f>SUMIFS('Historical Data'!D$2:D$93,'Historical Data'!$B$2:$B$93,'Final Prices IND without CO2 '!$D3,'Historical Data'!$A$2:$A$93,'Final Prices IND without CO2 '!$C3)</f>
        <v>5.7791382927403117</v>
      </c>
      <c r="K3" s="10">
        <f>SUMIFS('Historical Data'!E$2:E$93,'Historical Data'!$B$2:$B$93,'Final Prices IND without CO2 '!$D3,'Historical Data'!$A$2:$A$93,'Final Prices IND without CO2 '!$C3)</f>
        <v>6.6631665675524934</v>
      </c>
      <c r="L3" s="10">
        <f>SUMIFS('Historical Data'!F$2:F$93,'Historical Data'!$B$2:$B$93,'Final Prices IND without CO2 '!$D3,'Historical Data'!$A$2:$A$93,'Final Prices IND without CO2 '!$C3)</f>
        <v>5.8475600430043171</v>
      </c>
      <c r="M3" s="10">
        <f>SUMIFS('Historical Data'!G$2:G$93,'Historical Data'!$B$2:$B$93,'Final Prices IND without CO2 '!$D3,'Historical Data'!$A$2:$A$93,'Final Prices IND without CO2 '!$C3)</f>
        <v>4.9125503412199913</v>
      </c>
      <c r="N3" s="10">
        <f>SUMIFS('Historical Data'!H$2:H$93,'Historical Data'!$B$2:$B$93,'Final Prices IND without CO2 '!$D3,'Historical Data'!$A$2:$A$93,'Final Prices IND without CO2 '!$C3)</f>
        <v>8.924717726950492</v>
      </c>
      <c r="O3" s="10">
        <f>SUMIFS('Historical Data'!I$2:I$93,'Historical Data'!$B$2:$B$93,'Final Prices IND without CO2 '!$D3,'Historical Data'!$A$2:$A$93,'Final Prices IND without CO2 '!$C3)</f>
        <v>10.092580259191823</v>
      </c>
      <c r="P3" s="10">
        <f>SUMIFS('Historical Data'!J$2:J$93,'Historical Data'!$B$2:$B$93,'Final Prices IND without CO2 '!$D3,'Historical Data'!$A$2:$A$93,'Final Prices IND without CO2 '!$C3)</f>
        <v>7.7259844216533837</v>
      </c>
      <c r="Q3" s="10">
        <f>SUMIFS('Historical Data'!K$2:K$93,'Historical Data'!$B$2:$B$93,'Final Prices IND without CO2 '!$D3,'Historical Data'!$A$2:$A$93,'Final Prices IND without CO2 '!$C3)</f>
        <v>8.3024694051637447</v>
      </c>
      <c r="R3" s="10">
        <f>SUMIFS('Historical Data'!L$2:L$93,'Historical Data'!$B$2:$B$93,'Final Prices IND without CO2 '!$D3,'Historical Data'!$A$2:$A$93,'Final Prices IND without CO2 '!$C3)</f>
        <v>12.865057596472944</v>
      </c>
      <c r="S3" s="10">
        <f>SUMIFS('Historical Data'!M$2:M$93,'Historical Data'!$B$2:$B$93,'Final Prices IND without CO2 '!$D3,'Historical Data'!$A$2:$A$93,'Final Prices IND without CO2 '!$C3)</f>
        <v>7.9731081993823461</v>
      </c>
      <c r="T3" s="10">
        <f>SUMIFS('Historical Data'!N$2:N$93,'Historical Data'!$B$2:$B$93,'Final Prices IND without CO2 '!$D3,'Historical Data'!$A$2:$A$93,'Final Prices IND without CO2 '!$C3)</f>
        <v>10.39959823955112</v>
      </c>
      <c r="U3" s="10">
        <f>SUMIFS('Historical Data'!O$2:O$93,'Historical Data'!$B$2:$B$93,'Final Prices IND without CO2 '!$D3,'Historical Data'!$A$2:$A$93,'Final Prices IND without CO2 '!$C3)</f>
        <v>12.40547180803936</v>
      </c>
      <c r="V3" s="10">
        <f>SUMIFS('Historical Data'!P$2:P$93,'Historical Data'!$B$2:$B$93,'Final Prices IND without CO2 '!$D3,'Historical Data'!$A$2:$A$93,'Final Prices IND without CO2 '!$C3)</f>
        <v>9.4471307041101813</v>
      </c>
      <c r="W3" s="10">
        <f>SUMIFS('Historical Data'!Q$2:Q$93,'Historical Data'!$B$2:$B$93,'Final Prices IND without CO2 '!$D3,'Historical Data'!$A$2:$A$93,'Final Prices IND without CO2 '!$C3)</f>
        <v>8.1966892917037679</v>
      </c>
      <c r="X3" s="10">
        <f>SUMIFS('Historical Data'!R$2:R$93,'Historical Data'!$B$2:$B$93,'Final Prices IND without CO2 '!$D3,'Historical Data'!$A$2:$A$93,'Final Prices IND without CO2 '!$C3)</f>
        <v>6.9168217113335269</v>
      </c>
      <c r="Y3" s="10">
        <f>SUMIFS('Historical Data'!S$2:S$93,'Historical Data'!$B$2:$B$93,'Final Prices IND without CO2 '!$D3,'Historical Data'!$A$2:$A$93,'Final Prices IND without CO2 '!$C3)</f>
        <v>6.0065366445774231</v>
      </c>
      <c r="Z3" s="10">
        <f>SUMIFS('Historical Data'!T$2:T$93,'Historical Data'!$B$2:$B$93,'Final Prices IND without CO2 '!$D3,'Historical Data'!$A$2:$A$93,'Final Prices IND without CO2 '!$C3)</f>
        <v>5.601863360002552</v>
      </c>
      <c r="AA3" s="10">
        <f>SUMIFS('Historical Data'!U$2:U$93,'Historical Data'!$B$2:$B$93,'Final Prices IND without CO2 '!$D3,'Historical Data'!$A$2:$A$93,'Final Prices IND without CO2 '!$C3)</f>
        <v>5.6664121951991806</v>
      </c>
      <c r="AB3" s="12">
        <f>AA3*('Projection of Coal-OIl-Gas-CO2'!P$21/'Projection of Coal-OIl-Gas-CO2'!O$21)</f>
        <v>5.7497137347890863</v>
      </c>
      <c r="AC3" s="12">
        <f>AB3*('Projection of Coal-OIl-Gas-CO2'!Q$21/'Projection of Coal-OIl-Gas-CO2'!P$21)</f>
        <v>5.4255622661846461</v>
      </c>
      <c r="AD3" s="12">
        <f>AC3*('Projection of Coal-OIl-Gas-CO2'!R$21/'Projection of Coal-OIl-Gas-CO2'!Q$21)</f>
        <v>4.8924787446773372</v>
      </c>
      <c r="AE3" s="12">
        <f>AD3*('Projection of Coal-OIl-Gas-CO2'!S$21/'Projection of Coal-OIl-Gas-CO2'!R$21)</f>
        <v>4.7188967937163078</v>
      </c>
      <c r="AF3" s="12">
        <f>AE3*('Projection of Coal-OIl-Gas-CO2'!T$21/'Projection of Coal-OIl-Gas-CO2'!S$21)</f>
        <v>4.7378205936197748</v>
      </c>
      <c r="AG3" s="12">
        <f>AF3*('Projection of Coal-OIl-Gas-CO2'!U$21/'Projection of Coal-OIl-Gas-CO2'!T$21)</f>
        <v>4.7595672367569621</v>
      </c>
      <c r="AH3" s="12">
        <f>AG3*('Projection of Coal-OIl-Gas-CO2'!V$21/'Projection of Coal-OIl-Gas-CO2'!U$21)</f>
        <v>4.7822373497120907</v>
      </c>
      <c r="AI3" s="12">
        <f>AH3*('Projection of Coal-OIl-Gas-CO2'!W$21/'Projection of Coal-OIl-Gas-CO2'!V$21)</f>
        <v>4.8063764289010305</v>
      </c>
      <c r="AJ3" s="12">
        <f>AI3*('Projection of Coal-OIl-Gas-CO2'!X$21/'Projection of Coal-OIl-Gas-CO2'!W$21)</f>
        <v>4.8321062623948876</v>
      </c>
      <c r="AK3" s="12">
        <f>AJ3*('Projection of Coal-OIl-Gas-CO2'!Y$21/'Projection of Coal-OIl-Gas-CO2'!X$21)</f>
        <v>4.8618933989743933</v>
      </c>
      <c r="AL3" s="12">
        <f>AK3*('Projection of Coal-OIl-Gas-CO2'!Z$21/'Projection of Coal-OIl-Gas-CO2'!Y$21)</f>
        <v>4.8929837772171503</v>
      </c>
      <c r="AM3" s="12">
        <f>AL3*('Projection of Coal-OIl-Gas-CO2'!AA$21/'Projection of Coal-OIl-Gas-CO2'!Z$21)</f>
        <v>4.9266297000752237</v>
      </c>
      <c r="AN3" s="12">
        <f>AM3*('Projection of Coal-OIl-Gas-CO2'!AB$21/'Projection of Coal-OIl-Gas-CO2'!AA$21)</f>
        <v>4.9623735559772326</v>
      </c>
      <c r="AO3" s="12">
        <f>AN3*('Projection of Coal-OIl-Gas-CO2'!AC$21/'Projection of Coal-OIl-Gas-CO2'!AB$21)</f>
        <v>4.9977645757200744</v>
      </c>
      <c r="AP3" s="12">
        <f>AO3*('Projection of Coal-OIl-Gas-CO2'!AD$21/'Projection of Coal-OIl-Gas-CO2'!AC$21)</f>
        <v>5.0350288163845791</v>
      </c>
      <c r="AQ3" s="12">
        <f>AP3*('Projection of Coal-OIl-Gas-CO2'!AE$21/'Projection of Coal-OIl-Gas-CO2'!AD$21)</f>
        <v>5.0731214091840782</v>
      </c>
      <c r="AR3" s="12">
        <f>AQ3*('Projection of Coal-OIl-Gas-CO2'!AF$21/'Projection of Coal-OIl-Gas-CO2'!AE$21)</f>
        <v>5.1102175685509392</v>
      </c>
      <c r="AS3" s="12">
        <f>AR3*('Projection of Coal-OIl-Gas-CO2'!AG$21/'Projection of Coal-OIl-Gas-CO2'!AF$21)</f>
        <v>5.1481234986868927</v>
      </c>
      <c r="AT3" s="12">
        <f>AS3*('Projection of Coal-OIl-Gas-CO2'!AH$21/'Projection of Coal-OIl-Gas-CO2'!AG$21)</f>
        <v>5.1689257126074111</v>
      </c>
      <c r="AU3" s="12">
        <f>AT3*('Projection of Coal-OIl-Gas-CO2'!AI$21/'Projection of Coal-OIl-Gas-CO2'!AH$21)</f>
        <v>5.1754533437474191</v>
      </c>
      <c r="AV3" s="12">
        <f>AU3*('Projection of Coal-OIl-Gas-CO2'!AJ$21/'Projection of Coal-OIl-Gas-CO2'!AI$21)</f>
        <v>5.1826031500917731</v>
      </c>
      <c r="AW3" s="12">
        <f>AV3*('Projection of Coal-OIl-Gas-CO2'!AK$21/'Projection of Coal-OIl-Gas-CO2'!AJ$21)</f>
        <v>5.1896601458667631</v>
      </c>
      <c r="AX3" s="12">
        <f>AW3*('Projection of Coal-OIl-Gas-CO2'!AL$21/'Projection of Coal-OIl-Gas-CO2'!AK$21)</f>
        <v>5.1973711491278065</v>
      </c>
      <c r="AY3" s="12">
        <f>AX3*('Projection of Coal-OIl-Gas-CO2'!AM$21/'Projection of Coal-OIl-Gas-CO2'!AL$21)</f>
        <v>5.1904390272089378</v>
      </c>
      <c r="AZ3" s="12">
        <f>AY3*('Projection of Coal-OIl-Gas-CO2'!AN$21/'Projection of Coal-OIl-Gas-CO2'!AM$21)</f>
        <v>5.186805754813606</v>
      </c>
      <c r="BA3" s="12">
        <f>AZ3*('Projection of Coal-OIl-Gas-CO2'!AO$21/'Projection of Coal-OIl-Gas-CO2'!AN$21)</f>
        <v>5.1784202013698666</v>
      </c>
      <c r="BB3" s="12">
        <f>BA3*('Projection of Coal-OIl-Gas-CO2'!AP$21/'Projection of Coal-OIl-Gas-CO2'!AO$21)</f>
        <v>5.1649595512708268</v>
      </c>
      <c r="BC3" s="12">
        <f>BB3*('Projection of Coal-OIl-Gas-CO2'!AQ$21/'Projection of Coal-OIl-Gas-CO2'!AP$21)</f>
        <v>5.1469349965550792</v>
      </c>
      <c r="BD3" s="12">
        <f>BC3*('Projection of Coal-OIl-Gas-CO2'!AR$21/'Projection of Coal-OIl-Gas-CO2'!AQ$21)</f>
        <v>5.127240679627783</v>
      </c>
      <c r="BE3" s="12">
        <f>BD3*('Projection of Coal-OIl-Gas-CO2'!AS$21/'Projection of Coal-OIl-Gas-CO2'!AR$21)</f>
        <v>5.1021160117134281</v>
      </c>
      <c r="BF3" s="12">
        <f>BE3*('Projection of Coal-OIl-Gas-CO2'!AT$21/'Projection of Coal-OIl-Gas-CO2'!AS$21)</f>
        <v>5.0732998812493575</v>
      </c>
      <c r="BG3" s="12">
        <f>BF3*('Projection of Coal-OIl-Gas-CO2'!AU$21/'Projection of Coal-OIl-Gas-CO2'!AT$21)</f>
        <v>5.0409586090855738</v>
      </c>
      <c r="BH3" s="12">
        <f>BG3*('Projection of Coal-OIl-Gas-CO2'!AV$21/'Projection of Coal-OIl-Gas-CO2'!AU$21)</f>
        <v>5.0048576556059876</v>
      </c>
    </row>
    <row r="4" spans="1:60" x14ac:dyDescent="0.3">
      <c r="A4" s="9" t="s">
        <v>147</v>
      </c>
      <c r="B4" t="s">
        <v>47</v>
      </c>
      <c r="C4" s="9" t="s">
        <v>11</v>
      </c>
      <c r="D4" t="s">
        <v>81</v>
      </c>
      <c r="E4" t="s">
        <v>79</v>
      </c>
      <c r="F4" t="s">
        <v>90</v>
      </c>
      <c r="G4" t="s">
        <v>90</v>
      </c>
      <c r="H4" t="s">
        <v>80</v>
      </c>
      <c r="I4" s="9" t="s">
        <v>145</v>
      </c>
      <c r="J4" s="10">
        <f>SUMIFS('Historical Data'!D$2:D$93,'Historical Data'!$B$2:$B$93,'Final Prices IND without CO2 '!$D4,'Historical Data'!$A$2:$A$93,'Final Prices IND without CO2 '!$C4)</f>
        <v>5.4150723433009489</v>
      </c>
      <c r="K4" s="10">
        <f>SUMIFS('Historical Data'!E$2:E$93,'Historical Data'!$B$2:$B$93,'Final Prices IND without CO2 '!$D4,'Historical Data'!$A$2:$A$93,'Final Prices IND without CO2 '!$C4)</f>
        <v>6.2434098599243129</v>
      </c>
      <c r="L4" s="10">
        <f>SUMIFS('Historical Data'!F$2:F$93,'Historical Data'!$B$2:$B$93,'Final Prices IND without CO2 '!$D4,'Historical Data'!$A$2:$A$93,'Final Prices IND without CO2 '!$C4)</f>
        <v>5.4791837572811763</v>
      </c>
      <c r="M4" s="10">
        <f>SUMIFS('Historical Data'!G$2:G$93,'Historical Data'!$B$2:$B$93,'Final Prices IND without CO2 '!$D4,'Historical Data'!$A$2:$A$93,'Final Prices IND without CO2 '!$C4)</f>
        <v>4.6030764692429873</v>
      </c>
      <c r="N4" s="10">
        <f>SUMIFS('Historical Data'!H$2:H$93,'Historical Data'!$B$2:$B$93,'Final Prices IND without CO2 '!$D4,'Historical Data'!$A$2:$A$93,'Final Prices IND without CO2 '!$C4)</f>
        <v>8.3624910301396334</v>
      </c>
      <c r="O4" s="10">
        <f>SUMIFS('Historical Data'!I$2:I$93,'Historical Data'!$B$2:$B$93,'Final Prices IND without CO2 '!$D4,'Historical Data'!$A$2:$A$93,'Final Prices IND without CO2 '!$C4)</f>
        <v>9.4567822166062481</v>
      </c>
      <c r="P4" s="10">
        <f>SUMIFS('Historical Data'!J$2:J$93,'Historical Data'!$B$2:$B$93,'Final Prices IND without CO2 '!$D4,'Historical Data'!$A$2:$A$93,'Final Prices IND without CO2 '!$C4)</f>
        <v>7.2392738237505219</v>
      </c>
      <c r="Q4" s="10">
        <f>SUMIFS('Historical Data'!K$2:K$93,'Historical Data'!$B$2:$B$93,'Final Prices IND without CO2 '!$D4,'Historical Data'!$A$2:$A$93,'Final Prices IND without CO2 '!$C4)</f>
        <v>7.7794422247138133</v>
      </c>
      <c r="R4" s="10">
        <f>SUMIFS('Historical Data'!L$2:L$93,'Historical Data'!$B$2:$B$93,'Final Prices IND without CO2 '!$D4,'Historical Data'!$A$2:$A$93,'Final Prices IND without CO2 '!$C4)</f>
        <v>12.054602962719736</v>
      </c>
      <c r="S4" s="10">
        <f>SUMIFS('Historical Data'!M$2:M$93,'Historical Data'!$B$2:$B$93,'Final Prices IND without CO2 '!$D4,'Historical Data'!$A$2:$A$93,'Final Prices IND without CO2 '!$C4)</f>
        <v>8.306518700239419</v>
      </c>
      <c r="T4" s="10">
        <f>SUMIFS('Historical Data'!N$2:N$93,'Historical Data'!$B$2:$B$93,'Final Prices IND without CO2 '!$D4,'Historical Data'!$A$2:$A$93,'Final Prices IND without CO2 '!$C4)</f>
        <v>10.801583258805149</v>
      </c>
      <c r="U4" s="10">
        <f>SUMIFS('Historical Data'!O$2:O$93,'Historical Data'!$B$2:$B$93,'Final Prices IND without CO2 '!$D4,'Historical Data'!$A$2:$A$93,'Final Prices IND without CO2 '!$C4)</f>
        <v>12.551471141007243</v>
      </c>
      <c r="V4" s="10">
        <f>SUMIFS('Historical Data'!P$2:P$93,'Historical Data'!$B$2:$B$93,'Final Prices IND without CO2 '!$D4,'Historical Data'!$A$2:$A$93,'Final Prices IND without CO2 '!$C4)</f>
        <v>9.662190997867782</v>
      </c>
      <c r="W4" s="10">
        <f>SUMIFS('Historical Data'!Q$2:Q$93,'Historical Data'!$B$2:$B$93,'Final Prices IND without CO2 '!$D4,'Historical Data'!$A$2:$A$93,'Final Prices IND without CO2 '!$C4)</f>
        <v>9.8133276587840204</v>
      </c>
      <c r="X4" s="10">
        <f>SUMIFS('Historical Data'!R$2:R$93,'Historical Data'!$B$2:$B$93,'Final Prices IND without CO2 '!$D4,'Historical Data'!$A$2:$A$93,'Final Prices IND without CO2 '!$C4)</f>
        <v>8.2810309620261542</v>
      </c>
      <c r="Y4" s="10">
        <f>SUMIFS('Historical Data'!S$2:S$93,'Historical Data'!$B$2:$B$93,'Final Prices IND without CO2 '!$D4,'Historical Data'!$A$2:$A$93,'Final Prices IND without CO2 '!$C4)</f>
        <v>7.1912097787324143</v>
      </c>
      <c r="Z4" s="10">
        <f>SUMIFS('Historical Data'!T$2:T$93,'Historical Data'!$B$2:$B$93,'Final Prices IND without CO2 '!$D4,'Historical Data'!$A$2:$A$93,'Final Prices IND without CO2 '!$C4)</f>
        <v>6.7067225186981734</v>
      </c>
      <c r="AA4" s="10">
        <f>SUMIFS('Historical Data'!U$2:U$93,'Historical Data'!$B$2:$B$93,'Final Prices IND without CO2 '!$D4,'Historical Data'!$A$2:$A$93,'Final Prices IND without CO2 '!$C4)</f>
        <v>6.7840023626979331</v>
      </c>
      <c r="AB4" s="12">
        <f>AA4*('Projection of Coal-OIl-Gas-CO2'!P$21/'Projection of Coal-OIl-Gas-CO2'!O$21)</f>
        <v>6.8837335191911171</v>
      </c>
      <c r="AC4" s="12">
        <f>AB4*('Projection of Coal-OIl-Gas-CO2'!Q$21/'Projection of Coal-OIl-Gas-CO2'!P$21)</f>
        <v>6.4956494453308276</v>
      </c>
      <c r="AD4" s="12">
        <f>AC4*('Projection of Coal-OIl-Gas-CO2'!R$21/'Projection of Coal-OIl-Gas-CO2'!Q$21)</f>
        <v>5.8574255137070539</v>
      </c>
      <c r="AE4" s="12">
        <f>AD4*('Projection of Coal-OIl-Gas-CO2'!S$21/'Projection of Coal-OIl-Gas-CO2'!R$21)</f>
        <v>5.6496078815130817</v>
      </c>
      <c r="AF4" s="12">
        <f>AE4*('Projection of Coal-OIl-Gas-CO2'!T$21/'Projection of Coal-OIl-Gas-CO2'!S$21)</f>
        <v>5.6722640347955959</v>
      </c>
      <c r="AG4" s="12">
        <f>AF4*('Projection of Coal-OIl-Gas-CO2'!U$21/'Projection of Coal-OIl-Gas-CO2'!T$21)</f>
        <v>5.6982997825211887</v>
      </c>
      <c r="AH4" s="12">
        <f>AG4*('Projection of Coal-OIl-Gas-CO2'!V$21/'Projection of Coal-OIl-Gas-CO2'!U$21)</f>
        <v>5.7254411366183229</v>
      </c>
      <c r="AI4" s="12">
        <f>AH4*('Projection of Coal-OIl-Gas-CO2'!W$21/'Projection of Coal-OIl-Gas-CO2'!V$21)</f>
        <v>5.7543411821162245</v>
      </c>
      <c r="AJ4" s="12">
        <f>AI4*('Projection of Coal-OIl-Gas-CO2'!X$21/'Projection of Coal-OIl-Gas-CO2'!W$21)</f>
        <v>5.7851457274265776</v>
      </c>
      <c r="AK4" s="12">
        <f>AJ4*('Projection of Coal-OIl-Gas-CO2'!Y$21/'Projection of Coal-OIl-Gas-CO2'!X$21)</f>
        <v>5.8208078003524717</v>
      </c>
      <c r="AL4" s="12">
        <f>AK4*('Projection of Coal-OIl-Gas-CO2'!Z$21/'Projection of Coal-OIl-Gas-CO2'!Y$21)</f>
        <v>5.8580301541435942</v>
      </c>
      <c r="AM4" s="12">
        <f>AL4*('Projection of Coal-OIl-Gas-CO2'!AA$21/'Projection of Coal-OIl-Gas-CO2'!Z$21)</f>
        <v>5.898312084278805</v>
      </c>
      <c r="AN4" s="12">
        <f>AM4*('Projection of Coal-OIl-Gas-CO2'!AB$21/'Projection of Coal-OIl-Gas-CO2'!AA$21)</f>
        <v>5.9411057241584819</v>
      </c>
      <c r="AO4" s="12">
        <f>AN4*('Projection of Coal-OIl-Gas-CO2'!AC$21/'Projection of Coal-OIl-Gas-CO2'!AB$21)</f>
        <v>5.9834769377735348</v>
      </c>
      <c r="AP4" s="12">
        <f>AO4*('Projection of Coal-OIl-Gas-CO2'!AD$21/'Projection of Coal-OIl-Gas-CO2'!AC$21)</f>
        <v>6.0280908288925623</v>
      </c>
      <c r="AQ4" s="12">
        <f>AP4*('Projection of Coal-OIl-Gas-CO2'!AE$21/'Projection of Coal-OIl-Gas-CO2'!AD$21)</f>
        <v>6.0736964485776319</v>
      </c>
      <c r="AR4" s="12">
        <f>AQ4*('Projection of Coal-OIl-Gas-CO2'!AF$21/'Projection of Coal-OIl-Gas-CO2'!AE$21)</f>
        <v>6.1181091076152185</v>
      </c>
      <c r="AS4" s="12">
        <f>AR4*('Projection of Coal-OIl-Gas-CO2'!AG$21/'Projection of Coal-OIl-Gas-CO2'!AF$21)</f>
        <v>6.1634912490380476</v>
      </c>
      <c r="AT4" s="12">
        <f>AS4*('Projection of Coal-OIl-Gas-CO2'!AH$21/'Projection of Coal-OIl-Gas-CO2'!AG$21)</f>
        <v>6.1883962971575102</v>
      </c>
      <c r="AU4" s="12">
        <f>AT4*('Projection of Coal-OIl-Gas-CO2'!AI$21/'Projection of Coal-OIl-Gas-CO2'!AH$21)</f>
        <v>6.1962113772383685</v>
      </c>
      <c r="AV4" s="12">
        <f>AU4*('Projection of Coal-OIl-Gas-CO2'!AJ$21/'Projection of Coal-OIl-Gas-CO2'!AI$21)</f>
        <v>6.2047713445443167</v>
      </c>
      <c r="AW4" s="12">
        <f>AV4*('Projection of Coal-OIl-Gas-CO2'!AK$21/'Projection of Coal-OIl-Gas-CO2'!AJ$21)</f>
        <v>6.2132201961918616</v>
      </c>
      <c r="AX4" s="12">
        <f>AW4*('Projection of Coal-OIl-Gas-CO2'!AL$21/'Projection of Coal-OIl-Gas-CO2'!AK$21)</f>
        <v>6.2224520456478567</v>
      </c>
      <c r="AY4" s="12">
        <f>AX4*('Projection of Coal-OIl-Gas-CO2'!AM$21/'Projection of Coal-OIl-Gas-CO2'!AL$21)</f>
        <v>6.2141526968083998</v>
      </c>
      <c r="AZ4" s="12">
        <f>AY4*('Projection of Coal-OIl-Gas-CO2'!AN$21/'Projection of Coal-OIl-Gas-CO2'!AM$21)</f>
        <v>6.2098028317323752</v>
      </c>
      <c r="BA4" s="12">
        <f>AZ4*('Projection of Coal-OIl-Gas-CO2'!AO$21/'Projection of Coal-OIl-Gas-CO2'!AN$21)</f>
        <v>6.1997633901218521</v>
      </c>
      <c r="BB4" s="12">
        <f>BA4*('Projection of Coal-OIl-Gas-CO2'!AP$21/'Projection of Coal-OIl-Gas-CO2'!AO$21)</f>
        <v>6.1836478872375569</v>
      </c>
      <c r="BC4" s="12">
        <f>BB4*('Projection of Coal-OIl-Gas-CO2'!AQ$21/'Projection of Coal-OIl-Gas-CO2'!AP$21)</f>
        <v>6.1620683378567671</v>
      </c>
      <c r="BD4" s="12">
        <f>BC4*('Projection of Coal-OIl-Gas-CO2'!AR$21/'Projection of Coal-OIl-Gas-CO2'!AQ$21)</f>
        <v>6.1384896979760155</v>
      </c>
      <c r="BE4" s="12">
        <f>BD4*('Projection of Coal-OIl-Gas-CO2'!AS$21/'Projection of Coal-OIl-Gas-CO2'!AR$21)</f>
        <v>6.1084096754465227</v>
      </c>
      <c r="BF4" s="12">
        <f>BE4*('Projection of Coal-OIl-Gas-CO2'!AT$21/'Projection of Coal-OIl-Gas-CO2'!AS$21)</f>
        <v>6.0739101208045758</v>
      </c>
      <c r="BG4" s="12">
        <f>BF4*('Projection of Coal-OIl-Gas-CO2'!AU$21/'Projection of Coal-OIl-Gas-CO2'!AT$21)</f>
        <v>6.0351901584697405</v>
      </c>
      <c r="BH4" s="12">
        <f>BG4*('Projection of Coal-OIl-Gas-CO2'!AV$21/'Projection of Coal-OIl-Gas-CO2'!AU$21)</f>
        <v>5.9919689904247022</v>
      </c>
    </row>
    <row r="5" spans="1:60" x14ac:dyDescent="0.3">
      <c r="A5" s="9" t="s">
        <v>147</v>
      </c>
      <c r="B5" t="s">
        <v>47</v>
      </c>
      <c r="C5" s="9" t="s">
        <v>13</v>
      </c>
      <c r="D5" t="s">
        <v>81</v>
      </c>
      <c r="E5" t="s">
        <v>79</v>
      </c>
      <c r="F5" t="s">
        <v>90</v>
      </c>
      <c r="G5" t="s">
        <v>90</v>
      </c>
      <c r="H5" t="s">
        <v>80</v>
      </c>
      <c r="I5" s="9" t="s">
        <v>145</v>
      </c>
      <c r="J5" s="10">
        <f>SUMIFS('Historical Data'!D$2:D$93,'Historical Data'!$B$2:$B$93,'Final Prices IND without CO2 '!$D5,'Historical Data'!$A$2:$A$93,'Final Prices IND without CO2 '!$C5)</f>
        <v>4.8819772443649807</v>
      </c>
      <c r="K5" s="10">
        <f>SUMIFS('Historical Data'!E$2:E$93,'Historical Data'!$B$2:$B$93,'Final Prices IND without CO2 '!$D5,'Historical Data'!$A$2:$A$93,'Final Prices IND without CO2 '!$C5)</f>
        <v>4.6078437290078096</v>
      </c>
      <c r="L5" s="10">
        <f>SUMIFS('Historical Data'!F$2:F$93,'Historical Data'!$B$2:$B$93,'Final Prices IND without CO2 '!$D5,'Historical Data'!$A$2:$A$93,'Final Prices IND without CO2 '!$C5)</f>
        <v>4.2104722665340493</v>
      </c>
      <c r="M5" s="10">
        <f>SUMIFS('Historical Data'!G$2:G$93,'Historical Data'!$B$2:$B$93,'Final Prices IND without CO2 '!$D5,'Historical Data'!$A$2:$A$93,'Final Prices IND without CO2 '!$C5)</f>
        <v>4.2923769976562216</v>
      </c>
      <c r="N5" s="10">
        <f>SUMIFS('Historical Data'!H$2:H$93,'Historical Data'!$B$2:$B$93,'Final Prices IND without CO2 '!$D5,'Historical Data'!$A$2:$A$93,'Final Prices IND without CO2 '!$C5)</f>
        <v>4.4351476425017227</v>
      </c>
      <c r="O5" s="10">
        <f>SUMIFS('Historical Data'!I$2:I$93,'Historical Data'!$B$2:$B$93,'Final Prices IND without CO2 '!$D5,'Historical Data'!$A$2:$A$93,'Final Prices IND without CO2 '!$C5)</f>
        <v>4.298998747886043</v>
      </c>
      <c r="P5" s="10">
        <f>SUMIFS('Historical Data'!J$2:J$93,'Historical Data'!$B$2:$B$93,'Final Prices IND without CO2 '!$D5,'Historical Data'!$A$2:$A$93,'Final Prices IND without CO2 '!$C5)</f>
        <v>4.2127240244401136</v>
      </c>
      <c r="Q5" s="10">
        <f>SUMIFS('Historical Data'!K$2:K$93,'Historical Data'!$B$2:$B$93,'Final Prices IND without CO2 '!$D5,'Historical Data'!$A$2:$A$93,'Final Prices IND without CO2 '!$C5)</f>
        <v>4.4962508548993334</v>
      </c>
      <c r="R5" s="10">
        <f>SUMIFS('Historical Data'!L$2:L$93,'Historical Data'!$B$2:$B$93,'Final Prices IND without CO2 '!$D5,'Historical Data'!$A$2:$A$93,'Final Prices IND without CO2 '!$C5)</f>
        <v>4.347540201066777</v>
      </c>
      <c r="S5" s="10">
        <f>SUMIFS('Historical Data'!M$2:M$93,'Historical Data'!$B$2:$B$93,'Final Prices IND without CO2 '!$D5,'Historical Data'!$A$2:$A$93,'Final Prices IND without CO2 '!$C5)</f>
        <v>4.388859381045723</v>
      </c>
      <c r="T5" s="10">
        <f>SUMIFS('Historical Data'!N$2:N$93,'Historical Data'!$B$2:$B$93,'Final Prices IND without CO2 '!$D5,'Historical Data'!$A$2:$A$93,'Final Prices IND without CO2 '!$C5)</f>
        <v>4.2616949499921928</v>
      </c>
      <c r="U5" s="10">
        <f>SUMIFS('Historical Data'!O$2:O$93,'Historical Data'!$B$2:$B$93,'Final Prices IND without CO2 '!$D5,'Historical Data'!$A$2:$A$93,'Final Prices IND without CO2 '!$C5)</f>
        <v>5.3331239172099076</v>
      </c>
      <c r="V5" s="10">
        <f>SUMIFS('Historical Data'!P$2:P$93,'Historical Data'!$B$2:$B$93,'Final Prices IND without CO2 '!$D5,'Historical Data'!$A$2:$A$93,'Final Prices IND without CO2 '!$C5)</f>
        <v>4.5610150423821922</v>
      </c>
      <c r="W5" s="10">
        <f>SUMIFS('Historical Data'!Q$2:Q$93,'Historical Data'!$B$2:$B$93,'Final Prices IND without CO2 '!$D5,'Historical Data'!$A$2:$A$93,'Final Prices IND without CO2 '!$C5)</f>
        <v>4.1330218280295821</v>
      </c>
      <c r="X5" s="10">
        <f>SUMIFS('Historical Data'!R$2:R$93,'Historical Data'!$B$2:$B$93,'Final Prices IND without CO2 '!$D5,'Historical Data'!$A$2:$A$93,'Final Prices IND without CO2 '!$C5)</f>
        <v>4.5121942475731043</v>
      </c>
      <c r="Y5" s="10">
        <f>SUMIFS('Historical Data'!S$2:S$93,'Historical Data'!$B$2:$B$93,'Final Prices IND without CO2 '!$D5,'Historical Data'!$A$2:$A$93,'Final Prices IND without CO2 '!$C5)</f>
        <v>5.0294721837106389</v>
      </c>
      <c r="Z5" s="10">
        <f>SUMIFS('Historical Data'!T$2:T$93,'Historical Data'!$B$2:$B$93,'Final Prices IND without CO2 '!$D5,'Historical Data'!$A$2:$A$93,'Final Prices IND without CO2 '!$C5)</f>
        <v>5.4828867168232653</v>
      </c>
      <c r="AA5" s="10">
        <f>SUMIFS('Historical Data'!U$2:U$93,'Historical Data'!$B$2:$B$93,'Final Prices IND without CO2 '!$D5,'Historical Data'!$A$2:$A$93,'Final Prices IND without CO2 '!$C5)</f>
        <v>6.4126488693304262</v>
      </c>
      <c r="AB5" s="12">
        <f>AA5*('Projection of Coal-OIl-Gas-CO2'!P$21/'Projection of Coal-OIl-Gas-CO2'!O$21)</f>
        <v>6.5069207834204876</v>
      </c>
      <c r="AC5" s="12">
        <f>AB5*('Projection of Coal-OIl-Gas-CO2'!Q$21/'Projection of Coal-OIl-Gas-CO2'!P$21)</f>
        <v>6.1400802718178911</v>
      </c>
      <c r="AD5" s="12">
        <f>AC5*('Projection of Coal-OIl-Gas-CO2'!R$21/'Projection of Coal-OIl-Gas-CO2'!Q$21)</f>
        <v>5.5367924551728533</v>
      </c>
      <c r="AE5" s="12">
        <f>AD5*('Projection of Coal-OIl-Gas-CO2'!S$21/'Projection of Coal-OIl-Gas-CO2'!R$21)</f>
        <v>5.3403506745149798</v>
      </c>
      <c r="AF5" s="12">
        <f>AE5*('Projection of Coal-OIl-Gas-CO2'!T$21/'Projection of Coal-OIl-Gas-CO2'!S$21)</f>
        <v>5.3617666393043422</v>
      </c>
      <c r="AG5" s="12">
        <f>AF5*('Projection of Coal-OIl-Gas-CO2'!U$21/'Projection of Coal-OIl-Gas-CO2'!T$21)</f>
        <v>5.3863772009298394</v>
      </c>
      <c r="AH5" s="12">
        <f>AG5*('Projection of Coal-OIl-Gas-CO2'!V$21/'Projection of Coal-OIl-Gas-CO2'!U$21)</f>
        <v>5.4120328484897655</v>
      </c>
      <c r="AI5" s="12">
        <f>AH5*('Projection of Coal-OIl-Gas-CO2'!W$21/'Projection of Coal-OIl-Gas-CO2'!V$21)</f>
        <v>5.4393509174080101</v>
      </c>
      <c r="AJ5" s="12">
        <f>AI5*('Projection of Coal-OIl-Gas-CO2'!X$21/'Projection of Coal-OIl-Gas-CO2'!W$21)</f>
        <v>5.4684692346038952</v>
      </c>
      <c r="AK5" s="12">
        <f>AJ5*('Projection of Coal-OIl-Gas-CO2'!Y$21/'Projection of Coal-OIl-Gas-CO2'!X$21)</f>
        <v>5.5021791803556344</v>
      </c>
      <c r="AL5" s="12">
        <f>AK5*('Projection of Coal-OIl-Gas-CO2'!Z$21/'Projection of Coal-OIl-Gas-CO2'!Y$21)</f>
        <v>5.5373639978410951</v>
      </c>
      <c r="AM5" s="12">
        <f>AL5*('Projection of Coal-OIl-Gas-CO2'!AA$21/'Projection of Coal-OIl-Gas-CO2'!Z$21)</f>
        <v>5.5754409117225459</v>
      </c>
      <c r="AN5" s="12">
        <f>AM5*('Projection of Coal-OIl-Gas-CO2'!AB$21/'Projection of Coal-OIl-Gas-CO2'!AA$21)</f>
        <v>5.6158920453922292</v>
      </c>
      <c r="AO5" s="12">
        <f>AN5*('Projection of Coal-OIl-Gas-CO2'!AC$21/'Projection of Coal-OIl-Gas-CO2'!AB$21)</f>
        <v>5.6559438762369147</v>
      </c>
      <c r="AP5" s="12">
        <f>AO5*('Projection of Coal-OIl-Gas-CO2'!AD$21/'Projection of Coal-OIl-Gas-CO2'!AC$21)</f>
        <v>5.6981156213433071</v>
      </c>
      <c r="AQ5" s="12">
        <f>AP5*('Projection of Coal-OIl-Gas-CO2'!AE$21/'Projection of Coal-OIl-Gas-CO2'!AD$21)</f>
        <v>5.7412248082027686</v>
      </c>
      <c r="AR5" s="12">
        <f>AQ5*('Projection of Coal-OIl-Gas-CO2'!AF$21/'Projection of Coal-OIl-Gas-CO2'!AE$21)</f>
        <v>5.7832063365889219</v>
      </c>
      <c r="AS5" s="12">
        <f>AR5*('Projection of Coal-OIl-Gas-CO2'!AG$21/'Projection of Coal-OIl-Gas-CO2'!AF$21)</f>
        <v>5.826104278294113</v>
      </c>
      <c r="AT5" s="12">
        <f>AS5*('Projection of Coal-OIl-Gas-CO2'!AH$21/'Projection of Coal-OIl-Gas-CO2'!AG$21)</f>
        <v>5.8496460343439116</v>
      </c>
      <c r="AU5" s="12">
        <f>AT5*('Projection of Coal-OIl-Gas-CO2'!AI$21/'Projection of Coal-OIl-Gas-CO2'!AH$21)</f>
        <v>5.8570333201620599</v>
      </c>
      <c r="AV5" s="12">
        <f>AU5*('Projection of Coal-OIl-Gas-CO2'!AJ$21/'Projection of Coal-OIl-Gas-CO2'!AI$21)</f>
        <v>5.8651247183855952</v>
      </c>
      <c r="AW5" s="12">
        <f>AV5*('Projection of Coal-OIl-Gas-CO2'!AK$21/'Projection of Coal-OIl-Gas-CO2'!AJ$21)</f>
        <v>5.8731110833760738</v>
      </c>
      <c r="AX5" s="12">
        <f>AW5*('Projection of Coal-OIl-Gas-CO2'!AL$21/'Projection of Coal-OIl-Gas-CO2'!AK$21)</f>
        <v>5.8818375851976725</v>
      </c>
      <c r="AY5" s="12">
        <f>AX5*('Projection of Coal-OIl-Gas-CO2'!AM$21/'Projection of Coal-OIl-Gas-CO2'!AL$21)</f>
        <v>5.8739925392931838</v>
      </c>
      <c r="AZ5" s="12">
        <f>AY5*('Projection of Coal-OIl-Gas-CO2'!AN$21/'Projection of Coal-OIl-Gas-CO2'!AM$21)</f>
        <v>5.8698807840386626</v>
      </c>
      <c r="BA5" s="12">
        <f>AZ5*('Projection of Coal-OIl-Gas-CO2'!AO$21/'Projection of Coal-OIl-Gas-CO2'!AN$21)</f>
        <v>5.8603908973242325</v>
      </c>
      <c r="BB5" s="12">
        <f>BA5*('Projection of Coal-OIl-Gas-CO2'!AP$21/'Projection of Coal-OIl-Gas-CO2'!AO$21)</f>
        <v>5.8451575504259621</v>
      </c>
      <c r="BC5" s="12">
        <f>BB5*('Projection of Coal-OIl-Gas-CO2'!AQ$21/'Projection of Coal-OIl-Gas-CO2'!AP$21)</f>
        <v>5.824759256684457</v>
      </c>
      <c r="BD5" s="12">
        <f>BC5*('Projection of Coal-OIl-Gas-CO2'!AR$21/'Projection of Coal-OIl-Gas-CO2'!AQ$21)</f>
        <v>5.8024713018330498</v>
      </c>
      <c r="BE5" s="12">
        <f>BD5*('Projection of Coal-OIl-Gas-CO2'!AS$21/'Projection of Coal-OIl-Gas-CO2'!AR$21)</f>
        <v>5.7740378473396063</v>
      </c>
      <c r="BF5" s="12">
        <f>BE5*('Projection of Coal-OIl-Gas-CO2'!AT$21/'Projection of Coal-OIl-Gas-CO2'!AS$21)</f>
        <v>5.7414267841000735</v>
      </c>
      <c r="BG5" s="12">
        <f>BF5*('Projection of Coal-OIl-Gas-CO2'!AU$21/'Projection of Coal-OIl-Gas-CO2'!AT$21)</f>
        <v>5.7048263365453566</v>
      </c>
      <c r="BH5" s="12">
        <f>BG5*('Projection of Coal-OIl-Gas-CO2'!AV$21/'Projection of Coal-OIl-Gas-CO2'!AU$21)</f>
        <v>5.6639710774258809</v>
      </c>
    </row>
    <row r="6" spans="1:60" x14ac:dyDescent="0.3">
      <c r="A6" s="9" t="s">
        <v>147</v>
      </c>
      <c r="B6" t="s">
        <v>47</v>
      </c>
      <c r="C6" s="9" t="s">
        <v>15</v>
      </c>
      <c r="D6" t="s">
        <v>81</v>
      </c>
      <c r="E6" t="s">
        <v>79</v>
      </c>
      <c r="F6" t="s">
        <v>90</v>
      </c>
      <c r="G6" t="s">
        <v>90</v>
      </c>
      <c r="H6" t="s">
        <v>80</v>
      </c>
      <c r="I6" s="9" t="s">
        <v>145</v>
      </c>
      <c r="J6" s="10">
        <f>SUMIFS('Historical Data'!D$2:D$93,'Historical Data'!$B$2:$B$93,'Final Prices IND without CO2 '!$D6,'Historical Data'!$A$2:$A$93,'Final Prices IND without CO2 '!$C6)</f>
        <v>13.274940214561196</v>
      </c>
      <c r="K6" s="10">
        <f>SUMIFS('Historical Data'!E$2:E$93,'Historical Data'!$B$2:$B$93,'Final Prices IND without CO2 '!$D6,'Historical Data'!$A$2:$A$93,'Final Prices IND without CO2 '!$C6)</f>
        <v>12.374390910606573</v>
      </c>
      <c r="L6" s="10">
        <f>SUMIFS('Historical Data'!F$2:F$93,'Historical Data'!$B$2:$B$93,'Final Prices IND without CO2 '!$D6,'Historical Data'!$A$2:$A$93,'Final Prices IND without CO2 '!$C6)</f>
        <v>11.000702795901198</v>
      </c>
      <c r="M6" s="10">
        <f>SUMIFS('Historical Data'!G$2:G$93,'Historical Data'!$B$2:$B$93,'Final Prices IND without CO2 '!$D6,'Historical Data'!$A$2:$A$93,'Final Prices IND without CO2 '!$C6)</f>
        <v>9.5777317596045091</v>
      </c>
      <c r="N6" s="10">
        <f>SUMIFS('Historical Data'!H$2:H$93,'Historical Data'!$B$2:$B$93,'Final Prices IND without CO2 '!$D6,'Historical Data'!$A$2:$A$93,'Final Prices IND without CO2 '!$C6)</f>
        <v>11.746810682753189</v>
      </c>
      <c r="O6" s="10">
        <f>SUMIFS('Historical Data'!I$2:I$93,'Historical Data'!$B$2:$B$93,'Final Prices IND without CO2 '!$D6,'Historical Data'!$A$2:$A$93,'Final Prices IND without CO2 '!$C6)</f>
        <v>13.498101058128597</v>
      </c>
      <c r="P6" s="10">
        <f>SUMIFS('Historical Data'!J$2:J$93,'Historical Data'!$B$2:$B$93,'Final Prices IND without CO2 '!$D6,'Historical Data'!$A$2:$A$93,'Final Prices IND without CO2 '!$C6)</f>
        <v>11.459404310914863</v>
      </c>
      <c r="Q6" s="10">
        <f>SUMIFS('Historical Data'!K$2:K$93,'Historical Data'!$B$2:$B$93,'Final Prices IND without CO2 '!$D6,'Historical Data'!$A$2:$A$93,'Final Prices IND without CO2 '!$C6)</f>
        <v>12.457836553826821</v>
      </c>
      <c r="R6" s="10">
        <f>SUMIFS('Historical Data'!L$2:L$93,'Historical Data'!$B$2:$B$93,'Final Prices IND without CO2 '!$D6,'Historical Data'!$A$2:$A$93,'Final Prices IND without CO2 '!$C6)</f>
        <v>17.850092092579139</v>
      </c>
      <c r="S6" s="10">
        <f>SUMIFS('Historical Data'!M$2:M$93,'Historical Data'!$B$2:$B$93,'Final Prices IND without CO2 '!$D6,'Historical Data'!$A$2:$A$93,'Final Prices IND without CO2 '!$C6)</f>
        <v>15.657978284600699</v>
      </c>
      <c r="T6" s="10">
        <f>SUMIFS('Historical Data'!N$2:N$93,'Historical Data'!$B$2:$B$93,'Final Prices IND without CO2 '!$D6,'Historical Data'!$A$2:$A$93,'Final Prices IND without CO2 '!$C6)</f>
        <v>15.889500327336636</v>
      </c>
      <c r="U6" s="10">
        <f>SUMIFS('Historical Data'!O$2:O$93,'Historical Data'!$B$2:$B$93,'Final Prices IND without CO2 '!$D6,'Historical Data'!$A$2:$A$93,'Final Prices IND without CO2 '!$C6)</f>
        <v>15.560025304184359</v>
      </c>
      <c r="V6" s="10">
        <f>SUMIFS('Historical Data'!P$2:P$93,'Historical Data'!$B$2:$B$93,'Final Prices IND without CO2 '!$D6,'Historical Data'!$A$2:$A$93,'Final Prices IND without CO2 '!$C6)</f>
        <v>15.99360820096291</v>
      </c>
      <c r="W6" s="10">
        <f>SUMIFS('Historical Data'!Q$2:Q$93,'Historical Data'!$B$2:$B$93,'Final Prices IND without CO2 '!$D6,'Historical Data'!$A$2:$A$93,'Final Prices IND without CO2 '!$C6)</f>
        <v>14.759486448504303</v>
      </c>
      <c r="X6" s="10">
        <f>SUMIFS('Historical Data'!R$2:R$93,'Historical Data'!$B$2:$B$93,'Final Prices IND without CO2 '!$D6,'Historical Data'!$A$2:$A$93,'Final Prices IND without CO2 '!$C6)</f>
        <v>13.553801528401101</v>
      </c>
      <c r="Y6" s="10">
        <f>SUMIFS('Historical Data'!S$2:S$93,'Historical Data'!$B$2:$B$93,'Final Prices IND without CO2 '!$D6,'Historical Data'!$A$2:$A$93,'Final Prices IND without CO2 '!$C6)</f>
        <v>13.058493726852957</v>
      </c>
      <c r="Z6" s="10">
        <f>SUMIFS('Historical Data'!T$2:T$93,'Historical Data'!$B$2:$B$93,'Final Prices IND without CO2 '!$D6,'Historical Data'!$A$2:$A$93,'Final Prices IND without CO2 '!$C6)</f>
        <v>12.522193890427801</v>
      </c>
      <c r="AA6" s="10">
        <f>SUMIFS('Historical Data'!U$2:U$93,'Historical Data'!$B$2:$B$93,'Final Prices IND without CO2 '!$D6,'Historical Data'!$A$2:$A$93,'Final Prices IND without CO2 '!$C6)</f>
        <v>13.836991689626108</v>
      </c>
      <c r="AB6" s="12">
        <f>AA6*('Projection of Coal-OIl-Gas-CO2'!P$21/'Projection of Coal-OIl-Gas-CO2'!O$21)</f>
        <v>14.040408361645691</v>
      </c>
      <c r="AC6" s="12">
        <f>AB6*('Projection of Coal-OIl-Gas-CO2'!Q$21/'Projection of Coal-OIl-Gas-CO2'!P$21)</f>
        <v>13.248852607713802</v>
      </c>
      <c r="AD6" s="12">
        <f>AC6*('Projection of Coal-OIl-Gas-CO2'!R$21/'Projection of Coal-OIl-Gas-CO2'!Q$21)</f>
        <v>11.947099046046908</v>
      </c>
      <c r="AE6" s="12">
        <f>AD6*('Projection of Coal-OIl-Gas-CO2'!S$21/'Projection of Coal-OIl-Gas-CO2'!R$21)</f>
        <v>11.523223773621121</v>
      </c>
      <c r="AF6" s="12">
        <f>AE6*('Projection of Coal-OIl-Gas-CO2'!T$21/'Projection of Coal-OIl-Gas-CO2'!S$21)</f>
        <v>11.569434400906983</v>
      </c>
      <c r="AG6" s="12">
        <f>AF6*('Projection of Coal-OIl-Gas-CO2'!U$21/'Projection of Coal-OIl-Gas-CO2'!T$21)</f>
        <v>11.622538218631624</v>
      </c>
      <c r="AH6" s="12">
        <f>AG6*('Projection of Coal-OIl-Gas-CO2'!V$21/'Projection of Coal-OIl-Gas-CO2'!U$21)</f>
        <v>11.677897086599041</v>
      </c>
      <c r="AI6" s="12">
        <f>AH6*('Projection of Coal-OIl-Gas-CO2'!W$21/'Projection of Coal-OIl-Gas-CO2'!V$21)</f>
        <v>11.736843069811412</v>
      </c>
      <c r="AJ6" s="12">
        <f>AI6*('Projection of Coal-OIl-Gas-CO2'!X$21/'Projection of Coal-OIl-Gas-CO2'!W$21)</f>
        <v>11.799673566422936</v>
      </c>
      <c r="AK6" s="12">
        <f>AJ6*('Projection of Coal-OIl-Gas-CO2'!Y$21/'Projection of Coal-OIl-Gas-CO2'!X$21)</f>
        <v>11.872411720145246</v>
      </c>
      <c r="AL6" s="12">
        <f>AK6*('Projection of Coal-OIl-Gas-CO2'!Z$21/'Projection of Coal-OIl-Gas-CO2'!Y$21)</f>
        <v>11.948332301026539</v>
      </c>
      <c r="AM6" s="12">
        <f>AL6*('Projection of Coal-OIl-Gas-CO2'!AA$21/'Projection of Coal-OIl-Gas-CO2'!Z$21)</f>
        <v>12.030493347371067</v>
      </c>
      <c r="AN6" s="12">
        <f>AM6*('Projection of Coal-OIl-Gas-CO2'!AB$21/'Projection of Coal-OIl-Gas-CO2'!AA$21)</f>
        <v>12.117777402966302</v>
      </c>
      <c r="AO6" s="12">
        <f>AN6*('Projection of Coal-OIl-Gas-CO2'!AC$21/'Projection of Coal-OIl-Gas-CO2'!AB$21)</f>
        <v>12.204199856751783</v>
      </c>
      <c r="AP6" s="12">
        <f>AO6*('Projection of Coal-OIl-Gas-CO2'!AD$21/'Projection of Coal-OIl-Gas-CO2'!AC$21)</f>
        <v>12.295196588128269</v>
      </c>
      <c r="AQ6" s="12">
        <f>AP6*('Projection of Coal-OIl-Gas-CO2'!AE$21/'Projection of Coal-OIl-Gas-CO2'!AD$21)</f>
        <v>12.388216098860218</v>
      </c>
      <c r="AR6" s="12">
        <f>AQ6*('Projection of Coal-OIl-Gas-CO2'!AF$21/'Projection of Coal-OIl-Gas-CO2'!AE$21)</f>
        <v>12.478802387184103</v>
      </c>
      <c r="AS6" s="12">
        <f>AR6*('Projection of Coal-OIl-Gas-CO2'!AG$21/'Projection of Coal-OIl-Gas-CO2'!AF$21)</f>
        <v>12.57136608043662</v>
      </c>
      <c r="AT6" s="12">
        <f>AS6*('Projection of Coal-OIl-Gas-CO2'!AH$21/'Projection of Coal-OIl-Gas-CO2'!AG$21)</f>
        <v>12.622163666497851</v>
      </c>
      <c r="AU6" s="12">
        <f>AT6*('Projection of Coal-OIl-Gas-CO2'!AI$21/'Projection of Coal-OIl-Gas-CO2'!AH$21)</f>
        <v>12.638103696048431</v>
      </c>
      <c r="AV6" s="12">
        <f>AU6*('Projection of Coal-OIl-Gas-CO2'!AJ$21/'Projection of Coal-OIl-Gas-CO2'!AI$21)</f>
        <v>12.65556303496717</v>
      </c>
      <c r="AW6" s="12">
        <f>AV6*('Projection of Coal-OIl-Gas-CO2'!AK$21/'Projection of Coal-OIl-Gas-CO2'!AJ$21)</f>
        <v>12.672795736812438</v>
      </c>
      <c r="AX6" s="12">
        <f>AW6*('Projection of Coal-OIl-Gas-CO2'!AL$21/'Projection of Coal-OIl-Gas-CO2'!AK$21)</f>
        <v>12.691625480284355</v>
      </c>
      <c r="AY6" s="12">
        <f>AX6*('Projection of Coal-OIl-Gas-CO2'!AM$21/'Projection of Coal-OIl-Gas-CO2'!AL$21)</f>
        <v>12.674697711869603</v>
      </c>
      <c r="AZ6" s="12">
        <f>AY6*('Projection of Coal-OIl-Gas-CO2'!AN$21/'Projection of Coal-OIl-Gas-CO2'!AM$21)</f>
        <v>12.66582550875262</v>
      </c>
      <c r="BA6" s="12">
        <f>AZ6*('Projection of Coal-OIl-Gas-CO2'!AO$21/'Projection of Coal-OIl-Gas-CO2'!AN$21)</f>
        <v>12.645348559791469</v>
      </c>
      <c r="BB6" s="12">
        <f>BA6*('Projection of Coal-OIl-Gas-CO2'!AP$21/'Projection of Coal-OIl-Gas-CO2'!AO$21)</f>
        <v>12.612478571315307</v>
      </c>
      <c r="BC6" s="12">
        <f>BB6*('Projection of Coal-OIl-Gas-CO2'!AQ$21/'Projection of Coal-OIl-Gas-CO2'!AP$21)</f>
        <v>12.568463839379231</v>
      </c>
      <c r="BD6" s="12">
        <f>BC6*('Projection of Coal-OIl-Gas-CO2'!AR$21/'Projection of Coal-OIl-Gas-CO2'!AQ$21)</f>
        <v>12.520371662130504</v>
      </c>
      <c r="BE6" s="12">
        <f>BD6*('Projection of Coal-OIl-Gas-CO2'!AS$21/'Projection of Coal-OIl-Gas-CO2'!AR$21)</f>
        <v>12.459018938544654</v>
      </c>
      <c r="BF6" s="12">
        <f>BE6*('Projection of Coal-OIl-Gas-CO2'!AT$21/'Projection of Coal-OIl-Gas-CO2'!AS$21)</f>
        <v>12.38865191545792</v>
      </c>
      <c r="BG6" s="12">
        <f>BF6*('Projection of Coal-OIl-Gas-CO2'!AU$21/'Projection of Coal-OIl-Gas-CO2'!AT$21)</f>
        <v>12.309676737029962</v>
      </c>
      <c r="BH6" s="12">
        <f>BG6*('Projection of Coal-OIl-Gas-CO2'!AV$21/'Projection of Coal-OIl-Gas-CO2'!AU$21)</f>
        <v>12.221520673532176</v>
      </c>
    </row>
    <row r="7" spans="1:60" x14ac:dyDescent="0.3">
      <c r="A7" s="9" t="s">
        <v>147</v>
      </c>
      <c r="B7" t="s">
        <v>47</v>
      </c>
      <c r="C7" s="9" t="s">
        <v>17</v>
      </c>
      <c r="D7" t="s">
        <v>81</v>
      </c>
      <c r="E7" t="s">
        <v>79</v>
      </c>
      <c r="F7" t="s">
        <v>90</v>
      </c>
      <c r="G7" t="s">
        <v>90</v>
      </c>
      <c r="H7" t="s">
        <v>80</v>
      </c>
      <c r="I7" s="9" t="s">
        <v>145</v>
      </c>
      <c r="J7" s="10">
        <f>SUMIFS('Historical Data'!D$2:D$93,'Historical Data'!$B$2:$B$93,'Final Prices IND without CO2 '!$D7,'Historical Data'!$A$2:$A$93,'Final Prices IND without CO2 '!$C7)</f>
        <v>11.668600638593448</v>
      </c>
      <c r="K7" s="10">
        <f>SUMIFS('Historical Data'!E$2:E$93,'Historical Data'!$B$2:$B$93,'Final Prices IND without CO2 '!$D7,'Historical Data'!$A$2:$A$93,'Final Prices IND without CO2 '!$C7)</f>
        <v>14.462405600141125</v>
      </c>
      <c r="L7" s="10">
        <f>SUMIFS('Historical Data'!F$2:F$93,'Historical Data'!$B$2:$B$93,'Final Prices IND without CO2 '!$D7,'Historical Data'!$A$2:$A$93,'Final Prices IND without CO2 '!$C7)</f>
        <v>11.852862206866805</v>
      </c>
      <c r="M7" s="10">
        <f>SUMIFS('Historical Data'!G$2:G$93,'Historical Data'!$B$2:$B$93,'Final Prices IND without CO2 '!$D7,'Historical Data'!$A$2:$A$93,'Final Prices IND without CO2 '!$C7)</f>
        <v>10.890291190964616</v>
      </c>
      <c r="N7" s="10">
        <f>SUMIFS('Historical Data'!H$2:H$93,'Historical Data'!$B$2:$B$93,'Final Prices IND without CO2 '!$D7,'Historical Data'!$A$2:$A$93,'Final Prices IND without CO2 '!$C7)</f>
        <v>13.502364831945433</v>
      </c>
      <c r="O7" s="10">
        <f>SUMIFS('Historical Data'!I$2:I$93,'Historical Data'!$B$2:$B$93,'Final Prices IND without CO2 '!$D7,'Historical Data'!$A$2:$A$93,'Final Prices IND without CO2 '!$C7)</f>
        <v>14.992689486256324</v>
      </c>
      <c r="P7" s="10">
        <f>SUMIFS('Historical Data'!J$2:J$93,'Historical Data'!$B$2:$B$93,'Final Prices IND without CO2 '!$D7,'Historical Data'!$A$2:$A$93,'Final Prices IND without CO2 '!$C7)</f>
        <v>13.700687223113736</v>
      </c>
      <c r="Q7" s="10">
        <f>SUMIFS('Historical Data'!K$2:K$93,'Historical Data'!$B$2:$B$93,'Final Prices IND without CO2 '!$D7,'Historical Data'!$A$2:$A$93,'Final Prices IND without CO2 '!$C7)</f>
        <v>14.909944257626112</v>
      </c>
      <c r="R7" s="10">
        <f>SUMIFS('Historical Data'!L$2:L$93,'Historical Data'!$B$2:$B$93,'Final Prices IND without CO2 '!$D7,'Historical Data'!$A$2:$A$93,'Final Prices IND without CO2 '!$C7)</f>
        <v>22.989322860681458</v>
      </c>
      <c r="S7" s="10">
        <f>SUMIFS('Historical Data'!M$2:M$93,'Historical Data'!$B$2:$B$93,'Final Prices IND without CO2 '!$D7,'Historical Data'!$A$2:$A$93,'Final Prices IND without CO2 '!$C7)</f>
        <v>17.001706165217346</v>
      </c>
      <c r="T7" s="10">
        <f>SUMIFS('Historical Data'!N$2:N$93,'Historical Data'!$B$2:$B$93,'Final Prices IND without CO2 '!$D7,'Historical Data'!$A$2:$A$93,'Final Prices IND without CO2 '!$C7)</f>
        <v>18.752830192127625</v>
      </c>
      <c r="U7" s="10">
        <f>SUMIFS('Historical Data'!O$2:O$93,'Historical Data'!$B$2:$B$93,'Final Prices IND without CO2 '!$D7,'Historical Data'!$A$2:$A$93,'Final Prices IND without CO2 '!$C7)</f>
        <v>22.802075775218078</v>
      </c>
      <c r="V7" s="10">
        <f>SUMIFS('Historical Data'!P$2:P$93,'Historical Data'!$B$2:$B$93,'Final Prices IND without CO2 '!$D7,'Historical Data'!$A$2:$A$93,'Final Prices IND without CO2 '!$C7)</f>
        <v>20.404293978058352</v>
      </c>
      <c r="W7" s="10">
        <f>SUMIFS('Historical Data'!Q$2:Q$93,'Historical Data'!$B$2:$B$93,'Final Prices IND without CO2 '!$D7,'Historical Data'!$A$2:$A$93,'Final Prices IND without CO2 '!$C7)</f>
        <v>16.218721450200029</v>
      </c>
      <c r="X7" s="10">
        <f>SUMIFS('Historical Data'!R$2:R$93,'Historical Data'!$B$2:$B$93,'Final Prices IND without CO2 '!$D7,'Historical Data'!$A$2:$A$93,'Final Prices IND without CO2 '!$C7)</f>
        <v>14.888240160517414</v>
      </c>
      <c r="Y7" s="10">
        <f>SUMIFS('Historical Data'!S$2:S$93,'Historical Data'!$B$2:$B$93,'Final Prices IND without CO2 '!$D7,'Historical Data'!$A$2:$A$93,'Final Prices IND without CO2 '!$C7)</f>
        <v>14.344166862160906</v>
      </c>
      <c r="Z7" s="10">
        <f>SUMIFS('Historical Data'!T$2:T$93,'Historical Data'!$B$2:$B$93,'Final Prices IND without CO2 '!$D7,'Historical Data'!$A$2:$A$93,'Final Prices IND without CO2 '!$C7)</f>
        <v>13.755065660847546</v>
      </c>
      <c r="AA7" s="10">
        <f>SUMIFS('Historical Data'!U$2:U$93,'Historical Data'!$B$2:$B$93,'Final Prices IND without CO2 '!$D7,'Historical Data'!$A$2:$A$93,'Final Prices IND without CO2 '!$C7)</f>
        <v>15.199311790316536</v>
      </c>
      <c r="AB7" s="12">
        <f>AA7*('Projection of Coal-OIl-Gas-CO2'!P$21/'Projection of Coal-OIl-Gas-CO2'!O$21)</f>
        <v>15.422755837312108</v>
      </c>
      <c r="AC7" s="12">
        <f>AB7*('Projection of Coal-OIl-Gas-CO2'!Q$21/'Projection of Coal-OIl-Gas-CO2'!P$21)</f>
        <v>14.553267514033731</v>
      </c>
      <c r="AD7" s="12">
        <f>AC7*('Projection of Coal-OIl-Gas-CO2'!R$21/'Projection of Coal-OIl-Gas-CO2'!Q$21)</f>
        <v>13.123349891638686</v>
      </c>
      <c r="AE7" s="12">
        <f>AD7*('Projection of Coal-OIl-Gas-CO2'!S$21/'Projection of Coal-OIl-Gas-CO2'!R$21)</f>
        <v>12.657742007329912</v>
      </c>
      <c r="AF7" s="12">
        <f>AE7*('Projection of Coal-OIl-Gas-CO2'!T$21/'Projection of Coal-OIl-Gas-CO2'!S$21)</f>
        <v>12.708502298865717</v>
      </c>
      <c r="AG7" s="12">
        <f>AF7*('Projection of Coal-OIl-Gas-CO2'!U$21/'Projection of Coal-OIl-Gas-CO2'!T$21)</f>
        <v>12.766834449448568</v>
      </c>
      <c r="AH7" s="12">
        <f>AG7*('Projection of Coal-OIl-Gas-CO2'!V$21/'Projection of Coal-OIl-Gas-CO2'!U$21)</f>
        <v>12.827643671096549</v>
      </c>
      <c r="AI7" s="12">
        <f>AH7*('Projection of Coal-OIl-Gas-CO2'!W$21/'Projection of Coal-OIl-Gas-CO2'!V$21)</f>
        <v>12.892393177183433</v>
      </c>
      <c r="AJ7" s="12">
        <f>AI7*('Projection of Coal-OIl-Gas-CO2'!X$21/'Projection of Coal-OIl-Gas-CO2'!W$21)</f>
        <v>12.961409646178998</v>
      </c>
      <c r="AK7" s="12">
        <f>AJ7*('Projection of Coal-OIl-Gas-CO2'!Y$21/'Projection of Coal-OIl-Gas-CO2'!X$21)</f>
        <v>13.041309230010231</v>
      </c>
      <c r="AL7" s="12">
        <f>AK7*('Projection of Coal-OIl-Gas-CO2'!Z$21/'Projection of Coal-OIl-Gas-CO2'!Y$21)</f>
        <v>13.124704566655685</v>
      </c>
      <c r="AM7" s="12">
        <f>AL7*('Projection of Coal-OIl-Gas-CO2'!AA$21/'Projection of Coal-OIl-Gas-CO2'!Z$21)</f>
        <v>13.214954773378391</v>
      </c>
      <c r="AN7" s="12">
        <f>AM7*('Projection of Coal-OIl-Gas-CO2'!AB$21/'Projection of Coal-OIl-Gas-CO2'!AA$21)</f>
        <v>13.310832374888403</v>
      </c>
      <c r="AO7" s="12">
        <f>AN7*('Projection of Coal-OIl-Gas-CO2'!AC$21/'Projection of Coal-OIl-Gas-CO2'!AB$21)</f>
        <v>13.405763545639525</v>
      </c>
      <c r="AP7" s="12">
        <f>AO7*('Projection of Coal-OIl-Gas-CO2'!AD$21/'Projection of Coal-OIl-Gas-CO2'!AC$21)</f>
        <v>13.505719354179021</v>
      </c>
      <c r="AQ7" s="12">
        <f>AP7*('Projection of Coal-OIl-Gas-CO2'!AE$21/'Projection of Coal-OIl-Gas-CO2'!AD$21)</f>
        <v>13.607897094681501</v>
      </c>
      <c r="AR7" s="12">
        <f>AQ7*('Projection of Coal-OIl-Gas-CO2'!AF$21/'Projection of Coal-OIl-Gas-CO2'!AE$21)</f>
        <v>13.707402050024831</v>
      </c>
      <c r="AS7" s="12">
        <f>AR7*('Projection of Coal-OIl-Gas-CO2'!AG$21/'Projection of Coal-OIl-Gas-CO2'!AF$21)</f>
        <v>13.809079095568119</v>
      </c>
      <c r="AT7" s="12">
        <f>AS7*('Projection of Coal-OIl-Gas-CO2'!AH$21/'Projection of Coal-OIl-Gas-CO2'!AG$21)</f>
        <v>13.86487795460183</v>
      </c>
      <c r="AU7" s="12">
        <f>AT7*('Projection of Coal-OIl-Gas-CO2'!AI$21/'Projection of Coal-OIl-Gas-CO2'!AH$21)</f>
        <v>13.882387358706463</v>
      </c>
      <c r="AV7" s="12">
        <f>AU7*('Projection of Coal-OIl-Gas-CO2'!AJ$21/'Projection of Coal-OIl-Gas-CO2'!AI$21)</f>
        <v>13.901565655682509</v>
      </c>
      <c r="AW7" s="12">
        <f>AV7*('Projection of Coal-OIl-Gas-CO2'!AK$21/'Projection of Coal-OIl-Gas-CO2'!AJ$21)</f>
        <v>13.920495002047019</v>
      </c>
      <c r="AX7" s="12">
        <f>AW7*('Projection of Coal-OIl-Gas-CO2'!AL$21/'Projection of Coal-OIl-Gas-CO2'!AK$21)</f>
        <v>13.941178626665796</v>
      </c>
      <c r="AY7" s="12">
        <f>AX7*('Projection of Coal-OIl-Gas-CO2'!AM$21/'Projection of Coal-OIl-Gas-CO2'!AL$21)</f>
        <v>13.922584235932513</v>
      </c>
      <c r="AZ7" s="12">
        <f>AY7*('Projection of Coal-OIl-Gas-CO2'!AN$21/'Projection of Coal-OIl-Gas-CO2'!AM$21)</f>
        <v>13.912838520645053</v>
      </c>
      <c r="BA7" s="12">
        <f>AZ7*('Projection of Coal-OIl-Gas-CO2'!AO$21/'Projection of Coal-OIl-Gas-CO2'!AN$21)</f>
        <v>13.890345515029658</v>
      </c>
      <c r="BB7" s="12">
        <f>BA7*('Projection of Coal-OIl-Gas-CO2'!AP$21/'Projection of Coal-OIl-Gas-CO2'!AO$21)</f>
        <v>13.854239314014313</v>
      </c>
      <c r="BC7" s="12">
        <f>BB7*('Projection of Coal-OIl-Gas-CO2'!AQ$21/'Projection of Coal-OIl-Gas-CO2'!AP$21)</f>
        <v>13.805891114559573</v>
      </c>
      <c r="BD7" s="12">
        <f>BC7*('Projection of Coal-OIl-Gas-CO2'!AR$21/'Projection of Coal-OIl-Gas-CO2'!AQ$21)</f>
        <v>13.753064025183884</v>
      </c>
      <c r="BE7" s="12">
        <f>BD7*('Projection of Coal-OIl-Gas-CO2'!AS$21/'Projection of Coal-OIl-Gas-CO2'!AR$21)</f>
        <v>13.685670823259395</v>
      </c>
      <c r="BF7" s="12">
        <f>BE7*('Projection of Coal-OIl-Gas-CO2'!AT$21/'Projection of Coal-OIl-Gas-CO2'!AS$21)</f>
        <v>13.608375819573476</v>
      </c>
      <c r="BG7" s="12">
        <f>BF7*('Projection of Coal-OIl-Gas-CO2'!AU$21/'Projection of Coal-OIl-Gas-CO2'!AT$21)</f>
        <v>13.521625145182139</v>
      </c>
      <c r="BH7" s="12">
        <f>BG7*('Projection of Coal-OIl-Gas-CO2'!AV$21/'Projection of Coal-OIl-Gas-CO2'!AU$21)</f>
        <v>13.424789682289264</v>
      </c>
    </row>
    <row r="8" spans="1:60" x14ac:dyDescent="0.3">
      <c r="A8" s="9" t="s">
        <v>147</v>
      </c>
      <c r="B8" t="s">
        <v>47</v>
      </c>
      <c r="C8" s="9" t="s">
        <v>19</v>
      </c>
      <c r="D8" t="s">
        <v>81</v>
      </c>
      <c r="E8" t="s">
        <v>79</v>
      </c>
      <c r="F8" t="s">
        <v>90</v>
      </c>
      <c r="G8" t="s">
        <v>90</v>
      </c>
      <c r="H8" t="s">
        <v>80</v>
      </c>
      <c r="I8" s="9" t="s">
        <v>145</v>
      </c>
      <c r="J8" s="10">
        <f>SUMIFS('Historical Data'!D$2:D$93,'Historical Data'!$B$2:$B$93,'Final Prices IND without CO2 '!$D8,'Historical Data'!$A$2:$A$93,'Final Prices IND without CO2 '!$C8)</f>
        <v>31.11281882772661</v>
      </c>
      <c r="K8" s="10">
        <f>SUMIFS('Historical Data'!E$2:E$93,'Historical Data'!$B$2:$B$93,'Final Prices IND without CO2 '!$D8,'Historical Data'!$A$2:$A$93,'Final Prices IND without CO2 '!$C8)</f>
        <v>31.249872452631632</v>
      </c>
      <c r="L8" s="10">
        <f>SUMIFS('Historical Data'!F$2:F$93,'Historical Data'!$B$2:$B$93,'Final Prices IND without CO2 '!$D8,'Historical Data'!$A$2:$A$93,'Final Prices IND without CO2 '!$C8)</f>
        <v>30.504955270582698</v>
      </c>
      <c r="M8" s="10">
        <f>SUMIFS('Historical Data'!G$2:G$93,'Historical Data'!$B$2:$B$93,'Final Prices IND without CO2 '!$D8,'Historical Data'!$A$2:$A$93,'Final Prices IND without CO2 '!$C8)</f>
        <v>30.538890357469874</v>
      </c>
      <c r="N8" s="10">
        <f>SUMIFS('Historical Data'!H$2:H$93,'Historical Data'!$B$2:$B$93,'Final Prices IND without CO2 '!$D8,'Historical Data'!$A$2:$A$93,'Final Prices IND without CO2 '!$C8)</f>
        <v>31.554657861485193</v>
      </c>
      <c r="O8" s="10">
        <f>SUMIFS('Historical Data'!I$2:I$93,'Historical Data'!$B$2:$B$93,'Final Prices IND without CO2 '!$D8,'Historical Data'!$A$2:$A$93,'Final Prices IND without CO2 '!$C8)</f>
        <v>30.586001993832078</v>
      </c>
      <c r="P8" s="10">
        <f>SUMIFS('Historical Data'!J$2:J$93,'Historical Data'!$B$2:$B$93,'Final Prices IND without CO2 '!$D8,'Historical Data'!$A$2:$A$93,'Final Prices IND without CO2 '!$C8)</f>
        <v>29.972184912672873</v>
      </c>
      <c r="Q8" s="10">
        <f>SUMIFS('Historical Data'!K$2:K$93,'Historical Data'!$B$2:$B$93,'Final Prices IND without CO2 '!$D8,'Historical Data'!$A$2:$A$93,'Final Prices IND without CO2 '!$C8)</f>
        <v>31.98938768715492</v>
      </c>
      <c r="R8" s="10">
        <f>SUMIFS('Historical Data'!L$2:L$93,'Historical Data'!$B$2:$B$93,'Final Prices IND without CO2 '!$D8,'Historical Data'!$A$2:$A$93,'Final Prices IND without CO2 '!$C8)</f>
        <v>30.931358917813395</v>
      </c>
      <c r="S8" s="10">
        <f>SUMIFS('Historical Data'!M$2:M$93,'Historical Data'!$B$2:$B$93,'Final Prices IND without CO2 '!$D8,'Historical Data'!$A$2:$A$93,'Final Prices IND without CO2 '!$C8)</f>
        <v>31.225331676433296</v>
      </c>
      <c r="T8" s="10">
        <f>SUMIFS('Historical Data'!N$2:N$93,'Historical Data'!$B$2:$B$93,'Final Prices IND without CO2 '!$D8,'Historical Data'!$A$2:$A$93,'Final Prices IND without CO2 '!$C8)</f>
        <v>30.320597395303214</v>
      </c>
      <c r="U8" s="10">
        <f>SUMIFS('Historical Data'!O$2:O$93,'Historical Data'!$B$2:$B$93,'Final Prices IND without CO2 '!$D8,'Historical Data'!$A$2:$A$93,'Final Prices IND without CO2 '!$C8)</f>
        <v>37.943472034121129</v>
      </c>
      <c r="V8" s="10">
        <f>SUMIFS('Historical Data'!P$2:P$93,'Historical Data'!$B$2:$B$93,'Final Prices IND without CO2 '!$D8,'Historical Data'!$A$2:$A$93,'Final Prices IND without CO2 '!$C8)</f>
        <v>32.450164180391567</v>
      </c>
      <c r="W8" s="10">
        <f>SUMIFS('Historical Data'!Q$2:Q$93,'Historical Data'!$B$2:$B$93,'Final Prices IND without CO2 '!$D8,'Historical Data'!$A$2:$A$93,'Final Prices IND without CO2 '!$C8)</f>
        <v>29.405129260580853</v>
      </c>
      <c r="X8" s="10">
        <f>SUMIFS('Historical Data'!R$2:R$93,'Historical Data'!$B$2:$B$93,'Final Prices IND without CO2 '!$D8,'Historical Data'!$A$2:$A$93,'Final Prices IND without CO2 '!$C8)</f>
        <v>32.102819830011029</v>
      </c>
      <c r="Y8" s="10">
        <f>SUMIFS('Historical Data'!S$2:S$93,'Historical Data'!$B$2:$B$93,'Final Prices IND without CO2 '!$D8,'Historical Data'!$A$2:$A$93,'Final Prices IND without CO2 '!$C8)</f>
        <v>35.783087007071252</v>
      </c>
      <c r="Z8" s="10">
        <f>SUMIFS('Historical Data'!T$2:T$93,'Historical Data'!$B$2:$B$93,'Final Prices IND without CO2 '!$D8,'Historical Data'!$A$2:$A$93,'Final Prices IND without CO2 '!$C8)</f>
        <v>39.008986484393652</v>
      </c>
      <c r="AA8" s="10">
        <f>SUMIFS('Historical Data'!U$2:U$93,'Historical Data'!$B$2:$B$93,'Final Prices IND without CO2 '!$D8,'Historical Data'!$A$2:$A$93,'Final Prices IND without CO2 '!$C8)</f>
        <v>45.62394701778701</v>
      </c>
      <c r="AB8" s="12">
        <f>AA8*('Projection of Coal-OIl-Gas-CO2'!P$21/'Projection of Coal-OIl-Gas-CO2'!O$21)</f>
        <v>46.294661554221534</v>
      </c>
      <c r="AC8" s="12">
        <f>AB8*('Projection of Coal-OIl-Gas-CO2'!Q$21/'Projection of Coal-OIl-Gas-CO2'!P$21)</f>
        <v>43.684708568119191</v>
      </c>
      <c r="AD8" s="12">
        <f>AC8*('Projection of Coal-OIl-Gas-CO2'!R$21/'Projection of Coal-OIl-Gas-CO2'!Q$21)</f>
        <v>39.392508582754402</v>
      </c>
      <c r="AE8" s="12">
        <f>AD8*('Projection of Coal-OIl-Gas-CO2'!S$21/'Projection of Coal-OIl-Gas-CO2'!R$21)</f>
        <v>37.99488810244415</v>
      </c>
      <c r="AF8" s="12">
        <f>AE8*('Projection of Coal-OIl-Gas-CO2'!T$21/'Projection of Coal-OIl-Gas-CO2'!S$21)</f>
        <v>38.14725584669376</v>
      </c>
      <c r="AG8" s="12">
        <f>AF8*('Projection of Coal-OIl-Gas-CO2'!U$21/'Projection of Coal-OIl-Gas-CO2'!T$21)</f>
        <v>38.322352126337229</v>
      </c>
      <c r="AH8" s="12">
        <f>AG8*('Projection of Coal-OIl-Gas-CO2'!V$21/'Projection of Coal-OIl-Gas-CO2'!U$21)</f>
        <v>38.504883858361303</v>
      </c>
      <c r="AI8" s="12">
        <f>AH8*('Projection of Coal-OIl-Gas-CO2'!W$21/'Projection of Coal-OIl-Gas-CO2'!V$21)</f>
        <v>38.69924318698682</v>
      </c>
      <c r="AJ8" s="12">
        <f>AI8*('Projection of Coal-OIl-Gas-CO2'!X$21/'Projection of Coal-OIl-Gas-CO2'!W$21)</f>
        <v>38.90641070669087</v>
      </c>
      <c r="AK8" s="12">
        <f>AJ8*('Projection of Coal-OIl-Gas-CO2'!Y$21/'Projection of Coal-OIl-Gas-CO2'!X$21)</f>
        <v>39.146246195938609</v>
      </c>
      <c r="AL8" s="12">
        <f>AK8*('Projection of Coal-OIl-Gas-CO2'!Z$21/'Projection of Coal-OIl-Gas-CO2'!Y$21)</f>
        <v>39.396574926155637</v>
      </c>
      <c r="AM8" s="12">
        <f>AL8*('Projection of Coal-OIl-Gas-CO2'!AA$21/'Projection of Coal-OIl-Gas-CO2'!Z$21)</f>
        <v>39.667479997823712</v>
      </c>
      <c r="AN8" s="12">
        <f>AM8*('Projection of Coal-OIl-Gas-CO2'!AB$21/'Projection of Coal-OIl-Gas-CO2'!AA$21)</f>
        <v>39.955276884408548</v>
      </c>
      <c r="AO8" s="12">
        <f>AN8*('Projection of Coal-OIl-Gas-CO2'!AC$21/'Projection of Coal-OIl-Gas-CO2'!AB$21)</f>
        <v>40.240232859023472</v>
      </c>
      <c r="AP8" s="12">
        <f>AO8*('Projection of Coal-OIl-Gas-CO2'!AD$21/'Projection of Coal-OIl-Gas-CO2'!AC$21)</f>
        <v>40.540271346018095</v>
      </c>
      <c r="AQ8" s="12">
        <f>AP8*('Projection of Coal-OIl-Gas-CO2'!AE$21/'Projection of Coal-OIl-Gas-CO2'!AD$21)</f>
        <v>40.846979431449462</v>
      </c>
      <c r="AR8" s="12">
        <f>AQ8*('Projection of Coal-OIl-Gas-CO2'!AF$21/'Projection of Coal-OIl-Gas-CO2'!AE$21)</f>
        <v>41.14566458727893</v>
      </c>
      <c r="AS8" s="12">
        <f>AR8*('Projection of Coal-OIl-Gas-CO2'!AG$21/'Projection of Coal-OIl-Gas-CO2'!AF$21)</f>
        <v>41.450869730958367</v>
      </c>
      <c r="AT8" s="12">
        <f>AS8*('Projection of Coal-OIl-Gas-CO2'!AH$21/'Projection of Coal-OIl-Gas-CO2'!AG$21)</f>
        <v>41.618361800555157</v>
      </c>
      <c r="AU8" s="12">
        <f>AT8*('Projection of Coal-OIl-Gas-CO2'!AI$21/'Projection of Coal-OIl-Gas-CO2'!AH$21)</f>
        <v>41.670919977938667</v>
      </c>
      <c r="AV8" s="12">
        <f>AU8*('Projection of Coal-OIl-Gas-CO2'!AJ$21/'Projection of Coal-OIl-Gas-CO2'!AI$21)</f>
        <v>41.728487690029681</v>
      </c>
      <c r="AW8" s="12">
        <f>AV8*('Projection of Coal-OIl-Gas-CO2'!AK$21/'Projection of Coal-OIl-Gas-CO2'!AJ$21)</f>
        <v>41.785308124239471</v>
      </c>
      <c r="AX8" s="12">
        <f>AW8*('Projection of Coal-OIl-Gas-CO2'!AL$21/'Projection of Coal-OIl-Gas-CO2'!AK$21)</f>
        <v>41.847394395431301</v>
      </c>
      <c r="AY8" s="12">
        <f>AX8*('Projection of Coal-OIl-Gas-CO2'!AM$21/'Projection of Coal-OIl-Gas-CO2'!AL$21)</f>
        <v>41.79157940134823</v>
      </c>
      <c r="AZ8" s="12">
        <f>AY8*('Projection of Coal-OIl-Gas-CO2'!AN$21/'Projection of Coal-OIl-Gas-CO2'!AM$21)</f>
        <v>41.762325576960684</v>
      </c>
      <c r="BA8" s="12">
        <f>AZ8*('Projection of Coal-OIl-Gas-CO2'!AO$21/'Projection of Coal-OIl-Gas-CO2'!AN$21)</f>
        <v>41.69480806625856</v>
      </c>
      <c r="BB8" s="12">
        <f>BA8*('Projection of Coal-OIl-Gas-CO2'!AP$21/'Projection of Coal-OIl-Gas-CO2'!AO$21)</f>
        <v>41.586427672141824</v>
      </c>
      <c r="BC8" s="12">
        <f>BB8*('Projection of Coal-OIl-Gas-CO2'!AQ$21/'Projection of Coal-OIl-Gas-CO2'!AP$21)</f>
        <v>41.441300332117535</v>
      </c>
      <c r="BD8" s="12">
        <f>BC8*('Projection of Coal-OIl-Gas-CO2'!AR$21/'Projection of Coal-OIl-Gas-CO2'!AQ$21)</f>
        <v>41.282728657292374</v>
      </c>
      <c r="BE8" s="12">
        <f>BD8*('Projection of Coal-OIl-Gas-CO2'!AS$21/'Projection of Coal-OIl-Gas-CO2'!AR$21)</f>
        <v>41.080433716812188</v>
      </c>
      <c r="BF8" s="12">
        <f>BE8*('Projection of Coal-OIl-Gas-CO2'!AT$21/'Projection of Coal-OIl-Gas-CO2'!AS$21)</f>
        <v>40.848416425400828</v>
      </c>
      <c r="BG8" s="12">
        <f>BF8*('Projection of Coal-OIl-Gas-CO2'!AU$21/'Projection of Coal-OIl-Gas-CO2'!AT$21)</f>
        <v>40.588015939721643</v>
      </c>
      <c r="BH8" s="12">
        <f>BG8*('Projection of Coal-OIl-Gas-CO2'!AV$21/'Projection of Coal-OIl-Gas-CO2'!AU$21)</f>
        <v>40.297343829732945</v>
      </c>
    </row>
    <row r="9" spans="1:60" x14ac:dyDescent="0.3">
      <c r="A9" s="9" t="s">
        <v>147</v>
      </c>
      <c r="B9" t="s">
        <v>47</v>
      </c>
      <c r="C9" s="9" t="s">
        <v>21</v>
      </c>
      <c r="D9" t="s">
        <v>81</v>
      </c>
      <c r="E9" t="s">
        <v>79</v>
      </c>
      <c r="F9" t="s">
        <v>90</v>
      </c>
      <c r="G9" t="s">
        <v>90</v>
      </c>
      <c r="H9" t="s">
        <v>80</v>
      </c>
      <c r="I9" s="9" t="s">
        <v>145</v>
      </c>
      <c r="J9" s="10">
        <f>SUMIFS('Historical Data'!D$2:D$93,'Historical Data'!$B$2:$B$93,'Final Prices IND without CO2 '!$D9,'Historical Data'!$A$2:$A$93,'Final Prices IND without CO2 '!$C9)</f>
        <v>5.3101198354793331</v>
      </c>
      <c r="K9" s="10">
        <f>SUMIFS('Historical Data'!E$2:E$93,'Historical Data'!$B$2:$B$93,'Final Prices IND without CO2 '!$D9,'Historical Data'!$A$2:$A$93,'Final Prices IND without CO2 '!$C9)</f>
        <v>4.7903429775904742</v>
      </c>
      <c r="L9" s="10">
        <f>SUMIFS('Historical Data'!F$2:F$93,'Historical Data'!$B$2:$B$93,'Final Prices IND without CO2 '!$D9,'Historical Data'!$A$2:$A$93,'Final Prices IND without CO2 '!$C9)</f>
        <v>4.5767032429816359</v>
      </c>
      <c r="M9" s="10">
        <f>SUMIFS('Historical Data'!G$2:G$93,'Historical Data'!$B$2:$B$93,'Final Prices IND without CO2 '!$D9,'Historical Data'!$A$2:$A$93,'Final Prices IND without CO2 '!$C9)</f>
        <v>4.859453618667704</v>
      </c>
      <c r="N9" s="10">
        <f>SUMIFS('Historical Data'!H$2:H$93,'Historical Data'!$B$2:$B$93,'Final Prices IND without CO2 '!$D9,'Historical Data'!$A$2:$A$93,'Final Prices IND without CO2 '!$C9)</f>
        <v>4.1400012324707287</v>
      </c>
      <c r="O9" s="10">
        <f>SUMIFS('Historical Data'!I$2:I$93,'Historical Data'!$B$2:$B$93,'Final Prices IND without CO2 '!$D9,'Historical Data'!$A$2:$A$93,'Final Prices IND without CO2 '!$C9)</f>
        <v>4.9483812252411692</v>
      </c>
      <c r="P9" s="10">
        <f>SUMIFS('Historical Data'!J$2:J$93,'Historical Data'!$B$2:$B$93,'Final Prices IND without CO2 '!$D9,'Historical Data'!$A$2:$A$93,'Final Prices IND without CO2 '!$C9)</f>
        <v>4.6353255967383564</v>
      </c>
      <c r="Q9" s="10">
        <f>SUMIFS('Historical Data'!K$2:K$93,'Historical Data'!$B$2:$B$93,'Final Prices IND without CO2 '!$D9,'Historical Data'!$A$2:$A$93,'Final Prices IND without CO2 '!$C9)</f>
        <v>5.1380200073817761</v>
      </c>
      <c r="R9" s="10">
        <f>SUMIFS('Historical Data'!L$2:L$93,'Historical Data'!$B$2:$B$93,'Final Prices IND without CO2 '!$D9,'Historical Data'!$A$2:$A$93,'Final Prices IND without CO2 '!$C9)</f>
        <v>5.179723787110281</v>
      </c>
      <c r="S9" s="10">
        <f>SUMIFS('Historical Data'!M$2:M$93,'Historical Data'!$B$2:$B$93,'Final Prices IND without CO2 '!$D9,'Historical Data'!$A$2:$A$93,'Final Prices IND without CO2 '!$C9)</f>
        <v>5.4390063260999959</v>
      </c>
      <c r="T9" s="10">
        <f>SUMIFS('Historical Data'!N$2:N$93,'Historical Data'!$B$2:$B$93,'Final Prices IND without CO2 '!$D9,'Historical Data'!$A$2:$A$93,'Final Prices IND without CO2 '!$C9)</f>
        <v>5.4455294589706833</v>
      </c>
      <c r="U9" s="10">
        <f>SUMIFS('Historical Data'!O$2:O$93,'Historical Data'!$B$2:$B$93,'Final Prices IND without CO2 '!$D9,'Historical Data'!$A$2:$A$93,'Final Prices IND without CO2 '!$C9)</f>
        <v>7.5686590344535789</v>
      </c>
      <c r="V9" s="10">
        <f>SUMIFS('Historical Data'!P$2:P$93,'Historical Data'!$B$2:$B$93,'Final Prices IND without CO2 '!$D9,'Historical Data'!$A$2:$A$93,'Final Prices IND without CO2 '!$C9)</f>
        <v>6.6066775263728186</v>
      </c>
      <c r="W9" s="10">
        <f>SUMIFS('Historical Data'!Q$2:Q$93,'Historical Data'!$B$2:$B$93,'Final Prices IND without CO2 '!$D9,'Historical Data'!$A$2:$A$93,'Final Prices IND without CO2 '!$C9)</f>
        <v>5.3580398601041948</v>
      </c>
      <c r="X9" s="10">
        <f>SUMIFS('Historical Data'!R$2:R$93,'Historical Data'!$B$2:$B$93,'Final Prices IND without CO2 '!$D9,'Historical Data'!$A$2:$A$93,'Final Prices IND without CO2 '!$C9)</f>
        <v>6.872507058987658</v>
      </c>
      <c r="Y9" s="10">
        <f>SUMIFS('Historical Data'!S$2:S$93,'Historical Data'!$B$2:$B$93,'Final Prices IND without CO2 '!$D9,'Historical Data'!$A$2:$A$93,'Final Prices IND without CO2 '!$C9)</f>
        <v>8.4214529776383138</v>
      </c>
      <c r="Z9" s="10">
        <f>SUMIFS('Historical Data'!T$2:T$93,'Historical Data'!$B$2:$B$93,'Final Prices IND without CO2 '!$D9,'Historical Data'!$A$2:$A$93,'Final Prices IND without CO2 '!$C9)</f>
        <v>9.6549287839408215</v>
      </c>
      <c r="AA9" s="10">
        <f>SUMIFS('Historical Data'!U$2:U$93,'Historical Data'!$B$2:$B$93,'Final Prices IND without CO2 '!$D9,'Historical Data'!$A$2:$A$93,'Final Prices IND without CO2 '!$C9)</f>
        <v>11.302525630672875</v>
      </c>
      <c r="AB9" s="12">
        <f>AA9*('Projection of Coal-OIl-Gas-CO2'!P$21/'Projection of Coal-OIl-Gas-CO2'!O$21)</f>
        <v>11.468683289850425</v>
      </c>
      <c r="AC9" s="12">
        <f>AB9*('Projection of Coal-OIl-Gas-CO2'!Q$21/'Projection of Coal-OIl-Gas-CO2'!P$21)</f>
        <v>10.822113616499447</v>
      </c>
      <c r="AD9" s="12">
        <f>AC9*('Projection of Coal-OIl-Gas-CO2'!R$21/'Projection of Coal-OIl-Gas-CO2'!Q$21)</f>
        <v>9.7587970137590911</v>
      </c>
      <c r="AE9" s="12">
        <f>AD9*('Projection of Coal-OIl-Gas-CO2'!S$21/'Projection of Coal-OIl-Gas-CO2'!R$21)</f>
        <v>9.4125612684277762</v>
      </c>
      <c r="AF9" s="12">
        <f>AE9*('Projection of Coal-OIl-Gas-CO2'!T$21/'Projection of Coal-OIl-Gas-CO2'!S$21)</f>
        <v>9.4503076811613695</v>
      </c>
      <c r="AG9" s="12">
        <f>AF9*('Projection of Coal-OIl-Gas-CO2'!U$21/'Projection of Coal-OIl-Gas-CO2'!T$21)</f>
        <v>9.4936846863936051</v>
      </c>
      <c r="AH9" s="12">
        <f>AG9*('Projection of Coal-OIl-Gas-CO2'!V$21/'Projection of Coal-OIl-Gas-CO2'!U$21)</f>
        <v>9.538903693394662</v>
      </c>
      <c r="AI9" s="12">
        <f>AH9*('Projection of Coal-OIl-Gas-CO2'!W$21/'Projection of Coal-OIl-Gas-CO2'!V$21)</f>
        <v>9.5870527781832671</v>
      </c>
      <c r="AJ9" s="12">
        <f>AI9*('Projection of Coal-OIl-Gas-CO2'!X$21/'Projection of Coal-OIl-Gas-CO2'!W$21)</f>
        <v>9.6383748656910644</v>
      </c>
      <c r="AK9" s="12">
        <f>AJ9*('Projection of Coal-OIl-Gas-CO2'!Y$21/'Projection of Coal-OIl-Gas-CO2'!X$21)</f>
        <v>9.697789864645685</v>
      </c>
      <c r="AL9" s="12">
        <f>AK9*('Projection of Coal-OIl-Gas-CO2'!Z$21/'Projection of Coal-OIl-Gas-CO2'!Y$21)</f>
        <v>9.7598043783892834</v>
      </c>
      <c r="AM9" s="12">
        <f>AL9*('Projection of Coal-OIl-Gas-CO2'!AA$21/'Projection of Coal-OIl-Gas-CO2'!Z$21)</f>
        <v>9.8269163166618299</v>
      </c>
      <c r="AN9" s="12">
        <f>AM9*('Projection of Coal-OIl-Gas-CO2'!AB$21/'Projection of Coal-OIl-Gas-CO2'!AA$21)</f>
        <v>9.8982129032062769</v>
      </c>
      <c r="AO9" s="12">
        <f>AN9*('Projection of Coal-OIl-Gas-CO2'!AC$21/'Projection of Coal-OIl-Gas-CO2'!AB$21)</f>
        <v>9.9688057040755851</v>
      </c>
      <c r="AP9" s="12">
        <f>AO9*('Projection of Coal-OIl-Gas-CO2'!AD$21/'Projection of Coal-OIl-Gas-CO2'!AC$21)</f>
        <v>10.043134930525961</v>
      </c>
      <c r="AQ9" s="12">
        <f>AP9*('Projection of Coal-OIl-Gas-CO2'!AE$21/'Projection of Coal-OIl-Gas-CO2'!AD$21)</f>
        <v>10.119116431981132</v>
      </c>
      <c r="AR9" s="12">
        <f>AQ9*('Projection of Coal-OIl-Gas-CO2'!AF$21/'Projection of Coal-OIl-Gas-CO2'!AE$21)</f>
        <v>10.193110394580376</v>
      </c>
      <c r="AS9" s="12">
        <f>AR9*('Projection of Coal-OIl-Gas-CO2'!AG$21/'Projection of Coal-OIl-Gas-CO2'!AF$21)</f>
        <v>10.268719568808663</v>
      </c>
      <c r="AT9" s="12">
        <f>AS9*('Projection of Coal-OIl-Gas-CO2'!AH$21/'Projection of Coal-OIl-Gas-CO2'!AG$21)</f>
        <v>10.310212765546204</v>
      </c>
      <c r="AU9" s="12">
        <f>AT9*('Projection of Coal-OIl-Gas-CO2'!AI$21/'Projection of Coal-OIl-Gas-CO2'!AH$21)</f>
        <v>10.323233124059838</v>
      </c>
      <c r="AV9" s="12">
        <f>AU9*('Projection of Coal-OIl-Gas-CO2'!AJ$21/'Projection of Coal-OIl-Gas-CO2'!AI$21)</f>
        <v>10.337494506161528</v>
      </c>
      <c r="AW9" s="12">
        <f>AV9*('Projection of Coal-OIl-Gas-CO2'!AK$21/'Projection of Coal-OIl-Gas-CO2'!AJ$21)</f>
        <v>10.351570763390034</v>
      </c>
      <c r="AX9" s="12">
        <f>AW9*('Projection of Coal-OIl-Gas-CO2'!AL$21/'Projection of Coal-OIl-Gas-CO2'!AK$21)</f>
        <v>10.366951538560254</v>
      </c>
      <c r="AY9" s="12">
        <f>AX9*('Projection of Coal-OIl-Gas-CO2'!AM$21/'Projection of Coal-OIl-Gas-CO2'!AL$21)</f>
        <v>10.353124361333483</v>
      </c>
      <c r="AZ9" s="12">
        <f>AY9*('Projection of Coal-OIl-Gas-CO2'!AN$21/'Projection of Coal-OIl-Gas-CO2'!AM$21)</f>
        <v>10.345877243941239</v>
      </c>
      <c r="BA9" s="12">
        <f>AZ9*('Projection of Coal-OIl-Gas-CO2'!AO$21/'Projection of Coal-OIl-Gas-CO2'!AN$21)</f>
        <v>10.329150975279466</v>
      </c>
      <c r="BB9" s="12">
        <f>BA9*('Projection of Coal-OIl-Gas-CO2'!AP$21/'Projection of Coal-OIl-Gas-CO2'!AO$21)</f>
        <v>10.302301650255279</v>
      </c>
      <c r="BC9" s="12">
        <f>BB9*('Projection of Coal-OIl-Gas-CO2'!AQ$21/'Projection of Coal-OIl-Gas-CO2'!AP$21)</f>
        <v>10.266348919561102</v>
      </c>
      <c r="BD9" s="12">
        <f>BC9*('Projection of Coal-OIl-Gas-CO2'!AR$21/'Projection of Coal-OIl-Gas-CO2'!AQ$21)</f>
        <v>10.227065592796071</v>
      </c>
      <c r="BE9" s="12">
        <f>BD9*('Projection of Coal-OIl-Gas-CO2'!AS$21/'Projection of Coal-OIl-Gas-CO2'!AR$21)</f>
        <v>10.176950600578468</v>
      </c>
      <c r="BF9" s="12">
        <f>BE9*('Projection of Coal-OIl-Gas-CO2'!AT$21/'Projection of Coal-OIl-Gas-CO2'!AS$21)</f>
        <v>10.119472421807266</v>
      </c>
      <c r="BG9" s="12">
        <f>BF9*('Projection of Coal-OIl-Gas-CO2'!AU$21/'Projection of Coal-OIl-Gas-CO2'!AT$21)</f>
        <v>10.05496280885157</v>
      </c>
      <c r="BH9" s="12">
        <f>BG9*('Projection of Coal-OIl-Gas-CO2'!AV$21/'Projection of Coal-OIl-Gas-CO2'!AU$21)</f>
        <v>9.9829539365813087</v>
      </c>
    </row>
    <row r="10" spans="1:60" x14ac:dyDescent="0.3">
      <c r="A10" s="9" t="s">
        <v>147</v>
      </c>
      <c r="B10" t="s">
        <v>47</v>
      </c>
      <c r="C10" s="9" t="s">
        <v>23</v>
      </c>
      <c r="D10" t="s">
        <v>81</v>
      </c>
      <c r="E10" t="s">
        <v>79</v>
      </c>
      <c r="F10" t="s">
        <v>90</v>
      </c>
      <c r="G10" t="s">
        <v>90</v>
      </c>
      <c r="H10" t="s">
        <v>80</v>
      </c>
      <c r="I10" s="9" t="s">
        <v>145</v>
      </c>
      <c r="J10" s="10">
        <f>SUMIFS('Historical Data'!D$2:D$93,'Historical Data'!$B$2:$B$93,'Final Prices IND without CO2 '!$D10,'Historical Data'!$A$2:$A$93,'Final Prices IND without CO2 '!$C10)</f>
        <v>7.580271921379059</v>
      </c>
      <c r="K10" s="10">
        <f>SUMIFS('Historical Data'!E$2:E$93,'Historical Data'!$B$2:$B$93,'Final Prices IND without CO2 '!$D10,'Historical Data'!$A$2:$A$93,'Final Prices IND without CO2 '!$C10)</f>
        <v>9.1137858903479589</v>
      </c>
      <c r="L10" s="10">
        <f>SUMIFS('Historical Data'!F$2:F$93,'Historical Data'!$B$2:$B$93,'Final Prices IND without CO2 '!$D10,'Historical Data'!$A$2:$A$93,'Final Prices IND without CO2 '!$C10)</f>
        <v>7.7902999913833124</v>
      </c>
      <c r="M10" s="10">
        <f>SUMIFS('Historical Data'!G$2:G$93,'Historical Data'!$B$2:$B$93,'Final Prices IND without CO2 '!$D10,'Historical Data'!$A$2:$A$93,'Final Prices IND without CO2 '!$C10)</f>
        <v>6.4857252863495995</v>
      </c>
      <c r="N10" s="10">
        <f>SUMIFS('Historical Data'!H$2:H$93,'Historical Data'!$B$2:$B$93,'Final Prices IND without CO2 '!$D10,'Historical Data'!$A$2:$A$93,'Final Prices IND without CO2 '!$C10)</f>
        <v>8.6777077665924107</v>
      </c>
      <c r="O10" s="10">
        <f>SUMIFS('Historical Data'!I$2:I$93,'Historical Data'!$B$2:$B$93,'Final Prices IND without CO2 '!$D10,'Historical Data'!$A$2:$A$93,'Final Prices IND without CO2 '!$C10)</f>
        <v>9.759883328925385</v>
      </c>
      <c r="P10" s="10">
        <f>SUMIFS('Historical Data'!J$2:J$93,'Historical Data'!$B$2:$B$93,'Final Prices IND without CO2 '!$D10,'Historical Data'!$A$2:$A$93,'Final Prices IND without CO2 '!$C10)</f>
        <v>9.1579820509791432</v>
      </c>
      <c r="Q10" s="10">
        <f>SUMIFS('Historical Data'!K$2:K$93,'Historical Data'!$B$2:$B$93,'Final Prices IND without CO2 '!$D10,'Historical Data'!$A$2:$A$93,'Final Prices IND without CO2 '!$C10)</f>
        <v>10.198474190022681</v>
      </c>
      <c r="R10" s="10">
        <f>SUMIFS('Historical Data'!L$2:L$93,'Historical Data'!$B$2:$B$93,'Final Prices IND without CO2 '!$D10,'Historical Data'!$A$2:$A$93,'Final Prices IND without CO2 '!$C10)</f>
        <v>15.512186987684995</v>
      </c>
      <c r="S10" s="10">
        <f>SUMIFS('Historical Data'!M$2:M$93,'Historical Data'!$B$2:$B$93,'Final Prices IND without CO2 '!$D10,'Historical Data'!$A$2:$A$93,'Final Prices IND without CO2 '!$C10)</f>
        <v>12.832602135407214</v>
      </c>
      <c r="T10" s="10">
        <f>SUMIFS('Historical Data'!N$2:N$93,'Historical Data'!$B$2:$B$93,'Final Prices IND without CO2 '!$D10,'Historical Data'!$A$2:$A$93,'Final Prices IND without CO2 '!$C10)</f>
        <v>13.154784091640758</v>
      </c>
      <c r="U10" s="10">
        <f>SUMIFS('Historical Data'!O$2:O$93,'Historical Data'!$B$2:$B$93,'Final Prices IND without CO2 '!$D10,'Historical Data'!$A$2:$A$93,'Final Prices IND without CO2 '!$C10)</f>
        <v>15.296783235702229</v>
      </c>
      <c r="V10" s="10">
        <f>SUMIFS('Historical Data'!P$2:P$93,'Historical Data'!$B$2:$B$93,'Final Prices IND without CO2 '!$D10,'Historical Data'!$A$2:$A$93,'Final Prices IND without CO2 '!$C10)</f>
        <v>13.892268123852952</v>
      </c>
      <c r="W10" s="10">
        <f>SUMIFS('Historical Data'!Q$2:Q$93,'Historical Data'!$B$2:$B$93,'Final Prices IND without CO2 '!$D10,'Historical Data'!$A$2:$A$93,'Final Prices IND without CO2 '!$C10)</f>
        <v>12.820292990586774</v>
      </c>
      <c r="X10" s="10">
        <f>SUMIFS('Historical Data'!R$2:R$93,'Historical Data'!$B$2:$B$93,'Final Prices IND without CO2 '!$D10,'Historical Data'!$A$2:$A$93,'Final Prices IND without CO2 '!$C10)</f>
        <v>11.773018481139214</v>
      </c>
      <c r="Y10" s="10">
        <f>SUMIFS('Historical Data'!S$2:S$93,'Historical Data'!$B$2:$B$93,'Final Prices IND without CO2 '!$D10,'Historical Data'!$A$2:$A$93,'Final Prices IND without CO2 '!$C10)</f>
        <v>11.342787310256293</v>
      </c>
      <c r="Z10" s="10">
        <f>SUMIFS('Historical Data'!T$2:T$93,'Historical Data'!$B$2:$B$93,'Final Prices IND without CO2 '!$D10,'Historical Data'!$A$2:$A$93,'Final Prices IND without CO2 '!$C10)</f>
        <v>10.87694989390967</v>
      </c>
      <c r="AA10" s="10">
        <f>SUMIFS('Historical Data'!U$2:U$93,'Historical Data'!$B$2:$B$93,'Final Prices IND without CO2 '!$D10,'Historical Data'!$A$2:$A$93,'Final Prices IND without CO2 '!$C10)</f>
        <v>12.019001351317197</v>
      </c>
      <c r="AB10" s="12">
        <f>AA10*('Projection of Coal-OIl-Gas-CO2'!P$21/'Projection of Coal-OIl-Gas-CO2'!O$21)</f>
        <v>12.195691871245511</v>
      </c>
      <c r="AC10" s="12">
        <f>AB10*('Projection of Coal-OIl-Gas-CO2'!Q$21/'Projection of Coal-OIl-Gas-CO2'!P$21)</f>
        <v>11.508135653134683</v>
      </c>
      <c r="AD10" s="12">
        <f>AC10*('Projection of Coal-OIl-Gas-CO2'!R$21/'Projection of Coal-OIl-Gas-CO2'!Q$21)</f>
        <v>10.377414599909917</v>
      </c>
      <c r="AE10" s="12">
        <f>AD10*('Projection of Coal-OIl-Gas-CO2'!S$21/'Projection of Coal-OIl-Gas-CO2'!R$21)</f>
        <v>10.009230706593353</v>
      </c>
      <c r="AF10" s="12">
        <f>AE10*('Projection of Coal-OIl-Gas-CO2'!T$21/'Projection of Coal-OIl-Gas-CO2'!S$21)</f>
        <v>10.04936989322092</v>
      </c>
      <c r="AG10" s="12">
        <f>AF10*('Projection of Coal-OIl-Gas-CO2'!U$21/'Projection of Coal-OIl-Gas-CO2'!T$21)</f>
        <v>10.09549659990031</v>
      </c>
      <c r="AH10" s="12">
        <f>AG10*('Projection of Coal-OIl-Gas-CO2'!V$21/'Projection of Coal-OIl-Gas-CO2'!U$21)</f>
        <v>10.14358207424562</v>
      </c>
      <c r="AI10" s="12">
        <f>AH10*('Projection of Coal-OIl-Gas-CO2'!W$21/'Projection of Coal-OIl-Gas-CO2'!V$21)</f>
        <v>10.194783366244325</v>
      </c>
      <c r="AJ10" s="12">
        <f>AI10*('Projection of Coal-OIl-Gas-CO2'!X$21/'Projection of Coal-OIl-Gas-CO2'!W$21)</f>
        <v>10.249358800024776</v>
      </c>
      <c r="AK10" s="12">
        <f>AJ10*('Projection of Coal-OIl-Gas-CO2'!Y$21/'Projection of Coal-OIl-Gas-CO2'!X$21)</f>
        <v>10.312540161081472</v>
      </c>
      <c r="AL10" s="12">
        <f>AK10*('Projection of Coal-OIl-Gas-CO2'!Z$21/'Projection of Coal-OIl-Gas-CO2'!Y$21)</f>
        <v>10.378485822152379</v>
      </c>
      <c r="AM10" s="12">
        <f>AL10*('Projection of Coal-OIl-Gas-CO2'!AA$21/'Projection of Coal-OIl-Gas-CO2'!Z$21)</f>
        <v>10.449852037381147</v>
      </c>
      <c r="AN10" s="12">
        <f>AM10*('Projection of Coal-OIl-Gas-CO2'!AB$21/'Projection of Coal-OIl-Gas-CO2'!AA$21)</f>
        <v>10.525668168927579</v>
      </c>
      <c r="AO10" s="12">
        <f>AN10*('Projection of Coal-OIl-Gas-CO2'!AC$21/'Projection of Coal-OIl-Gas-CO2'!AB$21)</f>
        <v>10.600735901288118</v>
      </c>
      <c r="AP10" s="12">
        <f>AO10*('Projection of Coal-OIl-Gas-CO2'!AD$21/'Projection of Coal-OIl-Gas-CO2'!AC$21)</f>
        <v>10.679776914097237</v>
      </c>
      <c r="AQ10" s="12">
        <f>AP10*('Projection of Coal-OIl-Gas-CO2'!AE$21/'Projection of Coal-OIl-Gas-CO2'!AD$21)</f>
        <v>10.760574940883966</v>
      </c>
      <c r="AR10" s="12">
        <f>AQ10*('Projection of Coal-OIl-Gas-CO2'!AF$21/'Projection of Coal-OIl-Gas-CO2'!AE$21)</f>
        <v>10.839259437210712</v>
      </c>
      <c r="AS10" s="12">
        <f>AR10*('Projection of Coal-OIl-Gas-CO2'!AG$21/'Projection of Coal-OIl-Gas-CO2'!AF$21)</f>
        <v>10.919661534663657</v>
      </c>
      <c r="AT10" s="12">
        <f>AS10*('Projection of Coal-OIl-Gas-CO2'!AH$21/'Projection of Coal-OIl-Gas-CO2'!AG$21)</f>
        <v>10.963785016791013</v>
      </c>
      <c r="AU10" s="12">
        <f>AT10*('Projection of Coal-OIl-Gas-CO2'!AI$21/'Projection of Coal-OIl-Gas-CO2'!AH$21)</f>
        <v>10.977630745762006</v>
      </c>
      <c r="AV10" s="12">
        <f>AU10*('Projection of Coal-OIl-Gas-CO2'!AJ$21/'Projection of Coal-OIl-Gas-CO2'!AI$21)</f>
        <v>10.992796167752884</v>
      </c>
      <c r="AW10" s="12">
        <f>AV10*('Projection of Coal-OIl-Gas-CO2'!AK$21/'Projection of Coal-OIl-Gas-CO2'!AJ$21)</f>
        <v>11.007764729663664</v>
      </c>
      <c r="AX10" s="12">
        <f>AW10*('Projection of Coal-OIl-Gas-CO2'!AL$21/'Projection of Coal-OIl-Gas-CO2'!AK$21)</f>
        <v>11.024120503903495</v>
      </c>
      <c r="AY10" s="12">
        <f>AX10*('Projection of Coal-OIl-Gas-CO2'!AM$21/'Projection of Coal-OIl-Gas-CO2'!AL$21)</f>
        <v>11.009416811365744</v>
      </c>
      <c r="AZ10" s="12">
        <f>AY10*('Projection of Coal-OIl-Gas-CO2'!AN$21/'Projection of Coal-OIl-Gas-CO2'!AM$21)</f>
        <v>11.001710293674321</v>
      </c>
      <c r="BA10" s="12">
        <f>AZ10*('Projection of Coal-OIl-Gas-CO2'!AO$21/'Projection of Coal-OIl-Gas-CO2'!AN$21)</f>
        <v>10.983923734084245</v>
      </c>
      <c r="BB10" s="12">
        <f>BA10*('Projection of Coal-OIl-Gas-CO2'!AP$21/'Projection of Coal-OIl-Gas-CO2'!AO$21)</f>
        <v>10.955372409867655</v>
      </c>
      <c r="BC10" s="12">
        <f>BB10*('Projection of Coal-OIl-Gas-CO2'!AQ$21/'Projection of Coal-OIl-Gas-CO2'!AP$21)</f>
        <v>10.917140608152099</v>
      </c>
      <c r="BD10" s="12">
        <f>BC10*('Projection of Coal-OIl-Gas-CO2'!AR$21/'Projection of Coal-OIl-Gas-CO2'!AQ$21)</f>
        <v>10.875367081340373</v>
      </c>
      <c r="BE10" s="12">
        <f>BD10*('Projection of Coal-OIl-Gas-CO2'!AS$21/'Projection of Coal-OIl-Gas-CO2'!AR$21)</f>
        <v>10.822075261541265</v>
      </c>
      <c r="BF10" s="12">
        <f>BE10*('Projection of Coal-OIl-Gas-CO2'!AT$21/'Projection of Coal-OIl-Gas-CO2'!AS$21)</f>
        <v>10.760953497176711</v>
      </c>
      <c r="BG10" s="12">
        <f>BF10*('Projection of Coal-OIl-Gas-CO2'!AU$21/'Projection of Coal-OIl-Gas-CO2'!AT$21)</f>
        <v>10.692354570651535</v>
      </c>
      <c r="BH10" s="12">
        <f>BG10*('Projection of Coal-OIl-Gas-CO2'!AV$21/'Projection of Coal-OIl-Gas-CO2'!AU$21)</f>
        <v>10.615781001043839</v>
      </c>
    </row>
    <row r="11" spans="1:60" x14ac:dyDescent="0.3">
      <c r="A11" s="9" t="s">
        <v>147</v>
      </c>
      <c r="B11" t="s">
        <v>47</v>
      </c>
      <c r="C11" s="9" t="s">
        <v>25</v>
      </c>
      <c r="D11" t="s">
        <v>81</v>
      </c>
      <c r="E11" t="s">
        <v>79</v>
      </c>
      <c r="F11" t="s">
        <v>90</v>
      </c>
      <c r="G11" t="s">
        <v>90</v>
      </c>
      <c r="H11" t="s">
        <v>80</v>
      </c>
      <c r="I11" s="9" t="s">
        <v>145</v>
      </c>
      <c r="J11" s="10">
        <f>SUMIFS('Historical Data'!D$2:D$93,'Historical Data'!$B$2:$B$93,'Final Prices IND without CO2 '!$D11,'Historical Data'!$A$2:$A$93,'Final Prices IND without CO2 '!$C11)</f>
        <v>13.330107659715667</v>
      </c>
      <c r="K11" s="10">
        <f>SUMIFS('Historical Data'!E$2:E$93,'Historical Data'!$B$2:$B$93,'Final Prices IND without CO2 '!$D11,'Historical Data'!$A$2:$A$93,'Final Prices IND without CO2 '!$C11)</f>
        <v>12.21670039697843</v>
      </c>
      <c r="L11" s="10">
        <f>SUMIFS('Historical Data'!F$2:F$93,'Historical Data'!$B$2:$B$93,'Final Prices IND without CO2 '!$D11,'Historical Data'!$A$2:$A$93,'Final Prices IND without CO2 '!$C11)</f>
        <v>10.583197389733215</v>
      </c>
      <c r="M11" s="10">
        <f>SUMIFS('Historical Data'!G$2:G$93,'Historical Data'!$B$2:$B$93,'Final Prices IND without CO2 '!$D11,'Historical Data'!$A$2:$A$93,'Final Prices IND without CO2 '!$C11)</f>
        <v>9.7429331717034415</v>
      </c>
      <c r="N11" s="10">
        <f>SUMIFS('Historical Data'!H$2:H$93,'Historical Data'!$B$2:$B$93,'Final Prices IND without CO2 '!$D11,'Historical Data'!$A$2:$A$93,'Final Prices IND without CO2 '!$C11)</f>
        <v>11.439053703026186</v>
      </c>
      <c r="O11" s="10">
        <f>SUMIFS('Historical Data'!I$2:I$93,'Historical Data'!$B$2:$B$93,'Final Prices IND without CO2 '!$D11,'Historical Data'!$A$2:$A$93,'Final Prices IND without CO2 '!$C11)</f>
        <v>9.3752946816195841</v>
      </c>
      <c r="P11" s="10">
        <f>SUMIFS('Historical Data'!J$2:J$93,'Historical Data'!$B$2:$B$93,'Final Prices IND without CO2 '!$D11,'Historical Data'!$A$2:$A$93,'Final Prices IND without CO2 '!$C11)</f>
        <v>7.9893217909496919</v>
      </c>
      <c r="Q11" s="10">
        <f>SUMIFS('Historical Data'!K$2:K$93,'Historical Data'!$B$2:$B$93,'Final Prices IND without CO2 '!$D11,'Historical Data'!$A$2:$A$93,'Final Prices IND without CO2 '!$C11)</f>
        <v>9.1184775782734988</v>
      </c>
      <c r="R11" s="10">
        <f>SUMIFS('Historical Data'!L$2:L$93,'Historical Data'!$B$2:$B$93,'Final Prices IND without CO2 '!$D11,'Historical Data'!$A$2:$A$93,'Final Prices IND without CO2 '!$C11)</f>
        <v>14.431849523960727</v>
      </c>
      <c r="S11" s="10">
        <f>SUMIFS('Historical Data'!M$2:M$93,'Historical Data'!$B$2:$B$93,'Final Prices IND without CO2 '!$D11,'Historical Data'!$A$2:$A$93,'Final Prices IND without CO2 '!$C11)</f>
        <v>11.643298387931647</v>
      </c>
      <c r="T11" s="10">
        <f>SUMIFS('Historical Data'!N$2:N$93,'Historical Data'!$B$2:$B$93,'Final Prices IND without CO2 '!$D11,'Historical Data'!$A$2:$A$93,'Final Prices IND without CO2 '!$C11)</f>
        <v>12.207944818944677</v>
      </c>
      <c r="U11" s="10">
        <f>SUMIFS('Historical Data'!O$2:O$93,'Historical Data'!$B$2:$B$93,'Final Prices IND without CO2 '!$D11,'Historical Data'!$A$2:$A$93,'Final Prices IND without CO2 '!$C11)</f>
        <v>10.952030969201724</v>
      </c>
      <c r="V11" s="10">
        <f>SUMIFS('Historical Data'!P$2:P$93,'Historical Data'!$B$2:$B$93,'Final Prices IND without CO2 '!$D11,'Historical Data'!$A$2:$A$93,'Final Prices IND without CO2 '!$C11)</f>
        <v>10.665682324397174</v>
      </c>
      <c r="W11" s="10">
        <f>SUMIFS('Historical Data'!Q$2:Q$93,'Historical Data'!$B$2:$B$93,'Final Prices IND without CO2 '!$D11,'Historical Data'!$A$2:$A$93,'Final Prices IND without CO2 '!$C11)</f>
        <v>10.165431935482053</v>
      </c>
      <c r="X11" s="10">
        <f>SUMIFS('Historical Data'!R$2:R$93,'Historical Data'!$B$2:$B$93,'Final Prices IND without CO2 '!$D11,'Historical Data'!$A$2:$A$93,'Final Prices IND without CO2 '!$C11)</f>
        <v>9.5182276555913887</v>
      </c>
      <c r="Y11" s="10">
        <f>SUMIFS('Historical Data'!S$2:S$93,'Historical Data'!$B$2:$B$93,'Final Prices IND without CO2 '!$D11,'Historical Data'!$A$2:$A$93,'Final Prices IND without CO2 '!$C11)</f>
        <v>9.7237796068705418</v>
      </c>
      <c r="Z11" s="10">
        <f>SUMIFS('Historical Data'!T$2:T$93,'Historical Data'!$B$2:$B$93,'Final Prices IND without CO2 '!$D11,'Historical Data'!$A$2:$A$93,'Final Prices IND without CO2 '!$C11)</f>
        <v>9.3458816509098206</v>
      </c>
      <c r="AA11" s="10">
        <f>SUMIFS('Historical Data'!U$2:U$93,'Historical Data'!$B$2:$B$93,'Final Prices IND without CO2 '!$D11,'Historical Data'!$A$2:$A$93,'Final Prices IND without CO2 '!$C11)</f>
        <v>9.7063196249346504</v>
      </c>
      <c r="AB11" s="12">
        <f>AA11*('Projection of Coal-OIl-Gas-CO2'!P$21/'Projection of Coal-OIl-Gas-CO2'!O$21)</f>
        <v>9.8490115683823607</v>
      </c>
      <c r="AC11" s="12">
        <f>AB11*('Projection of Coal-OIl-Gas-CO2'!Q$21/'Projection of Coal-OIl-Gas-CO2'!P$21)</f>
        <v>9.2937540874965983</v>
      </c>
      <c r="AD11" s="12">
        <f>AC11*('Projection of Coal-OIl-Gas-CO2'!R$21/'Projection of Coal-OIl-Gas-CO2'!Q$21)</f>
        <v>8.3806050139224002</v>
      </c>
      <c r="AE11" s="12">
        <f>AD11*('Projection of Coal-OIl-Gas-CO2'!S$21/'Projection of Coal-OIl-Gas-CO2'!R$21)</f>
        <v>8.0832666207545056</v>
      </c>
      <c r="AF11" s="12">
        <f>AE11*('Projection of Coal-OIl-Gas-CO2'!T$21/'Projection of Coal-OIl-Gas-CO2'!S$21)</f>
        <v>8.1156822735615819</v>
      </c>
      <c r="AG11" s="12">
        <f>AF11*('Projection of Coal-OIl-Gas-CO2'!U$21/'Projection of Coal-OIl-Gas-CO2'!T$21)</f>
        <v>8.152933335042384</v>
      </c>
      <c r="AH11" s="12">
        <f>AG11*('Projection of Coal-OIl-Gas-CO2'!V$21/'Projection of Coal-OIl-Gas-CO2'!U$21)</f>
        <v>8.191766260480156</v>
      </c>
      <c r="AI11" s="12">
        <f>AH11*('Projection of Coal-OIl-Gas-CO2'!W$21/'Projection of Coal-OIl-Gas-CO2'!V$21)</f>
        <v>8.2331154617009865</v>
      </c>
      <c r="AJ11" s="12">
        <f>AI11*('Projection of Coal-OIl-Gas-CO2'!X$21/'Projection of Coal-OIl-Gas-CO2'!W$21)</f>
        <v>8.2771895564163902</v>
      </c>
      <c r="AK11" s="12">
        <f>AJ11*('Projection of Coal-OIl-Gas-CO2'!Y$21/'Projection of Coal-OIl-Gas-CO2'!X$21)</f>
        <v>8.3282136362736967</v>
      </c>
      <c r="AL11" s="12">
        <f>AK11*('Projection of Coal-OIl-Gas-CO2'!Z$21/'Projection of Coal-OIl-Gas-CO2'!Y$21)</f>
        <v>8.381470112874533</v>
      </c>
      <c r="AM11" s="12">
        <f>AL11*('Projection of Coal-OIl-Gas-CO2'!AA$21/'Projection of Coal-OIl-Gas-CO2'!Z$21)</f>
        <v>8.4391041271478056</v>
      </c>
      <c r="AN11" s="12">
        <f>AM11*('Projection of Coal-OIl-Gas-CO2'!AB$21/'Projection of Coal-OIl-Gas-CO2'!AA$21)</f>
        <v>8.5003318102144281</v>
      </c>
      <c r="AO11" s="12">
        <f>AN11*('Projection of Coal-OIl-Gas-CO2'!AC$21/'Projection of Coal-OIl-Gas-CO2'!AB$21)</f>
        <v>8.5609551001627722</v>
      </c>
      <c r="AP11" s="12">
        <f>AO11*('Projection of Coal-OIl-Gas-CO2'!AD$21/'Projection of Coal-OIl-Gas-CO2'!AC$21)</f>
        <v>8.6247871367337474</v>
      </c>
      <c r="AQ11" s="12">
        <f>AP11*('Projection of Coal-OIl-Gas-CO2'!AE$21/'Projection of Coal-OIl-Gas-CO2'!AD$21)</f>
        <v>8.6900381047744553</v>
      </c>
      <c r="AR11" s="12">
        <f>AQ11*('Projection of Coal-OIl-Gas-CO2'!AF$21/'Projection of Coal-OIl-Gas-CO2'!AE$21)</f>
        <v>8.75358222533408</v>
      </c>
      <c r="AS11" s="12">
        <f>AR11*('Projection of Coal-OIl-Gas-CO2'!AG$21/'Projection of Coal-OIl-Gas-CO2'!AF$21)</f>
        <v>8.8185134482853034</v>
      </c>
      <c r="AT11" s="12">
        <f>AS11*('Projection of Coal-OIl-Gas-CO2'!AH$21/'Projection of Coal-OIl-Gas-CO2'!AG$21)</f>
        <v>8.8541467432633656</v>
      </c>
      <c r="AU11" s="12">
        <f>AT11*('Projection of Coal-OIl-Gas-CO2'!AI$21/'Projection of Coal-OIl-Gas-CO2'!AH$21)</f>
        <v>8.8653282937852769</v>
      </c>
      <c r="AV11" s="12">
        <f>AU11*('Projection of Coal-OIl-Gas-CO2'!AJ$21/'Projection of Coal-OIl-Gas-CO2'!AI$21)</f>
        <v>8.8775756035897917</v>
      </c>
      <c r="AW11" s="12">
        <f>AV11*('Projection of Coal-OIl-Gas-CO2'!AK$21/'Projection of Coal-OIl-Gas-CO2'!AJ$21)</f>
        <v>8.889663932893102</v>
      </c>
      <c r="AX11" s="12">
        <f>AW11*('Projection of Coal-OIl-Gas-CO2'!AL$21/'Projection of Coal-OIl-Gas-CO2'!AK$21)</f>
        <v>8.9028725488042451</v>
      </c>
      <c r="AY11" s="12">
        <f>AX11*('Projection of Coal-OIl-Gas-CO2'!AM$21/'Projection of Coal-OIl-Gas-CO2'!AL$21)</f>
        <v>8.8909981230290498</v>
      </c>
      <c r="AZ11" s="12">
        <f>AY11*('Projection of Coal-OIl-Gas-CO2'!AN$21/'Projection of Coal-OIl-Gas-CO2'!AM$21)</f>
        <v>8.8847744841657459</v>
      </c>
      <c r="BA11" s="12">
        <f>AZ11*('Projection of Coal-OIl-Gas-CO2'!AO$21/'Projection of Coal-OIl-Gas-CO2'!AN$21)</f>
        <v>8.8704103928936942</v>
      </c>
      <c r="BB11" s="12">
        <f>BA11*('Projection of Coal-OIl-Gas-CO2'!AP$21/'Projection of Coal-OIl-Gas-CO2'!AO$21)</f>
        <v>8.8473528800054879</v>
      </c>
      <c r="BC11" s="12">
        <f>BB11*('Projection of Coal-OIl-Gas-CO2'!AQ$21/'Projection of Coal-OIl-Gas-CO2'!AP$21)</f>
        <v>8.8164775954089318</v>
      </c>
      <c r="BD11" s="12">
        <f>BC11*('Projection of Coal-OIl-Gas-CO2'!AR$21/'Projection of Coal-OIl-Gas-CO2'!AQ$21)</f>
        <v>8.7827420801823735</v>
      </c>
      <c r="BE11" s="12">
        <f>BD11*('Projection of Coal-OIl-Gas-CO2'!AS$21/'Projection of Coal-OIl-Gas-CO2'!AR$21)</f>
        <v>8.7397046079960603</v>
      </c>
      <c r="BF11" s="12">
        <f>BE11*('Projection of Coal-OIl-Gas-CO2'!AT$21/'Projection of Coal-OIl-Gas-CO2'!AS$21)</f>
        <v>8.6903438197224752</v>
      </c>
      <c r="BG11" s="12">
        <f>BF11*('Projection of Coal-OIl-Gas-CO2'!AU$21/'Projection of Coal-OIl-Gas-CO2'!AT$21)</f>
        <v>8.6349446158021088</v>
      </c>
      <c r="BH11" s="12">
        <f>BG11*('Projection of Coal-OIl-Gas-CO2'!AV$21/'Projection of Coal-OIl-Gas-CO2'!AU$21)</f>
        <v>8.5731052399913192</v>
      </c>
    </row>
    <row r="12" spans="1:60" x14ac:dyDescent="0.3">
      <c r="A12" s="9" t="s">
        <v>147</v>
      </c>
      <c r="B12" t="s">
        <v>47</v>
      </c>
      <c r="C12" s="9" t="s">
        <v>27</v>
      </c>
      <c r="D12" t="s">
        <v>81</v>
      </c>
      <c r="E12" t="s">
        <v>79</v>
      </c>
      <c r="F12" t="s">
        <v>90</v>
      </c>
      <c r="G12" t="s">
        <v>90</v>
      </c>
      <c r="H12" t="s">
        <v>80</v>
      </c>
      <c r="I12" s="9" t="s">
        <v>145</v>
      </c>
      <c r="J12" s="10">
        <f>SUMIFS('Historical Data'!D$2:D$93,'Historical Data'!$B$2:$B$93,'Final Prices IND without CO2 '!$D12,'Historical Data'!$A$2:$A$93,'Final Prices IND without CO2 '!$C12)</f>
        <v>6.2576527854695803</v>
      </c>
      <c r="K12" s="10">
        <f>SUMIFS('Historical Data'!E$2:E$93,'Historical Data'!$B$2:$B$93,'Final Prices IND without CO2 '!$D12,'Historical Data'!$A$2:$A$93,'Final Prices IND without CO2 '!$C12)</f>
        <v>7.6757822059126539</v>
      </c>
      <c r="L12" s="10">
        <f>SUMIFS('Historical Data'!F$2:F$93,'Historical Data'!$B$2:$B$93,'Final Prices IND without CO2 '!$D12,'Historical Data'!$A$2:$A$93,'Final Prices IND without CO2 '!$C12)</f>
        <v>7.766293281309876</v>
      </c>
      <c r="M12" s="10">
        <f>SUMIFS('Historical Data'!G$2:G$93,'Historical Data'!$B$2:$B$93,'Final Prices IND without CO2 '!$D12,'Historical Data'!$A$2:$A$93,'Final Prices IND without CO2 '!$C12)</f>
        <v>6.3440489251503491</v>
      </c>
      <c r="N12" s="10">
        <f>SUMIFS('Historical Data'!H$2:H$93,'Historical Data'!$B$2:$B$93,'Final Prices IND without CO2 '!$D12,'Historical Data'!$A$2:$A$93,'Final Prices IND without CO2 '!$C12)</f>
        <v>8.9529794556583884</v>
      </c>
      <c r="O12" s="10">
        <f>SUMIFS('Historical Data'!I$2:I$93,'Historical Data'!$B$2:$B$93,'Final Prices IND without CO2 '!$D12,'Historical Data'!$A$2:$A$93,'Final Prices IND without CO2 '!$C12)</f>
        <v>10.295884349131745</v>
      </c>
      <c r="P12" s="10">
        <f>SUMIFS('Historical Data'!J$2:J$93,'Historical Data'!$B$2:$B$93,'Final Prices IND without CO2 '!$D12,'Historical Data'!$A$2:$A$93,'Final Prices IND without CO2 '!$C12)</f>
        <v>9.6357523532065006</v>
      </c>
      <c r="Q12" s="10">
        <f>SUMIFS('Historical Data'!K$2:K$93,'Historical Data'!$B$2:$B$93,'Final Prices IND without CO2 '!$D12,'Historical Data'!$A$2:$A$93,'Final Prices IND without CO2 '!$C12)</f>
        <v>10.967363061415549</v>
      </c>
      <c r="R12" s="10">
        <f>SUMIFS('Historical Data'!L$2:L$93,'Historical Data'!$B$2:$B$93,'Final Prices IND without CO2 '!$D12,'Historical Data'!$A$2:$A$93,'Final Prices IND without CO2 '!$C12)</f>
        <v>19.305168382646539</v>
      </c>
      <c r="S12" s="10">
        <f>SUMIFS('Historical Data'!M$2:M$93,'Historical Data'!$B$2:$B$93,'Final Prices IND without CO2 '!$D12,'Historical Data'!$A$2:$A$93,'Final Prices IND without CO2 '!$C12)</f>
        <v>11.651020232383582</v>
      </c>
      <c r="T12" s="10">
        <f>SUMIFS('Historical Data'!N$2:N$93,'Historical Data'!$B$2:$B$93,'Final Prices IND without CO2 '!$D12,'Historical Data'!$A$2:$A$93,'Final Prices IND without CO2 '!$C12)</f>
        <v>12.30224820783301</v>
      </c>
      <c r="U12" s="10">
        <f>SUMIFS('Historical Data'!O$2:O$93,'Historical Data'!$B$2:$B$93,'Final Prices IND without CO2 '!$D12,'Historical Data'!$A$2:$A$93,'Final Prices IND without CO2 '!$C12)</f>
        <v>15.152935589273868</v>
      </c>
      <c r="V12" s="10">
        <f>SUMIFS('Historical Data'!P$2:P$93,'Historical Data'!$B$2:$B$93,'Final Prices IND without CO2 '!$D12,'Historical Data'!$A$2:$A$93,'Final Prices IND without CO2 '!$C12)</f>
        <v>13.652428657860348</v>
      </c>
      <c r="W12" s="10">
        <f>SUMIFS('Historical Data'!Q$2:Q$93,'Historical Data'!$B$2:$B$93,'Final Prices IND without CO2 '!$D12,'Historical Data'!$A$2:$A$93,'Final Prices IND without CO2 '!$C12)</f>
        <v>11.239097656801851</v>
      </c>
      <c r="X12" s="10">
        <f>SUMIFS('Historical Data'!R$2:R$93,'Historical Data'!$B$2:$B$93,'Final Prices IND without CO2 '!$D12,'Historical Data'!$A$2:$A$93,'Final Prices IND without CO2 '!$C12)</f>
        <v>10.284712736420692</v>
      </c>
      <c r="Y12" s="10">
        <f>SUMIFS('Historical Data'!S$2:S$93,'Historical Data'!$B$2:$B$93,'Final Prices IND without CO2 '!$D12,'Historical Data'!$A$2:$A$93,'Final Prices IND without CO2 '!$C12)</f>
        <v>9.751417067568342</v>
      </c>
      <c r="Z12" s="10">
        <f>SUMIFS('Historical Data'!T$2:T$93,'Historical Data'!$B$2:$B$93,'Final Prices IND without CO2 '!$D12,'Historical Data'!$A$2:$A$93,'Final Prices IND without CO2 '!$C12)</f>
        <v>9.3509357036652236</v>
      </c>
      <c r="AA12" s="10">
        <f>SUMIFS('Historical Data'!U$2:U$93,'Historical Data'!$B$2:$B$93,'Final Prices IND without CO2 '!$D12,'Historical Data'!$A$2:$A$93,'Final Prices IND without CO2 '!$C12)</f>
        <v>10.332759638928048</v>
      </c>
      <c r="AB12" s="12">
        <f>AA12*('Projection of Coal-OIl-Gas-CO2'!P$21/'Projection of Coal-OIl-Gas-CO2'!O$21)</f>
        <v>10.484660834337799</v>
      </c>
      <c r="AC12" s="12">
        <f>AB12*('Projection of Coal-OIl-Gas-CO2'!Q$21/'Projection of Coal-OIl-Gas-CO2'!P$21)</f>
        <v>9.8935673705525584</v>
      </c>
      <c r="AD12" s="12">
        <f>AC12*('Projection of Coal-OIl-Gas-CO2'!R$21/'Projection of Coal-OIl-Gas-CO2'!Q$21)</f>
        <v>8.9214842065576843</v>
      </c>
      <c r="AE12" s="12">
        <f>AD12*('Projection of Coal-OIl-Gas-CO2'!S$21/'Projection of Coal-OIl-Gas-CO2'!R$21)</f>
        <v>8.6049557728415298</v>
      </c>
      <c r="AF12" s="12">
        <f>AE12*('Projection of Coal-OIl-Gas-CO2'!T$21/'Projection of Coal-OIl-Gas-CO2'!S$21)</f>
        <v>8.6394635123284935</v>
      </c>
      <c r="AG12" s="12">
        <f>AF12*('Projection of Coal-OIl-Gas-CO2'!U$21/'Projection of Coal-OIl-Gas-CO2'!T$21)</f>
        <v>8.6791187348483945</v>
      </c>
      <c r="AH12" s="12">
        <f>AG12*('Projection of Coal-OIl-Gas-CO2'!V$21/'Projection of Coal-OIl-Gas-CO2'!U$21)</f>
        <v>8.7204579138709075</v>
      </c>
      <c r="AI12" s="12">
        <f>AH12*('Projection of Coal-OIl-Gas-CO2'!W$21/'Projection of Coal-OIl-Gas-CO2'!V$21)</f>
        <v>8.7644757675977658</v>
      </c>
      <c r="AJ12" s="12">
        <f>AI12*('Projection of Coal-OIl-Gas-CO2'!X$21/'Projection of Coal-OIl-Gas-CO2'!W$21)</f>
        <v>8.8113943778017525</v>
      </c>
      <c r="AK12" s="12">
        <f>AJ12*('Projection of Coal-OIl-Gas-CO2'!Y$21/'Projection of Coal-OIl-Gas-CO2'!X$21)</f>
        <v>8.8657115209966513</v>
      </c>
      <c r="AL12" s="12">
        <f>AK12*('Projection of Coal-OIl-Gas-CO2'!Z$21/'Projection of Coal-OIl-Gas-CO2'!Y$21)</f>
        <v>8.9224051384743817</v>
      </c>
      <c r="AM12" s="12">
        <f>AL12*('Projection of Coal-OIl-Gas-CO2'!AA$21/'Projection of Coal-OIl-Gas-CO2'!Z$21)</f>
        <v>8.9837588172655103</v>
      </c>
      <c r="AN12" s="12">
        <f>AM12*('Projection of Coal-OIl-Gas-CO2'!AB$21/'Projection of Coal-OIl-Gas-CO2'!AA$21)</f>
        <v>9.048938098066305</v>
      </c>
      <c r="AO12" s="12">
        <f>AN12*('Projection of Coal-OIl-Gas-CO2'!AC$21/'Projection of Coal-OIl-Gas-CO2'!AB$21)</f>
        <v>9.1134739785815206</v>
      </c>
      <c r="AP12" s="12">
        <f>AO12*('Projection of Coal-OIl-Gas-CO2'!AD$21/'Projection of Coal-OIl-Gas-CO2'!AC$21)</f>
        <v>9.1814256962909599</v>
      </c>
      <c r="AQ12" s="12">
        <f>AP12*('Projection of Coal-OIl-Gas-CO2'!AE$21/'Projection of Coal-OIl-Gas-CO2'!AD$21)</f>
        <v>9.2508879224513265</v>
      </c>
      <c r="AR12" s="12">
        <f>AQ12*('Projection of Coal-OIl-Gas-CO2'!AF$21/'Projection of Coal-OIl-Gas-CO2'!AE$21)</f>
        <v>9.318533142223707</v>
      </c>
      <c r="AS12" s="12">
        <f>AR12*('Projection of Coal-OIl-Gas-CO2'!AG$21/'Projection of Coal-OIl-Gas-CO2'!AF$21)</f>
        <v>9.3876549871393742</v>
      </c>
      <c r="AT12" s="12">
        <f>AS12*('Projection of Coal-OIl-Gas-CO2'!AH$21/'Projection of Coal-OIl-Gas-CO2'!AG$21)</f>
        <v>9.4255880334822422</v>
      </c>
      <c r="AU12" s="12">
        <f>AT12*('Projection of Coal-OIl-Gas-CO2'!AI$21/'Projection of Coal-OIl-Gas-CO2'!AH$21)</f>
        <v>9.4374912345304161</v>
      </c>
      <c r="AV12" s="12">
        <f>AU12*('Projection of Coal-OIl-Gas-CO2'!AJ$21/'Projection of Coal-OIl-Gas-CO2'!AI$21)</f>
        <v>9.4505289783224544</v>
      </c>
      <c r="AW12" s="12">
        <f>AV12*('Projection of Coal-OIl-Gas-CO2'!AK$21/'Projection of Coal-OIl-Gas-CO2'!AJ$21)</f>
        <v>9.4633974811076342</v>
      </c>
      <c r="AX12" s="12">
        <f>AW12*('Projection of Coal-OIl-Gas-CO2'!AL$21/'Projection of Coal-OIl-Gas-CO2'!AK$21)</f>
        <v>9.477458573122588</v>
      </c>
      <c r="AY12" s="12">
        <f>AX12*('Projection of Coal-OIl-Gas-CO2'!AM$21/'Projection of Coal-OIl-Gas-CO2'!AL$21)</f>
        <v>9.4648177790702075</v>
      </c>
      <c r="AZ12" s="12">
        <f>AY12*('Projection of Coal-OIl-Gas-CO2'!AN$21/'Projection of Coal-OIl-Gas-CO2'!AM$21)</f>
        <v>9.4581924703086031</v>
      </c>
      <c r="BA12" s="12">
        <f>AZ12*('Projection of Coal-OIl-Gas-CO2'!AO$21/'Projection of Coal-OIl-Gas-CO2'!AN$21)</f>
        <v>9.4429013292498993</v>
      </c>
      <c r="BB12" s="12">
        <f>BA12*('Projection of Coal-OIl-Gas-CO2'!AP$21/'Projection of Coal-OIl-Gas-CO2'!AO$21)</f>
        <v>9.4183556983875825</v>
      </c>
      <c r="BC12" s="12">
        <f>BB12*('Projection of Coal-OIl-Gas-CO2'!AQ$21/'Projection of Coal-OIl-Gas-CO2'!AP$21)</f>
        <v>9.3854877415463349</v>
      </c>
      <c r="BD12" s="12">
        <f>BC12*('Projection of Coal-OIl-Gas-CO2'!AR$21/'Projection of Coal-OIl-Gas-CO2'!AQ$21)</f>
        <v>9.3495749565154416</v>
      </c>
      <c r="BE12" s="12">
        <f>BD12*('Projection of Coal-OIl-Gas-CO2'!AS$21/'Projection of Coal-OIl-Gas-CO2'!AR$21)</f>
        <v>9.303759871833309</v>
      </c>
      <c r="BF12" s="12">
        <f>BE12*('Projection of Coal-OIl-Gas-CO2'!AT$21/'Projection of Coal-OIl-Gas-CO2'!AS$21)</f>
        <v>9.2512133680576927</v>
      </c>
      <c r="BG12" s="12">
        <f>BF12*('Projection of Coal-OIl-Gas-CO2'!AU$21/'Projection of Coal-OIl-Gas-CO2'!AT$21)</f>
        <v>9.192238732931667</v>
      </c>
      <c r="BH12" s="12">
        <f>BG12*('Projection of Coal-OIl-Gas-CO2'!AV$21/'Projection of Coal-OIl-Gas-CO2'!AU$21)</f>
        <v>9.1264082811059559</v>
      </c>
    </row>
    <row r="13" spans="1:60" x14ac:dyDescent="0.3">
      <c r="A13" s="9" t="s">
        <v>147</v>
      </c>
      <c r="B13" t="s">
        <v>47</v>
      </c>
      <c r="C13" s="9" t="s">
        <v>29</v>
      </c>
      <c r="D13" t="s">
        <v>81</v>
      </c>
      <c r="E13" t="s">
        <v>79</v>
      </c>
      <c r="F13" t="s">
        <v>90</v>
      </c>
      <c r="G13" t="s">
        <v>90</v>
      </c>
      <c r="H13" t="s">
        <v>80</v>
      </c>
      <c r="I13" s="9" t="s">
        <v>145</v>
      </c>
      <c r="J13" s="10">
        <f>SUMIFS('Historical Data'!D$2:D$93,'Historical Data'!$B$2:$B$93,'Final Prices IND without CO2 '!$D13,'Historical Data'!$A$2:$A$93,'Final Prices IND without CO2 '!$C13)</f>
        <v>9.4000803540246061</v>
      </c>
      <c r="K13" s="10">
        <f>SUMIFS('Historical Data'!E$2:E$93,'Historical Data'!$B$2:$B$93,'Final Prices IND without CO2 '!$D13,'Historical Data'!$A$2:$A$93,'Final Prices IND without CO2 '!$C13)</f>
        <v>9.4663133086947528</v>
      </c>
      <c r="L13" s="10">
        <f>SUMIFS('Historical Data'!F$2:F$93,'Historical Data'!$B$2:$B$93,'Final Prices IND without CO2 '!$D13,'Historical Data'!$A$2:$A$93,'Final Prices IND without CO2 '!$C13)</f>
        <v>8.5873630396603229</v>
      </c>
      <c r="M13" s="10">
        <f>SUMIFS('Historical Data'!G$2:G$93,'Historical Data'!$B$2:$B$93,'Final Prices IND without CO2 '!$D13,'Historical Data'!$A$2:$A$93,'Final Prices IND without CO2 '!$C13)</f>
        <v>9.1649074002381106</v>
      </c>
      <c r="N13" s="10">
        <f>SUMIFS('Historical Data'!H$2:H$93,'Historical Data'!$B$2:$B$93,'Final Prices IND without CO2 '!$D13,'Historical Data'!$A$2:$A$93,'Final Prices IND without CO2 '!$C13)</f>
        <v>10.021785854504076</v>
      </c>
      <c r="O13" s="10">
        <f>SUMIFS('Historical Data'!I$2:I$93,'Historical Data'!$B$2:$B$93,'Final Prices IND without CO2 '!$D13,'Historical Data'!$A$2:$A$93,'Final Prices IND without CO2 '!$C13)</f>
        <v>9.4713913144725037</v>
      </c>
      <c r="P13" s="10">
        <f>SUMIFS('Historical Data'!J$2:J$93,'Historical Data'!$B$2:$B$93,'Final Prices IND without CO2 '!$D13,'Historical Data'!$A$2:$A$93,'Final Prices IND without CO2 '!$C13)</f>
        <v>9.6334584954241365</v>
      </c>
      <c r="Q13" s="10">
        <f>SUMIFS('Historical Data'!K$2:K$93,'Historical Data'!$B$2:$B$93,'Final Prices IND without CO2 '!$D13,'Historical Data'!$A$2:$A$93,'Final Prices IND without CO2 '!$C13)</f>
        <v>10.102499880823189</v>
      </c>
      <c r="R13" s="10">
        <f>SUMIFS('Historical Data'!L$2:L$93,'Historical Data'!$B$2:$B$93,'Final Prices IND without CO2 '!$D13,'Historical Data'!$A$2:$A$93,'Final Prices IND without CO2 '!$C13)</f>
        <v>11.284081783846824</v>
      </c>
      <c r="S13" s="10">
        <f>SUMIFS('Historical Data'!M$2:M$93,'Historical Data'!$B$2:$B$93,'Final Prices IND without CO2 '!$D13,'Historical Data'!$A$2:$A$93,'Final Prices IND without CO2 '!$C13)</f>
        <v>12.612558136765468</v>
      </c>
      <c r="T13" s="10">
        <f>SUMIFS('Historical Data'!N$2:N$93,'Historical Data'!$B$2:$B$93,'Final Prices IND without CO2 '!$D13,'Historical Data'!$A$2:$A$93,'Final Prices IND without CO2 '!$C13)</f>
        <v>12.109126394995716</v>
      </c>
      <c r="U13" s="10">
        <f>SUMIFS('Historical Data'!O$2:O$93,'Historical Data'!$B$2:$B$93,'Final Prices IND without CO2 '!$D13,'Historical Data'!$A$2:$A$93,'Final Prices IND without CO2 '!$C13)</f>
        <v>13.110841831298465</v>
      </c>
      <c r="V13" s="10">
        <f>SUMIFS('Historical Data'!P$2:P$93,'Historical Data'!$B$2:$B$93,'Final Prices IND without CO2 '!$D13,'Historical Data'!$A$2:$A$93,'Final Prices IND without CO2 '!$C13)</f>
        <v>13.918840102362386</v>
      </c>
      <c r="W13" s="10">
        <f>SUMIFS('Historical Data'!Q$2:Q$93,'Historical Data'!$B$2:$B$93,'Final Prices IND without CO2 '!$D13,'Historical Data'!$A$2:$A$93,'Final Prices IND without CO2 '!$C13)</f>
        <v>12.232618242401193</v>
      </c>
      <c r="X13" s="10">
        <f>SUMIFS('Historical Data'!R$2:R$93,'Historical Data'!$B$2:$B$93,'Final Prices IND without CO2 '!$D13,'Historical Data'!$A$2:$A$93,'Final Prices IND without CO2 '!$C13)</f>
        <v>11.315434091933248</v>
      </c>
      <c r="Y13" s="10">
        <f>SUMIFS('Historical Data'!S$2:S$93,'Historical Data'!$B$2:$B$93,'Final Prices IND without CO2 '!$D13,'Historical Data'!$A$2:$A$93,'Final Prices IND without CO2 '!$C13)</f>
        <v>10.33283121875607</v>
      </c>
      <c r="Z13" s="10">
        <f>SUMIFS('Historical Data'!T$2:T$93,'Historical Data'!$B$2:$B$93,'Final Prices IND without CO2 '!$D13,'Historical Data'!$A$2:$A$93,'Final Prices IND without CO2 '!$C13)</f>
        <v>9.307905793976051</v>
      </c>
      <c r="AA13" s="10">
        <f>SUMIFS('Historical Data'!U$2:U$93,'Historical Data'!$B$2:$B$93,'Final Prices IND without CO2 '!$D13,'Historical Data'!$A$2:$A$93,'Final Prices IND without CO2 '!$C13)</f>
        <v>11.036774147287979</v>
      </c>
      <c r="AB13" s="12">
        <f>AA13*('Projection of Coal-OIl-Gas-CO2'!P$21/'Projection of Coal-OIl-Gas-CO2'!O$21)</f>
        <v>11.199025012015769</v>
      </c>
      <c r="AC13" s="12">
        <f>AB13*('Projection of Coal-OIl-Gas-CO2'!Q$21/'Projection of Coal-OIl-Gas-CO2'!P$21)</f>
        <v>10.567657856705395</v>
      </c>
      <c r="AD13" s="12">
        <f>AC13*('Projection of Coal-OIl-Gas-CO2'!R$21/'Projection of Coal-OIl-Gas-CO2'!Q$21)</f>
        <v>9.5293425655054591</v>
      </c>
      <c r="AE13" s="12">
        <f>AD13*('Projection of Coal-OIl-Gas-CO2'!S$21/'Projection of Coal-OIl-Gas-CO2'!R$21)</f>
        <v>9.1912477141591982</v>
      </c>
      <c r="AF13" s="12">
        <f>AE13*('Projection of Coal-OIl-Gas-CO2'!T$21/'Projection of Coal-OIl-Gas-CO2'!S$21)</f>
        <v>9.2281066115263872</v>
      </c>
      <c r="AG13" s="12">
        <f>AF13*('Projection of Coal-OIl-Gas-CO2'!U$21/'Projection of Coal-OIl-Gas-CO2'!T$21)</f>
        <v>9.2704637116629005</v>
      </c>
      <c r="AH13" s="12">
        <f>AG13*('Projection of Coal-OIl-Gas-CO2'!V$21/'Projection of Coal-OIl-Gas-CO2'!U$21)</f>
        <v>9.3146195033632022</v>
      </c>
      <c r="AI13" s="12">
        <f>AH13*('Projection of Coal-OIl-Gas-CO2'!W$21/'Projection of Coal-OIl-Gas-CO2'!V$21)</f>
        <v>9.3616364791768483</v>
      </c>
      <c r="AJ13" s="12">
        <f>AI13*('Projection of Coal-OIl-Gas-CO2'!X$21/'Projection of Coal-OIl-Gas-CO2'!W$21)</f>
        <v>9.4117518522447696</v>
      </c>
      <c r="AK13" s="12">
        <f>AJ13*('Projection of Coal-OIl-Gas-CO2'!Y$21/'Projection of Coal-OIl-Gas-CO2'!X$21)</f>
        <v>9.4697698515708613</v>
      </c>
      <c r="AL13" s="12">
        <f>AK13*('Projection of Coal-OIl-Gas-CO2'!Z$21/'Projection of Coal-OIl-Gas-CO2'!Y$21)</f>
        <v>9.5303262443990757</v>
      </c>
      <c r="AM13" s="12">
        <f>AL13*('Projection of Coal-OIl-Gas-CO2'!AA$21/'Projection of Coal-OIl-Gas-CO2'!Z$21)</f>
        <v>9.5958602081788804</v>
      </c>
      <c r="AN13" s="12">
        <f>AM13*('Projection of Coal-OIl-Gas-CO2'!AB$21/'Projection of Coal-OIl-Gas-CO2'!AA$21)</f>
        <v>9.6654804283735754</v>
      </c>
      <c r="AO13" s="12">
        <f>AN13*('Projection of Coal-OIl-Gas-CO2'!AC$21/'Projection of Coal-OIl-Gas-CO2'!AB$21)</f>
        <v>9.7344134107067148</v>
      </c>
      <c r="AP13" s="12">
        <f>AO13*('Projection of Coal-OIl-Gas-CO2'!AD$21/'Projection of Coal-OIl-Gas-CO2'!AC$21)</f>
        <v>9.8069949656336171</v>
      </c>
      <c r="AQ13" s="12">
        <f>AP13*('Projection of Coal-OIl-Gas-CO2'!AE$21/'Projection of Coal-OIl-Gas-CO2'!AD$21)</f>
        <v>9.8811899463250814</v>
      </c>
      <c r="AR13" s="12">
        <f>AQ13*('Projection of Coal-OIl-Gas-CO2'!AF$21/'Projection of Coal-OIl-Gas-CO2'!AE$21)</f>
        <v>9.9534441203173518</v>
      </c>
      <c r="AS13" s="12">
        <f>AR13*('Projection of Coal-OIl-Gas-CO2'!AG$21/'Projection of Coal-OIl-Gas-CO2'!AF$21)</f>
        <v>10.027275528153838</v>
      </c>
      <c r="AT13" s="12">
        <f>AS13*('Projection of Coal-OIl-Gas-CO2'!AH$21/'Projection of Coal-OIl-Gas-CO2'!AG$21)</f>
        <v>10.067793112984473</v>
      </c>
      <c r="AU13" s="12">
        <f>AT13*('Projection of Coal-OIl-Gas-CO2'!AI$21/'Projection of Coal-OIl-Gas-CO2'!AH$21)</f>
        <v>10.08050732933995</v>
      </c>
      <c r="AV13" s="12">
        <f>AU13*('Projection of Coal-OIl-Gas-CO2'!AJ$21/'Projection of Coal-OIl-Gas-CO2'!AI$21)</f>
        <v>10.094433389623093</v>
      </c>
      <c r="AW13" s="12">
        <f>AV13*('Projection of Coal-OIl-Gas-CO2'!AK$21/'Projection of Coal-OIl-Gas-CO2'!AJ$21)</f>
        <v>10.108178677795548</v>
      </c>
      <c r="AX13" s="12">
        <f>AW13*('Projection of Coal-OIl-Gas-CO2'!AL$21/'Projection of Coal-OIl-Gas-CO2'!AK$21)</f>
        <v>10.123197811333565</v>
      </c>
      <c r="AY13" s="12">
        <f>AX13*('Projection of Coal-OIl-Gas-CO2'!AM$21/'Projection of Coal-OIl-Gas-CO2'!AL$21)</f>
        <v>10.109695746650583</v>
      </c>
      <c r="AZ13" s="12">
        <f>AY13*('Projection of Coal-OIl-Gas-CO2'!AN$21/'Projection of Coal-OIl-Gas-CO2'!AM$21)</f>
        <v>10.102619027650714</v>
      </c>
      <c r="BA13" s="12">
        <f>AZ13*('Projection of Coal-OIl-Gas-CO2'!AO$21/'Projection of Coal-OIl-Gas-CO2'!AN$21)</f>
        <v>10.086286036637992</v>
      </c>
      <c r="BB13" s="12">
        <f>BA13*('Projection of Coal-OIl-Gas-CO2'!AP$21/'Projection of Coal-OIl-Gas-CO2'!AO$21)</f>
        <v>10.060068008386422</v>
      </c>
      <c r="BC13" s="12">
        <f>BB13*('Projection of Coal-OIl-Gas-CO2'!AQ$21/'Projection of Coal-OIl-Gas-CO2'!AP$21)</f>
        <v>10.024960618974886</v>
      </c>
      <c r="BD13" s="12">
        <f>BC13*('Projection of Coal-OIl-Gas-CO2'!AR$21/'Projection of Coal-OIl-Gas-CO2'!AQ$21)</f>
        <v>9.9866009443829391</v>
      </c>
      <c r="BE13" s="12">
        <f>BD13*('Projection of Coal-OIl-Gas-CO2'!AS$21/'Projection of Coal-OIl-Gas-CO2'!AR$21)</f>
        <v>9.9376642846864769</v>
      </c>
      <c r="BF13" s="12">
        <f>BE13*('Projection of Coal-OIl-Gas-CO2'!AT$21/'Projection of Coal-OIl-Gas-CO2'!AS$21)</f>
        <v>9.881537565913673</v>
      </c>
      <c r="BG13" s="12">
        <f>BF13*('Projection of Coal-OIl-Gas-CO2'!AU$21/'Projection of Coal-OIl-Gas-CO2'!AT$21)</f>
        <v>9.8185447400811174</v>
      </c>
      <c r="BH13" s="12">
        <f>BG13*('Projection of Coal-OIl-Gas-CO2'!AV$21/'Projection of Coal-OIl-Gas-CO2'!AU$21)</f>
        <v>9.7482289818322716</v>
      </c>
    </row>
    <row r="14" spans="1:60" x14ac:dyDescent="0.3">
      <c r="A14" s="9" t="s">
        <v>147</v>
      </c>
      <c r="B14" t="s">
        <v>47</v>
      </c>
      <c r="C14" s="9" t="s">
        <v>31</v>
      </c>
      <c r="D14" t="s">
        <v>81</v>
      </c>
      <c r="E14" t="s">
        <v>79</v>
      </c>
      <c r="F14" t="s">
        <v>90</v>
      </c>
      <c r="G14" t="s">
        <v>90</v>
      </c>
      <c r="H14" t="s">
        <v>80</v>
      </c>
      <c r="I14" s="9" t="s">
        <v>145</v>
      </c>
      <c r="J14" s="10">
        <f>SUMIFS('Historical Data'!D$2:D$93,'Historical Data'!$B$2:$B$93,'Final Prices IND without CO2 '!$D14,'Historical Data'!$A$2:$A$93,'Final Prices IND without CO2 '!$C14)</f>
        <v>6.9197371870645457</v>
      </c>
      <c r="K14" s="10">
        <f>SUMIFS('Historical Data'!E$2:E$93,'Historical Data'!$B$2:$B$93,'Final Prices IND without CO2 '!$D14,'Historical Data'!$A$2:$A$93,'Final Prices IND without CO2 '!$C14)</f>
        <v>8.3417889292118126</v>
      </c>
      <c r="L14" s="10">
        <f>SUMIFS('Historical Data'!F$2:F$93,'Historical Data'!$B$2:$B$93,'Final Prices IND without CO2 '!$D14,'Historical Data'!$A$2:$A$93,'Final Prices IND without CO2 '!$C14)</f>
        <v>6.6492458275755544</v>
      </c>
      <c r="M14" s="10">
        <f>SUMIFS('Historical Data'!G$2:G$93,'Historical Data'!$B$2:$B$93,'Final Prices IND without CO2 '!$D14,'Historical Data'!$A$2:$A$93,'Final Prices IND without CO2 '!$C14)</f>
        <v>6.3522437758537551</v>
      </c>
      <c r="N14" s="10">
        <f>SUMIFS('Historical Data'!H$2:H$93,'Historical Data'!$B$2:$B$93,'Final Prices IND without CO2 '!$D14,'Historical Data'!$A$2:$A$93,'Final Prices IND without CO2 '!$C14)</f>
        <v>7.206116844186873</v>
      </c>
      <c r="O14" s="10">
        <f>SUMIFS('Historical Data'!I$2:I$93,'Historical Data'!$B$2:$B$93,'Final Prices IND without CO2 '!$D14,'Historical Data'!$A$2:$A$93,'Final Prices IND without CO2 '!$C14)</f>
        <v>9.2794113353940677</v>
      </c>
      <c r="P14" s="10">
        <f>SUMIFS('Historical Data'!J$2:J$93,'Historical Data'!$B$2:$B$93,'Final Prices IND without CO2 '!$D14,'Historical Data'!$A$2:$A$93,'Final Prices IND without CO2 '!$C14)</f>
        <v>9.6742687248651951</v>
      </c>
      <c r="Q14" s="10">
        <f>SUMIFS('Historical Data'!K$2:K$93,'Historical Data'!$B$2:$B$93,'Final Prices IND without CO2 '!$D14,'Historical Data'!$A$2:$A$93,'Final Prices IND without CO2 '!$C14)</f>
        <v>8.4653546148938403</v>
      </c>
      <c r="R14" s="10">
        <f>SUMIFS('Historical Data'!L$2:L$93,'Historical Data'!$B$2:$B$93,'Final Prices IND without CO2 '!$D14,'Historical Data'!$A$2:$A$93,'Final Prices IND without CO2 '!$C14)</f>
        <v>13.658100491761161</v>
      </c>
      <c r="S14" s="10">
        <f>SUMIFS('Historical Data'!M$2:M$93,'Historical Data'!$B$2:$B$93,'Final Prices IND without CO2 '!$D14,'Historical Data'!$A$2:$A$93,'Final Prices IND without CO2 '!$C14)</f>
        <v>13.590338936985981</v>
      </c>
      <c r="T14" s="10">
        <f>SUMIFS('Historical Data'!N$2:N$93,'Historical Data'!$B$2:$B$93,'Final Prices IND without CO2 '!$D14,'Historical Data'!$A$2:$A$93,'Final Prices IND without CO2 '!$C14)</f>
        <v>16.575591439005041</v>
      </c>
      <c r="U14" s="10">
        <f>SUMIFS('Historical Data'!O$2:O$93,'Historical Data'!$B$2:$B$93,'Final Prices IND without CO2 '!$D14,'Historical Data'!$A$2:$A$93,'Final Prices IND without CO2 '!$C14)</f>
        <v>23.519519194972908</v>
      </c>
      <c r="V14" s="10">
        <f>SUMIFS('Historical Data'!P$2:P$93,'Historical Data'!$B$2:$B$93,'Final Prices IND without CO2 '!$D14,'Historical Data'!$A$2:$A$93,'Final Prices IND without CO2 '!$C14)</f>
        <v>28.241320377779346</v>
      </c>
      <c r="W14" s="10">
        <f>SUMIFS('Historical Data'!Q$2:Q$93,'Historical Data'!$B$2:$B$93,'Final Prices IND without CO2 '!$D14,'Historical Data'!$A$2:$A$93,'Final Prices IND without CO2 '!$C14)</f>
        <v>22.46480863975167</v>
      </c>
      <c r="X14" s="10">
        <f>SUMIFS('Historical Data'!R$2:R$93,'Historical Data'!$B$2:$B$93,'Final Prices IND without CO2 '!$D14,'Historical Data'!$A$2:$A$93,'Final Prices IND without CO2 '!$C14)</f>
        <v>20.267389191253709</v>
      </c>
      <c r="Y14" s="10">
        <f>SUMIFS('Historical Data'!S$2:S$93,'Historical Data'!$B$2:$B$93,'Final Prices IND without CO2 '!$D14,'Historical Data'!$A$2:$A$93,'Final Prices IND without CO2 '!$C14)</f>
        <v>14.588016201681455</v>
      </c>
      <c r="Z14" s="10">
        <f>SUMIFS('Historical Data'!T$2:T$93,'Historical Data'!$B$2:$B$93,'Final Prices IND without CO2 '!$D14,'Historical Data'!$A$2:$A$93,'Final Prices IND without CO2 '!$C14)</f>
        <v>29.181530657894676</v>
      </c>
      <c r="AA14" s="10">
        <f>SUMIFS('Historical Data'!U$2:U$93,'Historical Data'!$B$2:$B$93,'Final Prices IND without CO2 '!$D14,'Historical Data'!$A$2:$A$93,'Final Prices IND without CO2 '!$C14)</f>
        <v>30.855180819800108</v>
      </c>
      <c r="AB14" s="12">
        <f>AA14*('Projection of Coal-OIl-Gas-CO2'!P$21/'Projection of Coal-OIl-Gas-CO2'!O$21)</f>
        <v>31.308780730655858</v>
      </c>
      <c r="AC14" s="12">
        <f>AB14*('Projection of Coal-OIl-Gas-CO2'!Q$21/'Projection of Coal-OIl-Gas-CO2'!P$21)</f>
        <v>29.543686376018606</v>
      </c>
      <c r="AD14" s="12">
        <f>AC14*('Projection of Coal-OIl-Gas-CO2'!R$21/'Projection of Coal-OIl-Gas-CO2'!Q$21)</f>
        <v>26.640899236371478</v>
      </c>
      <c r="AE14" s="12">
        <f>AD14*('Projection of Coal-OIl-Gas-CO2'!S$21/'Projection of Coal-OIl-Gas-CO2'!R$21)</f>
        <v>25.695697528579377</v>
      </c>
      <c r="AF14" s="12">
        <f>AE14*('Projection of Coal-OIl-Gas-CO2'!T$21/'Projection of Coal-OIl-Gas-CO2'!S$21)</f>
        <v>25.798742850328804</v>
      </c>
      <c r="AG14" s="12">
        <f>AF14*('Projection of Coal-OIl-Gas-CO2'!U$21/'Projection of Coal-OIl-Gas-CO2'!T$21)</f>
        <v>25.917159333829613</v>
      </c>
      <c r="AH14" s="12">
        <f>AG14*('Projection of Coal-OIl-Gas-CO2'!V$21/'Projection of Coal-OIl-Gas-CO2'!U$21)</f>
        <v>26.040604365772122</v>
      </c>
      <c r="AI14" s="12">
        <f>AH14*('Projection of Coal-OIl-Gas-CO2'!W$21/'Projection of Coal-OIl-Gas-CO2'!V$21)</f>
        <v>26.17204832493719</v>
      </c>
      <c r="AJ14" s="12">
        <f>AI14*('Projection of Coal-OIl-Gas-CO2'!X$21/'Projection of Coal-OIl-Gas-CO2'!W$21)</f>
        <v>26.312154381038955</v>
      </c>
      <c r="AK14" s="12">
        <f>AJ14*('Projection of Coal-OIl-Gas-CO2'!Y$21/'Projection of Coal-OIl-Gas-CO2'!X$21)</f>
        <v>26.474353574038613</v>
      </c>
      <c r="AL14" s="12">
        <f>AK14*('Projection of Coal-OIl-Gas-CO2'!Z$21/'Projection of Coal-OIl-Gas-CO2'!Y$21)</f>
        <v>26.643649278161408</v>
      </c>
      <c r="AM14" s="12">
        <f>AL14*('Projection of Coal-OIl-Gas-CO2'!AA$21/'Projection of Coal-OIl-Gas-CO2'!Z$21)</f>
        <v>26.826860629166628</v>
      </c>
      <c r="AN14" s="12">
        <f>AM14*('Projection of Coal-OIl-Gas-CO2'!AB$21/'Projection of Coal-OIl-Gas-CO2'!AA$21)</f>
        <v>27.021495805546447</v>
      </c>
      <c r="AO14" s="12">
        <f>AN14*('Projection of Coal-OIl-Gas-CO2'!AC$21/'Projection of Coal-OIl-Gas-CO2'!AB$21)</f>
        <v>27.214209691501949</v>
      </c>
      <c r="AP14" s="12">
        <f>AO14*('Projection of Coal-OIl-Gas-CO2'!AD$21/'Projection of Coal-OIl-Gas-CO2'!AC$21)</f>
        <v>27.417123783207103</v>
      </c>
      <c r="AQ14" s="12">
        <f>AP14*('Projection of Coal-OIl-Gas-CO2'!AE$21/'Projection of Coal-OIl-Gas-CO2'!AD$21)</f>
        <v>27.624548481276079</v>
      </c>
      <c r="AR14" s="12">
        <f>AQ14*('Projection of Coal-OIl-Gas-CO2'!AF$21/'Projection of Coal-OIl-Gas-CO2'!AE$21)</f>
        <v>27.826547323851347</v>
      </c>
      <c r="AS14" s="12">
        <f>AR14*('Projection of Coal-OIl-Gas-CO2'!AG$21/'Projection of Coal-OIl-Gas-CO2'!AF$21)</f>
        <v>28.03295559211649</v>
      </c>
      <c r="AT14" s="12">
        <f>AS14*('Projection of Coal-OIl-Gas-CO2'!AH$21/'Projection of Coal-OIl-Gas-CO2'!AG$21)</f>
        <v>28.146229397455532</v>
      </c>
      <c r="AU14" s="12">
        <f>AT14*('Projection of Coal-OIl-Gas-CO2'!AI$21/'Projection of Coal-OIl-Gas-CO2'!AH$21)</f>
        <v>28.181774153504261</v>
      </c>
      <c r="AV14" s="12">
        <f>AU14*('Projection of Coal-OIl-Gas-CO2'!AJ$21/'Projection of Coal-OIl-Gas-CO2'!AI$21)</f>
        <v>28.220706825534105</v>
      </c>
      <c r="AW14" s="12">
        <f>AV14*('Projection of Coal-OIl-Gas-CO2'!AK$21/'Projection of Coal-OIl-Gas-CO2'!AJ$21)</f>
        <v>28.259134118357306</v>
      </c>
      <c r="AX14" s="12">
        <f>AW14*('Projection of Coal-OIl-Gas-CO2'!AL$21/'Projection of Coal-OIl-Gas-CO2'!AK$21)</f>
        <v>28.301122662735203</v>
      </c>
      <c r="AY14" s="12">
        <f>AX14*('Projection of Coal-OIl-Gas-CO2'!AM$21/'Projection of Coal-OIl-Gas-CO2'!AL$21)</f>
        <v>28.263375342578581</v>
      </c>
      <c r="AZ14" s="12">
        <f>AY14*('Projection of Coal-OIl-Gas-CO2'!AN$21/'Projection of Coal-OIl-Gas-CO2'!AM$21)</f>
        <v>28.243591170008052</v>
      </c>
      <c r="BA14" s="12">
        <f>AZ14*('Projection of Coal-OIl-Gas-CO2'!AO$21/'Projection of Coal-OIl-Gas-CO2'!AN$21)</f>
        <v>28.197929513413445</v>
      </c>
      <c r="BB14" s="12">
        <f>BA14*('Projection of Coal-OIl-Gas-CO2'!AP$21/'Projection of Coal-OIl-Gas-CO2'!AO$21)</f>
        <v>28.124632552576422</v>
      </c>
      <c r="BC14" s="12">
        <f>BB14*('Projection of Coal-OIl-Gas-CO2'!AQ$21/'Projection of Coal-OIl-Gas-CO2'!AP$21)</f>
        <v>28.026483869460506</v>
      </c>
      <c r="BD14" s="12">
        <f>BC14*('Projection of Coal-OIl-Gas-CO2'!AR$21/'Projection of Coal-OIl-Gas-CO2'!AQ$21)</f>
        <v>27.919242869515422</v>
      </c>
      <c r="BE14" s="12">
        <f>BD14*('Projection of Coal-OIl-Gas-CO2'!AS$21/'Projection of Coal-OIl-Gas-CO2'!AR$21)</f>
        <v>27.782432107285373</v>
      </c>
      <c r="BF14" s="12">
        <f>BE14*('Projection of Coal-OIl-Gas-CO2'!AT$21/'Projection of Coal-OIl-Gas-CO2'!AS$21)</f>
        <v>27.625520311008152</v>
      </c>
      <c r="BG14" s="12">
        <f>BF14*('Projection of Coal-OIl-Gas-CO2'!AU$21/'Projection of Coal-OIl-Gas-CO2'!AT$21)</f>
        <v>27.449413143689583</v>
      </c>
      <c r="BH14" s="12">
        <f>BG14*('Projection of Coal-OIl-Gas-CO2'!AV$21/'Projection of Coal-OIl-Gas-CO2'!AU$21)</f>
        <v>27.252833472284181</v>
      </c>
    </row>
    <row r="15" spans="1:60" x14ac:dyDescent="0.3">
      <c r="A15" s="9" t="s">
        <v>147</v>
      </c>
      <c r="B15" t="s">
        <v>47</v>
      </c>
      <c r="C15" s="9" t="s">
        <v>33</v>
      </c>
      <c r="D15" t="s">
        <v>81</v>
      </c>
      <c r="E15" t="s">
        <v>79</v>
      </c>
      <c r="F15" t="s">
        <v>90</v>
      </c>
      <c r="G15" t="s">
        <v>90</v>
      </c>
      <c r="H15" t="s">
        <v>80</v>
      </c>
      <c r="I15" s="9" t="s">
        <v>145</v>
      </c>
      <c r="J15" s="10">
        <f>SUMIFS('Historical Data'!D$2:D$93,'Historical Data'!$B$2:$B$93,'Final Prices IND without CO2 '!$D15,'Historical Data'!$A$2:$A$93,'Final Prices IND without CO2 '!$C15)</f>
        <v>7.9631220141819989</v>
      </c>
      <c r="K15" s="10">
        <f>SUMIFS('Historical Data'!E$2:E$93,'Historical Data'!$B$2:$B$93,'Final Prices IND without CO2 '!$D15,'Historical Data'!$A$2:$A$93,'Final Prices IND without CO2 '!$C15)</f>
        <v>9.6576160698868083</v>
      </c>
      <c r="L15" s="10">
        <f>SUMIFS('Historical Data'!F$2:F$93,'Historical Data'!$B$2:$B$93,'Final Prices IND without CO2 '!$D15,'Historical Data'!$A$2:$A$93,'Final Prices IND without CO2 '!$C15)</f>
        <v>8.6103730507435934</v>
      </c>
      <c r="M15" s="10">
        <f>SUMIFS('Historical Data'!G$2:G$93,'Historical Data'!$B$2:$B$93,'Final Prices IND without CO2 '!$D15,'Historical Data'!$A$2:$A$93,'Final Prices IND without CO2 '!$C15)</f>
        <v>8.3549729527561354</v>
      </c>
      <c r="N15" s="10">
        <f>SUMIFS('Historical Data'!H$2:H$93,'Historical Data'!$B$2:$B$93,'Final Prices IND without CO2 '!$D15,'Historical Data'!$A$2:$A$93,'Final Prices IND without CO2 '!$C15)</f>
        <v>10.552441320396314</v>
      </c>
      <c r="O15" s="10">
        <f>SUMIFS('Historical Data'!I$2:I$93,'Historical Data'!$B$2:$B$93,'Final Prices IND without CO2 '!$D15,'Historical Data'!$A$2:$A$93,'Final Prices IND without CO2 '!$C15)</f>
        <v>9.620363244801009</v>
      </c>
      <c r="P15" s="10">
        <f>SUMIFS('Historical Data'!J$2:J$93,'Historical Data'!$B$2:$B$93,'Final Prices IND without CO2 '!$D15,'Historical Data'!$A$2:$A$93,'Final Prices IND without CO2 '!$C15)</f>
        <v>10.786649657973484</v>
      </c>
      <c r="Q15" s="10">
        <f>SUMIFS('Historical Data'!K$2:K$93,'Historical Data'!$B$2:$B$93,'Final Prices IND without CO2 '!$D15,'Historical Data'!$A$2:$A$93,'Final Prices IND without CO2 '!$C15)</f>
        <v>8.8155929559039077</v>
      </c>
      <c r="R15" s="10">
        <f>SUMIFS('Historical Data'!L$2:L$93,'Historical Data'!$B$2:$B$93,'Final Prices IND without CO2 '!$D15,'Historical Data'!$A$2:$A$93,'Final Prices IND without CO2 '!$C15)</f>
        <v>14.63385987225905</v>
      </c>
      <c r="S15" s="10">
        <f>SUMIFS('Historical Data'!M$2:M$93,'Historical Data'!$B$2:$B$93,'Final Prices IND without CO2 '!$D15,'Historical Data'!$A$2:$A$93,'Final Prices IND without CO2 '!$C15)</f>
        <v>14.084868284984539</v>
      </c>
      <c r="T15" s="10">
        <f>SUMIFS('Historical Data'!N$2:N$93,'Historical Data'!$B$2:$B$93,'Final Prices IND without CO2 '!$D15,'Historical Data'!$A$2:$A$93,'Final Prices IND without CO2 '!$C15)</f>
        <v>17.959341065336787</v>
      </c>
      <c r="U15" s="10">
        <f>SUMIFS('Historical Data'!O$2:O$93,'Historical Data'!$B$2:$B$93,'Final Prices IND without CO2 '!$D15,'Historical Data'!$A$2:$A$93,'Final Prices IND without CO2 '!$C15)</f>
        <v>22.220504577361332</v>
      </c>
      <c r="V15" s="10">
        <f>SUMIFS('Historical Data'!P$2:P$93,'Historical Data'!$B$2:$B$93,'Final Prices IND without CO2 '!$D15,'Historical Data'!$A$2:$A$93,'Final Prices IND without CO2 '!$C15)</f>
        <v>26.850943659123978</v>
      </c>
      <c r="W15" s="10">
        <f>SUMIFS('Historical Data'!Q$2:Q$93,'Historical Data'!$B$2:$B$93,'Final Prices IND without CO2 '!$D15,'Historical Data'!$A$2:$A$93,'Final Prices IND without CO2 '!$C15)</f>
        <v>21.439472761366883</v>
      </c>
      <c r="X15" s="10">
        <f>SUMIFS('Historical Data'!R$2:R$93,'Historical Data'!$B$2:$B$93,'Final Prices IND without CO2 '!$D15,'Historical Data'!$A$2:$A$93,'Final Prices IND without CO2 '!$C15)</f>
        <v>17.524280227881412</v>
      </c>
      <c r="Y15" s="10">
        <f>SUMIFS('Historical Data'!S$2:S$93,'Historical Data'!$B$2:$B$93,'Final Prices IND without CO2 '!$D15,'Historical Data'!$A$2:$A$93,'Final Prices IND without CO2 '!$C15)</f>
        <v>13.373456398042872</v>
      </c>
      <c r="Z15" s="10">
        <f>SUMIFS('Historical Data'!T$2:T$93,'Historical Data'!$B$2:$B$93,'Final Prices IND without CO2 '!$D15,'Historical Data'!$A$2:$A$93,'Final Prices IND without CO2 '!$C15)</f>
        <v>20.670138273183525</v>
      </c>
      <c r="AA15" s="10">
        <f>SUMIFS('Historical Data'!U$2:U$93,'Historical Data'!$B$2:$B$93,'Final Prices IND without CO2 '!$D15,'Historical Data'!$A$2:$A$93,'Final Prices IND without CO2 '!$C15)</f>
        <v>25.678672450750316</v>
      </c>
      <c r="AB15" s="12">
        <f>AA15*('Projection of Coal-OIl-Gas-CO2'!P$21/'Projection of Coal-OIl-Gas-CO2'!O$21)</f>
        <v>26.056172864783857</v>
      </c>
      <c r="AC15" s="12">
        <f>AB15*('Projection of Coal-OIl-Gas-CO2'!Q$21/'Projection of Coal-OIl-Gas-CO2'!P$21)</f>
        <v>24.587204653509826</v>
      </c>
      <c r="AD15" s="12">
        <f>AC15*('Projection of Coal-OIl-Gas-CO2'!R$21/'Projection of Coal-OIl-Gas-CO2'!Q$21)</f>
        <v>22.171411967394178</v>
      </c>
      <c r="AE15" s="12">
        <f>AD15*('Projection of Coal-OIl-Gas-CO2'!S$21/'Projection of Coal-OIl-Gas-CO2'!R$21)</f>
        <v>21.384784749228345</v>
      </c>
      <c r="AF15" s="12">
        <f>AE15*('Projection of Coal-OIl-Gas-CO2'!T$21/'Projection of Coal-OIl-Gas-CO2'!S$21)</f>
        <v>21.470542375483696</v>
      </c>
      <c r="AG15" s="12">
        <f>AF15*('Projection of Coal-OIl-Gas-CO2'!U$21/'Projection of Coal-OIl-Gas-CO2'!T$21)</f>
        <v>21.569092376222493</v>
      </c>
      <c r="AH15" s="12">
        <f>AG15*('Projection of Coal-OIl-Gas-CO2'!V$21/'Projection of Coal-OIl-Gas-CO2'!U$21)</f>
        <v>21.671827296475819</v>
      </c>
      <c r="AI15" s="12">
        <f>AH15*('Projection of Coal-OIl-Gas-CO2'!W$21/'Projection of Coal-OIl-Gas-CO2'!V$21)</f>
        <v>21.78121918086444</v>
      </c>
      <c r="AJ15" s="12">
        <f>AI15*('Projection of Coal-OIl-Gas-CO2'!X$21/'Projection of Coal-OIl-Gas-CO2'!W$21)</f>
        <v>21.897819940523412</v>
      </c>
      <c r="AK15" s="12">
        <f>AJ15*('Projection of Coal-OIl-Gas-CO2'!Y$21/'Projection of Coal-OIl-Gas-CO2'!X$21)</f>
        <v>22.032807318271704</v>
      </c>
      <c r="AL15" s="12">
        <f>AK15*('Projection of Coal-OIl-Gas-CO2'!Z$21/'Projection of Coal-OIl-Gas-CO2'!Y$21)</f>
        <v>22.173700640494555</v>
      </c>
      <c r="AM15" s="12">
        <f>AL15*('Projection of Coal-OIl-Gas-CO2'!AA$21/'Projection of Coal-OIl-Gas-CO2'!Z$21)</f>
        <v>22.32617501098029</v>
      </c>
      <c r="AN15" s="12">
        <f>AM15*('Projection of Coal-OIl-Gas-CO2'!AB$21/'Projection of Coal-OIl-Gas-CO2'!AA$21)</f>
        <v>22.48815665584053</v>
      </c>
      <c r="AO15" s="12">
        <f>AN15*('Projection of Coal-OIl-Gas-CO2'!AC$21/'Projection of Coal-OIl-Gas-CO2'!AB$21)</f>
        <v>22.648539341103778</v>
      </c>
      <c r="AP15" s="12">
        <f>AO15*('Projection of Coal-OIl-Gas-CO2'!AD$21/'Projection of Coal-OIl-Gas-CO2'!AC$21)</f>
        <v>22.817410965190792</v>
      </c>
      <c r="AQ15" s="12">
        <f>AP15*('Projection of Coal-OIl-Gas-CO2'!AE$21/'Projection of Coal-OIl-Gas-CO2'!AD$21)</f>
        <v>22.990036460760439</v>
      </c>
      <c r="AR15" s="12">
        <f>AQ15*('Projection of Coal-OIl-Gas-CO2'!AF$21/'Projection of Coal-OIl-Gas-CO2'!AE$21)</f>
        <v>23.158146385126607</v>
      </c>
      <c r="AS15" s="12">
        <f>AR15*('Projection of Coal-OIl-Gas-CO2'!AG$21/'Projection of Coal-OIl-Gas-CO2'!AF$21)</f>
        <v>23.329925975168937</v>
      </c>
      <c r="AT15" s="12">
        <f>AS15*('Projection of Coal-OIl-Gas-CO2'!AH$21/'Projection of Coal-OIl-Gas-CO2'!AG$21)</f>
        <v>23.42419607397467</v>
      </c>
      <c r="AU15" s="12">
        <f>AT15*('Projection of Coal-OIl-Gas-CO2'!AI$21/'Projection of Coal-OIl-Gas-CO2'!AH$21)</f>
        <v>23.453777561545518</v>
      </c>
      <c r="AV15" s="12">
        <f>AU15*('Projection of Coal-OIl-Gas-CO2'!AJ$21/'Projection of Coal-OIl-Gas-CO2'!AI$21)</f>
        <v>23.486178581605181</v>
      </c>
      <c r="AW15" s="12">
        <f>AV15*('Projection of Coal-OIl-Gas-CO2'!AK$21/'Projection of Coal-OIl-Gas-CO2'!AJ$21)</f>
        <v>23.518159008857864</v>
      </c>
      <c r="AX15" s="12">
        <f>AW15*('Projection of Coal-OIl-Gas-CO2'!AL$21/'Projection of Coal-OIl-Gas-CO2'!AK$21)</f>
        <v>23.5531032240307</v>
      </c>
      <c r="AY15" s="12">
        <f>AX15*('Projection of Coal-OIl-Gas-CO2'!AM$21/'Projection of Coal-OIl-Gas-CO2'!AL$21)</f>
        <v>23.521688691869748</v>
      </c>
      <c r="AZ15" s="12">
        <f>AY15*('Projection of Coal-OIl-Gas-CO2'!AN$21/'Projection of Coal-OIl-Gas-CO2'!AM$21)</f>
        <v>23.505223668050419</v>
      </c>
      <c r="BA15" s="12">
        <f>AZ15*('Projection of Coal-OIl-Gas-CO2'!AO$21/'Projection of Coal-OIl-Gas-CO2'!AN$21)</f>
        <v>23.467222570921891</v>
      </c>
      <c r="BB15" s="12">
        <f>BA15*('Projection of Coal-OIl-Gas-CO2'!AP$21/'Projection of Coal-OIl-Gas-CO2'!AO$21)</f>
        <v>23.40622248604274</v>
      </c>
      <c r="BC15" s="12">
        <f>BB15*('Projection of Coal-OIl-Gas-CO2'!AQ$21/'Projection of Coal-OIl-Gas-CO2'!AP$21)</f>
        <v>23.324539999723012</v>
      </c>
      <c r="BD15" s="12">
        <f>BC15*('Projection of Coal-OIl-Gas-CO2'!AR$21/'Projection of Coal-OIl-Gas-CO2'!AQ$21)</f>
        <v>23.235290595321089</v>
      </c>
      <c r="BE15" s="12">
        <f>BD15*('Projection of Coal-OIl-Gas-CO2'!AS$21/'Projection of Coal-OIl-Gas-CO2'!AR$21)</f>
        <v>23.121432285056756</v>
      </c>
      <c r="BF15" s="12">
        <f>BE15*('Projection of Coal-OIl-Gas-CO2'!AT$21/'Projection of Coal-OIl-Gas-CO2'!AS$21)</f>
        <v>22.990845248675623</v>
      </c>
      <c r="BG15" s="12">
        <f>BF15*('Projection of Coal-OIl-Gas-CO2'!AU$21/'Projection of Coal-OIl-Gas-CO2'!AT$21)</f>
        <v>22.844283208018222</v>
      </c>
      <c r="BH15" s="12">
        <f>BG15*('Projection of Coal-OIl-Gas-CO2'!AV$21/'Projection of Coal-OIl-Gas-CO2'!AU$21)</f>
        <v>22.680683291946554</v>
      </c>
    </row>
    <row r="16" spans="1:60" x14ac:dyDescent="0.3">
      <c r="A16" s="9" t="s">
        <v>147</v>
      </c>
      <c r="B16" t="s">
        <v>47</v>
      </c>
      <c r="C16" s="9" t="s">
        <v>35</v>
      </c>
      <c r="D16" t="s">
        <v>81</v>
      </c>
      <c r="E16" t="s">
        <v>79</v>
      </c>
      <c r="F16" t="s">
        <v>90</v>
      </c>
      <c r="G16" t="s">
        <v>90</v>
      </c>
      <c r="H16" t="s">
        <v>80</v>
      </c>
      <c r="I16" s="9" t="s">
        <v>145</v>
      </c>
      <c r="J16" s="10">
        <f>SUMIFS('Historical Data'!D$2:D$93,'Historical Data'!$B$2:$B$93,'Final Prices IND without CO2 '!$D16,'Historical Data'!$A$2:$A$93,'Final Prices IND without CO2 '!$C16)</f>
        <v>9.6818571435955292</v>
      </c>
      <c r="K16" s="10">
        <f>SUMIFS('Historical Data'!E$2:E$93,'Historical Data'!$B$2:$B$93,'Final Prices IND without CO2 '!$D16,'Historical Data'!$A$2:$A$93,'Final Prices IND without CO2 '!$C16)</f>
        <v>11.742085449627712</v>
      </c>
      <c r="L16" s="10">
        <f>SUMIFS('Historical Data'!F$2:F$93,'Historical Data'!$B$2:$B$93,'Final Prices IND without CO2 '!$D16,'Historical Data'!$A$2:$A$93,'Final Prices IND without CO2 '!$C16)</f>
        <v>10.468808801610178</v>
      </c>
      <c r="M16" s="10">
        <f>SUMIFS('Historical Data'!G$2:G$93,'Historical Data'!$B$2:$B$93,'Final Prices IND without CO2 '!$D16,'Historical Data'!$A$2:$A$93,'Final Prices IND without CO2 '!$C16)</f>
        <v>10.158283952339879</v>
      </c>
      <c r="N16" s="10">
        <f>SUMIFS('Historical Data'!H$2:H$93,'Historical Data'!$B$2:$B$93,'Final Prices IND without CO2 '!$D16,'Historical Data'!$A$2:$A$93,'Final Prices IND without CO2 '!$C16)</f>
        <v>12.830046958755117</v>
      </c>
      <c r="O16" s="10">
        <f>SUMIFS('Historical Data'!I$2:I$93,'Historical Data'!$B$2:$B$93,'Final Prices IND without CO2 '!$D16,'Historical Data'!$A$2:$A$93,'Final Prices IND without CO2 '!$C16)</f>
        <v>13.058695721825343</v>
      </c>
      <c r="P16" s="10">
        <f>SUMIFS('Historical Data'!J$2:J$93,'Historical Data'!$B$2:$B$93,'Final Prices IND without CO2 '!$D16,'Historical Data'!$A$2:$A$93,'Final Prices IND without CO2 '!$C16)</f>
        <v>14.06026251610953</v>
      </c>
      <c r="Q16" s="10">
        <f>SUMIFS('Historical Data'!K$2:K$93,'Historical Data'!$B$2:$B$93,'Final Prices IND without CO2 '!$D16,'Historical Data'!$A$2:$A$93,'Final Prices IND without CO2 '!$C16)</f>
        <v>11.94107829882571</v>
      </c>
      <c r="R16" s="10">
        <f>SUMIFS('Historical Data'!L$2:L$93,'Historical Data'!$B$2:$B$93,'Final Prices IND without CO2 '!$D16,'Historical Data'!$A$2:$A$93,'Final Prices IND without CO2 '!$C16)</f>
        <v>20.206418907624332</v>
      </c>
      <c r="S16" s="10">
        <f>SUMIFS('Historical Data'!M$2:M$93,'Historical Data'!$B$2:$B$93,'Final Prices IND without CO2 '!$D16,'Historical Data'!$A$2:$A$93,'Final Prices IND without CO2 '!$C16)</f>
        <v>18.230638579320278</v>
      </c>
      <c r="T16" s="10">
        <f>SUMIFS('Historical Data'!N$2:N$93,'Historical Data'!$B$2:$B$93,'Final Prices IND without CO2 '!$D16,'Historical Data'!$A$2:$A$93,'Final Prices IND without CO2 '!$C16)</f>
        <v>24.005427084981868</v>
      </c>
      <c r="U16" s="10">
        <f>SUMIFS('Historical Data'!O$2:O$93,'Historical Data'!$B$2:$B$93,'Final Prices IND without CO2 '!$D16,'Historical Data'!$A$2:$A$93,'Final Prices IND without CO2 '!$C16)</f>
        <v>30.727366701665929</v>
      </c>
      <c r="V16" s="10">
        <f>SUMIFS('Historical Data'!P$2:P$93,'Historical Data'!$B$2:$B$93,'Final Prices IND without CO2 '!$D16,'Historical Data'!$A$2:$A$93,'Final Prices IND without CO2 '!$C16)</f>
        <v>36.89622224814601</v>
      </c>
      <c r="W16" s="10">
        <f>SUMIFS('Historical Data'!Q$2:Q$93,'Historical Data'!$B$2:$B$93,'Final Prices IND without CO2 '!$D16,'Historical Data'!$A$2:$A$93,'Final Prices IND without CO2 '!$C16)</f>
        <v>29.349427053931645</v>
      </c>
      <c r="X16" s="10">
        <f>SUMIFS('Historical Data'!R$2:R$93,'Historical Data'!$B$2:$B$93,'Final Prices IND without CO2 '!$D16,'Historical Data'!$A$2:$A$93,'Final Prices IND without CO2 '!$C16)</f>
        <v>26.47858124149678</v>
      </c>
      <c r="Y16" s="10">
        <f>SUMIFS('Historical Data'!S$2:S$93,'Historical Data'!$B$2:$B$93,'Final Prices IND without CO2 '!$D16,'Historical Data'!$A$2:$A$93,'Final Prices IND without CO2 '!$C16)</f>
        <v>19.058694166448756</v>
      </c>
      <c r="Z16" s="10">
        <f>SUMIFS('Historical Data'!T$2:T$93,'Historical Data'!$B$2:$B$93,'Final Prices IND without CO2 '!$D16,'Historical Data'!$A$2:$A$93,'Final Prices IND without CO2 '!$C16)</f>
        <v>38.124571595523598</v>
      </c>
      <c r="AA16" s="10">
        <f>SUMIFS('Historical Data'!U$2:U$93,'Historical Data'!$B$2:$B$93,'Final Prices IND without CO2 '!$D16,'Historical Data'!$A$2:$A$93,'Final Prices IND without CO2 '!$C16)</f>
        <v>40.311132546402341</v>
      </c>
      <c r="AB16" s="12">
        <f>AA16*('Projection of Coal-OIl-Gas-CO2'!P$21/'Projection of Coal-OIl-Gas-CO2'!O$21)</f>
        <v>40.903743759291707</v>
      </c>
      <c r="AC16" s="12">
        <f>AB16*('Projection of Coal-OIl-Gas-CO2'!Q$21/'Projection of Coal-OIl-Gas-CO2'!P$21)</f>
        <v>38.5977144119923</v>
      </c>
      <c r="AD16" s="12">
        <f>AC16*('Projection of Coal-OIl-Gas-CO2'!R$21/'Projection of Coal-OIl-Gas-CO2'!Q$21)</f>
        <v>34.80533225666823</v>
      </c>
      <c r="AE16" s="12">
        <f>AD16*('Projection of Coal-OIl-Gas-CO2'!S$21/'Projection of Coal-OIl-Gas-CO2'!R$21)</f>
        <v>33.570461796876835</v>
      </c>
      <c r="AF16" s="12">
        <f>AE16*('Projection of Coal-OIl-Gas-CO2'!T$21/'Projection of Coal-OIl-Gas-CO2'!S$21)</f>
        <v>33.705086631765575</v>
      </c>
      <c r="AG16" s="12">
        <f>AF16*('Projection of Coal-OIl-Gas-CO2'!U$21/'Projection of Coal-OIl-Gas-CO2'!T$21)</f>
        <v>33.859793311008787</v>
      </c>
      <c r="AH16" s="12">
        <f>AG16*('Projection of Coal-OIl-Gas-CO2'!V$21/'Projection of Coal-OIl-Gas-CO2'!U$21)</f>
        <v>34.021069599548184</v>
      </c>
      <c r="AI16" s="12">
        <f>AH16*('Projection of Coal-OIl-Gas-CO2'!W$21/'Projection of Coal-OIl-Gas-CO2'!V$21)</f>
        <v>34.19279618547462</v>
      </c>
      <c r="AJ16" s="12">
        <f>AI16*('Projection of Coal-OIl-Gas-CO2'!X$21/'Projection of Coal-OIl-Gas-CO2'!W$21)</f>
        <v>34.375839475062072</v>
      </c>
      <c r="AK16" s="12">
        <f>AJ16*('Projection of Coal-OIl-Gas-CO2'!Y$21/'Projection of Coal-OIl-Gas-CO2'!X$21)</f>
        <v>34.587746616560104</v>
      </c>
      <c r="AL16" s="12">
        <f>AK16*('Projection of Coal-OIl-Gas-CO2'!Z$21/'Projection of Coal-OIl-Gas-CO2'!Y$21)</f>
        <v>34.808925082772532</v>
      </c>
      <c r="AM16" s="12">
        <f>AL16*('Projection of Coal-OIl-Gas-CO2'!AA$21/'Projection of Coal-OIl-Gas-CO2'!Z$21)</f>
        <v>35.048283817939549</v>
      </c>
      <c r="AN16" s="12">
        <f>AM16*('Projection of Coal-OIl-Gas-CO2'!AB$21/'Projection of Coal-OIl-Gas-CO2'!AA$21)</f>
        <v>35.302567351037645</v>
      </c>
      <c r="AO16" s="12">
        <f>AN16*('Projection of Coal-OIl-Gas-CO2'!AC$21/'Projection of Coal-OIl-Gas-CO2'!AB$21)</f>
        <v>35.554340790501641</v>
      </c>
      <c r="AP16" s="12">
        <f>AO16*('Projection of Coal-OIl-Gas-CO2'!AD$21/'Projection of Coal-OIl-Gas-CO2'!AC$21)</f>
        <v>35.819440414906055</v>
      </c>
      <c r="AQ16" s="12">
        <f>AP16*('Projection of Coal-OIl-Gas-CO2'!AE$21/'Projection of Coal-OIl-Gas-CO2'!AD$21)</f>
        <v>36.09043297677399</v>
      </c>
      <c r="AR16" s="12">
        <f>AQ16*('Projection of Coal-OIl-Gas-CO2'!AF$21/'Projection of Coal-OIl-Gas-CO2'!AE$21)</f>
        <v>36.354336862634419</v>
      </c>
      <c r="AS16" s="12">
        <f>AR16*('Projection of Coal-OIl-Gas-CO2'!AG$21/'Projection of Coal-OIl-Gas-CO2'!AF$21)</f>
        <v>36.624001497215659</v>
      </c>
      <c r="AT16" s="12">
        <f>AS16*('Projection of Coal-OIl-Gas-CO2'!AH$21/'Projection of Coal-OIl-Gas-CO2'!AG$21)</f>
        <v>36.771989460978531</v>
      </c>
      <c r="AU16" s="12">
        <f>AT16*('Projection of Coal-OIl-Gas-CO2'!AI$21/'Projection of Coal-OIl-Gas-CO2'!AH$21)</f>
        <v>36.818427347075456</v>
      </c>
      <c r="AV16" s="12">
        <f>AU16*('Projection of Coal-OIl-Gas-CO2'!AJ$21/'Projection of Coal-OIl-Gas-CO2'!AI$21)</f>
        <v>36.869291417901884</v>
      </c>
      <c r="AW16" s="12">
        <f>AV16*('Projection of Coal-OIl-Gas-CO2'!AK$21/'Projection of Coal-OIl-Gas-CO2'!AJ$21)</f>
        <v>36.919495229814125</v>
      </c>
      <c r="AX16" s="12">
        <f>AW16*('Projection of Coal-OIl-Gas-CO2'!AL$21/'Projection of Coal-OIl-Gas-CO2'!AK$21)</f>
        <v>36.974351682859499</v>
      </c>
      <c r="AY16" s="12">
        <f>AX16*('Projection of Coal-OIl-Gas-CO2'!AM$21/'Projection of Coal-OIl-Gas-CO2'!AL$21)</f>
        <v>36.925036229646253</v>
      </c>
      <c r="AZ16" s="12">
        <f>AY16*('Projection of Coal-OIl-Gas-CO2'!AN$21/'Projection of Coal-OIl-Gas-CO2'!AM$21)</f>
        <v>36.899188952734505</v>
      </c>
      <c r="BA16" s="12">
        <f>AZ16*('Projection of Coal-OIl-Gas-CO2'!AO$21/'Projection of Coal-OIl-Gas-CO2'!AN$21)</f>
        <v>36.839533716810806</v>
      </c>
      <c r="BB16" s="12">
        <f>BA16*('Projection of Coal-OIl-Gas-CO2'!AP$21/'Projection of Coal-OIl-Gas-CO2'!AO$21)</f>
        <v>36.743773995913187</v>
      </c>
      <c r="BC16" s="12">
        <f>BB16*('Projection of Coal-OIl-Gas-CO2'!AQ$21/'Projection of Coal-OIl-Gas-CO2'!AP$21)</f>
        <v>36.615546435120493</v>
      </c>
      <c r="BD16" s="12">
        <f>BC16*('Projection of Coal-OIl-Gas-CO2'!AR$21/'Projection of Coal-OIl-Gas-CO2'!AQ$21)</f>
        <v>36.47544010456803</v>
      </c>
      <c r="BE16" s="12">
        <f>BD16*('Projection of Coal-OIl-Gas-CO2'!AS$21/'Projection of Coal-OIl-Gas-CO2'!AR$21)</f>
        <v>36.296701992409865</v>
      </c>
      <c r="BF16" s="12">
        <f>BE16*('Projection of Coal-OIl-Gas-CO2'!AT$21/'Projection of Coal-OIl-Gas-CO2'!AS$21)</f>
        <v>36.091702635745385</v>
      </c>
      <c r="BG16" s="12">
        <f>BF16*('Projection of Coal-OIl-Gas-CO2'!AU$21/'Projection of Coal-OIl-Gas-CO2'!AT$21)</f>
        <v>35.861625249208252</v>
      </c>
      <c r="BH16" s="12">
        <f>BG16*('Projection of Coal-OIl-Gas-CO2'!AV$21/'Projection of Coal-OIl-Gas-CO2'!AU$21)</f>
        <v>35.60480130653778</v>
      </c>
    </row>
    <row r="17" spans="1:60" x14ac:dyDescent="0.3">
      <c r="A17" s="9" t="s">
        <v>147</v>
      </c>
      <c r="B17" t="s">
        <v>47</v>
      </c>
      <c r="C17" s="9" t="s">
        <v>37</v>
      </c>
      <c r="D17" t="s">
        <v>81</v>
      </c>
      <c r="E17" t="s">
        <v>79</v>
      </c>
      <c r="F17" t="s">
        <v>90</v>
      </c>
      <c r="G17" t="s">
        <v>90</v>
      </c>
      <c r="H17" t="s">
        <v>80</v>
      </c>
      <c r="I17" s="9" t="s">
        <v>145</v>
      </c>
      <c r="J17" s="10">
        <f>SUMIFS('Historical Data'!D$2:D$93,'Historical Data'!$B$2:$B$93,'Final Prices IND without CO2 '!$D17,'Historical Data'!$A$2:$A$93,'Final Prices IND without CO2 '!$C17)</f>
        <v>7.3326002703707696</v>
      </c>
      <c r="K17" s="10">
        <f>SUMIFS('Historical Data'!E$2:E$93,'Historical Data'!$B$2:$B$93,'Final Prices IND without CO2 '!$D17,'Historical Data'!$A$2:$A$93,'Final Prices IND without CO2 '!$C17)</f>
        <v>8.892923915905051</v>
      </c>
      <c r="L17" s="10">
        <f>SUMIFS('Historical Data'!F$2:F$93,'Historical Data'!$B$2:$B$93,'Final Prices IND without CO2 '!$D17,'Historical Data'!$A$2:$A$93,'Final Prices IND without CO2 '!$C17)</f>
        <v>7.9286018282066051</v>
      </c>
      <c r="M17" s="10">
        <f>SUMIFS('Historical Data'!G$2:G$93,'Historical Data'!$B$2:$B$93,'Final Prices IND without CO2 '!$D17,'Historical Data'!$A$2:$A$93,'Final Prices IND without CO2 '!$C17)</f>
        <v>7.6934243658720742</v>
      </c>
      <c r="N17" s="10">
        <f>SUMIFS('Historical Data'!H$2:H$93,'Historical Data'!$B$2:$B$93,'Final Prices IND without CO2 '!$D17,'Historical Data'!$A$2:$A$93,'Final Prices IND without CO2 '!$C17)</f>
        <v>9.7168967072468142</v>
      </c>
      <c r="O17" s="10">
        <f>SUMIFS('Historical Data'!I$2:I$93,'Historical Data'!$B$2:$B$93,'Final Prices IND without CO2 '!$D17,'Historical Data'!$A$2:$A$93,'Final Prices IND without CO2 '!$C17)</f>
        <v>9.8900649286988038</v>
      </c>
      <c r="P17" s="10">
        <f>SUMIFS('Historical Data'!J$2:J$93,'Historical Data'!$B$2:$B$93,'Final Prices IND without CO2 '!$D17,'Historical Data'!$A$2:$A$93,'Final Prices IND without CO2 '!$C17)</f>
        <v>10.648606274397203</v>
      </c>
      <c r="Q17" s="10">
        <f>SUMIFS('Historical Data'!K$2:K$93,'Historical Data'!$B$2:$B$93,'Final Prices IND without CO2 '!$D17,'Historical Data'!$A$2:$A$93,'Final Prices IND without CO2 '!$C17)</f>
        <v>9.0436320908130323</v>
      </c>
      <c r="R17" s="10">
        <f>SUMIFS('Historical Data'!L$2:L$93,'Historical Data'!$B$2:$B$93,'Final Prices IND without CO2 '!$D17,'Historical Data'!$A$2:$A$93,'Final Prices IND without CO2 '!$C17)</f>
        <v>15.303426868189391</v>
      </c>
      <c r="S17" s="10">
        <f>SUMIFS('Historical Data'!M$2:M$93,'Historical Data'!$B$2:$B$93,'Final Prices IND without CO2 '!$D17,'Historical Data'!$A$2:$A$93,'Final Prices IND without CO2 '!$C17)</f>
        <v>13.807060297742831</v>
      </c>
      <c r="T17" s="10">
        <f>SUMIFS('Historical Data'!N$2:N$93,'Historical Data'!$B$2:$B$93,'Final Prices IND without CO2 '!$D17,'Historical Data'!$A$2:$A$93,'Final Prices IND without CO2 '!$C17)</f>
        <v>18.180623667861191</v>
      </c>
      <c r="U17" s="10">
        <f>SUMIFS('Historical Data'!O$2:O$93,'Historical Data'!$B$2:$B$93,'Final Prices IND without CO2 '!$D17,'Historical Data'!$A$2:$A$93,'Final Prices IND without CO2 '!$C17)</f>
        <v>23.271516408756259</v>
      </c>
      <c r="V17" s="10">
        <f>SUMIFS('Historical Data'!P$2:P$93,'Historical Data'!$B$2:$B$93,'Final Prices IND without CO2 '!$D17,'Historical Data'!$A$2:$A$93,'Final Prices IND without CO2 '!$C17)</f>
        <v>27.94352831485217</v>
      </c>
      <c r="W17" s="10">
        <f>SUMIFS('Historical Data'!Q$2:Q$93,'Historical Data'!$B$2:$B$93,'Final Prices IND without CO2 '!$D17,'Historical Data'!$A$2:$A$93,'Final Prices IND without CO2 '!$C17)</f>
        <v>22.227927303517845</v>
      </c>
      <c r="X17" s="10">
        <f>SUMIFS('Historical Data'!R$2:R$93,'Historical Data'!$B$2:$B$93,'Final Prices IND without CO2 '!$D17,'Historical Data'!$A$2:$A$93,'Final Prices IND without CO2 '!$C17)</f>
        <v>20.053678658011069</v>
      </c>
      <c r="Y17" s="10">
        <f>SUMIFS('Historical Data'!S$2:S$93,'Historical Data'!$B$2:$B$93,'Final Prices IND without CO2 '!$D17,'Historical Data'!$A$2:$A$93,'Final Prices IND without CO2 '!$C17)</f>
        <v>14.434192110576568</v>
      </c>
      <c r="Z17" s="10">
        <f>SUMIFS('Historical Data'!T$2:T$93,'Historical Data'!$B$2:$B$93,'Final Prices IND without CO2 '!$D17,'Historical Data'!$A$2:$A$93,'Final Prices IND without CO2 '!$C17)</f>
        <v>28.873824499055708</v>
      </c>
      <c r="AA17" s="10">
        <f>SUMIFS('Historical Data'!U$2:U$93,'Historical Data'!$B$2:$B$93,'Final Prices IND without CO2 '!$D17,'Historical Data'!$A$2:$A$93,'Final Prices IND without CO2 '!$C17)</f>
        <v>30.529826770293663</v>
      </c>
      <c r="AB17" s="12">
        <f>AA17*('Projection of Coal-OIl-Gas-CO2'!P$21/'Projection of Coal-OIl-Gas-CO2'!O$21)</f>
        <v>30.978643673436231</v>
      </c>
      <c r="AC17" s="12">
        <f>AB17*('Projection of Coal-OIl-Gas-CO2'!Q$21/'Projection of Coal-OIl-Gas-CO2'!P$21)</f>
        <v>29.232161447484792</v>
      </c>
      <c r="AD17" s="12">
        <f>AC17*('Projection of Coal-OIl-Gas-CO2'!R$21/'Projection of Coal-OIl-Gas-CO2'!Q$21)</f>
        <v>26.359982896918869</v>
      </c>
      <c r="AE17" s="12">
        <f>AD17*('Projection of Coal-OIl-Gas-CO2'!S$21/'Projection of Coal-OIl-Gas-CO2'!R$21)</f>
        <v>25.424747917405774</v>
      </c>
      <c r="AF17" s="12">
        <f>AE17*('Projection of Coal-OIl-Gas-CO2'!T$21/'Projection of Coal-OIl-Gas-CO2'!S$21)</f>
        <v>25.526706672432105</v>
      </c>
      <c r="AG17" s="12">
        <f>AF17*('Projection of Coal-OIl-Gas-CO2'!U$21/'Projection of Coal-OIl-Gas-CO2'!T$21)</f>
        <v>25.643874507199975</v>
      </c>
      <c r="AH17" s="12">
        <f>AG17*('Projection of Coal-OIl-Gas-CO2'!V$21/'Projection of Coal-OIl-Gas-CO2'!U$21)</f>
        <v>25.766017866620501</v>
      </c>
      <c r="AI17" s="12">
        <f>AH17*('Projection of Coal-OIl-Gas-CO2'!W$21/'Projection of Coal-OIl-Gas-CO2'!V$21)</f>
        <v>25.89607580816191</v>
      </c>
      <c r="AJ17" s="12">
        <f>AI17*('Projection of Coal-OIl-Gas-CO2'!X$21/'Projection of Coal-OIl-Gas-CO2'!W$21)</f>
        <v>26.034704508710995</v>
      </c>
      <c r="AK17" s="12">
        <f>AJ17*('Projection of Coal-OIl-Gas-CO2'!Y$21/'Projection of Coal-OIl-Gas-CO2'!X$21)</f>
        <v>26.195193383933635</v>
      </c>
      <c r="AL17" s="12">
        <f>AK17*('Projection of Coal-OIl-Gas-CO2'!Z$21/'Projection of Coal-OIl-Gas-CO2'!Y$21)</f>
        <v>26.362703940750958</v>
      </c>
      <c r="AM17" s="12">
        <f>AL17*('Projection of Coal-OIl-Gas-CO2'!AA$21/'Projection of Coal-OIl-Gas-CO2'!Z$21)</f>
        <v>26.543983410192649</v>
      </c>
      <c r="AN17" s="12">
        <f>AM17*('Projection of Coal-OIl-Gas-CO2'!AB$21/'Projection of Coal-OIl-Gas-CO2'!AA$21)</f>
        <v>26.736566245891616</v>
      </c>
      <c r="AO17" s="12">
        <f>AN17*('Projection of Coal-OIl-Gas-CO2'!AC$21/'Projection of Coal-OIl-Gas-CO2'!AB$21)</f>
        <v>26.927248050312485</v>
      </c>
      <c r="AP17" s="12">
        <f>AO17*('Projection of Coal-OIl-Gas-CO2'!AD$21/'Projection of Coal-OIl-Gas-CO2'!AC$21)</f>
        <v>27.128022503886079</v>
      </c>
      <c r="AQ17" s="12">
        <f>AP17*('Projection of Coal-OIl-Gas-CO2'!AE$21/'Projection of Coal-OIl-Gas-CO2'!AD$21)</f>
        <v>27.333260001501476</v>
      </c>
      <c r="AR17" s="12">
        <f>AQ17*('Projection of Coal-OIl-Gas-CO2'!AF$21/'Projection of Coal-OIl-Gas-CO2'!AE$21)</f>
        <v>27.533128856836957</v>
      </c>
      <c r="AS17" s="12">
        <f>AR17*('Projection of Coal-OIl-Gas-CO2'!AG$21/'Projection of Coal-OIl-Gas-CO2'!AF$21)</f>
        <v>27.73736064244514</v>
      </c>
      <c r="AT17" s="12">
        <f>AS17*('Projection of Coal-OIl-Gas-CO2'!AH$21/'Projection of Coal-OIl-Gas-CO2'!AG$21)</f>
        <v>27.849440026287017</v>
      </c>
      <c r="AU17" s="12">
        <f>AT17*('Projection of Coal-OIl-Gas-CO2'!AI$21/'Projection of Coal-OIl-Gas-CO2'!AH$21)</f>
        <v>27.884609978817767</v>
      </c>
      <c r="AV17" s="12">
        <f>AU17*('Projection of Coal-OIl-Gas-CO2'!AJ$21/'Projection of Coal-OIl-Gas-CO2'!AI$21)</f>
        <v>27.923132123274396</v>
      </c>
      <c r="AW17" s="12">
        <f>AV17*('Projection of Coal-OIl-Gas-CO2'!AK$21/'Projection of Coal-OIl-Gas-CO2'!AJ$21)</f>
        <v>27.961154217521557</v>
      </c>
      <c r="AX17" s="12">
        <f>AW17*('Projection of Coal-OIl-Gas-CO2'!AL$21/'Projection of Coal-OIl-Gas-CO2'!AK$21)</f>
        <v>28.002700011522265</v>
      </c>
      <c r="AY17" s="12">
        <f>AX17*('Projection of Coal-OIl-Gas-CO2'!AM$21/'Projection of Coal-OIl-Gas-CO2'!AL$21)</f>
        <v>27.96535071993474</v>
      </c>
      <c r="AZ17" s="12">
        <f>AY17*('Projection of Coal-OIl-Gas-CO2'!AN$21/'Projection of Coal-OIl-Gas-CO2'!AM$21)</f>
        <v>27.945775162594813</v>
      </c>
      <c r="BA17" s="12">
        <f>AZ17*('Projection of Coal-OIl-Gas-CO2'!AO$21/'Projection of Coal-OIl-Gas-CO2'!AN$21)</f>
        <v>27.90059498769908</v>
      </c>
      <c r="BB17" s="12">
        <f>BA17*('Projection of Coal-OIl-Gas-CO2'!AP$21/'Projection of Coal-OIl-Gas-CO2'!AO$21)</f>
        <v>27.828070910455388</v>
      </c>
      <c r="BC17" s="12">
        <f>BB17*('Projection of Coal-OIl-Gas-CO2'!AQ$21/'Projection of Coal-OIl-Gas-CO2'!AP$21)</f>
        <v>27.730957161203317</v>
      </c>
      <c r="BD17" s="12">
        <f>BC17*('Projection of Coal-OIl-Gas-CO2'!AR$21/'Projection of Coal-OIl-Gas-CO2'!AQ$21)</f>
        <v>27.624846969526999</v>
      </c>
      <c r="BE17" s="12">
        <f>BD17*('Projection of Coal-OIl-Gas-CO2'!AS$21/'Projection of Coal-OIl-Gas-CO2'!AR$21)</f>
        <v>27.489478815453019</v>
      </c>
      <c r="BF17" s="12">
        <f>BE17*('Projection of Coal-OIl-Gas-CO2'!AT$21/'Projection of Coal-OIl-Gas-CO2'!AS$21)</f>
        <v>27.334221583724691</v>
      </c>
      <c r="BG17" s="12">
        <f>BF17*('Projection of Coal-OIl-Gas-CO2'!AU$21/'Projection of Coal-OIl-Gas-CO2'!AT$21)</f>
        <v>27.15997138753745</v>
      </c>
      <c r="BH17" s="12">
        <f>BG17*('Projection of Coal-OIl-Gas-CO2'!AV$21/'Projection of Coal-OIl-Gas-CO2'!AU$21)</f>
        <v>26.965464560641237</v>
      </c>
    </row>
    <row r="18" spans="1:60" x14ac:dyDescent="0.3">
      <c r="A18" s="9" t="s">
        <v>147</v>
      </c>
      <c r="B18" t="s">
        <v>47</v>
      </c>
      <c r="C18" s="9" t="s">
        <v>39</v>
      </c>
      <c r="D18" t="s">
        <v>81</v>
      </c>
      <c r="E18" t="s">
        <v>79</v>
      </c>
      <c r="F18" t="s">
        <v>90</v>
      </c>
      <c r="G18" t="s">
        <v>90</v>
      </c>
      <c r="H18" t="s">
        <v>80</v>
      </c>
      <c r="I18" s="9" t="s">
        <v>145</v>
      </c>
      <c r="J18" s="10">
        <f>SUMIFS('Historical Data'!D$2:D$93,'Historical Data'!$B$2:$B$93,'Final Prices IND without CO2 '!$D18,'Historical Data'!$A$2:$A$93,'Final Prices IND without CO2 '!$C18)</f>
        <v>7.1320961838401455</v>
      </c>
      <c r="K18" s="10">
        <f>SUMIFS('Historical Data'!E$2:E$93,'Historical Data'!$B$2:$B$93,'Final Prices IND without CO2 '!$D18,'Historical Data'!$A$2:$A$93,'Final Prices IND without CO2 '!$C18)</f>
        <v>8.2290914570170699</v>
      </c>
      <c r="L18" s="10">
        <f>SUMIFS('Historical Data'!F$2:F$93,'Historical Data'!$B$2:$B$93,'Final Prices IND without CO2 '!$D18,'Historical Data'!$A$2:$A$93,'Final Prices IND without CO2 '!$C18)</f>
        <v>7.2255895287271805</v>
      </c>
      <c r="M18" s="10">
        <f>SUMIFS('Historical Data'!G$2:G$93,'Historical Data'!$B$2:$B$93,'Final Prices IND without CO2 '!$D18,'Historical Data'!$A$2:$A$93,'Final Prices IND without CO2 '!$C18)</f>
        <v>6.9323616438356446</v>
      </c>
      <c r="N18" s="10">
        <f>SUMIFS('Historical Data'!H$2:H$93,'Historical Data'!$B$2:$B$93,'Final Prices IND without CO2 '!$D18,'Historical Data'!$A$2:$A$93,'Final Prices IND without CO2 '!$C18)</f>
        <v>8.1952409214151825</v>
      </c>
      <c r="O18" s="10">
        <f>SUMIFS('Historical Data'!I$2:I$93,'Historical Data'!$B$2:$B$93,'Final Prices IND without CO2 '!$D18,'Historical Data'!$A$2:$A$93,'Final Prices IND without CO2 '!$C18)</f>
        <v>9.5320115571701631</v>
      </c>
      <c r="P18" s="10">
        <f>SUMIFS('Historical Data'!J$2:J$93,'Historical Data'!$B$2:$B$93,'Final Prices IND without CO2 '!$D18,'Historical Data'!$A$2:$A$93,'Final Prices IND without CO2 '!$C18)</f>
        <v>9.6903724549560017</v>
      </c>
      <c r="Q18" s="10">
        <f>SUMIFS('Historical Data'!K$2:K$93,'Historical Data'!$B$2:$B$93,'Final Prices IND without CO2 '!$D18,'Historical Data'!$A$2:$A$93,'Final Prices IND without CO2 '!$C18)</f>
        <v>8.291163368224538</v>
      </c>
      <c r="R18" s="10">
        <f>SUMIFS('Historical Data'!L$2:L$93,'Historical Data'!$B$2:$B$93,'Final Prices IND without CO2 '!$D18,'Historical Data'!$A$2:$A$93,'Final Prices IND without CO2 '!$C18)</f>
        <v>13.799624423478019</v>
      </c>
      <c r="S18" s="10">
        <f>SUMIFS('Historical Data'!M$2:M$93,'Historical Data'!$B$2:$B$93,'Final Prices IND without CO2 '!$D18,'Historical Data'!$A$2:$A$93,'Final Prices IND without CO2 '!$C18)</f>
        <v>12.360039855489921</v>
      </c>
      <c r="T18" s="10">
        <f>SUMIFS('Historical Data'!N$2:N$93,'Historical Data'!$B$2:$B$93,'Final Prices IND without CO2 '!$D18,'Historical Data'!$A$2:$A$93,'Final Prices IND without CO2 '!$C18)</f>
        <v>16.050055117657241</v>
      </c>
      <c r="U18" s="10">
        <f>SUMIFS('Historical Data'!O$2:O$93,'Historical Data'!$B$2:$B$93,'Final Prices IND without CO2 '!$D18,'Historical Data'!$A$2:$A$93,'Final Prices IND without CO2 '!$C18)</f>
        <v>20.342087328692621</v>
      </c>
      <c r="V18" s="10">
        <f>SUMIFS('Historical Data'!P$2:P$93,'Historical Data'!$B$2:$B$93,'Final Prices IND without CO2 '!$D18,'Historical Data'!$A$2:$A$93,'Final Prices IND without CO2 '!$C18)</f>
        <v>24.425984249081317</v>
      </c>
      <c r="W18" s="10">
        <f>SUMIFS('Historical Data'!Q$2:Q$93,'Historical Data'!$B$2:$B$93,'Final Prices IND without CO2 '!$D18,'Historical Data'!$A$2:$A$93,'Final Prices IND without CO2 '!$C18)</f>
        <v>19.429865695123251</v>
      </c>
      <c r="X18" s="10">
        <f>SUMIFS('Historical Data'!R$2:R$93,'Historical Data'!$B$2:$B$93,'Final Prices IND without CO2 '!$D18,'Historical Data'!$A$2:$A$93,'Final Prices IND without CO2 '!$C18)</f>
        <v>17.529312458955594</v>
      </c>
      <c r="Y18" s="10">
        <f>SUMIFS('Historical Data'!S$2:S$93,'Historical Data'!$B$2:$B$93,'Final Prices IND without CO2 '!$D18,'Historical Data'!$A$2:$A$93,'Final Prices IND without CO2 '!$C18)</f>
        <v>12.617209436424824</v>
      </c>
      <c r="Z18" s="10">
        <f>SUMIFS('Historical Data'!T$2:T$93,'Historical Data'!$B$2:$B$93,'Final Prices IND without CO2 '!$D18,'Historical Data'!$A$2:$A$93,'Final Prices IND without CO2 '!$C18)</f>
        <v>25.239174326093117</v>
      </c>
      <c r="AA18" s="10">
        <f>SUMIFS('Historical Data'!U$2:U$93,'Historical Data'!$B$2:$B$93,'Final Prices IND without CO2 '!$D18,'Historical Data'!$A$2:$A$93,'Final Prices IND without CO2 '!$C18)</f>
        <v>26.686718277520395</v>
      </c>
      <c r="AB18" s="12">
        <f>AA18*('Projection of Coal-OIl-Gas-CO2'!P$21/'Projection of Coal-OIl-Gas-CO2'!O$21)</f>
        <v>27.079037904568175</v>
      </c>
      <c r="AC18" s="12">
        <f>AB18*('Projection of Coal-OIl-Gas-CO2'!Q$21/'Projection of Coal-OIl-Gas-CO2'!P$21)</f>
        <v>25.552403656318411</v>
      </c>
      <c r="AD18" s="12">
        <f>AC18*('Projection of Coal-OIl-Gas-CO2'!R$21/'Projection of Coal-OIl-Gas-CO2'!Q$21)</f>
        <v>23.041776249278183</v>
      </c>
      <c r="AE18" s="12">
        <f>AD18*('Projection of Coal-OIl-Gas-CO2'!S$21/'Projection of Coal-OIl-Gas-CO2'!R$21)</f>
        <v>22.224269074758816</v>
      </c>
      <c r="AF18" s="12">
        <f>AE18*('Projection of Coal-OIl-Gas-CO2'!T$21/'Projection of Coal-OIl-Gas-CO2'!S$21)</f>
        <v>22.313393215284957</v>
      </c>
      <c r="AG18" s="12">
        <f>AF18*('Projection of Coal-OIl-Gas-CO2'!U$21/'Projection of Coal-OIl-Gas-CO2'!T$21)</f>
        <v>22.415811909670726</v>
      </c>
      <c r="AH18" s="12">
        <f>AG18*('Projection of Coal-OIl-Gas-CO2'!V$21/'Projection of Coal-OIl-Gas-CO2'!U$21)</f>
        <v>22.522579807400732</v>
      </c>
      <c r="AI18" s="12">
        <f>AH18*('Projection of Coal-OIl-Gas-CO2'!W$21/'Projection of Coal-OIl-Gas-CO2'!V$21)</f>
        <v>22.636265996051069</v>
      </c>
      <c r="AJ18" s="12">
        <f>AI18*('Projection of Coal-OIl-Gas-CO2'!X$21/'Projection of Coal-OIl-Gas-CO2'!W$21)</f>
        <v>22.757444052663299</v>
      </c>
      <c r="AK18" s="12">
        <f>AJ18*('Projection of Coal-OIl-Gas-CO2'!Y$21/'Projection of Coal-OIl-Gas-CO2'!X$21)</f>
        <v>22.897730515209172</v>
      </c>
      <c r="AL18" s="12">
        <f>AK18*('Projection of Coal-OIl-Gas-CO2'!Z$21/'Projection of Coal-OIl-Gas-CO2'!Y$21)</f>
        <v>23.044154766873913</v>
      </c>
      <c r="AM18" s="12">
        <f>AL18*('Projection of Coal-OIl-Gas-CO2'!AA$21/'Projection of Coal-OIl-Gas-CO2'!Z$21)</f>
        <v>23.202614694173469</v>
      </c>
      <c r="AN18" s="12">
        <f>AM18*('Projection of Coal-OIl-Gas-CO2'!AB$21/'Projection of Coal-OIl-Gas-CO2'!AA$21)</f>
        <v>23.370955114839894</v>
      </c>
      <c r="AO18" s="12">
        <f>AN18*('Projection of Coal-OIl-Gas-CO2'!AC$21/'Projection of Coal-OIl-Gas-CO2'!AB$21)</f>
        <v>23.537633806910968</v>
      </c>
      <c r="AP18" s="12">
        <f>AO18*('Projection of Coal-OIl-Gas-CO2'!AD$21/'Projection of Coal-OIl-Gas-CO2'!AC$21)</f>
        <v>23.713134680864666</v>
      </c>
      <c r="AQ18" s="12">
        <f>AP18*('Projection of Coal-OIl-Gas-CO2'!AE$21/'Projection of Coal-OIl-Gas-CO2'!AD$21)</f>
        <v>23.892536788844353</v>
      </c>
      <c r="AR18" s="12">
        <f>AQ18*('Projection of Coal-OIl-Gas-CO2'!AF$21/'Projection of Coal-OIl-Gas-CO2'!AE$21)</f>
        <v>24.067246061678432</v>
      </c>
      <c r="AS18" s="12">
        <f>AR18*('Projection of Coal-OIl-Gas-CO2'!AG$21/'Projection of Coal-OIl-Gas-CO2'!AF$21)</f>
        <v>24.245769057136229</v>
      </c>
      <c r="AT18" s="12">
        <f>AS18*('Projection of Coal-OIl-Gas-CO2'!AH$21/'Projection of Coal-OIl-Gas-CO2'!AG$21)</f>
        <v>24.343739837115123</v>
      </c>
      <c r="AU18" s="12">
        <f>AT18*('Projection of Coal-OIl-Gas-CO2'!AI$21/'Projection of Coal-OIl-Gas-CO2'!AH$21)</f>
        <v>24.374482580009921</v>
      </c>
      <c r="AV18" s="12">
        <f>AU18*('Projection of Coal-OIl-Gas-CO2'!AJ$21/'Projection of Coal-OIl-Gas-CO2'!AI$21)</f>
        <v>24.408155539384861</v>
      </c>
      <c r="AW18" s="12">
        <f>AV18*('Projection of Coal-OIl-Gas-CO2'!AK$21/'Projection of Coal-OIl-Gas-CO2'!AJ$21)</f>
        <v>24.44139139509835</v>
      </c>
      <c r="AX18" s="12">
        <f>AW18*('Projection of Coal-OIl-Gas-CO2'!AL$21/'Projection of Coal-OIl-Gas-CO2'!AK$21)</f>
        <v>24.477707385636219</v>
      </c>
      <c r="AY18" s="12">
        <f>AX18*('Projection of Coal-OIl-Gas-CO2'!AM$21/'Projection of Coal-OIl-Gas-CO2'!AL$21)</f>
        <v>24.445059639877272</v>
      </c>
      <c r="AZ18" s="12">
        <f>AY18*('Projection of Coal-OIl-Gas-CO2'!AN$21/'Projection of Coal-OIl-Gas-CO2'!AM$21)</f>
        <v>24.427948262607213</v>
      </c>
      <c r="BA18" s="12">
        <f>AZ18*('Projection of Coal-OIl-Gas-CO2'!AO$21/'Projection of Coal-OIl-Gas-CO2'!AN$21)</f>
        <v>24.388455388695963</v>
      </c>
      <c r="BB18" s="12">
        <f>BA18*('Projection of Coal-OIl-Gas-CO2'!AP$21/'Projection of Coal-OIl-Gas-CO2'!AO$21)</f>
        <v>24.325060675312827</v>
      </c>
      <c r="BC18" s="12">
        <f>BB18*('Projection of Coal-OIl-Gas-CO2'!AQ$21/'Projection of Coal-OIl-Gas-CO2'!AP$21)</f>
        <v>24.240171649028358</v>
      </c>
      <c r="BD18" s="12">
        <f>BC18*('Projection of Coal-OIl-Gas-CO2'!AR$21/'Projection of Coal-OIl-Gas-CO2'!AQ$21)</f>
        <v>24.147418656587703</v>
      </c>
      <c r="BE18" s="12">
        <f>BD18*('Projection of Coal-OIl-Gas-CO2'!AS$21/'Projection of Coal-OIl-Gas-CO2'!AR$21)</f>
        <v>24.029090707375904</v>
      </c>
      <c r="BF18" s="12">
        <f>BE18*('Projection of Coal-OIl-Gas-CO2'!AT$21/'Projection of Coal-OIl-Gas-CO2'!AS$21)</f>
        <v>23.893377326659536</v>
      </c>
      <c r="BG18" s="12">
        <f>BF18*('Projection of Coal-OIl-Gas-CO2'!AU$21/'Projection of Coal-OIl-Gas-CO2'!AT$21)</f>
        <v>23.741061824497031</v>
      </c>
      <c r="BH18" s="12">
        <f>BG18*('Projection of Coal-OIl-Gas-CO2'!AV$21/'Projection of Coal-OIl-Gas-CO2'!AU$21)</f>
        <v>23.571039605521182</v>
      </c>
    </row>
    <row r="19" spans="1:60" x14ac:dyDescent="0.3">
      <c r="A19" s="9" t="s">
        <v>147</v>
      </c>
      <c r="B19" t="s">
        <v>47</v>
      </c>
      <c r="C19" s="9" t="s">
        <v>41</v>
      </c>
      <c r="D19" t="s">
        <v>81</v>
      </c>
      <c r="E19" t="s">
        <v>79</v>
      </c>
      <c r="F19" t="s">
        <v>90</v>
      </c>
      <c r="G19" t="s">
        <v>90</v>
      </c>
      <c r="H19" t="s">
        <v>80</v>
      </c>
      <c r="I19" s="9" t="s">
        <v>145</v>
      </c>
      <c r="J19" s="10">
        <f>SUMIFS('Historical Data'!D$2:D$93,'Historical Data'!$B$2:$B$93,'Final Prices IND without CO2 '!$D19,'Historical Data'!$A$2:$A$93,'Final Prices IND without CO2 '!$C19)</f>
        <v>10.261747893049932</v>
      </c>
      <c r="K19" s="10">
        <f>SUMIFS('Historical Data'!E$2:E$93,'Historical Data'!$B$2:$B$93,'Final Prices IND without CO2 '!$D19,'Historical Data'!$A$2:$A$93,'Final Prices IND without CO2 '!$C19)</f>
        <v>12.966731529398842</v>
      </c>
      <c r="L19" s="10">
        <f>SUMIFS('Historical Data'!F$2:F$93,'Historical Data'!$B$2:$B$93,'Final Prices IND without CO2 '!$D19,'Historical Data'!$A$2:$A$93,'Final Prices IND without CO2 '!$C19)</f>
        <v>11.564729154891317</v>
      </c>
      <c r="M19" s="10">
        <f>SUMIFS('Historical Data'!G$2:G$93,'Historical Data'!$B$2:$B$93,'Final Prices IND without CO2 '!$D19,'Historical Data'!$A$2:$A$93,'Final Prices IND without CO2 '!$C19)</f>
        <v>10.480110896675599</v>
      </c>
      <c r="N19" s="10">
        <f>SUMIFS('Historical Data'!H$2:H$93,'Historical Data'!$B$2:$B$93,'Final Prices IND without CO2 '!$D19,'Historical Data'!$A$2:$A$93,'Final Prices IND without CO2 '!$C19)</f>
        <v>11.888854761612208</v>
      </c>
      <c r="O19" s="10">
        <f>SUMIFS('Historical Data'!I$2:I$93,'Historical Data'!$B$2:$B$93,'Final Prices IND without CO2 '!$D19,'Historical Data'!$A$2:$A$93,'Final Prices IND without CO2 '!$C19)</f>
        <v>15.309434474234726</v>
      </c>
      <c r="P19" s="10">
        <f>SUMIFS('Historical Data'!J$2:J$93,'Historical Data'!$B$2:$B$93,'Final Prices IND without CO2 '!$D19,'Historical Data'!$A$2:$A$93,'Final Prices IND without CO2 '!$C19)</f>
        <v>15.96088132924354</v>
      </c>
      <c r="Q19" s="10">
        <f>SUMIFS('Historical Data'!K$2:K$93,'Historical Data'!$B$2:$B$93,'Final Prices IND without CO2 '!$D19,'Historical Data'!$A$2:$A$93,'Final Prices IND without CO2 '!$C19)</f>
        <v>13.966380742660988</v>
      </c>
      <c r="R19" s="10">
        <f>SUMIFS('Historical Data'!L$2:L$93,'Historical Data'!$B$2:$B$93,'Final Prices IND without CO2 '!$D19,'Historical Data'!$A$2:$A$93,'Final Prices IND without CO2 '!$C19)</f>
        <v>22.533519311034059</v>
      </c>
      <c r="S19" s="10">
        <f>SUMIFS('Historical Data'!M$2:M$93,'Historical Data'!$B$2:$B$93,'Final Prices IND without CO2 '!$D19,'Historical Data'!$A$2:$A$93,'Final Prices IND without CO2 '!$C19)</f>
        <v>22.421724387282161</v>
      </c>
      <c r="T19" s="10">
        <f>SUMIFS('Historical Data'!N$2:N$93,'Historical Data'!$B$2:$B$93,'Final Prices IND without CO2 '!$D19,'Historical Data'!$A$2:$A$93,'Final Prices IND without CO2 '!$C19)</f>
        <v>20.271512882152535</v>
      </c>
      <c r="U19" s="10">
        <f>SUMIFS('Historical Data'!O$2:O$93,'Historical Data'!$B$2:$B$93,'Final Prices IND without CO2 '!$D19,'Historical Data'!$A$2:$A$93,'Final Prices IND without CO2 '!$C19)</f>
        <v>20.135387306579311</v>
      </c>
      <c r="V19" s="10">
        <f>SUMIFS('Historical Data'!P$2:P$93,'Historical Data'!$B$2:$B$93,'Final Prices IND without CO2 '!$D19,'Historical Data'!$A$2:$A$93,'Final Prices IND without CO2 '!$C19)</f>
        <v>17.486087167480065</v>
      </c>
      <c r="W19" s="10">
        <f>SUMIFS('Historical Data'!Q$2:Q$93,'Historical Data'!$B$2:$B$93,'Final Prices IND without CO2 '!$D19,'Historical Data'!$A$2:$A$93,'Final Prices IND without CO2 '!$C19)</f>
        <v>15.115887672761108</v>
      </c>
      <c r="X19" s="10">
        <f>SUMIFS('Historical Data'!R$2:R$93,'Historical Data'!$B$2:$B$93,'Final Prices IND without CO2 '!$D19,'Historical Data'!$A$2:$A$93,'Final Prices IND without CO2 '!$C19)</f>
        <v>14.664836913264915</v>
      </c>
      <c r="Y19" s="10">
        <f>SUMIFS('Historical Data'!S$2:S$93,'Historical Data'!$B$2:$B$93,'Final Prices IND without CO2 '!$D19,'Historical Data'!$A$2:$A$93,'Final Prices IND without CO2 '!$C19)</f>
        <v>14.701782886588225</v>
      </c>
      <c r="Z19" s="10">
        <f>SUMIFS('Historical Data'!T$2:T$93,'Historical Data'!$B$2:$B$93,'Final Prices IND without CO2 '!$D19,'Historical Data'!$A$2:$A$93,'Final Prices IND without CO2 '!$C19)</f>
        <v>13.911087616555314</v>
      </c>
      <c r="AA19" s="10">
        <f>SUMIFS('Historical Data'!U$2:U$93,'Historical Data'!$B$2:$B$93,'Final Prices IND without CO2 '!$D19,'Historical Data'!$A$2:$A$93,'Final Prices IND without CO2 '!$C19)</f>
        <v>14.708931098950906</v>
      </c>
      <c r="AB19" s="12">
        <f>AA19*('Projection of Coal-OIl-Gas-CO2'!P$21/'Projection of Coal-OIl-Gas-CO2'!O$21)</f>
        <v>14.925166092815729</v>
      </c>
      <c r="AC19" s="12">
        <f>AB19*('Projection of Coal-OIl-Gas-CO2'!Q$21/'Projection of Coal-OIl-Gas-CO2'!P$21)</f>
        <v>14.083730374220101</v>
      </c>
      <c r="AD19" s="12">
        <f>AC19*('Projection of Coal-OIl-Gas-CO2'!R$21/'Projection of Coal-OIl-Gas-CO2'!Q$21)</f>
        <v>12.699946682225294</v>
      </c>
      <c r="AE19" s="12">
        <f>AD19*('Projection of Coal-OIl-Gas-CO2'!S$21/'Projection of Coal-OIl-Gas-CO2'!R$21)</f>
        <v>12.249360867294561</v>
      </c>
      <c r="AF19" s="12">
        <f>AE19*('Projection of Coal-OIl-Gas-CO2'!T$21/'Projection of Coal-OIl-Gas-CO2'!S$21)</f>
        <v>12.298483461860881</v>
      </c>
      <c r="AG19" s="12">
        <f>AF19*('Projection of Coal-OIl-Gas-CO2'!U$21/'Projection of Coal-OIl-Gas-CO2'!T$21)</f>
        <v>12.354933621947959</v>
      </c>
      <c r="AH19" s="12">
        <f>AG19*('Projection of Coal-OIl-Gas-CO2'!V$21/'Projection of Coal-OIl-Gas-CO2'!U$21)</f>
        <v>12.413780934493442</v>
      </c>
      <c r="AI19" s="12">
        <f>AH19*('Projection of Coal-OIl-Gas-CO2'!W$21/'Projection of Coal-OIl-Gas-CO2'!V$21)</f>
        <v>12.476441404708273</v>
      </c>
      <c r="AJ19" s="12">
        <f>AI19*('Projection of Coal-OIl-Gas-CO2'!X$21/'Projection of Coal-OIl-Gas-CO2'!W$21)</f>
        <v>12.543231171320958</v>
      </c>
      <c r="AK19" s="12">
        <f>AJ19*('Projection of Coal-OIl-Gas-CO2'!Y$21/'Projection of Coal-OIl-Gas-CO2'!X$21)</f>
        <v>12.620552927043951</v>
      </c>
      <c r="AL19" s="12">
        <f>AK19*('Projection of Coal-OIl-Gas-CO2'!Z$21/'Projection of Coal-OIl-Gas-CO2'!Y$21)</f>
        <v>12.701257650890282</v>
      </c>
      <c r="AM19" s="12">
        <f>AL19*('Projection of Coal-OIl-Gas-CO2'!AA$21/'Projection of Coal-OIl-Gas-CO2'!Z$21)</f>
        <v>12.788596083752493</v>
      </c>
      <c r="AN19" s="12">
        <f>AM19*('Projection of Coal-OIl-Gas-CO2'!AB$21/'Projection of Coal-OIl-Gas-CO2'!AA$21)</f>
        <v>12.881380352803536</v>
      </c>
      <c r="AO19" s="12">
        <f>AN19*('Projection of Coal-OIl-Gas-CO2'!AC$21/'Projection of Coal-OIl-Gas-CO2'!AB$21)</f>
        <v>12.973248726120978</v>
      </c>
      <c r="AP19" s="12">
        <f>AO19*('Projection of Coal-OIl-Gas-CO2'!AD$21/'Projection of Coal-OIl-Gas-CO2'!AC$21)</f>
        <v>13.069979625587365</v>
      </c>
      <c r="AQ19" s="12">
        <f>AP19*('Projection of Coal-OIl-Gas-CO2'!AE$21/'Projection of Coal-OIl-Gas-CO2'!AD$21)</f>
        <v>13.168860770051747</v>
      </c>
      <c r="AR19" s="12">
        <f>AQ19*('Projection of Coal-OIl-Gas-CO2'!AF$21/'Projection of Coal-OIl-Gas-CO2'!AE$21)</f>
        <v>13.265155362355701</v>
      </c>
      <c r="AS19" s="12">
        <f>AR19*('Projection of Coal-OIl-Gas-CO2'!AG$21/'Projection of Coal-OIl-Gas-CO2'!AF$21)</f>
        <v>13.363551965956789</v>
      </c>
      <c r="AT19" s="12">
        <f>AS19*('Projection of Coal-OIl-Gas-CO2'!AH$21/'Projection of Coal-OIl-Gas-CO2'!AG$21)</f>
        <v>13.417550566962516</v>
      </c>
      <c r="AU19" s="12">
        <f>AT19*('Projection of Coal-OIl-Gas-CO2'!AI$21/'Projection of Coal-OIl-Gas-CO2'!AH$21)</f>
        <v>13.434495059062666</v>
      </c>
      <c r="AV19" s="12">
        <f>AU19*('Projection of Coal-OIl-Gas-CO2'!AJ$21/'Projection of Coal-OIl-Gas-CO2'!AI$21)</f>
        <v>13.453054599962117</v>
      </c>
      <c r="AW19" s="12">
        <f>AV19*('Projection of Coal-OIl-Gas-CO2'!AK$21/'Projection of Coal-OIl-Gas-CO2'!AJ$21)</f>
        <v>13.471373222230341</v>
      </c>
      <c r="AX19" s="12">
        <f>AW19*('Projection of Coal-OIl-Gas-CO2'!AL$21/'Projection of Coal-OIl-Gas-CO2'!AK$21)</f>
        <v>13.491389523862363</v>
      </c>
      <c r="AY19" s="12">
        <f>AX19*('Projection of Coal-OIl-Gas-CO2'!AM$21/'Projection of Coal-OIl-Gas-CO2'!AL$21)</f>
        <v>13.473395050435148</v>
      </c>
      <c r="AZ19" s="12">
        <f>AY19*('Projection of Coal-OIl-Gas-CO2'!AN$21/'Projection of Coal-OIl-Gas-CO2'!AM$21)</f>
        <v>13.46396376455518</v>
      </c>
      <c r="BA19" s="12">
        <f>AZ19*('Projection of Coal-OIl-Gas-CO2'!AO$21/'Projection of Coal-OIl-Gas-CO2'!AN$21)</f>
        <v>13.442196458615976</v>
      </c>
      <c r="BB19" s="12">
        <f>BA19*('Projection of Coal-OIl-Gas-CO2'!AP$21/'Projection of Coal-OIl-Gas-CO2'!AO$21)</f>
        <v>13.407255164542521</v>
      </c>
      <c r="BC19" s="12">
        <f>BB19*('Projection of Coal-OIl-Gas-CO2'!AQ$21/'Projection of Coal-OIl-Gas-CO2'!AP$21)</f>
        <v>13.360466839890139</v>
      </c>
      <c r="BD19" s="12">
        <f>BC19*('Projection of Coal-OIl-Gas-CO2'!AR$21/'Projection of Coal-OIl-Gas-CO2'!AQ$21)</f>
        <v>13.309344129302664</v>
      </c>
      <c r="BE19" s="12">
        <f>BD19*('Projection of Coal-OIl-Gas-CO2'!AS$21/'Projection of Coal-OIl-Gas-CO2'!AR$21)</f>
        <v>13.244125257730035</v>
      </c>
      <c r="BF19" s="12">
        <f>BE19*('Projection of Coal-OIl-Gas-CO2'!AT$21/'Projection of Coal-OIl-Gas-CO2'!AS$21)</f>
        <v>13.169324049675756</v>
      </c>
      <c r="BG19" s="12">
        <f>BF19*('Projection of Coal-OIl-Gas-CO2'!AU$21/'Projection of Coal-OIl-Gas-CO2'!AT$21)</f>
        <v>13.085372242514154</v>
      </c>
      <c r="BH19" s="12">
        <f>BG19*('Projection of Coal-OIl-Gas-CO2'!AV$21/'Projection of Coal-OIl-Gas-CO2'!AU$21)</f>
        <v>12.991661015895739</v>
      </c>
    </row>
    <row r="20" spans="1:60" x14ac:dyDescent="0.3">
      <c r="A20" s="9" t="s">
        <v>147</v>
      </c>
      <c r="B20" t="s">
        <v>47</v>
      </c>
      <c r="C20" s="9" t="s">
        <v>43</v>
      </c>
      <c r="D20" t="s">
        <v>81</v>
      </c>
      <c r="E20" t="s">
        <v>79</v>
      </c>
      <c r="F20" t="s">
        <v>90</v>
      </c>
      <c r="G20" t="s">
        <v>90</v>
      </c>
      <c r="H20" t="s">
        <v>80</v>
      </c>
      <c r="I20" s="9" t="s">
        <v>145</v>
      </c>
      <c r="J20" s="10">
        <f>SUMIFS('Historical Data'!D$2:D$93,'Historical Data'!$B$2:$B$93,'Final Prices IND without CO2 '!$D20,'Historical Data'!$A$2:$A$93,'Final Prices IND without CO2 '!$C20)</f>
        <v>7.05270214180024</v>
      </c>
      <c r="K20" s="10">
        <f>SUMIFS('Historical Data'!E$2:E$93,'Historical Data'!$B$2:$B$93,'Final Prices IND without CO2 '!$D20,'Historical Data'!$A$2:$A$93,'Final Prices IND without CO2 '!$C20)</f>
        <v>7.1472055803606604</v>
      </c>
      <c r="L20" s="10">
        <f>SUMIFS('Historical Data'!F$2:F$93,'Historical Data'!$B$2:$B$93,'Final Prices IND without CO2 '!$D20,'Historical Data'!$A$2:$A$93,'Final Prices IND without CO2 '!$C20)</f>
        <v>6.5910588855084304</v>
      </c>
      <c r="M20" s="10">
        <f>SUMIFS('Historical Data'!G$2:G$93,'Historical Data'!$B$2:$B$93,'Final Prices IND without CO2 '!$D20,'Historical Data'!$A$2:$A$93,'Final Prices IND without CO2 '!$C20)</f>
        <v>6.4318458940111878</v>
      </c>
      <c r="N20" s="10">
        <f>SUMIFS('Historical Data'!H$2:H$93,'Historical Data'!$B$2:$B$93,'Final Prices IND without CO2 '!$D20,'Historical Data'!$A$2:$A$93,'Final Prices IND without CO2 '!$C20)</f>
        <v>9.5996547362725924</v>
      </c>
      <c r="O20" s="10">
        <f>SUMIFS('Historical Data'!I$2:I$93,'Historical Data'!$B$2:$B$93,'Final Prices IND without CO2 '!$D20,'Historical Data'!$A$2:$A$93,'Final Prices IND without CO2 '!$C20)</f>
        <v>10.59734278868264</v>
      </c>
      <c r="P20" s="10">
        <f>SUMIFS('Historical Data'!J$2:J$93,'Historical Data'!$B$2:$B$93,'Final Prices IND without CO2 '!$D20,'Historical Data'!$A$2:$A$93,'Final Prices IND without CO2 '!$C20)</f>
        <v>10.034866096972971</v>
      </c>
      <c r="Q20" s="10">
        <f>SUMIFS('Historical Data'!K$2:K$93,'Historical Data'!$B$2:$B$93,'Final Prices IND without CO2 '!$D20,'Historical Data'!$A$2:$A$93,'Final Prices IND without CO2 '!$C20)</f>
        <v>11.10409274457268</v>
      </c>
      <c r="R20" s="10">
        <f>SUMIFS('Historical Data'!L$2:L$93,'Historical Data'!$B$2:$B$93,'Final Prices IND without CO2 '!$D20,'Historical Data'!$A$2:$A$93,'Final Prices IND without CO2 '!$C20)</f>
        <v>19.822774764682116</v>
      </c>
      <c r="S20" s="10">
        <f>SUMIFS('Historical Data'!M$2:M$93,'Historical Data'!$B$2:$B$93,'Final Prices IND without CO2 '!$D20,'Historical Data'!$A$2:$A$93,'Final Prices IND without CO2 '!$C20)</f>
        <v>12.592710138320362</v>
      </c>
      <c r="T20" s="10">
        <f>SUMIFS('Historical Data'!N$2:N$93,'Historical Data'!$B$2:$B$93,'Final Prices IND without CO2 '!$D20,'Historical Data'!$A$2:$A$93,'Final Prices IND without CO2 '!$C20)</f>
        <v>12.067688116812793</v>
      </c>
      <c r="U20" s="10">
        <f>SUMIFS('Historical Data'!O$2:O$93,'Historical Data'!$B$2:$B$93,'Final Prices IND without CO2 '!$D20,'Historical Data'!$A$2:$A$93,'Final Prices IND without CO2 '!$C20)</f>
        <v>14.677240265269488</v>
      </c>
      <c r="V20" s="10">
        <f>SUMIFS('Historical Data'!P$2:P$93,'Historical Data'!$B$2:$B$93,'Final Prices IND without CO2 '!$D20,'Historical Data'!$A$2:$A$93,'Final Prices IND without CO2 '!$C20)</f>
        <v>12.746092178355566</v>
      </c>
      <c r="W20" s="10">
        <f>SUMIFS('Historical Data'!Q$2:Q$93,'Historical Data'!$B$2:$B$93,'Final Prices IND without CO2 '!$D20,'Historical Data'!$A$2:$A$93,'Final Prices IND without CO2 '!$C20)</f>
        <v>11.018388264299571</v>
      </c>
      <c r="X20" s="10">
        <f>SUMIFS('Historical Data'!R$2:R$93,'Historical Data'!$B$2:$B$93,'Final Prices IND without CO2 '!$D20,'Historical Data'!$A$2:$A$93,'Final Prices IND without CO2 '!$C20)</f>
        <v>10.689604900554949</v>
      </c>
      <c r="Y20" s="10">
        <f>SUMIFS('Historical Data'!S$2:S$93,'Historical Data'!$B$2:$B$93,'Final Prices IND without CO2 '!$D20,'Historical Data'!$A$2:$A$93,'Final Prices IND without CO2 '!$C20)</f>
        <v>10.716535841541779</v>
      </c>
      <c r="Z20" s="10">
        <f>SUMIFS('Historical Data'!T$2:T$93,'Historical Data'!$B$2:$B$93,'Final Prices IND without CO2 '!$D20,'Historical Data'!$A$2:$A$93,'Final Prices IND without CO2 '!$C20)</f>
        <v>10.14017620771973</v>
      </c>
      <c r="AA20" s="10">
        <f>SUMIFS('Historical Data'!U$2:U$93,'Historical Data'!$B$2:$B$93,'Final Prices IND without CO2 '!$D20,'Historical Data'!$A$2:$A$93,'Final Prices IND without CO2 '!$C20)</f>
        <v>10.721746371079492</v>
      </c>
      <c r="AB20" s="12">
        <f>AA20*('Projection of Coal-OIl-Gas-CO2'!P$21/'Projection of Coal-OIl-Gas-CO2'!O$21)</f>
        <v>10.879366033934254</v>
      </c>
      <c r="AC20" s="12">
        <f>AB20*('Projection of Coal-OIl-Gas-CO2'!Q$21/'Projection of Coal-OIl-Gas-CO2'!P$21)</f>
        <v>10.266020284902035</v>
      </c>
      <c r="AD20" s="12">
        <f>AC20*('Projection of Coal-OIl-Gas-CO2'!R$21/'Projection of Coal-OIl-Gas-CO2'!Q$21)</f>
        <v>9.2573421098399127</v>
      </c>
      <c r="AE20" s="12">
        <f>AD20*('Projection of Coal-OIl-Gas-CO2'!S$21/'Projection of Coal-OIl-Gas-CO2'!R$21)</f>
        <v>8.9288976570381688</v>
      </c>
      <c r="AF20" s="12">
        <f>AE20*('Projection of Coal-OIl-Gas-CO2'!T$21/'Projection of Coal-OIl-Gas-CO2'!S$21)</f>
        <v>8.9647044737596797</v>
      </c>
      <c r="AG20" s="12">
        <f>AF20*('Projection of Coal-OIl-Gas-CO2'!U$21/'Projection of Coal-OIl-Gas-CO2'!T$21)</f>
        <v>9.0058525554923943</v>
      </c>
      <c r="AH20" s="12">
        <f>AG20*('Projection of Coal-OIl-Gas-CO2'!V$21/'Projection of Coal-OIl-Gas-CO2'!U$21)</f>
        <v>9.0487479878992616</v>
      </c>
      <c r="AI20" s="12">
        <f>AH20*('Projection of Coal-OIl-Gas-CO2'!W$21/'Projection of Coal-OIl-Gas-CO2'!V$21)</f>
        <v>9.0944229363109734</v>
      </c>
      <c r="AJ20" s="12">
        <f>AI20*('Projection of Coal-OIl-Gas-CO2'!X$21/'Projection of Coal-OIl-Gas-CO2'!W$21)</f>
        <v>9.1431078429834827</v>
      </c>
      <c r="AK20" s="12">
        <f>AJ20*('Projection of Coal-OIl-Gas-CO2'!Y$21/'Projection of Coal-OIl-Gas-CO2'!X$21)</f>
        <v>9.1994698075784243</v>
      </c>
      <c r="AL20" s="12">
        <f>AK20*('Projection of Coal-OIl-Gas-CO2'!Z$21/'Projection of Coal-OIl-Gas-CO2'!Y$21)</f>
        <v>9.258297711129492</v>
      </c>
      <c r="AM20" s="12">
        <f>AL20*('Projection of Coal-OIl-Gas-CO2'!AA$21/'Projection of Coal-OIl-Gas-CO2'!Z$21)</f>
        <v>9.3219611085100791</v>
      </c>
      <c r="AN20" s="12">
        <f>AM20*('Projection of Coal-OIl-Gas-CO2'!AB$21/'Projection of Coal-OIl-Gas-CO2'!AA$21)</f>
        <v>9.3895941263887366</v>
      </c>
      <c r="AO20" s="12">
        <f>AN20*('Projection of Coal-OIl-Gas-CO2'!AC$21/'Projection of Coal-OIl-Gas-CO2'!AB$21)</f>
        <v>9.4565595225556631</v>
      </c>
      <c r="AP20" s="12">
        <f>AO20*('Projection of Coal-OIl-Gas-CO2'!AD$21/'Projection of Coal-OIl-Gas-CO2'!AC$21)</f>
        <v>9.527069348412347</v>
      </c>
      <c r="AQ20" s="12">
        <f>AP20*('Projection of Coal-OIl-Gas-CO2'!AE$21/'Projection of Coal-OIl-Gas-CO2'!AD$21)</f>
        <v>9.5991465472718058</v>
      </c>
      <c r="AR20" s="12">
        <f>AQ20*('Projection of Coal-OIl-Gas-CO2'!AF$21/'Projection of Coal-OIl-Gas-CO2'!AE$21)</f>
        <v>9.6693383367800951</v>
      </c>
      <c r="AS20" s="12">
        <f>AR20*('Projection of Coal-OIl-Gas-CO2'!AG$21/'Projection of Coal-OIl-Gas-CO2'!AF$21)</f>
        <v>9.7410623404136256</v>
      </c>
      <c r="AT20" s="12">
        <f>AS20*('Projection of Coal-OIl-Gas-CO2'!AH$21/'Projection of Coal-OIl-Gas-CO2'!AG$21)</f>
        <v>9.7804234129811487</v>
      </c>
      <c r="AU20" s="12">
        <f>AT20*('Projection of Coal-OIl-Gas-CO2'!AI$21/'Projection of Coal-OIl-Gas-CO2'!AH$21)</f>
        <v>9.7927747215475147</v>
      </c>
      <c r="AV20" s="12">
        <f>AU20*('Projection of Coal-OIl-Gas-CO2'!AJ$21/'Projection of Coal-OIl-Gas-CO2'!AI$21)</f>
        <v>9.8063032838168542</v>
      </c>
      <c r="AW20" s="12">
        <f>AV20*('Projection of Coal-OIl-Gas-CO2'!AK$21/'Projection of Coal-OIl-Gas-CO2'!AJ$21)</f>
        <v>9.8196562338379145</v>
      </c>
      <c r="AX20" s="12">
        <f>AW20*('Projection of Coal-OIl-Gas-CO2'!AL$21/'Projection of Coal-OIl-Gas-CO2'!AK$21)</f>
        <v>9.8342466692639725</v>
      </c>
      <c r="AY20" s="12">
        <f>AX20*('Projection of Coal-OIl-Gas-CO2'!AM$21/'Projection of Coal-OIl-Gas-CO2'!AL$21)</f>
        <v>9.8211300002912356</v>
      </c>
      <c r="AZ20" s="12">
        <f>AY20*('Projection of Coal-OIl-Gas-CO2'!AN$21/'Projection of Coal-OIl-Gas-CO2'!AM$21)</f>
        <v>9.8142552753722114</v>
      </c>
      <c r="BA20" s="12">
        <f>AZ20*('Projection of Coal-OIl-Gas-CO2'!AO$21/'Projection of Coal-OIl-Gas-CO2'!AN$21)</f>
        <v>9.7983884845162468</v>
      </c>
      <c r="BB20" s="12">
        <f>BA20*('Projection of Coal-OIl-Gas-CO2'!AP$21/'Projection of Coal-OIl-Gas-CO2'!AO$21)</f>
        <v>9.7729188096355468</v>
      </c>
      <c r="BC20" s="12">
        <f>BB20*('Projection of Coal-OIl-Gas-CO2'!AQ$21/'Projection of Coal-OIl-Gas-CO2'!AP$21)</f>
        <v>9.7388135067637194</v>
      </c>
      <c r="BD20" s="12">
        <f>BC20*('Projection of Coal-OIl-Gas-CO2'!AR$21/'Projection of Coal-OIl-Gas-CO2'!AQ$21)</f>
        <v>9.7015487501995867</v>
      </c>
      <c r="BE20" s="12">
        <f>BD20*('Projection of Coal-OIl-Gas-CO2'!AS$21/'Projection of Coal-OIl-Gas-CO2'!AR$21)</f>
        <v>9.6540089123347137</v>
      </c>
      <c r="BF20" s="12">
        <f>BE20*('Projection of Coal-OIl-Gas-CO2'!AT$21/'Projection of Coal-OIl-Gas-CO2'!AS$21)</f>
        <v>9.5994842445928459</v>
      </c>
      <c r="BG20" s="12">
        <f>BF20*('Projection of Coal-OIl-Gas-CO2'!AU$21/'Projection of Coal-OIl-Gas-CO2'!AT$21)</f>
        <v>9.538289452277537</v>
      </c>
      <c r="BH20" s="12">
        <f>BG20*('Projection of Coal-OIl-Gas-CO2'!AV$21/'Projection of Coal-OIl-Gas-CO2'!AU$21)</f>
        <v>9.4699807494108104</v>
      </c>
    </row>
    <row r="21" spans="1:60" x14ac:dyDescent="0.3">
      <c r="A21" s="9" t="s">
        <v>147</v>
      </c>
      <c r="B21" t="s">
        <v>47</v>
      </c>
      <c r="C21" s="9" t="s">
        <v>45</v>
      </c>
      <c r="D21" t="s">
        <v>81</v>
      </c>
      <c r="E21" t="s">
        <v>79</v>
      </c>
      <c r="F21" t="s">
        <v>90</v>
      </c>
      <c r="G21" t="s">
        <v>90</v>
      </c>
      <c r="H21" t="s">
        <v>80</v>
      </c>
      <c r="I21" s="9" t="s">
        <v>145</v>
      </c>
      <c r="J21" s="10">
        <f>SUMIFS('Historical Data'!D$2:D$93,'Historical Data'!$B$2:$B$93,'Final Prices IND without CO2 '!$D21,'Historical Data'!$A$2:$A$93,'Final Prices IND without CO2 '!$C21)</f>
        <v>11.532011038354325</v>
      </c>
      <c r="K21" s="10">
        <f>SUMIFS('Historical Data'!E$2:E$93,'Historical Data'!$B$2:$B$93,'Final Prices IND without CO2 '!$D21,'Historical Data'!$A$2:$A$93,'Final Prices IND without CO2 '!$C21)</f>
        <v>13.135014889837032</v>
      </c>
      <c r="L21" s="10">
        <f>SUMIFS('Historical Data'!F$2:F$93,'Historical Data'!$B$2:$B$93,'Final Prices IND without CO2 '!$D21,'Historical Data'!$A$2:$A$93,'Final Prices IND without CO2 '!$C21)</f>
        <v>10.895089030906352</v>
      </c>
      <c r="M21" s="10">
        <f>SUMIFS('Historical Data'!G$2:G$93,'Historical Data'!$B$2:$B$93,'Final Prices IND without CO2 '!$D21,'Historical Data'!$A$2:$A$93,'Final Prices IND without CO2 '!$C21)</f>
        <v>11.508617191047168</v>
      </c>
      <c r="N21" s="10">
        <f>SUMIFS('Historical Data'!H$2:H$93,'Historical Data'!$B$2:$B$93,'Final Prices IND without CO2 '!$D21,'Historical Data'!$A$2:$A$93,'Final Prices IND without CO2 '!$C21)</f>
        <v>15.55404551462194</v>
      </c>
      <c r="O21" s="10">
        <f>SUMIFS('Historical Data'!I$2:I$93,'Historical Data'!$B$2:$B$93,'Final Prices IND without CO2 '!$D21,'Historical Data'!$A$2:$A$93,'Final Prices IND without CO2 '!$C21)</f>
        <v>15.530502829214401</v>
      </c>
      <c r="P21" s="10">
        <f>SUMIFS('Historical Data'!J$2:J$93,'Historical Data'!$B$2:$B$93,'Final Prices IND without CO2 '!$D21,'Historical Data'!$A$2:$A$93,'Final Prices IND without CO2 '!$C21)</f>
        <v>15.753532345046171</v>
      </c>
      <c r="Q21" s="10">
        <f>SUMIFS('Historical Data'!K$2:K$93,'Historical Data'!$B$2:$B$93,'Final Prices IND without CO2 '!$D21,'Historical Data'!$A$2:$A$93,'Final Prices IND without CO2 '!$C21)</f>
        <v>19.790853369741289</v>
      </c>
      <c r="R21" s="10">
        <f>SUMIFS('Historical Data'!L$2:L$93,'Historical Data'!$B$2:$B$93,'Final Prices IND without CO2 '!$D21,'Historical Data'!$A$2:$A$93,'Final Prices IND without CO2 '!$C21)</f>
        <v>30.455488490161503</v>
      </c>
      <c r="S21" s="10">
        <f>SUMIFS('Historical Data'!M$2:M$93,'Historical Data'!$B$2:$B$93,'Final Prices IND without CO2 '!$D21,'Historical Data'!$A$2:$A$93,'Final Prices IND without CO2 '!$C21)</f>
        <v>19.704868723632163</v>
      </c>
      <c r="T21" s="10">
        <f>SUMIFS('Historical Data'!N$2:N$93,'Historical Data'!$B$2:$B$93,'Final Prices IND without CO2 '!$D21,'Historical Data'!$A$2:$A$93,'Final Prices IND without CO2 '!$C21)</f>
        <v>21.342691935421968</v>
      </c>
      <c r="U21" s="10">
        <f>SUMIFS('Historical Data'!O$2:O$93,'Historical Data'!$B$2:$B$93,'Final Prices IND without CO2 '!$D21,'Historical Data'!$A$2:$A$93,'Final Prices IND without CO2 '!$C21)</f>
        <v>23.39648261705095</v>
      </c>
      <c r="V21" s="10">
        <f>SUMIFS('Historical Data'!P$2:P$93,'Historical Data'!$B$2:$B$93,'Final Prices IND without CO2 '!$D21,'Historical Data'!$A$2:$A$93,'Final Prices IND without CO2 '!$C21)</f>
        <v>18.927137118040111</v>
      </c>
      <c r="W21" s="10">
        <f>SUMIFS('Historical Data'!Q$2:Q$93,'Historical Data'!$B$2:$B$93,'Final Prices IND without CO2 '!$D21,'Historical Data'!$A$2:$A$93,'Final Prices IND without CO2 '!$C21)</f>
        <v>15.187947563593223</v>
      </c>
      <c r="X21" s="10">
        <f>SUMIFS('Historical Data'!R$2:R$93,'Historical Data'!$B$2:$B$93,'Final Prices IND without CO2 '!$D21,'Historical Data'!$A$2:$A$93,'Final Prices IND without CO2 '!$C21)</f>
        <v>13.631153564688049</v>
      </c>
      <c r="Y21" s="10">
        <f>SUMIFS('Historical Data'!S$2:S$93,'Historical Data'!$B$2:$B$93,'Final Prices IND without CO2 '!$D21,'Historical Data'!$A$2:$A$93,'Final Prices IND without CO2 '!$C21)</f>
        <v>12.748850060803827</v>
      </c>
      <c r="Z21" s="10">
        <f>SUMIFS('Historical Data'!T$2:T$93,'Historical Data'!$B$2:$B$93,'Final Prices IND without CO2 '!$D21,'Historical Data'!$A$2:$A$93,'Final Prices IND without CO2 '!$C21)</f>
        <v>12.063187953071822</v>
      </c>
      <c r="AA21" s="10">
        <f>SUMIFS('Historical Data'!U$2:U$93,'Historical Data'!$B$2:$B$93,'Final Prices IND without CO2 '!$D21,'Historical Data'!$A$2:$A$93,'Final Prices IND without CO2 '!$C21)</f>
        <v>12.755048729925633</v>
      </c>
      <c r="AB21" s="12">
        <f>AA21*('Projection of Coal-OIl-Gas-CO2'!P$21/'Projection of Coal-OIl-Gas-CO2'!O$21)</f>
        <v>12.942559832214888</v>
      </c>
      <c r="AC21" s="12">
        <f>AB21*('Projection of Coal-OIl-Gas-CO2'!Q$21/'Projection of Coal-OIl-Gas-CO2'!P$21)</f>
        <v>12.212897457594565</v>
      </c>
      <c r="AD21" s="12">
        <f>AC21*('Projection of Coal-OIl-Gas-CO2'!R$21/'Projection of Coal-OIl-Gas-CO2'!Q$21)</f>
        <v>11.012930695609457</v>
      </c>
      <c r="AE21" s="12">
        <f>AD21*('Projection of Coal-OIl-Gas-CO2'!S$21/'Projection of Coal-OIl-Gas-CO2'!R$21)</f>
        <v>10.622199106223967</v>
      </c>
      <c r="AF21" s="12">
        <f>AE21*('Projection of Coal-OIl-Gas-CO2'!T$21/'Projection of Coal-OIl-Gas-CO2'!S$21)</f>
        <v>10.664796429117027</v>
      </c>
      <c r="AG21" s="12">
        <f>AF21*('Projection of Coal-OIl-Gas-CO2'!U$21/'Projection of Coal-OIl-Gas-CO2'!T$21)</f>
        <v>10.71374794965098</v>
      </c>
      <c r="AH21" s="12">
        <f>AG21*('Projection of Coal-OIl-Gas-CO2'!V$21/'Projection of Coal-OIl-Gas-CO2'!U$21)</f>
        <v>10.764778193391555</v>
      </c>
      <c r="AI21" s="12">
        <f>AH21*('Projection of Coal-OIl-Gas-CO2'!W$21/'Projection of Coal-OIl-Gas-CO2'!V$21)</f>
        <v>10.819115068427106</v>
      </c>
      <c r="AJ21" s="12">
        <f>AI21*('Projection of Coal-OIl-Gas-CO2'!X$21/'Projection of Coal-OIl-Gas-CO2'!W$21)</f>
        <v>10.877032718735897</v>
      </c>
      <c r="AK21" s="12">
        <f>AJ21*('Projection of Coal-OIl-Gas-CO2'!Y$21/'Projection of Coal-OIl-Gas-CO2'!X$21)</f>
        <v>10.944083325982302</v>
      </c>
      <c r="AL21" s="12">
        <f>AK21*('Projection of Coal-OIl-Gas-CO2'!Z$21/'Projection of Coal-OIl-Gas-CO2'!Y$21)</f>
        <v>11.014067519835013</v>
      </c>
      <c r="AM21" s="12">
        <f>AL21*('Projection of Coal-OIl-Gas-CO2'!AA$21/'Projection of Coal-OIl-Gas-CO2'!Z$21)</f>
        <v>11.089804224267077</v>
      </c>
      <c r="AN21" s="12">
        <f>AM21*('Projection of Coal-OIl-Gas-CO2'!AB$21/'Projection of Coal-OIl-Gas-CO2'!AA$21)</f>
        <v>11.170263359275262</v>
      </c>
      <c r="AO21" s="12">
        <f>AN21*('Projection of Coal-OIl-Gas-CO2'!AC$21/'Projection of Coal-OIl-Gas-CO2'!AB$21)</f>
        <v>11.249928262898786</v>
      </c>
      <c r="AP21" s="12">
        <f>AO21*('Projection of Coal-OIl-Gas-CO2'!AD$21/'Projection of Coal-OIl-Gas-CO2'!AC$21)</f>
        <v>11.333809771900572</v>
      </c>
      <c r="AQ21" s="12">
        <f>AP21*('Projection of Coal-OIl-Gas-CO2'!AE$21/'Projection of Coal-OIl-Gas-CO2'!AD$21)</f>
        <v>11.419555894962089</v>
      </c>
      <c r="AR21" s="12">
        <f>AQ21*('Projection of Coal-OIl-Gas-CO2'!AF$21/'Projection of Coal-OIl-Gas-CO2'!AE$21)</f>
        <v>11.503059054301305</v>
      </c>
      <c r="AS21" s="12">
        <f>AR21*('Projection of Coal-OIl-Gas-CO2'!AG$21/'Projection of Coal-OIl-Gas-CO2'!AF$21)</f>
        <v>11.588385001193569</v>
      </c>
      <c r="AT21" s="12">
        <f>AS21*('Projection of Coal-OIl-Gas-CO2'!AH$21/'Projection of Coal-OIl-Gas-CO2'!AG$21)</f>
        <v>11.63521061908126</v>
      </c>
      <c r="AU21" s="12">
        <f>AT21*('Projection of Coal-OIl-Gas-CO2'!AI$21/'Projection of Coal-OIl-Gas-CO2'!AH$21)</f>
        <v>11.64990426479809</v>
      </c>
      <c r="AV21" s="12">
        <f>AU21*('Projection of Coal-OIl-Gas-CO2'!AJ$21/'Projection of Coal-OIl-Gas-CO2'!AI$21)</f>
        <v>11.665998421945542</v>
      </c>
      <c r="AW21" s="12">
        <f>AV21*('Projection of Coal-OIl-Gas-CO2'!AK$21/'Projection of Coal-OIl-Gas-CO2'!AJ$21)</f>
        <v>11.6818836632404</v>
      </c>
      <c r="AX21" s="12">
        <f>AW21*('Projection of Coal-OIl-Gas-CO2'!AL$21/'Projection of Coal-OIl-Gas-CO2'!AK$21)</f>
        <v>11.699241070178525</v>
      </c>
      <c r="AY21" s="12">
        <f>AX21*('Projection of Coal-OIl-Gas-CO2'!AM$21/'Projection of Coal-OIl-Gas-CO2'!AL$21)</f>
        <v>11.683636918939428</v>
      </c>
      <c r="AZ21" s="12">
        <f>AY21*('Projection of Coal-OIl-Gas-CO2'!AN$21/'Projection of Coal-OIl-Gas-CO2'!AM$21)</f>
        <v>11.675458451709172</v>
      </c>
      <c r="BA21" s="12">
        <f>AZ21*('Projection of Coal-OIl-Gas-CO2'!AO$21/'Projection of Coal-OIl-Gas-CO2'!AN$21)</f>
        <v>11.656582637681222</v>
      </c>
      <c r="BB21" s="12">
        <f>BA21*('Projection of Coal-OIl-Gas-CO2'!AP$21/'Projection of Coal-OIl-Gas-CO2'!AO$21)</f>
        <v>11.62628282149503</v>
      </c>
      <c r="BC21" s="12">
        <f>BB21*('Projection of Coal-OIl-Gas-CO2'!AQ$21/'Projection of Coal-OIl-Gas-CO2'!AP$21)</f>
        <v>11.585709692358863</v>
      </c>
      <c r="BD21" s="12">
        <f>BC21*('Projection of Coal-OIl-Gas-CO2'!AR$21/'Projection of Coal-OIl-Gas-CO2'!AQ$21)</f>
        <v>11.541377941780766</v>
      </c>
      <c r="BE21" s="12">
        <f>BD21*('Projection of Coal-OIl-Gas-CO2'!AS$21/'Projection of Coal-OIl-Gas-CO2'!AR$21)</f>
        <v>11.484822514372519</v>
      </c>
      <c r="BF21" s="12">
        <f>BE21*('Projection of Coal-OIl-Gas-CO2'!AT$21/'Projection of Coal-OIl-Gas-CO2'!AS$21)</f>
        <v>11.419957634159864</v>
      </c>
      <c r="BG21" s="12">
        <f>BF21*('Projection of Coal-OIl-Gas-CO2'!AU$21/'Projection of Coal-OIl-Gas-CO2'!AT$21)</f>
        <v>11.347157688051752</v>
      </c>
      <c r="BH21" s="12">
        <f>BG21*('Projection of Coal-OIl-Gas-CO2'!AV$21/'Projection of Coal-OIl-Gas-CO2'!AU$21)</f>
        <v>11.265894729239996</v>
      </c>
    </row>
    <row r="22" spans="1:60" x14ac:dyDescent="0.3">
      <c r="A22" s="9" t="s">
        <v>147</v>
      </c>
      <c r="B22" t="s">
        <v>47</v>
      </c>
      <c r="C22" s="9" t="s">
        <v>47</v>
      </c>
      <c r="D22" t="s">
        <v>81</v>
      </c>
      <c r="E22" t="s">
        <v>79</v>
      </c>
      <c r="F22" t="s">
        <v>90</v>
      </c>
      <c r="G22" t="s">
        <v>90</v>
      </c>
      <c r="H22" t="s">
        <v>80</v>
      </c>
      <c r="I22" s="9" t="s">
        <v>145</v>
      </c>
      <c r="J22" s="10">
        <f>SUMIFS('Historical Data'!D$2:D$93,'Historical Data'!$B$2:$B$93,'Final Prices IND without CO2 '!$D22,'Historical Data'!$A$2:$A$93,'Final Prices IND without CO2 '!$C22)</f>
        <v>9.7156609027470733</v>
      </c>
      <c r="K22" s="10">
        <f>SUMIFS('Historical Data'!E$2:E$93,'Historical Data'!$B$2:$B$93,'Final Prices IND without CO2 '!$D22,'Historical Data'!$A$2:$A$93,'Final Prices IND without CO2 '!$C22)</f>
        <v>10.802187790720637</v>
      </c>
      <c r="L22" s="10">
        <f>SUMIFS('Historical Data'!F$2:F$93,'Historical Data'!$B$2:$B$93,'Final Prices IND without CO2 '!$D22,'Historical Data'!$A$2:$A$93,'Final Prices IND without CO2 '!$C22)</f>
        <v>9.9799535931142582</v>
      </c>
      <c r="M22" s="10">
        <f>SUMIFS('Historical Data'!G$2:G$93,'Historical Data'!$B$2:$B$93,'Final Prices IND without CO2 '!$D22,'Historical Data'!$A$2:$A$93,'Final Prices IND without CO2 '!$C22)</f>
        <v>9.8356944531142556</v>
      </c>
      <c r="N22" s="10">
        <f>SUMIFS('Historical Data'!H$2:H$93,'Historical Data'!$B$2:$B$93,'Final Prices IND without CO2 '!$D22,'Historical Data'!$A$2:$A$93,'Final Prices IND without CO2 '!$C22)</f>
        <v>11.226936708482373</v>
      </c>
      <c r="O22" s="10">
        <f>SUMIFS('Historical Data'!I$2:I$93,'Historical Data'!$B$2:$B$93,'Final Prices IND without CO2 '!$D22,'Historical Data'!$A$2:$A$93,'Final Prices IND without CO2 '!$C22)</f>
        <v>12.679290136831014</v>
      </c>
      <c r="P22" s="10">
        <f>SUMIFS('Historical Data'!J$2:J$93,'Historical Data'!$B$2:$B$93,'Final Prices IND without CO2 '!$D22,'Historical Data'!$A$2:$A$93,'Final Prices IND without CO2 '!$C22)</f>
        <v>12.193342494265003</v>
      </c>
      <c r="Q22" s="10">
        <f>SUMIFS('Historical Data'!K$2:K$93,'Historical Data'!$B$2:$B$93,'Final Prices IND without CO2 '!$D22,'Historical Data'!$A$2:$A$93,'Final Prices IND without CO2 '!$C22)</f>
        <v>12.468981900990746</v>
      </c>
      <c r="R22" s="10">
        <f>SUMIFS('Historical Data'!L$2:L$93,'Historical Data'!$B$2:$B$93,'Final Prices IND without CO2 '!$D22,'Historical Data'!$A$2:$A$93,'Final Prices IND without CO2 '!$C22)</f>
        <v>15.159904714444714</v>
      </c>
      <c r="S22" s="10">
        <f>SUMIFS('Historical Data'!M$2:M$93,'Historical Data'!$B$2:$B$93,'Final Prices IND without CO2 '!$D22,'Historical Data'!$A$2:$A$93,'Final Prices IND without CO2 '!$C22)</f>
        <v>14.918235415335648</v>
      </c>
      <c r="T22" s="10">
        <f>SUMIFS('Historical Data'!N$2:N$93,'Historical Data'!$B$2:$B$93,'Final Prices IND without CO2 '!$D22,'Historical Data'!$A$2:$A$93,'Final Prices IND without CO2 '!$C22)</f>
        <v>17.194355198206367</v>
      </c>
      <c r="U22" s="10">
        <f>SUMIFS('Historical Data'!O$2:O$93,'Historical Data'!$B$2:$B$93,'Final Prices IND without CO2 '!$D22,'Historical Data'!$A$2:$A$93,'Final Prices IND without CO2 '!$C22)</f>
        <v>20.167475049985274</v>
      </c>
      <c r="V22" s="10">
        <f>SUMIFS('Historical Data'!P$2:P$93,'Historical Data'!$B$2:$B$93,'Final Prices IND without CO2 '!$D22,'Historical Data'!$A$2:$A$93,'Final Prices IND without CO2 '!$C22)</f>
        <v>19.647233358054695</v>
      </c>
      <c r="W22" s="10">
        <f>SUMIFS('Historical Data'!Q$2:Q$93,'Historical Data'!$B$2:$B$93,'Final Prices IND without CO2 '!$D22,'Historical Data'!$A$2:$A$93,'Final Prices IND without CO2 '!$C22)</f>
        <v>20.651391490240186</v>
      </c>
      <c r="X22" s="10">
        <f>SUMIFS('Historical Data'!R$2:R$93,'Historical Data'!$B$2:$B$93,'Final Prices IND without CO2 '!$D22,'Historical Data'!$A$2:$A$93,'Final Prices IND without CO2 '!$C22)</f>
        <v>20.242673311407867</v>
      </c>
      <c r="Y22" s="10">
        <f>SUMIFS('Historical Data'!S$2:S$93,'Historical Data'!$B$2:$B$93,'Final Prices IND without CO2 '!$D22,'Historical Data'!$A$2:$A$93,'Final Prices IND without CO2 '!$C22)</f>
        <v>17.522560719914207</v>
      </c>
      <c r="Z22" s="10">
        <f>SUMIFS('Historical Data'!T$2:T$93,'Historical Data'!$B$2:$B$93,'Final Prices IND without CO2 '!$D22,'Historical Data'!$A$2:$A$93,'Final Prices IND without CO2 '!$C22)</f>
        <v>14.992006582031044</v>
      </c>
      <c r="AA22" s="10">
        <f>SUMIFS('Historical Data'!U$2:U$93,'Historical Data'!$B$2:$B$93,'Final Prices IND without CO2 '!$D22,'Historical Data'!$A$2:$A$93,'Final Prices IND without CO2 '!$C22)</f>
        <v>16.084460728472774</v>
      </c>
      <c r="AB22" s="12">
        <f>AA22*('Projection of Coal-OIl-Gas-CO2'!P$21/'Projection of Coal-OIl-Gas-CO2'!O$21)</f>
        <v>16.320917289696883</v>
      </c>
      <c r="AC22" s="12">
        <f>AB22*('Projection of Coal-OIl-Gas-CO2'!Q$21/'Projection of Coal-OIl-Gas-CO2'!P$21)</f>
        <v>15.400793340496323</v>
      </c>
      <c r="AD22" s="12">
        <f>AC22*('Projection of Coal-OIl-Gas-CO2'!R$21/'Projection of Coal-OIl-Gas-CO2'!Q$21)</f>
        <v>13.887602864529036</v>
      </c>
      <c r="AE22" s="12">
        <f>AD22*('Projection of Coal-OIl-Gas-CO2'!S$21/'Projection of Coal-OIl-Gas-CO2'!R$21)</f>
        <v>13.394879783816721</v>
      </c>
      <c r="AF22" s="12">
        <f>AE22*('Projection of Coal-OIl-Gas-CO2'!T$21/'Projection of Coal-OIl-Gas-CO2'!S$21)</f>
        <v>13.448596157757654</v>
      </c>
      <c r="AG22" s="12">
        <f>AF22*('Projection of Coal-OIl-Gas-CO2'!U$21/'Projection of Coal-OIl-Gas-CO2'!T$21)</f>
        <v>13.510325346434144</v>
      </c>
      <c r="AH22" s="12">
        <f>AG22*('Projection of Coal-OIl-Gas-CO2'!V$21/'Projection of Coal-OIl-Gas-CO2'!U$21)</f>
        <v>13.574675861182389</v>
      </c>
      <c r="AI22" s="12">
        <f>AH22*('Projection of Coal-OIl-Gas-CO2'!W$21/'Projection of Coal-OIl-Gas-CO2'!V$21)</f>
        <v>13.643196127245092</v>
      </c>
      <c r="AJ22" s="12">
        <f>AI22*('Projection of Coal-OIl-Gas-CO2'!X$21/'Projection of Coal-OIl-Gas-CO2'!W$21)</f>
        <v>13.716231847578449</v>
      </c>
      <c r="AK22" s="12">
        <f>AJ22*('Projection of Coal-OIl-Gas-CO2'!Y$21/'Projection of Coal-OIl-Gas-CO2'!X$21)</f>
        <v>13.800784473123874</v>
      </c>
      <c r="AL22" s="12">
        <f>AK22*('Projection of Coal-OIl-Gas-CO2'!Z$21/'Projection of Coal-OIl-Gas-CO2'!Y$21)</f>
        <v>13.889036430562246</v>
      </c>
      <c r="AM22" s="12">
        <f>AL22*('Projection of Coal-OIl-Gas-CO2'!AA$21/'Projection of Coal-OIl-Gas-CO2'!Z$21)</f>
        <v>13.984542459111037</v>
      </c>
      <c r="AN22" s="12">
        <f>AM22*('Projection of Coal-OIl-Gas-CO2'!AB$21/'Projection of Coal-OIl-Gas-CO2'!AA$21)</f>
        <v>14.086003600082593</v>
      </c>
      <c r="AO22" s="12">
        <f>AN22*('Projection of Coal-OIl-Gas-CO2'!AC$21/'Projection of Coal-OIl-Gas-CO2'!AB$21)</f>
        <v>14.186463193840462</v>
      </c>
      <c r="AP22" s="12">
        <f>AO22*('Projection of Coal-OIl-Gas-CO2'!AD$21/'Projection of Coal-OIl-Gas-CO2'!AC$21)</f>
        <v>14.29224004079353</v>
      </c>
      <c r="AQ22" s="12">
        <f>AP22*('Projection of Coal-OIl-Gas-CO2'!AE$21/'Projection of Coal-OIl-Gas-CO2'!AD$21)</f>
        <v>14.40036821640496</v>
      </c>
      <c r="AR22" s="12">
        <f>AQ22*('Projection of Coal-OIl-Gas-CO2'!AF$21/'Projection of Coal-OIl-Gas-CO2'!AE$21)</f>
        <v>14.50566795422124</v>
      </c>
      <c r="AS22" s="12">
        <f>AR22*('Projection of Coal-OIl-Gas-CO2'!AG$21/'Projection of Coal-OIl-Gas-CO2'!AF$21)</f>
        <v>14.613266276341987</v>
      </c>
      <c r="AT22" s="12">
        <f>AS22*('Projection of Coal-OIl-Gas-CO2'!AH$21/'Projection of Coal-OIl-Gas-CO2'!AG$21)</f>
        <v>14.672314644399883</v>
      </c>
      <c r="AU22" s="12">
        <f>AT22*('Projection of Coal-OIl-Gas-CO2'!AI$21/'Projection of Coal-OIl-Gas-CO2'!AH$21)</f>
        <v>14.690843728254809</v>
      </c>
      <c r="AV22" s="12">
        <f>AU22*('Projection of Coal-OIl-Gas-CO2'!AJ$21/'Projection of Coal-OIl-Gas-CO2'!AI$21)</f>
        <v>14.711138894825885</v>
      </c>
      <c r="AW22" s="12">
        <f>AV22*('Projection of Coal-OIl-Gas-CO2'!AK$21/'Projection of Coal-OIl-Gas-CO2'!AJ$21)</f>
        <v>14.731170612867857</v>
      </c>
      <c r="AX22" s="12">
        <f>AW22*('Projection of Coal-OIl-Gas-CO2'!AL$21/'Projection of Coal-OIl-Gas-CO2'!AK$21)</f>
        <v>14.753058771522193</v>
      </c>
      <c r="AY22" s="12">
        <f>AX22*('Projection of Coal-OIl-Gas-CO2'!AM$21/'Projection of Coal-OIl-Gas-CO2'!AL$21)</f>
        <v>14.733381515627627</v>
      </c>
      <c r="AZ22" s="12">
        <f>AY22*('Projection of Coal-OIl-Gas-CO2'!AN$21/'Projection of Coal-OIl-Gas-CO2'!AM$21)</f>
        <v>14.723068247699807</v>
      </c>
      <c r="BA22" s="12">
        <f>AZ22*('Projection of Coal-OIl-Gas-CO2'!AO$21/'Projection of Coal-OIl-Gas-CO2'!AN$21)</f>
        <v>14.699265336720861</v>
      </c>
      <c r="BB22" s="12">
        <f>BA22*('Projection of Coal-OIl-Gas-CO2'!AP$21/'Projection of Coal-OIl-Gas-CO2'!AO$21)</f>
        <v>14.661056450667504</v>
      </c>
      <c r="BC22" s="12">
        <f>BB22*('Projection of Coal-OIl-Gas-CO2'!AQ$21/'Projection of Coal-OIl-Gas-CO2'!AP$21)</f>
        <v>14.609892639690379</v>
      </c>
      <c r="BD22" s="12">
        <f>BC22*('Projection of Coal-OIl-Gas-CO2'!AR$21/'Projection of Coal-OIl-Gas-CO2'!AQ$21)</f>
        <v>14.553989105623518</v>
      </c>
      <c r="BE22" s="12">
        <f>BD22*('Projection of Coal-OIl-Gas-CO2'!AS$21/'Projection of Coal-OIl-Gas-CO2'!AR$21)</f>
        <v>14.482671185136416</v>
      </c>
      <c r="BF22" s="12">
        <f>BE22*('Projection of Coal-OIl-Gas-CO2'!AT$21/'Projection of Coal-OIl-Gas-CO2'!AS$21)</f>
        <v>14.400874820376968</v>
      </c>
      <c r="BG22" s="12">
        <f>BF22*('Projection of Coal-OIl-Gas-CO2'!AU$21/'Projection of Coal-OIl-Gas-CO2'!AT$21)</f>
        <v>14.309072123342686</v>
      </c>
      <c r="BH22" s="12">
        <f>BG22*('Projection of Coal-OIl-Gas-CO2'!AV$21/'Projection of Coal-OIl-Gas-CO2'!AU$21)</f>
        <v>14.206597338858284</v>
      </c>
    </row>
    <row r="23" spans="1:60" x14ac:dyDescent="0.3">
      <c r="A23" s="9" t="s">
        <v>147</v>
      </c>
      <c r="B23" t="s">
        <v>47</v>
      </c>
      <c r="C23" s="9" t="s">
        <v>49</v>
      </c>
      <c r="D23" t="s">
        <v>81</v>
      </c>
      <c r="E23" t="s">
        <v>79</v>
      </c>
      <c r="F23" t="s">
        <v>90</v>
      </c>
      <c r="G23" t="s">
        <v>90</v>
      </c>
      <c r="H23" t="s">
        <v>80</v>
      </c>
      <c r="I23" s="9" t="s">
        <v>145</v>
      </c>
      <c r="J23" s="10">
        <f>SUMIFS('Historical Data'!D$2:D$93,'Historical Data'!$B$2:$B$93,'Final Prices IND without CO2 '!$D23,'Historical Data'!$A$2:$A$93,'Final Prices IND without CO2 '!$C23)</f>
        <v>13.294332943522781</v>
      </c>
      <c r="K23" s="10">
        <f>SUMIFS('Historical Data'!E$2:E$93,'Historical Data'!$B$2:$B$93,'Final Prices IND without CO2 '!$D23,'Historical Data'!$A$2:$A$93,'Final Prices IND without CO2 '!$C23)</f>
        <v>17.17133782374135</v>
      </c>
      <c r="L23" s="10">
        <f>SUMIFS('Historical Data'!F$2:F$93,'Historical Data'!$B$2:$B$93,'Final Prices IND without CO2 '!$D23,'Historical Data'!$A$2:$A$93,'Final Prices IND without CO2 '!$C23)</f>
        <v>12.23912334290614</v>
      </c>
      <c r="M23" s="10">
        <f>SUMIFS('Historical Data'!G$2:G$93,'Historical Data'!$B$2:$B$93,'Final Prices IND without CO2 '!$D23,'Historical Data'!$A$2:$A$93,'Final Prices IND without CO2 '!$C23)</f>
        <v>16.172038817774226</v>
      </c>
      <c r="N23" s="10">
        <f>SUMIFS('Historical Data'!H$2:H$93,'Historical Data'!$B$2:$B$93,'Final Prices IND without CO2 '!$D23,'Historical Data'!$A$2:$A$93,'Final Prices IND without CO2 '!$C23)</f>
        <v>16.311683976662373</v>
      </c>
      <c r="O23" s="10">
        <f>SUMIFS('Historical Data'!I$2:I$93,'Historical Data'!$B$2:$B$93,'Final Prices IND without CO2 '!$D23,'Historical Data'!$A$2:$A$93,'Final Prices IND without CO2 '!$C23)</f>
        <v>17.758512884932117</v>
      </c>
      <c r="P23" s="10">
        <f>SUMIFS('Historical Data'!J$2:J$93,'Historical Data'!$B$2:$B$93,'Final Prices IND without CO2 '!$D23,'Historical Data'!$A$2:$A$93,'Final Prices IND without CO2 '!$C23)</f>
        <v>16.306019373665471</v>
      </c>
      <c r="Q23" s="10">
        <f>SUMIFS('Historical Data'!K$2:K$93,'Historical Data'!$B$2:$B$93,'Final Prices IND without CO2 '!$D23,'Historical Data'!$A$2:$A$93,'Final Prices IND without CO2 '!$C23)</f>
        <v>18.947335323780237</v>
      </c>
      <c r="R23" s="10">
        <f>SUMIFS('Historical Data'!L$2:L$93,'Historical Data'!$B$2:$B$93,'Final Prices IND without CO2 '!$D23,'Historical Data'!$A$2:$A$93,'Final Prices IND without CO2 '!$C23)</f>
        <v>25.998925557418794</v>
      </c>
      <c r="S23" s="10">
        <f>SUMIFS('Historical Data'!M$2:M$93,'Historical Data'!$B$2:$B$93,'Final Prices IND without CO2 '!$D23,'Historical Data'!$A$2:$A$93,'Final Prices IND without CO2 '!$C23)</f>
        <v>20.80337270109532</v>
      </c>
      <c r="T23" s="10">
        <f>SUMIFS('Historical Data'!N$2:N$93,'Historical Data'!$B$2:$B$93,'Final Prices IND without CO2 '!$D23,'Historical Data'!$A$2:$A$93,'Final Prices IND without CO2 '!$C23)</f>
        <v>21.011465875794602</v>
      </c>
      <c r="U23" s="10">
        <f>SUMIFS('Historical Data'!O$2:O$93,'Historical Data'!$B$2:$B$93,'Final Prices IND without CO2 '!$D23,'Historical Data'!$A$2:$A$93,'Final Prices IND without CO2 '!$C23)</f>
        <v>23.033382930758606</v>
      </c>
      <c r="V23" s="10">
        <f>SUMIFS('Historical Data'!P$2:P$93,'Historical Data'!$B$2:$B$93,'Final Prices IND without CO2 '!$D23,'Historical Data'!$A$2:$A$93,'Final Prices IND without CO2 '!$C23)</f>
        <v>18.633399052260771</v>
      </c>
      <c r="W23" s="10">
        <f>SUMIFS('Historical Data'!Q$2:Q$93,'Historical Data'!$B$2:$B$93,'Final Prices IND without CO2 '!$D23,'Historical Data'!$A$2:$A$93,'Final Prices IND without CO2 '!$C23)</f>
        <v>14.952239526362611</v>
      </c>
      <c r="X23" s="10">
        <f>SUMIFS('Historical Data'!R$2:R$93,'Historical Data'!$B$2:$B$93,'Final Prices IND without CO2 '!$D23,'Historical Data'!$A$2:$A$93,'Final Prices IND without CO2 '!$C23)</f>
        <v>13.419606057135189</v>
      </c>
      <c r="Y23" s="10">
        <f>SUMIFS('Historical Data'!S$2:S$93,'Historical Data'!$B$2:$B$93,'Final Prices IND without CO2 '!$D23,'Historical Data'!$A$2:$A$93,'Final Prices IND without CO2 '!$C23)</f>
        <v>12.550995386089076</v>
      </c>
      <c r="Z23" s="10">
        <f>SUMIFS('Historical Data'!T$2:T$93,'Historical Data'!$B$2:$B$93,'Final Prices IND without CO2 '!$D23,'Historical Data'!$A$2:$A$93,'Final Prices IND without CO2 '!$C23)</f>
        <v>11.875974352072937</v>
      </c>
      <c r="AA23" s="10">
        <f>SUMIFS('Historical Data'!U$2:U$93,'Historical Data'!$B$2:$B$93,'Final Prices IND without CO2 '!$D23,'Historical Data'!$A$2:$A$93,'Final Prices IND without CO2 '!$C23)</f>
        <v>12.55709785550213</v>
      </c>
      <c r="AB23" s="12">
        <f>AA23*('Projection of Coal-OIl-Gas-CO2'!P$21/'Projection of Coal-OIl-Gas-CO2'!O$21)</f>
        <v>12.741698895474244</v>
      </c>
      <c r="AC23" s="12">
        <f>AB23*('Projection of Coal-OIl-Gas-CO2'!Q$21/'Projection of Coal-OIl-Gas-CO2'!P$21)</f>
        <v>12.023360452902189</v>
      </c>
      <c r="AD23" s="12">
        <f>AC23*('Projection of Coal-OIl-Gas-CO2'!R$21/'Projection of Coal-OIl-Gas-CO2'!Q$21)</f>
        <v>10.842016471185792</v>
      </c>
      <c r="AE23" s="12">
        <f>AD23*('Projection of Coal-OIl-Gas-CO2'!S$21/'Projection of Coal-OIl-Gas-CO2'!R$21)</f>
        <v>10.45734880687197</v>
      </c>
      <c r="AF23" s="12">
        <f>AE23*('Projection of Coal-OIl-Gas-CO2'!T$21/'Projection of Coal-OIl-Gas-CO2'!S$21)</f>
        <v>10.499285044300496</v>
      </c>
      <c r="AG23" s="12">
        <f>AF23*('Projection of Coal-OIl-Gas-CO2'!U$21/'Projection of Coal-OIl-Gas-CO2'!T$21)</f>
        <v>10.547476865949777</v>
      </c>
      <c r="AH23" s="12">
        <f>AG23*('Projection of Coal-OIl-Gas-CO2'!V$21/'Projection of Coal-OIl-Gas-CO2'!U$21)</f>
        <v>10.597715150240854</v>
      </c>
      <c r="AI23" s="12">
        <f>AH23*('Projection of Coal-OIl-Gas-CO2'!W$21/'Projection of Coal-OIl-Gas-CO2'!V$21)</f>
        <v>10.651208748848813</v>
      </c>
      <c r="AJ23" s="12">
        <f>AI23*('Projection of Coal-OIl-Gas-CO2'!X$21/'Projection of Coal-OIl-Gas-CO2'!W$21)</f>
        <v>10.708227551198185</v>
      </c>
      <c r="AK23" s="12">
        <f>AJ23*('Projection of Coal-OIl-Gas-CO2'!Y$21/'Projection of Coal-OIl-Gas-CO2'!X$21)</f>
        <v>10.774237572350716</v>
      </c>
      <c r="AL23" s="12">
        <f>AK23*('Projection of Coal-OIl-Gas-CO2'!Z$21/'Projection of Coal-OIl-Gas-CO2'!Y$21)</f>
        <v>10.843135652566207</v>
      </c>
      <c r="AM23" s="12">
        <f>AL23*('Projection of Coal-OIl-Gas-CO2'!AA$21/'Projection of Coal-OIl-Gas-CO2'!Z$21)</f>
        <v>10.917696967771171</v>
      </c>
      <c r="AN23" s="12">
        <f>AM23*('Projection of Coal-OIl-Gas-CO2'!AB$21/'Projection of Coal-OIl-Gas-CO2'!AA$21)</f>
        <v>10.996907424199803</v>
      </c>
      <c r="AO23" s="12">
        <f>AN23*('Projection of Coal-OIl-Gas-CO2'!AC$21/'Projection of Coal-OIl-Gas-CO2'!AB$21)</f>
        <v>11.075335975248981</v>
      </c>
      <c r="AP23" s="12">
        <f>AO23*('Projection of Coal-OIl-Gas-CO2'!AD$21/'Projection of Coal-OIl-Gas-CO2'!AC$21)</f>
        <v>11.157915692434331</v>
      </c>
      <c r="AQ23" s="12">
        <f>AP23*('Projection of Coal-OIl-Gas-CO2'!AE$21/'Projection of Coal-OIl-Gas-CO2'!AD$21)</f>
        <v>11.242331085962951</v>
      </c>
      <c r="AR23" s="12">
        <f>AQ23*('Projection of Coal-OIl-Gas-CO2'!AF$21/'Projection of Coal-OIl-Gas-CO2'!AE$21)</f>
        <v>11.324538325250561</v>
      </c>
      <c r="AS23" s="12">
        <f>AR23*('Projection of Coal-OIl-Gas-CO2'!AG$21/'Projection of Coal-OIl-Gas-CO2'!AF$21)</f>
        <v>11.408540063497608</v>
      </c>
      <c r="AT23" s="12">
        <f>AS23*('Projection of Coal-OIl-Gas-CO2'!AH$21/'Projection of Coal-OIl-Gas-CO2'!AG$21)</f>
        <v>11.454638975262684</v>
      </c>
      <c r="AU23" s="12">
        <f>AT23*('Projection of Coal-OIl-Gas-CO2'!AI$21/'Projection of Coal-OIl-Gas-CO2'!AH$21)</f>
        <v>11.469104584216998</v>
      </c>
      <c r="AV23" s="12">
        <f>AU23*('Projection of Coal-OIl-Gas-CO2'!AJ$21/'Projection of Coal-OIl-Gas-CO2'!AI$21)</f>
        <v>11.484948969486041</v>
      </c>
      <c r="AW23" s="12">
        <f>AV23*('Projection of Coal-OIl-Gas-CO2'!AK$21/'Projection of Coal-OIl-Gas-CO2'!AJ$21)</f>
        <v>11.500587681153979</v>
      </c>
      <c r="AX23" s="12">
        <f>AW23*('Projection of Coal-OIl-Gas-CO2'!AL$21/'Projection of Coal-OIl-Gas-CO2'!AK$21)</f>
        <v>11.517675711317944</v>
      </c>
      <c r="AY23" s="12">
        <f>AX23*('Projection of Coal-OIl-Gas-CO2'!AM$21/'Projection of Coal-OIl-Gas-CO2'!AL$21)</f>
        <v>11.502313727352984</v>
      </c>
      <c r="AZ23" s="12">
        <f>AY23*('Projection of Coal-OIl-Gas-CO2'!AN$21/'Projection of Coal-OIl-Gas-CO2'!AM$21)</f>
        <v>11.494262185136812</v>
      </c>
      <c r="BA23" s="12">
        <f>AZ23*('Projection of Coal-OIl-Gas-CO2'!AO$21/'Projection of Coal-OIl-Gas-CO2'!AN$21)</f>
        <v>11.475679312670387</v>
      </c>
      <c r="BB23" s="12">
        <f>BA23*('Projection of Coal-OIl-Gas-CO2'!AP$21/'Projection of Coal-OIl-Gas-CO2'!AO$21)</f>
        <v>11.445849731858118</v>
      </c>
      <c r="BC23" s="12">
        <f>BB23*('Projection of Coal-OIl-Gas-CO2'!AQ$21/'Projection of Coal-OIl-Gas-CO2'!AP$21)</f>
        <v>11.405906273886732</v>
      </c>
      <c r="BD23" s="12">
        <f>BC23*('Projection of Coal-OIl-Gas-CO2'!AR$21/'Projection of Coal-OIl-Gas-CO2'!AQ$21)</f>
        <v>11.362262526073458</v>
      </c>
      <c r="BE23" s="12">
        <f>BD23*('Projection of Coal-OIl-Gas-CO2'!AS$21/'Projection of Coal-OIl-Gas-CO2'!AR$21)</f>
        <v>11.306584805724267</v>
      </c>
      <c r="BF23" s="12">
        <f>BE23*('Projection of Coal-OIl-Gas-CO2'!AT$21/'Projection of Coal-OIl-Gas-CO2'!AS$21)</f>
        <v>11.242726590404029</v>
      </c>
      <c r="BG23" s="12">
        <f>BF23*('Projection of Coal-OIl-Gas-CO2'!AU$21/'Projection of Coal-OIl-Gas-CO2'!AT$21)</f>
        <v>11.171056456756475</v>
      </c>
      <c r="BH23" s="12">
        <f>BG23*('Projection of Coal-OIl-Gas-CO2'!AV$21/'Projection of Coal-OIl-Gas-CO2'!AU$21)</f>
        <v>11.091054651398197</v>
      </c>
    </row>
    <row r="24" spans="1:60" s="23" customFormat="1" x14ac:dyDescent="0.3">
      <c r="A24" s="9" t="s">
        <v>147</v>
      </c>
      <c r="B24" s="23" t="s">
        <v>47</v>
      </c>
      <c r="C24" s="9" t="s">
        <v>97</v>
      </c>
      <c r="D24" s="23" t="s">
        <v>81</v>
      </c>
      <c r="E24" s="23" t="s">
        <v>79</v>
      </c>
      <c r="F24" s="23" t="s">
        <v>90</v>
      </c>
      <c r="G24" s="23" t="s">
        <v>90</v>
      </c>
      <c r="H24" s="23" t="s">
        <v>80</v>
      </c>
      <c r="I24" s="9" t="s">
        <v>145</v>
      </c>
      <c r="J24" s="10">
        <f>SUMIFS('Historical Data'!D$2:D$93,'Historical Data'!$B$2:$B$93,'Final Prices IND without CO2 '!$D24,'Historical Data'!$A$2:$A$93,'Final Prices IND without CO2 '!$C24)</f>
        <v>13.552069642147899</v>
      </c>
      <c r="K24" s="10">
        <f>SUMIFS('Historical Data'!E$2:E$93,'Historical Data'!$B$2:$B$93,'Final Prices IND without CO2 '!$D24,'Historical Data'!$A$2:$A$93,'Final Prices IND without CO2 '!$C24)</f>
        <v>16.181829733523184</v>
      </c>
      <c r="L24" s="10">
        <f>SUMIFS('Historical Data'!F$2:F$93,'Historical Data'!$B$2:$B$93,'Final Prices IND without CO2 '!$D24,'Historical Data'!$A$2:$A$93,'Final Prices IND without CO2 '!$C24)</f>
        <v>11.16487794237662</v>
      </c>
      <c r="M24" s="10">
        <f>SUMIFS('Historical Data'!G$2:G$93,'Historical Data'!$B$2:$B$93,'Final Prices IND without CO2 '!$D24,'Historical Data'!$A$2:$A$93,'Final Prices IND without CO2 '!$C24)</f>
        <v>14.170636832817467</v>
      </c>
      <c r="N24" s="10">
        <f>SUMIFS('Historical Data'!H$2:H$93,'Historical Data'!$B$2:$B$93,'Final Prices IND without CO2 '!$D24,'Historical Data'!$A$2:$A$93,'Final Prices IND without CO2 '!$C24)</f>
        <v>16.892540530542544</v>
      </c>
      <c r="O24" s="10">
        <f>SUMIFS('Historical Data'!I$2:I$93,'Historical Data'!$B$2:$B$93,'Final Prices IND without CO2 '!$D24,'Historical Data'!$A$2:$A$93,'Final Prices IND without CO2 '!$C24)</f>
        <v>18.218578777317987</v>
      </c>
      <c r="P24" s="10">
        <f>SUMIFS('Historical Data'!J$2:J$93,'Historical Data'!$B$2:$B$93,'Final Prices IND without CO2 '!$D24,'Historical Data'!$A$2:$A$93,'Final Prices IND without CO2 '!$C24)</f>
        <v>16.737518921022495</v>
      </c>
      <c r="Q24" s="10">
        <f>SUMIFS('Historical Data'!K$2:K$93,'Historical Data'!$B$2:$B$93,'Final Prices IND without CO2 '!$D24,'Historical Data'!$A$2:$A$93,'Final Prices IND without CO2 '!$C24)</f>
        <v>19.239867106446205</v>
      </c>
      <c r="R24" s="10">
        <f>SUMIFS('Historical Data'!L$2:L$93,'Historical Data'!$B$2:$B$93,'Final Prices IND without CO2 '!$D24,'Historical Data'!$A$2:$A$93,'Final Prices IND without CO2 '!$C24)</f>
        <v>27.969241950967469</v>
      </c>
      <c r="S24" s="10">
        <f>SUMIFS('Historical Data'!M$2:M$93,'Historical Data'!$B$2:$B$93,'Final Prices IND without CO2 '!$D24,'Historical Data'!$A$2:$A$93,'Final Prices IND without CO2 '!$C24)</f>
        <v>21.77948278335047</v>
      </c>
      <c r="T24" s="10">
        <f>SUMIFS('Historical Data'!N$2:N$93,'Historical Data'!$B$2:$B$93,'Final Prices IND without CO2 '!$D24,'Historical Data'!$A$2:$A$93,'Final Prices IND without CO2 '!$C24)</f>
        <v>20.325492849162291</v>
      </c>
      <c r="U24" s="10">
        <f>SUMIFS('Historical Data'!O$2:O$93,'Historical Data'!$B$2:$B$93,'Final Prices IND without CO2 '!$D24,'Historical Data'!$A$2:$A$93,'Final Prices IND without CO2 '!$C24)</f>
        <v>22.281399252133141</v>
      </c>
      <c r="V24" s="10">
        <f>SUMIFS('Historical Data'!P$2:P$93,'Historical Data'!$B$2:$B$93,'Final Prices IND without CO2 '!$D24,'Historical Data'!$A$2:$A$93,'Final Prices IND without CO2 '!$C24)</f>
        <v>18.025064097437273</v>
      </c>
      <c r="W24" s="10">
        <f>SUMIFS('Historical Data'!Q$2:Q$93,'Historical Data'!$B$2:$B$93,'Final Prices IND without CO2 '!$D24,'Historical Data'!$A$2:$A$93,'Final Prices IND without CO2 '!$C24)</f>
        <v>14.464085436426114</v>
      </c>
      <c r="X24" s="10">
        <f>SUMIFS('Historical Data'!R$2:R$93,'Historical Data'!$B$2:$B$93,'Final Prices IND without CO2 '!$D24,'Historical Data'!$A$2:$A$93,'Final Prices IND without CO2 '!$C24)</f>
        <v>12.981488705511895</v>
      </c>
      <c r="Y24" s="10">
        <f>SUMIFS('Historical Data'!S$2:S$93,'Historical Data'!$B$2:$B$93,'Final Prices IND without CO2 '!$D24,'Historical Data'!$A$2:$A$93,'Final Prices IND without CO2 '!$C24)</f>
        <v>12.14123605072723</v>
      </c>
      <c r="Z24" s="10">
        <f>SUMIFS('Historical Data'!T$2:T$93,'Historical Data'!$B$2:$B$93,'Final Prices IND without CO2 '!$D24,'Historical Data'!$A$2:$A$93,'Final Prices IND without CO2 '!$C24)</f>
        <v>11.488252804292486</v>
      </c>
      <c r="AA24" s="10">
        <f>SUMIFS('Historical Data'!U$2:U$93,'Historical Data'!$B$2:$B$93,'Final Prices IND without CO2 '!$D24,'Historical Data'!$A$2:$A$93,'Final Prices IND without CO2 '!$C24)</f>
        <v>12.14713928942321</v>
      </c>
      <c r="AB24" s="12">
        <f>AA24*('Projection of Coal-OIl-Gas-CO2'!P$21/'Projection of Coal-OIl-Gas-CO2'!O$21)</f>
        <v>12.325713556448699</v>
      </c>
      <c r="AC24" s="12">
        <f>AB24*('Projection of Coal-OIl-Gas-CO2'!Q$21/'Projection of Coal-OIl-Gas-CO2'!P$21)</f>
        <v>11.630827109016362</v>
      </c>
      <c r="AD24" s="12">
        <f>AC24*('Projection of Coal-OIl-Gas-CO2'!R$21/'Projection of Coal-OIl-Gas-CO2'!Q$21)</f>
        <v>10.488051122099671</v>
      </c>
      <c r="AE24" s="12">
        <f>AD24*('Projection of Coal-OIl-Gas-CO2'!S$21/'Projection of Coal-OIl-Gas-CO2'!R$21)</f>
        <v>10.115941917223985</v>
      </c>
      <c r="AF24" s="12">
        <f>AE24*('Projection of Coal-OIl-Gas-CO2'!T$21/'Projection of Coal-OIl-Gas-CO2'!S$21)</f>
        <v>10.156509038957088</v>
      </c>
      <c r="AG24" s="12">
        <f>AF24*('Projection of Coal-OIl-Gas-CO2'!U$21/'Projection of Coal-OIl-Gas-CO2'!T$21)</f>
        <v>10.203127515369482</v>
      </c>
      <c r="AH24" s="12">
        <f>AG24*('Projection of Coal-OIl-Gas-CO2'!V$21/'Projection of Coal-OIl-Gas-CO2'!U$21)</f>
        <v>10.251725642418236</v>
      </c>
      <c r="AI24" s="12">
        <f>AH24*('Projection of Coal-OIl-Gas-CO2'!W$21/'Projection of Coal-OIl-Gas-CO2'!V$21)</f>
        <v>10.303472805724658</v>
      </c>
      <c r="AJ24" s="12">
        <f>AI24*('Projection of Coal-OIl-Gas-CO2'!X$21/'Projection of Coal-OIl-Gas-CO2'!W$21)</f>
        <v>10.358630083482945</v>
      </c>
      <c r="AK24" s="12">
        <f>AJ24*('Projection of Coal-OIl-Gas-CO2'!Y$21/'Projection of Coal-OIl-Gas-CO2'!X$21)</f>
        <v>10.422485038717385</v>
      </c>
      <c r="AL24" s="12">
        <f>AK24*('Projection of Coal-OIl-Gas-CO2'!Z$21/'Projection of Coal-OIl-Gas-CO2'!Y$21)</f>
        <v>10.489133764942348</v>
      </c>
      <c r="AM24" s="12">
        <f>AL24*('Projection of Coal-OIl-Gas-CO2'!AA$21/'Projection of Coal-OIl-Gas-CO2'!Z$21)</f>
        <v>10.561260835370524</v>
      </c>
      <c r="AN24" s="12">
        <f>AM24*('Projection of Coal-OIl-Gas-CO2'!AB$21/'Projection of Coal-OIl-Gas-CO2'!AA$21)</f>
        <v>10.637885263919973</v>
      </c>
      <c r="AO24" s="12">
        <f>AN24*('Projection of Coal-OIl-Gas-CO2'!AC$21/'Projection of Coal-OIl-Gas-CO2'!AB$21)</f>
        <v>10.713753314390296</v>
      </c>
      <c r="AP24" s="12">
        <f>AO24*('Projection of Coal-OIl-Gas-CO2'!AD$21/'Projection of Coal-OIl-Gas-CO2'!AC$21)</f>
        <v>10.793637005564374</v>
      </c>
      <c r="AQ24" s="12">
        <f>AP24*('Projection of Coal-OIl-Gas-CO2'!AE$21/'Projection of Coal-OIl-Gas-CO2'!AD$21)</f>
        <v>10.875296442733951</v>
      </c>
      <c r="AR24" s="12">
        <f>AQ24*('Projection of Coal-OIl-Gas-CO2'!AF$21/'Projection of Coal-OIl-Gas-CO2'!AE$21)</f>
        <v>10.954819816503631</v>
      </c>
      <c r="AS24" s="12">
        <f>AR24*('Projection of Coal-OIl-Gas-CO2'!AG$21/'Projection of Coal-OIl-Gas-CO2'!AF$21)</f>
        <v>11.036079103225957</v>
      </c>
      <c r="AT24" s="12">
        <f>AS24*('Projection of Coal-OIl-Gas-CO2'!AH$21/'Projection of Coal-OIl-Gas-CO2'!AG$21)</f>
        <v>11.080672998148568</v>
      </c>
      <c r="AU24" s="12">
        <f>AT24*('Projection of Coal-OIl-Gas-CO2'!AI$21/'Projection of Coal-OIl-Gas-CO2'!AH$21)</f>
        <v>11.094666340312209</v>
      </c>
      <c r="AV24" s="12">
        <f>AU24*('Projection of Coal-OIl-Gas-CO2'!AJ$21/'Projection of Coal-OIl-Gas-CO2'!AI$21)</f>
        <v>11.109993445112465</v>
      </c>
      <c r="AW24" s="12">
        <f>AV24*('Projection of Coal-OIl-Gas-CO2'!AK$21/'Projection of Coal-OIl-Gas-CO2'!AJ$21)</f>
        <v>11.125121591052201</v>
      </c>
      <c r="AX24" s="12">
        <f>AW24*('Projection of Coal-OIl-Gas-CO2'!AL$21/'Projection of Coal-OIl-Gas-CO2'!AK$21)</f>
        <v>11.141651738779974</v>
      </c>
      <c r="AY24" s="12">
        <f>AX24*('Projection of Coal-OIl-Gas-CO2'!AM$21/'Projection of Coal-OIl-Gas-CO2'!AL$21)</f>
        <v>11.126791286059802</v>
      </c>
      <c r="AZ24" s="12">
        <f>AY24*('Projection of Coal-OIl-Gas-CO2'!AN$21/'Projection of Coal-OIl-Gas-CO2'!AM$21)</f>
        <v>11.119002607025845</v>
      </c>
      <c r="BA24" s="12">
        <f>AZ24*('Projection of Coal-OIl-Gas-CO2'!AO$21/'Projection of Coal-OIl-Gas-CO2'!AN$21)</f>
        <v>11.10102641994466</v>
      </c>
      <c r="BB24" s="12">
        <f>BA24*('Projection of Coal-OIl-Gas-CO2'!AP$21/'Projection of Coal-OIl-Gas-CO2'!AO$21)</f>
        <v>11.072170702067702</v>
      </c>
      <c r="BC24" s="12">
        <f>BB24*('Projection of Coal-OIl-Gas-CO2'!AQ$21/'Projection of Coal-OIl-Gas-CO2'!AP$21)</f>
        <v>11.033531300411127</v>
      </c>
      <c r="BD24" s="12">
        <f>BC24*('Projection of Coal-OIl-Gas-CO2'!AR$21/'Projection of Coal-OIl-Gas-CO2'!AQ$21)</f>
        <v>10.991312414335631</v>
      </c>
      <c r="BE24" s="12">
        <f>BD24*('Projection of Coal-OIl-Gas-CO2'!AS$21/'Projection of Coal-OIl-Gas-CO2'!AR$21)</f>
        <v>10.937452435526687</v>
      </c>
      <c r="BF24" s="12">
        <f>BE24*('Projection of Coal-OIl-Gas-CO2'!AT$21/'Projection of Coal-OIl-Gas-CO2'!AS$21)</f>
        <v>10.875679034921305</v>
      </c>
      <c r="BG24" s="12">
        <f>BF24*('Projection of Coal-OIl-Gas-CO2'!AU$21/'Projection of Coal-OIl-Gas-CO2'!AT$21)</f>
        <v>10.806348756036286</v>
      </c>
      <c r="BH24" s="12">
        <f>BG24*('Projection of Coal-OIl-Gas-CO2'!AV$21/'Projection of Coal-OIl-Gas-CO2'!AU$21)</f>
        <v>10.728958814166358</v>
      </c>
    </row>
    <row r="25" spans="1:60" x14ac:dyDescent="0.3">
      <c r="A25" s="9" t="s">
        <v>147</v>
      </c>
      <c r="B25" t="s">
        <v>47</v>
      </c>
      <c r="C25" s="9" t="s">
        <v>5</v>
      </c>
      <c r="D25" t="s">
        <v>78</v>
      </c>
      <c r="E25" t="s">
        <v>79</v>
      </c>
      <c r="F25" t="s">
        <v>90</v>
      </c>
      <c r="G25" t="s">
        <v>90</v>
      </c>
      <c r="H25" t="s">
        <v>80</v>
      </c>
      <c r="I25" s="9" t="s">
        <v>145</v>
      </c>
      <c r="J25" s="10">
        <f>SUMIFS('Historical Data'!D$2:D$93,'Historical Data'!$B$2:$B$93,'Final Prices IND without CO2 '!$D25,'Historical Data'!$A$2:$A$93,'Final Prices IND without CO2 '!$C25)</f>
        <v>56.614178615567198</v>
      </c>
      <c r="K25" s="10">
        <f>SUMIFS('Historical Data'!E$2:E$93,'Historical Data'!$B$2:$B$93,'Final Prices IND without CO2 '!$D25,'Historical Data'!$A$2:$A$93,'Final Prices IND without CO2 '!$C25)</f>
        <v>96.08580468356763</v>
      </c>
      <c r="L25" s="10">
        <f>SUMIFS('Historical Data'!F$2:F$93,'Historical Data'!$B$2:$B$93,'Final Prices IND without CO2 '!$D25,'Historical Data'!$A$2:$A$93,'Final Prices IND without CO2 '!$C25)</f>
        <v>94.965320319435818</v>
      </c>
      <c r="M25" s="10">
        <f>SUMIFS('Historical Data'!G$2:G$93,'Historical Data'!$B$2:$B$93,'Final Prices IND without CO2 '!$D25,'Historical Data'!$A$2:$A$93,'Final Prices IND without CO2 '!$C25)</f>
        <v>91.564393878445927</v>
      </c>
      <c r="N25" s="10">
        <f>SUMIFS('Historical Data'!H$2:H$93,'Historical Data'!$B$2:$B$93,'Final Prices IND without CO2 '!$D25,'Historical Data'!$A$2:$A$93,'Final Prices IND without CO2 '!$C25)</f>
        <v>95.310132309309637</v>
      </c>
      <c r="O25" s="10">
        <f>SUMIFS('Historical Data'!I$2:I$93,'Historical Data'!$B$2:$B$93,'Final Prices IND without CO2 '!$D25,'Historical Data'!$A$2:$A$93,'Final Prices IND without CO2 '!$C25)</f>
        <v>100.94559805926909</v>
      </c>
      <c r="P25" s="10">
        <f>SUMIFS('Historical Data'!J$2:J$93,'Historical Data'!$B$2:$B$93,'Final Prices IND without CO2 '!$D25,'Historical Data'!$A$2:$A$93,'Final Prices IND without CO2 '!$C25)</f>
        <v>103.11326739805533</v>
      </c>
      <c r="Q25" s="10">
        <f>SUMIFS('Historical Data'!K$2:K$93,'Historical Data'!$B$2:$B$93,'Final Prices IND without CO2 '!$D25,'Historical Data'!$A$2:$A$93,'Final Prices IND without CO2 '!$C25)</f>
        <v>111.85628006998608</v>
      </c>
      <c r="R25" s="10">
        <f>SUMIFS('Historical Data'!L$2:L$93,'Historical Data'!$B$2:$B$93,'Final Prices IND without CO2 '!$D25,'Historical Data'!$A$2:$A$93,'Final Prices IND without CO2 '!$C25)</f>
        <v>123.12806957777781</v>
      </c>
      <c r="S25" s="10">
        <f>SUMIFS('Historical Data'!M$2:M$93,'Historical Data'!$B$2:$B$93,'Final Prices IND without CO2 '!$D25,'Historical Data'!$A$2:$A$93,'Final Prices IND without CO2 '!$C25)</f>
        <v>134.55210295189593</v>
      </c>
      <c r="T25" s="10">
        <f>SUMIFS('Historical Data'!N$2:N$93,'Historical Data'!$B$2:$B$93,'Final Prices IND without CO2 '!$D25,'Historical Data'!$A$2:$A$93,'Final Prices IND without CO2 '!$C25)</f>
        <v>127.02918623025832</v>
      </c>
      <c r="U25" s="10">
        <f>SUMIFS('Historical Data'!O$2:O$93,'Historical Data'!$B$2:$B$93,'Final Prices IND without CO2 '!$D25,'Historical Data'!$A$2:$A$93,'Final Prices IND without CO2 '!$C25)</f>
        <v>122.95596020264156</v>
      </c>
      <c r="V25" s="10">
        <f>SUMIFS('Historical Data'!P$2:P$93,'Historical Data'!$B$2:$B$93,'Final Prices IND without CO2 '!$D25,'Historical Data'!$A$2:$A$93,'Final Prices IND without CO2 '!$C25)</f>
        <v>118.05762827759926</v>
      </c>
      <c r="W25" s="10">
        <f>SUMIFS('Historical Data'!Q$2:Q$93,'Historical Data'!$B$2:$B$93,'Final Prices IND without CO2 '!$D25,'Historical Data'!$A$2:$A$93,'Final Prices IND without CO2 '!$C25)</f>
        <v>115.95132401208242</v>
      </c>
      <c r="X25" s="10">
        <f>SUMIFS('Historical Data'!R$2:R$93,'Historical Data'!$B$2:$B$93,'Final Prices IND without CO2 '!$D25,'Historical Data'!$A$2:$A$93,'Final Prices IND without CO2 '!$C25)</f>
        <v>110.11282558283669</v>
      </c>
      <c r="Y25" s="10">
        <f>SUMIFS('Historical Data'!S$2:S$93,'Historical Data'!$B$2:$B$93,'Final Prices IND without CO2 '!$D25,'Historical Data'!$A$2:$A$93,'Final Prices IND without CO2 '!$C25)</f>
        <v>106.18203761728584</v>
      </c>
      <c r="Z25" s="10">
        <f>SUMIFS('Historical Data'!T$2:T$93,'Historical Data'!$B$2:$B$93,'Final Prices IND without CO2 '!$D25,'Historical Data'!$A$2:$A$93,'Final Prices IND without CO2 '!$C25)</f>
        <v>102.45220735279828</v>
      </c>
      <c r="AA25" s="10">
        <f>SUMIFS('Historical Data'!U$2:U$93,'Historical Data'!$B$2:$B$93,'Final Prices IND without CO2 '!$D25,'Historical Data'!$A$2:$A$93,'Final Prices IND without CO2 '!$C25)</f>
        <v>95.714796838702114</v>
      </c>
      <c r="AB25" s="18">
        <f>AB35/AA35*AA25</f>
        <v>119.65482236078761</v>
      </c>
      <c r="AC25" s="18">
        <f t="shared" ref="AC25:AX25" si="0">AC35/AB35*AB25</f>
        <v>111.20974971556919</v>
      </c>
      <c r="AD25" s="18">
        <f t="shared" si="0"/>
        <v>102.45271454681358</v>
      </c>
      <c r="AE25" s="18">
        <f t="shared" si="0"/>
        <v>95.648100227194391</v>
      </c>
      <c r="AF25" s="18">
        <f t="shared" si="0"/>
        <v>109.31147015943984</v>
      </c>
      <c r="AG25" s="18">
        <f t="shared" si="0"/>
        <v>123.84180030692441</v>
      </c>
      <c r="AH25" s="18">
        <f t="shared" si="0"/>
        <v>135.31272296637792</v>
      </c>
      <c r="AI25" s="18">
        <f t="shared" si="0"/>
        <v>146.91580444207051</v>
      </c>
      <c r="AJ25" s="18">
        <f t="shared" si="0"/>
        <v>156.9279220479213</v>
      </c>
      <c r="AK25" s="18">
        <f t="shared" si="0"/>
        <v>165.29487717583197</v>
      </c>
      <c r="AL25" s="18">
        <f t="shared" si="0"/>
        <v>172.3867469167493</v>
      </c>
      <c r="AM25" s="18">
        <f t="shared" si="0"/>
        <v>179.85330212684548</v>
      </c>
      <c r="AN25" s="18">
        <f t="shared" si="0"/>
        <v>183.39384624724488</v>
      </c>
      <c r="AO25" s="18">
        <f t="shared" si="0"/>
        <v>183.10089689997736</v>
      </c>
      <c r="AP25" s="18">
        <f t="shared" si="0"/>
        <v>183.26634371316746</v>
      </c>
      <c r="AQ25" s="18">
        <f t="shared" si="0"/>
        <v>183.15621773304002</v>
      </c>
      <c r="AR25" s="18">
        <f t="shared" si="0"/>
        <v>185.63764298775456</v>
      </c>
      <c r="AS25" s="18">
        <f t="shared" si="0"/>
        <v>187.83685120084294</v>
      </c>
      <c r="AT25" s="18">
        <f t="shared" si="0"/>
        <v>187.70110328463556</v>
      </c>
      <c r="AU25" s="18">
        <f t="shared" si="0"/>
        <v>192.3400047990898</v>
      </c>
      <c r="AV25" s="18">
        <f t="shared" si="0"/>
        <v>190.19616677620434</v>
      </c>
      <c r="AW25" s="18">
        <f t="shared" si="0"/>
        <v>189.09826513381438</v>
      </c>
      <c r="AX25" s="18">
        <f t="shared" si="0"/>
        <v>192.27276964748765</v>
      </c>
      <c r="AY25" s="21">
        <f>TREND(AT25:AX25,AT$1:AX$1,AY$1)</f>
        <v>192.09213984637495</v>
      </c>
      <c r="AZ25" s="21">
        <f t="shared" ref="AZ25:BH25" si="1">TREND(AU25:AY25,AU$1:AY$1,AZ$1)</f>
        <v>191.67413113035028</v>
      </c>
      <c r="BA25" s="21">
        <f t="shared" si="1"/>
        <v>192.85163553310213</v>
      </c>
      <c r="BB25" s="21">
        <f t="shared" si="1"/>
        <v>193.67021894265736</v>
      </c>
      <c r="BC25" s="21">
        <f t="shared" si="1"/>
        <v>193.57849730311455</v>
      </c>
      <c r="BD25" s="21">
        <f t="shared" si="1"/>
        <v>194.26396536885568</v>
      </c>
      <c r="BE25" s="21">
        <f t="shared" si="1"/>
        <v>194.97964872972284</v>
      </c>
      <c r="BF25" s="21">
        <f t="shared" si="1"/>
        <v>195.32372502132239</v>
      </c>
      <c r="BG25" s="21">
        <f t="shared" si="1"/>
        <v>195.77566014831598</v>
      </c>
      <c r="BH25" s="21">
        <f t="shared" si="1"/>
        <v>196.42052491712707</v>
      </c>
    </row>
    <row r="26" spans="1:60" x14ac:dyDescent="0.3">
      <c r="A26" s="9" t="s">
        <v>147</v>
      </c>
      <c r="B26" t="s">
        <v>47</v>
      </c>
      <c r="C26" s="9" t="s">
        <v>9</v>
      </c>
      <c r="D26" t="s">
        <v>78</v>
      </c>
      <c r="E26" t="s">
        <v>79</v>
      </c>
      <c r="F26" t="s">
        <v>90</v>
      </c>
      <c r="G26" t="s">
        <v>90</v>
      </c>
      <c r="H26" t="s">
        <v>80</v>
      </c>
      <c r="I26" s="9" t="s">
        <v>145</v>
      </c>
      <c r="J26" s="10">
        <f>SUMIFS('Historical Data'!D$2:D$93,'Historical Data'!$B$2:$B$93,'Final Prices IND without CO2 '!$D26,'Historical Data'!$A$2:$A$93,'Final Prices IND without CO2 '!$C26)</f>
        <v>70.356120258033968</v>
      </c>
      <c r="K26" s="10">
        <f>SUMIFS('Historical Data'!E$2:E$93,'Historical Data'!$B$2:$B$93,'Final Prices IND without CO2 '!$D26,'Historical Data'!$A$2:$A$93,'Final Prices IND without CO2 '!$C26)</f>
        <v>99.973729039684187</v>
      </c>
      <c r="L26" s="10">
        <f>SUMIFS('Historical Data'!F$2:F$93,'Historical Data'!$B$2:$B$93,'Final Prices IND without CO2 '!$D26,'Historical Data'!$A$2:$A$93,'Final Prices IND without CO2 '!$C26)</f>
        <v>98.807906464936337</v>
      </c>
      <c r="M26" s="10">
        <f>SUMIFS('Historical Data'!G$2:G$93,'Historical Data'!$B$2:$B$93,'Final Prices IND without CO2 '!$D26,'Historical Data'!$A$2:$A$93,'Final Prices IND without CO2 '!$C26)</f>
        <v>95.269368180169621</v>
      </c>
      <c r="N26" s="10">
        <f>SUMIFS('Historical Data'!H$2:H$93,'Historical Data'!$B$2:$B$93,'Final Prices IND without CO2 '!$D26,'Historical Data'!$A$2:$A$93,'Final Prices IND without CO2 '!$C26)</f>
        <v>96.564925047356624</v>
      </c>
      <c r="O26" s="10">
        <f>SUMIFS('Historical Data'!I$2:I$93,'Historical Data'!$B$2:$B$93,'Final Prices IND without CO2 '!$D26,'Historical Data'!$A$2:$A$93,'Final Prices IND without CO2 '!$C26)</f>
        <v>94.370394809042565</v>
      </c>
      <c r="P26" s="10">
        <f>SUMIFS('Historical Data'!J$2:J$93,'Historical Data'!$B$2:$B$93,'Final Prices IND without CO2 '!$D26,'Historical Data'!$A$2:$A$93,'Final Prices IND without CO2 '!$C26)</f>
        <v>111.23132639684533</v>
      </c>
      <c r="Q26" s="10">
        <f>SUMIFS('Historical Data'!K$2:K$93,'Historical Data'!$B$2:$B$93,'Final Prices IND without CO2 '!$D26,'Historical Data'!$A$2:$A$93,'Final Prices IND without CO2 '!$C26)</f>
        <v>109.03764541122169</v>
      </c>
      <c r="R26" s="10">
        <f>SUMIFS('Historical Data'!L$2:L$93,'Historical Data'!$B$2:$B$93,'Final Prices IND without CO2 '!$D26,'Historical Data'!$A$2:$A$93,'Final Prices IND without CO2 '!$C26)</f>
        <v>124.87546389699617</v>
      </c>
      <c r="S26" s="10">
        <f>SUMIFS('Historical Data'!M$2:M$93,'Historical Data'!$B$2:$B$93,'Final Prices IND without CO2 '!$D26,'Historical Data'!$A$2:$A$93,'Final Prices IND without CO2 '!$C26)</f>
        <v>124.34966266425718</v>
      </c>
      <c r="T26" s="10">
        <f>SUMIFS('Historical Data'!N$2:N$93,'Historical Data'!$B$2:$B$93,'Final Prices IND without CO2 '!$D26,'Historical Data'!$A$2:$A$93,'Final Prices IND without CO2 '!$C26)</f>
        <v>118.16915179069753</v>
      </c>
      <c r="U26" s="10">
        <f>SUMIFS('Historical Data'!O$2:O$93,'Historical Data'!$B$2:$B$93,'Final Prices IND without CO2 '!$D26,'Historical Data'!$A$2:$A$93,'Final Prices IND without CO2 '!$C26)</f>
        <v>122.88670671005187</v>
      </c>
      <c r="V26" s="10">
        <f>SUMIFS('Historical Data'!P$2:P$93,'Historical Data'!$B$2:$B$93,'Final Prices IND without CO2 '!$D26,'Historical Data'!$A$2:$A$93,'Final Prices IND without CO2 '!$C26)</f>
        <v>120.59553676867777</v>
      </c>
      <c r="W26" s="10">
        <f>SUMIFS('Historical Data'!Q$2:Q$93,'Historical Data'!$B$2:$B$93,'Final Prices IND without CO2 '!$D26,'Historical Data'!$A$2:$A$93,'Final Prices IND without CO2 '!$C26)</f>
        <v>117.18375601434258</v>
      </c>
      <c r="X26" s="10">
        <f>SUMIFS('Historical Data'!R$2:R$93,'Historical Data'!$B$2:$B$93,'Final Prices IND without CO2 '!$D26,'Historical Data'!$A$2:$A$93,'Final Prices IND without CO2 '!$C26)</f>
        <v>116.72526462370594</v>
      </c>
      <c r="Y26" s="10">
        <f>SUMIFS('Historical Data'!S$2:S$93,'Historical Data'!$B$2:$B$93,'Final Prices IND without CO2 '!$D26,'Historical Data'!$A$2:$A$93,'Final Prices IND without CO2 '!$C26)</f>
        <v>114.7336094713954</v>
      </c>
      <c r="Z26" s="10">
        <f>SUMIFS('Historical Data'!T$2:T$93,'Historical Data'!$B$2:$B$93,'Final Prices IND without CO2 '!$D26,'Historical Data'!$A$2:$A$93,'Final Prices IND without CO2 '!$C26)</f>
        <v>117.99975652209766</v>
      </c>
      <c r="AA26" s="10">
        <f>SUMIFS('Historical Data'!U$2:U$93,'Historical Data'!$B$2:$B$93,'Final Prices IND without CO2 '!$D26,'Historical Data'!$A$2:$A$93,'Final Prices IND without CO2 '!$C26)</f>
        <v>121.19914530718725</v>
      </c>
      <c r="AB26" s="12">
        <f>AA26*SUMIFS('Projection of Power Price '!E$47:E$90,'Projection of Power Price '!$A$47:$A$90,'Final Prices IND without CO2 '!$C26,'Projection of Power Price '!$B$47:$B$90,'Final Prices IND without CO2 '!$B26)/SUMIFS('Projection of Power Price '!D$47:D$90,'Projection of Power Price '!$A$47:$A$90,'Final Prices IND without CO2 '!$C26,'Projection of Power Price '!$B$47:$B$90,'Final Prices IND without CO2 '!$B26)</f>
        <v>140.86581830275705</v>
      </c>
      <c r="AC26" s="12">
        <f>AB26*SUMIFS('Projection of Power Price '!F$47:F$90,'Projection of Power Price '!$A$47:$A$90,'Final Prices IND without CO2 '!$C26,'Projection of Power Price '!$B$47:$B$90,'Final Prices IND without CO2 '!$B26)/SUMIFS('Projection of Power Price '!E$47:E$90,'Projection of Power Price '!$A$47:$A$90,'Final Prices IND without CO2 '!$C26,'Projection of Power Price '!$B$47:$B$90,'Final Prices IND without CO2 '!$B26)</f>
        <v>126.37560896405665</v>
      </c>
      <c r="AD26" s="12">
        <f>AC26*SUMIFS('Projection of Power Price '!G$47:G$90,'Projection of Power Price '!$A$47:$A$90,'Final Prices IND without CO2 '!$C26,'Projection of Power Price '!$B$47:$B$90,'Final Prices IND without CO2 '!$B26)/SUMIFS('Projection of Power Price '!F$47:F$90,'Projection of Power Price '!$A$47:$A$90,'Final Prices IND without CO2 '!$C26,'Projection of Power Price '!$B$47:$B$90,'Final Prices IND without CO2 '!$B26)</f>
        <v>111.94622582433179</v>
      </c>
      <c r="AE26" s="12">
        <f>AD26*SUMIFS('Projection of Power Price '!H$47:H$90,'Projection of Power Price '!$A$47:$A$90,'Final Prices IND without CO2 '!$C26,'Projection of Power Price '!$B$47:$B$90,'Final Prices IND without CO2 '!$B26)/SUMIFS('Projection of Power Price '!G$47:G$90,'Projection of Power Price '!$A$47:$A$90,'Final Prices IND without CO2 '!$C26,'Projection of Power Price '!$B$47:$B$90,'Final Prices IND without CO2 '!$B26)</f>
        <v>108.26570907469814</v>
      </c>
      <c r="AF26" s="12">
        <f>AE26*SUMIFS('Projection of Power Price '!I$47:I$90,'Projection of Power Price '!$A$47:$A$90,'Final Prices IND without CO2 '!$C26,'Projection of Power Price '!$B$47:$B$90,'Final Prices IND without CO2 '!$B26)/SUMIFS('Projection of Power Price '!H$47:H$90,'Projection of Power Price '!$A$47:$A$90,'Final Prices IND without CO2 '!$C26,'Projection of Power Price '!$B$47:$B$90,'Final Prices IND without CO2 '!$B26)</f>
        <v>121.03423160918523</v>
      </c>
      <c r="AG26" s="12">
        <f>AF26*SUMIFS('Projection of Power Price '!J$47:J$90,'Projection of Power Price '!$A$47:$A$90,'Final Prices IND without CO2 '!$C26,'Projection of Power Price '!$B$47:$B$90,'Final Prices IND without CO2 '!$B26)/SUMIFS('Projection of Power Price '!I$47:I$90,'Projection of Power Price '!$A$47:$A$90,'Final Prices IND without CO2 '!$C26,'Projection of Power Price '!$B$47:$B$90,'Final Prices IND without CO2 '!$B26)</f>
        <v>137.91136563089498</v>
      </c>
      <c r="AH26" s="12">
        <f>AG26*SUMIFS('Projection of Power Price '!K$47:K$90,'Projection of Power Price '!$A$47:$A$90,'Final Prices IND without CO2 '!$C26,'Projection of Power Price '!$B$47:$B$90,'Final Prices IND without CO2 '!$B26)/SUMIFS('Projection of Power Price '!J$47:J$90,'Projection of Power Price '!$A$47:$A$90,'Final Prices IND without CO2 '!$C26,'Projection of Power Price '!$B$47:$B$90,'Final Prices IND without CO2 '!$B26)</f>
        <v>153.09621625576673</v>
      </c>
      <c r="AI26" s="12">
        <f>AH26*SUMIFS('Projection of Power Price '!L$47:L$90,'Projection of Power Price '!$A$47:$A$90,'Final Prices IND without CO2 '!$C26,'Projection of Power Price '!$B$47:$B$90,'Final Prices IND without CO2 '!$B26)/SUMIFS('Projection of Power Price '!K$47:K$90,'Projection of Power Price '!$A$47:$A$90,'Final Prices IND without CO2 '!$C26,'Projection of Power Price '!$B$47:$B$90,'Final Prices IND without CO2 '!$B26)</f>
        <v>166.24998138157704</v>
      </c>
      <c r="AJ26" s="12">
        <f>AI26*SUMIFS('Projection of Power Price '!M$47:M$90,'Projection of Power Price '!$A$47:$A$90,'Final Prices IND without CO2 '!$C26,'Projection of Power Price '!$B$47:$B$90,'Final Prices IND without CO2 '!$B26)/SUMIFS('Projection of Power Price '!L$47:L$90,'Projection of Power Price '!$A$47:$A$90,'Final Prices IND without CO2 '!$C26,'Projection of Power Price '!$B$47:$B$90,'Final Prices IND without CO2 '!$B26)</f>
        <v>180.11093480598365</v>
      </c>
      <c r="AK26" s="12">
        <f>AJ26*SUMIFS('Projection of Power Price '!N$47:N$90,'Projection of Power Price '!$A$47:$A$90,'Final Prices IND without CO2 '!$C26,'Projection of Power Price '!$B$47:$B$90,'Final Prices IND without CO2 '!$B26)/SUMIFS('Projection of Power Price '!M$47:M$90,'Projection of Power Price '!$A$47:$A$90,'Final Prices IND without CO2 '!$C26,'Projection of Power Price '!$B$47:$B$90,'Final Prices IND without CO2 '!$B26)</f>
        <v>191.80974333670684</v>
      </c>
      <c r="AL26" s="12">
        <f>AK26*SUMIFS('Projection of Power Price '!O$47:O$90,'Projection of Power Price '!$A$47:$A$90,'Final Prices IND without CO2 '!$C26,'Projection of Power Price '!$B$47:$B$90,'Final Prices IND without CO2 '!$B26)/SUMIFS('Projection of Power Price '!N$47:N$90,'Projection of Power Price '!$A$47:$A$90,'Final Prices IND without CO2 '!$C26,'Projection of Power Price '!$B$47:$B$90,'Final Prices IND without CO2 '!$B26)</f>
        <v>200.84079045831578</v>
      </c>
      <c r="AM26" s="12">
        <f>AL26*SUMIFS('Projection of Power Price '!P$47:P$90,'Projection of Power Price '!$A$47:$A$90,'Final Prices IND without CO2 '!$C26,'Projection of Power Price '!$B$47:$B$90,'Final Prices IND without CO2 '!$B26)/SUMIFS('Projection of Power Price '!O$47:O$90,'Projection of Power Price '!$A$47:$A$90,'Final Prices IND without CO2 '!$C26,'Projection of Power Price '!$B$47:$B$90,'Final Prices IND without CO2 '!$B26)</f>
        <v>211.73046184247147</v>
      </c>
      <c r="AN26" s="12">
        <f>AM26*SUMIFS('Projection of Power Price '!Q$47:Q$90,'Projection of Power Price '!$A$47:$A$90,'Final Prices IND without CO2 '!$C26,'Projection of Power Price '!$B$47:$B$90,'Final Prices IND without CO2 '!$B26)/SUMIFS('Projection of Power Price '!P$47:P$90,'Projection of Power Price '!$A$47:$A$90,'Final Prices IND without CO2 '!$C26,'Projection of Power Price '!$B$47:$B$90,'Final Prices IND without CO2 '!$B26)</f>
        <v>209.82695944651286</v>
      </c>
      <c r="AO26" s="12">
        <f>AN26*SUMIFS('Projection of Power Price '!R$47:R$90,'Projection of Power Price '!$A$47:$A$90,'Final Prices IND without CO2 '!$C26,'Projection of Power Price '!$B$47:$B$90,'Final Prices IND without CO2 '!$B26)/SUMIFS('Projection of Power Price '!Q$47:Q$90,'Projection of Power Price '!$A$47:$A$90,'Final Prices IND without CO2 '!$C26,'Projection of Power Price '!$B$47:$B$90,'Final Prices IND without CO2 '!$B26)</f>
        <v>210.24838846553033</v>
      </c>
      <c r="AP26" s="12">
        <f>AO26*SUMIFS('Projection of Power Price '!S$47:S$90,'Projection of Power Price '!$A$47:$A$90,'Final Prices IND without CO2 '!$C26,'Projection of Power Price '!$B$47:$B$90,'Final Prices IND without CO2 '!$B26)/SUMIFS('Projection of Power Price '!R$47:R$90,'Projection of Power Price '!$A$47:$A$90,'Final Prices IND without CO2 '!$C26,'Projection of Power Price '!$B$47:$B$90,'Final Prices IND without CO2 '!$B26)</f>
        <v>211.02897166566103</v>
      </c>
      <c r="AQ26" s="12">
        <f>AP26*SUMIFS('Projection of Power Price '!T$47:T$90,'Projection of Power Price '!$A$47:$A$90,'Final Prices IND without CO2 '!$C26,'Projection of Power Price '!$B$47:$B$90,'Final Prices IND without CO2 '!$B26)/SUMIFS('Projection of Power Price '!S$47:S$90,'Projection of Power Price '!$A$47:$A$90,'Final Prices IND without CO2 '!$C26,'Projection of Power Price '!$B$47:$B$90,'Final Prices IND without CO2 '!$B26)</f>
        <v>211.43726562736759</v>
      </c>
      <c r="AR26" s="12">
        <f>AQ26*SUMIFS('Projection of Power Price '!U$47:U$90,'Projection of Power Price '!$A$47:$A$90,'Final Prices IND without CO2 '!$C26,'Projection of Power Price '!$B$47:$B$90,'Final Prices IND without CO2 '!$B26)/SUMIFS('Projection of Power Price '!T$47:T$90,'Projection of Power Price '!$A$47:$A$90,'Final Prices IND without CO2 '!$C26,'Projection of Power Price '!$B$47:$B$90,'Final Prices IND without CO2 '!$B26)</f>
        <v>213.10574945342668</v>
      </c>
      <c r="AS26" s="12">
        <f>AR26*SUMIFS('Projection of Power Price '!V$47:V$90,'Projection of Power Price '!$A$47:$A$90,'Final Prices IND without CO2 '!$C26,'Projection of Power Price '!$B$47:$B$90,'Final Prices IND without CO2 '!$B26)/SUMIFS('Projection of Power Price '!U$47:U$90,'Projection of Power Price '!$A$47:$A$90,'Final Prices IND without CO2 '!$C26,'Projection of Power Price '!$B$47:$B$90,'Final Prices IND without CO2 '!$B26)</f>
        <v>217.03665503702589</v>
      </c>
      <c r="AT26" s="12">
        <f>AS26*SUMIFS('Projection of Power Price '!W$47:W$90,'Projection of Power Price '!$A$47:$A$90,'Final Prices IND without CO2 '!$C26,'Projection of Power Price '!$B$47:$B$90,'Final Prices IND without CO2 '!$B26)/SUMIFS('Projection of Power Price '!V$47:V$90,'Projection of Power Price '!$A$47:$A$90,'Final Prices IND without CO2 '!$C26,'Projection of Power Price '!$B$47:$B$90,'Final Prices IND without CO2 '!$B26)</f>
        <v>219.93553659159832</v>
      </c>
      <c r="AU26" s="12">
        <f>AT26*SUMIFS('Projection of Power Price '!X$47:X$90,'Projection of Power Price '!$A$47:$A$90,'Final Prices IND without CO2 '!$C26,'Projection of Power Price '!$B$47:$B$90,'Final Prices IND without CO2 '!$B26)/SUMIFS('Projection of Power Price '!W$47:W$90,'Projection of Power Price '!$A$47:$A$90,'Final Prices IND without CO2 '!$C26,'Projection of Power Price '!$B$47:$B$90,'Final Prices IND without CO2 '!$B26)</f>
        <v>225.69834281845735</v>
      </c>
      <c r="AV26" s="12">
        <f>AU26*SUMIFS('Projection of Power Price '!Y$47:Y$90,'Projection of Power Price '!$A$47:$A$90,'Final Prices IND without CO2 '!$C26,'Projection of Power Price '!$B$47:$B$90,'Final Prices IND without CO2 '!$B26)/SUMIFS('Projection of Power Price '!X$47:X$90,'Projection of Power Price '!$A$47:$A$90,'Final Prices IND without CO2 '!$C26,'Projection of Power Price '!$B$47:$B$90,'Final Prices IND without CO2 '!$B26)</f>
        <v>221.60826095564175</v>
      </c>
      <c r="AW26" s="12">
        <f>AV26*SUMIFS('Projection of Power Price '!Z$47:Z$90,'Projection of Power Price '!$A$47:$A$90,'Final Prices IND without CO2 '!$C26,'Projection of Power Price '!$B$47:$B$90,'Final Prices IND without CO2 '!$B26)/SUMIFS('Projection of Power Price '!Y$47:Y$90,'Projection of Power Price '!$A$47:$A$90,'Final Prices IND without CO2 '!$C26,'Projection of Power Price '!$B$47:$B$90,'Final Prices IND without CO2 '!$B26)</f>
        <v>221.71992992678756</v>
      </c>
      <c r="AX26" s="12">
        <f>AW26*SUMIFS('Projection of Power Price '!AA$47:AA$90,'Projection of Power Price '!$A$47:$A$90,'Final Prices IND without CO2 '!$C26,'Projection of Power Price '!$B$47:$B$90,'Final Prices IND without CO2 '!$B26)/SUMIFS('Projection of Power Price '!Z$47:Z$90,'Projection of Power Price '!$A$47:$A$90,'Final Prices IND without CO2 '!$C26,'Projection of Power Price '!$B$47:$B$90,'Final Prices IND without CO2 '!$B26)</f>
        <v>229.47218629792906</v>
      </c>
      <c r="AY26" s="21">
        <f t="shared" ref="AY26:AY91" si="2">TREND(AT26:AX26,AT$1:AX$1,AY$1)</f>
        <v>228.2153172743806</v>
      </c>
      <c r="AZ26" s="21">
        <f t="shared" ref="AZ26:AZ91" si="3">TREND(AU26:AY26,AU$1:AY$1,AZ$1)</f>
        <v>229.2121697308794</v>
      </c>
      <c r="BA26" s="21">
        <f t="shared" ref="BA26:BA91" si="4">TREND(AV26:AZ26,AV$1:AZ$1,BA$1)</f>
        <v>232.55653430654365</v>
      </c>
      <c r="BB26" s="21">
        <f t="shared" ref="BB26:BB91" si="5">TREND(AW26:BA26,AW$1:BA$1,BB$1)</f>
        <v>234.6591851650428</v>
      </c>
      <c r="BC26" s="21">
        <f t="shared" ref="BC26:BC91" si="6">TREND(AX26:BB26,AX$1:BB$1,BC$1)</f>
        <v>235.23764298487231</v>
      </c>
      <c r="BD26" s="21">
        <f t="shared" ref="BD26:BD91" si="7">TREND(AY26:BC26,AY$1:BC$1,BD$1)</f>
        <v>237.82366994888798</v>
      </c>
      <c r="BE26" s="21">
        <f t="shared" ref="BE26:BE91" si="8">TREND(AZ26:BD26,AZ$1:BD$1,BE$1)</f>
        <v>239.86907316154884</v>
      </c>
      <c r="BF26" s="21">
        <f t="shared" ref="BF26:BF91" si="9">TREND(BA26:BE26,BA$1:BE$1,BF$1)</f>
        <v>241.36608986153578</v>
      </c>
      <c r="BG26" s="21">
        <f t="shared" ref="BG26:BG91" si="10">TREND(BB26:BF26,BB$1:BF$1,BG$1)</f>
        <v>243.20470409527661</v>
      </c>
      <c r="BH26" s="21">
        <f t="shared" ref="BH26:BH91" si="11">TREND(BC26:BG26,BC$1:BG$1,BH$1)</f>
        <v>245.34319865046155</v>
      </c>
    </row>
    <row r="27" spans="1:60" x14ac:dyDescent="0.3">
      <c r="A27" s="9" t="s">
        <v>147</v>
      </c>
      <c r="B27" t="s">
        <v>47</v>
      </c>
      <c r="C27" s="9" t="s">
        <v>11</v>
      </c>
      <c r="D27" t="s">
        <v>78</v>
      </c>
      <c r="E27" t="s">
        <v>79</v>
      </c>
      <c r="F27" t="s">
        <v>90</v>
      </c>
      <c r="G27" t="s">
        <v>90</v>
      </c>
      <c r="H27" t="s">
        <v>80</v>
      </c>
      <c r="I27" s="9" t="s">
        <v>145</v>
      </c>
      <c r="J27" s="10">
        <f>SUMIFS('Historical Data'!D$2:D$93,'Historical Data'!$B$2:$B$93,'Final Prices IND without CO2 '!$D27,'Historical Data'!$A$2:$A$93,'Final Prices IND without CO2 '!$C27)</f>
        <v>82.570525244875313</v>
      </c>
      <c r="K27" s="10">
        <f>SUMIFS('Historical Data'!E$2:E$93,'Historical Data'!$B$2:$B$93,'Final Prices IND without CO2 '!$D27,'Historical Data'!$A$2:$A$93,'Final Prices IND without CO2 '!$C27)</f>
        <v>80.073680957480761</v>
      </c>
      <c r="L27" s="10">
        <f>SUMIFS('Historical Data'!F$2:F$93,'Historical Data'!$B$2:$B$93,'Final Prices IND without CO2 '!$D27,'Historical Data'!$A$2:$A$93,'Final Prices IND without CO2 '!$C27)</f>
        <v>76.281505117173509</v>
      </c>
      <c r="M27" s="10">
        <f>SUMIFS('Historical Data'!G$2:G$93,'Historical Data'!$B$2:$B$93,'Final Prices IND without CO2 '!$D27,'Historical Data'!$A$2:$A$93,'Final Prices IND without CO2 '!$C27)</f>
        <v>74.704013867132815</v>
      </c>
      <c r="N27" s="10">
        <f>SUMIFS('Historical Data'!H$2:H$93,'Historical Data'!$B$2:$B$93,'Final Prices IND without CO2 '!$D27,'Historical Data'!$A$2:$A$93,'Final Prices IND without CO2 '!$C27)</f>
        <v>89.229202880088152</v>
      </c>
      <c r="O27" s="10">
        <f>SUMIFS('Historical Data'!I$2:I$93,'Historical Data'!$B$2:$B$93,'Final Prices IND without CO2 '!$D27,'Historical Data'!$A$2:$A$93,'Final Prices IND without CO2 '!$C27)</f>
        <v>83.926793022872531</v>
      </c>
      <c r="P27" s="10">
        <f>SUMIFS('Historical Data'!J$2:J$93,'Historical Data'!$B$2:$B$93,'Final Prices IND without CO2 '!$D27,'Historical Data'!$A$2:$A$93,'Final Prices IND without CO2 '!$C27)</f>
        <v>71.043524647058675</v>
      </c>
      <c r="Q27" s="10">
        <f>SUMIFS('Historical Data'!K$2:K$93,'Historical Data'!$B$2:$B$93,'Final Prices IND without CO2 '!$D27,'Historical Data'!$A$2:$A$93,'Final Prices IND without CO2 '!$C27)</f>
        <v>64.247515697323749</v>
      </c>
      <c r="R27" s="10">
        <f>SUMIFS('Historical Data'!L$2:L$93,'Historical Data'!$B$2:$B$93,'Final Prices IND without CO2 '!$D27,'Historical Data'!$A$2:$A$93,'Final Prices IND without CO2 '!$C27)</f>
        <v>61.548879568197037</v>
      </c>
      <c r="S27" s="10">
        <f>SUMIFS('Historical Data'!M$2:M$93,'Historical Data'!$B$2:$B$93,'Final Prices IND without CO2 '!$D27,'Historical Data'!$A$2:$A$93,'Final Prices IND without CO2 '!$C27)</f>
        <v>65.901036951112701</v>
      </c>
      <c r="T27" s="10">
        <f>SUMIFS('Historical Data'!N$2:N$93,'Historical Data'!$B$2:$B$93,'Final Prices IND without CO2 '!$D27,'Historical Data'!$A$2:$A$93,'Final Prices IND without CO2 '!$C27)</f>
        <v>66.155830268602543</v>
      </c>
      <c r="U27" s="10">
        <f>SUMIFS('Historical Data'!O$2:O$93,'Historical Data'!$B$2:$B$93,'Final Prices IND without CO2 '!$D27,'Historical Data'!$A$2:$A$93,'Final Prices IND without CO2 '!$C27)</f>
        <v>61.462010648667992</v>
      </c>
      <c r="V27" s="10">
        <f>SUMIFS('Historical Data'!P$2:P$93,'Historical Data'!$B$2:$B$93,'Final Prices IND without CO2 '!$D27,'Historical Data'!$A$2:$A$93,'Final Prices IND without CO2 '!$C27)</f>
        <v>65.920263331609149</v>
      </c>
      <c r="W27" s="10">
        <f>SUMIFS('Historical Data'!Q$2:Q$93,'Historical Data'!$B$2:$B$93,'Final Prices IND without CO2 '!$D27,'Historical Data'!$A$2:$A$93,'Final Prices IND without CO2 '!$C27)</f>
        <v>68.411900683833522</v>
      </c>
      <c r="X27" s="10">
        <f>SUMIFS('Historical Data'!R$2:R$93,'Historical Data'!$B$2:$B$93,'Final Prices IND without CO2 '!$D27,'Historical Data'!$A$2:$A$93,'Final Prices IND without CO2 '!$C27)</f>
        <v>67.711074600227263</v>
      </c>
      <c r="Y27" s="10">
        <f>SUMIFS('Historical Data'!S$2:S$93,'Historical Data'!$B$2:$B$93,'Final Prices IND without CO2 '!$D27,'Historical Data'!$A$2:$A$93,'Final Prices IND without CO2 '!$C27)</f>
        <v>66.765698762510425</v>
      </c>
      <c r="Z27" s="10">
        <f>SUMIFS('Historical Data'!T$2:T$93,'Historical Data'!$B$2:$B$93,'Final Prices IND without CO2 '!$D27,'Historical Data'!$A$2:$A$93,'Final Prices IND without CO2 '!$C27)</f>
        <v>82.316933863589853</v>
      </c>
      <c r="AA27" s="10">
        <f>SUMIFS('Historical Data'!U$2:U$93,'Historical Data'!$B$2:$B$93,'Final Prices IND without CO2 '!$D27,'Historical Data'!$A$2:$A$93,'Final Prices IND without CO2 '!$C27)</f>
        <v>76.085603755447437</v>
      </c>
      <c r="AB27" s="18">
        <f>AB32/AA32*AA27</f>
        <v>73.013556632862233</v>
      </c>
      <c r="AC27" s="18">
        <f t="shared" ref="AC27:AX27" si="12">AC32/AB32*AB27</f>
        <v>74.266686301819135</v>
      </c>
      <c r="AD27" s="18">
        <f t="shared" si="12"/>
        <v>69.415575970032492</v>
      </c>
      <c r="AE27" s="18">
        <f t="shared" si="12"/>
        <v>66.496465862831471</v>
      </c>
      <c r="AF27" s="18">
        <f t="shared" si="12"/>
        <v>73.891652185678581</v>
      </c>
      <c r="AG27" s="18">
        <f t="shared" si="12"/>
        <v>82.146436878482518</v>
      </c>
      <c r="AH27" s="18">
        <f t="shared" si="12"/>
        <v>88.488957172243914</v>
      </c>
      <c r="AI27" s="18">
        <f t="shared" si="12"/>
        <v>95.463776703330254</v>
      </c>
      <c r="AJ27" s="18">
        <f t="shared" si="12"/>
        <v>104.22769156005339</v>
      </c>
      <c r="AK27" s="18">
        <f t="shared" si="12"/>
        <v>113.38672650277118</v>
      </c>
      <c r="AL27" s="18">
        <f t="shared" si="12"/>
        <v>117.07144323312733</v>
      </c>
      <c r="AM27" s="18">
        <f t="shared" si="12"/>
        <v>122.69682162373495</v>
      </c>
      <c r="AN27" s="18">
        <f t="shared" si="12"/>
        <v>119.96281756809665</v>
      </c>
      <c r="AO27" s="18">
        <f t="shared" si="12"/>
        <v>119.69170396889578</v>
      </c>
      <c r="AP27" s="18">
        <f t="shared" si="12"/>
        <v>119.08691212433595</v>
      </c>
      <c r="AQ27" s="18">
        <f t="shared" si="12"/>
        <v>119.6190088505649</v>
      </c>
      <c r="AR27" s="18">
        <f t="shared" si="12"/>
        <v>120.36416403570939</v>
      </c>
      <c r="AS27" s="18">
        <f t="shared" si="12"/>
        <v>120.16908806277715</v>
      </c>
      <c r="AT27" s="18">
        <f t="shared" si="12"/>
        <v>121.45844234475702</v>
      </c>
      <c r="AU27" s="18">
        <f t="shared" si="12"/>
        <v>124.08994876975822</v>
      </c>
      <c r="AV27" s="18">
        <f t="shared" si="12"/>
        <v>122.22145913761831</v>
      </c>
      <c r="AW27" s="18">
        <f t="shared" si="12"/>
        <v>122.08914437253085</v>
      </c>
      <c r="AX27" s="18">
        <f t="shared" si="12"/>
        <v>131.21201105965383</v>
      </c>
      <c r="AY27" s="21">
        <f t="shared" si="2"/>
        <v>129.46610104663341</v>
      </c>
      <c r="AZ27" s="21">
        <f t="shared" si="3"/>
        <v>131.738589819975</v>
      </c>
      <c r="BA27" s="21">
        <f t="shared" si="4"/>
        <v>135.2688264989265</v>
      </c>
      <c r="BB27" s="21">
        <f t="shared" si="5"/>
        <v>138.02071746347792</v>
      </c>
      <c r="BC27" s="21">
        <f t="shared" si="6"/>
        <v>138.96729065571571</v>
      </c>
      <c r="BD27" s="21">
        <f t="shared" si="7"/>
        <v>142.27765715544592</v>
      </c>
      <c r="BE27" s="21">
        <f t="shared" si="8"/>
        <v>144.68759596702785</v>
      </c>
      <c r="BF27" s="21">
        <f t="shared" si="9"/>
        <v>146.7727611365699</v>
      </c>
      <c r="BG27" s="21">
        <f t="shared" si="10"/>
        <v>149.11252227289606</v>
      </c>
      <c r="BH27" s="21">
        <f t="shared" si="11"/>
        <v>151.79923560217685</v>
      </c>
    </row>
    <row r="28" spans="1:60" x14ac:dyDescent="0.3">
      <c r="A28" s="9" t="s">
        <v>147</v>
      </c>
      <c r="B28" t="s">
        <v>47</v>
      </c>
      <c r="C28" s="9" t="s">
        <v>13</v>
      </c>
      <c r="D28" t="s">
        <v>78</v>
      </c>
      <c r="E28" t="s">
        <v>79</v>
      </c>
      <c r="F28" t="s">
        <v>90</v>
      </c>
      <c r="G28" t="s">
        <v>90</v>
      </c>
      <c r="H28" t="s">
        <v>80</v>
      </c>
      <c r="I28" s="9" t="s">
        <v>145</v>
      </c>
      <c r="J28" s="10">
        <f>SUMIFS('Historical Data'!D$2:D$93,'Historical Data'!$B$2:$B$93,'Final Prices IND without CO2 '!$D28,'Historical Data'!$A$2:$A$93,'Final Prices IND without CO2 '!$C28)</f>
        <v>85.296147322302062</v>
      </c>
      <c r="K28" s="10">
        <f>SUMIFS('Historical Data'!E$2:E$93,'Historical Data'!$B$2:$B$93,'Final Prices IND without CO2 '!$D28,'Historical Data'!$A$2:$A$93,'Final Prices IND without CO2 '!$C28)</f>
        <v>79.499708789187906</v>
      </c>
      <c r="L28" s="10">
        <f>SUMIFS('Historical Data'!F$2:F$93,'Historical Data'!$B$2:$B$93,'Final Prices IND without CO2 '!$D28,'Historical Data'!$A$2:$A$93,'Final Prices IND without CO2 '!$C28)</f>
        <v>77.623315612849936</v>
      </c>
      <c r="M28" s="10">
        <f>SUMIFS('Historical Data'!G$2:G$93,'Historical Data'!$B$2:$B$93,'Final Prices IND without CO2 '!$D28,'Historical Data'!$A$2:$A$93,'Final Prices IND without CO2 '!$C28)</f>
        <v>76.094958446300168</v>
      </c>
      <c r="N28" s="10">
        <f>SUMIFS('Historical Data'!H$2:H$93,'Historical Data'!$B$2:$B$93,'Final Prices IND without CO2 '!$D28,'Historical Data'!$A$2:$A$93,'Final Prices IND without CO2 '!$C28)</f>
        <v>79.62315686068149</v>
      </c>
      <c r="O28" s="10">
        <f>SUMIFS('Historical Data'!I$2:I$93,'Historical Data'!$B$2:$B$93,'Final Prices IND without CO2 '!$D28,'Historical Data'!$A$2:$A$93,'Final Prices IND without CO2 '!$C28)</f>
        <v>88.757097180857699</v>
      </c>
      <c r="P28" s="10">
        <f>SUMIFS('Historical Data'!J$2:J$93,'Historical Data'!$B$2:$B$93,'Final Prices IND without CO2 '!$D28,'Historical Data'!$A$2:$A$93,'Final Prices IND without CO2 '!$C28)</f>
        <v>95.090850011534542</v>
      </c>
      <c r="Q28" s="10">
        <f>SUMIFS('Historical Data'!K$2:K$93,'Historical Data'!$B$2:$B$93,'Final Prices IND without CO2 '!$D28,'Historical Data'!$A$2:$A$93,'Final Prices IND without CO2 '!$C28)</f>
        <v>101.97354402196862</v>
      </c>
      <c r="R28" s="10">
        <f>SUMIFS('Historical Data'!L$2:L$93,'Historical Data'!$B$2:$B$93,'Final Prices IND without CO2 '!$D28,'Historical Data'!$A$2:$A$93,'Final Prices IND without CO2 '!$C28)</f>
        <v>105.85344686755349</v>
      </c>
      <c r="S28" s="10">
        <f>SUMIFS('Historical Data'!M$2:M$93,'Historical Data'!$B$2:$B$93,'Final Prices IND without CO2 '!$D28,'Historical Data'!$A$2:$A$93,'Final Prices IND without CO2 '!$C28)</f>
        <v>114.08595361035513</v>
      </c>
      <c r="T28" s="10">
        <f>SUMIFS('Historical Data'!N$2:N$93,'Historical Data'!$B$2:$B$93,'Final Prices IND without CO2 '!$D28,'Historical Data'!$A$2:$A$93,'Final Prices IND without CO2 '!$C28)</f>
        <v>109.78187968904534</v>
      </c>
      <c r="U28" s="10">
        <f>SUMIFS('Historical Data'!O$2:O$93,'Historical Data'!$B$2:$B$93,'Final Prices IND without CO2 '!$D28,'Historical Data'!$A$2:$A$93,'Final Prices IND without CO2 '!$C28)</f>
        <v>110.77164430140562</v>
      </c>
      <c r="V28" s="10">
        <f>SUMIFS('Historical Data'!P$2:P$93,'Historical Data'!$B$2:$B$93,'Final Prices IND without CO2 '!$D28,'Historical Data'!$A$2:$A$93,'Final Prices IND without CO2 '!$C28)</f>
        <v>107.49443945536318</v>
      </c>
      <c r="W28" s="10">
        <f>SUMIFS('Historical Data'!Q$2:Q$93,'Historical Data'!$B$2:$B$93,'Final Prices IND without CO2 '!$D28,'Historical Data'!$A$2:$A$93,'Final Prices IND without CO2 '!$C28)</f>
        <v>108.99760796221882</v>
      </c>
      <c r="X28" s="10">
        <f>SUMIFS('Historical Data'!R$2:R$93,'Historical Data'!$B$2:$B$93,'Final Prices IND without CO2 '!$D28,'Historical Data'!$A$2:$A$93,'Final Prices IND without CO2 '!$C28)</f>
        <v>95.14768865551585</v>
      </c>
      <c r="Y28" s="10">
        <f>SUMIFS('Historical Data'!S$2:S$93,'Historical Data'!$B$2:$B$93,'Final Prices IND without CO2 '!$D28,'Historical Data'!$A$2:$A$93,'Final Prices IND without CO2 '!$C28)</f>
        <v>89.335455773396404</v>
      </c>
      <c r="Z28" s="10">
        <f>SUMIFS('Historical Data'!T$2:T$93,'Historical Data'!$B$2:$B$93,'Final Prices IND without CO2 '!$D28,'Historical Data'!$A$2:$A$93,'Final Prices IND without CO2 '!$C28)</f>
        <v>80.72875253586875</v>
      </c>
      <c r="AA28" s="10">
        <f>SUMIFS('Historical Data'!U$2:U$93,'Historical Data'!$B$2:$B$93,'Final Prices IND without CO2 '!$D28,'Historical Data'!$A$2:$A$93,'Final Prices IND without CO2 '!$C28)</f>
        <v>74.730384476447611</v>
      </c>
      <c r="AB28" s="18">
        <f>AB32/AA32*AA28</f>
        <v>71.713055950824653</v>
      </c>
      <c r="AC28" s="18">
        <f t="shared" ref="AC28:AX28" si="13">AC32/AB32*AB28</f>
        <v>72.943865162262213</v>
      </c>
      <c r="AD28" s="18">
        <f t="shared" si="13"/>
        <v>68.179161692243056</v>
      </c>
      <c r="AE28" s="18">
        <f t="shared" si="13"/>
        <v>65.312046103052538</v>
      </c>
      <c r="AF28" s="18">
        <f t="shared" si="13"/>
        <v>72.57551106756317</v>
      </c>
      <c r="AG28" s="18">
        <f t="shared" si="13"/>
        <v>80.683263433520651</v>
      </c>
      <c r="AH28" s="18">
        <f t="shared" si="13"/>
        <v>86.912812214206056</v>
      </c>
      <c r="AI28" s="18">
        <f t="shared" si="13"/>
        <v>93.763397863591806</v>
      </c>
      <c r="AJ28" s="18">
        <f t="shared" si="13"/>
        <v>102.37121188405794</v>
      </c>
      <c r="AK28" s="18">
        <f t="shared" si="13"/>
        <v>111.36710820240074</v>
      </c>
      <c r="AL28" s="18">
        <f t="shared" si="13"/>
        <v>114.98619360561803</v>
      </c>
      <c r="AM28" s="18">
        <f t="shared" si="13"/>
        <v>120.51137404982933</v>
      </c>
      <c r="AN28" s="18">
        <f t="shared" si="13"/>
        <v>117.8260674457743</v>
      </c>
      <c r="AO28" s="18">
        <f t="shared" si="13"/>
        <v>117.55978285966265</v>
      </c>
      <c r="AP28" s="18">
        <f t="shared" si="13"/>
        <v>116.96576342837254</v>
      </c>
      <c r="AQ28" s="18">
        <f t="shared" si="13"/>
        <v>117.488382570064</v>
      </c>
      <c r="AR28" s="18">
        <f t="shared" si="13"/>
        <v>118.22026522239139</v>
      </c>
      <c r="AS28" s="18">
        <f t="shared" si="13"/>
        <v>118.02866389783333</v>
      </c>
      <c r="AT28" s="18">
        <f t="shared" si="13"/>
        <v>119.29505249781617</v>
      </c>
      <c r="AU28" s="18">
        <f t="shared" si="13"/>
        <v>121.87968713546275</v>
      </c>
      <c r="AV28" s="18">
        <f t="shared" si="13"/>
        <v>120.04447861101077</v>
      </c>
      <c r="AW28" s="18">
        <f t="shared" si="13"/>
        <v>119.91452060609465</v>
      </c>
      <c r="AX28" s="18">
        <f t="shared" si="13"/>
        <v>128.87489288949479</v>
      </c>
      <c r="AY28" s="21">
        <f t="shared" si="2"/>
        <v>127.16008062417222</v>
      </c>
      <c r="AZ28" s="21">
        <f t="shared" si="3"/>
        <v>129.39209235001772</v>
      </c>
      <c r="BA28" s="21">
        <f t="shared" si="4"/>
        <v>132.85944926498541</v>
      </c>
      <c r="BB28" s="21">
        <f t="shared" si="5"/>
        <v>135.56232418044419</v>
      </c>
      <c r="BC28" s="21">
        <f t="shared" si="6"/>
        <v>136.49203722863649</v>
      </c>
      <c r="BD28" s="21">
        <f t="shared" si="7"/>
        <v>139.74344024145739</v>
      </c>
      <c r="BE28" s="21">
        <f t="shared" si="8"/>
        <v>142.11045377706705</v>
      </c>
      <c r="BF28" s="21">
        <f t="shared" si="9"/>
        <v>144.15847846407087</v>
      </c>
      <c r="BG28" s="21">
        <f t="shared" si="10"/>
        <v>146.45656431303996</v>
      </c>
      <c r="BH28" s="21">
        <f t="shared" si="11"/>
        <v>149.09542252228039</v>
      </c>
    </row>
    <row r="29" spans="1:60" x14ac:dyDescent="0.3">
      <c r="A29" s="9" t="s">
        <v>147</v>
      </c>
      <c r="B29" t="s">
        <v>47</v>
      </c>
      <c r="C29" s="9" t="s">
        <v>15</v>
      </c>
      <c r="D29" t="s">
        <v>78</v>
      </c>
      <c r="E29" t="s">
        <v>79</v>
      </c>
      <c r="F29" t="s">
        <v>90</v>
      </c>
      <c r="G29" t="s">
        <v>90</v>
      </c>
      <c r="H29" t="s">
        <v>80</v>
      </c>
      <c r="I29" s="9" t="s">
        <v>145</v>
      </c>
      <c r="J29" s="10">
        <f>SUMIFS('Historical Data'!D$2:D$93,'Historical Data'!$B$2:$B$93,'Final Prices IND without CO2 '!$D29,'Historical Data'!$A$2:$A$93,'Final Prices IND without CO2 '!$C29)</f>
        <v>70.54613398112798</v>
      </c>
      <c r="K29" s="10">
        <f>SUMIFS('Historical Data'!E$2:E$93,'Historical Data'!$B$2:$B$93,'Final Prices IND without CO2 '!$D29,'Historical Data'!$A$2:$A$93,'Final Prices IND without CO2 '!$C29)</f>
        <v>68.049313560937364</v>
      </c>
      <c r="L29" s="10">
        <f>SUMIFS('Historical Data'!F$2:F$93,'Historical Data'!$B$2:$B$93,'Final Prices IND without CO2 '!$D29,'Historical Data'!$A$2:$A$93,'Final Prices IND without CO2 '!$C29)</f>
        <v>67.59372013566697</v>
      </c>
      <c r="M29" s="10">
        <f>SUMIFS('Historical Data'!G$2:G$93,'Historical Data'!$B$2:$B$93,'Final Prices IND without CO2 '!$D29,'Historical Data'!$A$2:$A$93,'Final Prices IND without CO2 '!$C29)</f>
        <v>66.197557467803847</v>
      </c>
      <c r="N29" s="10">
        <f>SUMIFS('Historical Data'!H$2:H$93,'Historical Data'!$B$2:$B$93,'Final Prices IND without CO2 '!$D29,'Historical Data'!$A$2:$A$93,'Final Prices IND without CO2 '!$C29)</f>
        <v>66.59229362038262</v>
      </c>
      <c r="O29" s="10">
        <f>SUMIFS('Historical Data'!I$2:I$93,'Historical Data'!$B$2:$B$93,'Final Prices IND without CO2 '!$D29,'Historical Data'!$A$2:$A$93,'Final Prices IND without CO2 '!$C29)</f>
        <v>65.456247420893604</v>
      </c>
      <c r="P29" s="10">
        <f>SUMIFS('Historical Data'!J$2:J$93,'Historical Data'!$B$2:$B$93,'Final Prices IND without CO2 '!$D29,'Historical Data'!$A$2:$A$93,'Final Prices IND without CO2 '!$C29)</f>
        <v>64.372390863544553</v>
      </c>
      <c r="Q29" s="10">
        <f>SUMIFS('Historical Data'!K$2:K$93,'Historical Data'!$B$2:$B$93,'Final Prices IND without CO2 '!$D29,'Historical Data'!$A$2:$A$93,'Final Prices IND without CO2 '!$C29)</f>
        <v>64.463707415720307</v>
      </c>
      <c r="R29" s="10">
        <f>SUMIFS('Historical Data'!L$2:L$93,'Historical Data'!$B$2:$B$93,'Final Prices IND without CO2 '!$D29,'Historical Data'!$A$2:$A$93,'Final Prices IND without CO2 '!$C29)</f>
        <v>69.253343751571606</v>
      </c>
      <c r="S29" s="10">
        <f>SUMIFS('Historical Data'!M$2:M$93,'Historical Data'!$B$2:$B$93,'Final Prices IND without CO2 '!$D29,'Historical Data'!$A$2:$A$93,'Final Prices IND without CO2 '!$C29)</f>
        <v>74.922052929010576</v>
      </c>
      <c r="T29" s="10">
        <f>SUMIFS('Historical Data'!N$2:N$93,'Historical Data'!$B$2:$B$93,'Final Prices IND without CO2 '!$D29,'Historical Data'!$A$2:$A$93,'Final Prices IND without CO2 '!$C29)</f>
        <v>80.296552957905519</v>
      </c>
      <c r="U29" s="10">
        <f>SUMIFS('Historical Data'!O$2:O$93,'Historical Data'!$B$2:$B$93,'Final Prices IND without CO2 '!$D29,'Historical Data'!$A$2:$A$93,'Final Prices IND without CO2 '!$C29)</f>
        <v>87.210485459055164</v>
      </c>
      <c r="V29" s="10">
        <f>SUMIFS('Historical Data'!P$2:P$93,'Historical Data'!$B$2:$B$93,'Final Prices IND without CO2 '!$D29,'Historical Data'!$A$2:$A$93,'Final Prices IND without CO2 '!$C29)</f>
        <v>90.028752400159775</v>
      </c>
      <c r="W29" s="10">
        <f>SUMIFS('Historical Data'!Q$2:Q$93,'Historical Data'!$B$2:$B$93,'Final Prices IND without CO2 '!$D29,'Historical Data'!$A$2:$A$93,'Final Prices IND without CO2 '!$C29)</f>
        <v>93.301133140713361</v>
      </c>
      <c r="X29" s="10">
        <f>SUMIFS('Historical Data'!R$2:R$93,'Historical Data'!$B$2:$B$93,'Final Prices IND without CO2 '!$D29,'Historical Data'!$A$2:$A$93,'Final Prices IND without CO2 '!$C29)</f>
        <v>97.972898456244195</v>
      </c>
      <c r="Y29" s="10">
        <f>SUMIFS('Historical Data'!S$2:S$93,'Historical Data'!$B$2:$B$93,'Final Prices IND without CO2 '!$D29,'Historical Data'!$A$2:$A$93,'Final Prices IND without CO2 '!$C29)</f>
        <v>100.68459731747508</v>
      </c>
      <c r="Z29" s="10">
        <f>SUMIFS('Historical Data'!T$2:T$93,'Historical Data'!$B$2:$B$93,'Final Prices IND without CO2 '!$D29,'Historical Data'!$A$2:$A$93,'Final Prices IND without CO2 '!$C29)</f>
        <v>94.758923537317145</v>
      </c>
      <c r="AA29" s="10">
        <f>SUMIFS('Historical Data'!U$2:U$93,'Historical Data'!$B$2:$B$93,'Final Prices IND without CO2 '!$D29,'Historical Data'!$A$2:$A$93,'Final Prices IND without CO2 '!$C29)</f>
        <v>96.03201460652879</v>
      </c>
      <c r="AB29" s="12">
        <f>AA29*SUMIFS('Projection of Power Price '!E$47:E$90,'Projection of Power Price '!$A$47:$A$90,'Final Prices IND without CO2 '!$C29,'Projection of Power Price '!$B$47:$B$90,'Final Prices IND without CO2 '!$B29)/SUMIFS('Projection of Power Price '!D$47:D$90,'Projection of Power Price '!$A$47:$A$90,'Final Prices IND without CO2 '!$C29,'Projection of Power Price '!$B$47:$B$90,'Final Prices IND without CO2 '!$B29)</f>
        <v>99.950542456242289</v>
      </c>
      <c r="AC29" s="12">
        <f>AB29*SUMIFS('Projection of Power Price '!F$47:F$90,'Projection of Power Price '!$A$47:$A$90,'Final Prices IND without CO2 '!$C29,'Projection of Power Price '!$B$47:$B$90,'Final Prices IND without CO2 '!$B29)/SUMIFS('Projection of Power Price '!E$47:E$90,'Projection of Power Price '!$A$47:$A$90,'Final Prices IND without CO2 '!$C29,'Projection of Power Price '!$B$47:$B$90,'Final Prices IND without CO2 '!$B29)</f>
        <v>99.390271818494867</v>
      </c>
      <c r="AD29" s="12">
        <f>AC29*SUMIFS('Projection of Power Price '!G$47:G$90,'Projection of Power Price '!$A$47:$A$90,'Final Prices IND without CO2 '!$C29,'Projection of Power Price '!$B$47:$B$90,'Final Prices IND without CO2 '!$B29)/SUMIFS('Projection of Power Price '!F$47:F$90,'Projection of Power Price '!$A$47:$A$90,'Final Prices IND without CO2 '!$C29,'Projection of Power Price '!$B$47:$B$90,'Final Prices IND without CO2 '!$B29)</f>
        <v>90.603682777913349</v>
      </c>
      <c r="AE29" s="12">
        <f>AD29*SUMIFS('Projection of Power Price '!H$47:H$90,'Projection of Power Price '!$A$47:$A$90,'Final Prices IND without CO2 '!$C29,'Projection of Power Price '!$B$47:$B$90,'Final Prices IND without CO2 '!$B29)/SUMIFS('Projection of Power Price '!G$47:G$90,'Projection of Power Price '!$A$47:$A$90,'Final Prices IND without CO2 '!$C29,'Projection of Power Price '!$B$47:$B$90,'Final Prices IND without CO2 '!$B29)</f>
        <v>84.999498831029982</v>
      </c>
      <c r="AF29" s="12">
        <f>AE29*SUMIFS('Projection of Power Price '!I$47:I$90,'Projection of Power Price '!$A$47:$A$90,'Final Prices IND without CO2 '!$C29,'Projection of Power Price '!$B$47:$B$90,'Final Prices IND without CO2 '!$B29)/SUMIFS('Projection of Power Price '!H$47:H$90,'Projection of Power Price '!$A$47:$A$90,'Final Prices IND without CO2 '!$C29,'Projection of Power Price '!$B$47:$B$90,'Final Prices IND without CO2 '!$B29)</f>
        <v>95.110317166175392</v>
      </c>
      <c r="AG29" s="12">
        <f>AF29*SUMIFS('Projection of Power Price '!J$47:J$90,'Projection of Power Price '!$A$47:$A$90,'Final Prices IND without CO2 '!$C29,'Projection of Power Price '!$B$47:$B$90,'Final Prices IND without CO2 '!$B29)/SUMIFS('Projection of Power Price '!I$47:I$90,'Projection of Power Price '!$A$47:$A$90,'Final Prices IND without CO2 '!$C29,'Projection of Power Price '!$B$47:$B$90,'Final Prices IND without CO2 '!$B29)</f>
        <v>108.38867313112019</v>
      </c>
      <c r="AH29" s="12">
        <f>AG29*SUMIFS('Projection of Power Price '!K$47:K$90,'Projection of Power Price '!$A$47:$A$90,'Final Prices IND without CO2 '!$C29,'Projection of Power Price '!$B$47:$B$90,'Final Prices IND without CO2 '!$B29)/SUMIFS('Projection of Power Price '!J$47:J$90,'Projection of Power Price '!$A$47:$A$90,'Final Prices IND without CO2 '!$C29,'Projection of Power Price '!$B$47:$B$90,'Final Prices IND without CO2 '!$B29)</f>
        <v>120.03584458138506</v>
      </c>
      <c r="AI29" s="12">
        <f>AH29*SUMIFS('Projection of Power Price '!L$47:L$90,'Projection of Power Price '!$A$47:$A$90,'Final Prices IND without CO2 '!$C29,'Projection of Power Price '!$B$47:$B$90,'Final Prices IND without CO2 '!$B29)/SUMIFS('Projection of Power Price '!K$47:K$90,'Projection of Power Price '!$A$47:$A$90,'Final Prices IND without CO2 '!$C29,'Projection of Power Price '!$B$47:$B$90,'Final Prices IND without CO2 '!$B29)</f>
        <v>130.70695773377335</v>
      </c>
      <c r="AJ29" s="12">
        <f>AI29*SUMIFS('Projection of Power Price '!M$47:M$90,'Projection of Power Price '!$A$47:$A$90,'Final Prices IND without CO2 '!$C29,'Projection of Power Price '!$B$47:$B$90,'Final Prices IND without CO2 '!$B29)/SUMIFS('Projection of Power Price '!L$47:L$90,'Projection of Power Price '!$A$47:$A$90,'Final Prices IND without CO2 '!$C29,'Projection of Power Price '!$B$47:$B$90,'Final Prices IND without CO2 '!$B29)</f>
        <v>141.50452389642612</v>
      </c>
      <c r="AK29" s="12">
        <f>AJ29*SUMIFS('Projection of Power Price '!N$47:N$90,'Projection of Power Price '!$A$47:$A$90,'Final Prices IND without CO2 '!$C29,'Projection of Power Price '!$B$47:$B$90,'Final Prices IND without CO2 '!$B29)/SUMIFS('Projection of Power Price '!M$47:M$90,'Projection of Power Price '!$A$47:$A$90,'Final Prices IND without CO2 '!$C29,'Projection of Power Price '!$B$47:$B$90,'Final Prices IND without CO2 '!$B29)</f>
        <v>150.71351052211506</v>
      </c>
      <c r="AL29" s="12">
        <f>AK29*SUMIFS('Projection of Power Price '!O$47:O$90,'Projection of Power Price '!$A$47:$A$90,'Final Prices IND without CO2 '!$C29,'Projection of Power Price '!$B$47:$B$90,'Final Prices IND without CO2 '!$B29)/SUMIFS('Projection of Power Price '!N$47:N$90,'Projection of Power Price '!$A$47:$A$90,'Final Prices IND without CO2 '!$C29,'Projection of Power Price '!$B$47:$B$90,'Final Prices IND without CO2 '!$B29)</f>
        <v>157.8084456211684</v>
      </c>
      <c r="AM29" s="12">
        <f>AL29*SUMIFS('Projection of Power Price '!P$47:P$90,'Projection of Power Price '!$A$47:$A$90,'Final Prices IND without CO2 '!$C29,'Projection of Power Price '!$B$47:$B$90,'Final Prices IND without CO2 '!$B29)/SUMIFS('Projection of Power Price '!O$47:O$90,'Projection of Power Price '!$A$47:$A$90,'Final Prices IND without CO2 '!$C29,'Projection of Power Price '!$B$47:$B$90,'Final Prices IND without CO2 '!$B29)</f>
        <v>166.36361726408367</v>
      </c>
      <c r="AN29" s="12">
        <f>AM29*SUMIFS('Projection of Power Price '!Q$47:Q$90,'Projection of Power Price '!$A$47:$A$90,'Final Prices IND without CO2 '!$C29,'Projection of Power Price '!$B$47:$B$90,'Final Prices IND without CO2 '!$B29)/SUMIFS('Projection of Power Price '!P$47:P$90,'Projection of Power Price '!$A$47:$A$90,'Final Prices IND without CO2 '!$C29,'Projection of Power Price '!$B$47:$B$90,'Final Prices IND without CO2 '!$B29)</f>
        <v>164.85097936500802</v>
      </c>
      <c r="AO29" s="12">
        <f>AN29*SUMIFS('Projection of Power Price '!R$47:R$90,'Projection of Power Price '!$A$47:$A$90,'Final Prices IND without CO2 '!$C29,'Projection of Power Price '!$B$47:$B$90,'Final Prices IND without CO2 '!$B29)/SUMIFS('Projection of Power Price '!Q$47:Q$90,'Projection of Power Price '!$A$47:$A$90,'Final Prices IND without CO2 '!$C29,'Projection of Power Price '!$B$47:$B$90,'Final Prices IND without CO2 '!$B29)</f>
        <v>165.18207593477732</v>
      </c>
      <c r="AP29" s="12">
        <f>AO29*SUMIFS('Projection of Power Price '!S$47:S$90,'Projection of Power Price '!$A$47:$A$90,'Final Prices IND without CO2 '!$C29,'Projection of Power Price '!$B$47:$B$90,'Final Prices IND without CO2 '!$B29)/SUMIFS('Projection of Power Price '!R$47:R$90,'Projection of Power Price '!$A$47:$A$90,'Final Prices IND without CO2 '!$C29,'Projection of Power Price '!$B$47:$B$90,'Final Prices IND without CO2 '!$B29)</f>
        <v>165.79534272068915</v>
      </c>
      <c r="AQ29" s="12">
        <f>AP29*SUMIFS('Projection of Power Price '!T$47:T$90,'Projection of Power Price '!$A$47:$A$90,'Final Prices IND without CO2 '!$C29,'Projection of Power Price '!$B$47:$B$90,'Final Prices IND without CO2 '!$B29)/SUMIFS('Projection of Power Price '!S$47:S$90,'Projection of Power Price '!$A$47:$A$90,'Final Prices IND without CO2 '!$C29,'Projection of Power Price '!$B$47:$B$90,'Final Prices IND without CO2 '!$B29)</f>
        <v>166.13204341364118</v>
      </c>
      <c r="AR29" s="12">
        <f>AQ29*SUMIFS('Projection of Power Price '!U$47:U$90,'Projection of Power Price '!$A$47:$A$90,'Final Prices IND without CO2 '!$C29,'Projection of Power Price '!$B$47:$B$90,'Final Prices IND without CO2 '!$B29)/SUMIFS('Projection of Power Price '!T$47:T$90,'Projection of Power Price '!$A$47:$A$90,'Final Prices IND without CO2 '!$C29,'Projection of Power Price '!$B$47:$B$90,'Final Prices IND without CO2 '!$B29)</f>
        <v>167.44259874306039</v>
      </c>
      <c r="AS29" s="12">
        <f>AR29*SUMIFS('Projection of Power Price '!V$47:V$90,'Projection of Power Price '!$A$47:$A$90,'Final Prices IND without CO2 '!$C29,'Projection of Power Price '!$B$47:$B$90,'Final Prices IND without CO2 '!$B29)/SUMIFS('Projection of Power Price '!U$47:U$90,'Projection of Power Price '!$A$47:$A$90,'Final Prices IND without CO2 '!$C29,'Projection of Power Price '!$B$47:$B$90,'Final Prices IND without CO2 '!$B29)</f>
        <v>170.53063658369851</v>
      </c>
      <c r="AT29" s="12">
        <f>AS29*SUMIFS('Projection of Power Price '!W$47:W$90,'Projection of Power Price '!$A$47:$A$90,'Final Prices IND without CO2 '!$C29,'Projection of Power Price '!$B$47:$B$90,'Final Prices IND without CO2 '!$B29)/SUMIFS('Projection of Power Price '!V$47:V$90,'Projection of Power Price '!$A$47:$A$90,'Final Prices IND without CO2 '!$C29,'Projection of Power Price '!$B$47:$B$90,'Final Prices IND without CO2 '!$B29)</f>
        <v>172.8078697249199</v>
      </c>
      <c r="AU29" s="12">
        <f>AT29*SUMIFS('Projection of Power Price '!X$47:X$90,'Projection of Power Price '!$A$47:$A$90,'Final Prices IND without CO2 '!$C29,'Projection of Power Price '!$B$47:$B$90,'Final Prices IND without CO2 '!$B29)/SUMIFS('Projection of Power Price '!W$47:W$90,'Projection of Power Price '!$A$47:$A$90,'Final Prices IND without CO2 '!$C29,'Projection of Power Price '!$B$47:$B$90,'Final Prices IND without CO2 '!$B29)</f>
        <v>177.33515562486525</v>
      </c>
      <c r="AV29" s="12">
        <f>AU29*SUMIFS('Projection of Power Price '!Y$47:Y$90,'Projection of Power Price '!$A$47:$A$90,'Final Prices IND without CO2 '!$C29,'Projection of Power Price '!$B$47:$B$90,'Final Prices IND without CO2 '!$B29)/SUMIFS('Projection of Power Price '!X$47:X$90,'Projection of Power Price '!$A$47:$A$90,'Final Prices IND without CO2 '!$C29,'Projection of Power Price '!$B$47:$B$90,'Final Prices IND without CO2 '!$B29)</f>
        <v>174.12150519210795</v>
      </c>
      <c r="AW29" s="12">
        <f>AV29*SUMIFS('Projection of Power Price '!Z$47:Z$90,'Projection of Power Price '!$A$47:$A$90,'Final Prices IND without CO2 '!$C29,'Projection of Power Price '!$B$47:$B$90,'Final Prices IND without CO2 '!$B29)/SUMIFS('Projection of Power Price '!Y$47:Y$90,'Projection of Power Price '!$A$47:$A$90,'Final Prices IND without CO2 '!$C29,'Projection of Power Price '!$B$47:$B$90,'Final Prices IND without CO2 '!$B29)</f>
        <v>174.22323036046009</v>
      </c>
      <c r="AX29" s="12">
        <f>AW29*SUMIFS('Projection of Power Price '!AA$47:AA$90,'Projection of Power Price '!$A$47:$A$90,'Final Prices IND without CO2 '!$C29,'Projection of Power Price '!$B$47:$B$90,'Final Prices IND without CO2 '!$B29)/SUMIFS('Projection of Power Price '!Z$47:Z$90,'Projection of Power Price '!$A$47:$A$90,'Final Prices IND without CO2 '!$C29,'Projection of Power Price '!$B$47:$B$90,'Final Prices IND without CO2 '!$B29)</f>
        <v>180.29928928124096</v>
      </c>
      <c r="AY29" s="21">
        <f t="shared" si="2"/>
        <v>179.31868419118973</v>
      </c>
      <c r="AZ29" s="21">
        <f t="shared" si="3"/>
        <v>180.10302529650721</v>
      </c>
      <c r="BA29" s="21">
        <f t="shared" si="4"/>
        <v>182.73069507615946</v>
      </c>
      <c r="BB29" s="21">
        <f t="shared" si="5"/>
        <v>184.38058447511139</v>
      </c>
      <c r="BC29" s="21">
        <f t="shared" si="6"/>
        <v>184.8388360458548</v>
      </c>
      <c r="BD29" s="21">
        <f t="shared" si="7"/>
        <v>186.8697238833447</v>
      </c>
      <c r="BE29" s="21">
        <f t="shared" si="8"/>
        <v>188.47703439840689</v>
      </c>
      <c r="BF29" s="21">
        <f t="shared" si="9"/>
        <v>189.6539201915939</v>
      </c>
      <c r="BG29" s="21">
        <f t="shared" si="10"/>
        <v>191.09948073451778</v>
      </c>
      <c r="BH29" s="21">
        <f t="shared" si="11"/>
        <v>192.77944475641652</v>
      </c>
    </row>
    <row r="30" spans="1:60" x14ac:dyDescent="0.3">
      <c r="A30" s="9" t="s">
        <v>147</v>
      </c>
      <c r="B30" t="s">
        <v>47</v>
      </c>
      <c r="C30" s="9" t="s">
        <v>17</v>
      </c>
      <c r="D30" t="s">
        <v>78</v>
      </c>
      <c r="E30" t="s">
        <v>79</v>
      </c>
      <c r="F30" t="s">
        <v>90</v>
      </c>
      <c r="G30" t="s">
        <v>90</v>
      </c>
      <c r="H30" t="s">
        <v>80</v>
      </c>
      <c r="I30" s="9" t="s">
        <v>145</v>
      </c>
      <c r="J30" s="10">
        <f>SUMIFS('Historical Data'!D$2:D$93,'Historical Data'!$B$2:$B$93,'Final Prices IND without CO2 '!$D30,'Historical Data'!$A$2:$A$93,'Final Prices IND without CO2 '!$C30)</f>
        <v>55.875915372123586</v>
      </c>
      <c r="K30" s="10">
        <f>SUMIFS('Historical Data'!E$2:E$93,'Historical Data'!$B$2:$B$93,'Final Prices IND without CO2 '!$D30,'Historical Data'!$A$2:$A$93,'Final Prices IND without CO2 '!$C30)</f>
        <v>61.0150060573079</v>
      </c>
      <c r="L30" s="10">
        <f>SUMIFS('Historical Data'!F$2:F$93,'Historical Data'!$B$2:$B$93,'Final Prices IND without CO2 '!$D30,'Historical Data'!$A$2:$A$93,'Final Prices IND without CO2 '!$C30)</f>
        <v>63.229646949538342</v>
      </c>
      <c r="M30" s="10">
        <f>SUMIFS('Historical Data'!G$2:G$93,'Historical Data'!$B$2:$B$93,'Final Prices IND without CO2 '!$D30,'Historical Data'!$A$2:$A$93,'Final Prices IND without CO2 '!$C30)</f>
        <v>70.359631086166516</v>
      </c>
      <c r="N30" s="10">
        <f>SUMIFS('Historical Data'!H$2:H$93,'Historical Data'!$B$2:$B$93,'Final Prices IND without CO2 '!$D30,'Historical Data'!$A$2:$A$93,'Final Prices IND without CO2 '!$C30)</f>
        <v>73.987962521375664</v>
      </c>
      <c r="O30" s="10">
        <f>SUMIFS('Historical Data'!I$2:I$93,'Historical Data'!$B$2:$B$93,'Final Prices IND without CO2 '!$D30,'Historical Data'!$A$2:$A$93,'Final Prices IND without CO2 '!$C30)</f>
        <v>79.570188007310122</v>
      </c>
      <c r="P30" s="10">
        <f>SUMIFS('Historical Data'!J$2:J$93,'Historical Data'!$B$2:$B$93,'Final Prices IND without CO2 '!$D30,'Historical Data'!$A$2:$A$93,'Final Prices IND without CO2 '!$C30)</f>
        <v>87.02547094509751</v>
      </c>
      <c r="Q30" s="10">
        <f>SUMIFS('Historical Data'!K$2:K$93,'Historical Data'!$B$2:$B$93,'Final Prices IND without CO2 '!$D30,'Historical Data'!$A$2:$A$93,'Final Prices IND without CO2 '!$C30)</f>
        <v>90.054413839702192</v>
      </c>
      <c r="R30" s="10">
        <f>SUMIFS('Historical Data'!L$2:L$93,'Historical Data'!$B$2:$B$93,'Final Prices IND without CO2 '!$D30,'Historical Data'!$A$2:$A$93,'Final Prices IND without CO2 '!$C30)</f>
        <v>97.350676400004573</v>
      </c>
      <c r="S30" s="10">
        <f>SUMIFS('Historical Data'!M$2:M$93,'Historical Data'!$B$2:$B$93,'Final Prices IND without CO2 '!$D30,'Historical Data'!$A$2:$A$93,'Final Prices IND without CO2 '!$C30)</f>
        <v>110.52594761840385</v>
      </c>
      <c r="T30" s="10">
        <f>SUMIFS('Historical Data'!N$2:N$93,'Historical Data'!$B$2:$B$93,'Final Prices IND without CO2 '!$D30,'Historical Data'!$A$2:$A$93,'Final Prices IND without CO2 '!$C30)</f>
        <v>111.60469114924567</v>
      </c>
      <c r="U30" s="10">
        <f>SUMIFS('Historical Data'!O$2:O$93,'Historical Data'!$B$2:$B$93,'Final Prices IND without CO2 '!$D30,'Historical Data'!$A$2:$A$93,'Final Prices IND without CO2 '!$C30)</f>
        <v>120.47726300996807</v>
      </c>
      <c r="V30" s="10">
        <f>SUMIFS('Historical Data'!P$2:P$93,'Historical Data'!$B$2:$B$93,'Final Prices IND without CO2 '!$D30,'Historical Data'!$A$2:$A$93,'Final Prices IND without CO2 '!$C30)</f>
        <v>120.92711303560019</v>
      </c>
      <c r="W30" s="10">
        <f>SUMIFS('Historical Data'!Q$2:Q$93,'Historical Data'!$B$2:$B$93,'Final Prices IND without CO2 '!$D30,'Historical Data'!$A$2:$A$93,'Final Prices IND without CO2 '!$C30)</f>
        <v>131.33623691357576</v>
      </c>
      <c r="X30" s="10">
        <f>SUMIFS('Historical Data'!R$2:R$93,'Historical Data'!$B$2:$B$93,'Final Prices IND without CO2 '!$D30,'Historical Data'!$A$2:$A$93,'Final Prices IND without CO2 '!$C30)</f>
        <v>134.79894656378886</v>
      </c>
      <c r="Y30" s="10">
        <f>SUMIFS('Historical Data'!S$2:S$93,'Historical Data'!$B$2:$B$93,'Final Prices IND without CO2 '!$D30,'Historical Data'!$A$2:$A$93,'Final Prices IND without CO2 '!$C30)</f>
        <v>133.16021281303202</v>
      </c>
      <c r="Z30" s="10">
        <f>SUMIFS('Historical Data'!T$2:T$93,'Historical Data'!$B$2:$B$93,'Final Prices IND without CO2 '!$D30,'Historical Data'!$A$2:$A$93,'Final Prices IND without CO2 '!$C30)</f>
        <v>129.02431718997192</v>
      </c>
      <c r="AA30" s="10">
        <f>SUMIFS('Historical Data'!U$2:U$93,'Historical Data'!$B$2:$B$93,'Final Prices IND without CO2 '!$D30,'Historical Data'!$A$2:$A$93,'Final Prices IND without CO2 '!$C30)</f>
        <v>126.4975190253278</v>
      </c>
      <c r="AB30" s="12">
        <f>AA30*SUMIFS('Projection of Power Price '!E$47:E$90,'Projection of Power Price '!$A$47:$A$90,'Final Prices IND without CO2 '!$C30,'Projection of Power Price '!$B$47:$B$90,'Final Prices IND without CO2 '!$B30)/SUMIFS('Projection of Power Price '!D$47:D$90,'Projection of Power Price '!$A$47:$A$90,'Final Prices IND without CO2 '!$C30,'Projection of Power Price '!$B$47:$B$90,'Final Prices IND without CO2 '!$B30)</f>
        <v>152.66364074820356</v>
      </c>
      <c r="AC30" s="12">
        <f>AB30*SUMIFS('Projection of Power Price '!F$47:F$90,'Projection of Power Price '!$A$47:$A$90,'Final Prices IND without CO2 '!$C30,'Projection of Power Price '!$B$47:$B$90,'Final Prices IND without CO2 '!$B30)/SUMIFS('Projection of Power Price '!E$47:E$90,'Projection of Power Price '!$A$47:$A$90,'Final Prices IND without CO2 '!$C30,'Projection of Power Price '!$B$47:$B$90,'Final Prices IND without CO2 '!$B30)</f>
        <v>154.20111225785305</v>
      </c>
      <c r="AD30" s="12">
        <f>AC30*SUMIFS('Projection of Power Price '!G$47:G$90,'Projection of Power Price '!$A$47:$A$90,'Final Prices IND without CO2 '!$C30,'Projection of Power Price '!$B$47:$B$90,'Final Prices IND without CO2 '!$B30)/SUMIFS('Projection of Power Price '!F$47:F$90,'Projection of Power Price '!$A$47:$A$90,'Final Prices IND without CO2 '!$C30,'Projection of Power Price '!$B$47:$B$90,'Final Prices IND without CO2 '!$B30)</f>
        <v>144.13115189392181</v>
      </c>
      <c r="AE30" s="12">
        <f>AD30*SUMIFS('Projection of Power Price '!H$47:H$90,'Projection of Power Price '!$A$47:$A$90,'Final Prices IND without CO2 '!$C30,'Projection of Power Price '!$B$47:$B$90,'Final Prices IND without CO2 '!$B30)/SUMIFS('Projection of Power Price '!G$47:G$90,'Projection of Power Price '!$A$47:$A$90,'Final Prices IND without CO2 '!$C30,'Projection of Power Price '!$B$47:$B$90,'Final Prices IND without CO2 '!$B30)</f>
        <v>145.29685441566397</v>
      </c>
      <c r="AF30" s="12">
        <f>AE30*SUMIFS('Projection of Power Price '!I$47:I$90,'Projection of Power Price '!$A$47:$A$90,'Final Prices IND without CO2 '!$C30,'Projection of Power Price '!$B$47:$B$90,'Final Prices IND without CO2 '!$B30)/SUMIFS('Projection of Power Price '!H$47:H$90,'Projection of Power Price '!$A$47:$A$90,'Final Prices IND without CO2 '!$C30,'Projection of Power Price '!$B$47:$B$90,'Final Prices IND without CO2 '!$B30)</f>
        <v>166.05256903160767</v>
      </c>
      <c r="AG30" s="12">
        <f>AF30*SUMIFS('Projection of Power Price '!J$47:J$90,'Projection of Power Price '!$A$47:$A$90,'Final Prices IND without CO2 '!$C30,'Projection of Power Price '!$B$47:$B$90,'Final Prices IND without CO2 '!$B30)/SUMIFS('Projection of Power Price '!I$47:I$90,'Projection of Power Price '!$A$47:$A$90,'Final Prices IND without CO2 '!$C30,'Projection of Power Price '!$B$47:$B$90,'Final Prices IND without CO2 '!$B30)</f>
        <v>188.12526319945636</v>
      </c>
      <c r="AH30" s="12">
        <f>AG30*SUMIFS('Projection of Power Price '!K$47:K$90,'Projection of Power Price '!$A$47:$A$90,'Final Prices IND without CO2 '!$C30,'Projection of Power Price '!$B$47:$B$90,'Final Prices IND without CO2 '!$B30)/SUMIFS('Projection of Power Price '!J$47:J$90,'Projection of Power Price '!$A$47:$A$90,'Final Prices IND without CO2 '!$C30,'Projection of Power Price '!$B$47:$B$90,'Final Prices IND without CO2 '!$B30)</f>
        <v>205.55048101042223</v>
      </c>
      <c r="AI30" s="12">
        <f>AH30*SUMIFS('Projection of Power Price '!L$47:L$90,'Projection of Power Price '!$A$47:$A$90,'Final Prices IND without CO2 '!$C30,'Projection of Power Price '!$B$47:$B$90,'Final Prices IND without CO2 '!$B30)/SUMIFS('Projection of Power Price '!K$47:K$90,'Projection of Power Price '!$A$47:$A$90,'Final Prices IND without CO2 '!$C30,'Projection of Power Price '!$B$47:$B$90,'Final Prices IND without CO2 '!$B30)</f>
        <v>223.30435309289118</v>
      </c>
      <c r="AJ30" s="12">
        <f>AI30*SUMIFS('Projection of Power Price '!M$47:M$90,'Projection of Power Price '!$A$47:$A$90,'Final Prices IND without CO2 '!$C30,'Projection of Power Price '!$B$47:$B$90,'Final Prices IND without CO2 '!$B30)/SUMIFS('Projection of Power Price '!L$47:L$90,'Projection of Power Price '!$A$47:$A$90,'Final Prices IND without CO2 '!$C30,'Projection of Power Price '!$B$47:$B$90,'Final Prices IND without CO2 '!$B30)</f>
        <v>238.9192205699008</v>
      </c>
      <c r="AK30" s="12">
        <f>AJ30*SUMIFS('Projection of Power Price '!N$47:N$90,'Projection of Power Price '!$A$47:$A$90,'Final Prices IND without CO2 '!$C30,'Projection of Power Price '!$B$47:$B$90,'Final Prices IND without CO2 '!$B30)/SUMIFS('Projection of Power Price '!M$47:M$90,'Projection of Power Price '!$A$47:$A$90,'Final Prices IND without CO2 '!$C30,'Projection of Power Price '!$B$47:$B$90,'Final Prices IND without CO2 '!$B30)</f>
        <v>252.08170797145175</v>
      </c>
      <c r="AL30" s="12">
        <f>AK30*SUMIFS('Projection of Power Price '!O$47:O$90,'Projection of Power Price '!$A$47:$A$90,'Final Prices IND without CO2 '!$C30,'Projection of Power Price '!$B$47:$B$90,'Final Prices IND without CO2 '!$B30)/SUMIFS('Projection of Power Price '!N$47:N$90,'Projection of Power Price '!$A$47:$A$90,'Final Prices IND without CO2 '!$C30,'Projection of Power Price '!$B$47:$B$90,'Final Prices IND without CO2 '!$B30)</f>
        <v>263.26025886092299</v>
      </c>
      <c r="AM30" s="12">
        <f>AL30*SUMIFS('Projection of Power Price '!P$47:P$90,'Projection of Power Price '!$A$47:$A$90,'Final Prices IND without CO2 '!$C30,'Projection of Power Price '!$B$47:$B$90,'Final Prices IND without CO2 '!$B30)/SUMIFS('Projection of Power Price '!O$47:O$90,'Projection of Power Price '!$A$47:$A$90,'Final Prices IND without CO2 '!$C30,'Projection of Power Price '!$B$47:$B$90,'Final Prices IND without CO2 '!$B30)</f>
        <v>275.17084152866249</v>
      </c>
      <c r="AN30" s="12">
        <f>AM30*SUMIFS('Projection of Power Price '!Q$47:Q$90,'Projection of Power Price '!$A$47:$A$90,'Final Prices IND without CO2 '!$C30,'Projection of Power Price '!$B$47:$B$90,'Final Prices IND without CO2 '!$B30)/SUMIFS('Projection of Power Price '!P$47:P$90,'Projection of Power Price '!$A$47:$A$90,'Final Prices IND without CO2 '!$C30,'Projection of Power Price '!$B$47:$B$90,'Final Prices IND without CO2 '!$B30)</f>
        <v>279.66787049790162</v>
      </c>
      <c r="AO30" s="12">
        <f>AN30*SUMIFS('Projection of Power Price '!R$47:R$90,'Projection of Power Price '!$A$47:$A$90,'Final Prices IND without CO2 '!$C30,'Projection of Power Price '!$B$47:$B$90,'Final Prices IND without CO2 '!$B30)/SUMIFS('Projection of Power Price '!Q$47:Q$90,'Projection of Power Price '!$A$47:$A$90,'Final Prices IND without CO2 '!$C30,'Projection of Power Price '!$B$47:$B$90,'Final Prices IND without CO2 '!$B30)</f>
        <v>278.85972793628304</v>
      </c>
      <c r="AP30" s="12">
        <f>AO30*SUMIFS('Projection of Power Price '!S$47:S$90,'Projection of Power Price '!$A$47:$A$90,'Final Prices IND without CO2 '!$C30,'Projection of Power Price '!$B$47:$B$90,'Final Prices IND without CO2 '!$B30)/SUMIFS('Projection of Power Price '!R$47:R$90,'Projection of Power Price '!$A$47:$A$90,'Final Prices IND without CO2 '!$C30,'Projection of Power Price '!$B$47:$B$90,'Final Prices IND without CO2 '!$B30)</f>
        <v>279.21033357392059</v>
      </c>
      <c r="AQ30" s="12">
        <f>AP30*SUMIFS('Projection of Power Price '!T$47:T$90,'Projection of Power Price '!$A$47:$A$90,'Final Prices IND without CO2 '!$C30,'Projection of Power Price '!$B$47:$B$90,'Final Prices IND without CO2 '!$B30)/SUMIFS('Projection of Power Price '!S$47:S$90,'Projection of Power Price '!$A$47:$A$90,'Final Prices IND without CO2 '!$C30,'Projection of Power Price '!$B$47:$B$90,'Final Prices IND without CO2 '!$B30)</f>
        <v>279.05568632548892</v>
      </c>
      <c r="AR30" s="12">
        <f>AQ30*SUMIFS('Projection of Power Price '!U$47:U$90,'Projection of Power Price '!$A$47:$A$90,'Final Prices IND without CO2 '!$C30,'Projection of Power Price '!$B$47:$B$90,'Final Prices IND without CO2 '!$B30)/SUMIFS('Projection of Power Price '!T$47:T$90,'Projection of Power Price '!$A$47:$A$90,'Final Prices IND without CO2 '!$C30,'Projection of Power Price '!$B$47:$B$90,'Final Prices IND without CO2 '!$B30)</f>
        <v>282.40394787347407</v>
      </c>
      <c r="AS30" s="12">
        <f>AR30*SUMIFS('Projection of Power Price '!V$47:V$90,'Projection of Power Price '!$A$47:$A$90,'Final Prices IND without CO2 '!$C30,'Projection of Power Price '!$B$47:$B$90,'Final Prices IND without CO2 '!$B30)/SUMIFS('Projection of Power Price '!U$47:U$90,'Projection of Power Price '!$A$47:$A$90,'Final Prices IND without CO2 '!$C30,'Projection of Power Price '!$B$47:$B$90,'Final Prices IND without CO2 '!$B30)</f>
        <v>285.65756359081911</v>
      </c>
      <c r="AT30" s="12">
        <f>AS30*SUMIFS('Projection of Power Price '!W$47:W$90,'Projection of Power Price '!$A$47:$A$90,'Final Prices IND without CO2 '!$C30,'Projection of Power Price '!$B$47:$B$90,'Final Prices IND without CO2 '!$B30)/SUMIFS('Projection of Power Price '!V$47:V$90,'Projection of Power Price '!$A$47:$A$90,'Final Prices IND without CO2 '!$C30,'Projection of Power Price '!$B$47:$B$90,'Final Prices IND without CO2 '!$B30)</f>
        <v>286.20214920738221</v>
      </c>
      <c r="AU30" s="12">
        <f>AT30*SUMIFS('Projection of Power Price '!X$47:X$90,'Projection of Power Price '!$A$47:$A$90,'Final Prices IND without CO2 '!$C30,'Projection of Power Price '!$B$47:$B$90,'Final Prices IND without CO2 '!$B30)/SUMIFS('Projection of Power Price '!W$47:W$90,'Projection of Power Price '!$A$47:$A$90,'Final Prices IND without CO2 '!$C30,'Projection of Power Price '!$B$47:$B$90,'Final Prices IND without CO2 '!$B30)</f>
        <v>293.33195997702938</v>
      </c>
      <c r="AV30" s="12">
        <f>AU30*SUMIFS('Projection of Power Price '!Y$47:Y$90,'Projection of Power Price '!$A$47:$A$90,'Final Prices IND without CO2 '!$C30,'Projection of Power Price '!$B$47:$B$90,'Final Prices IND without CO2 '!$B30)/SUMIFS('Projection of Power Price '!X$47:X$90,'Projection of Power Price '!$A$47:$A$90,'Final Prices IND without CO2 '!$C30,'Projection of Power Price '!$B$47:$B$90,'Final Prices IND without CO2 '!$B30)</f>
        <v>289.67710563253894</v>
      </c>
      <c r="AW30" s="12">
        <f>AV30*SUMIFS('Projection of Power Price '!Z$47:Z$90,'Projection of Power Price '!$A$47:$A$90,'Final Prices IND without CO2 '!$C30,'Projection of Power Price '!$B$47:$B$90,'Final Prices IND without CO2 '!$B30)/SUMIFS('Projection of Power Price '!Y$47:Y$90,'Projection of Power Price '!$A$47:$A$90,'Final Prices IND without CO2 '!$C30,'Projection of Power Price '!$B$47:$B$90,'Final Prices IND without CO2 '!$B30)</f>
        <v>288.34118505673706</v>
      </c>
      <c r="AX30" s="12">
        <f>AW30*SUMIFS('Projection of Power Price '!AA$47:AA$90,'Projection of Power Price '!$A$47:$A$90,'Final Prices IND without CO2 '!$C30,'Projection of Power Price '!$B$47:$B$90,'Final Prices IND without CO2 '!$B30)/SUMIFS('Projection of Power Price '!Z$47:Z$90,'Projection of Power Price '!$A$47:$A$90,'Final Prices IND without CO2 '!$C30,'Projection of Power Price '!$B$47:$B$90,'Final Prices IND without CO2 '!$B30)</f>
        <v>293.82238441542648</v>
      </c>
      <c r="AY30" s="21">
        <f t="shared" si="2"/>
        <v>293.3498655065614</v>
      </c>
      <c r="AZ30" s="21">
        <f t="shared" si="3"/>
        <v>292.95882707024407</v>
      </c>
      <c r="BA30" s="21">
        <f t="shared" si="4"/>
        <v>295.10151053387199</v>
      </c>
      <c r="BB30" s="21">
        <f t="shared" si="5"/>
        <v>296.51188259929404</v>
      </c>
      <c r="BC30" s="21">
        <f t="shared" si="6"/>
        <v>296.4880864435936</v>
      </c>
      <c r="BD30" s="21">
        <f t="shared" si="7"/>
        <v>297.83088365164713</v>
      </c>
      <c r="BE30" s="21">
        <f t="shared" si="8"/>
        <v>299.1174447814883</v>
      </c>
      <c r="BF30" s="21">
        <f t="shared" si="9"/>
        <v>299.81522246625468</v>
      </c>
      <c r="BG30" s="21">
        <f t="shared" si="10"/>
        <v>300.72351541000035</v>
      </c>
      <c r="BH30" s="21">
        <f t="shared" si="11"/>
        <v>301.93158957482319</v>
      </c>
    </row>
    <row r="31" spans="1:60" x14ac:dyDescent="0.3">
      <c r="A31" s="9" t="s">
        <v>147</v>
      </c>
      <c r="B31" t="s">
        <v>47</v>
      </c>
      <c r="C31" s="9" t="s">
        <v>19</v>
      </c>
      <c r="D31" t="s">
        <v>78</v>
      </c>
      <c r="E31" t="s">
        <v>79</v>
      </c>
      <c r="F31" t="s">
        <v>90</v>
      </c>
      <c r="G31" t="s">
        <v>90</v>
      </c>
      <c r="H31" t="s">
        <v>80</v>
      </c>
      <c r="I31" s="9" t="s">
        <v>145</v>
      </c>
      <c r="J31" s="10">
        <f>SUMIFS('Historical Data'!D$2:D$93,'Historical Data'!$B$2:$B$93,'Final Prices IND without CO2 '!$D31,'Historical Data'!$A$2:$A$93,'Final Prices IND without CO2 '!$C31)</f>
        <v>64.223981767098579</v>
      </c>
      <c r="K31" s="10">
        <f>SUMIFS('Historical Data'!E$2:E$93,'Historical Data'!$B$2:$B$93,'Final Prices IND without CO2 '!$D31,'Historical Data'!$A$2:$A$93,'Final Prices IND without CO2 '!$C31)</f>
        <v>66.251331797953753</v>
      </c>
      <c r="L31" s="10">
        <f>SUMIFS('Historical Data'!F$2:F$93,'Historical Data'!$B$2:$B$93,'Final Prices IND without CO2 '!$D31,'Historical Data'!$A$2:$A$93,'Final Prices IND without CO2 '!$C31)</f>
        <v>64.594229674573242</v>
      </c>
      <c r="M31" s="10">
        <f>SUMIFS('Historical Data'!G$2:G$93,'Historical Data'!$B$2:$B$93,'Final Prices IND without CO2 '!$D31,'Historical Data'!$A$2:$A$93,'Final Prices IND without CO2 '!$C31)</f>
        <v>63.160087025565517</v>
      </c>
      <c r="N31" s="10">
        <f>SUMIFS('Historical Data'!H$2:H$93,'Historical Data'!$B$2:$B$93,'Final Prices IND without CO2 '!$D31,'Historical Data'!$A$2:$A$93,'Final Prices IND without CO2 '!$C31)</f>
        <v>63.497327895484801</v>
      </c>
      <c r="O31" s="10">
        <f>SUMIFS('Historical Data'!I$2:I$93,'Historical Data'!$B$2:$B$93,'Final Prices IND without CO2 '!$D31,'Historical Data'!$A$2:$A$93,'Final Prices IND without CO2 '!$C31)</f>
        <v>64.810386372240316</v>
      </c>
      <c r="P31" s="10">
        <f>SUMIFS('Historical Data'!J$2:J$93,'Historical Data'!$B$2:$B$93,'Final Prices IND without CO2 '!$D31,'Historical Data'!$A$2:$A$93,'Final Prices IND without CO2 '!$C31)</f>
        <v>67.114400166159143</v>
      </c>
      <c r="Q31" s="10">
        <f>SUMIFS('Historical Data'!K$2:K$93,'Historical Data'!$B$2:$B$93,'Final Prices IND without CO2 '!$D31,'Historical Data'!$A$2:$A$93,'Final Prices IND without CO2 '!$C31)</f>
        <v>76.210360505190749</v>
      </c>
      <c r="R31" s="10">
        <f>SUMIFS('Historical Data'!L$2:L$93,'Historical Data'!$B$2:$B$93,'Final Prices IND without CO2 '!$D31,'Historical Data'!$A$2:$A$93,'Final Prices IND without CO2 '!$C31)</f>
        <v>83.500529458559839</v>
      </c>
      <c r="S31" s="10">
        <f>SUMIFS('Historical Data'!M$2:M$93,'Historical Data'!$B$2:$B$93,'Final Prices IND without CO2 '!$D31,'Historical Data'!$A$2:$A$93,'Final Prices IND without CO2 '!$C31)</f>
        <v>88.088280044016031</v>
      </c>
      <c r="T31" s="10">
        <f>SUMIFS('Historical Data'!N$2:N$93,'Historical Data'!$B$2:$B$93,'Final Prices IND without CO2 '!$D31,'Historical Data'!$A$2:$A$93,'Final Prices IND without CO2 '!$C31)</f>
        <v>88.227137236490393</v>
      </c>
      <c r="U31" s="10">
        <f>SUMIFS('Historical Data'!O$2:O$93,'Historical Data'!$B$2:$B$93,'Final Prices IND without CO2 '!$D31,'Historical Data'!$A$2:$A$93,'Final Prices IND without CO2 '!$C31)</f>
        <v>89.603521947367398</v>
      </c>
      <c r="V31" s="10">
        <f>SUMIFS('Historical Data'!P$2:P$93,'Historical Data'!$B$2:$B$93,'Final Prices IND without CO2 '!$D31,'Historical Data'!$A$2:$A$93,'Final Prices IND without CO2 '!$C31)</f>
        <v>101.77647362188002</v>
      </c>
      <c r="W31" s="10">
        <f>SUMIFS('Historical Data'!Q$2:Q$93,'Historical Data'!$B$2:$B$93,'Final Prices IND without CO2 '!$D31,'Historical Data'!$A$2:$A$93,'Final Prices IND without CO2 '!$C31)</f>
        <v>105.53648300001569</v>
      </c>
      <c r="X31" s="10">
        <f>SUMIFS('Historical Data'!R$2:R$93,'Historical Data'!$B$2:$B$93,'Final Prices IND without CO2 '!$D31,'Historical Data'!$A$2:$A$93,'Final Prices IND without CO2 '!$C31)</f>
        <v>107.640046893449</v>
      </c>
      <c r="Y31" s="10">
        <f>SUMIFS('Historical Data'!S$2:S$93,'Historical Data'!$B$2:$B$93,'Final Prices IND without CO2 '!$D31,'Historical Data'!$A$2:$A$93,'Final Prices IND without CO2 '!$C31)</f>
        <v>96.663324542074108</v>
      </c>
      <c r="Z31" s="10">
        <f>SUMIFS('Historical Data'!T$2:T$93,'Historical Data'!$B$2:$B$93,'Final Prices IND without CO2 '!$D31,'Historical Data'!$A$2:$A$93,'Final Prices IND without CO2 '!$C31)</f>
        <v>91.924774695383476</v>
      </c>
      <c r="AA31" s="10">
        <f>SUMIFS('Historical Data'!U$2:U$93,'Historical Data'!$B$2:$B$93,'Final Prices IND without CO2 '!$D31,'Historical Data'!$A$2:$A$93,'Final Prices IND without CO2 '!$C31)</f>
        <v>91.462457290048761</v>
      </c>
      <c r="AB31" s="12">
        <f>AA31*SUMIFS('Projection of Power Price '!E$47:E$90,'Projection of Power Price '!$A$47:$A$90,'Final Prices IND without CO2 '!$C31,'Projection of Power Price '!$B$47:$B$90,'Final Prices IND without CO2 '!$B31)/SUMIFS('Projection of Power Price '!D$47:D$90,'Projection of Power Price '!$A$47:$A$90,'Final Prices IND without CO2 '!$C31,'Projection of Power Price '!$B$47:$B$90,'Final Prices IND without CO2 '!$B31)</f>
        <v>90.463219708315407</v>
      </c>
      <c r="AC31" s="12">
        <f>AB31*SUMIFS('Projection of Power Price '!F$47:F$90,'Projection of Power Price '!$A$47:$A$90,'Final Prices IND without CO2 '!$C31,'Projection of Power Price '!$B$47:$B$90,'Final Prices IND without CO2 '!$B31)/SUMIFS('Projection of Power Price '!E$47:E$90,'Projection of Power Price '!$A$47:$A$90,'Final Prices IND without CO2 '!$C31,'Projection of Power Price '!$B$47:$B$90,'Final Prices IND without CO2 '!$B31)</f>
        <v>97.430787482803339</v>
      </c>
      <c r="AD31" s="12">
        <f>AC31*SUMIFS('Projection of Power Price '!G$47:G$90,'Projection of Power Price '!$A$47:$A$90,'Final Prices IND without CO2 '!$C31,'Projection of Power Price '!$B$47:$B$90,'Final Prices IND without CO2 '!$B31)/SUMIFS('Projection of Power Price '!F$47:F$90,'Projection of Power Price '!$A$47:$A$90,'Final Prices IND without CO2 '!$C31,'Projection of Power Price '!$B$47:$B$90,'Final Prices IND without CO2 '!$B31)</f>
        <v>87.461577140699859</v>
      </c>
      <c r="AE31" s="12">
        <f>AD31*SUMIFS('Projection of Power Price '!H$47:H$90,'Projection of Power Price '!$A$47:$A$90,'Final Prices IND without CO2 '!$C31,'Projection of Power Price '!$B$47:$B$90,'Final Prices IND without CO2 '!$B31)/SUMIFS('Projection of Power Price '!G$47:G$90,'Projection of Power Price '!$A$47:$A$90,'Final Prices IND without CO2 '!$C31,'Projection of Power Price '!$B$47:$B$90,'Final Prices IND without CO2 '!$B31)</f>
        <v>92.900772647215348</v>
      </c>
      <c r="AF31" s="12">
        <f>AE31*SUMIFS('Projection of Power Price '!I$47:I$90,'Projection of Power Price '!$A$47:$A$90,'Final Prices IND without CO2 '!$C31,'Projection of Power Price '!$B$47:$B$90,'Final Prices IND without CO2 '!$B31)/SUMIFS('Projection of Power Price '!H$47:H$90,'Projection of Power Price '!$A$47:$A$90,'Final Prices IND without CO2 '!$C31,'Projection of Power Price '!$B$47:$B$90,'Final Prices IND without CO2 '!$B31)</f>
        <v>101.28953063444246</v>
      </c>
      <c r="AG31" s="12">
        <f>AF31*SUMIFS('Projection of Power Price '!J$47:J$90,'Projection of Power Price '!$A$47:$A$90,'Final Prices IND without CO2 '!$C31,'Projection of Power Price '!$B$47:$B$90,'Final Prices IND without CO2 '!$B31)/SUMIFS('Projection of Power Price '!I$47:I$90,'Projection of Power Price '!$A$47:$A$90,'Final Prices IND without CO2 '!$C31,'Projection of Power Price '!$B$47:$B$90,'Final Prices IND without CO2 '!$B31)</f>
        <v>106.65305161918744</v>
      </c>
      <c r="AH31" s="12">
        <f>AG31*SUMIFS('Projection of Power Price '!K$47:K$90,'Projection of Power Price '!$A$47:$A$90,'Final Prices IND without CO2 '!$C31,'Projection of Power Price '!$B$47:$B$90,'Final Prices IND without CO2 '!$B31)/SUMIFS('Projection of Power Price '!J$47:J$90,'Projection of Power Price '!$A$47:$A$90,'Final Prices IND without CO2 '!$C31,'Projection of Power Price '!$B$47:$B$90,'Final Prices IND without CO2 '!$B31)</f>
        <v>113.93528930431953</v>
      </c>
      <c r="AI31" s="12">
        <f>AH31*SUMIFS('Projection of Power Price '!L$47:L$90,'Projection of Power Price '!$A$47:$A$90,'Final Prices IND without CO2 '!$C31,'Projection of Power Price '!$B$47:$B$90,'Final Prices IND without CO2 '!$B31)/SUMIFS('Projection of Power Price '!K$47:K$90,'Projection of Power Price '!$A$47:$A$90,'Final Prices IND without CO2 '!$C31,'Projection of Power Price '!$B$47:$B$90,'Final Prices IND without CO2 '!$B31)</f>
        <v>119.75222068680027</v>
      </c>
      <c r="AJ31" s="12">
        <f>AI31*SUMIFS('Projection of Power Price '!M$47:M$90,'Projection of Power Price '!$A$47:$A$90,'Final Prices IND without CO2 '!$C31,'Projection of Power Price '!$B$47:$B$90,'Final Prices IND without CO2 '!$B31)/SUMIFS('Projection of Power Price '!L$47:L$90,'Projection of Power Price '!$A$47:$A$90,'Final Prices IND without CO2 '!$C31,'Projection of Power Price '!$B$47:$B$90,'Final Prices IND without CO2 '!$B31)</f>
        <v>122.63330014779719</v>
      </c>
      <c r="AK31" s="12">
        <f>AJ31*SUMIFS('Projection of Power Price '!N$47:N$90,'Projection of Power Price '!$A$47:$A$90,'Final Prices IND without CO2 '!$C31,'Projection of Power Price '!$B$47:$B$90,'Final Prices IND without CO2 '!$B31)/SUMIFS('Projection of Power Price '!M$47:M$90,'Projection of Power Price '!$A$47:$A$90,'Final Prices IND without CO2 '!$C31,'Projection of Power Price '!$B$47:$B$90,'Final Prices IND without CO2 '!$B31)</f>
        <v>127.21312045171871</v>
      </c>
      <c r="AL31" s="12">
        <f>AK31*SUMIFS('Projection of Power Price '!O$47:O$90,'Projection of Power Price '!$A$47:$A$90,'Final Prices IND without CO2 '!$C31,'Projection of Power Price '!$B$47:$B$90,'Final Prices IND without CO2 '!$B31)/SUMIFS('Projection of Power Price '!N$47:N$90,'Projection of Power Price '!$A$47:$A$90,'Final Prices IND without CO2 '!$C31,'Projection of Power Price '!$B$47:$B$90,'Final Prices IND without CO2 '!$B31)</f>
        <v>131.80270467771462</v>
      </c>
      <c r="AM31" s="12">
        <f>AL31*SUMIFS('Projection of Power Price '!P$47:P$90,'Projection of Power Price '!$A$47:$A$90,'Final Prices IND without CO2 '!$C31,'Projection of Power Price '!$B$47:$B$90,'Final Prices IND without CO2 '!$B31)/SUMIFS('Projection of Power Price '!O$47:O$90,'Projection of Power Price '!$A$47:$A$90,'Final Prices IND without CO2 '!$C31,'Projection of Power Price '!$B$47:$B$90,'Final Prices IND without CO2 '!$B31)</f>
        <v>136.07705649978718</v>
      </c>
      <c r="AN31" s="12">
        <f>AM31*SUMIFS('Projection of Power Price '!Q$47:Q$90,'Projection of Power Price '!$A$47:$A$90,'Final Prices IND without CO2 '!$C31,'Projection of Power Price '!$B$47:$B$90,'Final Prices IND without CO2 '!$B31)/SUMIFS('Projection of Power Price '!P$47:P$90,'Projection of Power Price '!$A$47:$A$90,'Final Prices IND without CO2 '!$C31,'Projection of Power Price '!$B$47:$B$90,'Final Prices IND without CO2 '!$B31)</f>
        <v>141.52882172106982</v>
      </c>
      <c r="AO31" s="12">
        <f>AN31*SUMIFS('Projection of Power Price '!R$47:R$90,'Projection of Power Price '!$A$47:$A$90,'Final Prices IND without CO2 '!$C31,'Projection of Power Price '!$B$47:$B$90,'Final Prices IND without CO2 '!$B31)/SUMIFS('Projection of Power Price '!Q$47:Q$90,'Projection of Power Price '!$A$47:$A$90,'Final Prices IND without CO2 '!$C31,'Projection of Power Price '!$B$47:$B$90,'Final Prices IND without CO2 '!$B31)</f>
        <v>142.20471043929203</v>
      </c>
      <c r="AP31" s="12">
        <f>AO31*SUMIFS('Projection of Power Price '!S$47:S$90,'Projection of Power Price '!$A$47:$A$90,'Final Prices IND without CO2 '!$C31,'Projection of Power Price '!$B$47:$B$90,'Final Prices IND without CO2 '!$B31)/SUMIFS('Projection of Power Price '!R$47:R$90,'Projection of Power Price '!$A$47:$A$90,'Final Prices IND without CO2 '!$C31,'Projection of Power Price '!$B$47:$B$90,'Final Prices IND without CO2 '!$B31)</f>
        <v>139.23647321506627</v>
      </c>
      <c r="AQ31" s="12">
        <f>AP31*SUMIFS('Projection of Power Price '!T$47:T$90,'Projection of Power Price '!$A$47:$A$90,'Final Prices IND without CO2 '!$C31,'Projection of Power Price '!$B$47:$B$90,'Final Prices IND without CO2 '!$B31)/SUMIFS('Projection of Power Price '!S$47:S$90,'Projection of Power Price '!$A$47:$A$90,'Final Prices IND without CO2 '!$C31,'Projection of Power Price '!$B$47:$B$90,'Final Prices IND without CO2 '!$B31)</f>
        <v>140.48477792593695</v>
      </c>
      <c r="AR31" s="12">
        <f>AQ31*SUMIFS('Projection of Power Price '!U$47:U$90,'Projection of Power Price '!$A$47:$A$90,'Final Prices IND without CO2 '!$C31,'Projection of Power Price '!$B$47:$B$90,'Final Prices IND without CO2 '!$B31)/SUMIFS('Projection of Power Price '!T$47:T$90,'Projection of Power Price '!$A$47:$A$90,'Final Prices IND without CO2 '!$C31,'Projection of Power Price '!$B$47:$B$90,'Final Prices IND without CO2 '!$B31)</f>
        <v>138.57791021824903</v>
      </c>
      <c r="AS31" s="12">
        <f>AR31*SUMIFS('Projection of Power Price '!V$47:V$90,'Projection of Power Price '!$A$47:$A$90,'Final Prices IND without CO2 '!$C31,'Projection of Power Price '!$B$47:$B$90,'Final Prices IND without CO2 '!$B31)/SUMIFS('Projection of Power Price '!U$47:U$90,'Projection of Power Price '!$A$47:$A$90,'Final Prices IND without CO2 '!$C31,'Projection of Power Price '!$B$47:$B$90,'Final Prices IND without CO2 '!$B31)</f>
        <v>144.32663077573449</v>
      </c>
      <c r="AT31" s="12">
        <f>AS31*SUMIFS('Projection of Power Price '!W$47:W$90,'Projection of Power Price '!$A$47:$A$90,'Final Prices IND without CO2 '!$C31,'Projection of Power Price '!$B$47:$B$90,'Final Prices IND without CO2 '!$B31)/SUMIFS('Projection of Power Price '!V$47:V$90,'Projection of Power Price '!$A$47:$A$90,'Final Prices IND without CO2 '!$C31,'Projection of Power Price '!$B$47:$B$90,'Final Prices IND without CO2 '!$B31)</f>
        <v>138.96659659452385</v>
      </c>
      <c r="AU31" s="12">
        <f>AT31*SUMIFS('Projection of Power Price '!X$47:X$90,'Projection of Power Price '!$A$47:$A$90,'Final Prices IND without CO2 '!$C31,'Projection of Power Price '!$B$47:$B$90,'Final Prices IND without CO2 '!$B31)/SUMIFS('Projection of Power Price '!W$47:W$90,'Projection of Power Price '!$A$47:$A$90,'Final Prices IND without CO2 '!$C31,'Projection of Power Price '!$B$47:$B$90,'Final Prices IND without CO2 '!$B31)</f>
        <v>142.46441761642581</v>
      </c>
      <c r="AV31" s="12">
        <f>AU31*SUMIFS('Projection of Power Price '!Y$47:Y$90,'Projection of Power Price '!$A$47:$A$90,'Final Prices IND without CO2 '!$C31,'Projection of Power Price '!$B$47:$B$90,'Final Prices IND without CO2 '!$B31)/SUMIFS('Projection of Power Price '!X$47:X$90,'Projection of Power Price '!$A$47:$A$90,'Final Prices IND without CO2 '!$C31,'Projection of Power Price '!$B$47:$B$90,'Final Prices IND without CO2 '!$B31)</f>
        <v>139.05279965245316</v>
      </c>
      <c r="AW31" s="12">
        <f>AV31*SUMIFS('Projection of Power Price '!Z$47:Z$90,'Projection of Power Price '!$A$47:$A$90,'Final Prices IND without CO2 '!$C31,'Projection of Power Price '!$B$47:$B$90,'Final Prices IND without CO2 '!$B31)/SUMIFS('Projection of Power Price '!Y$47:Y$90,'Projection of Power Price '!$A$47:$A$90,'Final Prices IND without CO2 '!$C31,'Projection of Power Price '!$B$47:$B$90,'Final Prices IND without CO2 '!$B31)</f>
        <v>133.39139109771131</v>
      </c>
      <c r="AX31" s="12">
        <f>AW31*SUMIFS('Projection of Power Price '!AA$47:AA$90,'Projection of Power Price '!$A$47:$A$90,'Final Prices IND without CO2 '!$C31,'Projection of Power Price '!$B$47:$B$90,'Final Prices IND without CO2 '!$B31)/SUMIFS('Projection of Power Price '!Z$47:Z$90,'Projection of Power Price '!$A$47:$A$90,'Final Prices IND without CO2 '!$C31,'Projection of Power Price '!$B$47:$B$90,'Final Prices IND without CO2 '!$B31)</f>
        <v>138.5394090434132</v>
      </c>
      <c r="AY31" s="21">
        <f t="shared" si="2"/>
        <v>135.50470231462441</v>
      </c>
      <c r="AZ31" s="21">
        <f t="shared" si="3"/>
        <v>133.46069758113254</v>
      </c>
      <c r="BA31" s="21">
        <f t="shared" si="4"/>
        <v>133.26853206014857</v>
      </c>
      <c r="BB31" s="21">
        <f t="shared" si="5"/>
        <v>133.235617558184</v>
      </c>
      <c r="BC31" s="21">
        <f t="shared" si="6"/>
        <v>130.94866574402022</v>
      </c>
      <c r="BD31" s="21">
        <f t="shared" si="7"/>
        <v>130.48249710237496</v>
      </c>
      <c r="BE31" s="21">
        <f t="shared" si="8"/>
        <v>129.79632182707883</v>
      </c>
      <c r="BF31" s="21">
        <f t="shared" si="9"/>
        <v>128.63706458177694</v>
      </c>
      <c r="BG31" s="21">
        <f t="shared" si="10"/>
        <v>127.5151984017607</v>
      </c>
      <c r="BH31" s="21">
        <f t="shared" si="11"/>
        <v>126.86223936986744</v>
      </c>
    </row>
    <row r="32" spans="1:60" x14ac:dyDescent="0.3">
      <c r="A32" s="9" t="s">
        <v>147</v>
      </c>
      <c r="B32" t="s">
        <v>47</v>
      </c>
      <c r="C32" s="9" t="s">
        <v>21</v>
      </c>
      <c r="D32" t="s">
        <v>78</v>
      </c>
      <c r="E32" t="s">
        <v>79</v>
      </c>
      <c r="F32" t="s">
        <v>90</v>
      </c>
      <c r="G32" t="s">
        <v>90</v>
      </c>
      <c r="H32" t="s">
        <v>80</v>
      </c>
      <c r="I32" s="9" t="s">
        <v>145</v>
      </c>
      <c r="J32" s="10">
        <f>SUMIFS('Historical Data'!D$2:D$93,'Historical Data'!$B$2:$B$93,'Final Prices IND without CO2 '!$D32,'Historical Data'!$A$2:$A$93,'Final Prices IND without CO2 '!$C32)</f>
        <v>86.674466928484037</v>
      </c>
      <c r="K32" s="10">
        <f>SUMIFS('Historical Data'!E$2:E$93,'Historical Data'!$B$2:$B$93,'Final Prices IND without CO2 '!$D32,'Historical Data'!$A$2:$A$93,'Final Prices IND without CO2 '!$C32)</f>
        <v>83.922012693295542</v>
      </c>
      <c r="L32" s="10">
        <f>SUMIFS('Historical Data'!F$2:F$93,'Historical Data'!$B$2:$B$93,'Final Prices IND without CO2 '!$D32,'Historical Data'!$A$2:$A$93,'Final Prices IND without CO2 '!$C32)</f>
        <v>83.086812070591137</v>
      </c>
      <c r="M32" s="10">
        <f>SUMIFS('Historical Data'!G$2:G$93,'Historical Data'!$B$2:$B$93,'Final Prices IND without CO2 '!$D32,'Historical Data'!$A$2:$A$93,'Final Prices IND without CO2 '!$C32)</f>
        <v>92.146140726563914</v>
      </c>
      <c r="N32" s="10">
        <f>SUMIFS('Historical Data'!H$2:H$93,'Historical Data'!$B$2:$B$93,'Final Prices IND without CO2 '!$D32,'Historical Data'!$A$2:$A$93,'Final Prices IND without CO2 '!$C32)</f>
        <v>91.969837619069835</v>
      </c>
      <c r="O32" s="10">
        <f>SUMIFS('Historical Data'!I$2:I$93,'Historical Data'!$B$2:$B$93,'Final Prices IND without CO2 '!$D32,'Historical Data'!$A$2:$A$93,'Final Prices IND without CO2 '!$C32)</f>
        <v>90.382619361410008</v>
      </c>
      <c r="P32" s="10">
        <f>SUMIFS('Historical Data'!J$2:J$93,'Historical Data'!$B$2:$B$93,'Final Prices IND without CO2 '!$D32,'Historical Data'!$A$2:$A$93,'Final Prices IND without CO2 '!$C32)</f>
        <v>100.46041211756973</v>
      </c>
      <c r="Q32" s="10">
        <f>SUMIFS('Historical Data'!K$2:K$93,'Historical Data'!$B$2:$B$93,'Final Prices IND without CO2 '!$D32,'Historical Data'!$A$2:$A$93,'Final Prices IND without CO2 '!$C32)</f>
        <v>104.24855189667767</v>
      </c>
      <c r="R32" s="10">
        <f>SUMIFS('Historical Data'!L$2:L$93,'Historical Data'!$B$2:$B$93,'Final Prices IND without CO2 '!$D32,'Historical Data'!$A$2:$A$93,'Final Prices IND without CO2 '!$C32)</f>
        <v>116.62287276582524</v>
      </c>
      <c r="S32" s="10">
        <f>SUMIFS('Historical Data'!M$2:M$93,'Historical Data'!$B$2:$B$93,'Final Prices IND without CO2 '!$D32,'Historical Data'!$A$2:$A$93,'Final Prices IND without CO2 '!$C32)</f>
        <v>123.46305161064424</v>
      </c>
      <c r="T32" s="10">
        <f>SUMIFS('Historical Data'!N$2:N$93,'Historical Data'!$B$2:$B$93,'Final Prices IND without CO2 '!$D32,'Historical Data'!$A$2:$A$93,'Final Prices IND without CO2 '!$C32)</f>
        <v>100.52619855793876</v>
      </c>
      <c r="U32" s="10">
        <f>SUMIFS('Historical Data'!O$2:O$93,'Historical Data'!$B$2:$B$93,'Final Prices IND without CO2 '!$D32,'Historical Data'!$A$2:$A$93,'Final Prices IND without CO2 '!$C32)</f>
        <v>96.692776975585062</v>
      </c>
      <c r="V32" s="10">
        <f>SUMIFS('Historical Data'!P$2:P$93,'Historical Data'!$B$2:$B$93,'Final Prices IND without CO2 '!$D32,'Historical Data'!$A$2:$A$93,'Final Prices IND without CO2 '!$C32)</f>
        <v>98.23774272310105</v>
      </c>
      <c r="W32" s="10">
        <f>SUMIFS('Historical Data'!Q$2:Q$93,'Historical Data'!$B$2:$B$93,'Final Prices IND without CO2 '!$D32,'Historical Data'!$A$2:$A$93,'Final Prices IND without CO2 '!$C32)</f>
        <v>96.880015305866067</v>
      </c>
      <c r="X32" s="10">
        <f>SUMIFS('Historical Data'!R$2:R$93,'Historical Data'!$B$2:$B$93,'Final Prices IND without CO2 '!$D32,'Historical Data'!$A$2:$A$93,'Final Prices IND without CO2 '!$C32)</f>
        <v>93.846773616715069</v>
      </c>
      <c r="Y32" s="10">
        <f>SUMIFS('Historical Data'!S$2:S$93,'Historical Data'!$B$2:$B$93,'Final Prices IND without CO2 '!$D32,'Historical Data'!$A$2:$A$93,'Final Prices IND without CO2 '!$C32)</f>
        <v>91.172284280579802</v>
      </c>
      <c r="Z32" s="10">
        <f>SUMIFS('Historical Data'!T$2:T$93,'Historical Data'!$B$2:$B$93,'Final Prices IND without CO2 '!$D32,'Historical Data'!$A$2:$A$93,'Final Prices IND without CO2 '!$C32)</f>
        <v>82.46291777451782</v>
      </c>
      <c r="AA32" s="10">
        <f>SUMIFS('Historical Data'!U$2:U$93,'Historical Data'!$B$2:$B$93,'Final Prices IND without CO2 '!$D32,'Historical Data'!$A$2:$A$93,'Final Prices IND without CO2 '!$C32)</f>
        <v>76.105377113326924</v>
      </c>
      <c r="AB32" s="12">
        <f>AA32*SUMIFS('Projection of Power Price '!E$47:E$90,'Projection of Power Price '!$A$47:$A$90,'Final Prices IND without CO2 '!$C32,'Projection of Power Price '!$B$47:$B$90,'Final Prices IND without CO2 '!$B32)/SUMIFS('Projection of Power Price '!D$47:D$90,'Projection of Power Price '!$A$47:$A$90,'Final Prices IND without CO2 '!$C32,'Projection of Power Price '!$B$47:$B$90,'Final Prices IND without CO2 '!$B32)</f>
        <v>73.03253161780151</v>
      </c>
      <c r="AC32" s="12">
        <f>AB32*SUMIFS('Projection of Power Price '!F$47:F$90,'Projection of Power Price '!$A$47:$A$90,'Final Prices IND without CO2 '!$C32,'Projection of Power Price '!$B$47:$B$90,'Final Prices IND without CO2 '!$B32)/SUMIFS('Projection of Power Price '!E$47:E$90,'Projection of Power Price '!$A$47:$A$90,'Final Prices IND without CO2 '!$C32,'Projection of Power Price '!$B$47:$B$90,'Final Prices IND without CO2 '!$B32)</f>
        <v>74.285986953904242</v>
      </c>
      <c r="AD32" s="12">
        <f>AC32*SUMIFS('Projection of Power Price '!G$47:G$90,'Projection of Power Price '!$A$47:$A$90,'Final Prices IND without CO2 '!$C32,'Projection of Power Price '!$B$47:$B$90,'Final Prices IND without CO2 '!$B32)/SUMIFS('Projection of Power Price '!F$47:F$90,'Projection of Power Price '!$A$47:$A$90,'Final Prices IND without CO2 '!$C32,'Projection of Power Price '!$B$47:$B$90,'Final Prices IND without CO2 '!$B32)</f>
        <v>69.433615900825146</v>
      </c>
      <c r="AE32" s="12">
        <f>AD32*SUMIFS('Projection of Power Price '!H$47:H$90,'Projection of Power Price '!$A$47:$A$90,'Final Prices IND without CO2 '!$C32,'Projection of Power Price '!$B$47:$B$90,'Final Prices IND without CO2 '!$B32)/SUMIFS('Projection of Power Price '!G$47:G$90,'Projection of Power Price '!$A$47:$A$90,'Final Prices IND without CO2 '!$C32,'Projection of Power Price '!$B$47:$B$90,'Final Prices IND without CO2 '!$B32)</f>
        <v>66.51374716642016</v>
      </c>
      <c r="AF32" s="12">
        <f>AE32*SUMIFS('Projection of Power Price '!I$47:I$90,'Projection of Power Price '!$A$47:$A$90,'Final Prices IND without CO2 '!$C32,'Projection of Power Price '!$B$47:$B$90,'Final Prices IND without CO2 '!$B32)/SUMIFS('Projection of Power Price '!H$47:H$90,'Projection of Power Price '!$A$47:$A$90,'Final Prices IND without CO2 '!$C32,'Projection of Power Price '!$B$47:$B$90,'Final Prices IND without CO2 '!$B32)</f>
        <v>73.910855372758093</v>
      </c>
      <c r="AG32" s="12">
        <f>AF32*SUMIFS('Projection of Power Price '!J$47:J$90,'Projection of Power Price '!$A$47:$A$90,'Final Prices IND without CO2 '!$C32,'Projection of Power Price '!$B$47:$B$90,'Final Prices IND without CO2 '!$B32)/SUMIFS('Projection of Power Price '!I$47:I$90,'Projection of Power Price '!$A$47:$A$90,'Final Prices IND without CO2 '!$C32,'Projection of Power Price '!$B$47:$B$90,'Final Prices IND without CO2 '!$B32)</f>
        <v>82.167785344089012</v>
      </c>
      <c r="AH32" s="12">
        <f>AG32*SUMIFS('Projection of Power Price '!K$47:K$90,'Projection of Power Price '!$A$47:$A$90,'Final Prices IND without CO2 '!$C32,'Projection of Power Price '!$B$47:$B$90,'Final Prices IND without CO2 '!$B32)/SUMIFS('Projection of Power Price '!J$47:J$90,'Projection of Power Price '!$A$47:$A$90,'Final Prices IND without CO2 '!$C32,'Projection of Power Price '!$B$47:$B$90,'Final Prices IND without CO2 '!$B32)</f>
        <v>88.511953951295226</v>
      </c>
      <c r="AI32" s="12">
        <f>AH32*SUMIFS('Projection of Power Price '!L$47:L$90,'Projection of Power Price '!$A$47:$A$90,'Final Prices IND without CO2 '!$C32,'Projection of Power Price '!$B$47:$B$90,'Final Prices IND without CO2 '!$B32)/SUMIFS('Projection of Power Price '!K$47:K$90,'Projection of Power Price '!$A$47:$A$90,'Final Prices IND without CO2 '!$C32,'Projection of Power Price '!$B$47:$B$90,'Final Prices IND without CO2 '!$B32)</f>
        <v>95.488586119673329</v>
      </c>
      <c r="AJ32" s="12">
        <f>AI32*SUMIFS('Projection of Power Price '!M$47:M$90,'Projection of Power Price '!$A$47:$A$90,'Final Prices IND without CO2 '!$C32,'Projection of Power Price '!$B$47:$B$90,'Final Prices IND without CO2 '!$B32)/SUMIFS('Projection of Power Price '!L$47:L$90,'Projection of Power Price '!$A$47:$A$90,'Final Prices IND without CO2 '!$C32,'Projection of Power Price '!$B$47:$B$90,'Final Prices IND without CO2 '!$B32)</f>
        <v>104.25477856921736</v>
      </c>
      <c r="AK32" s="12">
        <f>AJ32*SUMIFS('Projection of Power Price '!N$47:N$90,'Projection of Power Price '!$A$47:$A$90,'Final Prices IND without CO2 '!$C32,'Projection of Power Price '!$B$47:$B$90,'Final Prices IND without CO2 '!$B32)/SUMIFS('Projection of Power Price '!M$47:M$90,'Projection of Power Price '!$A$47:$A$90,'Final Prices IND without CO2 '!$C32,'Projection of Power Price '!$B$47:$B$90,'Final Prices IND without CO2 '!$B32)</f>
        <v>113.41619378976452</v>
      </c>
      <c r="AL32" s="12">
        <f>AK32*SUMIFS('Projection of Power Price '!O$47:O$90,'Projection of Power Price '!$A$47:$A$90,'Final Prices IND without CO2 '!$C32,'Projection of Power Price '!$B$47:$B$90,'Final Prices IND without CO2 '!$B32)/SUMIFS('Projection of Power Price '!N$47:N$90,'Projection of Power Price '!$A$47:$A$90,'Final Prices IND without CO2 '!$C32,'Projection of Power Price '!$B$47:$B$90,'Final Prices IND without CO2 '!$B32)</f>
        <v>117.10186811550004</v>
      </c>
      <c r="AM32" s="12">
        <f>AL32*SUMIFS('Projection of Power Price '!P$47:P$90,'Projection of Power Price '!$A$47:$A$90,'Final Prices IND without CO2 '!$C32,'Projection of Power Price '!$B$47:$B$90,'Final Prices IND without CO2 '!$B32)/SUMIFS('Projection of Power Price '!O$47:O$90,'Projection of Power Price '!$A$47:$A$90,'Final Prices IND without CO2 '!$C32,'Projection of Power Price '!$B$47:$B$90,'Final Prices IND without CO2 '!$B32)</f>
        <v>122.72870844653575</v>
      </c>
      <c r="AN32" s="12">
        <f>AM32*SUMIFS('Projection of Power Price '!Q$47:Q$90,'Projection of Power Price '!$A$47:$A$90,'Final Prices IND without CO2 '!$C32,'Projection of Power Price '!$B$47:$B$90,'Final Prices IND without CO2 '!$B32)/SUMIFS('Projection of Power Price '!P$47:P$90,'Projection of Power Price '!$A$47:$A$90,'Final Prices IND without CO2 '!$C32,'Projection of Power Price '!$B$47:$B$90,'Final Prices IND without CO2 '!$B32)</f>
        <v>119.99399386961659</v>
      </c>
      <c r="AO32" s="12">
        <f>AN32*SUMIFS('Projection of Power Price '!R$47:R$90,'Projection of Power Price '!$A$47:$A$90,'Final Prices IND without CO2 '!$C32,'Projection of Power Price '!$B$47:$B$90,'Final Prices IND without CO2 '!$B32)/SUMIFS('Projection of Power Price '!Q$47:Q$90,'Projection of Power Price '!$A$47:$A$90,'Final Prices IND without CO2 '!$C32,'Projection of Power Price '!$B$47:$B$90,'Final Prices IND without CO2 '!$B32)</f>
        <v>119.72280981258982</v>
      </c>
      <c r="AP32" s="12">
        <f>AO32*SUMIFS('Projection of Power Price '!S$47:S$90,'Projection of Power Price '!$A$47:$A$90,'Final Prices IND without CO2 '!$C32,'Projection of Power Price '!$B$47:$B$90,'Final Prices IND without CO2 '!$B32)/SUMIFS('Projection of Power Price '!R$47:R$90,'Projection of Power Price '!$A$47:$A$90,'Final Prices IND without CO2 '!$C32,'Projection of Power Price '!$B$47:$B$90,'Final Prices IND without CO2 '!$B32)</f>
        <v>119.11786079288785</v>
      </c>
      <c r="AQ32" s="12">
        <f>AP32*SUMIFS('Projection of Power Price '!T$47:T$90,'Projection of Power Price '!$A$47:$A$90,'Final Prices IND without CO2 '!$C32,'Projection of Power Price '!$B$47:$B$90,'Final Prices IND without CO2 '!$B32)/SUMIFS('Projection of Power Price '!S$47:S$90,'Projection of Power Price '!$A$47:$A$90,'Final Prices IND without CO2 '!$C32,'Projection of Power Price '!$B$47:$B$90,'Final Prices IND without CO2 '!$B32)</f>
        <v>119.65009580203072</v>
      </c>
      <c r="AR32" s="12">
        <f>AQ32*SUMIFS('Projection of Power Price '!U$47:U$90,'Projection of Power Price '!$A$47:$A$90,'Final Prices IND without CO2 '!$C32,'Projection of Power Price '!$B$47:$B$90,'Final Prices IND without CO2 '!$B32)/SUMIFS('Projection of Power Price '!T$47:T$90,'Projection of Power Price '!$A$47:$A$90,'Final Prices IND without CO2 '!$C32,'Projection of Power Price '!$B$47:$B$90,'Final Prices IND without CO2 '!$B32)</f>
        <v>120.39544464036878</v>
      </c>
      <c r="AS32" s="12">
        <f>AR32*SUMIFS('Projection of Power Price '!V$47:V$90,'Projection of Power Price '!$A$47:$A$90,'Final Prices IND without CO2 '!$C32,'Projection of Power Price '!$B$47:$B$90,'Final Prices IND without CO2 '!$B32)/SUMIFS('Projection of Power Price '!U$47:U$90,'Projection of Power Price '!$A$47:$A$90,'Final Prices IND without CO2 '!$C32,'Projection of Power Price '!$B$47:$B$90,'Final Prices IND without CO2 '!$B32)</f>
        <v>120.20031797049998</v>
      </c>
      <c r="AT32" s="12">
        <f>AS32*SUMIFS('Projection of Power Price '!W$47:W$90,'Projection of Power Price '!$A$47:$A$90,'Final Prices IND without CO2 '!$C32,'Projection of Power Price '!$B$47:$B$90,'Final Prices IND without CO2 '!$B32)/SUMIFS('Projection of Power Price '!V$47:V$90,'Projection of Power Price '!$A$47:$A$90,'Final Prices IND without CO2 '!$C32,'Projection of Power Price '!$B$47:$B$90,'Final Prices IND without CO2 '!$B32)</f>
        <v>121.49000733378818</v>
      </c>
      <c r="AU32" s="12">
        <f>AT32*SUMIFS('Projection of Power Price '!X$47:X$90,'Projection of Power Price '!$A$47:$A$90,'Final Prices IND without CO2 '!$C32,'Projection of Power Price '!$B$47:$B$90,'Final Prices IND without CO2 '!$B32)/SUMIFS('Projection of Power Price '!W$47:W$90,'Projection of Power Price '!$A$47:$A$90,'Final Prices IND without CO2 '!$C32,'Projection of Power Price '!$B$47:$B$90,'Final Prices IND without CO2 '!$B32)</f>
        <v>124.12219764267459</v>
      </c>
      <c r="AV32" s="12">
        <f>AU32*SUMIFS('Projection of Power Price '!Y$47:Y$90,'Projection of Power Price '!$A$47:$A$90,'Final Prices IND without CO2 '!$C32,'Projection of Power Price '!$B$47:$B$90,'Final Prices IND without CO2 '!$B32)/SUMIFS('Projection of Power Price '!X$47:X$90,'Projection of Power Price '!$A$47:$A$90,'Final Prices IND without CO2 '!$C32,'Projection of Power Price '!$B$47:$B$90,'Final Prices IND without CO2 '!$B32)</f>
        <v>122.25322242177194</v>
      </c>
      <c r="AW32" s="12">
        <f>AV32*SUMIFS('Projection of Power Price '!Z$47:Z$90,'Projection of Power Price '!$A$47:$A$90,'Final Prices IND without CO2 '!$C32,'Projection of Power Price '!$B$47:$B$90,'Final Prices IND without CO2 '!$B32)/SUMIFS('Projection of Power Price '!Y$47:Y$90,'Projection of Power Price '!$A$47:$A$90,'Final Prices IND without CO2 '!$C32,'Projection of Power Price '!$B$47:$B$90,'Final Prices IND without CO2 '!$B32)</f>
        <v>122.12087327032131</v>
      </c>
      <c r="AX32" s="12">
        <f>AW32*SUMIFS('Projection of Power Price '!AA$47:AA$90,'Projection of Power Price '!$A$47:$A$90,'Final Prices IND without CO2 '!$C32,'Projection of Power Price '!$B$47:$B$90,'Final Prices IND without CO2 '!$B32)/SUMIFS('Projection of Power Price '!Z$47:Z$90,'Projection of Power Price '!$A$47:$A$90,'Final Prices IND without CO2 '!$C32,'Projection of Power Price '!$B$47:$B$90,'Final Prices IND without CO2 '!$B32)</f>
        <v>131.24611083575752</v>
      </c>
      <c r="AY32" s="21">
        <f t="shared" si="2"/>
        <v>129.49974709033813</v>
      </c>
      <c r="AZ32" s="21">
        <f t="shared" si="3"/>
        <v>131.77282644496654</v>
      </c>
      <c r="BA32" s="21">
        <f t="shared" si="4"/>
        <v>135.30398057255206</v>
      </c>
      <c r="BB32" s="21">
        <f t="shared" si="5"/>
        <v>138.05658670688717</v>
      </c>
      <c r="BC32" s="21">
        <f t="shared" si="6"/>
        <v>139.00340589744201</v>
      </c>
      <c r="BD32" s="21">
        <f t="shared" si="7"/>
        <v>142.31463270527638</v>
      </c>
      <c r="BE32" s="21">
        <f t="shared" si="8"/>
        <v>144.72519781907795</v>
      </c>
      <c r="BF32" s="21">
        <f t="shared" si="9"/>
        <v>146.8109048876795</v>
      </c>
      <c r="BG32" s="21">
        <f t="shared" si="10"/>
        <v>149.1512740882381</v>
      </c>
      <c r="BH32" s="21">
        <f t="shared" si="11"/>
        <v>151.83868564874228</v>
      </c>
    </row>
    <row r="33" spans="1:60" x14ac:dyDescent="0.3">
      <c r="A33" s="9" t="s">
        <v>147</v>
      </c>
      <c r="B33" t="s">
        <v>47</v>
      </c>
      <c r="C33" s="9" t="s">
        <v>23</v>
      </c>
      <c r="D33" t="s">
        <v>78</v>
      </c>
      <c r="E33" t="s">
        <v>79</v>
      </c>
      <c r="F33" t="s">
        <v>90</v>
      </c>
      <c r="G33" t="s">
        <v>90</v>
      </c>
      <c r="H33" t="s">
        <v>80</v>
      </c>
      <c r="I33" s="9" t="s">
        <v>145</v>
      </c>
      <c r="J33" s="10">
        <f>SUMIFS('Historical Data'!D$2:D$93,'Historical Data'!$B$2:$B$93,'Final Prices IND without CO2 '!$D33,'Historical Data'!$A$2:$A$93,'Final Prices IND without CO2 '!$C33)</f>
        <v>130.81256319015401</v>
      </c>
      <c r="K33" s="10">
        <f>SUMIFS('Historical Data'!E$2:E$93,'Historical Data'!$B$2:$B$93,'Final Prices IND without CO2 '!$D33,'Historical Data'!$A$2:$A$93,'Final Prices IND without CO2 '!$C33)</f>
        <v>158.25657537454984</v>
      </c>
      <c r="L33" s="10">
        <f>SUMIFS('Historical Data'!F$2:F$93,'Historical Data'!$B$2:$B$93,'Final Prices IND without CO2 '!$D33,'Historical Data'!$A$2:$A$93,'Final Prices IND without CO2 '!$C33)</f>
        <v>154.45531157706111</v>
      </c>
      <c r="M33" s="10">
        <f>SUMIFS('Historical Data'!G$2:G$93,'Historical Data'!$B$2:$B$93,'Final Prices IND without CO2 '!$D33,'Historical Data'!$A$2:$A$93,'Final Prices IND without CO2 '!$C33)</f>
        <v>162.96487606613337</v>
      </c>
      <c r="N33" s="10">
        <f>SUMIFS('Historical Data'!H$2:H$93,'Historical Data'!$B$2:$B$93,'Final Prices IND without CO2 '!$D33,'Historical Data'!$A$2:$A$93,'Final Prices IND without CO2 '!$C33)</f>
        <v>159.43308802697808</v>
      </c>
      <c r="O33" s="10">
        <f>SUMIFS('Historical Data'!I$2:I$93,'Historical Data'!$B$2:$B$93,'Final Prices IND without CO2 '!$D33,'Historical Data'!$A$2:$A$93,'Final Prices IND without CO2 '!$C33)</f>
        <v>168.33210053847432</v>
      </c>
      <c r="P33" s="10">
        <f>SUMIFS('Historical Data'!J$2:J$93,'Historical Data'!$B$2:$B$93,'Final Prices IND without CO2 '!$D33,'Historical Data'!$A$2:$A$93,'Final Prices IND without CO2 '!$C33)</f>
        <v>196.72436901558851</v>
      </c>
      <c r="Q33" s="10">
        <f>SUMIFS('Historical Data'!K$2:K$93,'Historical Data'!$B$2:$B$93,'Final Prices IND without CO2 '!$D33,'Historical Data'!$A$2:$A$93,'Final Prices IND without CO2 '!$C33)</f>
        <v>200.14675229578037</v>
      </c>
      <c r="R33" s="10">
        <f>SUMIFS('Historical Data'!L$2:L$93,'Historical Data'!$B$2:$B$93,'Final Prices IND without CO2 '!$D33,'Historical Data'!$A$2:$A$93,'Final Prices IND without CO2 '!$C33)</f>
        <v>162.17155148073064</v>
      </c>
      <c r="S33" s="10">
        <f>SUMIFS('Historical Data'!M$2:M$93,'Historical Data'!$B$2:$B$93,'Final Prices IND without CO2 '!$D33,'Historical Data'!$A$2:$A$93,'Final Prices IND without CO2 '!$C33)</f>
        <v>162.57220613659521</v>
      </c>
      <c r="T33" s="10">
        <f>SUMIFS('Historical Data'!N$2:N$93,'Historical Data'!$B$2:$B$93,'Final Prices IND without CO2 '!$D33,'Historical Data'!$A$2:$A$93,'Final Prices IND without CO2 '!$C33)</f>
        <v>165.77162994241428</v>
      </c>
      <c r="U33" s="10">
        <f>SUMIFS('Historical Data'!O$2:O$93,'Historical Data'!$B$2:$B$93,'Final Prices IND without CO2 '!$D33,'Historical Data'!$A$2:$A$93,'Final Prices IND without CO2 '!$C33)</f>
        <v>167.7426316195012</v>
      </c>
      <c r="V33" s="10">
        <f>SUMIFS('Historical Data'!P$2:P$93,'Historical Data'!$B$2:$B$93,'Final Prices IND without CO2 '!$D33,'Historical Data'!$A$2:$A$93,'Final Prices IND without CO2 '!$C33)</f>
        <v>181.2837556438227</v>
      </c>
      <c r="W33" s="10">
        <f>SUMIFS('Historical Data'!Q$2:Q$93,'Historical Data'!$B$2:$B$93,'Final Prices IND without CO2 '!$D33,'Historical Data'!$A$2:$A$93,'Final Prices IND without CO2 '!$C33)</f>
        <v>183.09502777365216</v>
      </c>
      <c r="X33" s="10">
        <f>SUMIFS('Historical Data'!R$2:R$93,'Historical Data'!$B$2:$B$93,'Final Prices IND without CO2 '!$D33,'Historical Data'!$A$2:$A$93,'Final Prices IND without CO2 '!$C33)</f>
        <v>180.95029701268959</v>
      </c>
      <c r="Y33" s="10">
        <f>SUMIFS('Historical Data'!S$2:S$93,'Historical Data'!$B$2:$B$93,'Final Prices IND without CO2 '!$D33,'Historical Data'!$A$2:$A$93,'Final Prices IND without CO2 '!$C33)</f>
        <v>172.84666655445426</v>
      </c>
      <c r="Z33" s="10">
        <f>SUMIFS('Historical Data'!T$2:T$93,'Historical Data'!$B$2:$B$93,'Final Prices IND without CO2 '!$D33,'Historical Data'!$A$2:$A$93,'Final Prices IND without CO2 '!$C33)</f>
        <v>170.27517318378358</v>
      </c>
      <c r="AA33" s="10">
        <f>SUMIFS('Historical Data'!U$2:U$93,'Historical Data'!$B$2:$B$93,'Final Prices IND without CO2 '!$D33,'Historical Data'!$A$2:$A$93,'Final Prices IND without CO2 '!$C33)</f>
        <v>162.3166948941506</v>
      </c>
      <c r="AB33" s="12">
        <f>AA33*SUMIFS('Projection of Power Price '!E$47:E$90,'Projection of Power Price '!$A$47:$A$90,'Final Prices IND without CO2 '!$C33,'Projection of Power Price '!$B$47:$B$90,'Final Prices IND without CO2 '!$B33)/SUMIFS('Projection of Power Price '!D$47:D$90,'Projection of Power Price '!$A$47:$A$90,'Final Prices IND without CO2 '!$C33,'Projection of Power Price '!$B$47:$B$90,'Final Prices IND without CO2 '!$B33)</f>
        <v>176.01516880247758</v>
      </c>
      <c r="AC33" s="12">
        <f>AB33*SUMIFS('Projection of Power Price '!F$47:F$90,'Projection of Power Price '!$A$47:$A$90,'Final Prices IND without CO2 '!$C33,'Projection of Power Price '!$B$47:$B$90,'Final Prices IND without CO2 '!$B33)/SUMIFS('Projection of Power Price '!E$47:E$90,'Projection of Power Price '!$A$47:$A$90,'Final Prices IND without CO2 '!$C33,'Projection of Power Price '!$B$47:$B$90,'Final Prices IND without CO2 '!$B33)</f>
        <v>170.84907024867596</v>
      </c>
      <c r="AD33" s="12">
        <f>AC33*SUMIFS('Projection of Power Price '!G$47:G$90,'Projection of Power Price '!$A$47:$A$90,'Final Prices IND without CO2 '!$C33,'Projection of Power Price '!$B$47:$B$90,'Final Prices IND without CO2 '!$B33)/SUMIFS('Projection of Power Price '!F$47:F$90,'Projection of Power Price '!$A$47:$A$90,'Final Prices IND without CO2 '!$C33,'Projection of Power Price '!$B$47:$B$90,'Final Prices IND without CO2 '!$B33)</f>
        <v>153.20997022807319</v>
      </c>
      <c r="AE33" s="12">
        <f>AD33*SUMIFS('Projection of Power Price '!H$47:H$90,'Projection of Power Price '!$A$47:$A$90,'Final Prices IND without CO2 '!$C33,'Projection of Power Price '!$B$47:$B$90,'Final Prices IND without CO2 '!$B33)/SUMIFS('Projection of Power Price '!G$47:G$90,'Projection of Power Price '!$A$47:$A$90,'Final Prices IND without CO2 '!$C33,'Projection of Power Price '!$B$47:$B$90,'Final Prices IND without CO2 '!$B33)</f>
        <v>150.29836151823068</v>
      </c>
      <c r="AF33" s="12">
        <f>AE33*SUMIFS('Projection of Power Price '!I$47:I$90,'Projection of Power Price '!$A$47:$A$90,'Final Prices IND without CO2 '!$C33,'Projection of Power Price '!$B$47:$B$90,'Final Prices IND without CO2 '!$B33)/SUMIFS('Projection of Power Price '!H$47:H$90,'Projection of Power Price '!$A$47:$A$90,'Final Prices IND without CO2 '!$C33,'Projection of Power Price '!$B$47:$B$90,'Final Prices IND without CO2 '!$B33)</f>
        <v>159.05403730341914</v>
      </c>
      <c r="AG33" s="12">
        <f>AF33*SUMIFS('Projection of Power Price '!J$47:J$90,'Projection of Power Price '!$A$47:$A$90,'Final Prices IND without CO2 '!$C33,'Projection of Power Price '!$B$47:$B$90,'Final Prices IND without CO2 '!$B33)/SUMIFS('Projection of Power Price '!I$47:I$90,'Projection of Power Price '!$A$47:$A$90,'Final Prices IND without CO2 '!$C33,'Projection of Power Price '!$B$47:$B$90,'Final Prices IND without CO2 '!$B33)</f>
        <v>172.4873944409058</v>
      </c>
      <c r="AH33" s="12">
        <f>AG33*SUMIFS('Projection of Power Price '!K$47:K$90,'Projection of Power Price '!$A$47:$A$90,'Final Prices IND without CO2 '!$C33,'Projection of Power Price '!$B$47:$B$90,'Final Prices IND without CO2 '!$B33)/SUMIFS('Projection of Power Price '!J$47:J$90,'Projection of Power Price '!$A$47:$A$90,'Final Prices IND without CO2 '!$C33,'Projection of Power Price '!$B$47:$B$90,'Final Prices IND without CO2 '!$B33)</f>
        <v>186.4333950722372</v>
      </c>
      <c r="AI33" s="12">
        <f>AH33*SUMIFS('Projection of Power Price '!L$47:L$90,'Projection of Power Price '!$A$47:$A$90,'Final Prices IND without CO2 '!$C33,'Projection of Power Price '!$B$47:$B$90,'Final Prices IND without CO2 '!$B33)/SUMIFS('Projection of Power Price '!K$47:K$90,'Projection of Power Price '!$A$47:$A$90,'Final Prices IND without CO2 '!$C33,'Projection of Power Price '!$B$47:$B$90,'Final Prices IND without CO2 '!$B33)</f>
        <v>195.73703830840449</v>
      </c>
      <c r="AJ33" s="12">
        <f>AI33*SUMIFS('Projection of Power Price '!M$47:M$90,'Projection of Power Price '!$A$47:$A$90,'Final Prices IND without CO2 '!$C33,'Projection of Power Price '!$B$47:$B$90,'Final Prices IND without CO2 '!$B33)/SUMIFS('Projection of Power Price '!L$47:L$90,'Projection of Power Price '!$A$47:$A$90,'Final Prices IND without CO2 '!$C33,'Projection of Power Price '!$B$47:$B$90,'Final Prices IND without CO2 '!$B33)</f>
        <v>206.75019234071138</v>
      </c>
      <c r="AK33" s="12">
        <f>AJ33*SUMIFS('Projection of Power Price '!N$47:N$90,'Projection of Power Price '!$A$47:$A$90,'Final Prices IND without CO2 '!$C33,'Projection of Power Price '!$B$47:$B$90,'Final Prices IND without CO2 '!$B33)/SUMIFS('Projection of Power Price '!M$47:M$90,'Projection of Power Price '!$A$47:$A$90,'Final Prices IND without CO2 '!$C33,'Projection of Power Price '!$B$47:$B$90,'Final Prices IND without CO2 '!$B33)</f>
        <v>217.58078357331334</v>
      </c>
      <c r="AL33" s="12">
        <f>AK33*SUMIFS('Projection of Power Price '!O$47:O$90,'Projection of Power Price '!$A$47:$A$90,'Final Prices IND without CO2 '!$C33,'Projection of Power Price '!$B$47:$B$90,'Final Prices IND without CO2 '!$B33)/SUMIFS('Projection of Power Price '!N$47:N$90,'Projection of Power Price '!$A$47:$A$90,'Final Prices IND without CO2 '!$C33,'Projection of Power Price '!$B$47:$B$90,'Final Prices IND without CO2 '!$B33)</f>
        <v>227.35480221517301</v>
      </c>
      <c r="AM33" s="12">
        <f>AL33*SUMIFS('Projection of Power Price '!P$47:P$90,'Projection of Power Price '!$A$47:$A$90,'Final Prices IND without CO2 '!$C33,'Projection of Power Price '!$B$47:$B$90,'Final Prices IND without CO2 '!$B33)/SUMIFS('Projection of Power Price '!O$47:O$90,'Projection of Power Price '!$A$47:$A$90,'Final Prices IND without CO2 '!$C33,'Projection of Power Price '!$B$47:$B$90,'Final Prices IND without CO2 '!$B33)</f>
        <v>238.37035217210848</v>
      </c>
      <c r="AN33" s="12">
        <f>AM33*SUMIFS('Projection of Power Price '!Q$47:Q$90,'Projection of Power Price '!$A$47:$A$90,'Final Prices IND without CO2 '!$C33,'Projection of Power Price '!$B$47:$B$90,'Final Prices IND without CO2 '!$B33)/SUMIFS('Projection of Power Price '!P$47:P$90,'Projection of Power Price '!$A$47:$A$90,'Final Prices IND without CO2 '!$C33,'Projection of Power Price '!$B$47:$B$90,'Final Prices IND without CO2 '!$B33)</f>
        <v>242.68543574229039</v>
      </c>
      <c r="AO33" s="12">
        <f>AN33*SUMIFS('Projection of Power Price '!R$47:R$90,'Projection of Power Price '!$A$47:$A$90,'Final Prices IND without CO2 '!$C33,'Projection of Power Price '!$B$47:$B$90,'Final Prices IND without CO2 '!$B33)/SUMIFS('Projection of Power Price '!Q$47:Q$90,'Projection of Power Price '!$A$47:$A$90,'Final Prices IND without CO2 '!$C33,'Projection of Power Price '!$B$47:$B$90,'Final Prices IND without CO2 '!$B33)</f>
        <v>244.47246162899705</v>
      </c>
      <c r="AP33" s="12">
        <f>AO33*SUMIFS('Projection of Power Price '!S$47:S$90,'Projection of Power Price '!$A$47:$A$90,'Final Prices IND without CO2 '!$C33,'Projection of Power Price '!$B$47:$B$90,'Final Prices IND without CO2 '!$B33)/SUMIFS('Projection of Power Price '!R$47:R$90,'Projection of Power Price '!$A$47:$A$90,'Final Prices IND without CO2 '!$C33,'Projection of Power Price '!$B$47:$B$90,'Final Prices IND without CO2 '!$B33)</f>
        <v>246.97128426099965</v>
      </c>
      <c r="AQ33" s="12">
        <f>AP33*SUMIFS('Projection of Power Price '!T$47:T$90,'Projection of Power Price '!$A$47:$A$90,'Final Prices IND without CO2 '!$C33,'Projection of Power Price '!$B$47:$B$90,'Final Prices IND without CO2 '!$B33)/SUMIFS('Projection of Power Price '!S$47:S$90,'Projection of Power Price '!$A$47:$A$90,'Final Prices IND without CO2 '!$C33,'Projection of Power Price '!$B$47:$B$90,'Final Prices IND without CO2 '!$B33)</f>
        <v>251.34880360075854</v>
      </c>
      <c r="AR33" s="12">
        <f>AQ33*SUMIFS('Projection of Power Price '!U$47:U$90,'Projection of Power Price '!$A$47:$A$90,'Final Prices IND without CO2 '!$C33,'Projection of Power Price '!$B$47:$B$90,'Final Prices IND without CO2 '!$B33)/SUMIFS('Projection of Power Price '!T$47:T$90,'Projection of Power Price '!$A$47:$A$90,'Final Prices IND without CO2 '!$C33,'Projection of Power Price '!$B$47:$B$90,'Final Prices IND without CO2 '!$B33)</f>
        <v>255.32045112762253</v>
      </c>
      <c r="AS33" s="12">
        <f>AR33*SUMIFS('Projection of Power Price '!V$47:V$90,'Projection of Power Price '!$A$47:$A$90,'Final Prices IND without CO2 '!$C33,'Projection of Power Price '!$B$47:$B$90,'Final Prices IND without CO2 '!$B33)/SUMIFS('Projection of Power Price '!U$47:U$90,'Projection of Power Price '!$A$47:$A$90,'Final Prices IND without CO2 '!$C33,'Projection of Power Price '!$B$47:$B$90,'Final Prices IND without CO2 '!$B33)</f>
        <v>260.30816457541124</v>
      </c>
      <c r="AT33" s="12">
        <f>AS33*SUMIFS('Projection of Power Price '!W$47:W$90,'Projection of Power Price '!$A$47:$A$90,'Final Prices IND without CO2 '!$C33,'Projection of Power Price '!$B$47:$B$90,'Final Prices IND without CO2 '!$B33)/SUMIFS('Projection of Power Price '!V$47:V$90,'Projection of Power Price '!$A$47:$A$90,'Final Prices IND without CO2 '!$C33,'Projection of Power Price '!$B$47:$B$90,'Final Prices IND without CO2 '!$B33)</f>
        <v>266.43962906552417</v>
      </c>
      <c r="AU33" s="12">
        <f>AT33*SUMIFS('Projection of Power Price '!X$47:X$90,'Projection of Power Price '!$A$47:$A$90,'Final Prices IND without CO2 '!$C33,'Projection of Power Price '!$B$47:$B$90,'Final Prices IND without CO2 '!$B33)/SUMIFS('Projection of Power Price '!W$47:W$90,'Projection of Power Price '!$A$47:$A$90,'Final Prices IND without CO2 '!$C33,'Projection of Power Price '!$B$47:$B$90,'Final Prices IND without CO2 '!$B33)</f>
        <v>277.7307930883394</v>
      </c>
      <c r="AV33" s="12">
        <f>AU33*SUMIFS('Projection of Power Price '!Y$47:Y$90,'Projection of Power Price '!$A$47:$A$90,'Final Prices IND without CO2 '!$C33,'Projection of Power Price '!$B$47:$B$90,'Final Prices IND without CO2 '!$B33)/SUMIFS('Projection of Power Price '!X$47:X$90,'Projection of Power Price '!$A$47:$A$90,'Final Prices IND without CO2 '!$C33,'Projection of Power Price '!$B$47:$B$90,'Final Prices IND without CO2 '!$B33)</f>
        <v>279.48680095258209</v>
      </c>
      <c r="AW33" s="12">
        <f>AV33*SUMIFS('Projection of Power Price '!Z$47:Z$90,'Projection of Power Price '!$A$47:$A$90,'Final Prices IND without CO2 '!$C33,'Projection of Power Price '!$B$47:$B$90,'Final Prices IND without CO2 '!$B33)/SUMIFS('Projection of Power Price '!Y$47:Y$90,'Projection of Power Price '!$A$47:$A$90,'Final Prices IND without CO2 '!$C33,'Projection of Power Price '!$B$47:$B$90,'Final Prices IND without CO2 '!$B33)</f>
        <v>277.59981271356941</v>
      </c>
      <c r="AX33" s="12">
        <f>AW33*SUMIFS('Projection of Power Price '!AA$47:AA$90,'Projection of Power Price '!$A$47:$A$90,'Final Prices IND without CO2 '!$C33,'Projection of Power Price '!$B$47:$B$90,'Final Prices IND without CO2 '!$B33)/SUMIFS('Projection of Power Price '!Z$47:Z$90,'Projection of Power Price '!$A$47:$A$90,'Final Prices IND without CO2 '!$C33,'Projection of Power Price '!$B$47:$B$90,'Final Prices IND without CO2 '!$B33)</f>
        <v>285.01950324768927</v>
      </c>
      <c r="AY33" s="21">
        <f t="shared" si="2"/>
        <v>288.36393821040838</v>
      </c>
      <c r="AZ33" s="21">
        <f t="shared" si="3"/>
        <v>289.67986740429114</v>
      </c>
      <c r="BA33" s="21">
        <f t="shared" si="4"/>
        <v>293.37506202578516</v>
      </c>
      <c r="BB33" s="21">
        <f t="shared" si="5"/>
        <v>297.67089555465827</v>
      </c>
      <c r="BC33" s="21">
        <f t="shared" si="6"/>
        <v>299.91602581736061</v>
      </c>
      <c r="BD33" s="21">
        <f t="shared" si="7"/>
        <v>303.12971881178237</v>
      </c>
      <c r="BE33" s="21">
        <f t="shared" si="8"/>
        <v>306.78651390474261</v>
      </c>
      <c r="BF33" s="21">
        <f t="shared" si="9"/>
        <v>309.86016132737768</v>
      </c>
      <c r="BG33" s="21">
        <f t="shared" si="10"/>
        <v>312.84736897303083</v>
      </c>
      <c r="BH33" s="21">
        <f t="shared" si="11"/>
        <v>316.28589641493909</v>
      </c>
    </row>
    <row r="34" spans="1:60" x14ac:dyDescent="0.3">
      <c r="A34" s="9" t="s">
        <v>147</v>
      </c>
      <c r="B34" t="s">
        <v>47</v>
      </c>
      <c r="C34" s="9" t="s">
        <v>25</v>
      </c>
      <c r="D34" t="s">
        <v>78</v>
      </c>
      <c r="E34" t="s">
        <v>79</v>
      </c>
      <c r="F34" t="s">
        <v>90</v>
      </c>
      <c r="G34" t="s">
        <v>90</v>
      </c>
      <c r="H34" t="s">
        <v>80</v>
      </c>
      <c r="I34" s="9" t="s">
        <v>145</v>
      </c>
      <c r="J34" s="10">
        <f>SUMIFS('Historical Data'!D$2:D$93,'Historical Data'!$B$2:$B$93,'Final Prices IND without CO2 '!$D34,'Historical Data'!$A$2:$A$93,'Final Prices IND without CO2 '!$C34)</f>
        <v>81.985138717108086</v>
      </c>
      <c r="K34" s="10">
        <f>SUMIFS('Historical Data'!E$2:E$93,'Historical Data'!$B$2:$B$93,'Final Prices IND without CO2 '!$D34,'Historical Data'!$A$2:$A$93,'Final Prices IND without CO2 '!$C34)</f>
        <v>76.073849701592991</v>
      </c>
      <c r="L34" s="10">
        <f>SUMIFS('Historical Data'!F$2:F$93,'Historical Data'!$B$2:$B$93,'Final Prices IND without CO2 '!$D34,'Historical Data'!$A$2:$A$93,'Final Prices IND without CO2 '!$C34)</f>
        <v>77.967840794505577</v>
      </c>
      <c r="M34" s="10">
        <f>SUMIFS('Historical Data'!G$2:G$93,'Historical Data'!$B$2:$B$93,'Final Prices IND without CO2 '!$D34,'Historical Data'!$A$2:$A$93,'Final Prices IND without CO2 '!$C34)</f>
        <v>79.340259407766524</v>
      </c>
      <c r="N34" s="10">
        <f>SUMIFS('Historical Data'!H$2:H$93,'Historical Data'!$B$2:$B$93,'Final Prices IND without CO2 '!$D34,'Historical Data'!$A$2:$A$93,'Final Prices IND without CO2 '!$C34)</f>
        <v>79.726476767893985</v>
      </c>
      <c r="O34" s="10">
        <f>SUMIFS('Historical Data'!I$2:I$93,'Historical Data'!$B$2:$B$93,'Final Prices IND without CO2 '!$D34,'Historical Data'!$A$2:$A$93,'Final Prices IND without CO2 '!$C34)</f>
        <v>82.491871162633373</v>
      </c>
      <c r="P34" s="10">
        <f>SUMIFS('Historical Data'!J$2:J$93,'Historical Data'!$B$2:$B$93,'Final Prices IND without CO2 '!$D34,'Historical Data'!$A$2:$A$93,'Final Prices IND without CO2 '!$C34)</f>
        <v>84.077960001766741</v>
      </c>
      <c r="Q34" s="10">
        <f>SUMIFS('Historical Data'!K$2:K$93,'Historical Data'!$B$2:$B$93,'Final Prices IND without CO2 '!$D34,'Historical Data'!$A$2:$A$93,'Final Prices IND without CO2 '!$C34)</f>
        <v>85.836736058073143</v>
      </c>
      <c r="R34" s="10">
        <f>SUMIFS('Historical Data'!L$2:L$93,'Historical Data'!$B$2:$B$93,'Final Prices IND without CO2 '!$D34,'Historical Data'!$A$2:$A$93,'Final Prices IND without CO2 '!$C34)</f>
        <v>96.203178421968502</v>
      </c>
      <c r="S34" s="10">
        <f>SUMIFS('Historical Data'!M$2:M$93,'Historical Data'!$B$2:$B$93,'Final Prices IND without CO2 '!$D34,'Historical Data'!$A$2:$A$93,'Final Prices IND without CO2 '!$C34)</f>
        <v>111.65294971449904</v>
      </c>
      <c r="T34" s="10">
        <f>SUMIFS('Historical Data'!N$2:N$93,'Historical Data'!$B$2:$B$93,'Final Prices IND without CO2 '!$D34,'Historical Data'!$A$2:$A$93,'Final Prices IND without CO2 '!$C34)</f>
        <v>97.275635731864739</v>
      </c>
      <c r="U34" s="10">
        <f>SUMIFS('Historical Data'!O$2:O$93,'Historical Data'!$B$2:$B$93,'Final Prices IND without CO2 '!$D34,'Historical Data'!$A$2:$A$93,'Final Prices IND without CO2 '!$C34)</f>
        <v>91.165428972779821</v>
      </c>
      <c r="V34" s="10">
        <f>SUMIFS('Historical Data'!P$2:P$93,'Historical Data'!$B$2:$B$93,'Final Prices IND without CO2 '!$D34,'Historical Data'!$A$2:$A$93,'Final Prices IND without CO2 '!$C34)</f>
        <v>90.998677769257341</v>
      </c>
      <c r="W34" s="10">
        <f>SUMIFS('Historical Data'!Q$2:Q$93,'Historical Data'!$B$2:$B$93,'Final Prices IND without CO2 '!$D34,'Historical Data'!$A$2:$A$93,'Final Prices IND without CO2 '!$C34)</f>
        <v>82.705602674782426</v>
      </c>
      <c r="X34" s="10">
        <f>SUMIFS('Historical Data'!R$2:R$93,'Historical Data'!$B$2:$B$93,'Final Prices IND without CO2 '!$D34,'Historical Data'!$A$2:$A$93,'Final Prices IND without CO2 '!$C34)</f>
        <v>76.255344632235705</v>
      </c>
      <c r="Y34" s="10">
        <f>SUMIFS('Historical Data'!S$2:S$93,'Historical Data'!$B$2:$B$93,'Final Prices IND without CO2 '!$D34,'Historical Data'!$A$2:$A$93,'Final Prices IND without CO2 '!$C34)</f>
        <v>65.969283597729202</v>
      </c>
      <c r="Z34" s="10">
        <f>SUMIFS('Historical Data'!T$2:T$93,'Historical Data'!$B$2:$B$93,'Final Prices IND without CO2 '!$D34,'Historical Data'!$A$2:$A$93,'Final Prices IND without CO2 '!$C34)</f>
        <v>63.133488781508952</v>
      </c>
      <c r="AA34" s="10">
        <f>SUMIFS('Historical Data'!U$2:U$93,'Historical Data'!$B$2:$B$93,'Final Prices IND without CO2 '!$D34,'Historical Data'!$A$2:$A$93,'Final Prices IND without CO2 '!$C34)</f>
        <v>70.998505499284207</v>
      </c>
      <c r="AB34" s="18">
        <f>AB35/AA35*AA34</f>
        <v>88.756533409505067</v>
      </c>
      <c r="AC34" s="18">
        <f t="shared" ref="AC34:AX34" si="14">AC35/AB35*AB34</f>
        <v>82.492219463837756</v>
      </c>
      <c r="AD34" s="18">
        <f t="shared" si="14"/>
        <v>75.996500618672513</v>
      </c>
      <c r="AE34" s="18">
        <f t="shared" si="14"/>
        <v>70.94903185575869</v>
      </c>
      <c r="AF34" s="18">
        <f t="shared" si="14"/>
        <v>81.084129848058168</v>
      </c>
      <c r="AG34" s="18">
        <f t="shared" si="14"/>
        <v>91.862314193171471</v>
      </c>
      <c r="AH34" s="18">
        <f t="shared" si="14"/>
        <v>100.37111735023741</v>
      </c>
      <c r="AI34" s="18">
        <f t="shared" si="14"/>
        <v>108.97795214662598</v>
      </c>
      <c r="AJ34" s="18">
        <f t="shared" si="14"/>
        <v>116.40465533543792</v>
      </c>
      <c r="AK34" s="18">
        <f t="shared" si="14"/>
        <v>122.61102393550196</v>
      </c>
      <c r="AL34" s="18">
        <f t="shared" si="14"/>
        <v>127.87157057437997</v>
      </c>
      <c r="AM34" s="18">
        <f t="shared" si="14"/>
        <v>133.41004820431286</v>
      </c>
      <c r="AN34" s="18">
        <f t="shared" si="14"/>
        <v>136.03632281915895</v>
      </c>
      <c r="AO34" s="18">
        <f t="shared" si="14"/>
        <v>135.8190213513615</v>
      </c>
      <c r="AP34" s="18">
        <f t="shared" si="14"/>
        <v>135.94174507709758</v>
      </c>
      <c r="AQ34" s="18">
        <f t="shared" si="14"/>
        <v>135.86005676699367</v>
      </c>
      <c r="AR34" s="18">
        <f t="shared" si="14"/>
        <v>137.70070722451703</v>
      </c>
      <c r="AS34" s="18">
        <f t="shared" si="14"/>
        <v>139.33201713236915</v>
      </c>
      <c r="AT34" s="18">
        <f t="shared" si="14"/>
        <v>139.23132320108903</v>
      </c>
      <c r="AU34" s="18">
        <f t="shared" si="14"/>
        <v>142.67232799410596</v>
      </c>
      <c r="AV34" s="18">
        <f t="shared" si="14"/>
        <v>141.08209011360447</v>
      </c>
      <c r="AW34" s="18">
        <f t="shared" si="14"/>
        <v>140.26769799901578</v>
      </c>
      <c r="AX34" s="18">
        <f t="shared" si="14"/>
        <v>142.62245487690325</v>
      </c>
      <c r="AY34" s="21">
        <f t="shared" si="2"/>
        <v>142.48846884390514</v>
      </c>
      <c r="AZ34" s="21">
        <f t="shared" si="3"/>
        <v>142.17840190437605</v>
      </c>
      <c r="BA34" s="21">
        <f t="shared" si="4"/>
        <v>143.05184107549076</v>
      </c>
      <c r="BB34" s="21">
        <f t="shared" si="5"/>
        <v>143.6590428940649</v>
      </c>
      <c r="BC34" s="21">
        <f t="shared" si="6"/>
        <v>143.59100639872071</v>
      </c>
      <c r="BD34" s="21">
        <f t="shared" si="7"/>
        <v>144.09946705310745</v>
      </c>
      <c r="BE34" s="21">
        <f t="shared" si="8"/>
        <v>144.63034055135972</v>
      </c>
      <c r="BF34" s="21">
        <f t="shared" si="9"/>
        <v>144.88556652778288</v>
      </c>
      <c r="BG34" s="21">
        <f t="shared" si="10"/>
        <v>145.22079911102958</v>
      </c>
      <c r="BH34" s="21">
        <f t="shared" si="11"/>
        <v>145.69914139818798</v>
      </c>
    </row>
    <row r="35" spans="1:60" x14ac:dyDescent="0.3">
      <c r="A35" s="9" t="s">
        <v>147</v>
      </c>
      <c r="B35" t="s">
        <v>47</v>
      </c>
      <c r="C35" s="9" t="s">
        <v>27</v>
      </c>
      <c r="D35" t="s">
        <v>78</v>
      </c>
      <c r="E35" t="s">
        <v>79</v>
      </c>
      <c r="F35" t="s">
        <v>90</v>
      </c>
      <c r="G35" t="s">
        <v>90</v>
      </c>
      <c r="H35" t="s">
        <v>80</v>
      </c>
      <c r="I35" s="9" t="s">
        <v>145</v>
      </c>
      <c r="J35" s="10">
        <f>SUMIFS('Historical Data'!D$2:D$93,'Historical Data'!$B$2:$B$93,'Final Prices IND without CO2 '!$D35,'Historical Data'!$A$2:$A$93,'Final Prices IND without CO2 '!$C35)</f>
        <v>84.005440826151045</v>
      </c>
      <c r="K35" s="10">
        <f>SUMIFS('Historical Data'!E$2:E$93,'Historical Data'!$B$2:$B$93,'Final Prices IND without CO2 '!$D35,'Historical Data'!$A$2:$A$93,'Final Prices IND without CO2 '!$C35)</f>
        <v>85.338960164117935</v>
      </c>
      <c r="L35" s="10">
        <f>SUMIFS('Historical Data'!F$2:F$93,'Historical Data'!$B$2:$B$93,'Final Prices IND without CO2 '!$D35,'Historical Data'!$A$2:$A$93,'Final Prices IND without CO2 '!$C35)</f>
        <v>86.166027222395542</v>
      </c>
      <c r="M35" s="10">
        <f>SUMIFS('Historical Data'!G$2:G$93,'Historical Data'!$B$2:$B$93,'Final Prices IND without CO2 '!$D35,'Historical Data'!$A$2:$A$93,'Final Prices IND without CO2 '!$C35)</f>
        <v>88.001489921128368</v>
      </c>
      <c r="N35" s="10">
        <f>SUMIFS('Historical Data'!H$2:H$93,'Historical Data'!$B$2:$B$93,'Final Prices IND without CO2 '!$D35,'Historical Data'!$A$2:$A$93,'Final Prices IND without CO2 '!$C35)</f>
        <v>90.652138895655341</v>
      </c>
      <c r="O35" s="10">
        <f>SUMIFS('Historical Data'!I$2:I$93,'Historical Data'!$B$2:$B$93,'Final Prices IND without CO2 '!$D35,'Historical Data'!$A$2:$A$93,'Final Prices IND without CO2 '!$C35)</f>
        <v>92.982418236700482</v>
      </c>
      <c r="P35" s="10">
        <f>SUMIFS('Historical Data'!J$2:J$93,'Historical Data'!$B$2:$B$93,'Final Prices IND without CO2 '!$D35,'Historical Data'!$A$2:$A$93,'Final Prices IND without CO2 '!$C35)</f>
        <v>97.911472096698162</v>
      </c>
      <c r="Q35" s="10">
        <f>SUMIFS('Historical Data'!K$2:K$93,'Historical Data'!$B$2:$B$93,'Final Prices IND without CO2 '!$D35,'Historical Data'!$A$2:$A$93,'Final Prices IND without CO2 '!$C35)</f>
        <v>102.9090702795131</v>
      </c>
      <c r="R35" s="10">
        <f>SUMIFS('Historical Data'!L$2:L$93,'Historical Data'!$B$2:$B$93,'Final Prices IND without CO2 '!$D35,'Historical Data'!$A$2:$A$93,'Final Prices IND without CO2 '!$C35)</f>
        <v>103.54481033734038</v>
      </c>
      <c r="S35" s="10">
        <f>SUMIFS('Historical Data'!M$2:M$93,'Historical Data'!$B$2:$B$93,'Final Prices IND without CO2 '!$D35,'Historical Data'!$A$2:$A$93,'Final Prices IND without CO2 '!$C35)</f>
        <v>112.34604497206779</v>
      </c>
      <c r="T35" s="10">
        <f>SUMIFS('Historical Data'!N$2:N$93,'Historical Data'!$B$2:$B$93,'Final Prices IND without CO2 '!$D35,'Historical Data'!$A$2:$A$93,'Final Prices IND without CO2 '!$C35)</f>
        <v>97.425927192521414</v>
      </c>
      <c r="U35" s="10">
        <f>SUMIFS('Historical Data'!O$2:O$93,'Historical Data'!$B$2:$B$93,'Final Prices IND without CO2 '!$D35,'Historical Data'!$A$2:$A$93,'Final Prices IND without CO2 '!$C35)</f>
        <v>92.482024543215005</v>
      </c>
      <c r="V35" s="10">
        <f>SUMIFS('Historical Data'!P$2:P$93,'Historical Data'!$B$2:$B$93,'Final Prices IND without CO2 '!$D35,'Historical Data'!$A$2:$A$93,'Final Prices IND without CO2 '!$C35)</f>
        <v>90.318513916057114</v>
      </c>
      <c r="W35" s="10">
        <f>SUMIFS('Historical Data'!Q$2:Q$93,'Historical Data'!$B$2:$B$93,'Final Prices IND without CO2 '!$D35,'Historical Data'!$A$2:$A$93,'Final Prices IND without CO2 '!$C35)</f>
        <v>87.902862791669108</v>
      </c>
      <c r="X35" s="10">
        <f>SUMIFS('Historical Data'!R$2:R$93,'Historical Data'!$B$2:$B$93,'Final Prices IND without CO2 '!$D35,'Historical Data'!$A$2:$A$93,'Final Prices IND without CO2 '!$C35)</f>
        <v>91.149818482604445</v>
      </c>
      <c r="Y35" s="10">
        <f>SUMIFS('Historical Data'!S$2:S$93,'Historical Data'!$B$2:$B$93,'Final Prices IND without CO2 '!$D35,'Historical Data'!$A$2:$A$93,'Final Prices IND without CO2 '!$C35)</f>
        <v>82.15618871517691</v>
      </c>
      <c r="Z35" s="10">
        <f>SUMIFS('Historical Data'!T$2:T$93,'Historical Data'!$B$2:$B$93,'Final Prices IND without CO2 '!$D35,'Historical Data'!$A$2:$A$93,'Final Prices IND without CO2 '!$C35)</f>
        <v>78.141972616770559</v>
      </c>
      <c r="AA35" s="10">
        <f>SUMIFS('Historical Data'!U$2:U$93,'Historical Data'!$B$2:$B$93,'Final Prices IND without CO2 '!$D35,'Historical Data'!$A$2:$A$93,'Final Prices IND without CO2 '!$C35)</f>
        <v>77.56286107854757</v>
      </c>
      <c r="AB35" s="12">
        <f>AA35*SUMIFS('Projection of Power Price '!E$47:E$90,'Projection of Power Price '!$A$47:$A$90,'Final Prices IND without CO2 '!$C35,'Projection of Power Price '!$B$47:$B$90,'Final Prices IND without CO2 '!$B35)/SUMIFS('Projection of Power Price '!D$47:D$90,'Projection of Power Price '!$A$47:$A$90,'Final Prices IND without CO2 '!$C35,'Projection of Power Price '!$B$47:$B$90,'Final Prices IND without CO2 '!$B35)</f>
        <v>96.962754669875594</v>
      </c>
      <c r="AC35" s="12">
        <f>AB35*SUMIFS('Projection of Power Price '!F$47:F$90,'Projection of Power Price '!$A$47:$A$90,'Final Prices IND without CO2 '!$C35,'Projection of Power Price '!$B$47:$B$90,'Final Prices IND without CO2 '!$B35)/SUMIFS('Projection of Power Price '!E$47:E$90,'Projection of Power Price '!$A$47:$A$90,'Final Prices IND without CO2 '!$C35,'Projection of Power Price '!$B$47:$B$90,'Final Prices IND without CO2 '!$B35)</f>
        <v>90.119256924347695</v>
      </c>
      <c r="AD35" s="12">
        <f>AC35*SUMIFS('Projection of Power Price '!G$47:G$90,'Projection of Power Price '!$A$47:$A$90,'Final Prices IND without CO2 '!$C35,'Projection of Power Price '!$B$47:$B$90,'Final Prices IND without CO2 '!$B35)/SUMIFS('Projection of Power Price '!F$47:F$90,'Projection of Power Price '!$A$47:$A$90,'Final Prices IND without CO2 '!$C35,'Projection of Power Price '!$B$47:$B$90,'Final Prices IND without CO2 '!$B35)</f>
        <v>83.022959124136463</v>
      </c>
      <c r="AE35" s="12">
        <f>AD35*SUMIFS('Projection of Power Price '!H$47:H$90,'Projection of Power Price '!$A$47:$A$90,'Final Prices IND without CO2 '!$C35,'Projection of Power Price '!$B$47:$B$90,'Final Prices IND without CO2 '!$B35)/SUMIFS('Projection of Power Price '!G$47:G$90,'Projection of Power Price '!$A$47:$A$90,'Final Prices IND without CO2 '!$C35,'Projection of Power Price '!$B$47:$B$90,'Final Prices IND without CO2 '!$B35)</f>
        <v>77.508813217781579</v>
      </c>
      <c r="AF35" s="12">
        <f>AE35*SUMIFS('Projection of Power Price '!I$47:I$90,'Projection of Power Price '!$A$47:$A$90,'Final Prices IND without CO2 '!$C35,'Projection of Power Price '!$B$47:$B$90,'Final Prices IND without CO2 '!$B35)/SUMIFS('Projection of Power Price '!H$47:H$90,'Projection of Power Price '!$A$47:$A$90,'Final Prices IND without CO2 '!$C35,'Projection of Power Price '!$B$47:$B$90,'Final Prices IND without CO2 '!$B35)</f>
        <v>88.580978639659605</v>
      </c>
      <c r="AG35" s="12">
        <f>AF35*SUMIFS('Projection of Power Price '!J$47:J$90,'Projection of Power Price '!$A$47:$A$90,'Final Prices IND without CO2 '!$C35,'Projection of Power Price '!$B$47:$B$90,'Final Prices IND without CO2 '!$B35)/SUMIFS('Projection of Power Price '!I$47:I$90,'Projection of Power Price '!$A$47:$A$90,'Final Prices IND without CO2 '!$C35,'Projection of Power Price '!$B$47:$B$90,'Final Prices IND without CO2 '!$B35)</f>
        <v>100.35568867278033</v>
      </c>
      <c r="AH35" s="12">
        <f>AG35*SUMIFS('Projection of Power Price '!K$47:K$90,'Projection of Power Price '!$A$47:$A$90,'Final Prices IND without CO2 '!$C35,'Projection of Power Price '!$B$47:$B$90,'Final Prices IND without CO2 '!$B35)/SUMIFS('Projection of Power Price '!J$47:J$90,'Projection of Power Price '!$A$47:$A$90,'Final Prices IND without CO2 '!$C35,'Projection of Power Price '!$B$47:$B$90,'Final Prices IND without CO2 '!$B35)</f>
        <v>109.65119584684143</v>
      </c>
      <c r="AI35" s="12">
        <f>AH35*SUMIFS('Projection of Power Price '!L$47:L$90,'Projection of Power Price '!$A$47:$A$90,'Final Prices IND without CO2 '!$C35,'Projection of Power Price '!$B$47:$B$90,'Final Prices IND without CO2 '!$B35)/SUMIFS('Projection of Power Price '!K$47:K$90,'Projection of Power Price '!$A$47:$A$90,'Final Prices IND without CO2 '!$C35,'Projection of Power Price '!$B$47:$B$90,'Final Prices IND without CO2 '!$B35)</f>
        <v>119.05379843606109</v>
      </c>
      <c r="AJ35" s="12">
        <f>AI35*SUMIFS('Projection of Power Price '!M$47:M$90,'Projection of Power Price '!$A$47:$A$90,'Final Prices IND without CO2 '!$C35,'Projection of Power Price '!$B$47:$B$90,'Final Prices IND without CO2 '!$B35)/SUMIFS('Projection of Power Price '!L$47:L$90,'Projection of Power Price '!$A$47:$A$90,'Final Prices IND without CO2 '!$C35,'Projection of Power Price '!$B$47:$B$90,'Final Prices IND without CO2 '!$B35)</f>
        <v>127.16715721248259</v>
      </c>
      <c r="AK35" s="12">
        <f>AJ35*SUMIFS('Projection of Power Price '!N$47:N$90,'Projection of Power Price '!$A$47:$A$90,'Final Prices IND without CO2 '!$C35,'Projection of Power Price '!$B$47:$B$90,'Final Prices IND without CO2 '!$B35)/SUMIFS('Projection of Power Price '!M$47:M$90,'Projection of Power Price '!$A$47:$A$90,'Final Prices IND without CO2 '!$C35,'Projection of Power Price '!$B$47:$B$90,'Final Prices IND without CO2 '!$B35)</f>
        <v>133.94735212142868</v>
      </c>
      <c r="AL35" s="12">
        <f>AK35*SUMIFS('Projection of Power Price '!O$47:O$90,'Projection of Power Price '!$A$47:$A$90,'Final Prices IND without CO2 '!$C35,'Projection of Power Price '!$B$47:$B$90,'Final Prices IND without CO2 '!$B35)/SUMIFS('Projection of Power Price '!N$47:N$90,'Projection of Power Price '!$A$47:$A$90,'Final Prices IND without CO2 '!$C35,'Projection of Power Price '!$B$47:$B$90,'Final Prices IND without CO2 '!$B35)</f>
        <v>139.69427658524899</v>
      </c>
      <c r="AM35" s="12">
        <f>AL35*SUMIFS('Projection of Power Price '!P$47:P$90,'Projection of Power Price '!$A$47:$A$90,'Final Prices IND without CO2 '!$C35,'Projection of Power Price '!$B$47:$B$90,'Final Prices IND without CO2 '!$B35)/SUMIFS('Projection of Power Price '!O$47:O$90,'Projection of Power Price '!$A$47:$A$90,'Final Prices IND without CO2 '!$C35,'Projection of Power Price '!$B$47:$B$90,'Final Prices IND without CO2 '!$B35)</f>
        <v>145.74482888879655</v>
      </c>
      <c r="AN35" s="12">
        <f>AM35*SUMIFS('Projection of Power Price '!Q$47:Q$90,'Projection of Power Price '!$A$47:$A$90,'Final Prices IND without CO2 '!$C35,'Projection of Power Price '!$B$47:$B$90,'Final Prices IND without CO2 '!$B35)/SUMIFS('Projection of Power Price '!P$47:P$90,'Projection of Power Price '!$A$47:$A$90,'Final Prices IND without CO2 '!$C35,'Projection of Power Price '!$B$47:$B$90,'Final Prices IND without CO2 '!$B35)</f>
        <v>148.61392270524988</v>
      </c>
      <c r="AO35" s="12">
        <f>AN35*SUMIFS('Projection of Power Price '!R$47:R$90,'Projection of Power Price '!$A$47:$A$90,'Final Prices IND without CO2 '!$C35,'Projection of Power Price '!$B$47:$B$90,'Final Prices IND without CO2 '!$B35)/SUMIFS('Projection of Power Price '!Q$47:Q$90,'Projection of Power Price '!$A$47:$A$90,'Final Prices IND without CO2 '!$C35,'Projection of Power Price '!$B$47:$B$90,'Final Prices IND without CO2 '!$B35)</f>
        <v>148.37653005253964</v>
      </c>
      <c r="AP35" s="12">
        <f>AO35*SUMIFS('Projection of Power Price '!S$47:S$90,'Projection of Power Price '!$A$47:$A$90,'Final Prices IND without CO2 '!$C35,'Projection of Power Price '!$B$47:$B$90,'Final Prices IND without CO2 '!$B35)/SUMIFS('Projection of Power Price '!R$47:R$90,'Projection of Power Price '!$A$47:$A$90,'Final Prices IND without CO2 '!$C35,'Projection of Power Price '!$B$47:$B$90,'Final Prices IND without CO2 '!$B35)</f>
        <v>148.51060052660623</v>
      </c>
      <c r="AQ35" s="12">
        <f>AP35*SUMIFS('Projection of Power Price '!T$47:T$90,'Projection of Power Price '!$A$47:$A$90,'Final Prices IND without CO2 '!$C35,'Projection of Power Price '!$B$47:$B$90,'Final Prices IND without CO2 '!$B35)/SUMIFS('Projection of Power Price '!S$47:S$90,'Projection of Power Price '!$A$47:$A$90,'Final Prices IND without CO2 '!$C35,'Projection of Power Price '!$B$47:$B$90,'Final Prices IND without CO2 '!$B35)</f>
        <v>148.42135950661893</v>
      </c>
      <c r="AR35" s="12">
        <f>AQ35*SUMIFS('Projection of Power Price '!U$47:U$90,'Projection of Power Price '!$A$47:$A$90,'Final Prices IND without CO2 '!$C35,'Projection of Power Price '!$B$47:$B$90,'Final Prices IND without CO2 '!$B35)/SUMIFS('Projection of Power Price '!T$47:T$90,'Projection of Power Price '!$A$47:$A$90,'Final Prices IND without CO2 '!$C35,'Projection of Power Price '!$B$47:$B$90,'Final Prices IND without CO2 '!$B35)</f>
        <v>150.43219219566038</v>
      </c>
      <c r="AS35" s="12">
        <f>AR35*SUMIFS('Projection of Power Price '!V$47:V$90,'Projection of Power Price '!$A$47:$A$90,'Final Prices IND without CO2 '!$C35,'Projection of Power Price '!$B$47:$B$90,'Final Prices IND without CO2 '!$B35)/SUMIFS('Projection of Power Price '!U$47:U$90,'Projection of Power Price '!$A$47:$A$90,'Final Prices IND without CO2 '!$C35,'Projection of Power Price '!$B$47:$B$90,'Final Prices IND without CO2 '!$B35)</f>
        <v>152.21432919796766</v>
      </c>
      <c r="AT35" s="12">
        <f>AS35*SUMIFS('Projection of Power Price '!W$47:W$90,'Projection of Power Price '!$A$47:$A$90,'Final Prices IND without CO2 '!$C35,'Projection of Power Price '!$B$47:$B$90,'Final Prices IND without CO2 '!$B35)/SUMIFS('Projection of Power Price '!V$47:V$90,'Projection of Power Price '!$A$47:$A$90,'Final Prices IND without CO2 '!$C35,'Projection of Power Price '!$B$47:$B$90,'Final Prices IND without CO2 '!$B35)</f>
        <v>152.10432534157084</v>
      </c>
      <c r="AU35" s="12">
        <f>AT35*SUMIFS('Projection of Power Price '!X$47:X$90,'Projection of Power Price '!$A$47:$A$90,'Final Prices IND without CO2 '!$C35,'Projection of Power Price '!$B$47:$B$90,'Final Prices IND without CO2 '!$B35)/SUMIFS('Projection of Power Price '!W$47:W$90,'Projection of Power Price '!$A$47:$A$90,'Final Prices IND without CO2 '!$C35,'Projection of Power Price '!$B$47:$B$90,'Final Prices IND without CO2 '!$B35)</f>
        <v>155.86347738082159</v>
      </c>
      <c r="AV35" s="12">
        <f>AU35*SUMIFS('Projection of Power Price '!Y$47:Y$90,'Projection of Power Price '!$A$47:$A$90,'Final Prices IND without CO2 '!$C35,'Projection of Power Price '!$B$47:$B$90,'Final Prices IND without CO2 '!$B35)/SUMIFS('Projection of Power Price '!X$47:X$90,'Projection of Power Price '!$A$47:$A$90,'Final Prices IND without CO2 '!$C35,'Projection of Power Price '!$B$47:$B$90,'Final Prices IND without CO2 '!$B35)</f>
        <v>154.12620982934581</v>
      </c>
      <c r="AW35" s="12">
        <f>AV35*SUMIFS('Projection of Power Price '!Z$47:Z$90,'Projection of Power Price '!$A$47:$A$90,'Final Prices IND without CO2 '!$C35,'Projection of Power Price '!$B$47:$B$90,'Final Prices IND without CO2 '!$B35)/SUMIFS('Projection of Power Price '!Y$47:Y$90,'Projection of Power Price '!$A$47:$A$90,'Final Prices IND without CO2 '!$C35,'Projection of Power Price '!$B$47:$B$90,'Final Prices IND without CO2 '!$B35)</f>
        <v>153.23652092669781</v>
      </c>
      <c r="AX35" s="12">
        <f>AW35*SUMIFS('Projection of Power Price '!AA$47:AA$90,'Projection of Power Price '!$A$47:$A$90,'Final Prices IND without CO2 '!$C35,'Projection of Power Price '!$B$47:$B$90,'Final Prices IND without CO2 '!$B35)/SUMIFS('Projection of Power Price '!Z$47:Z$90,'Projection of Power Price '!$A$47:$A$90,'Final Prices IND without CO2 '!$C35,'Projection of Power Price '!$B$47:$B$90,'Final Prices IND without CO2 '!$B35)</f>
        <v>155.80899311197754</v>
      </c>
      <c r="AY35" s="21">
        <f t="shared" si="2"/>
        <v>155.66261904408964</v>
      </c>
      <c r="AZ35" s="21">
        <f t="shared" si="3"/>
        <v>155.32388404133684</v>
      </c>
      <c r="BA35" s="21">
        <f t="shared" si="4"/>
        <v>156.27807935310159</v>
      </c>
      <c r="BB35" s="21">
        <f t="shared" si="5"/>
        <v>156.94142163009064</v>
      </c>
      <c r="BC35" s="21">
        <f t="shared" si="6"/>
        <v>156.86709463969066</v>
      </c>
      <c r="BD35" s="21">
        <f t="shared" si="7"/>
        <v>157.42256637564856</v>
      </c>
      <c r="BE35" s="21">
        <f t="shared" si="8"/>
        <v>158.00252319453739</v>
      </c>
      <c r="BF35" s="21">
        <f t="shared" si="9"/>
        <v>158.28134676714262</v>
      </c>
      <c r="BG35" s="21">
        <f t="shared" si="10"/>
        <v>158.64757417010708</v>
      </c>
      <c r="BH35" s="21">
        <f t="shared" si="11"/>
        <v>159.17014286512335</v>
      </c>
    </row>
    <row r="36" spans="1:60" x14ac:dyDescent="0.3">
      <c r="A36" s="9" t="s">
        <v>147</v>
      </c>
      <c r="B36" t="s">
        <v>47</v>
      </c>
      <c r="C36" s="9" t="s">
        <v>29</v>
      </c>
      <c r="D36" t="s">
        <v>78</v>
      </c>
      <c r="E36" t="s">
        <v>79</v>
      </c>
      <c r="F36" t="s">
        <v>90</v>
      </c>
      <c r="G36" t="s">
        <v>90</v>
      </c>
      <c r="H36" t="s">
        <v>80</v>
      </c>
      <c r="I36" s="9" t="s">
        <v>145</v>
      </c>
      <c r="J36" s="10">
        <f>SUMIFS('Historical Data'!D$2:D$93,'Historical Data'!$B$2:$B$93,'Final Prices IND without CO2 '!$D36,'Historical Data'!$A$2:$A$93,'Final Prices IND without CO2 '!$C36)</f>
        <v>55.514965468331624</v>
      </c>
      <c r="K36" s="10">
        <f>SUMIFS('Historical Data'!E$2:E$93,'Historical Data'!$B$2:$B$93,'Final Prices IND without CO2 '!$D36,'Historical Data'!$A$2:$A$93,'Final Prices IND without CO2 '!$C36)</f>
        <v>60.274387669805307</v>
      </c>
      <c r="L36" s="10">
        <f>SUMIFS('Historical Data'!F$2:F$93,'Historical Data'!$B$2:$B$93,'Final Prices IND without CO2 '!$D36,'Historical Data'!$A$2:$A$93,'Final Prices IND without CO2 '!$C36)</f>
        <v>64.111845391234041</v>
      </c>
      <c r="M36" s="10">
        <f>SUMIFS('Historical Data'!G$2:G$93,'Historical Data'!$B$2:$B$93,'Final Prices IND without CO2 '!$D36,'Historical Data'!$A$2:$A$93,'Final Prices IND without CO2 '!$C36)</f>
        <v>69.971715220658226</v>
      </c>
      <c r="N36" s="10">
        <f>SUMIFS('Historical Data'!H$2:H$93,'Historical Data'!$B$2:$B$93,'Final Prices IND without CO2 '!$D36,'Historical Data'!$A$2:$A$93,'Final Prices IND without CO2 '!$C36)</f>
        <v>67.679004367186053</v>
      </c>
      <c r="O36" s="10">
        <f>SUMIFS('Historical Data'!I$2:I$93,'Historical Data'!$B$2:$B$93,'Final Prices IND without CO2 '!$D36,'Historical Data'!$A$2:$A$93,'Final Prices IND without CO2 '!$C36)</f>
        <v>68.348845860365657</v>
      </c>
      <c r="P36" s="10">
        <f>SUMIFS('Historical Data'!J$2:J$93,'Historical Data'!$B$2:$B$93,'Final Prices IND without CO2 '!$D36,'Historical Data'!$A$2:$A$93,'Final Prices IND without CO2 '!$C36)</f>
        <v>68.097677188379251</v>
      </c>
      <c r="Q36" s="10">
        <f>SUMIFS('Historical Data'!K$2:K$93,'Historical Data'!$B$2:$B$93,'Final Prices IND without CO2 '!$D36,'Historical Data'!$A$2:$A$93,'Final Prices IND without CO2 '!$C36)</f>
        <v>66.56719251251225</v>
      </c>
      <c r="R36" s="10">
        <f>SUMIFS('Historical Data'!L$2:L$93,'Historical Data'!$B$2:$B$93,'Final Prices IND without CO2 '!$D36,'Historical Data'!$A$2:$A$93,'Final Prices IND without CO2 '!$C36)</f>
        <v>80.418092399641267</v>
      </c>
      <c r="S36" s="10">
        <f>SUMIFS('Historical Data'!M$2:M$93,'Historical Data'!$B$2:$B$93,'Final Prices IND without CO2 '!$D36,'Historical Data'!$A$2:$A$93,'Final Prices IND without CO2 '!$C36)</f>
        <v>100.63820360606766</v>
      </c>
      <c r="T36" s="10">
        <f>SUMIFS('Historical Data'!N$2:N$93,'Historical Data'!$B$2:$B$93,'Final Prices IND without CO2 '!$D36,'Historical Data'!$A$2:$A$93,'Final Prices IND without CO2 '!$C36)</f>
        <v>95.206129497871856</v>
      </c>
      <c r="U36" s="10">
        <f>SUMIFS('Historical Data'!O$2:O$93,'Historical Data'!$B$2:$B$93,'Final Prices IND without CO2 '!$D36,'Historical Data'!$A$2:$A$93,'Final Prices IND without CO2 '!$C36)</f>
        <v>90.630180898257763</v>
      </c>
      <c r="V36" s="10">
        <f>SUMIFS('Historical Data'!P$2:P$93,'Historical Data'!$B$2:$B$93,'Final Prices IND without CO2 '!$D36,'Historical Data'!$A$2:$A$93,'Final Prices IND without CO2 '!$C36)</f>
        <v>90.547890939111056</v>
      </c>
      <c r="W36" s="10">
        <f>SUMIFS('Historical Data'!Q$2:Q$93,'Historical Data'!$B$2:$B$93,'Final Prices IND without CO2 '!$D36,'Historical Data'!$A$2:$A$93,'Final Prices IND without CO2 '!$C36)</f>
        <v>83.213105576356767</v>
      </c>
      <c r="X36" s="10">
        <f>SUMIFS('Historical Data'!R$2:R$93,'Historical Data'!$B$2:$B$93,'Final Prices IND without CO2 '!$D36,'Historical Data'!$A$2:$A$93,'Final Prices IND without CO2 '!$C36)</f>
        <v>75.73452509826835</v>
      </c>
      <c r="Y36" s="10">
        <f>SUMIFS('Historical Data'!S$2:S$93,'Historical Data'!$B$2:$B$93,'Final Prices IND without CO2 '!$D36,'Historical Data'!$A$2:$A$93,'Final Prices IND without CO2 '!$C36)</f>
        <v>82.05766664790616</v>
      </c>
      <c r="Z36" s="10">
        <f>SUMIFS('Historical Data'!T$2:T$93,'Historical Data'!$B$2:$B$93,'Final Prices IND without CO2 '!$D36,'Historical Data'!$A$2:$A$93,'Final Prices IND without CO2 '!$C36)</f>
        <v>79.70802959862894</v>
      </c>
      <c r="AA36" s="10">
        <f>SUMIFS('Historical Data'!U$2:U$93,'Historical Data'!$B$2:$B$93,'Final Prices IND without CO2 '!$D36,'Historical Data'!$A$2:$A$93,'Final Prices IND without CO2 '!$C36)</f>
        <v>78.984772737776836</v>
      </c>
      <c r="AB36" s="12">
        <f>AA36*SUMIFS('Projection of Power Price '!E$47:E$90,'Projection of Power Price '!$A$47:$A$90,'Final Prices IND without CO2 '!$C36,'Projection of Power Price '!$B$47:$B$90,'Final Prices IND without CO2 '!$B36)/SUMIFS('Projection of Power Price '!D$47:D$90,'Projection of Power Price '!$A$47:$A$90,'Final Prices IND without CO2 '!$C36,'Projection of Power Price '!$B$47:$B$90,'Final Prices IND without CO2 '!$B36)</f>
        <v>100.00535923780848</v>
      </c>
      <c r="AC36" s="12">
        <f>AB36*SUMIFS('Projection of Power Price '!F$47:F$90,'Projection of Power Price '!$A$47:$A$90,'Final Prices IND without CO2 '!$C36,'Projection of Power Price '!$B$47:$B$90,'Final Prices IND without CO2 '!$B36)/SUMIFS('Projection of Power Price '!E$47:E$90,'Projection of Power Price '!$A$47:$A$90,'Final Prices IND without CO2 '!$C36,'Projection of Power Price '!$B$47:$B$90,'Final Prices IND without CO2 '!$B36)</f>
        <v>91.355273046563724</v>
      </c>
      <c r="AD36" s="12">
        <f>AC36*SUMIFS('Projection of Power Price '!G$47:G$90,'Projection of Power Price '!$A$47:$A$90,'Final Prices IND without CO2 '!$C36,'Projection of Power Price '!$B$47:$B$90,'Final Prices IND without CO2 '!$B36)/SUMIFS('Projection of Power Price '!F$47:F$90,'Projection of Power Price '!$A$47:$A$90,'Final Prices IND without CO2 '!$C36,'Projection of Power Price '!$B$47:$B$90,'Final Prices IND without CO2 '!$B36)</f>
        <v>92.239664662099131</v>
      </c>
      <c r="AE36" s="12">
        <f>AD36*SUMIFS('Projection of Power Price '!H$47:H$90,'Projection of Power Price '!$A$47:$A$90,'Final Prices IND without CO2 '!$C36,'Projection of Power Price '!$B$47:$B$90,'Final Prices IND without CO2 '!$B36)/SUMIFS('Projection of Power Price '!G$47:G$90,'Projection of Power Price '!$A$47:$A$90,'Final Prices IND without CO2 '!$C36,'Projection of Power Price '!$B$47:$B$90,'Final Prices IND without CO2 '!$B36)</f>
        <v>82.901887762768723</v>
      </c>
      <c r="AF36" s="12">
        <f>AE36*SUMIFS('Projection of Power Price '!I$47:I$90,'Projection of Power Price '!$A$47:$A$90,'Final Prices IND without CO2 '!$C36,'Projection of Power Price '!$B$47:$B$90,'Final Prices IND without CO2 '!$B36)/SUMIFS('Projection of Power Price '!H$47:H$90,'Projection of Power Price '!$A$47:$A$90,'Final Prices IND without CO2 '!$C36,'Projection of Power Price '!$B$47:$B$90,'Final Prices IND without CO2 '!$B36)</f>
        <v>92.304735173348504</v>
      </c>
      <c r="AG36" s="12">
        <f>AF36*SUMIFS('Projection of Power Price '!J$47:J$90,'Projection of Power Price '!$A$47:$A$90,'Final Prices IND without CO2 '!$C36,'Projection of Power Price '!$B$47:$B$90,'Final Prices IND without CO2 '!$B36)/SUMIFS('Projection of Power Price '!I$47:I$90,'Projection of Power Price '!$A$47:$A$90,'Final Prices IND without CO2 '!$C36,'Projection of Power Price '!$B$47:$B$90,'Final Prices IND without CO2 '!$B36)</f>
        <v>104.11079263054889</v>
      </c>
      <c r="AH36" s="12">
        <f>AG36*SUMIFS('Projection of Power Price '!K$47:K$90,'Projection of Power Price '!$A$47:$A$90,'Final Prices IND without CO2 '!$C36,'Projection of Power Price '!$B$47:$B$90,'Final Prices IND without CO2 '!$B36)/SUMIFS('Projection of Power Price '!J$47:J$90,'Projection of Power Price '!$A$47:$A$90,'Final Prices IND without CO2 '!$C36,'Projection of Power Price '!$B$47:$B$90,'Final Prices IND without CO2 '!$B36)</f>
        <v>114.9099469547901</v>
      </c>
      <c r="AI36" s="12">
        <f>AH36*SUMIFS('Projection of Power Price '!L$47:L$90,'Projection of Power Price '!$A$47:$A$90,'Final Prices IND without CO2 '!$C36,'Projection of Power Price '!$B$47:$B$90,'Final Prices IND without CO2 '!$B36)/SUMIFS('Projection of Power Price '!K$47:K$90,'Projection of Power Price '!$A$47:$A$90,'Final Prices IND without CO2 '!$C36,'Projection of Power Price '!$B$47:$B$90,'Final Prices IND without CO2 '!$B36)</f>
        <v>125.33550892009637</v>
      </c>
      <c r="AJ36" s="12">
        <f>AI36*SUMIFS('Projection of Power Price '!M$47:M$90,'Projection of Power Price '!$A$47:$A$90,'Final Prices IND without CO2 '!$C36,'Projection of Power Price '!$B$47:$B$90,'Final Prices IND without CO2 '!$B36)/SUMIFS('Projection of Power Price '!L$47:L$90,'Projection of Power Price '!$A$47:$A$90,'Final Prices IND without CO2 '!$C36,'Projection of Power Price '!$B$47:$B$90,'Final Prices IND without CO2 '!$B36)</f>
        <v>134.43312146435272</v>
      </c>
      <c r="AK36" s="12">
        <f>AJ36*SUMIFS('Projection of Power Price '!N$47:N$90,'Projection of Power Price '!$A$47:$A$90,'Final Prices IND without CO2 '!$C36,'Projection of Power Price '!$B$47:$B$90,'Final Prices IND without CO2 '!$B36)/SUMIFS('Projection of Power Price '!M$47:M$90,'Projection of Power Price '!$A$47:$A$90,'Final Prices IND without CO2 '!$C36,'Projection of Power Price '!$B$47:$B$90,'Final Prices IND without CO2 '!$B36)</f>
        <v>142.13914017029069</v>
      </c>
      <c r="AL36" s="12">
        <f>AK36*SUMIFS('Projection of Power Price '!O$47:O$90,'Projection of Power Price '!$A$47:$A$90,'Final Prices IND without CO2 '!$C36,'Projection of Power Price '!$B$47:$B$90,'Final Prices IND without CO2 '!$B36)/SUMIFS('Projection of Power Price '!N$47:N$90,'Projection of Power Price '!$A$47:$A$90,'Final Prices IND without CO2 '!$C36,'Projection of Power Price '!$B$47:$B$90,'Final Prices IND without CO2 '!$B36)</f>
        <v>148.66393508670544</v>
      </c>
      <c r="AM36" s="12">
        <f>AL36*SUMIFS('Projection of Power Price '!P$47:P$90,'Projection of Power Price '!$A$47:$A$90,'Final Prices IND without CO2 '!$C36,'Projection of Power Price '!$B$47:$B$90,'Final Prices IND without CO2 '!$B36)/SUMIFS('Projection of Power Price '!O$47:O$90,'Projection of Power Price '!$A$47:$A$90,'Final Prices IND without CO2 '!$C36,'Projection of Power Price '!$B$47:$B$90,'Final Prices IND without CO2 '!$B36)</f>
        <v>156.1556904261694</v>
      </c>
      <c r="AN36" s="12">
        <f>AM36*SUMIFS('Projection of Power Price '!Q$47:Q$90,'Projection of Power Price '!$A$47:$A$90,'Final Prices IND without CO2 '!$C36,'Projection of Power Price '!$B$47:$B$90,'Final Prices IND without CO2 '!$B36)/SUMIFS('Projection of Power Price '!P$47:P$90,'Projection of Power Price '!$A$47:$A$90,'Final Prices IND without CO2 '!$C36,'Projection of Power Price '!$B$47:$B$90,'Final Prices IND without CO2 '!$B36)</f>
        <v>159.02580431353144</v>
      </c>
      <c r="AO36" s="12">
        <f>AN36*SUMIFS('Projection of Power Price '!R$47:R$90,'Projection of Power Price '!$A$47:$A$90,'Final Prices IND without CO2 '!$C36,'Projection of Power Price '!$B$47:$B$90,'Final Prices IND without CO2 '!$B36)/SUMIFS('Projection of Power Price '!Q$47:Q$90,'Projection of Power Price '!$A$47:$A$90,'Final Prices IND without CO2 '!$C36,'Projection of Power Price '!$B$47:$B$90,'Final Prices IND without CO2 '!$B36)</f>
        <v>157.88331484538776</v>
      </c>
      <c r="AP36" s="12">
        <f>AO36*SUMIFS('Projection of Power Price '!S$47:S$90,'Projection of Power Price '!$A$47:$A$90,'Final Prices IND without CO2 '!$C36,'Projection of Power Price '!$B$47:$B$90,'Final Prices IND without CO2 '!$B36)/SUMIFS('Projection of Power Price '!R$47:R$90,'Projection of Power Price '!$A$47:$A$90,'Final Prices IND without CO2 '!$C36,'Projection of Power Price '!$B$47:$B$90,'Final Prices IND without CO2 '!$B36)</f>
        <v>157.67075005067272</v>
      </c>
      <c r="AQ36" s="12">
        <f>AP36*SUMIFS('Projection of Power Price '!T$47:T$90,'Projection of Power Price '!$A$47:$A$90,'Final Prices IND without CO2 '!$C36,'Projection of Power Price '!$B$47:$B$90,'Final Prices IND without CO2 '!$B36)/SUMIFS('Projection of Power Price '!S$47:S$90,'Projection of Power Price '!$A$47:$A$90,'Final Prices IND without CO2 '!$C36,'Projection of Power Price '!$B$47:$B$90,'Final Prices IND without CO2 '!$B36)</f>
        <v>156.01684399598943</v>
      </c>
      <c r="AR36" s="12">
        <f>AQ36*SUMIFS('Projection of Power Price '!U$47:U$90,'Projection of Power Price '!$A$47:$A$90,'Final Prices IND without CO2 '!$C36,'Projection of Power Price '!$B$47:$B$90,'Final Prices IND without CO2 '!$B36)/SUMIFS('Projection of Power Price '!T$47:T$90,'Projection of Power Price '!$A$47:$A$90,'Final Prices IND without CO2 '!$C36,'Projection of Power Price '!$B$47:$B$90,'Final Prices IND without CO2 '!$B36)</f>
        <v>156.88266697828229</v>
      </c>
      <c r="AS36" s="12">
        <f>AR36*SUMIFS('Projection of Power Price '!V$47:V$90,'Projection of Power Price '!$A$47:$A$90,'Final Prices IND without CO2 '!$C36,'Projection of Power Price '!$B$47:$B$90,'Final Prices IND without CO2 '!$B36)/SUMIFS('Projection of Power Price '!U$47:U$90,'Projection of Power Price '!$A$47:$A$90,'Final Prices IND without CO2 '!$C36,'Projection of Power Price '!$B$47:$B$90,'Final Prices IND without CO2 '!$B36)</f>
        <v>156.99640570395562</v>
      </c>
      <c r="AT36" s="12">
        <f>AS36*SUMIFS('Projection of Power Price '!W$47:W$90,'Projection of Power Price '!$A$47:$A$90,'Final Prices IND without CO2 '!$C36,'Projection of Power Price '!$B$47:$B$90,'Final Prices IND without CO2 '!$B36)/SUMIFS('Projection of Power Price '!V$47:V$90,'Projection of Power Price '!$A$47:$A$90,'Final Prices IND without CO2 '!$C36,'Projection of Power Price '!$B$47:$B$90,'Final Prices IND without CO2 '!$B36)</f>
        <v>157.23152371247704</v>
      </c>
      <c r="AU36" s="12">
        <f>AT36*SUMIFS('Projection of Power Price '!X$47:X$90,'Projection of Power Price '!$A$47:$A$90,'Final Prices IND without CO2 '!$C36,'Projection of Power Price '!$B$47:$B$90,'Final Prices IND without CO2 '!$B36)/SUMIFS('Projection of Power Price '!W$47:W$90,'Projection of Power Price '!$A$47:$A$90,'Final Prices IND without CO2 '!$C36,'Projection of Power Price '!$B$47:$B$90,'Final Prices IND without CO2 '!$B36)</f>
        <v>157.00294966687562</v>
      </c>
      <c r="AV36" s="12">
        <f>AU36*SUMIFS('Projection of Power Price '!Y$47:Y$90,'Projection of Power Price '!$A$47:$A$90,'Final Prices IND without CO2 '!$C36,'Projection of Power Price '!$B$47:$B$90,'Final Prices IND without CO2 '!$B36)/SUMIFS('Projection of Power Price '!X$47:X$90,'Projection of Power Price '!$A$47:$A$90,'Final Prices IND without CO2 '!$C36,'Projection of Power Price '!$B$47:$B$90,'Final Prices IND without CO2 '!$B36)</f>
        <v>156.17715200835448</v>
      </c>
      <c r="AW36" s="12">
        <f>AV36*SUMIFS('Projection of Power Price '!Z$47:Z$90,'Projection of Power Price '!$A$47:$A$90,'Final Prices IND without CO2 '!$C36,'Projection of Power Price '!$B$47:$B$90,'Final Prices IND without CO2 '!$B36)/SUMIFS('Projection of Power Price '!Y$47:Y$90,'Projection of Power Price '!$A$47:$A$90,'Final Prices IND without CO2 '!$C36,'Projection of Power Price '!$B$47:$B$90,'Final Prices IND without CO2 '!$B36)</f>
        <v>154.03777913725813</v>
      </c>
      <c r="AX36" s="12">
        <f>AW36*SUMIFS('Projection of Power Price '!AA$47:AA$90,'Projection of Power Price '!$A$47:$A$90,'Final Prices IND without CO2 '!$C36,'Projection of Power Price '!$B$47:$B$90,'Final Prices IND without CO2 '!$B36)/SUMIFS('Projection of Power Price '!Z$47:Z$90,'Projection of Power Price '!$A$47:$A$90,'Final Prices IND without CO2 '!$C36,'Projection of Power Price '!$B$47:$B$90,'Final Prices IND without CO2 '!$B36)</f>
        <v>152.45050017467415</v>
      </c>
      <c r="AY36" s="21">
        <f t="shared" si="2"/>
        <v>151.62181565836136</v>
      </c>
      <c r="AZ36" s="21">
        <f t="shared" si="3"/>
        <v>149.91136337389207</v>
      </c>
      <c r="BA36" s="21">
        <f t="shared" si="4"/>
        <v>148.35545984616101</v>
      </c>
      <c r="BB36" s="21">
        <f t="shared" si="5"/>
        <v>147.10425102317686</v>
      </c>
      <c r="BC36" s="21">
        <f t="shared" si="6"/>
        <v>145.70102178069419</v>
      </c>
      <c r="BD36" s="21">
        <f t="shared" si="7"/>
        <v>144.14417230464232</v>
      </c>
      <c r="BE36" s="21">
        <f t="shared" si="8"/>
        <v>142.7866076045234</v>
      </c>
      <c r="BF36" s="21">
        <f t="shared" si="9"/>
        <v>141.38896755129645</v>
      </c>
      <c r="BG36" s="21">
        <f t="shared" si="10"/>
        <v>139.92150971688716</v>
      </c>
      <c r="BH36" s="21">
        <f t="shared" si="11"/>
        <v>138.49418712732086</v>
      </c>
    </row>
    <row r="37" spans="1:60" x14ac:dyDescent="0.3">
      <c r="A37" s="9" t="s">
        <v>147</v>
      </c>
      <c r="B37" t="s">
        <v>47</v>
      </c>
      <c r="C37" s="9" t="s">
        <v>31</v>
      </c>
      <c r="D37" t="s">
        <v>78</v>
      </c>
      <c r="E37" t="s">
        <v>79</v>
      </c>
      <c r="F37" t="s">
        <v>90</v>
      </c>
      <c r="G37" t="s">
        <v>90</v>
      </c>
      <c r="H37" t="s">
        <v>80</v>
      </c>
      <c r="I37" s="9" t="s">
        <v>145</v>
      </c>
      <c r="J37" s="10">
        <f>SUMIFS('Historical Data'!D$2:D$93,'Historical Data'!$B$2:$B$93,'Final Prices IND without CO2 '!$D37,'Historical Data'!$A$2:$A$93,'Final Prices IND without CO2 '!$C37)</f>
        <v>100.91110264070988</v>
      </c>
      <c r="K37" s="10">
        <f>SUMIFS('Historical Data'!E$2:E$93,'Historical Data'!$B$2:$B$93,'Final Prices IND without CO2 '!$D37,'Historical Data'!$A$2:$A$93,'Final Prices IND without CO2 '!$C37)</f>
        <v>97.859658927400346</v>
      </c>
      <c r="L37" s="10">
        <f>SUMIFS('Historical Data'!F$2:F$93,'Historical Data'!$B$2:$B$93,'Final Prices IND without CO2 '!$D37,'Historical Data'!$A$2:$A$93,'Final Prices IND without CO2 '!$C37)</f>
        <v>93.225164423241736</v>
      </c>
      <c r="M37" s="10">
        <f>SUMIFS('Historical Data'!G$2:G$93,'Historical Data'!$B$2:$B$93,'Final Prices IND without CO2 '!$D37,'Historical Data'!$A$2:$A$93,'Final Prices IND without CO2 '!$C37)</f>
        <v>91.256193948465935</v>
      </c>
      <c r="N37" s="10">
        <f>SUMIFS('Historical Data'!H$2:H$93,'Historical Data'!$B$2:$B$93,'Final Prices IND without CO2 '!$D37,'Historical Data'!$A$2:$A$93,'Final Prices IND without CO2 '!$C37)</f>
        <v>90.734752796549927</v>
      </c>
      <c r="O37" s="10">
        <f>SUMIFS('Historical Data'!I$2:I$93,'Historical Data'!$B$2:$B$93,'Final Prices IND without CO2 '!$D37,'Historical Data'!$A$2:$A$93,'Final Prices IND without CO2 '!$C37)</f>
        <v>93.627876546964501</v>
      </c>
      <c r="P37" s="10">
        <f>SUMIFS('Historical Data'!J$2:J$93,'Historical Data'!$B$2:$B$93,'Final Prices IND without CO2 '!$D37,'Historical Data'!$A$2:$A$93,'Final Prices IND without CO2 '!$C37)</f>
        <v>101.70271996554938</v>
      </c>
      <c r="Q37" s="10">
        <f>SUMIFS('Historical Data'!K$2:K$93,'Historical Data'!$B$2:$B$93,'Final Prices IND without CO2 '!$D37,'Historical Data'!$A$2:$A$93,'Final Prices IND without CO2 '!$C37)</f>
        <v>104.88587664251492</v>
      </c>
      <c r="R37" s="10">
        <f>SUMIFS('Historical Data'!L$2:L$93,'Historical Data'!$B$2:$B$93,'Final Prices IND without CO2 '!$D37,'Historical Data'!$A$2:$A$93,'Final Prices IND without CO2 '!$C37)</f>
        <v>98.402226334388288</v>
      </c>
      <c r="S37" s="10">
        <f>SUMIFS('Historical Data'!M$2:M$93,'Historical Data'!$B$2:$B$93,'Final Prices IND without CO2 '!$D37,'Historical Data'!$A$2:$A$93,'Final Prices IND without CO2 '!$C37)</f>
        <v>104.25920695362858</v>
      </c>
      <c r="T37" s="10">
        <f>SUMIFS('Historical Data'!N$2:N$93,'Historical Data'!$B$2:$B$93,'Final Prices IND without CO2 '!$D37,'Historical Data'!$A$2:$A$93,'Final Prices IND without CO2 '!$C37)</f>
        <v>101.0735287841389</v>
      </c>
      <c r="U37" s="10">
        <f>SUMIFS('Historical Data'!O$2:O$93,'Historical Data'!$B$2:$B$93,'Final Prices IND without CO2 '!$D37,'Historical Data'!$A$2:$A$93,'Final Prices IND without CO2 '!$C37)</f>
        <v>105.23875426815673</v>
      </c>
      <c r="V37" s="10">
        <f>SUMIFS('Historical Data'!P$2:P$93,'Historical Data'!$B$2:$B$93,'Final Prices IND without CO2 '!$D37,'Historical Data'!$A$2:$A$93,'Final Prices IND without CO2 '!$C37)</f>
        <v>117.23188325186034</v>
      </c>
      <c r="W37" s="10">
        <f>SUMIFS('Historical Data'!Q$2:Q$93,'Historical Data'!$B$2:$B$93,'Final Prices IND without CO2 '!$D37,'Historical Data'!$A$2:$A$93,'Final Prices IND without CO2 '!$C37)</f>
        <v>116.86005941155808</v>
      </c>
      <c r="X37" s="10">
        <f>SUMIFS('Historical Data'!R$2:R$93,'Historical Data'!$B$2:$B$93,'Final Prices IND without CO2 '!$D37,'Historical Data'!$A$2:$A$93,'Final Prices IND without CO2 '!$C37)</f>
        <v>120.1527434200403</v>
      </c>
      <c r="Y37" s="10">
        <f>SUMIFS('Historical Data'!S$2:S$93,'Historical Data'!$B$2:$B$93,'Final Prices IND without CO2 '!$D37,'Historical Data'!$A$2:$A$93,'Final Prices IND without CO2 '!$C37)</f>
        <v>116.76969717426125</v>
      </c>
      <c r="Z37" s="10">
        <f>SUMIFS('Historical Data'!T$2:T$93,'Historical Data'!$B$2:$B$93,'Final Prices IND without CO2 '!$D37,'Historical Data'!$A$2:$A$93,'Final Prices IND without CO2 '!$C37)</f>
        <v>114.19271430424115</v>
      </c>
      <c r="AA37" s="10">
        <f>SUMIFS('Historical Data'!U$2:U$93,'Historical Data'!$B$2:$B$93,'Final Prices IND without CO2 '!$D37,'Historical Data'!$A$2:$A$93,'Final Prices IND without CO2 '!$C37)</f>
        <v>114.05907520046257</v>
      </c>
      <c r="AB37" s="12">
        <f>AA37*SUMIFS('Projection of Power Price '!E$47:E$90,'Projection of Power Price '!$A$47:$A$90,'Final Prices IND without CO2 '!$C37,'Projection of Power Price '!$B$47:$B$90,'Final Prices IND without CO2 '!$B37)/SUMIFS('Projection of Power Price '!D$47:D$90,'Projection of Power Price '!$A$47:$A$90,'Final Prices IND without CO2 '!$C37,'Projection of Power Price '!$B$47:$B$90,'Final Prices IND without CO2 '!$B37)</f>
        <v>122.47924576961412</v>
      </c>
      <c r="AC37" s="12">
        <f>AB37*SUMIFS('Projection of Power Price '!F$47:F$90,'Projection of Power Price '!$A$47:$A$90,'Final Prices IND without CO2 '!$C37,'Projection of Power Price '!$B$47:$B$90,'Final Prices IND without CO2 '!$B37)/SUMIFS('Projection of Power Price '!E$47:E$90,'Projection of Power Price '!$A$47:$A$90,'Final Prices IND without CO2 '!$C37,'Projection of Power Price '!$B$47:$B$90,'Final Prices IND without CO2 '!$B37)</f>
        <v>113.09614593011344</v>
      </c>
      <c r="AD37" s="12">
        <f>AC37*SUMIFS('Projection of Power Price '!G$47:G$90,'Projection of Power Price '!$A$47:$A$90,'Final Prices IND without CO2 '!$C37,'Projection of Power Price '!$B$47:$B$90,'Final Prices IND without CO2 '!$B37)/SUMIFS('Projection of Power Price '!F$47:F$90,'Projection of Power Price '!$A$47:$A$90,'Final Prices IND without CO2 '!$C37,'Projection of Power Price '!$B$47:$B$90,'Final Prices IND without CO2 '!$B37)</f>
        <v>100.00549159546274</v>
      </c>
      <c r="AE37" s="12">
        <f>AD37*SUMIFS('Projection of Power Price '!H$47:H$90,'Projection of Power Price '!$A$47:$A$90,'Final Prices IND without CO2 '!$C37,'Projection of Power Price '!$B$47:$B$90,'Final Prices IND without CO2 '!$B37)/SUMIFS('Projection of Power Price '!G$47:G$90,'Projection of Power Price '!$A$47:$A$90,'Final Prices IND without CO2 '!$C37,'Projection of Power Price '!$B$47:$B$90,'Final Prices IND without CO2 '!$B37)</f>
        <v>100.73407781052698</v>
      </c>
      <c r="AF37" s="12">
        <f>AE37*SUMIFS('Projection of Power Price '!I$47:I$90,'Projection of Power Price '!$A$47:$A$90,'Final Prices IND without CO2 '!$C37,'Projection of Power Price '!$B$47:$B$90,'Final Prices IND without CO2 '!$B37)/SUMIFS('Projection of Power Price '!H$47:H$90,'Projection of Power Price '!$A$47:$A$90,'Final Prices IND without CO2 '!$C37,'Projection of Power Price '!$B$47:$B$90,'Final Prices IND without CO2 '!$B37)</f>
        <v>105.50513550684595</v>
      </c>
      <c r="AG37" s="12">
        <f>AF37*SUMIFS('Projection of Power Price '!J$47:J$90,'Projection of Power Price '!$A$47:$A$90,'Final Prices IND without CO2 '!$C37,'Projection of Power Price '!$B$47:$B$90,'Final Prices IND without CO2 '!$B37)/SUMIFS('Projection of Power Price '!I$47:I$90,'Projection of Power Price '!$A$47:$A$90,'Final Prices IND without CO2 '!$C37,'Projection of Power Price '!$B$47:$B$90,'Final Prices IND without CO2 '!$B37)</f>
        <v>110.91270685361511</v>
      </c>
      <c r="AH37" s="12">
        <f>AG37*SUMIFS('Projection of Power Price '!K$47:K$90,'Projection of Power Price '!$A$47:$A$90,'Final Prices IND without CO2 '!$C37,'Projection of Power Price '!$B$47:$B$90,'Final Prices IND without CO2 '!$B37)/SUMIFS('Projection of Power Price '!J$47:J$90,'Projection of Power Price '!$A$47:$A$90,'Final Prices IND without CO2 '!$C37,'Projection of Power Price '!$B$47:$B$90,'Final Prices IND without CO2 '!$B37)</f>
        <v>118.97107838879505</v>
      </c>
      <c r="AI37" s="12">
        <f>AH37*SUMIFS('Projection of Power Price '!L$47:L$90,'Projection of Power Price '!$A$47:$A$90,'Final Prices IND without CO2 '!$C37,'Projection of Power Price '!$B$47:$B$90,'Final Prices IND without CO2 '!$B37)/SUMIFS('Projection of Power Price '!K$47:K$90,'Projection of Power Price '!$A$47:$A$90,'Final Prices IND without CO2 '!$C37,'Projection of Power Price '!$B$47:$B$90,'Final Prices IND without CO2 '!$B37)</f>
        <v>120.98227976887962</v>
      </c>
      <c r="AJ37" s="12">
        <f>AI37*SUMIFS('Projection of Power Price '!M$47:M$90,'Projection of Power Price '!$A$47:$A$90,'Final Prices IND without CO2 '!$C37,'Projection of Power Price '!$B$47:$B$90,'Final Prices IND without CO2 '!$B37)/SUMIFS('Projection of Power Price '!L$47:L$90,'Projection of Power Price '!$A$47:$A$90,'Final Prices IND without CO2 '!$C37,'Projection of Power Price '!$B$47:$B$90,'Final Prices IND without CO2 '!$B37)</f>
        <v>126.97078872745206</v>
      </c>
      <c r="AK37" s="12">
        <f>AJ37*SUMIFS('Projection of Power Price '!N$47:N$90,'Projection of Power Price '!$A$47:$A$90,'Final Prices IND without CO2 '!$C37,'Projection of Power Price '!$B$47:$B$90,'Final Prices IND without CO2 '!$B37)/SUMIFS('Projection of Power Price '!M$47:M$90,'Projection of Power Price '!$A$47:$A$90,'Final Prices IND without CO2 '!$C37,'Projection of Power Price '!$B$47:$B$90,'Final Prices IND without CO2 '!$B37)</f>
        <v>130.46876361134824</v>
      </c>
      <c r="AL37" s="12">
        <f>AK37*SUMIFS('Projection of Power Price '!O$47:O$90,'Projection of Power Price '!$A$47:$A$90,'Final Prices IND without CO2 '!$C37,'Projection of Power Price '!$B$47:$B$90,'Final Prices IND without CO2 '!$B37)/SUMIFS('Projection of Power Price '!N$47:N$90,'Projection of Power Price '!$A$47:$A$90,'Final Prices IND without CO2 '!$C37,'Projection of Power Price '!$B$47:$B$90,'Final Prices IND without CO2 '!$B37)</f>
        <v>136.63503039471942</v>
      </c>
      <c r="AM37" s="12">
        <f>AL37*SUMIFS('Projection of Power Price '!P$47:P$90,'Projection of Power Price '!$A$47:$A$90,'Final Prices IND without CO2 '!$C37,'Projection of Power Price '!$B$47:$B$90,'Final Prices IND without CO2 '!$B37)/SUMIFS('Projection of Power Price '!O$47:O$90,'Projection of Power Price '!$A$47:$A$90,'Final Prices IND without CO2 '!$C37,'Projection of Power Price '!$B$47:$B$90,'Final Prices IND without CO2 '!$B37)</f>
        <v>141.43397270949768</v>
      </c>
      <c r="AN37" s="12">
        <f>AM37*SUMIFS('Projection of Power Price '!Q$47:Q$90,'Projection of Power Price '!$A$47:$A$90,'Final Prices IND without CO2 '!$C37,'Projection of Power Price '!$B$47:$B$90,'Final Prices IND without CO2 '!$B37)/SUMIFS('Projection of Power Price '!P$47:P$90,'Projection of Power Price '!$A$47:$A$90,'Final Prices IND without CO2 '!$C37,'Projection of Power Price '!$B$47:$B$90,'Final Prices IND without CO2 '!$B37)</f>
        <v>147.07297785290558</v>
      </c>
      <c r="AO37" s="12">
        <f>AN37*SUMIFS('Projection of Power Price '!R$47:R$90,'Projection of Power Price '!$A$47:$A$90,'Final Prices IND without CO2 '!$C37,'Projection of Power Price '!$B$47:$B$90,'Final Prices IND without CO2 '!$B37)/SUMIFS('Projection of Power Price '!Q$47:Q$90,'Projection of Power Price '!$A$47:$A$90,'Final Prices IND without CO2 '!$C37,'Projection of Power Price '!$B$47:$B$90,'Final Prices IND without CO2 '!$B37)</f>
        <v>146.18312456541426</v>
      </c>
      <c r="AP37" s="12">
        <f>AO37*SUMIFS('Projection of Power Price '!S$47:S$90,'Projection of Power Price '!$A$47:$A$90,'Final Prices IND without CO2 '!$C37,'Projection of Power Price '!$B$47:$B$90,'Final Prices IND without CO2 '!$B37)/SUMIFS('Projection of Power Price '!R$47:R$90,'Projection of Power Price '!$A$47:$A$90,'Final Prices IND without CO2 '!$C37,'Projection of Power Price '!$B$47:$B$90,'Final Prices IND without CO2 '!$B37)</f>
        <v>149.16444815901403</v>
      </c>
      <c r="AQ37" s="12">
        <f>AP37*SUMIFS('Projection of Power Price '!T$47:T$90,'Projection of Power Price '!$A$47:$A$90,'Final Prices IND without CO2 '!$C37,'Projection of Power Price '!$B$47:$B$90,'Final Prices IND without CO2 '!$B37)/SUMIFS('Projection of Power Price '!S$47:S$90,'Projection of Power Price '!$A$47:$A$90,'Final Prices IND without CO2 '!$C37,'Projection of Power Price '!$B$47:$B$90,'Final Prices IND without CO2 '!$B37)</f>
        <v>148.85548764261662</v>
      </c>
      <c r="AR37" s="12">
        <f>AQ37*SUMIFS('Projection of Power Price '!U$47:U$90,'Projection of Power Price '!$A$47:$A$90,'Final Prices IND without CO2 '!$C37,'Projection of Power Price '!$B$47:$B$90,'Final Prices IND without CO2 '!$B37)/SUMIFS('Projection of Power Price '!T$47:T$90,'Projection of Power Price '!$A$47:$A$90,'Final Prices IND without CO2 '!$C37,'Projection of Power Price '!$B$47:$B$90,'Final Prices IND without CO2 '!$B37)</f>
        <v>153.82371790260069</v>
      </c>
      <c r="AS37" s="12">
        <f>AR37*SUMIFS('Projection of Power Price '!V$47:V$90,'Projection of Power Price '!$A$47:$A$90,'Final Prices IND without CO2 '!$C37,'Projection of Power Price '!$B$47:$B$90,'Final Prices IND without CO2 '!$B37)/SUMIFS('Projection of Power Price '!U$47:U$90,'Projection of Power Price '!$A$47:$A$90,'Final Prices IND without CO2 '!$C37,'Projection of Power Price '!$B$47:$B$90,'Final Prices IND without CO2 '!$B37)</f>
        <v>157.47024152896964</v>
      </c>
      <c r="AT37" s="12">
        <f>AS37*SUMIFS('Projection of Power Price '!W$47:W$90,'Projection of Power Price '!$A$47:$A$90,'Final Prices IND without CO2 '!$C37,'Projection of Power Price '!$B$47:$B$90,'Final Prices IND without CO2 '!$B37)/SUMIFS('Projection of Power Price '!V$47:V$90,'Projection of Power Price '!$A$47:$A$90,'Final Prices IND without CO2 '!$C37,'Projection of Power Price '!$B$47:$B$90,'Final Prices IND without CO2 '!$B37)</f>
        <v>179.65435546395602</v>
      </c>
      <c r="AU37" s="12">
        <f>AT37*SUMIFS('Projection of Power Price '!X$47:X$90,'Projection of Power Price '!$A$47:$A$90,'Final Prices IND without CO2 '!$C37,'Projection of Power Price '!$B$47:$B$90,'Final Prices IND without CO2 '!$B37)/SUMIFS('Projection of Power Price '!W$47:W$90,'Projection of Power Price '!$A$47:$A$90,'Final Prices IND without CO2 '!$C37,'Projection of Power Price '!$B$47:$B$90,'Final Prices IND without CO2 '!$B37)</f>
        <v>179.58631636113938</v>
      </c>
      <c r="AV37" s="12">
        <f>AU37*SUMIFS('Projection of Power Price '!Y$47:Y$90,'Projection of Power Price '!$A$47:$A$90,'Final Prices IND without CO2 '!$C37,'Projection of Power Price '!$B$47:$B$90,'Final Prices IND without CO2 '!$B37)/SUMIFS('Projection of Power Price '!X$47:X$90,'Projection of Power Price '!$A$47:$A$90,'Final Prices IND without CO2 '!$C37,'Projection of Power Price '!$B$47:$B$90,'Final Prices IND without CO2 '!$B37)</f>
        <v>179.51643828468352</v>
      </c>
      <c r="AW37" s="12">
        <f>AV37*SUMIFS('Projection of Power Price '!Z$47:Z$90,'Projection of Power Price '!$A$47:$A$90,'Final Prices IND without CO2 '!$C37,'Projection of Power Price '!$B$47:$B$90,'Final Prices IND without CO2 '!$B37)/SUMIFS('Projection of Power Price '!Y$47:Y$90,'Projection of Power Price '!$A$47:$A$90,'Final Prices IND without CO2 '!$C37,'Projection of Power Price '!$B$47:$B$90,'Final Prices IND without CO2 '!$B37)</f>
        <v>179.44883710206625</v>
      </c>
      <c r="AX37" s="12">
        <f>AW37*SUMIFS('Projection of Power Price '!AA$47:AA$90,'Projection of Power Price '!$A$47:$A$90,'Final Prices IND without CO2 '!$C37,'Projection of Power Price '!$B$47:$B$90,'Final Prices IND without CO2 '!$B37)/SUMIFS('Projection of Power Price '!Z$47:Z$90,'Projection of Power Price '!$A$47:$A$90,'Final Prices IND without CO2 '!$C37,'Projection of Power Price '!$B$47:$B$90,'Final Prices IND without CO2 '!$B37)</f>
        <v>179.38278423036118</v>
      </c>
      <c r="AY37" s="21">
        <f t="shared" si="2"/>
        <v>179.31355977056245</v>
      </c>
      <c r="AZ37" s="21">
        <f t="shared" si="3"/>
        <v>179.2458369791197</v>
      </c>
      <c r="BA37" s="21">
        <f t="shared" si="4"/>
        <v>179.17854729056924</v>
      </c>
      <c r="BB37" s="21">
        <f t="shared" si="5"/>
        <v>179.11065501226517</v>
      </c>
      <c r="BC37" s="21">
        <f t="shared" si="6"/>
        <v>179.04249538171999</v>
      </c>
      <c r="BD37" s="21">
        <f t="shared" si="7"/>
        <v>178.97502566348547</v>
      </c>
      <c r="BE37" s="21">
        <f t="shared" si="8"/>
        <v>178.90720970339657</v>
      </c>
      <c r="BF37" s="21">
        <f t="shared" si="9"/>
        <v>178.83929525334975</v>
      </c>
      <c r="BG37" s="21">
        <f t="shared" si="10"/>
        <v>178.77153464399706</v>
      </c>
      <c r="BH37" s="21">
        <f t="shared" si="11"/>
        <v>178.70381656351535</v>
      </c>
    </row>
    <row r="38" spans="1:60" x14ac:dyDescent="0.3">
      <c r="A38" s="9" t="s">
        <v>147</v>
      </c>
      <c r="B38" t="s">
        <v>47</v>
      </c>
      <c r="C38" s="9" t="s">
        <v>33</v>
      </c>
      <c r="D38" t="s">
        <v>78</v>
      </c>
      <c r="E38" t="s">
        <v>79</v>
      </c>
      <c r="F38" t="s">
        <v>90</v>
      </c>
      <c r="G38" t="s">
        <v>90</v>
      </c>
      <c r="H38" t="s">
        <v>80</v>
      </c>
      <c r="I38" s="9" t="s">
        <v>145</v>
      </c>
      <c r="J38" s="10">
        <f>SUMIFS('Historical Data'!D$2:D$93,'Historical Data'!$B$2:$B$93,'Final Prices IND without CO2 '!$D38,'Historical Data'!$A$2:$A$93,'Final Prices IND without CO2 '!$C38)</f>
        <v>77.006276624576572</v>
      </c>
      <c r="K38" s="10">
        <f>SUMIFS('Historical Data'!E$2:E$93,'Historical Data'!$B$2:$B$93,'Final Prices IND without CO2 '!$D38,'Historical Data'!$A$2:$A$93,'Final Prices IND without CO2 '!$C38)</f>
        <v>73.503039235147583</v>
      </c>
      <c r="L38" s="10">
        <f>SUMIFS('Historical Data'!F$2:F$93,'Historical Data'!$B$2:$B$93,'Final Prices IND without CO2 '!$D38,'Historical Data'!$A$2:$A$93,'Final Prices IND without CO2 '!$C38)</f>
        <v>86.984549222674744</v>
      </c>
      <c r="M38" s="10">
        <f>SUMIFS('Historical Data'!G$2:G$93,'Historical Data'!$B$2:$B$93,'Final Prices IND without CO2 '!$D38,'Historical Data'!$A$2:$A$93,'Final Prices IND without CO2 '!$C38)</f>
        <v>96.051013352283491</v>
      </c>
      <c r="N38" s="10">
        <f>SUMIFS('Historical Data'!H$2:H$93,'Historical Data'!$B$2:$B$93,'Final Prices IND without CO2 '!$D38,'Historical Data'!$A$2:$A$93,'Final Prices IND without CO2 '!$C38)</f>
        <v>88.506016060695046</v>
      </c>
      <c r="O38" s="10">
        <f>SUMIFS('Historical Data'!I$2:I$93,'Historical Data'!$B$2:$B$93,'Final Prices IND without CO2 '!$D38,'Historical Data'!$A$2:$A$93,'Final Prices IND without CO2 '!$C38)</f>
        <v>97.020903700651544</v>
      </c>
      <c r="P38" s="10">
        <f>SUMIFS('Historical Data'!J$2:J$93,'Historical Data'!$B$2:$B$93,'Final Prices IND without CO2 '!$D38,'Historical Data'!$A$2:$A$93,'Final Prices IND without CO2 '!$C38)</f>
        <v>106.19456628326509</v>
      </c>
      <c r="Q38" s="10">
        <f>SUMIFS('Historical Data'!K$2:K$93,'Historical Data'!$B$2:$B$93,'Final Prices IND without CO2 '!$D38,'Historical Data'!$A$2:$A$93,'Final Prices IND without CO2 '!$C38)</f>
        <v>115.36822886587863</v>
      </c>
      <c r="R38" s="10">
        <f>SUMIFS('Historical Data'!L$2:L$93,'Historical Data'!$B$2:$B$93,'Final Prices IND without CO2 '!$D38,'Historical Data'!$A$2:$A$93,'Final Prices IND without CO2 '!$C38)</f>
        <v>116.84599858866314</v>
      </c>
      <c r="S38" s="10">
        <f>SUMIFS('Historical Data'!M$2:M$93,'Historical Data'!$B$2:$B$93,'Final Prices IND without CO2 '!$D38,'Historical Data'!$A$2:$A$93,'Final Prices IND without CO2 '!$C38)</f>
        <v>116.85253870989759</v>
      </c>
      <c r="T38" s="10">
        <f>SUMIFS('Historical Data'!N$2:N$93,'Historical Data'!$B$2:$B$93,'Final Prices IND without CO2 '!$D38,'Historical Data'!$A$2:$A$93,'Final Prices IND without CO2 '!$C38)</f>
        <v>112.58096402556539</v>
      </c>
      <c r="U38" s="10">
        <f>SUMIFS('Historical Data'!O$2:O$93,'Historical Data'!$B$2:$B$93,'Final Prices IND without CO2 '!$D38,'Historical Data'!$A$2:$A$93,'Final Prices IND without CO2 '!$C38)</f>
        <v>106.53258636441578</v>
      </c>
      <c r="V38" s="10">
        <f>SUMIFS('Historical Data'!P$2:P$93,'Historical Data'!$B$2:$B$93,'Final Prices IND without CO2 '!$D38,'Historical Data'!$A$2:$A$93,'Final Prices IND without CO2 '!$C38)</f>
        <v>106.45518179703457</v>
      </c>
      <c r="W38" s="10">
        <f>SUMIFS('Historical Data'!Q$2:Q$93,'Historical Data'!$B$2:$B$93,'Final Prices IND without CO2 '!$D38,'Historical Data'!$A$2:$A$93,'Final Prices IND without CO2 '!$C38)</f>
        <v>109.54532341644352</v>
      </c>
      <c r="X38" s="10">
        <f>SUMIFS('Historical Data'!R$2:R$93,'Historical Data'!$B$2:$B$93,'Final Prices IND without CO2 '!$D38,'Historical Data'!$A$2:$A$93,'Final Prices IND without CO2 '!$C38)</f>
        <v>106.4070983354287</v>
      </c>
      <c r="Y38" s="10">
        <f>SUMIFS('Historical Data'!S$2:S$93,'Historical Data'!$B$2:$B$93,'Final Prices IND without CO2 '!$D38,'Historical Data'!$A$2:$A$93,'Final Prices IND without CO2 '!$C38)</f>
        <v>104.11730295768756</v>
      </c>
      <c r="Z38" s="10">
        <f>SUMIFS('Historical Data'!T$2:T$93,'Historical Data'!$B$2:$B$93,'Final Prices IND without CO2 '!$D38,'Historical Data'!$A$2:$A$93,'Final Prices IND without CO2 '!$C38)</f>
        <v>101.03625797276669</v>
      </c>
      <c r="AA38" s="10">
        <f>SUMIFS('Historical Data'!U$2:U$93,'Historical Data'!$B$2:$B$93,'Final Prices IND without CO2 '!$D38,'Historical Data'!$A$2:$A$93,'Final Prices IND without CO2 '!$C38)</f>
        <v>94.332941430315771</v>
      </c>
      <c r="AB38" s="12">
        <f>AA38*SUMIFS('Projection of Power Price '!E$47:E$90,'Projection of Power Price '!$A$47:$A$90,'Final Prices IND without CO2 '!$C38,'Projection of Power Price '!$B$47:$B$90,'Final Prices IND without CO2 '!$B38)/SUMIFS('Projection of Power Price '!D$47:D$90,'Projection of Power Price '!$A$47:$A$90,'Final Prices IND without CO2 '!$C38,'Projection of Power Price '!$B$47:$B$90,'Final Prices IND without CO2 '!$B38)</f>
        <v>86.465001166723169</v>
      </c>
      <c r="AC38" s="12">
        <f>AB38*SUMIFS('Projection of Power Price '!F$47:F$90,'Projection of Power Price '!$A$47:$A$90,'Final Prices IND without CO2 '!$C38,'Projection of Power Price '!$B$47:$B$90,'Final Prices IND without CO2 '!$B38)/SUMIFS('Projection of Power Price '!E$47:E$90,'Projection of Power Price '!$A$47:$A$90,'Final Prices IND without CO2 '!$C38,'Projection of Power Price '!$B$47:$B$90,'Final Prices IND without CO2 '!$B38)</f>
        <v>86.756396544379896</v>
      </c>
      <c r="AD38" s="12">
        <f>AC38*SUMIFS('Projection of Power Price '!G$47:G$90,'Projection of Power Price '!$A$47:$A$90,'Final Prices IND without CO2 '!$C38,'Projection of Power Price '!$B$47:$B$90,'Final Prices IND without CO2 '!$B38)/SUMIFS('Projection of Power Price '!F$47:F$90,'Projection of Power Price '!$A$47:$A$90,'Final Prices IND without CO2 '!$C38,'Projection of Power Price '!$B$47:$B$90,'Final Prices IND without CO2 '!$B38)</f>
        <v>80.516676795971776</v>
      </c>
      <c r="AE38" s="12">
        <f>AD38*SUMIFS('Projection of Power Price '!H$47:H$90,'Projection of Power Price '!$A$47:$A$90,'Final Prices IND without CO2 '!$C38,'Projection of Power Price '!$B$47:$B$90,'Final Prices IND without CO2 '!$B38)/SUMIFS('Projection of Power Price '!G$47:G$90,'Projection of Power Price '!$A$47:$A$90,'Final Prices IND without CO2 '!$C38,'Projection of Power Price '!$B$47:$B$90,'Final Prices IND without CO2 '!$B38)</f>
        <v>89.471259491269024</v>
      </c>
      <c r="AF38" s="12">
        <f>AE38*SUMIFS('Projection of Power Price '!I$47:I$90,'Projection of Power Price '!$A$47:$A$90,'Final Prices IND without CO2 '!$C38,'Projection of Power Price '!$B$47:$B$90,'Final Prices IND without CO2 '!$B38)/SUMIFS('Projection of Power Price '!H$47:H$90,'Projection of Power Price '!$A$47:$A$90,'Final Prices IND without CO2 '!$C38,'Projection of Power Price '!$B$47:$B$90,'Final Prices IND without CO2 '!$B38)</f>
        <v>100.01251318272239</v>
      </c>
      <c r="AG38" s="12">
        <f>AF38*SUMIFS('Projection of Power Price '!J$47:J$90,'Projection of Power Price '!$A$47:$A$90,'Final Prices IND without CO2 '!$C38,'Projection of Power Price '!$B$47:$B$90,'Final Prices IND without CO2 '!$B38)/SUMIFS('Projection of Power Price '!I$47:I$90,'Projection of Power Price '!$A$47:$A$90,'Final Prices IND without CO2 '!$C38,'Projection of Power Price '!$B$47:$B$90,'Final Prices IND without CO2 '!$B38)</f>
        <v>110.08458124144703</v>
      </c>
      <c r="AH38" s="12">
        <f>AG38*SUMIFS('Projection of Power Price '!K$47:K$90,'Projection of Power Price '!$A$47:$A$90,'Final Prices IND without CO2 '!$C38,'Projection of Power Price '!$B$47:$B$90,'Final Prices IND without CO2 '!$B38)/SUMIFS('Projection of Power Price '!J$47:J$90,'Projection of Power Price '!$A$47:$A$90,'Final Prices IND without CO2 '!$C38,'Projection of Power Price '!$B$47:$B$90,'Final Prices IND without CO2 '!$B38)</f>
        <v>123.08748235958475</v>
      </c>
      <c r="AI38" s="12">
        <f>AH38*SUMIFS('Projection of Power Price '!L$47:L$90,'Projection of Power Price '!$A$47:$A$90,'Final Prices IND without CO2 '!$C38,'Projection of Power Price '!$B$47:$B$90,'Final Prices IND without CO2 '!$B38)/SUMIFS('Projection of Power Price '!K$47:K$90,'Projection of Power Price '!$A$47:$A$90,'Final Prices IND without CO2 '!$C38,'Projection of Power Price '!$B$47:$B$90,'Final Prices IND without CO2 '!$B38)</f>
        <v>129.00132947282296</v>
      </c>
      <c r="AJ38" s="12">
        <f>AI38*SUMIFS('Projection of Power Price '!M$47:M$90,'Projection of Power Price '!$A$47:$A$90,'Final Prices IND without CO2 '!$C38,'Projection of Power Price '!$B$47:$B$90,'Final Prices IND without CO2 '!$B38)/SUMIFS('Projection of Power Price '!L$47:L$90,'Projection of Power Price '!$A$47:$A$90,'Final Prices IND without CO2 '!$C38,'Projection of Power Price '!$B$47:$B$90,'Final Prices IND without CO2 '!$B38)</f>
        <v>133.70886617971516</v>
      </c>
      <c r="AK38" s="12">
        <f>AJ38*SUMIFS('Projection of Power Price '!N$47:N$90,'Projection of Power Price '!$A$47:$A$90,'Final Prices IND without CO2 '!$C38,'Projection of Power Price '!$B$47:$B$90,'Final Prices IND without CO2 '!$B38)/SUMIFS('Projection of Power Price '!M$47:M$90,'Projection of Power Price '!$A$47:$A$90,'Final Prices IND without CO2 '!$C38,'Projection of Power Price '!$B$47:$B$90,'Final Prices IND without CO2 '!$B38)</f>
        <v>139.96415641986218</v>
      </c>
      <c r="AL38" s="12">
        <f>AK38*SUMIFS('Projection of Power Price '!O$47:O$90,'Projection of Power Price '!$A$47:$A$90,'Final Prices IND without CO2 '!$C38,'Projection of Power Price '!$B$47:$B$90,'Final Prices IND without CO2 '!$B38)/SUMIFS('Projection of Power Price '!N$47:N$90,'Projection of Power Price '!$A$47:$A$90,'Final Prices IND without CO2 '!$C38,'Projection of Power Price '!$B$47:$B$90,'Final Prices IND without CO2 '!$B38)</f>
        <v>148.02103980969611</v>
      </c>
      <c r="AM38" s="12">
        <f>AL38*SUMIFS('Projection of Power Price '!P$47:P$90,'Projection of Power Price '!$A$47:$A$90,'Final Prices IND without CO2 '!$C38,'Projection of Power Price '!$B$47:$B$90,'Final Prices IND without CO2 '!$B38)/SUMIFS('Projection of Power Price '!O$47:O$90,'Projection of Power Price '!$A$47:$A$90,'Final Prices IND without CO2 '!$C38,'Projection of Power Price '!$B$47:$B$90,'Final Prices IND without CO2 '!$B38)</f>
        <v>153.84321523635998</v>
      </c>
      <c r="AN38" s="12">
        <f>AM38*SUMIFS('Projection of Power Price '!Q$47:Q$90,'Projection of Power Price '!$A$47:$A$90,'Final Prices IND without CO2 '!$C38,'Projection of Power Price '!$B$47:$B$90,'Final Prices IND without CO2 '!$B38)/SUMIFS('Projection of Power Price '!P$47:P$90,'Projection of Power Price '!$A$47:$A$90,'Final Prices IND without CO2 '!$C38,'Projection of Power Price '!$B$47:$B$90,'Final Prices IND without CO2 '!$B38)</f>
        <v>164.44293619224729</v>
      </c>
      <c r="AO38" s="12">
        <f>AN38*SUMIFS('Projection of Power Price '!R$47:R$90,'Projection of Power Price '!$A$47:$A$90,'Final Prices IND without CO2 '!$C38,'Projection of Power Price '!$B$47:$B$90,'Final Prices IND without CO2 '!$B38)/SUMIFS('Projection of Power Price '!Q$47:Q$90,'Projection of Power Price '!$A$47:$A$90,'Final Prices IND without CO2 '!$C38,'Projection of Power Price '!$B$47:$B$90,'Final Prices IND without CO2 '!$B38)</f>
        <v>166.26001415444236</v>
      </c>
      <c r="AP38" s="12">
        <f>AO38*SUMIFS('Projection of Power Price '!S$47:S$90,'Projection of Power Price '!$A$47:$A$90,'Final Prices IND without CO2 '!$C38,'Projection of Power Price '!$B$47:$B$90,'Final Prices IND without CO2 '!$B38)/SUMIFS('Projection of Power Price '!R$47:R$90,'Projection of Power Price '!$A$47:$A$90,'Final Prices IND without CO2 '!$C38,'Projection of Power Price '!$B$47:$B$90,'Final Prices IND without CO2 '!$B38)</f>
        <v>157.70476350067284</v>
      </c>
      <c r="AQ38" s="12">
        <f>AP38*SUMIFS('Projection of Power Price '!T$47:T$90,'Projection of Power Price '!$A$47:$A$90,'Final Prices IND without CO2 '!$C38,'Projection of Power Price '!$B$47:$B$90,'Final Prices IND without CO2 '!$B38)/SUMIFS('Projection of Power Price '!S$47:S$90,'Projection of Power Price '!$A$47:$A$90,'Final Prices IND without CO2 '!$C38,'Projection of Power Price '!$B$47:$B$90,'Final Prices IND without CO2 '!$B38)</f>
        <v>158.74360047464089</v>
      </c>
      <c r="AR38" s="12">
        <f>AQ38*SUMIFS('Projection of Power Price '!U$47:U$90,'Projection of Power Price '!$A$47:$A$90,'Final Prices IND without CO2 '!$C38,'Projection of Power Price '!$B$47:$B$90,'Final Prices IND without CO2 '!$B38)/SUMIFS('Projection of Power Price '!T$47:T$90,'Projection of Power Price '!$A$47:$A$90,'Final Prices IND without CO2 '!$C38,'Projection of Power Price '!$B$47:$B$90,'Final Prices IND without CO2 '!$B38)</f>
        <v>158.00031888477488</v>
      </c>
      <c r="AS38" s="12">
        <f>AR38*SUMIFS('Projection of Power Price '!V$47:V$90,'Projection of Power Price '!$A$47:$A$90,'Final Prices IND without CO2 '!$C38,'Projection of Power Price '!$B$47:$B$90,'Final Prices IND without CO2 '!$B38)/SUMIFS('Projection of Power Price '!U$47:U$90,'Projection of Power Price '!$A$47:$A$90,'Final Prices IND without CO2 '!$C38,'Projection of Power Price '!$B$47:$B$90,'Final Prices IND without CO2 '!$B38)</f>
        <v>166.14586644847859</v>
      </c>
      <c r="AT38" s="12">
        <f>AS38*SUMIFS('Projection of Power Price '!W$47:W$90,'Projection of Power Price '!$A$47:$A$90,'Final Prices IND without CO2 '!$C38,'Projection of Power Price '!$B$47:$B$90,'Final Prices IND without CO2 '!$B38)/SUMIFS('Projection of Power Price '!V$47:V$90,'Projection of Power Price '!$A$47:$A$90,'Final Prices IND without CO2 '!$C38,'Projection of Power Price '!$B$47:$B$90,'Final Prices IND without CO2 '!$B38)</f>
        <v>168.42586189315531</v>
      </c>
      <c r="AU38" s="12">
        <f>AT38*SUMIFS('Projection of Power Price '!X$47:X$90,'Projection of Power Price '!$A$47:$A$90,'Final Prices IND without CO2 '!$C38,'Projection of Power Price '!$B$47:$B$90,'Final Prices IND without CO2 '!$B38)/SUMIFS('Projection of Power Price '!W$47:W$90,'Projection of Power Price '!$A$47:$A$90,'Final Prices IND without CO2 '!$C38,'Projection of Power Price '!$B$47:$B$90,'Final Prices IND without CO2 '!$B38)</f>
        <v>173.23806075597594</v>
      </c>
      <c r="AV38" s="12">
        <f>AU38*SUMIFS('Projection of Power Price '!Y$47:Y$90,'Projection of Power Price '!$A$47:$A$90,'Final Prices IND without CO2 '!$C38,'Projection of Power Price '!$B$47:$B$90,'Final Prices IND without CO2 '!$B38)/SUMIFS('Projection of Power Price '!X$47:X$90,'Projection of Power Price '!$A$47:$A$90,'Final Prices IND without CO2 '!$C38,'Projection of Power Price '!$B$47:$B$90,'Final Prices IND without CO2 '!$B38)</f>
        <v>173.12406369739432</v>
      </c>
      <c r="AW38" s="12">
        <f>AV38*SUMIFS('Projection of Power Price '!Z$47:Z$90,'Projection of Power Price '!$A$47:$A$90,'Final Prices IND without CO2 '!$C38,'Projection of Power Price '!$B$47:$B$90,'Final Prices IND without CO2 '!$B38)/SUMIFS('Projection of Power Price '!Y$47:Y$90,'Projection of Power Price '!$A$47:$A$90,'Final Prices IND without CO2 '!$C38,'Projection of Power Price '!$B$47:$B$90,'Final Prices IND without CO2 '!$B38)</f>
        <v>164.23113942272735</v>
      </c>
      <c r="AX38" s="12">
        <f>AW38*SUMIFS('Projection of Power Price '!AA$47:AA$90,'Projection of Power Price '!$A$47:$A$90,'Final Prices IND without CO2 '!$C38,'Projection of Power Price '!$B$47:$B$90,'Final Prices IND without CO2 '!$B38)/SUMIFS('Projection of Power Price '!Z$47:Z$90,'Projection of Power Price '!$A$47:$A$90,'Final Prices IND without CO2 '!$C38,'Projection of Power Price '!$B$47:$B$90,'Final Prices IND without CO2 '!$B38)</f>
        <v>162.91309475806818</v>
      </c>
      <c r="AY38" s="21">
        <f t="shared" si="2"/>
        <v>162.37670742443697</v>
      </c>
      <c r="AZ38" s="21">
        <f t="shared" si="3"/>
        <v>157.59651053099969</v>
      </c>
      <c r="BA38" s="21">
        <f t="shared" si="4"/>
        <v>154.17544166740117</v>
      </c>
      <c r="BB38" s="21">
        <f t="shared" si="5"/>
        <v>152.6301848394105</v>
      </c>
      <c r="BC38" s="21">
        <f t="shared" si="6"/>
        <v>149.3082621657577</v>
      </c>
      <c r="BD38" s="21">
        <f t="shared" si="7"/>
        <v>145.88645646291752</v>
      </c>
      <c r="BE38" s="21">
        <f t="shared" si="8"/>
        <v>143.43318484195424</v>
      </c>
      <c r="BF38" s="21">
        <f t="shared" si="9"/>
        <v>140.61823338727208</v>
      </c>
      <c r="BG38" s="21">
        <f t="shared" si="10"/>
        <v>137.40557027103841</v>
      </c>
      <c r="BH38" s="21">
        <f t="shared" si="11"/>
        <v>134.60825936626225</v>
      </c>
    </row>
    <row r="39" spans="1:60" x14ac:dyDescent="0.3">
      <c r="A39" s="9" t="s">
        <v>147</v>
      </c>
      <c r="B39" t="s">
        <v>47</v>
      </c>
      <c r="C39" s="9" t="s">
        <v>35</v>
      </c>
      <c r="D39" t="s">
        <v>78</v>
      </c>
      <c r="E39" t="s">
        <v>79</v>
      </c>
      <c r="F39" t="s">
        <v>90</v>
      </c>
      <c r="G39" t="s">
        <v>90</v>
      </c>
      <c r="H39" t="s">
        <v>80</v>
      </c>
      <c r="I39" s="9" t="s">
        <v>145</v>
      </c>
      <c r="J39" s="10">
        <f>SUMIFS('Historical Data'!D$2:D$93,'Historical Data'!$B$2:$B$93,'Final Prices IND without CO2 '!$D39,'Historical Data'!$A$2:$A$93,'Final Prices IND without CO2 '!$C39)</f>
        <v>109.99508589025187</v>
      </c>
      <c r="K39" s="10">
        <f>SUMIFS('Historical Data'!E$2:E$93,'Historical Data'!$B$2:$B$93,'Final Prices IND without CO2 '!$D39,'Historical Data'!$A$2:$A$93,'Final Prices IND without CO2 '!$C39)</f>
        <v>109.30933623069612</v>
      </c>
      <c r="L39" s="10">
        <f>SUMIFS('Historical Data'!F$2:F$93,'Historical Data'!$B$2:$B$93,'Final Prices IND without CO2 '!$D39,'Historical Data'!$A$2:$A$93,'Final Prices IND without CO2 '!$C39)</f>
        <v>109.0355003915397</v>
      </c>
      <c r="M39" s="10">
        <f>SUMIFS('Historical Data'!G$2:G$93,'Historical Data'!$B$2:$B$93,'Final Prices IND without CO2 '!$D39,'Historical Data'!$A$2:$A$93,'Final Prices IND without CO2 '!$C39)</f>
        <v>120.17992826131601</v>
      </c>
      <c r="N39" s="10">
        <f>SUMIFS('Historical Data'!H$2:H$93,'Historical Data'!$B$2:$B$93,'Final Prices IND without CO2 '!$D39,'Historical Data'!$A$2:$A$93,'Final Prices IND without CO2 '!$C39)</f>
        <v>116.09363074641271</v>
      </c>
      <c r="O39" s="10">
        <f>SUMIFS('Historical Data'!I$2:I$93,'Historical Data'!$B$2:$B$93,'Final Prices IND without CO2 '!$D39,'Historical Data'!$A$2:$A$93,'Final Prices IND without CO2 '!$C39)</f>
        <v>113.45235857220983</v>
      </c>
      <c r="P39" s="10">
        <f>SUMIFS('Historical Data'!J$2:J$93,'Historical Data'!$B$2:$B$93,'Final Prices IND without CO2 '!$D39,'Historical Data'!$A$2:$A$93,'Final Prices IND without CO2 '!$C39)</f>
        <v>117.8973208883051</v>
      </c>
      <c r="Q39" s="10">
        <f>SUMIFS('Historical Data'!K$2:K$93,'Historical Data'!$B$2:$B$93,'Final Prices IND without CO2 '!$D39,'Historical Data'!$A$2:$A$93,'Final Prices IND without CO2 '!$C39)</f>
        <v>133.27674429044902</v>
      </c>
      <c r="R39" s="10">
        <f>SUMIFS('Historical Data'!L$2:L$93,'Historical Data'!$B$2:$B$93,'Final Prices IND without CO2 '!$D39,'Historical Data'!$A$2:$A$93,'Final Prices IND without CO2 '!$C39)</f>
        <v>140.3640381578146</v>
      </c>
      <c r="S39" s="10">
        <f>SUMIFS('Historical Data'!M$2:M$93,'Historical Data'!$B$2:$B$93,'Final Prices IND without CO2 '!$D39,'Historical Data'!$A$2:$A$93,'Final Prices IND without CO2 '!$C39)</f>
        <v>157.46719937639847</v>
      </c>
      <c r="T39" s="10">
        <f>SUMIFS('Historical Data'!N$2:N$93,'Historical Data'!$B$2:$B$93,'Final Prices IND without CO2 '!$D39,'Historical Data'!$A$2:$A$93,'Final Prices IND without CO2 '!$C39)</f>
        <v>142.80134960339942</v>
      </c>
      <c r="U39" s="10">
        <f>SUMIFS('Historical Data'!O$2:O$93,'Historical Data'!$B$2:$B$93,'Final Prices IND without CO2 '!$D39,'Historical Data'!$A$2:$A$93,'Final Prices IND without CO2 '!$C39)</f>
        <v>138.05478000965289</v>
      </c>
      <c r="V39" s="10">
        <f>SUMIFS('Historical Data'!P$2:P$93,'Historical Data'!$B$2:$B$93,'Final Prices IND without CO2 '!$D39,'Historical Data'!$A$2:$A$93,'Final Prices IND without CO2 '!$C39)</f>
        <v>137.156673401581</v>
      </c>
      <c r="W39" s="10">
        <f>SUMIFS('Historical Data'!Q$2:Q$93,'Historical Data'!$B$2:$B$93,'Final Prices IND without CO2 '!$D39,'Historical Data'!$A$2:$A$93,'Final Prices IND without CO2 '!$C39)</f>
        <v>138.10144513171394</v>
      </c>
      <c r="X39" s="10">
        <f>SUMIFS('Historical Data'!R$2:R$93,'Historical Data'!$B$2:$B$93,'Final Prices IND without CO2 '!$D39,'Historical Data'!$A$2:$A$93,'Final Prices IND without CO2 '!$C39)</f>
        <v>121.36214053747067</v>
      </c>
      <c r="Y39" s="10">
        <f>SUMIFS('Historical Data'!S$2:S$93,'Historical Data'!$B$2:$B$93,'Final Prices IND without CO2 '!$D39,'Historical Data'!$A$2:$A$93,'Final Prices IND without CO2 '!$C39)</f>
        <v>119.82179752624893</v>
      </c>
      <c r="Z39" s="10">
        <f>SUMIFS('Historical Data'!T$2:T$93,'Historical Data'!$B$2:$B$93,'Final Prices IND without CO2 '!$D39,'Historical Data'!$A$2:$A$93,'Final Prices IND without CO2 '!$C39)</f>
        <v>115.67349580976283</v>
      </c>
      <c r="AA39" s="10">
        <f>SUMIFS('Historical Data'!U$2:U$93,'Historical Data'!$B$2:$B$93,'Final Prices IND without CO2 '!$D39,'Historical Data'!$A$2:$A$93,'Final Prices IND without CO2 '!$C39)</f>
        <v>115.62652425631865</v>
      </c>
      <c r="AB39" s="18">
        <f>AB38/AA38*AA39</f>
        <v>105.98256985458309</v>
      </c>
      <c r="AC39" s="18">
        <f t="shared" ref="AC39:AX39" si="15">AC38/AB38*AB39</f>
        <v>106.33974131761538</v>
      </c>
      <c r="AD39" s="18">
        <f t="shared" si="15"/>
        <v>98.691542333224533</v>
      </c>
      <c r="AE39" s="18">
        <f t="shared" si="15"/>
        <v>109.66742475058606</v>
      </c>
      <c r="AF39" s="18">
        <f t="shared" si="15"/>
        <v>122.58813417792021</v>
      </c>
      <c r="AG39" s="18">
        <f t="shared" si="15"/>
        <v>134.93374965481817</v>
      </c>
      <c r="AH39" s="18">
        <f t="shared" si="15"/>
        <v>150.87176917103875</v>
      </c>
      <c r="AI39" s="18">
        <f t="shared" si="15"/>
        <v>158.12053695373447</v>
      </c>
      <c r="AJ39" s="18">
        <f t="shared" si="15"/>
        <v>163.89069633786721</v>
      </c>
      <c r="AK39" s="18">
        <f t="shared" si="15"/>
        <v>171.55798050939876</v>
      </c>
      <c r="AL39" s="18">
        <f t="shared" si="15"/>
        <v>181.43352778461156</v>
      </c>
      <c r="AM39" s="18">
        <f t="shared" si="15"/>
        <v>188.56993101754782</v>
      </c>
      <c r="AN39" s="18">
        <f t="shared" si="15"/>
        <v>201.56230540588888</v>
      </c>
      <c r="AO39" s="18">
        <f t="shared" si="15"/>
        <v>203.78954867728177</v>
      </c>
      <c r="AP39" s="18">
        <f t="shared" si="15"/>
        <v>193.30313871022159</v>
      </c>
      <c r="AQ39" s="18">
        <f t="shared" si="15"/>
        <v>194.57647023945847</v>
      </c>
      <c r="AR39" s="18">
        <f t="shared" si="15"/>
        <v>193.66540920948515</v>
      </c>
      <c r="AS39" s="18">
        <f t="shared" si="15"/>
        <v>203.64963464203277</v>
      </c>
      <c r="AT39" s="18">
        <f t="shared" si="15"/>
        <v>206.4442888168202</v>
      </c>
      <c r="AU39" s="18">
        <f t="shared" si="15"/>
        <v>212.3427355322678</v>
      </c>
      <c r="AV39" s="18">
        <f t="shared" si="15"/>
        <v>212.20300614972783</v>
      </c>
      <c r="AW39" s="18">
        <f t="shared" si="15"/>
        <v>201.30270018276119</v>
      </c>
      <c r="AX39" s="18">
        <f t="shared" si="15"/>
        <v>199.68713597922468</v>
      </c>
      <c r="AY39" s="21">
        <f t="shared" si="2"/>
        <v>199.02967102475122</v>
      </c>
      <c r="AZ39" s="21">
        <f t="shared" si="3"/>
        <v>193.17045001808674</v>
      </c>
      <c r="BA39" s="21">
        <f t="shared" si="4"/>
        <v>188.97715024452373</v>
      </c>
      <c r="BB39" s="21">
        <f t="shared" si="5"/>
        <v>187.08308573858631</v>
      </c>
      <c r="BC39" s="21">
        <f t="shared" si="6"/>
        <v>183.011312222583</v>
      </c>
      <c r="BD39" s="21">
        <f t="shared" si="7"/>
        <v>178.81710928455595</v>
      </c>
      <c r="BE39" s="21">
        <f t="shared" si="8"/>
        <v>175.81006565496682</v>
      </c>
      <c r="BF39" s="21">
        <f t="shared" si="9"/>
        <v>172.35970093910055</v>
      </c>
      <c r="BG39" s="21">
        <f t="shared" si="10"/>
        <v>168.4218499179824</v>
      </c>
      <c r="BH39" s="21">
        <f t="shared" si="11"/>
        <v>164.99310771744149</v>
      </c>
    </row>
    <row r="40" spans="1:60" x14ac:dyDescent="0.3">
      <c r="A40" s="9" t="s">
        <v>147</v>
      </c>
      <c r="B40" t="s">
        <v>47</v>
      </c>
      <c r="C40" s="9" t="s">
        <v>37</v>
      </c>
      <c r="D40" t="s">
        <v>78</v>
      </c>
      <c r="E40" t="s">
        <v>79</v>
      </c>
      <c r="F40" t="s">
        <v>90</v>
      </c>
      <c r="G40" t="s">
        <v>90</v>
      </c>
      <c r="H40" t="s">
        <v>80</v>
      </c>
      <c r="I40" s="9" t="s">
        <v>145</v>
      </c>
      <c r="J40" s="10">
        <f>SUMIFS('Historical Data'!D$2:D$93,'Historical Data'!$B$2:$B$93,'Final Prices IND without CO2 '!$D40,'Historical Data'!$A$2:$A$93,'Final Prices IND without CO2 '!$C40)</f>
        <v>127.62938024764136</v>
      </c>
      <c r="K40" s="10">
        <f>SUMIFS('Historical Data'!E$2:E$93,'Historical Data'!$B$2:$B$93,'Final Prices IND without CO2 '!$D40,'Historical Data'!$A$2:$A$93,'Final Prices IND without CO2 '!$C40)</f>
        <v>117.56317059776433</v>
      </c>
      <c r="L40" s="10">
        <f>SUMIFS('Historical Data'!F$2:F$93,'Historical Data'!$B$2:$B$93,'Final Prices IND without CO2 '!$D40,'Historical Data'!$A$2:$A$93,'Final Prices IND without CO2 '!$C40)</f>
        <v>95.135343848366503</v>
      </c>
      <c r="M40" s="10">
        <f>SUMIFS('Historical Data'!G$2:G$93,'Historical Data'!$B$2:$B$93,'Final Prices IND without CO2 '!$D40,'Historical Data'!$A$2:$A$93,'Final Prices IND without CO2 '!$C40)</f>
        <v>87.701922600970562</v>
      </c>
      <c r="N40" s="10">
        <f>SUMIFS('Historical Data'!H$2:H$93,'Historical Data'!$B$2:$B$93,'Final Prices IND without CO2 '!$D40,'Historical Data'!$A$2:$A$93,'Final Prices IND without CO2 '!$C40)</f>
        <v>88.018886468508356</v>
      </c>
      <c r="O40" s="10">
        <f>SUMIFS('Historical Data'!I$2:I$93,'Historical Data'!$B$2:$B$93,'Final Prices IND without CO2 '!$D40,'Historical Data'!$A$2:$A$93,'Final Prices IND without CO2 '!$C40)</f>
        <v>84.883463045853674</v>
      </c>
      <c r="P40" s="10">
        <f>SUMIFS('Historical Data'!J$2:J$93,'Historical Data'!$B$2:$B$93,'Final Prices IND without CO2 '!$D40,'Historical Data'!$A$2:$A$93,'Final Prices IND without CO2 '!$C40)</f>
        <v>87.514088918288024</v>
      </c>
      <c r="Q40" s="10">
        <f>SUMIFS('Historical Data'!K$2:K$93,'Historical Data'!$B$2:$B$93,'Final Prices IND without CO2 '!$D40,'Historical Data'!$A$2:$A$93,'Final Prices IND without CO2 '!$C40)</f>
        <v>98.462190578477617</v>
      </c>
      <c r="R40" s="10">
        <f>SUMIFS('Historical Data'!L$2:L$93,'Historical Data'!$B$2:$B$93,'Final Prices IND without CO2 '!$D40,'Historical Data'!$A$2:$A$93,'Final Prices IND without CO2 '!$C40)</f>
        <v>98.16194035409454</v>
      </c>
      <c r="S40" s="10">
        <f>SUMIFS('Historical Data'!M$2:M$93,'Historical Data'!$B$2:$B$93,'Final Prices IND without CO2 '!$D40,'Historical Data'!$A$2:$A$93,'Final Prices IND without CO2 '!$C40)</f>
        <v>106.31048489791581</v>
      </c>
      <c r="T40" s="10">
        <f>SUMIFS('Historical Data'!N$2:N$93,'Historical Data'!$B$2:$B$93,'Final Prices IND without CO2 '!$D40,'Historical Data'!$A$2:$A$93,'Final Prices IND without CO2 '!$C40)</f>
        <v>98.860516355830313</v>
      </c>
      <c r="U40" s="10">
        <f>SUMIFS('Historical Data'!O$2:O$93,'Historical Data'!$B$2:$B$93,'Final Prices IND without CO2 '!$D40,'Historical Data'!$A$2:$A$93,'Final Prices IND without CO2 '!$C40)</f>
        <v>96.234066705389026</v>
      </c>
      <c r="V40" s="10">
        <f>SUMIFS('Historical Data'!P$2:P$93,'Historical Data'!$B$2:$B$93,'Final Prices IND without CO2 '!$D40,'Historical Data'!$A$2:$A$93,'Final Prices IND without CO2 '!$C40)</f>
        <v>94.617588628230536</v>
      </c>
      <c r="W40" s="10">
        <f>SUMIFS('Historical Data'!Q$2:Q$93,'Historical Data'!$B$2:$B$93,'Final Prices IND without CO2 '!$D40,'Historical Data'!$A$2:$A$93,'Final Prices IND without CO2 '!$C40)</f>
        <v>96.114435893411127</v>
      </c>
      <c r="X40" s="10">
        <f>SUMIFS('Historical Data'!R$2:R$93,'Historical Data'!$B$2:$B$93,'Final Prices IND without CO2 '!$D40,'Historical Data'!$A$2:$A$93,'Final Prices IND without CO2 '!$C40)</f>
        <v>87.865381855919892</v>
      </c>
      <c r="Y40" s="10">
        <f>SUMIFS('Historical Data'!S$2:S$93,'Historical Data'!$B$2:$B$93,'Final Prices IND without CO2 '!$D40,'Historical Data'!$A$2:$A$93,'Final Prices IND without CO2 '!$C40)</f>
        <v>80.8414579985877</v>
      </c>
      <c r="Z40" s="10">
        <f>SUMIFS('Historical Data'!T$2:T$93,'Historical Data'!$B$2:$B$93,'Final Prices IND without CO2 '!$D40,'Historical Data'!$A$2:$A$93,'Final Prices IND without CO2 '!$C40)</f>
        <v>77.327197834548059</v>
      </c>
      <c r="AA40" s="10">
        <f>SUMIFS('Historical Data'!U$2:U$93,'Historical Data'!$B$2:$B$93,'Final Prices IND without CO2 '!$D40,'Historical Data'!$A$2:$A$93,'Final Prices IND without CO2 '!$C40)</f>
        <v>73.028149387921744</v>
      </c>
      <c r="AB40" s="18">
        <f>AB35/AA35*AA40</f>
        <v>91.293828446131869</v>
      </c>
      <c r="AC40" s="18">
        <f t="shared" ref="AC40:AX40" si="16">AC35/AB35*AB40</f>
        <v>84.850435709623554</v>
      </c>
      <c r="AD40" s="18">
        <f t="shared" si="16"/>
        <v>78.169022870427256</v>
      </c>
      <c r="AE40" s="18">
        <f t="shared" si="16"/>
        <v>72.977261434650899</v>
      </c>
      <c r="AF40" s="18">
        <f t="shared" si="16"/>
        <v>83.402092845367477</v>
      </c>
      <c r="AG40" s="18">
        <f t="shared" si="16"/>
        <v>94.488394605528171</v>
      </c>
      <c r="AH40" s="18">
        <f t="shared" si="16"/>
        <v>103.24044007038512</v>
      </c>
      <c r="AI40" s="18">
        <f t="shared" si="16"/>
        <v>112.09331961830974</v>
      </c>
      <c r="AJ40" s="18">
        <f t="shared" si="16"/>
        <v>119.7323309766232</v>
      </c>
      <c r="AK40" s="18">
        <f t="shared" si="16"/>
        <v>126.11612187608873</v>
      </c>
      <c r="AL40" s="18">
        <f t="shared" si="16"/>
        <v>131.5270524739164</v>
      </c>
      <c r="AM40" s="18">
        <f t="shared" si="16"/>
        <v>137.22385931366713</v>
      </c>
      <c r="AN40" s="18">
        <f t="shared" si="16"/>
        <v>139.92521159647853</v>
      </c>
      <c r="AO40" s="18">
        <f t="shared" si="16"/>
        <v>139.70169810220241</v>
      </c>
      <c r="AP40" s="18">
        <f t="shared" si="16"/>
        <v>139.8279301477007</v>
      </c>
      <c r="AQ40" s="18">
        <f t="shared" si="16"/>
        <v>139.74390660281671</v>
      </c>
      <c r="AR40" s="18">
        <f t="shared" si="16"/>
        <v>141.63717598416048</v>
      </c>
      <c r="AS40" s="18">
        <f t="shared" si="16"/>
        <v>143.31512036919858</v>
      </c>
      <c r="AT40" s="18">
        <f t="shared" si="16"/>
        <v>143.21154788687281</v>
      </c>
      <c r="AU40" s="18">
        <f t="shared" si="16"/>
        <v>146.75092114975831</v>
      </c>
      <c r="AV40" s="18">
        <f t="shared" si="16"/>
        <v>145.11522292367712</v>
      </c>
      <c r="AW40" s="18">
        <f t="shared" si="16"/>
        <v>144.27754967145455</v>
      </c>
      <c r="AX40" s="18">
        <f t="shared" si="16"/>
        <v>146.6996223030022</v>
      </c>
      <c r="AY40" s="21">
        <f t="shared" si="2"/>
        <v>146.5618059931395</v>
      </c>
      <c r="AZ40" s="21">
        <f t="shared" si="3"/>
        <v>146.24287512803255</v>
      </c>
      <c r="BA40" s="21">
        <f t="shared" si="4"/>
        <v>147.14128342297988</v>
      </c>
      <c r="BB40" s="21">
        <f t="shared" si="5"/>
        <v>147.76584340214595</v>
      </c>
      <c r="BC40" s="21">
        <f t="shared" si="6"/>
        <v>147.69586193829844</v>
      </c>
      <c r="BD40" s="21">
        <f t="shared" si="7"/>
        <v>148.21885802624865</v>
      </c>
      <c r="BE40" s="21">
        <f t="shared" si="8"/>
        <v>148.76490767706639</v>
      </c>
      <c r="BF40" s="21">
        <f t="shared" si="9"/>
        <v>149.02742983303062</v>
      </c>
      <c r="BG40" s="21">
        <f t="shared" si="10"/>
        <v>149.37224575551909</v>
      </c>
      <c r="BH40" s="21">
        <f t="shared" si="11"/>
        <v>149.86426247839961</v>
      </c>
    </row>
    <row r="41" spans="1:60" x14ac:dyDescent="0.3">
      <c r="A41" s="9" t="s">
        <v>147</v>
      </c>
      <c r="B41" t="s">
        <v>47</v>
      </c>
      <c r="C41" s="9" t="s">
        <v>39</v>
      </c>
      <c r="D41" t="s">
        <v>78</v>
      </c>
      <c r="E41" t="s">
        <v>79</v>
      </c>
      <c r="F41" t="s">
        <v>90</v>
      </c>
      <c r="G41" t="s">
        <v>90</v>
      </c>
      <c r="H41" t="s">
        <v>80</v>
      </c>
      <c r="I41" s="9" t="s">
        <v>145</v>
      </c>
      <c r="J41" s="10">
        <f>SUMIFS('Historical Data'!D$2:D$93,'Historical Data'!$B$2:$B$93,'Final Prices IND without CO2 '!$D41,'Historical Data'!$A$2:$A$93,'Final Prices IND without CO2 '!$C41)</f>
        <v>65.982573964575124</v>
      </c>
      <c r="K41" s="10">
        <f>SUMIFS('Historical Data'!E$2:E$93,'Historical Data'!$B$2:$B$93,'Final Prices IND without CO2 '!$D41,'Historical Data'!$A$2:$A$93,'Final Prices IND without CO2 '!$C41)</f>
        <v>63.281608956936523</v>
      </c>
      <c r="L41" s="10">
        <f>SUMIFS('Historical Data'!F$2:F$93,'Historical Data'!$B$2:$B$93,'Final Prices IND without CO2 '!$D41,'Historical Data'!$A$2:$A$93,'Final Prices IND without CO2 '!$C41)</f>
        <v>68.755786737175754</v>
      </c>
      <c r="M41" s="10">
        <f>SUMIFS('Historical Data'!G$2:G$93,'Historical Data'!$B$2:$B$93,'Final Prices IND without CO2 '!$D41,'Historical Data'!$A$2:$A$93,'Final Prices IND without CO2 '!$C41)</f>
        <v>61.794199778356642</v>
      </c>
      <c r="N41" s="10">
        <f>SUMIFS('Historical Data'!H$2:H$93,'Historical Data'!$B$2:$B$93,'Final Prices IND without CO2 '!$D41,'Historical Data'!$A$2:$A$93,'Final Prices IND without CO2 '!$C41)</f>
        <v>60.738578684168353</v>
      </c>
      <c r="O41" s="10">
        <f>SUMIFS('Historical Data'!I$2:I$93,'Historical Data'!$B$2:$B$93,'Final Prices IND without CO2 '!$D41,'Historical Data'!$A$2:$A$93,'Final Prices IND without CO2 '!$C41)</f>
        <v>81.757171278416564</v>
      </c>
      <c r="P41" s="10">
        <f>SUMIFS('Historical Data'!J$2:J$93,'Historical Data'!$B$2:$B$93,'Final Prices IND without CO2 '!$D41,'Historical Data'!$A$2:$A$93,'Final Prices IND without CO2 '!$C41)</f>
        <v>85.695768866646318</v>
      </c>
      <c r="Q41" s="10">
        <f>SUMIFS('Historical Data'!K$2:K$93,'Historical Data'!$B$2:$B$93,'Final Prices IND without CO2 '!$D41,'Historical Data'!$A$2:$A$93,'Final Prices IND without CO2 '!$C41)</f>
        <v>74.91810434175926</v>
      </c>
      <c r="R41" s="10">
        <f>SUMIFS('Historical Data'!L$2:L$93,'Historical Data'!$B$2:$B$93,'Final Prices IND without CO2 '!$D41,'Historical Data'!$A$2:$A$93,'Final Prices IND without CO2 '!$C41)</f>
        <v>99.637862733397853</v>
      </c>
      <c r="S41" s="10">
        <f>SUMIFS('Historical Data'!M$2:M$93,'Historical Data'!$B$2:$B$93,'Final Prices IND without CO2 '!$D41,'Historical Data'!$A$2:$A$93,'Final Prices IND without CO2 '!$C41)</f>
        <v>110.27091791098988</v>
      </c>
      <c r="T41" s="10">
        <f>SUMIFS('Historical Data'!N$2:N$93,'Historical Data'!$B$2:$B$93,'Final Prices IND without CO2 '!$D41,'Historical Data'!$A$2:$A$93,'Final Prices IND without CO2 '!$C41)</f>
        <v>108.68253521407414</v>
      </c>
      <c r="U41" s="10">
        <f>SUMIFS('Historical Data'!O$2:O$93,'Historical Data'!$B$2:$B$93,'Final Prices IND without CO2 '!$D41,'Historical Data'!$A$2:$A$93,'Final Prices IND without CO2 '!$C41)</f>
        <v>106.98920414602409</v>
      </c>
      <c r="V41" s="10">
        <f>SUMIFS('Historical Data'!P$2:P$93,'Historical Data'!$B$2:$B$93,'Final Prices IND without CO2 '!$D41,'Historical Data'!$A$2:$A$93,'Final Prices IND without CO2 '!$C41)</f>
        <v>115.22690271197439</v>
      </c>
      <c r="W41" s="10">
        <f>SUMIFS('Historical Data'!Q$2:Q$93,'Historical Data'!$B$2:$B$93,'Final Prices IND without CO2 '!$D41,'Historical Data'!$A$2:$A$93,'Final Prices IND without CO2 '!$C41)</f>
        <v>108.83260779517144</v>
      </c>
      <c r="X41" s="10">
        <f>SUMIFS('Historical Data'!R$2:R$93,'Historical Data'!$B$2:$B$93,'Final Prices IND without CO2 '!$D41,'Historical Data'!$A$2:$A$93,'Final Prices IND without CO2 '!$C41)</f>
        <v>118.43293668048693</v>
      </c>
      <c r="Y41" s="10">
        <f>SUMIFS('Historical Data'!S$2:S$93,'Historical Data'!$B$2:$B$93,'Final Prices IND without CO2 '!$D41,'Historical Data'!$A$2:$A$93,'Final Prices IND without CO2 '!$C41)</f>
        <v>115.46326637056393</v>
      </c>
      <c r="Z41" s="10">
        <f>SUMIFS('Historical Data'!T$2:T$93,'Historical Data'!$B$2:$B$93,'Final Prices IND without CO2 '!$D41,'Historical Data'!$A$2:$A$93,'Final Prices IND without CO2 '!$C41)</f>
        <v>106.70832914023784</v>
      </c>
      <c r="AA41" s="10">
        <f>SUMIFS('Historical Data'!U$2:U$93,'Historical Data'!$B$2:$B$93,'Final Prices IND without CO2 '!$D41,'Historical Data'!$A$2:$A$93,'Final Prices IND without CO2 '!$C41)</f>
        <v>103.00780247116086</v>
      </c>
      <c r="AB41" s="12">
        <f>AA41*SUMIFS('Projection of Power Price '!E$47:E$90,'Projection of Power Price '!$A$47:$A$90,'Final Prices IND without CO2 '!$C41,'Projection of Power Price '!$B$47:$B$90,'Final Prices IND without CO2 '!$B41)/SUMIFS('Projection of Power Price '!D$47:D$90,'Projection of Power Price '!$A$47:$A$90,'Final Prices IND without CO2 '!$C41,'Projection of Power Price '!$B$47:$B$90,'Final Prices IND without CO2 '!$B41)</f>
        <v>110.61213614856671</v>
      </c>
      <c r="AC41" s="12">
        <f>AB41*SUMIFS('Projection of Power Price '!F$47:F$90,'Projection of Power Price '!$A$47:$A$90,'Final Prices IND without CO2 '!$C41,'Projection of Power Price '!$B$47:$B$90,'Final Prices IND without CO2 '!$B41)/SUMIFS('Projection of Power Price '!E$47:E$90,'Projection of Power Price '!$A$47:$A$90,'Final Prices IND without CO2 '!$C41,'Projection of Power Price '!$B$47:$B$90,'Final Prices IND without CO2 '!$B41)</f>
        <v>102.1381721686225</v>
      </c>
      <c r="AD41" s="12">
        <f>AC41*SUMIFS('Projection of Power Price '!G$47:G$90,'Projection of Power Price '!$A$47:$A$90,'Final Prices IND without CO2 '!$C41,'Projection of Power Price '!$B$47:$B$90,'Final Prices IND without CO2 '!$B41)/SUMIFS('Projection of Power Price '!F$47:F$90,'Projection of Power Price '!$A$47:$A$90,'Final Prices IND without CO2 '!$C41,'Projection of Power Price '!$B$47:$B$90,'Final Prices IND without CO2 '!$B41)</f>
        <v>90.315881539384833</v>
      </c>
      <c r="AE41" s="12">
        <f>AD41*SUMIFS('Projection of Power Price '!H$47:H$90,'Projection of Power Price '!$A$47:$A$90,'Final Prices IND without CO2 '!$C41,'Projection of Power Price '!$B$47:$B$90,'Final Prices IND without CO2 '!$B41)/SUMIFS('Projection of Power Price '!G$47:G$90,'Projection of Power Price '!$A$47:$A$90,'Final Prices IND without CO2 '!$C41,'Projection of Power Price '!$B$47:$B$90,'Final Prices IND without CO2 '!$B41)</f>
        <v>90.973874467984729</v>
      </c>
      <c r="AF41" s="12">
        <f>AE41*SUMIFS('Projection of Power Price '!I$47:I$90,'Projection of Power Price '!$A$47:$A$90,'Final Prices IND without CO2 '!$C41,'Projection of Power Price '!$B$47:$B$90,'Final Prices IND without CO2 '!$B41)/SUMIFS('Projection of Power Price '!H$47:H$90,'Projection of Power Price '!$A$47:$A$90,'Final Prices IND without CO2 '!$C41,'Projection of Power Price '!$B$47:$B$90,'Final Prices IND without CO2 '!$B41)</f>
        <v>95.282660664060629</v>
      </c>
      <c r="AG41" s="12">
        <f>AF41*SUMIFS('Projection of Power Price '!J$47:J$90,'Projection of Power Price '!$A$47:$A$90,'Final Prices IND without CO2 '!$C41,'Projection of Power Price '!$B$47:$B$90,'Final Prices IND without CO2 '!$B41)/SUMIFS('Projection of Power Price '!I$47:I$90,'Projection of Power Price '!$A$47:$A$90,'Final Prices IND without CO2 '!$C41,'Projection of Power Price '!$B$47:$B$90,'Final Prices IND without CO2 '!$B41)</f>
        <v>100.16628820669783</v>
      </c>
      <c r="AH41" s="12">
        <f>AG41*SUMIFS('Projection of Power Price '!K$47:K$90,'Projection of Power Price '!$A$47:$A$90,'Final Prices IND without CO2 '!$C41,'Projection of Power Price '!$B$47:$B$90,'Final Prices IND without CO2 '!$B41)/SUMIFS('Projection of Power Price '!J$47:J$90,'Projection of Power Price '!$A$47:$A$90,'Final Prices IND without CO2 '!$C41,'Projection of Power Price '!$B$47:$B$90,'Final Prices IND without CO2 '!$B41)</f>
        <v>107.44387784063233</v>
      </c>
      <c r="AI41" s="12">
        <f>AH41*SUMIFS('Projection of Power Price '!L$47:L$90,'Projection of Power Price '!$A$47:$A$90,'Final Prices IND without CO2 '!$C41,'Projection of Power Price '!$B$47:$B$90,'Final Prices IND without CO2 '!$B41)/SUMIFS('Projection of Power Price '!K$47:K$90,'Projection of Power Price '!$A$47:$A$90,'Final Prices IND without CO2 '!$C41,'Projection of Power Price '!$B$47:$B$90,'Final Prices IND without CO2 '!$B41)</f>
        <v>109.26021235084443</v>
      </c>
      <c r="AJ41" s="12">
        <f>AI41*SUMIFS('Projection of Power Price '!M$47:M$90,'Projection of Power Price '!$A$47:$A$90,'Final Prices IND without CO2 '!$C41,'Projection of Power Price '!$B$47:$B$90,'Final Prices IND without CO2 '!$B41)/SUMIFS('Projection of Power Price '!L$47:L$90,'Projection of Power Price '!$A$47:$A$90,'Final Prices IND without CO2 '!$C41,'Projection of Power Price '!$B$47:$B$90,'Final Prices IND without CO2 '!$B41)</f>
        <v>114.66849000711377</v>
      </c>
      <c r="AK41" s="12">
        <f>AJ41*SUMIFS('Projection of Power Price '!N$47:N$90,'Projection of Power Price '!$A$47:$A$90,'Final Prices IND without CO2 '!$C41,'Projection of Power Price '!$B$47:$B$90,'Final Prices IND without CO2 '!$B41)/SUMIFS('Projection of Power Price '!M$47:M$90,'Projection of Power Price '!$A$47:$A$90,'Final Prices IND without CO2 '!$C41,'Projection of Power Price '!$B$47:$B$90,'Final Prices IND without CO2 '!$B41)</f>
        <v>116.89123081994128</v>
      </c>
      <c r="AL41" s="12">
        <f>AK41*SUMIFS('Projection of Power Price '!O$47:O$90,'Projection of Power Price '!$A$47:$A$90,'Final Prices IND without CO2 '!$C41,'Projection of Power Price '!$B$47:$B$90,'Final Prices IND without CO2 '!$B41)/SUMIFS('Projection of Power Price '!N$47:N$90,'Projection of Power Price '!$A$47:$A$90,'Final Prices IND without CO2 '!$C41,'Projection of Power Price '!$B$47:$B$90,'Final Prices IND without CO2 '!$B41)</f>
        <v>119.13908473390784</v>
      </c>
      <c r="AM41" s="12">
        <f>AL41*SUMIFS('Projection of Power Price '!P$47:P$90,'Projection of Power Price '!$A$47:$A$90,'Final Prices IND without CO2 '!$C41,'Projection of Power Price '!$B$47:$B$90,'Final Prices IND without CO2 '!$B41)/SUMIFS('Projection of Power Price '!O$47:O$90,'Projection of Power Price '!$A$47:$A$90,'Final Prices IND without CO2 '!$C41,'Projection of Power Price '!$B$47:$B$90,'Final Prices IND without CO2 '!$B41)</f>
        <v>122.58565316338637</v>
      </c>
      <c r="AN41" s="12">
        <f>AM41*SUMIFS('Projection of Power Price '!Q$47:Q$90,'Projection of Power Price '!$A$47:$A$90,'Final Prices IND without CO2 '!$C41,'Projection of Power Price '!$B$47:$B$90,'Final Prices IND without CO2 '!$B41)/SUMIFS('Projection of Power Price '!P$47:P$90,'Projection of Power Price '!$A$47:$A$90,'Final Prices IND without CO2 '!$C41,'Projection of Power Price '!$B$47:$B$90,'Final Prices IND without CO2 '!$B41)</f>
        <v>124.74295060602883</v>
      </c>
      <c r="AO41" s="12">
        <f>AN41*SUMIFS('Projection of Power Price '!R$47:R$90,'Projection of Power Price '!$A$47:$A$90,'Final Prices IND without CO2 '!$C41,'Projection of Power Price '!$B$47:$B$90,'Final Prices IND without CO2 '!$B41)/SUMIFS('Projection of Power Price '!Q$47:Q$90,'Projection of Power Price '!$A$47:$A$90,'Final Prices IND without CO2 '!$C41,'Projection of Power Price '!$B$47:$B$90,'Final Prices IND without CO2 '!$B41)</f>
        <v>123.78241985494664</v>
      </c>
      <c r="AP41" s="12">
        <f>AO41*SUMIFS('Projection of Power Price '!S$47:S$90,'Projection of Power Price '!$A$47:$A$90,'Final Prices IND without CO2 '!$C41,'Projection of Power Price '!$B$47:$B$90,'Final Prices IND without CO2 '!$B41)/SUMIFS('Projection of Power Price '!R$47:R$90,'Projection of Power Price '!$A$47:$A$90,'Final Prices IND without CO2 '!$C41,'Projection of Power Price '!$B$47:$B$90,'Final Prices IND without CO2 '!$B41)</f>
        <v>127.22447252730517</v>
      </c>
      <c r="AQ41" s="12">
        <f>AP41*SUMIFS('Projection of Power Price '!T$47:T$90,'Projection of Power Price '!$A$47:$A$90,'Final Prices IND without CO2 '!$C41,'Projection of Power Price '!$B$47:$B$90,'Final Prices IND without CO2 '!$B41)/SUMIFS('Projection of Power Price '!S$47:S$90,'Projection of Power Price '!$A$47:$A$90,'Final Prices IND without CO2 '!$C41,'Projection of Power Price '!$B$47:$B$90,'Final Prices IND without CO2 '!$B41)</f>
        <v>124.65717151097533</v>
      </c>
      <c r="AR41" s="12">
        <f>AQ41*SUMIFS('Projection of Power Price '!U$47:U$90,'Projection of Power Price '!$A$47:$A$90,'Final Prices IND without CO2 '!$C41,'Projection of Power Price '!$B$47:$B$90,'Final Prices IND without CO2 '!$B41)/SUMIFS('Projection of Power Price '!T$47:T$90,'Projection of Power Price '!$A$47:$A$90,'Final Prices IND without CO2 '!$C41,'Projection of Power Price '!$B$47:$B$90,'Final Prices IND without CO2 '!$B41)</f>
        <v>129.55441257276209</v>
      </c>
      <c r="AS41" s="12">
        <f>AR41*SUMIFS('Projection of Power Price '!V$47:V$90,'Projection of Power Price '!$A$47:$A$90,'Final Prices IND without CO2 '!$C41,'Projection of Power Price '!$B$47:$B$90,'Final Prices IND without CO2 '!$B41)/SUMIFS('Projection of Power Price '!U$47:U$90,'Projection of Power Price '!$A$47:$A$90,'Final Prices IND without CO2 '!$C41,'Projection of Power Price '!$B$47:$B$90,'Final Prices IND without CO2 '!$B41)</f>
        <v>129.54839160623857</v>
      </c>
      <c r="AT41" s="12">
        <f>AS41*SUMIFS('Projection of Power Price '!W$47:W$90,'Projection of Power Price '!$A$47:$A$90,'Final Prices IND without CO2 '!$C41,'Projection of Power Price '!$B$47:$B$90,'Final Prices IND without CO2 '!$B41)/SUMIFS('Projection of Power Price '!V$47:V$90,'Projection of Power Price '!$A$47:$A$90,'Final Prices IND without CO2 '!$C41,'Projection of Power Price '!$B$47:$B$90,'Final Prices IND without CO2 '!$B41)</f>
        <v>149.21725790333633</v>
      </c>
      <c r="AU41" s="12">
        <f>AT41*SUMIFS('Projection of Power Price '!X$47:X$90,'Projection of Power Price '!$A$47:$A$90,'Final Prices IND without CO2 '!$C41,'Projection of Power Price '!$B$47:$B$90,'Final Prices IND without CO2 '!$B41)/SUMIFS('Projection of Power Price '!W$47:W$90,'Projection of Power Price '!$A$47:$A$90,'Final Prices IND without CO2 '!$C41,'Projection of Power Price '!$B$47:$B$90,'Final Prices IND without CO2 '!$B41)</f>
        <v>149.16074600677649</v>
      </c>
      <c r="AV41" s="12">
        <f>AU41*SUMIFS('Projection of Power Price '!Y$47:Y$90,'Projection of Power Price '!$A$47:$A$90,'Final Prices IND without CO2 '!$C41,'Projection of Power Price '!$B$47:$B$90,'Final Prices IND without CO2 '!$B41)/SUMIFS('Projection of Power Price '!X$47:X$90,'Projection of Power Price '!$A$47:$A$90,'Final Prices IND without CO2 '!$C41,'Projection of Power Price '!$B$47:$B$90,'Final Prices IND without CO2 '!$B41)</f>
        <v>149.10270669607135</v>
      </c>
      <c r="AW41" s="12">
        <f>AV41*SUMIFS('Projection of Power Price '!Z$47:Z$90,'Projection of Power Price '!$A$47:$A$90,'Final Prices IND without CO2 '!$C41,'Projection of Power Price '!$B$47:$B$90,'Final Prices IND without CO2 '!$B41)/SUMIFS('Projection of Power Price '!Y$47:Y$90,'Projection of Power Price '!$A$47:$A$90,'Final Prices IND without CO2 '!$C41,'Projection of Power Price '!$B$47:$B$90,'Final Prices IND without CO2 '!$B41)</f>
        <v>149.04655852713262</v>
      </c>
      <c r="AX41" s="12">
        <f>AW41*SUMIFS('Projection of Power Price '!AA$47:AA$90,'Projection of Power Price '!$A$47:$A$90,'Final Prices IND without CO2 '!$C41,'Projection of Power Price '!$B$47:$B$90,'Final Prices IND without CO2 '!$B41)/SUMIFS('Projection of Power Price '!Z$47:Z$90,'Projection of Power Price '!$A$47:$A$90,'Final Prices IND without CO2 '!$C41,'Projection of Power Price '!$B$47:$B$90,'Final Prices IND without CO2 '!$B41)</f>
        <v>148.99169635378306</v>
      </c>
      <c r="AY41" s="21">
        <f t="shared" si="2"/>
        <v>148.93419992379489</v>
      </c>
      <c r="AZ41" s="21">
        <f t="shared" si="3"/>
        <v>148.87795074903624</v>
      </c>
      <c r="BA41" s="21">
        <f t="shared" si="4"/>
        <v>148.82206130074121</v>
      </c>
      <c r="BB41" s="21">
        <f t="shared" si="5"/>
        <v>148.76567135363871</v>
      </c>
      <c r="BC41" s="21">
        <f t="shared" si="6"/>
        <v>148.70905934919608</v>
      </c>
      <c r="BD41" s="21">
        <f t="shared" si="7"/>
        <v>148.6530203719029</v>
      </c>
      <c r="BE41" s="21">
        <f t="shared" si="8"/>
        <v>148.59669381315948</v>
      </c>
      <c r="BF41" s="21">
        <f t="shared" si="9"/>
        <v>148.5402854506579</v>
      </c>
      <c r="BG41" s="21">
        <f t="shared" si="10"/>
        <v>148.48400486511156</v>
      </c>
      <c r="BH41" s="21">
        <f t="shared" si="11"/>
        <v>148.42775960318141</v>
      </c>
    </row>
    <row r="42" spans="1:60" x14ac:dyDescent="0.3">
      <c r="A42" s="9" t="s">
        <v>147</v>
      </c>
      <c r="B42" t="s">
        <v>47</v>
      </c>
      <c r="C42" s="9" t="s">
        <v>41</v>
      </c>
      <c r="D42" t="s">
        <v>78</v>
      </c>
      <c r="E42" t="s">
        <v>79</v>
      </c>
      <c r="F42" t="s">
        <v>90</v>
      </c>
      <c r="G42" t="s">
        <v>90</v>
      </c>
      <c r="H42" t="s">
        <v>80</v>
      </c>
      <c r="I42" s="9" t="s">
        <v>145</v>
      </c>
      <c r="J42" s="10">
        <f>SUMIFS('Historical Data'!D$2:D$93,'Historical Data'!$B$2:$B$93,'Final Prices IND without CO2 '!$D42,'Historical Data'!$A$2:$A$93,'Final Prices IND without CO2 '!$C42)</f>
        <v>39.828121347439129</v>
      </c>
      <c r="K42" s="10">
        <f>SUMIFS('Historical Data'!E$2:E$93,'Historical Data'!$B$2:$B$93,'Final Prices IND without CO2 '!$D42,'Historical Data'!$A$2:$A$93,'Final Prices IND without CO2 '!$C42)</f>
        <v>34.403410347621083</v>
      </c>
      <c r="L42" s="10">
        <f>SUMIFS('Historical Data'!F$2:F$93,'Historical Data'!$B$2:$B$93,'Final Prices IND without CO2 '!$D42,'Historical Data'!$A$2:$A$93,'Final Prices IND without CO2 '!$C42)</f>
        <v>31.222643835444039</v>
      </c>
      <c r="M42" s="10">
        <f>SUMIFS('Historical Data'!G$2:G$93,'Historical Data'!$B$2:$B$93,'Final Prices IND without CO2 '!$D42,'Historical Data'!$A$2:$A$93,'Final Prices IND without CO2 '!$C42)</f>
        <v>39.148193884163035</v>
      </c>
      <c r="N42" s="10">
        <f>SUMIFS('Historical Data'!H$2:H$93,'Historical Data'!$B$2:$B$93,'Final Prices IND without CO2 '!$D42,'Historical Data'!$A$2:$A$93,'Final Prices IND without CO2 '!$C42)</f>
        <v>51.906963566598222</v>
      </c>
      <c r="O42" s="10">
        <f>SUMIFS('Historical Data'!I$2:I$93,'Historical Data'!$B$2:$B$93,'Final Prices IND without CO2 '!$D42,'Historical Data'!$A$2:$A$93,'Final Prices IND without CO2 '!$C42)</f>
        <v>47.818888749672716</v>
      </c>
      <c r="P42" s="10">
        <f>SUMIFS('Historical Data'!J$2:J$93,'Historical Data'!$B$2:$B$93,'Final Prices IND without CO2 '!$D42,'Historical Data'!$A$2:$A$93,'Final Prices IND without CO2 '!$C42)</f>
        <v>57.835973071241192</v>
      </c>
      <c r="Q42" s="10">
        <f>SUMIFS('Historical Data'!K$2:K$93,'Historical Data'!$B$2:$B$93,'Final Prices IND without CO2 '!$D42,'Historical Data'!$A$2:$A$93,'Final Prices IND without CO2 '!$C42)</f>
        <v>59.887951430118456</v>
      </c>
      <c r="R42" s="10">
        <f>SUMIFS('Historical Data'!L$2:L$93,'Historical Data'!$B$2:$B$93,'Final Prices IND without CO2 '!$D42,'Historical Data'!$A$2:$A$93,'Final Prices IND without CO2 '!$C42)</f>
        <v>71.128563733471253</v>
      </c>
      <c r="S42" s="10">
        <f>SUMIFS('Historical Data'!M$2:M$93,'Historical Data'!$B$2:$B$93,'Final Prices IND without CO2 '!$D42,'Historical Data'!$A$2:$A$93,'Final Prices IND without CO2 '!$C42)</f>
        <v>71.936588270082311</v>
      </c>
      <c r="T42" s="10">
        <f>SUMIFS('Historical Data'!N$2:N$93,'Historical Data'!$B$2:$B$93,'Final Prices IND without CO2 '!$D42,'Historical Data'!$A$2:$A$93,'Final Prices IND without CO2 '!$C42)</f>
        <v>77.909863976815473</v>
      </c>
      <c r="U42" s="10">
        <f>SUMIFS('Historical Data'!O$2:O$93,'Historical Data'!$B$2:$B$93,'Final Prices IND without CO2 '!$D42,'Historical Data'!$A$2:$A$93,'Final Prices IND without CO2 '!$C42)</f>
        <v>73.694252418227038</v>
      </c>
      <c r="V42" s="10">
        <f>SUMIFS('Historical Data'!P$2:P$93,'Historical Data'!$B$2:$B$93,'Final Prices IND without CO2 '!$D42,'Historical Data'!$A$2:$A$93,'Final Prices IND without CO2 '!$C42)</f>
        <v>65.296298994076821</v>
      </c>
      <c r="W42" s="10">
        <f>SUMIFS('Historical Data'!Q$2:Q$93,'Historical Data'!$B$2:$B$93,'Final Prices IND without CO2 '!$D42,'Historical Data'!$A$2:$A$93,'Final Prices IND without CO2 '!$C42)</f>
        <v>63.729296452521886</v>
      </c>
      <c r="X42" s="10">
        <f>SUMIFS('Historical Data'!R$2:R$93,'Historical Data'!$B$2:$B$93,'Final Prices IND without CO2 '!$D42,'Historical Data'!$A$2:$A$93,'Final Prices IND without CO2 '!$C42)</f>
        <v>60.771016634869333</v>
      </c>
      <c r="Y42" s="10">
        <f>SUMIFS('Historical Data'!S$2:S$93,'Historical Data'!$B$2:$B$93,'Final Prices IND without CO2 '!$D42,'Historical Data'!$A$2:$A$93,'Final Prices IND without CO2 '!$C42)</f>
        <v>53.750568584940197</v>
      </c>
      <c r="Z42" s="10">
        <f>SUMIFS('Historical Data'!T$2:T$93,'Historical Data'!$B$2:$B$93,'Final Prices IND without CO2 '!$D42,'Historical Data'!$A$2:$A$93,'Final Prices IND without CO2 '!$C42)</f>
        <v>55.347575136495735</v>
      </c>
      <c r="AA42" s="10">
        <f>SUMIFS('Historical Data'!U$2:U$93,'Historical Data'!$B$2:$B$93,'Final Prices IND without CO2 '!$D42,'Historical Data'!$A$2:$A$93,'Final Prices IND without CO2 '!$C42)</f>
        <v>56.096432150613616</v>
      </c>
      <c r="AB42" s="18">
        <f>AB35/AA35*AA42</f>
        <v>70.127178302086477</v>
      </c>
      <c r="AC42" s="18">
        <f t="shared" ref="AC42:AX42" si="17">AC35/AB35*AB42</f>
        <v>65.177698594702903</v>
      </c>
      <c r="AD42" s="18">
        <f t="shared" si="17"/>
        <v>60.045384204353546</v>
      </c>
      <c r="AE42" s="18">
        <f t="shared" si="17"/>
        <v>56.057342667423008</v>
      </c>
      <c r="AF42" s="18">
        <f t="shared" si="17"/>
        <v>64.065156815998009</v>
      </c>
      <c r="AG42" s="18">
        <f t="shared" si="17"/>
        <v>72.581078138152449</v>
      </c>
      <c r="AH42" s="18">
        <f t="shared" si="17"/>
        <v>79.303944987625613</v>
      </c>
      <c r="AI42" s="18">
        <f t="shared" si="17"/>
        <v>86.104267343594344</v>
      </c>
      <c r="AJ42" s="18">
        <f t="shared" si="17"/>
        <v>91.972159190108428</v>
      </c>
      <c r="AK42" s="18">
        <f t="shared" si="17"/>
        <v>96.875855861282744</v>
      </c>
      <c r="AL42" s="18">
        <f t="shared" si="17"/>
        <v>101.03225176747452</v>
      </c>
      <c r="AM42" s="18">
        <f t="shared" si="17"/>
        <v>105.4082429577166</v>
      </c>
      <c r="AN42" s="18">
        <f t="shared" si="17"/>
        <v>107.48328150542348</v>
      </c>
      <c r="AO42" s="18">
        <f t="shared" si="17"/>
        <v>107.31159004573985</v>
      </c>
      <c r="AP42" s="18">
        <f t="shared" si="17"/>
        <v>107.40855494810802</v>
      </c>
      <c r="AQ42" s="18">
        <f t="shared" si="17"/>
        <v>107.34401242410675</v>
      </c>
      <c r="AR42" s="18">
        <f t="shared" si="17"/>
        <v>108.79832364907325</v>
      </c>
      <c r="AS42" s="18">
        <f t="shared" si="17"/>
        <v>110.08723339328432</v>
      </c>
      <c r="AT42" s="18">
        <f t="shared" si="17"/>
        <v>110.00767439067842</v>
      </c>
      <c r="AU42" s="18">
        <f t="shared" si="17"/>
        <v>112.72643713848524</v>
      </c>
      <c r="AV42" s="18">
        <f t="shared" si="17"/>
        <v>111.46997869982435</v>
      </c>
      <c r="AW42" s="18">
        <f t="shared" si="17"/>
        <v>110.82652160620314</v>
      </c>
      <c r="AX42" s="18">
        <f t="shared" si="17"/>
        <v>112.68703202825613</v>
      </c>
      <c r="AY42" s="21">
        <f t="shared" si="2"/>
        <v>112.58116869555147</v>
      </c>
      <c r="AZ42" s="21">
        <f t="shared" si="3"/>
        <v>112.33618256643331</v>
      </c>
      <c r="BA42" s="21">
        <f t="shared" si="4"/>
        <v>113.02629316602349</v>
      </c>
      <c r="BB42" s="21">
        <f t="shared" si="5"/>
        <v>113.50604770983887</v>
      </c>
      <c r="BC42" s="21">
        <f t="shared" si="6"/>
        <v>113.45229158331193</v>
      </c>
      <c r="BD42" s="21">
        <f t="shared" si="7"/>
        <v>113.85403001990971</v>
      </c>
      <c r="BE42" s="21">
        <f t="shared" si="8"/>
        <v>114.27347700637586</v>
      </c>
      <c r="BF42" s="21">
        <f t="shared" si="9"/>
        <v>114.47513289432464</v>
      </c>
      <c r="BG42" s="21">
        <f t="shared" si="10"/>
        <v>114.74000258036278</v>
      </c>
      <c r="BH42" s="21">
        <f t="shared" si="11"/>
        <v>115.11794427741199</v>
      </c>
    </row>
    <row r="43" spans="1:60" x14ac:dyDescent="0.3">
      <c r="A43" s="9" t="s">
        <v>147</v>
      </c>
      <c r="B43" t="s">
        <v>47</v>
      </c>
      <c r="C43" s="9" t="s">
        <v>43</v>
      </c>
      <c r="D43" t="s">
        <v>78</v>
      </c>
      <c r="E43" t="s">
        <v>79</v>
      </c>
      <c r="F43" t="s">
        <v>90</v>
      </c>
      <c r="G43" t="s">
        <v>90</v>
      </c>
      <c r="H43" t="s">
        <v>80</v>
      </c>
      <c r="I43" s="9" t="s">
        <v>145</v>
      </c>
      <c r="J43" s="10">
        <f>SUMIFS('Historical Data'!D$2:D$93,'Historical Data'!$B$2:$B$93,'Final Prices IND without CO2 '!$D43,'Historical Data'!$A$2:$A$93,'Final Prices IND without CO2 '!$C43)</f>
        <v>25.705696989300808</v>
      </c>
      <c r="K43" s="10">
        <f>SUMIFS('Historical Data'!E$2:E$93,'Historical Data'!$B$2:$B$93,'Final Prices IND without CO2 '!$D43,'Historical Data'!$A$2:$A$93,'Final Prices IND without CO2 '!$C43)</f>
        <v>33.299556953726537</v>
      </c>
      <c r="L43" s="10">
        <f>SUMIFS('Historical Data'!F$2:F$93,'Historical Data'!$B$2:$B$93,'Final Prices IND without CO2 '!$D43,'Historical Data'!$A$2:$A$93,'Final Prices IND without CO2 '!$C43)</f>
        <v>35.377503183529335</v>
      </c>
      <c r="M43" s="10">
        <f>SUMIFS('Historical Data'!G$2:G$93,'Historical Data'!$B$2:$B$93,'Final Prices IND without CO2 '!$D43,'Historical Data'!$A$2:$A$93,'Final Prices IND without CO2 '!$C43)</f>
        <v>45.333134880004643</v>
      </c>
      <c r="N43" s="10">
        <f>SUMIFS('Historical Data'!H$2:H$93,'Historical Data'!$B$2:$B$93,'Final Prices IND without CO2 '!$D43,'Historical Data'!$A$2:$A$93,'Final Prices IND without CO2 '!$C43)</f>
        <v>40.840360512957147</v>
      </c>
      <c r="O43" s="10">
        <f>SUMIFS('Historical Data'!I$2:I$93,'Historical Data'!$B$2:$B$93,'Final Prices IND without CO2 '!$D43,'Historical Data'!$A$2:$A$93,'Final Prices IND without CO2 '!$C43)</f>
        <v>38.573722592599019</v>
      </c>
      <c r="P43" s="10">
        <f>SUMIFS('Historical Data'!J$2:J$93,'Historical Data'!$B$2:$B$93,'Final Prices IND without CO2 '!$D43,'Historical Data'!$A$2:$A$93,'Final Prices IND without CO2 '!$C43)</f>
        <v>47.825560198642798</v>
      </c>
      <c r="Q43" s="10">
        <f>SUMIFS('Historical Data'!K$2:K$93,'Historical Data'!$B$2:$B$93,'Final Prices IND without CO2 '!$D43,'Historical Data'!$A$2:$A$93,'Final Prices IND without CO2 '!$C43)</f>
        <v>37.699342528764568</v>
      </c>
      <c r="R43" s="10">
        <f>SUMIFS('Historical Data'!L$2:L$93,'Historical Data'!$B$2:$B$93,'Final Prices IND without CO2 '!$D43,'Historical Data'!$A$2:$A$93,'Final Prices IND without CO2 '!$C43)</f>
        <v>46.271751716927646</v>
      </c>
      <c r="S43" s="10">
        <f>SUMIFS('Historical Data'!M$2:M$93,'Historical Data'!$B$2:$B$93,'Final Prices IND without CO2 '!$D43,'Historical Data'!$A$2:$A$93,'Final Prices IND without CO2 '!$C43)</f>
        <v>46.564560036291617</v>
      </c>
      <c r="T43" s="10">
        <f>SUMIFS('Historical Data'!N$2:N$93,'Historical Data'!$B$2:$B$93,'Final Prices IND without CO2 '!$D43,'Historical Data'!$A$2:$A$93,'Final Prices IND without CO2 '!$C43)</f>
        <v>54.898425525453668</v>
      </c>
      <c r="U43" s="10">
        <f>SUMIFS('Historical Data'!O$2:O$93,'Historical Data'!$B$2:$B$93,'Final Prices IND without CO2 '!$D43,'Historical Data'!$A$2:$A$93,'Final Prices IND without CO2 '!$C43)</f>
        <v>48.457833204249418</v>
      </c>
      <c r="V43" s="10">
        <f>SUMIFS('Historical Data'!P$2:P$93,'Historical Data'!$B$2:$B$93,'Final Prices IND without CO2 '!$D43,'Historical Data'!$A$2:$A$93,'Final Prices IND without CO2 '!$C43)</f>
        <v>40.417677818236008</v>
      </c>
      <c r="W43" s="10">
        <f>SUMIFS('Historical Data'!Q$2:Q$93,'Historical Data'!$B$2:$B$93,'Final Prices IND without CO2 '!$D43,'Historical Data'!$A$2:$A$93,'Final Prices IND without CO2 '!$C43)</f>
        <v>47.740153394570463</v>
      </c>
      <c r="X43" s="10">
        <f>SUMIFS('Historical Data'!R$2:R$93,'Historical Data'!$B$2:$B$93,'Final Prices IND without CO2 '!$D43,'Historical Data'!$A$2:$A$93,'Final Prices IND without CO2 '!$C43)</f>
        <v>39.875084145700946</v>
      </c>
      <c r="Y43" s="10">
        <f>SUMIFS('Historical Data'!S$2:S$93,'Historical Data'!$B$2:$B$93,'Final Prices IND without CO2 '!$D43,'Historical Data'!$A$2:$A$93,'Final Prices IND without CO2 '!$C43)</f>
        <v>32.327355237211378</v>
      </c>
      <c r="Z43" s="10">
        <f>SUMIFS('Historical Data'!T$2:T$93,'Historical Data'!$B$2:$B$93,'Final Prices IND without CO2 '!$D43,'Historical Data'!$A$2:$A$93,'Final Prices IND without CO2 '!$C43)</f>
        <v>39.023852784067138</v>
      </c>
      <c r="AA43" s="10">
        <f>SUMIFS('Historical Data'!U$2:U$93,'Historical Data'!$B$2:$B$93,'Final Prices IND without CO2 '!$D43,'Historical Data'!$A$2:$A$93,'Final Prices IND without CO2 '!$C43)</f>
        <v>40.400482640050662</v>
      </c>
      <c r="AB43" s="18">
        <f>AB42/AA42*AA43</f>
        <v>50.505384049780268</v>
      </c>
      <c r="AC43" s="18">
        <f t="shared" ref="AC43:AX43" si="18">AC42/AB42*AB43</f>
        <v>46.940783569333391</v>
      </c>
      <c r="AD43" s="18">
        <f t="shared" si="18"/>
        <v>43.244506097106964</v>
      </c>
      <c r="AE43" s="18">
        <f t="shared" si="18"/>
        <v>40.372330511180671</v>
      </c>
      <c r="AF43" s="18">
        <f t="shared" si="18"/>
        <v>46.139534308128702</v>
      </c>
      <c r="AG43" s="18">
        <f t="shared" si="18"/>
        <v>52.27267537164596</v>
      </c>
      <c r="AH43" s="18">
        <f t="shared" si="18"/>
        <v>57.114463967296281</v>
      </c>
      <c r="AI43" s="18">
        <f t="shared" si="18"/>
        <v>62.012035787040936</v>
      </c>
      <c r="AJ43" s="18">
        <f t="shared" si="18"/>
        <v>66.238073942948759</v>
      </c>
      <c r="AK43" s="18">
        <f t="shared" si="18"/>
        <v>69.769701617663273</v>
      </c>
      <c r="AL43" s="18">
        <f t="shared" si="18"/>
        <v>72.763125516752396</v>
      </c>
      <c r="AM43" s="18">
        <f t="shared" si="18"/>
        <v>75.91470128256438</v>
      </c>
      <c r="AN43" s="18">
        <f t="shared" si="18"/>
        <v>77.409137837798141</v>
      </c>
      <c r="AO43" s="18">
        <f t="shared" si="18"/>
        <v>77.285486162094955</v>
      </c>
      <c r="AP43" s="18">
        <f t="shared" si="18"/>
        <v>77.355319994740526</v>
      </c>
      <c r="AQ43" s="18">
        <f t="shared" si="18"/>
        <v>77.308836662013462</v>
      </c>
      <c r="AR43" s="18">
        <f t="shared" si="18"/>
        <v>78.356227256120036</v>
      </c>
      <c r="AS43" s="18">
        <f t="shared" si="18"/>
        <v>79.284496198533006</v>
      </c>
      <c r="AT43" s="18">
        <f t="shared" si="18"/>
        <v>79.227198042831958</v>
      </c>
      <c r="AU43" s="18">
        <f t="shared" si="18"/>
        <v>81.185242841479351</v>
      </c>
      <c r="AV43" s="18">
        <f t="shared" si="18"/>
        <v>80.28034523225574</v>
      </c>
      <c r="AW43" s="18">
        <f t="shared" si="18"/>
        <v>79.81692935812913</v>
      </c>
      <c r="AX43" s="18">
        <f t="shared" si="18"/>
        <v>81.15686339896034</v>
      </c>
      <c r="AY43" s="21">
        <f t="shared" si="2"/>
        <v>81.080620943403233</v>
      </c>
      <c r="AZ43" s="21">
        <f t="shared" si="3"/>
        <v>80.90418266601128</v>
      </c>
      <c r="BA43" s="21">
        <f t="shared" si="4"/>
        <v>81.401198255587587</v>
      </c>
      <c r="BB43" s="21">
        <f t="shared" si="5"/>
        <v>81.746716043008632</v>
      </c>
      <c r="BC43" s="21">
        <f t="shared" si="6"/>
        <v>81.708001041478497</v>
      </c>
      <c r="BD43" s="21">
        <f t="shared" si="7"/>
        <v>81.997331861842213</v>
      </c>
      <c r="BE43" s="21">
        <f t="shared" si="8"/>
        <v>82.299416326851485</v>
      </c>
      <c r="BF43" s="21">
        <f t="shared" si="9"/>
        <v>82.444648294162107</v>
      </c>
      <c r="BG43" s="21">
        <f t="shared" si="10"/>
        <v>82.635406649772563</v>
      </c>
      <c r="BH43" s="21">
        <f t="shared" si="11"/>
        <v>82.907599129493804</v>
      </c>
    </row>
    <row r="44" spans="1:60" x14ac:dyDescent="0.3">
      <c r="A44" s="9" t="s">
        <v>147</v>
      </c>
      <c r="B44" t="s">
        <v>47</v>
      </c>
      <c r="C44" s="9" t="s">
        <v>45</v>
      </c>
      <c r="D44" t="s">
        <v>78</v>
      </c>
      <c r="E44" t="s">
        <v>79</v>
      </c>
      <c r="F44" t="s">
        <v>90</v>
      </c>
      <c r="G44" t="s">
        <v>90</v>
      </c>
      <c r="H44" t="s">
        <v>80</v>
      </c>
      <c r="I44" s="9" t="s">
        <v>145</v>
      </c>
      <c r="J44" s="10">
        <f>SUMIFS('Historical Data'!D$2:D$93,'Historical Data'!$B$2:$B$93,'Final Prices IND without CO2 '!$D44,'Historical Data'!$A$2:$A$93,'Final Prices IND without CO2 '!$C44)</f>
        <v>118.59439099867231</v>
      </c>
      <c r="K44" s="10">
        <f>SUMIFS('Historical Data'!E$2:E$93,'Historical Data'!$B$2:$B$93,'Final Prices IND without CO2 '!$D44,'Historical Data'!$A$2:$A$93,'Final Prices IND without CO2 '!$C44)</f>
        <v>114.71366516594415</v>
      </c>
      <c r="L44" s="10">
        <f>SUMIFS('Historical Data'!F$2:F$93,'Historical Data'!$B$2:$B$93,'Final Prices IND without CO2 '!$D44,'Historical Data'!$A$2:$A$93,'Final Prices IND without CO2 '!$C44)</f>
        <v>109.7781149606239</v>
      </c>
      <c r="M44" s="10">
        <f>SUMIFS('Historical Data'!G$2:G$93,'Historical Data'!$B$2:$B$93,'Final Prices IND without CO2 '!$D44,'Historical Data'!$A$2:$A$93,'Final Prices IND without CO2 '!$C44)</f>
        <v>105.30320992080466</v>
      </c>
      <c r="N44" s="10">
        <f>SUMIFS('Historical Data'!H$2:H$93,'Historical Data'!$B$2:$B$93,'Final Prices IND without CO2 '!$D44,'Historical Data'!$A$2:$A$93,'Final Prices IND without CO2 '!$C44)</f>
        <v>102.39292601293423</v>
      </c>
      <c r="O44" s="10">
        <f>SUMIFS('Historical Data'!I$2:I$93,'Historical Data'!$B$2:$B$93,'Final Prices IND without CO2 '!$D44,'Historical Data'!$A$2:$A$93,'Final Prices IND without CO2 '!$C44)</f>
        <v>97.891755425988691</v>
      </c>
      <c r="P44" s="10">
        <f>SUMIFS('Historical Data'!J$2:J$93,'Historical Data'!$B$2:$B$93,'Final Prices IND without CO2 '!$D44,'Historical Data'!$A$2:$A$93,'Final Prices IND without CO2 '!$C44)</f>
        <v>97.059120071720301</v>
      </c>
      <c r="Q44" s="10">
        <f>SUMIFS('Historical Data'!K$2:K$93,'Historical Data'!$B$2:$B$93,'Final Prices IND without CO2 '!$D44,'Historical Data'!$A$2:$A$93,'Final Prices IND without CO2 '!$C44)</f>
        <v>96.161643836779447</v>
      </c>
      <c r="R44" s="10">
        <f>SUMIFS('Historical Data'!L$2:L$93,'Historical Data'!$B$2:$B$93,'Final Prices IND without CO2 '!$D44,'Historical Data'!$A$2:$A$93,'Final Prices IND without CO2 '!$C44)</f>
        <v>95.005539514468325</v>
      </c>
      <c r="S44" s="10">
        <f>SUMIFS('Historical Data'!M$2:M$93,'Historical Data'!$B$2:$B$93,'Final Prices IND without CO2 '!$D44,'Historical Data'!$A$2:$A$93,'Final Prices IND without CO2 '!$C44)</f>
        <v>95.464328581305736</v>
      </c>
      <c r="T44" s="10">
        <f>SUMIFS('Historical Data'!N$2:N$93,'Historical Data'!$B$2:$B$93,'Final Prices IND without CO2 '!$D44,'Historical Data'!$A$2:$A$93,'Final Prices IND without CO2 '!$C44)</f>
        <v>109.1717397844838</v>
      </c>
      <c r="U44" s="10">
        <f>SUMIFS('Historical Data'!O$2:O$93,'Historical Data'!$B$2:$B$93,'Final Prices IND without CO2 '!$D44,'Historical Data'!$A$2:$A$93,'Final Prices IND without CO2 '!$C44)</f>
        <v>108.9197568805365</v>
      </c>
      <c r="V44" s="10">
        <f>SUMIFS('Historical Data'!P$2:P$93,'Historical Data'!$B$2:$B$93,'Final Prices IND without CO2 '!$D44,'Historical Data'!$A$2:$A$93,'Final Prices IND without CO2 '!$C44)</f>
        <v>114.4602289017225</v>
      </c>
      <c r="W44" s="10">
        <f>SUMIFS('Historical Data'!Q$2:Q$93,'Historical Data'!$B$2:$B$93,'Final Prices IND without CO2 '!$D44,'Historical Data'!$A$2:$A$93,'Final Prices IND without CO2 '!$C44)</f>
        <v>115.43760493102154</v>
      </c>
      <c r="X44" s="10">
        <f>SUMIFS('Historical Data'!R$2:R$93,'Historical Data'!$B$2:$B$93,'Final Prices IND without CO2 '!$D44,'Historical Data'!$A$2:$A$93,'Final Prices IND without CO2 '!$C44)</f>
        <v>110.68438139866969</v>
      </c>
      <c r="Y44" s="10">
        <f>SUMIFS('Historical Data'!S$2:S$93,'Historical Data'!$B$2:$B$93,'Final Prices IND without CO2 '!$D44,'Historical Data'!$A$2:$A$93,'Final Prices IND without CO2 '!$C44)</f>
        <v>111.96516827318933</v>
      </c>
      <c r="Z44" s="10">
        <f>SUMIFS('Historical Data'!T$2:T$93,'Historical Data'!$B$2:$B$93,'Final Prices IND without CO2 '!$D44,'Historical Data'!$A$2:$A$93,'Final Prices IND without CO2 '!$C44)</f>
        <v>125.55604799895042</v>
      </c>
      <c r="AA44" s="10">
        <f>SUMIFS('Historical Data'!U$2:U$93,'Historical Data'!$B$2:$B$93,'Final Prices IND without CO2 '!$D44,'Historical Data'!$A$2:$A$93,'Final Prices IND without CO2 '!$C44)</f>
        <v>115.82694789125703</v>
      </c>
      <c r="AB44" s="18">
        <f>AA44*AB30/AA30</f>
        <v>139.78585270349285</v>
      </c>
      <c r="AC44" s="18">
        <f t="shared" ref="AC44:AX44" si="19">AB44*AC30/AB30</f>
        <v>141.19363234853719</v>
      </c>
      <c r="AD44" s="18">
        <f t="shared" si="19"/>
        <v>131.97311337451248</v>
      </c>
      <c r="AE44" s="18">
        <f t="shared" si="19"/>
        <v>133.0404842311338</v>
      </c>
      <c r="AF44" s="18">
        <f t="shared" si="19"/>
        <v>152.04537139248092</v>
      </c>
      <c r="AG44" s="18">
        <f t="shared" si="19"/>
        <v>172.25614561871035</v>
      </c>
      <c r="AH44" s="18">
        <f t="shared" si="19"/>
        <v>188.21147668714369</v>
      </c>
      <c r="AI44" s="18">
        <f t="shared" si="19"/>
        <v>204.46773872618365</v>
      </c>
      <c r="AJ44" s="18">
        <f t="shared" si="19"/>
        <v>218.76542974434781</v>
      </c>
      <c r="AK44" s="18">
        <f t="shared" si="19"/>
        <v>230.81760874458192</v>
      </c>
      <c r="AL44" s="18">
        <f t="shared" si="19"/>
        <v>241.05320420408896</v>
      </c>
      <c r="AM44" s="18">
        <f t="shared" si="19"/>
        <v>251.95908163663017</v>
      </c>
      <c r="AN44" s="18">
        <f t="shared" si="19"/>
        <v>256.07676824502317</v>
      </c>
      <c r="AO44" s="18">
        <f t="shared" si="19"/>
        <v>255.33679573730501</v>
      </c>
      <c r="AP44" s="18">
        <f t="shared" si="19"/>
        <v>255.65782638860887</v>
      </c>
      <c r="AQ44" s="18">
        <f t="shared" si="19"/>
        <v>255.51622425345522</v>
      </c>
      <c r="AR44" s="18">
        <f t="shared" si="19"/>
        <v>258.58204656232698</v>
      </c>
      <c r="AS44" s="18">
        <f t="shared" si="19"/>
        <v>261.56120679451811</v>
      </c>
      <c r="AT44" s="18">
        <f t="shared" si="19"/>
        <v>262.05985443850358</v>
      </c>
      <c r="AU44" s="18">
        <f t="shared" si="19"/>
        <v>268.5882371835051</v>
      </c>
      <c r="AV44" s="18">
        <f t="shared" si="19"/>
        <v>265.2416844054647</v>
      </c>
      <c r="AW44" s="18">
        <f t="shared" si="19"/>
        <v>264.01845406772753</v>
      </c>
      <c r="AX44" s="18">
        <f t="shared" si="19"/>
        <v>269.03729236109672</v>
      </c>
      <c r="AY44" s="21">
        <f t="shared" si="2"/>
        <v>268.60463231008225</v>
      </c>
      <c r="AZ44" s="21">
        <f t="shared" si="3"/>
        <v>268.2465795282111</v>
      </c>
      <c r="BA44" s="21">
        <f t="shared" si="4"/>
        <v>270.2085190808707</v>
      </c>
      <c r="BB44" s="21">
        <f t="shared" si="5"/>
        <v>271.49992062761794</v>
      </c>
      <c r="BC44" s="21">
        <f t="shared" si="6"/>
        <v>271.47813177272519</v>
      </c>
      <c r="BD44" s="21">
        <f t="shared" si="7"/>
        <v>272.70765867130922</v>
      </c>
      <c r="BE44" s="21">
        <f t="shared" si="8"/>
        <v>273.88569322956209</v>
      </c>
      <c r="BF44" s="21">
        <f t="shared" si="9"/>
        <v>274.52461057873938</v>
      </c>
      <c r="BG44" s="21">
        <f t="shared" si="10"/>
        <v>275.35628538371452</v>
      </c>
      <c r="BH44" s="21">
        <f t="shared" si="11"/>
        <v>276.46245366603262</v>
      </c>
    </row>
    <row r="45" spans="1:60" x14ac:dyDescent="0.3">
      <c r="A45" s="9" t="s">
        <v>147</v>
      </c>
      <c r="B45" t="s">
        <v>47</v>
      </c>
      <c r="C45" s="9" t="s">
        <v>47</v>
      </c>
      <c r="D45" t="s">
        <v>78</v>
      </c>
      <c r="E45" t="s">
        <v>79</v>
      </c>
      <c r="F45" t="s">
        <v>90</v>
      </c>
      <c r="G45" t="s">
        <v>90</v>
      </c>
      <c r="H45" t="s">
        <v>80</v>
      </c>
      <c r="I45" s="9" t="s">
        <v>145</v>
      </c>
      <c r="J45" s="10">
        <f>SUMIFS('Historical Data'!D$2:D$93,'Historical Data'!$B$2:$B$93,'Final Prices IND without CO2 '!$D45,'Historical Data'!$A$2:$A$93,'Final Prices IND without CO2 '!$C45)</f>
        <v>70.375863194290559</v>
      </c>
      <c r="K45" s="10">
        <f>SUMIFS('Historical Data'!E$2:E$93,'Historical Data'!$B$2:$B$93,'Final Prices IND without CO2 '!$D45,'Historical Data'!$A$2:$A$93,'Final Prices IND without CO2 '!$C45)</f>
        <v>67.047536838357985</v>
      </c>
      <c r="L45" s="10">
        <f>SUMIFS('Historical Data'!F$2:F$93,'Historical Data'!$B$2:$B$93,'Final Prices IND without CO2 '!$D45,'Historical Data'!$A$2:$A$93,'Final Prices IND without CO2 '!$C45)</f>
        <v>64.902683504842116</v>
      </c>
      <c r="M45" s="10">
        <f>SUMIFS('Historical Data'!G$2:G$93,'Historical Data'!$B$2:$B$93,'Final Prices IND without CO2 '!$D45,'Historical Data'!$A$2:$A$93,'Final Prices IND without CO2 '!$C45)</f>
        <v>61.99436951300617</v>
      </c>
      <c r="N45" s="10">
        <f>SUMIFS('Historical Data'!H$2:H$93,'Historical Data'!$B$2:$B$93,'Final Prices IND without CO2 '!$D45,'Historical Data'!$A$2:$A$93,'Final Prices IND without CO2 '!$C45)</f>
        <v>66.467330902338063</v>
      </c>
      <c r="O45" s="10">
        <f>SUMIFS('Historical Data'!I$2:I$93,'Historical Data'!$B$2:$B$93,'Final Prices IND without CO2 '!$D45,'Historical Data'!$A$2:$A$93,'Final Prices IND without CO2 '!$C45)</f>
        <v>85.35197912031019</v>
      </c>
      <c r="P45" s="10">
        <f>SUMIFS('Historical Data'!J$2:J$93,'Historical Data'!$B$2:$B$93,'Final Prices IND without CO2 '!$D45,'Historical Data'!$A$2:$A$93,'Final Prices IND without CO2 '!$C45)</f>
        <v>111.0327325950234</v>
      </c>
      <c r="Q45" s="10">
        <f>SUMIFS('Historical Data'!K$2:K$93,'Historical Data'!$B$2:$B$93,'Final Prices IND without CO2 '!$D45,'Historical Data'!$A$2:$A$93,'Final Prices IND without CO2 '!$C45)</f>
        <v>110.90651788589915</v>
      </c>
      <c r="R45" s="10">
        <f>SUMIFS('Historical Data'!L$2:L$93,'Historical Data'!$B$2:$B$93,'Final Prices IND without CO2 '!$D45,'Historical Data'!$A$2:$A$93,'Final Prices IND without CO2 '!$C45)</f>
        <v>131.44811063396904</v>
      </c>
      <c r="S45" s="10">
        <f>SUMIFS('Historical Data'!M$2:M$93,'Historical Data'!$B$2:$B$93,'Final Prices IND without CO2 '!$D45,'Historical Data'!$A$2:$A$93,'Final Prices IND without CO2 '!$C45)</f>
        <v>139.0249242583098</v>
      </c>
      <c r="T45" s="10">
        <f>SUMIFS('Historical Data'!N$2:N$93,'Historical Data'!$B$2:$B$93,'Final Prices IND without CO2 '!$D45,'Historical Data'!$A$2:$A$93,'Final Prices IND without CO2 '!$C45)</f>
        <v>122.51745689336801</v>
      </c>
      <c r="U45" s="10">
        <f>SUMIFS('Historical Data'!O$2:O$93,'Historical Data'!$B$2:$B$93,'Final Prices IND without CO2 '!$D45,'Historical Data'!$A$2:$A$93,'Final Prices IND without CO2 '!$C45)</f>
        <v>120.90634574300564</v>
      </c>
      <c r="V45" s="10">
        <f>SUMIFS('Historical Data'!P$2:P$93,'Historical Data'!$B$2:$B$93,'Final Prices IND without CO2 '!$D45,'Historical Data'!$A$2:$A$93,'Final Prices IND without CO2 '!$C45)</f>
        <v>123.20667360514445</v>
      </c>
      <c r="W45" s="10">
        <f>SUMIFS('Historical Data'!Q$2:Q$93,'Historical Data'!$B$2:$B$93,'Final Prices IND without CO2 '!$D45,'Historical Data'!$A$2:$A$93,'Final Prices IND without CO2 '!$C45)</f>
        <v>126.17637018061457</v>
      </c>
      <c r="X45" s="10">
        <f>SUMIFS('Historical Data'!R$2:R$93,'Historical Data'!$B$2:$B$93,'Final Prices IND without CO2 '!$D45,'Historical Data'!$A$2:$A$93,'Final Prices IND without CO2 '!$C45)</f>
        <v>131.08161869973344</v>
      </c>
      <c r="Y45" s="10">
        <f>SUMIFS('Historical Data'!S$2:S$93,'Historical Data'!$B$2:$B$93,'Final Prices IND without CO2 '!$D45,'Historical Data'!$A$2:$A$93,'Final Prices IND without CO2 '!$C45)</f>
        <v>132.73042091022202</v>
      </c>
      <c r="Z45" s="10">
        <f>SUMIFS('Historical Data'!T$2:T$93,'Historical Data'!$B$2:$B$93,'Final Prices IND without CO2 '!$D45,'Historical Data'!$A$2:$A$93,'Final Prices IND without CO2 '!$C45)</f>
        <v>128.86257395076814</v>
      </c>
      <c r="AA45" s="10">
        <f>SUMIFS('Historical Data'!U$2:U$93,'Historical Data'!$B$2:$B$93,'Final Prices IND without CO2 '!$D45,'Historical Data'!$A$2:$A$93,'Final Prices IND without CO2 '!$C45)</f>
        <v>129.20259021350049</v>
      </c>
      <c r="AB45" s="18">
        <f>AB29/AA29*AA45</f>
        <v>134.47462319209743</v>
      </c>
      <c r="AC45" s="18">
        <f t="shared" ref="AC45:AX45" si="20">AC29/AB29*AB45</f>
        <v>133.72082855481804</v>
      </c>
      <c r="AD45" s="18">
        <f t="shared" si="20"/>
        <v>121.89924938836882</v>
      </c>
      <c r="AE45" s="18">
        <f t="shared" si="20"/>
        <v>114.35931507649379</v>
      </c>
      <c r="AF45" s="18">
        <f t="shared" si="20"/>
        <v>127.96252774917812</v>
      </c>
      <c r="AG45" s="18">
        <f t="shared" si="20"/>
        <v>145.82738241745784</v>
      </c>
      <c r="AH45" s="18">
        <f t="shared" si="20"/>
        <v>161.49762245356189</v>
      </c>
      <c r="AI45" s="18">
        <f t="shared" si="20"/>
        <v>175.85466229490024</v>
      </c>
      <c r="AJ45" s="18">
        <f t="shared" si="20"/>
        <v>190.3818334880946</v>
      </c>
      <c r="AK45" s="18">
        <f t="shared" si="20"/>
        <v>202.7717112820319</v>
      </c>
      <c r="AL45" s="18">
        <f t="shared" si="20"/>
        <v>212.31731954559166</v>
      </c>
      <c r="AM45" s="18">
        <f t="shared" si="20"/>
        <v>223.82754705164456</v>
      </c>
      <c r="AN45" s="18">
        <f t="shared" si="20"/>
        <v>221.79242641592279</v>
      </c>
      <c r="AO45" s="18">
        <f t="shared" si="20"/>
        <v>222.23788759467942</v>
      </c>
      <c r="AP45" s="18">
        <f t="shared" si="20"/>
        <v>223.06298386654635</v>
      </c>
      <c r="AQ45" s="18">
        <f t="shared" si="20"/>
        <v>223.51598489786207</v>
      </c>
      <c r="AR45" s="18">
        <f t="shared" si="20"/>
        <v>225.27922129223381</v>
      </c>
      <c r="AS45" s="18">
        <f t="shared" si="20"/>
        <v>229.43390334615614</v>
      </c>
      <c r="AT45" s="18">
        <f t="shared" si="20"/>
        <v>232.49771932014517</v>
      </c>
      <c r="AU45" s="18">
        <f t="shared" si="20"/>
        <v>238.5887824651459</v>
      </c>
      <c r="AV45" s="18">
        <f t="shared" si="20"/>
        <v>234.26509976772229</v>
      </c>
      <c r="AW45" s="18">
        <f t="shared" si="20"/>
        <v>234.40196199325047</v>
      </c>
      <c r="AX45" s="18">
        <f t="shared" si="20"/>
        <v>242.57676238738242</v>
      </c>
      <c r="AY45" s="21">
        <f t="shared" si="2"/>
        <v>241.25744488550345</v>
      </c>
      <c r="AZ45" s="21">
        <f t="shared" si="3"/>
        <v>242.31270653791307</v>
      </c>
      <c r="BA45" s="21">
        <f t="shared" si="4"/>
        <v>245.84800404414545</v>
      </c>
      <c r="BB45" s="21">
        <f t="shared" si="5"/>
        <v>248.06778444533484</v>
      </c>
      <c r="BC45" s="21">
        <f t="shared" si="6"/>
        <v>248.68432144241979</v>
      </c>
      <c r="BD45" s="21">
        <f t="shared" si="7"/>
        <v>251.41670157743965</v>
      </c>
      <c r="BE45" s="21">
        <f t="shared" si="8"/>
        <v>253.57919585264926</v>
      </c>
      <c r="BF45" s="21">
        <f t="shared" si="9"/>
        <v>255.16259169713157</v>
      </c>
      <c r="BG45" s="21">
        <f t="shared" si="10"/>
        <v>257.10746567714159</v>
      </c>
      <c r="BH45" s="21">
        <f t="shared" si="11"/>
        <v>259.36770882609653</v>
      </c>
    </row>
    <row r="46" spans="1:60" x14ac:dyDescent="0.3">
      <c r="A46" s="9" t="s">
        <v>147</v>
      </c>
      <c r="B46" t="s">
        <v>47</v>
      </c>
      <c r="C46" s="9" t="s">
        <v>49</v>
      </c>
      <c r="D46" t="s">
        <v>78</v>
      </c>
      <c r="E46" t="s">
        <v>79</v>
      </c>
      <c r="F46" t="s">
        <v>90</v>
      </c>
      <c r="G46" t="s">
        <v>90</v>
      </c>
      <c r="H46" t="s">
        <v>80</v>
      </c>
      <c r="I46" s="9" t="s">
        <v>145</v>
      </c>
      <c r="J46" s="10">
        <f>SUMIFS('Historical Data'!D$2:D$93,'Historical Data'!$B$2:$B$93,'Final Prices IND without CO2 '!$D46,'Historical Data'!$A$2:$A$93,'Final Prices IND without CO2 '!$C46)</f>
        <v>83.209656034500838</v>
      </c>
      <c r="K46" s="10">
        <f>SUMIFS('Historical Data'!E$2:E$93,'Historical Data'!$B$2:$B$93,'Final Prices IND without CO2 '!$D46,'Historical Data'!$A$2:$A$93,'Final Prices IND without CO2 '!$C46)</f>
        <v>86.456550439159528</v>
      </c>
      <c r="L46" s="10">
        <f>SUMIFS('Historical Data'!F$2:F$93,'Historical Data'!$B$2:$B$93,'Final Prices IND without CO2 '!$D46,'Historical Data'!$A$2:$A$93,'Final Prices IND without CO2 '!$C46)</f>
        <v>93.356308300043352</v>
      </c>
      <c r="M46" s="10">
        <f>SUMIFS('Historical Data'!G$2:G$93,'Historical Data'!$B$2:$B$93,'Final Prices IND without CO2 '!$D46,'Historical Data'!$A$2:$A$93,'Final Prices IND without CO2 '!$C46)</f>
        <v>100.30907879021039</v>
      </c>
      <c r="N46" s="10">
        <f>SUMIFS('Historical Data'!H$2:H$93,'Historical Data'!$B$2:$B$93,'Final Prices IND without CO2 '!$D46,'Historical Data'!$A$2:$A$93,'Final Prices IND without CO2 '!$C46)</f>
        <v>94.546645385442389</v>
      </c>
      <c r="O46" s="10">
        <f>SUMIFS('Historical Data'!I$2:I$93,'Historical Data'!$B$2:$B$93,'Final Prices IND without CO2 '!$D46,'Historical Data'!$A$2:$A$93,'Final Prices IND without CO2 '!$C46)</f>
        <v>89.954657291716501</v>
      </c>
      <c r="P46" s="10">
        <f>SUMIFS('Historical Data'!J$2:J$93,'Historical Data'!$B$2:$B$93,'Final Prices IND without CO2 '!$D46,'Historical Data'!$A$2:$A$93,'Final Prices IND without CO2 '!$C46)</f>
        <v>91.302955377533138</v>
      </c>
      <c r="Q46" s="10">
        <f>SUMIFS('Historical Data'!K$2:K$93,'Historical Data'!$B$2:$B$93,'Final Prices IND without CO2 '!$D46,'Historical Data'!$A$2:$A$93,'Final Prices IND without CO2 '!$C46)</f>
        <v>85.705460853535925</v>
      </c>
      <c r="R46" s="10">
        <f>SUMIFS('Historical Data'!L$2:L$93,'Historical Data'!$B$2:$B$93,'Final Prices IND without CO2 '!$D46,'Historical Data'!$A$2:$A$93,'Final Prices IND without CO2 '!$C46)</f>
        <v>105.74447986770882</v>
      </c>
      <c r="S46" s="10">
        <f>SUMIFS('Historical Data'!M$2:M$93,'Historical Data'!$B$2:$B$93,'Final Prices IND without CO2 '!$D46,'Historical Data'!$A$2:$A$93,'Final Prices IND without CO2 '!$C46)</f>
        <v>94.631281733465713</v>
      </c>
      <c r="T46" s="10">
        <f>SUMIFS('Historical Data'!N$2:N$93,'Historical Data'!$B$2:$B$93,'Final Prices IND without CO2 '!$D46,'Historical Data'!$A$2:$A$93,'Final Prices IND without CO2 '!$C46)</f>
        <v>99.008513958704626</v>
      </c>
      <c r="U46" s="10">
        <f>SUMIFS('Historical Data'!O$2:O$93,'Historical Data'!$B$2:$B$93,'Final Prices IND without CO2 '!$D46,'Historical Data'!$A$2:$A$93,'Final Prices IND without CO2 '!$C46)</f>
        <v>96.861121622299891</v>
      </c>
      <c r="V46" s="10">
        <f>SUMIFS('Historical Data'!P$2:P$93,'Historical Data'!$B$2:$B$93,'Final Prices IND without CO2 '!$D46,'Historical Data'!$A$2:$A$93,'Final Prices IND without CO2 '!$C46)</f>
        <v>96.428589347406401</v>
      </c>
      <c r="W46" s="10">
        <f>SUMIFS('Historical Data'!Q$2:Q$93,'Historical Data'!$B$2:$B$93,'Final Prices IND without CO2 '!$D46,'Historical Data'!$A$2:$A$93,'Final Prices IND without CO2 '!$C46)</f>
        <v>99.070421853281317</v>
      </c>
      <c r="X46" s="10">
        <f>SUMIFS('Historical Data'!R$2:R$93,'Historical Data'!$B$2:$B$93,'Final Prices IND without CO2 '!$D46,'Historical Data'!$A$2:$A$93,'Final Prices IND without CO2 '!$C46)</f>
        <v>92.873363685032103</v>
      </c>
      <c r="Y46" s="10">
        <f>SUMIFS('Historical Data'!S$2:S$93,'Historical Data'!$B$2:$B$93,'Final Prices IND without CO2 '!$D46,'Historical Data'!$A$2:$A$93,'Final Prices IND without CO2 '!$C46)</f>
        <v>87.649706693283477</v>
      </c>
      <c r="Z46" s="10">
        <f>SUMIFS('Historical Data'!T$2:T$93,'Historical Data'!$B$2:$B$93,'Final Prices IND without CO2 '!$D46,'Historical Data'!$A$2:$A$93,'Final Prices IND without CO2 '!$C46)</f>
        <v>89.679963444687303</v>
      </c>
      <c r="AA46" s="10">
        <f>SUMIFS('Historical Data'!U$2:U$93,'Historical Data'!$B$2:$B$93,'Final Prices IND without CO2 '!$D46,'Historical Data'!$A$2:$A$93,'Final Prices IND without CO2 '!$C46)</f>
        <v>76.448501465802494</v>
      </c>
      <c r="AB46" s="18">
        <f>AB42/AA42*AA46</f>
        <v>95.569673287341274</v>
      </c>
      <c r="AC46" s="18">
        <f t="shared" ref="AC46:AX46" si="21">AC42/AB42*AB46</f>
        <v>88.824497308074768</v>
      </c>
      <c r="AD46" s="18">
        <f t="shared" si="21"/>
        <v>81.830153298100328</v>
      </c>
      <c r="AE46" s="18">
        <f t="shared" si="21"/>
        <v>76.395230120399077</v>
      </c>
      <c r="AF46" s="18">
        <f t="shared" si="21"/>
        <v>87.308319744914769</v>
      </c>
      <c r="AG46" s="18">
        <f t="shared" si="21"/>
        <v>98.913860395547061</v>
      </c>
      <c r="AH46" s="18">
        <f t="shared" si="21"/>
        <v>108.07581734169347</v>
      </c>
      <c r="AI46" s="18">
        <f t="shared" si="21"/>
        <v>117.34333104385533</v>
      </c>
      <c r="AJ46" s="18">
        <f t="shared" si="21"/>
        <v>125.3401237315788</v>
      </c>
      <c r="AK46" s="18">
        <f t="shared" si="21"/>
        <v>132.02290635753266</v>
      </c>
      <c r="AL46" s="18">
        <f t="shared" si="21"/>
        <v>137.6872637211851</v>
      </c>
      <c r="AM46" s="18">
        <f t="shared" si="21"/>
        <v>143.65088664863543</v>
      </c>
      <c r="AN46" s="18">
        <f t="shared" si="21"/>
        <v>146.4787596768175</v>
      </c>
      <c r="AO46" s="18">
        <f t="shared" si="21"/>
        <v>146.24477768715997</v>
      </c>
      <c r="AP46" s="18">
        <f t="shared" si="21"/>
        <v>146.37692194654747</v>
      </c>
      <c r="AQ46" s="18">
        <f t="shared" si="21"/>
        <v>146.28896306838797</v>
      </c>
      <c r="AR46" s="18">
        <f t="shared" si="21"/>
        <v>148.27090576155385</v>
      </c>
      <c r="AS46" s="18">
        <f t="shared" si="21"/>
        <v>150.0274384801597</v>
      </c>
      <c r="AT46" s="18">
        <f t="shared" si="21"/>
        <v>149.91901506900578</v>
      </c>
      <c r="AU46" s="18">
        <f t="shared" si="21"/>
        <v>153.62415869298587</v>
      </c>
      <c r="AV46" s="18">
        <f t="shared" si="21"/>
        <v>151.91185077771971</v>
      </c>
      <c r="AW46" s="18">
        <f t="shared" si="21"/>
        <v>151.03494419598189</v>
      </c>
      <c r="AX46" s="18">
        <f t="shared" si="21"/>
        <v>153.57045720945797</v>
      </c>
      <c r="AY46" s="21">
        <f t="shared" si="2"/>
        <v>153.4261861242004</v>
      </c>
      <c r="AZ46" s="21">
        <f t="shared" si="3"/>
        <v>153.09231778831935</v>
      </c>
      <c r="BA46" s="21">
        <f t="shared" si="4"/>
        <v>154.03280400396125</v>
      </c>
      <c r="BB46" s="21">
        <f t="shared" si="5"/>
        <v>154.68661592283024</v>
      </c>
      <c r="BC46" s="21">
        <f t="shared" si="6"/>
        <v>154.61335680170538</v>
      </c>
      <c r="BD46" s="21">
        <f t="shared" si="7"/>
        <v>155.16084797505948</v>
      </c>
      <c r="BE46" s="21">
        <f t="shared" si="8"/>
        <v>155.73247244974243</v>
      </c>
      <c r="BF46" s="21">
        <f t="shared" si="9"/>
        <v>156.00729011379724</v>
      </c>
      <c r="BG46" s="21">
        <f t="shared" si="10"/>
        <v>156.3682558616182</v>
      </c>
      <c r="BH46" s="21">
        <f t="shared" si="11"/>
        <v>156.88331671795356</v>
      </c>
    </row>
    <row r="47" spans="1:60" s="23" customFormat="1" x14ac:dyDescent="0.3">
      <c r="A47" s="9" t="s">
        <v>147</v>
      </c>
      <c r="B47" s="23" t="s">
        <v>47</v>
      </c>
      <c r="C47" s="9" t="s">
        <v>97</v>
      </c>
      <c r="D47" s="23" t="s">
        <v>78</v>
      </c>
      <c r="E47" s="23" t="s">
        <v>79</v>
      </c>
      <c r="F47" s="23" t="s">
        <v>90</v>
      </c>
      <c r="G47" s="23" t="s">
        <v>90</v>
      </c>
      <c r="H47" s="23" t="s">
        <v>80</v>
      </c>
      <c r="I47" s="9" t="s">
        <v>145</v>
      </c>
      <c r="J47" s="10">
        <f>SUMIFS('Historical Data'!D$2:D$93,'Historical Data'!$B$2:$B$93,'Final Prices IND without CO2 '!$D47,'Historical Data'!$A$2:$A$93,'Final Prices IND without CO2 '!$C47)</f>
        <v>54.037283297370863</v>
      </c>
      <c r="K47" s="10">
        <f>SUMIFS('Historical Data'!E$2:E$93,'Historical Data'!$B$2:$B$93,'Final Prices IND without CO2 '!$D47,'Historical Data'!$A$2:$A$93,'Final Prices IND without CO2 '!$C47)</f>
        <v>53.565440253611676</v>
      </c>
      <c r="L47" s="10">
        <f>SUMIFS('Historical Data'!F$2:F$93,'Historical Data'!$B$2:$B$93,'Final Prices IND without CO2 '!$D47,'Historical Data'!$A$2:$A$93,'Final Prices IND without CO2 '!$C47)</f>
        <v>56.08431497820601</v>
      </c>
      <c r="M47" s="10">
        <f>SUMIFS('Historical Data'!G$2:G$93,'Historical Data'!$B$2:$B$93,'Final Prices IND without CO2 '!$D47,'Historical Data'!$A$2:$A$93,'Final Prices IND without CO2 '!$C47)</f>
        <v>71.060413393860884</v>
      </c>
      <c r="N47" s="10">
        <f>SUMIFS('Historical Data'!H$2:H$93,'Historical Data'!$B$2:$B$93,'Final Prices IND without CO2 '!$D47,'Historical Data'!$A$2:$A$93,'Final Prices IND without CO2 '!$C47)</f>
        <v>71.050187340846392</v>
      </c>
      <c r="O47" s="10">
        <f>SUMIFS('Historical Data'!I$2:I$93,'Historical Data'!$B$2:$B$93,'Final Prices IND without CO2 '!$D47,'Historical Data'!$A$2:$A$93,'Final Prices IND without CO2 '!$C47)</f>
        <v>68.7894153926798</v>
      </c>
      <c r="P47" s="10">
        <f>SUMIFS('Historical Data'!J$2:J$93,'Historical Data'!$B$2:$B$93,'Final Prices IND without CO2 '!$D47,'Historical Data'!$A$2:$A$93,'Final Prices IND without CO2 '!$C47)</f>
        <v>70.544873234865918</v>
      </c>
      <c r="Q47" s="10">
        <f>SUMIFS('Historical Data'!K$2:K$93,'Historical Data'!$B$2:$B$93,'Final Prices IND without CO2 '!$D47,'Historical Data'!$A$2:$A$93,'Final Prices IND without CO2 '!$C47)</f>
        <v>67.36184788563601</v>
      </c>
      <c r="R47" s="10">
        <f>SUMIFS('Historical Data'!L$2:L$93,'Historical Data'!$B$2:$B$93,'Final Prices IND without CO2 '!$D47,'Historical Data'!$A$2:$A$93,'Final Prices IND without CO2 '!$C47)</f>
        <v>69.847636776033596</v>
      </c>
      <c r="S47" s="10">
        <f>SUMIFS('Historical Data'!M$2:M$93,'Historical Data'!$B$2:$B$93,'Final Prices IND without CO2 '!$D47,'Historical Data'!$A$2:$A$93,'Final Prices IND without CO2 '!$C47)</f>
        <v>74.041552992695699</v>
      </c>
      <c r="T47" s="10">
        <f>SUMIFS('Historical Data'!N$2:N$93,'Historical Data'!$B$2:$B$93,'Final Prices IND without CO2 '!$D47,'Historical Data'!$A$2:$A$93,'Final Prices IND without CO2 '!$C47)</f>
        <v>74.636397593647345</v>
      </c>
      <c r="U47" s="10">
        <f>SUMIFS('Historical Data'!O$2:O$93,'Historical Data'!$B$2:$B$93,'Final Prices IND without CO2 '!$D47,'Historical Data'!$A$2:$A$93,'Final Prices IND without CO2 '!$C47)</f>
        <v>78.180153967109831</v>
      </c>
      <c r="V47" s="10">
        <f>SUMIFS('Historical Data'!P$2:P$93,'Historical Data'!$B$2:$B$93,'Final Prices IND without CO2 '!$D47,'Historical Data'!$A$2:$A$93,'Final Prices IND without CO2 '!$C47)</f>
        <v>75.041429840699607</v>
      </c>
      <c r="W47" s="10">
        <f>SUMIFS('Historical Data'!Q$2:Q$93,'Historical Data'!$B$2:$B$93,'Final Prices IND without CO2 '!$D47,'Historical Data'!$A$2:$A$93,'Final Prices IND without CO2 '!$C47)</f>
        <v>73.400463518437022</v>
      </c>
      <c r="X47" s="10">
        <f>SUMIFS('Historical Data'!R$2:R$93,'Historical Data'!$B$2:$B$93,'Final Prices IND without CO2 '!$D47,'Historical Data'!$A$2:$A$93,'Final Prices IND without CO2 '!$C47)</f>
        <v>71.079517201804094</v>
      </c>
      <c r="Y47" s="10">
        <f>SUMIFS('Historical Data'!S$2:S$93,'Historical Data'!$B$2:$B$93,'Final Prices IND without CO2 '!$D47,'Historical Data'!$A$2:$A$93,'Final Prices IND without CO2 '!$C47)</f>
        <v>68.544856883386842</v>
      </c>
      <c r="Z47" s="10">
        <f>SUMIFS('Historical Data'!T$2:T$93,'Historical Data'!$B$2:$B$93,'Final Prices IND without CO2 '!$D47,'Historical Data'!$A$2:$A$93,'Final Prices IND without CO2 '!$C47)</f>
        <v>66.864159543504542</v>
      </c>
      <c r="AA47" s="10">
        <f>SUMIFS('Historical Data'!U$2:U$93,'Historical Data'!$B$2:$B$93,'Final Prices IND without CO2 '!$D47,'Historical Data'!$A$2:$A$93,'Final Prices IND without CO2 '!$C47)</f>
        <v>64.958471526938382</v>
      </c>
      <c r="AB47" s="18">
        <f>AB42/AA42*AA47</f>
        <v>81.205776202841562</v>
      </c>
      <c r="AC47" s="18">
        <f t="shared" ref="AC47:AX47" si="22">AC42/AB42*AB47</f>
        <v>75.474384306437003</v>
      </c>
      <c r="AD47" s="18">
        <f t="shared" si="22"/>
        <v>69.53127374821662</v>
      </c>
      <c r="AE47" s="18">
        <f t="shared" si="22"/>
        <v>64.913206739437769</v>
      </c>
      <c r="AF47" s="18">
        <f t="shared" si="22"/>
        <v>74.186084664483019</v>
      </c>
      <c r="AG47" s="18">
        <f t="shared" si="22"/>
        <v>84.047339855286907</v>
      </c>
      <c r="AH47" s="18">
        <f t="shared" si="22"/>
        <v>91.832276224294887</v>
      </c>
      <c r="AI47" s="18">
        <f t="shared" si="22"/>
        <v>99.706904417192632</v>
      </c>
      <c r="AJ47" s="18">
        <f t="shared" si="22"/>
        <v>106.50179797497783</v>
      </c>
      <c r="AK47" s="18">
        <f t="shared" si="22"/>
        <v>112.18017409230342</v>
      </c>
      <c r="AL47" s="18">
        <f t="shared" si="22"/>
        <v>116.99319186858793</v>
      </c>
      <c r="AM47" s="18">
        <f t="shared" si="22"/>
        <v>122.0604962984003</v>
      </c>
      <c r="AN47" s="18">
        <f t="shared" si="22"/>
        <v>124.46334666251285</v>
      </c>
      <c r="AO47" s="18">
        <f t="shared" si="22"/>
        <v>124.2645316155</v>
      </c>
      <c r="AP47" s="18">
        <f t="shared" si="22"/>
        <v>124.37681490354734</v>
      </c>
      <c r="AQ47" s="18">
        <f t="shared" si="22"/>
        <v>124.30207603786768</v>
      </c>
      <c r="AR47" s="18">
        <f t="shared" si="22"/>
        <v>125.98613740641694</v>
      </c>
      <c r="AS47" s="18">
        <f t="shared" si="22"/>
        <v>127.47866738934584</v>
      </c>
      <c r="AT47" s="18">
        <f t="shared" si="22"/>
        <v>127.38653976184163</v>
      </c>
      <c r="AU47" s="18">
        <f t="shared" si="22"/>
        <v>130.53480901482615</v>
      </c>
      <c r="AV47" s="18">
        <f t="shared" si="22"/>
        <v>129.07985695132595</v>
      </c>
      <c r="AW47" s="18">
        <f t="shared" si="22"/>
        <v>128.33474736605723</v>
      </c>
      <c r="AX47" s="18">
        <f t="shared" si="22"/>
        <v>130.48917873794937</v>
      </c>
      <c r="AY47" s="21">
        <f t="shared" ref="AY47" si="23">TREND(AT47:AX47,AT$1:AX$1,AY$1)</f>
        <v>130.36659125743404</v>
      </c>
      <c r="AZ47" s="21">
        <f t="shared" ref="AZ47" si="24">TREND(AU47:AY47,AU$1:AY$1,AZ$1)</f>
        <v>130.08290254707029</v>
      </c>
      <c r="BA47" s="21">
        <f t="shared" ref="BA47" si="25">TREND(AV47:AZ47,AV$1:AZ$1,BA$1)</f>
        <v>130.88203589682712</v>
      </c>
      <c r="BB47" s="21">
        <f t="shared" ref="BB47" si="26">TREND(AW47:BA47,AW$1:BA$1,BB$1)</f>
        <v>131.43758142226579</v>
      </c>
      <c r="BC47" s="21">
        <f t="shared" ref="BC47" si="27">TREND(AX47:BB47,AX$1:BB$1,BC$1)</f>
        <v>131.37533297471708</v>
      </c>
      <c r="BD47" s="21">
        <f t="shared" ref="BD47" si="28">TREND(AY47:BC47,AY$1:BC$1,BD$1)</f>
        <v>131.84053751259137</v>
      </c>
      <c r="BE47" s="21">
        <f t="shared" ref="BE47" si="29">TREND(AZ47:BD47,AZ$1:BD$1,BE$1)</f>
        <v>132.32624817337398</v>
      </c>
      <c r="BF47" s="21">
        <f t="shared" ref="BF47" si="30">TREND(BA47:BE47,BA$1:BE$1,BF$1)</f>
        <v>132.55976138898086</v>
      </c>
      <c r="BG47" s="21">
        <f t="shared" ref="BG47" si="31">TREND(BB47:BF47,BB$1:BF$1,BG$1)</f>
        <v>132.86647483401191</v>
      </c>
      <c r="BH47" s="21">
        <f t="shared" ref="BH47" si="32">TREND(BC47:BG47,BC$1:BG$1,BH$1)</f>
        <v>133.30412325522877</v>
      </c>
    </row>
    <row r="48" spans="1:60" x14ac:dyDescent="0.3">
      <c r="A48" s="9" t="s">
        <v>147</v>
      </c>
      <c r="B48" t="s">
        <v>47</v>
      </c>
      <c r="C48" s="9" t="s">
        <v>5</v>
      </c>
      <c r="D48" t="s">
        <v>82</v>
      </c>
      <c r="E48" t="s">
        <v>79</v>
      </c>
      <c r="F48" t="s">
        <v>90</v>
      </c>
      <c r="G48" t="s">
        <v>90</v>
      </c>
      <c r="H48" t="s">
        <v>80</v>
      </c>
      <c r="I48" s="9" t="s">
        <v>145</v>
      </c>
      <c r="J48" s="10">
        <f>SUMIFS('Historical Data'!D$2:D$93,'Historical Data'!$B$2:$B$93,'Final Prices IND without CO2 '!$D48,'Historical Data'!$A$2:$A$93,'Final Prices IND without CO2 '!$C48)</f>
        <v>39.419481965248181</v>
      </c>
      <c r="K48" s="10">
        <f>SUMIFS('Historical Data'!E$2:E$93,'Historical Data'!$B$2:$B$93,'Final Prices IND without CO2 '!$D48,'Historical Data'!$A$2:$A$93,'Final Prices IND without CO2 '!$C48)</f>
        <v>40.501517444663151</v>
      </c>
      <c r="L48" s="10">
        <f>SUMIFS('Historical Data'!F$2:F$93,'Historical Data'!$B$2:$B$93,'Final Prices IND without CO2 '!$D48,'Historical Data'!$A$2:$A$93,'Final Prices IND without CO2 '!$C48)</f>
        <v>45.372279300405204</v>
      </c>
      <c r="M48" s="10">
        <f>SUMIFS('Historical Data'!G$2:G$93,'Historical Data'!$B$2:$B$93,'Final Prices IND without CO2 '!$D48,'Historical Data'!$A$2:$A$93,'Final Prices IND without CO2 '!$C48)</f>
        <v>38.811434549274388</v>
      </c>
      <c r="N48" s="10">
        <f>SUMIFS('Historical Data'!H$2:H$93,'Historical Data'!$B$2:$B$93,'Final Prices IND without CO2 '!$D48,'Historical Data'!$A$2:$A$93,'Final Prices IND without CO2 '!$C48)</f>
        <v>42.99711213932121</v>
      </c>
      <c r="O48" s="10">
        <f>SUMIFS('Historical Data'!I$2:I$93,'Historical Data'!$B$2:$B$93,'Final Prices IND without CO2 '!$D48,'Historical Data'!$A$2:$A$93,'Final Prices IND without CO2 '!$C48)</f>
        <v>44.879633943321984</v>
      </c>
      <c r="P48" s="10">
        <f>SUMIFS('Historical Data'!J$2:J$93,'Historical Data'!$B$2:$B$93,'Final Prices IND without CO2 '!$D48,'Historical Data'!$A$2:$A$93,'Final Prices IND without CO2 '!$C48)</f>
        <v>56.312816483022431</v>
      </c>
      <c r="Q48" s="10">
        <f>SUMIFS('Historical Data'!K$2:K$93,'Historical Data'!$B$2:$B$93,'Final Prices IND without CO2 '!$D48,'Historical Data'!$A$2:$A$93,'Final Prices IND without CO2 '!$C48)</f>
        <v>57.970198772238952</v>
      </c>
      <c r="R48" s="10">
        <f>SUMIFS('Historical Data'!L$2:L$93,'Historical Data'!$B$2:$B$93,'Final Prices IND without CO2 '!$D48,'Historical Data'!$A$2:$A$93,'Final Prices IND without CO2 '!$C48)</f>
        <v>61.124718841608413</v>
      </c>
      <c r="S48" s="10">
        <f>SUMIFS('Historical Data'!M$2:M$93,'Historical Data'!$B$2:$B$93,'Final Prices IND without CO2 '!$D48,'Historical Data'!$A$2:$A$93,'Final Prices IND without CO2 '!$C48)</f>
        <v>50.994927463367034</v>
      </c>
      <c r="T48" s="10">
        <f>SUMIFS('Historical Data'!N$2:N$93,'Historical Data'!$B$2:$B$93,'Final Prices IND without CO2 '!$D48,'Historical Data'!$A$2:$A$93,'Final Prices IND without CO2 '!$C48)</f>
        <v>49.81620850498016</v>
      </c>
      <c r="U48" s="10">
        <f>SUMIFS('Historical Data'!O$2:O$93,'Historical Data'!$B$2:$B$93,'Final Prices IND without CO2 '!$D48,'Historical Data'!$A$2:$A$93,'Final Prices IND without CO2 '!$C48)</f>
        <v>50.116607567463632</v>
      </c>
      <c r="V48" s="10">
        <f>SUMIFS('Historical Data'!P$2:P$93,'Historical Data'!$B$2:$B$93,'Final Prices IND without CO2 '!$D48,'Historical Data'!$A$2:$A$93,'Final Prices IND without CO2 '!$C48)</f>
        <v>57.906373492722047</v>
      </c>
      <c r="W48" s="10">
        <f>SUMIFS('Historical Data'!Q$2:Q$93,'Historical Data'!$B$2:$B$93,'Final Prices IND without CO2 '!$D48,'Historical Data'!$A$2:$A$93,'Final Prices IND without CO2 '!$C48)</f>
        <v>57.668355104663526</v>
      </c>
      <c r="X48" s="10">
        <f>SUMIFS('Historical Data'!R$2:R$93,'Historical Data'!$B$2:$B$93,'Final Prices IND without CO2 '!$D48,'Historical Data'!$A$2:$A$93,'Final Prices IND without CO2 '!$C48)</f>
        <v>54.456262549947191</v>
      </c>
      <c r="Y48" s="10">
        <f>SUMIFS('Historical Data'!S$2:S$93,'Historical Data'!$B$2:$B$93,'Final Prices IND without CO2 '!$D48,'Historical Data'!$A$2:$A$93,'Final Prices IND without CO2 '!$C48)</f>
        <v>51.223866727302223</v>
      </c>
      <c r="Z48" s="10">
        <f>SUMIFS('Historical Data'!T$2:T$93,'Historical Data'!$B$2:$B$93,'Final Prices IND without CO2 '!$D48,'Historical Data'!$A$2:$A$93,'Final Prices IND without CO2 '!$C48)</f>
        <v>47.780260885032313</v>
      </c>
      <c r="AA48" s="10">
        <f>SUMIFS('Historical Data'!U$2:U$93,'Historical Data'!$B$2:$B$93,'Final Prices IND without CO2 '!$D48,'Historical Data'!$A$2:$A$93,'Final Prices IND without CO2 '!$C48)</f>
        <v>44.665954962267179</v>
      </c>
      <c r="AB48" s="12">
        <f>AA48*'Projection of Coal-OIl-Gas-CO2'!O$24/'Projection of Coal-OIl-Gas-CO2'!N$24</f>
        <v>53.310532928654318</v>
      </c>
      <c r="AC48" s="12">
        <f>AB48*'Projection of Coal-OIl-Gas-CO2'!P$24/'Projection of Coal-OIl-Gas-CO2'!O$24</f>
        <v>66.917908385871911</v>
      </c>
      <c r="AD48" s="12">
        <f>AC48*'Projection of Coal-OIl-Gas-CO2'!Q$24/'Projection of Coal-OIl-Gas-CO2'!P$24</f>
        <v>62.980548126088394</v>
      </c>
      <c r="AE48" s="12">
        <f>AD48*'Projection of Coal-OIl-Gas-CO2'!R$24/'Projection of Coal-OIl-Gas-CO2'!Q$24</f>
        <v>57.722402477408039</v>
      </c>
      <c r="AF48" s="12">
        <f>AE48*'Projection of Coal-OIl-Gas-CO2'!S$24/'Projection of Coal-OIl-Gas-CO2'!R$24</f>
        <v>56.471293123718333</v>
      </c>
      <c r="AG48" s="12">
        <f>AF48*'Projection of Coal-OIl-Gas-CO2'!T$24/'Projection of Coal-OIl-Gas-CO2'!S$24</f>
        <v>59.055586349756808</v>
      </c>
      <c r="AH48" s="12">
        <f>AG48*'Projection of Coal-OIl-Gas-CO2'!U$24/'Projection of Coal-OIl-Gas-CO2'!T$24</f>
        <v>62.370782426212003</v>
      </c>
      <c r="AI48" s="12">
        <f>AH48*'Projection of Coal-OIl-Gas-CO2'!V$24/'Projection of Coal-OIl-Gas-CO2'!U$24</f>
        <v>66.433491110394613</v>
      </c>
      <c r="AJ48" s="12">
        <f>AI48*'Projection of Coal-OIl-Gas-CO2'!W$24/'Projection of Coal-OIl-Gas-CO2'!V$24</f>
        <v>68.553176841947192</v>
      </c>
      <c r="AK48" s="12">
        <f>AJ48*'Projection of Coal-OIl-Gas-CO2'!X$24/'Projection of Coal-OIl-Gas-CO2'!W$24</f>
        <v>70.174508316088762</v>
      </c>
      <c r="AL48" s="12">
        <f>AK48*'Projection of Coal-OIl-Gas-CO2'!Y$24/'Projection of Coal-OIl-Gas-CO2'!X$24</f>
        <v>72.281016076348834</v>
      </c>
      <c r="AM48" s="12">
        <f>AL48*'Projection of Coal-OIl-Gas-CO2'!Z$24/'Projection of Coal-OIl-Gas-CO2'!Y$24</f>
        <v>74.643285493123003</v>
      </c>
      <c r="AN48" s="12">
        <f>AM48*'Projection of Coal-OIl-Gas-CO2'!AA$24/'Projection of Coal-OIl-Gas-CO2'!Z$24</f>
        <v>77.117533896153375</v>
      </c>
      <c r="AO48" s="12">
        <f>AN48*'Projection of Coal-OIl-Gas-CO2'!AB$24/'Projection of Coal-OIl-Gas-CO2'!AA$24</f>
        <v>78.584117213773141</v>
      </c>
      <c r="AP48" s="12">
        <f>AO48*'Projection of Coal-OIl-Gas-CO2'!AC$24/'Projection of Coal-OIl-Gas-CO2'!AB$24</f>
        <v>79.184221877103965</v>
      </c>
      <c r="AQ48" s="12">
        <f>AP48*'Projection of Coal-OIl-Gas-CO2'!AD$24/'Projection of Coal-OIl-Gas-CO2'!AC$24</f>
        <v>80.418455778248315</v>
      </c>
      <c r="AR48" s="12">
        <f>AQ48*'Projection of Coal-OIl-Gas-CO2'!AE$24/'Projection of Coal-OIl-Gas-CO2'!AD$24</f>
        <v>82.25325439161287</v>
      </c>
      <c r="AS48" s="12">
        <f>AR48*'Projection of Coal-OIl-Gas-CO2'!AF$24/'Projection of Coal-OIl-Gas-CO2'!AE$24</f>
        <v>83.646166054636339</v>
      </c>
      <c r="AT48" s="12">
        <f>AS48*'Projection of Coal-OIl-Gas-CO2'!AG$24/'Projection of Coal-OIl-Gas-CO2'!AF$24</f>
        <v>84.859373528065845</v>
      </c>
      <c r="AU48" s="12">
        <f>AT48*'Projection of Coal-OIl-Gas-CO2'!AH$24/'Projection of Coal-OIl-Gas-CO2'!AG$24</f>
        <v>87.1539718208208</v>
      </c>
      <c r="AV48" s="12">
        <f>AU48*'Projection of Coal-OIl-Gas-CO2'!AI$24/'Projection of Coal-OIl-Gas-CO2'!AH$24</f>
        <v>90.810182770723344</v>
      </c>
      <c r="AW48" s="12">
        <f>AV48*'Projection of Coal-OIl-Gas-CO2'!AJ$24/'Projection of Coal-OIl-Gas-CO2'!AI$24</f>
        <v>92.656800138806958</v>
      </c>
      <c r="AX48" s="12">
        <f>AW48*'Projection of Coal-OIl-Gas-CO2'!AK$24/'Projection of Coal-OIl-Gas-CO2'!AJ$24</f>
        <v>93.93826811444336</v>
      </c>
      <c r="AY48" s="21">
        <f t="shared" si="2"/>
        <v>96.981904521794604</v>
      </c>
      <c r="AZ48" s="21">
        <f t="shared" si="3"/>
        <v>99.143410697018226</v>
      </c>
      <c r="BA48" s="21">
        <f t="shared" si="4"/>
        <v>101.00358131922985</v>
      </c>
      <c r="BB48" s="21">
        <f t="shared" si="5"/>
        <v>103.31440444128475</v>
      </c>
      <c r="BC48" s="21">
        <f t="shared" si="6"/>
        <v>105.70849865408945</v>
      </c>
      <c r="BD48" s="21">
        <f t="shared" si="7"/>
        <v>107.71761452934061</v>
      </c>
      <c r="BE48" s="21">
        <f t="shared" si="8"/>
        <v>109.93349942804434</v>
      </c>
      <c r="BF48" s="21">
        <f t="shared" si="9"/>
        <v>112.21443356610325</v>
      </c>
      <c r="BG48" s="21">
        <f t="shared" si="10"/>
        <v>114.38520783084914</v>
      </c>
      <c r="BH48" s="21">
        <f t="shared" si="11"/>
        <v>116.54692201876969</v>
      </c>
    </row>
    <row r="49" spans="1:60" x14ac:dyDescent="0.3">
      <c r="A49" s="9" t="s">
        <v>147</v>
      </c>
      <c r="B49" t="s">
        <v>47</v>
      </c>
      <c r="C49" s="9" t="s">
        <v>9</v>
      </c>
      <c r="D49" t="s">
        <v>82</v>
      </c>
      <c r="E49" t="s">
        <v>79</v>
      </c>
      <c r="F49" t="s">
        <v>90</v>
      </c>
      <c r="G49" t="s">
        <v>90</v>
      </c>
      <c r="H49" t="s">
        <v>80</v>
      </c>
      <c r="I49" s="9" t="s">
        <v>145</v>
      </c>
      <c r="J49" s="10">
        <f>SUMIFS('Historical Data'!D$2:D$93,'Historical Data'!$B$2:$B$93,'Final Prices IND without CO2 '!$D49,'Historical Data'!$A$2:$A$93,'Final Prices IND without CO2 '!$C49)</f>
        <v>26.743965312020983</v>
      </c>
      <c r="K49" s="10">
        <f>SUMIFS('Historical Data'!E$2:E$93,'Historical Data'!$B$2:$B$93,'Final Prices IND without CO2 '!$D49,'Historical Data'!$A$2:$A$93,'Final Prices IND without CO2 '!$C49)</f>
        <v>37.316854876329039</v>
      </c>
      <c r="L49" s="10">
        <f>SUMIFS('Historical Data'!F$2:F$93,'Historical Data'!$B$2:$B$93,'Final Prices IND without CO2 '!$D49,'Historical Data'!$A$2:$A$93,'Final Prices IND without CO2 '!$C49)</f>
        <v>30.498222535335991</v>
      </c>
      <c r="M49" s="10">
        <f>SUMIFS('Historical Data'!G$2:G$93,'Historical Data'!$B$2:$B$93,'Final Prices IND without CO2 '!$D49,'Historical Data'!$A$2:$A$93,'Final Prices IND without CO2 '!$C49)</f>
        <v>30.706228158211516</v>
      </c>
      <c r="N49" s="10">
        <f>SUMIFS('Historical Data'!H$2:H$93,'Historical Data'!$B$2:$B$93,'Final Prices IND without CO2 '!$D49,'Historical Data'!$A$2:$A$93,'Final Prices IND without CO2 '!$C49)</f>
        <v>29.572948596353143</v>
      </c>
      <c r="O49" s="10">
        <f>SUMIFS('Historical Data'!I$2:I$93,'Historical Data'!$B$2:$B$93,'Final Prices IND without CO2 '!$D49,'Historical Data'!$A$2:$A$93,'Final Prices IND without CO2 '!$C49)</f>
        <v>28.989827184602209</v>
      </c>
      <c r="P49" s="10">
        <f>SUMIFS('Historical Data'!J$2:J$93,'Historical Data'!$B$2:$B$93,'Final Prices IND without CO2 '!$D49,'Historical Data'!$A$2:$A$93,'Final Prices IND without CO2 '!$C49)</f>
        <v>38.062244838226242</v>
      </c>
      <c r="Q49" s="10">
        <f>SUMIFS('Historical Data'!K$2:K$93,'Historical Data'!$B$2:$B$93,'Final Prices IND without CO2 '!$D49,'Historical Data'!$A$2:$A$93,'Final Prices IND without CO2 '!$C49)</f>
        <v>36.960536464013678</v>
      </c>
      <c r="R49" s="10">
        <f>SUMIFS('Historical Data'!L$2:L$93,'Historical Data'!$B$2:$B$93,'Final Prices IND without CO2 '!$D49,'Historical Data'!$A$2:$A$93,'Final Prices IND without CO2 '!$C49)</f>
        <v>45.040090170716539</v>
      </c>
      <c r="S49" s="10">
        <f>SUMIFS('Historical Data'!M$2:M$93,'Historical Data'!$B$2:$B$93,'Final Prices IND without CO2 '!$D49,'Historical Data'!$A$2:$A$93,'Final Prices IND without CO2 '!$C49)</f>
        <v>39.638624180105268</v>
      </c>
      <c r="T49" s="10">
        <f>SUMIFS('Historical Data'!N$2:N$93,'Historical Data'!$B$2:$B$93,'Final Prices IND without CO2 '!$D49,'Historical Data'!$A$2:$A$93,'Final Prices IND without CO2 '!$C49)</f>
        <v>35.671248307407474</v>
      </c>
      <c r="U49" s="10">
        <f>SUMIFS('Historical Data'!O$2:O$93,'Historical Data'!$B$2:$B$93,'Final Prices IND without CO2 '!$D49,'Historical Data'!$A$2:$A$93,'Final Prices IND without CO2 '!$C49)</f>
        <v>39.196688839340553</v>
      </c>
      <c r="V49" s="10">
        <f>SUMIFS('Historical Data'!P$2:P$93,'Historical Data'!$B$2:$B$93,'Final Prices IND without CO2 '!$D49,'Historical Data'!$A$2:$A$93,'Final Prices IND without CO2 '!$C49)</f>
        <v>40.067181602200314</v>
      </c>
      <c r="W49" s="10">
        <f>SUMIFS('Historical Data'!Q$2:Q$93,'Historical Data'!$B$2:$B$93,'Final Prices IND without CO2 '!$D49,'Historical Data'!$A$2:$A$93,'Final Prices IND without CO2 '!$C49)</f>
        <v>42.338057030828146</v>
      </c>
      <c r="X49" s="10">
        <f>SUMIFS('Historical Data'!R$2:R$93,'Historical Data'!$B$2:$B$93,'Final Prices IND without CO2 '!$D49,'Historical Data'!$A$2:$A$93,'Final Prices IND without CO2 '!$C49)</f>
        <v>34.537741110807346</v>
      </c>
      <c r="Y49" s="10">
        <f>SUMIFS('Historical Data'!S$2:S$93,'Historical Data'!$B$2:$B$93,'Final Prices IND without CO2 '!$D49,'Historical Data'!$A$2:$A$93,'Final Prices IND without CO2 '!$C49)</f>
        <v>32.77838721246416</v>
      </c>
      <c r="Z49" s="10">
        <f>SUMIFS('Historical Data'!T$2:T$93,'Historical Data'!$B$2:$B$93,'Final Prices IND without CO2 '!$D49,'Historical Data'!$A$2:$A$93,'Final Prices IND without CO2 '!$C49)</f>
        <v>28.549248897105684</v>
      </c>
      <c r="AA49" s="10">
        <f>SUMIFS('Historical Data'!U$2:U$93,'Historical Data'!$B$2:$B$93,'Final Prices IND without CO2 '!$D49,'Historical Data'!$A$2:$A$93,'Final Prices IND without CO2 '!$C49)</f>
        <v>25.636487272623011</v>
      </c>
      <c r="AB49" s="12">
        <f>AA49*'Projection of Coal-OIl-Gas-CO2'!O$24/'Projection of Coal-OIl-Gas-CO2'!N$24</f>
        <v>30.59813229285594</v>
      </c>
      <c r="AC49" s="12">
        <f>AB49*'Projection of Coal-OIl-Gas-CO2'!P$24/'Projection of Coal-OIl-Gas-CO2'!O$24</f>
        <v>38.408226312282117</v>
      </c>
      <c r="AD49" s="12">
        <f>AC49*'Projection of Coal-OIl-Gas-CO2'!Q$24/'Projection of Coal-OIl-Gas-CO2'!P$24</f>
        <v>36.148337628094268</v>
      </c>
      <c r="AE49" s="12">
        <f>AD49*'Projection of Coal-OIl-Gas-CO2'!R$24/'Projection of Coal-OIl-Gas-CO2'!Q$24</f>
        <v>33.130370495994022</v>
      </c>
      <c r="AF49" s="12">
        <f>AE49*'Projection of Coal-OIl-Gas-CO2'!S$24/'Projection of Coal-OIl-Gas-CO2'!R$24</f>
        <v>32.412283329837578</v>
      </c>
      <c r="AG49" s="12">
        <f>AF49*'Projection of Coal-OIl-Gas-CO2'!T$24/'Projection of Coal-OIl-Gas-CO2'!S$24</f>
        <v>33.895565181843871</v>
      </c>
      <c r="AH49" s="12">
        <f>AG49*'Projection of Coal-OIl-Gas-CO2'!U$24/'Projection of Coal-OIl-Gas-CO2'!T$24</f>
        <v>35.798356291808744</v>
      </c>
      <c r="AI49" s="12">
        <f>AH49*'Projection of Coal-OIl-Gas-CO2'!V$24/'Projection of Coal-OIl-Gas-CO2'!U$24</f>
        <v>38.130190001899784</v>
      </c>
      <c r="AJ49" s="12">
        <f>AI49*'Projection of Coal-OIl-Gas-CO2'!W$24/'Projection of Coal-OIl-Gas-CO2'!V$24</f>
        <v>39.346805572412372</v>
      </c>
      <c r="AK49" s="12">
        <f>AJ49*'Projection of Coal-OIl-Gas-CO2'!X$24/'Projection of Coal-OIl-Gas-CO2'!W$24</f>
        <v>40.277385557473629</v>
      </c>
      <c r="AL49" s="12">
        <f>AK49*'Projection of Coal-OIl-Gas-CO2'!Y$24/'Projection of Coal-OIl-Gas-CO2'!X$24</f>
        <v>41.486437494932701</v>
      </c>
      <c r="AM49" s="12">
        <f>AL49*'Projection of Coal-OIl-Gas-CO2'!Z$24/'Projection of Coal-OIl-Gas-CO2'!Y$24</f>
        <v>42.842286483022114</v>
      </c>
      <c r="AN49" s="12">
        <f>AM49*'Projection of Coal-OIl-Gas-CO2'!AA$24/'Projection of Coal-OIl-Gas-CO2'!Z$24</f>
        <v>44.262406969580198</v>
      </c>
      <c r="AO49" s="12">
        <f>AN49*'Projection of Coal-OIl-Gas-CO2'!AB$24/'Projection of Coal-OIl-Gas-CO2'!AA$24</f>
        <v>45.104167648114043</v>
      </c>
      <c r="AP49" s="12">
        <f>AO49*'Projection of Coal-OIl-Gas-CO2'!AC$24/'Projection of Coal-OIl-Gas-CO2'!AB$24</f>
        <v>45.44860393245451</v>
      </c>
      <c r="AQ49" s="12">
        <f>AP49*'Projection of Coal-OIl-Gas-CO2'!AD$24/'Projection of Coal-OIl-Gas-CO2'!AC$24</f>
        <v>46.157005257912722</v>
      </c>
      <c r="AR49" s="12">
        <f>AQ49*'Projection of Coal-OIl-Gas-CO2'!AE$24/'Projection of Coal-OIl-Gas-CO2'!AD$24</f>
        <v>47.210106917534318</v>
      </c>
      <c r="AS49" s="12">
        <f>AR49*'Projection of Coal-OIl-Gas-CO2'!AF$24/'Projection of Coal-OIl-Gas-CO2'!AE$24</f>
        <v>48.009582987197568</v>
      </c>
      <c r="AT49" s="12">
        <f>AS49*'Projection of Coal-OIl-Gas-CO2'!AG$24/'Projection of Coal-OIl-Gas-CO2'!AF$24</f>
        <v>48.705915976784404</v>
      </c>
      <c r="AU49" s="12">
        <f>AT49*'Projection of Coal-OIl-Gas-CO2'!AH$24/'Projection of Coal-OIl-Gas-CO2'!AG$24</f>
        <v>50.022924422650817</v>
      </c>
      <c r="AV49" s="12">
        <f>AU49*'Projection of Coal-OIl-Gas-CO2'!AI$24/'Projection of Coal-OIl-Gas-CO2'!AH$24</f>
        <v>52.121444549722646</v>
      </c>
      <c r="AW49" s="12">
        <f>AV49*'Projection of Coal-OIl-Gas-CO2'!AJ$24/'Projection of Coal-OIl-Gas-CO2'!AI$24</f>
        <v>53.181329705973589</v>
      </c>
      <c r="AX49" s="12">
        <f>AW49*'Projection of Coal-OIl-Gas-CO2'!AK$24/'Projection of Coal-OIl-Gas-CO2'!AJ$24</f>
        <v>53.916841517496024</v>
      </c>
      <c r="AY49" s="21">
        <f t="shared" si="2"/>
        <v>55.66376814394971</v>
      </c>
      <c r="AZ49" s="21">
        <f t="shared" si="3"/>
        <v>56.904386991069714</v>
      </c>
      <c r="BA49" s="21">
        <f t="shared" si="4"/>
        <v>57.972051177843241</v>
      </c>
      <c r="BB49" s="21">
        <f t="shared" si="5"/>
        <v>59.298372032460065</v>
      </c>
      <c r="BC49" s="21">
        <f t="shared" si="6"/>
        <v>60.672487191709934</v>
      </c>
      <c r="BD49" s="21">
        <f t="shared" si="7"/>
        <v>61.825640048479272</v>
      </c>
      <c r="BE49" s="21">
        <f t="shared" si="8"/>
        <v>63.097470126918324</v>
      </c>
      <c r="BF49" s="21">
        <f t="shared" si="9"/>
        <v>64.406635889733025</v>
      </c>
      <c r="BG49" s="21">
        <f t="shared" si="10"/>
        <v>65.652574252786508</v>
      </c>
      <c r="BH49" s="21">
        <f t="shared" si="11"/>
        <v>66.89331249094721</v>
      </c>
    </row>
    <row r="50" spans="1:60" x14ac:dyDescent="0.3">
      <c r="A50" s="9" t="s">
        <v>147</v>
      </c>
      <c r="B50" t="s">
        <v>47</v>
      </c>
      <c r="C50" s="9" t="s">
        <v>11</v>
      </c>
      <c r="D50" t="s">
        <v>82</v>
      </c>
      <c r="E50" t="s">
        <v>79</v>
      </c>
      <c r="F50" t="s">
        <v>90</v>
      </c>
      <c r="G50" t="s">
        <v>90</v>
      </c>
      <c r="H50" t="s">
        <v>80</v>
      </c>
      <c r="I50" s="9" t="s">
        <v>145</v>
      </c>
      <c r="J50" s="10">
        <f>SUMIFS('Historical Data'!D$2:D$93,'Historical Data'!$B$2:$B$93,'Final Prices IND without CO2 '!$D50,'Historical Data'!$A$2:$A$93,'Final Prices IND without CO2 '!$C50)</f>
        <v>20.276111991541331</v>
      </c>
      <c r="K50" s="10">
        <f>SUMIFS('Historical Data'!E$2:E$93,'Historical Data'!$B$2:$B$93,'Final Prices IND without CO2 '!$D50,'Historical Data'!$A$2:$A$93,'Final Prices IND without CO2 '!$C50)</f>
        <v>23.599515099062106</v>
      </c>
      <c r="L50" s="10">
        <f>SUMIFS('Historical Data'!F$2:F$93,'Historical Data'!$B$2:$B$93,'Final Prices IND without CO2 '!$D50,'Historical Data'!$A$2:$A$93,'Final Prices IND without CO2 '!$C50)</f>
        <v>23.052106273495685</v>
      </c>
      <c r="M50" s="10">
        <f>SUMIFS('Historical Data'!G$2:G$93,'Historical Data'!$B$2:$B$93,'Final Prices IND without CO2 '!$D50,'Historical Data'!$A$2:$A$93,'Final Prices IND without CO2 '!$C50)</f>
        <v>22.876398518403128</v>
      </c>
      <c r="N50" s="10">
        <f>SUMIFS('Historical Data'!H$2:H$93,'Historical Data'!$B$2:$B$93,'Final Prices IND without CO2 '!$D50,'Historical Data'!$A$2:$A$93,'Final Prices IND without CO2 '!$C50)</f>
        <v>21.000303018265928</v>
      </c>
      <c r="O50" s="10">
        <f>SUMIFS('Historical Data'!I$2:I$93,'Historical Data'!$B$2:$B$93,'Final Prices IND without CO2 '!$D50,'Historical Data'!$A$2:$A$93,'Final Prices IND without CO2 '!$C50)</f>
        <v>21.612412838861921</v>
      </c>
      <c r="P50" s="10">
        <f>SUMIFS('Historical Data'!J$2:J$93,'Historical Data'!$B$2:$B$93,'Final Prices IND without CO2 '!$D50,'Historical Data'!$A$2:$A$93,'Final Prices IND without CO2 '!$C50)</f>
        <v>23.968581254191221</v>
      </c>
      <c r="Q50" s="10">
        <f>SUMIFS('Historical Data'!K$2:K$93,'Historical Data'!$B$2:$B$93,'Final Prices IND without CO2 '!$D50,'Historical Data'!$A$2:$A$93,'Final Prices IND without CO2 '!$C50)</f>
        <v>23.890502537767112</v>
      </c>
      <c r="R50" s="10">
        <f>SUMIFS('Historical Data'!L$2:L$93,'Historical Data'!$B$2:$B$93,'Final Prices IND without CO2 '!$D50,'Historical Data'!$A$2:$A$93,'Final Prices IND without CO2 '!$C50)</f>
        <v>28.329809006047842</v>
      </c>
      <c r="S50" s="10">
        <f>SUMIFS('Historical Data'!M$2:M$93,'Historical Data'!$B$2:$B$93,'Final Prices IND without CO2 '!$D50,'Historical Data'!$A$2:$A$93,'Final Prices IND without CO2 '!$C50)</f>
        <v>30.249820500980221</v>
      </c>
      <c r="T50" s="10">
        <f>SUMIFS('Historical Data'!N$2:N$93,'Historical Data'!$B$2:$B$93,'Final Prices IND without CO2 '!$D50,'Historical Data'!$A$2:$A$93,'Final Prices IND without CO2 '!$C50)</f>
        <v>30.026992354343079</v>
      </c>
      <c r="U50" s="10">
        <f>SUMIFS('Historical Data'!O$2:O$93,'Historical Data'!$B$2:$B$93,'Final Prices IND without CO2 '!$D50,'Historical Data'!$A$2:$A$93,'Final Prices IND without CO2 '!$C50)</f>
        <v>30.984170177902001</v>
      </c>
      <c r="V50" s="10">
        <f>SUMIFS('Historical Data'!P$2:P$93,'Historical Data'!$B$2:$B$93,'Final Prices IND without CO2 '!$D50,'Historical Data'!$A$2:$A$93,'Final Prices IND without CO2 '!$C50)</f>
        <v>37.254369139715578</v>
      </c>
      <c r="W50" s="10">
        <f>SUMIFS('Historical Data'!Q$2:Q$93,'Historical Data'!$B$2:$B$93,'Final Prices IND without CO2 '!$D50,'Historical Data'!$A$2:$A$93,'Final Prices IND without CO2 '!$C50)</f>
        <v>34.358356179117102</v>
      </c>
      <c r="X50" s="10">
        <f>SUMIFS('Historical Data'!R$2:R$93,'Historical Data'!$B$2:$B$93,'Final Prices IND without CO2 '!$D50,'Historical Data'!$A$2:$A$93,'Final Prices IND without CO2 '!$C50)</f>
        <v>33.19608820841367</v>
      </c>
      <c r="Y50" s="10">
        <f>SUMIFS('Historical Data'!S$2:S$93,'Historical Data'!$B$2:$B$93,'Final Prices IND without CO2 '!$D50,'Historical Data'!$A$2:$A$93,'Final Prices IND without CO2 '!$C50)</f>
        <v>28.265563477776919</v>
      </c>
      <c r="Z50" s="10">
        <f>SUMIFS('Historical Data'!T$2:T$93,'Historical Data'!$B$2:$B$93,'Final Prices IND without CO2 '!$D50,'Historical Data'!$A$2:$A$93,'Final Prices IND without CO2 '!$C50)</f>
        <v>20.172360441750765</v>
      </c>
      <c r="AA50" s="10">
        <f>SUMIFS('Historical Data'!U$2:U$93,'Historical Data'!$B$2:$B$93,'Final Prices IND without CO2 '!$D50,'Historical Data'!$A$2:$A$93,'Final Prices IND without CO2 '!$C50)</f>
        <v>18.419973009678625</v>
      </c>
      <c r="AB50" s="12">
        <f>AA50*'Projection of Coal-OIl-Gas-CO2'!O$24/'Projection of Coal-OIl-Gas-CO2'!N$24</f>
        <v>21.984945323724752</v>
      </c>
      <c r="AC50" s="12">
        <f>AB50*'Projection of Coal-OIl-Gas-CO2'!P$24/'Projection of Coal-OIl-Gas-CO2'!O$24</f>
        <v>27.596545677198737</v>
      </c>
      <c r="AD50" s="12">
        <f>AC50*'Projection of Coal-OIl-Gas-CO2'!Q$24/'Projection of Coal-OIl-Gas-CO2'!P$24</f>
        <v>25.972801826297935</v>
      </c>
      <c r="AE50" s="12">
        <f>AD50*'Projection of Coal-OIl-Gas-CO2'!R$24/'Projection of Coal-OIl-Gas-CO2'!Q$24</f>
        <v>23.804373970865939</v>
      </c>
      <c r="AF50" s="12">
        <f>AE50*'Projection of Coal-OIl-Gas-CO2'!S$24/'Projection of Coal-OIl-Gas-CO2'!R$24</f>
        <v>23.288423947037071</v>
      </c>
      <c r="AG50" s="12">
        <f>AF50*'Projection of Coal-OIl-Gas-CO2'!T$24/'Projection of Coal-OIl-Gas-CO2'!S$24</f>
        <v>24.354171035909072</v>
      </c>
      <c r="AH50" s="12">
        <f>AG50*'Projection of Coal-OIl-Gas-CO2'!U$24/'Projection of Coal-OIl-Gas-CO2'!T$24</f>
        <v>25.721338094168193</v>
      </c>
      <c r="AI50" s="12">
        <f>AH50*'Projection of Coal-OIl-Gas-CO2'!V$24/'Projection of Coal-OIl-Gas-CO2'!U$24</f>
        <v>27.396774886509245</v>
      </c>
      <c r="AJ50" s="12">
        <f>AI50*'Projection of Coal-OIl-Gas-CO2'!W$24/'Projection of Coal-OIl-Gas-CO2'!V$24</f>
        <v>28.27092062003679</v>
      </c>
      <c r="AK50" s="12">
        <f>AJ50*'Projection of Coal-OIl-Gas-CO2'!X$24/'Projection of Coal-OIl-Gas-CO2'!W$24</f>
        <v>28.939548034779392</v>
      </c>
      <c r="AL50" s="12">
        <f>AK50*'Projection of Coal-OIl-Gas-CO2'!Y$24/'Projection of Coal-OIl-Gas-CO2'!X$24</f>
        <v>29.808259251665898</v>
      </c>
      <c r="AM50" s="12">
        <f>AL50*'Projection of Coal-OIl-Gas-CO2'!Z$24/'Projection of Coal-OIl-Gas-CO2'!Y$24</f>
        <v>30.782445047879776</v>
      </c>
      <c r="AN50" s="12">
        <f>AM50*'Projection of Coal-OIl-Gas-CO2'!AA$24/'Projection of Coal-OIl-Gas-CO2'!Z$24</f>
        <v>31.80281030910751</v>
      </c>
      <c r="AO50" s="12">
        <f>AN50*'Projection of Coal-OIl-Gas-CO2'!AB$24/'Projection of Coal-OIl-Gas-CO2'!AA$24</f>
        <v>32.407620508504834</v>
      </c>
      <c r="AP50" s="12">
        <f>AO50*'Projection of Coal-OIl-Gas-CO2'!AC$24/'Projection of Coal-OIl-Gas-CO2'!AB$24</f>
        <v>32.655100086874398</v>
      </c>
      <c r="AQ50" s="12">
        <f>AP50*'Projection of Coal-OIl-Gas-CO2'!AD$24/'Projection of Coal-OIl-Gas-CO2'!AC$24</f>
        <v>33.164090774880847</v>
      </c>
      <c r="AR50" s="12">
        <f>AQ50*'Projection of Coal-OIl-Gas-CO2'!AE$24/'Projection of Coal-OIl-Gas-CO2'!AD$24</f>
        <v>33.920750762670693</v>
      </c>
      <c r="AS50" s="12">
        <f>AR50*'Projection of Coal-OIl-Gas-CO2'!AF$24/'Projection of Coal-OIl-Gas-CO2'!AE$24</f>
        <v>34.495179211797847</v>
      </c>
      <c r="AT50" s="12">
        <f>AS50*'Projection of Coal-OIl-Gas-CO2'!AG$24/'Projection of Coal-OIl-Gas-CO2'!AF$24</f>
        <v>34.995498726618258</v>
      </c>
      <c r="AU50" s="12">
        <f>AT50*'Projection of Coal-OIl-Gas-CO2'!AH$24/'Projection of Coal-OIl-Gas-CO2'!AG$24</f>
        <v>35.941777355527158</v>
      </c>
      <c r="AV50" s="12">
        <f>AU50*'Projection of Coal-OIl-Gas-CO2'!AI$24/'Projection of Coal-OIl-Gas-CO2'!AH$24</f>
        <v>37.449576910507894</v>
      </c>
      <c r="AW50" s="12">
        <f>AV50*'Projection of Coal-OIl-Gas-CO2'!AJ$24/'Projection of Coal-OIl-Gas-CO2'!AI$24</f>
        <v>38.211110882143309</v>
      </c>
      <c r="AX50" s="12">
        <f>AW50*'Projection of Coal-OIl-Gas-CO2'!AK$24/'Projection of Coal-OIl-Gas-CO2'!AJ$24</f>
        <v>38.739580620312587</v>
      </c>
      <c r="AY50" s="21">
        <f t="shared" si="2"/>
        <v>39.994758093223027</v>
      </c>
      <c r="AZ50" s="21">
        <f t="shared" si="3"/>
        <v>40.886150327901532</v>
      </c>
      <c r="BA50" s="21">
        <f t="shared" si="4"/>
        <v>41.653273580577661</v>
      </c>
      <c r="BB50" s="21">
        <f t="shared" si="5"/>
        <v>42.606243232168936</v>
      </c>
      <c r="BC50" s="21">
        <f t="shared" si="6"/>
        <v>43.593553384157076</v>
      </c>
      <c r="BD50" s="21">
        <f t="shared" si="7"/>
        <v>44.42210076944616</v>
      </c>
      <c r="BE50" s="21">
        <f t="shared" si="8"/>
        <v>45.33591846485092</v>
      </c>
      <c r="BF50" s="21">
        <f t="shared" si="9"/>
        <v>46.276562077987364</v>
      </c>
      <c r="BG50" s="21">
        <f t="shared" si="10"/>
        <v>47.17177641742137</v>
      </c>
      <c r="BH50" s="21">
        <f t="shared" si="11"/>
        <v>48.063254435293402</v>
      </c>
    </row>
    <row r="51" spans="1:60" x14ac:dyDescent="0.3">
      <c r="A51" s="9" t="s">
        <v>147</v>
      </c>
      <c r="B51" t="s">
        <v>47</v>
      </c>
      <c r="C51" s="9" t="s">
        <v>13</v>
      </c>
      <c r="D51" t="s">
        <v>82</v>
      </c>
      <c r="E51" t="s">
        <v>79</v>
      </c>
      <c r="F51" t="s">
        <v>90</v>
      </c>
      <c r="G51" t="s">
        <v>90</v>
      </c>
      <c r="H51" t="s">
        <v>80</v>
      </c>
      <c r="I51" s="9" t="s">
        <v>145</v>
      </c>
      <c r="J51" s="10">
        <f>SUMIFS('Historical Data'!D$2:D$93,'Historical Data'!$B$2:$B$93,'Final Prices IND without CO2 '!$D51,'Historical Data'!$A$2:$A$93,'Final Prices IND without CO2 '!$C51)</f>
        <v>28.001550953245751</v>
      </c>
      <c r="K51" s="10">
        <f>SUMIFS('Historical Data'!E$2:E$93,'Historical Data'!$B$2:$B$93,'Final Prices IND without CO2 '!$D51,'Historical Data'!$A$2:$A$93,'Final Prices IND without CO2 '!$C51)</f>
        <v>27.793256409351834</v>
      </c>
      <c r="L51" s="10">
        <f>SUMIFS('Historical Data'!F$2:F$93,'Historical Data'!$B$2:$B$93,'Final Prices IND without CO2 '!$D51,'Historical Data'!$A$2:$A$93,'Final Prices IND without CO2 '!$C51)</f>
        <v>26.167988129088396</v>
      </c>
      <c r="M51" s="10">
        <f>SUMIFS('Historical Data'!G$2:G$93,'Historical Data'!$B$2:$B$93,'Final Prices IND without CO2 '!$D51,'Historical Data'!$A$2:$A$93,'Final Prices IND without CO2 '!$C51)</f>
        <v>26.333014561682926</v>
      </c>
      <c r="N51" s="10">
        <f>SUMIFS('Historical Data'!H$2:H$93,'Historical Data'!$B$2:$B$93,'Final Prices IND without CO2 '!$D51,'Historical Data'!$A$2:$A$93,'Final Prices IND without CO2 '!$C51)</f>
        <v>25.000615887060096</v>
      </c>
      <c r="O51" s="10">
        <f>SUMIFS('Historical Data'!I$2:I$93,'Historical Data'!$B$2:$B$93,'Final Prices IND without CO2 '!$D51,'Historical Data'!$A$2:$A$93,'Final Prices IND without CO2 '!$C51)</f>
        <v>30.781881689117633</v>
      </c>
      <c r="P51" s="10">
        <f>SUMIFS('Historical Data'!J$2:J$93,'Historical Data'!$B$2:$B$93,'Final Prices IND without CO2 '!$D51,'Historical Data'!$A$2:$A$93,'Final Prices IND without CO2 '!$C51)</f>
        <v>38.931905858760345</v>
      </c>
      <c r="Q51" s="10">
        <f>SUMIFS('Historical Data'!K$2:K$93,'Historical Data'!$B$2:$B$93,'Final Prices IND without CO2 '!$D51,'Historical Data'!$A$2:$A$93,'Final Prices IND without CO2 '!$C51)</f>
        <v>33.086665939085513</v>
      </c>
      <c r="R51" s="10">
        <f>SUMIFS('Historical Data'!L$2:L$93,'Historical Data'!$B$2:$B$93,'Final Prices IND without CO2 '!$D51,'Historical Data'!$A$2:$A$93,'Final Prices IND without CO2 '!$C51)</f>
        <v>41.056158248146808</v>
      </c>
      <c r="S51" s="10">
        <f>SUMIFS('Historical Data'!M$2:M$93,'Historical Data'!$B$2:$B$93,'Final Prices IND without CO2 '!$D51,'Historical Data'!$A$2:$A$93,'Final Prices IND without CO2 '!$C51)</f>
        <v>38.978457163450521</v>
      </c>
      <c r="T51" s="10">
        <f>SUMIFS('Historical Data'!N$2:N$93,'Historical Data'!$B$2:$B$93,'Final Prices IND without CO2 '!$D51,'Historical Data'!$A$2:$A$93,'Final Prices IND without CO2 '!$C51)</f>
        <v>38.672472294611524</v>
      </c>
      <c r="U51" s="10">
        <f>SUMIFS('Historical Data'!O$2:O$93,'Historical Data'!$B$2:$B$93,'Final Prices IND without CO2 '!$D51,'Historical Data'!$A$2:$A$93,'Final Prices IND without CO2 '!$C51)</f>
        <v>39.107324692834517</v>
      </c>
      <c r="V51" s="10">
        <f>SUMIFS('Historical Data'!P$2:P$93,'Historical Data'!$B$2:$B$93,'Final Prices IND without CO2 '!$D51,'Historical Data'!$A$2:$A$93,'Final Prices IND without CO2 '!$C51)</f>
        <v>40.24875532948441</v>
      </c>
      <c r="W51" s="10">
        <f>SUMIFS('Historical Data'!Q$2:Q$93,'Historical Data'!$B$2:$B$93,'Final Prices IND without CO2 '!$D51,'Historical Data'!$A$2:$A$93,'Final Prices IND without CO2 '!$C51)</f>
        <v>38.515106646595498</v>
      </c>
      <c r="X51" s="10">
        <f>SUMIFS('Historical Data'!R$2:R$93,'Historical Data'!$B$2:$B$93,'Final Prices IND without CO2 '!$D51,'Historical Data'!$A$2:$A$93,'Final Prices IND without CO2 '!$C51)</f>
        <v>36.835915198081778</v>
      </c>
      <c r="Y51" s="10">
        <f>SUMIFS('Historical Data'!S$2:S$93,'Historical Data'!$B$2:$B$93,'Final Prices IND without CO2 '!$D51,'Historical Data'!$A$2:$A$93,'Final Prices IND without CO2 '!$C51)</f>
        <v>34.25388058783107</v>
      </c>
      <c r="Z51" s="10">
        <f>SUMIFS('Historical Data'!T$2:T$93,'Historical Data'!$B$2:$B$93,'Final Prices IND without CO2 '!$D51,'Historical Data'!$A$2:$A$93,'Final Prices IND without CO2 '!$C51)</f>
        <v>30.384877944303639</v>
      </c>
      <c r="AA51" s="10">
        <f>SUMIFS('Historical Data'!U$2:U$93,'Historical Data'!$B$2:$B$93,'Final Prices IND without CO2 '!$D51,'Historical Data'!$A$2:$A$93,'Final Prices IND without CO2 '!$C51)</f>
        <v>27.74532178584634</v>
      </c>
      <c r="AB51" s="12">
        <f>AA51*'Projection of Coal-OIl-Gas-CO2'!O$24/'Projection of Coal-OIl-Gas-CO2'!N$24</f>
        <v>33.115107287642182</v>
      </c>
      <c r="AC51" s="12">
        <f>AB51*'Projection of Coal-OIl-Gas-CO2'!P$24/'Projection of Coal-OIl-Gas-CO2'!O$24</f>
        <v>41.567652655591189</v>
      </c>
      <c r="AD51" s="12">
        <f>AC51*'Projection of Coal-OIl-Gas-CO2'!Q$24/'Projection of Coal-OIl-Gas-CO2'!P$24</f>
        <v>39.121867549534826</v>
      </c>
      <c r="AE51" s="12">
        <f>AD51*'Projection of Coal-OIl-Gas-CO2'!R$24/'Projection of Coal-OIl-Gas-CO2'!Q$24</f>
        <v>35.855645140482387</v>
      </c>
      <c r="AF51" s="12">
        <f>AE51*'Projection of Coal-OIl-Gas-CO2'!S$24/'Projection of Coal-OIl-Gas-CO2'!R$24</f>
        <v>35.078488766310443</v>
      </c>
      <c r="AG51" s="12">
        <f>AF51*'Projection of Coal-OIl-Gas-CO2'!T$24/'Projection of Coal-OIl-Gas-CO2'!S$24</f>
        <v>36.683784056783757</v>
      </c>
      <c r="AH51" s="12">
        <f>AG51*'Projection of Coal-OIl-Gas-CO2'!U$24/'Projection of Coal-OIl-Gas-CO2'!T$24</f>
        <v>38.743097061557265</v>
      </c>
      <c r="AI51" s="12">
        <f>AH51*'Projection of Coal-OIl-Gas-CO2'!V$24/'Projection of Coal-OIl-Gas-CO2'!U$24</f>
        <v>41.266745326998432</v>
      </c>
      <c r="AJ51" s="12">
        <f>AI51*'Projection of Coal-OIl-Gas-CO2'!W$24/'Projection of Coal-OIl-Gas-CO2'!V$24</f>
        <v>42.583438606174397</v>
      </c>
      <c r="AK51" s="12">
        <f>AJ51*'Projection of Coal-OIl-Gas-CO2'!X$24/'Projection of Coal-OIl-Gas-CO2'!W$24</f>
        <v>43.59056726847615</v>
      </c>
      <c r="AL51" s="12">
        <f>AK51*'Projection of Coal-OIl-Gas-CO2'!Y$24/'Projection of Coal-OIl-Gas-CO2'!X$24</f>
        <v>44.899074736908688</v>
      </c>
      <c r="AM51" s="12">
        <f>AL51*'Projection of Coal-OIl-Gas-CO2'!Z$24/'Projection of Coal-OIl-Gas-CO2'!Y$24</f>
        <v>46.366454650058003</v>
      </c>
      <c r="AN51" s="12">
        <f>AM51*'Projection of Coal-OIl-Gas-CO2'!AA$24/'Projection of Coal-OIl-Gas-CO2'!Z$24</f>
        <v>47.903392977654207</v>
      </c>
      <c r="AO51" s="12">
        <f>AN51*'Projection of Coal-OIl-Gas-CO2'!AB$24/'Projection of Coal-OIl-Gas-CO2'!AA$24</f>
        <v>48.814396136715487</v>
      </c>
      <c r="AP51" s="12">
        <f>AO51*'Projection of Coal-OIl-Gas-CO2'!AC$24/'Projection of Coal-OIl-Gas-CO2'!AB$24</f>
        <v>49.187165441734628</v>
      </c>
      <c r="AQ51" s="12">
        <f>AP51*'Projection of Coal-OIl-Gas-CO2'!AD$24/'Projection of Coal-OIl-Gas-CO2'!AC$24</f>
        <v>49.953839226615742</v>
      </c>
      <c r="AR51" s="12">
        <f>AQ51*'Projection of Coal-OIl-Gas-CO2'!AE$24/'Projection of Coal-OIl-Gas-CO2'!AD$24</f>
        <v>51.093568086841152</v>
      </c>
      <c r="AS51" s="12">
        <f>AR51*'Projection of Coal-OIl-Gas-CO2'!AF$24/'Projection of Coal-OIl-Gas-CO2'!AE$24</f>
        <v>51.958808342926403</v>
      </c>
      <c r="AT51" s="12">
        <f>AS51*'Projection of Coal-OIl-Gas-CO2'!AG$24/'Projection of Coal-OIl-Gas-CO2'!AF$24</f>
        <v>52.71242106142153</v>
      </c>
      <c r="AU51" s="12">
        <f>AT51*'Projection of Coal-OIl-Gas-CO2'!AH$24/'Projection of Coal-OIl-Gas-CO2'!AG$24</f>
        <v>54.137765444084387</v>
      </c>
      <c r="AV51" s="12">
        <f>AU51*'Projection of Coal-OIl-Gas-CO2'!AI$24/'Projection of Coal-OIl-Gas-CO2'!AH$24</f>
        <v>56.408907959847852</v>
      </c>
      <c r="AW51" s="12">
        <f>AV51*'Projection of Coal-OIl-Gas-CO2'!AJ$24/'Projection of Coal-OIl-Gas-CO2'!AI$24</f>
        <v>57.555978321068039</v>
      </c>
      <c r="AX51" s="12">
        <f>AW51*'Projection of Coal-OIl-Gas-CO2'!AK$24/'Projection of Coal-OIl-Gas-CO2'!AJ$24</f>
        <v>58.351992676348814</v>
      </c>
      <c r="AY51" s="21">
        <f t="shared" si="2"/>
        <v>60.242619924605151</v>
      </c>
      <c r="AZ51" s="21">
        <f t="shared" si="3"/>
        <v>61.585290968453592</v>
      </c>
      <c r="BA51" s="21">
        <f t="shared" si="4"/>
        <v>62.740780256288872</v>
      </c>
      <c r="BB51" s="21">
        <f t="shared" si="5"/>
        <v>64.176203078116941</v>
      </c>
      <c r="BC51" s="21">
        <f t="shared" si="6"/>
        <v>65.663351721328581</v>
      </c>
      <c r="BD51" s="21">
        <f t="shared" si="7"/>
        <v>66.911361900691645</v>
      </c>
      <c r="BE51" s="21">
        <f t="shared" si="8"/>
        <v>68.287811583830717</v>
      </c>
      <c r="BF51" s="21">
        <f t="shared" si="9"/>
        <v>69.704668151348869</v>
      </c>
      <c r="BG51" s="21">
        <f t="shared" si="10"/>
        <v>71.053096289753285</v>
      </c>
      <c r="BH51" s="21">
        <f t="shared" si="11"/>
        <v>72.395896545642699</v>
      </c>
    </row>
    <row r="52" spans="1:60" x14ac:dyDescent="0.3">
      <c r="A52" s="9" t="s">
        <v>147</v>
      </c>
      <c r="B52" t="s">
        <v>47</v>
      </c>
      <c r="C52" s="9" t="s">
        <v>15</v>
      </c>
      <c r="D52" t="s">
        <v>82</v>
      </c>
      <c r="E52" t="s">
        <v>79</v>
      </c>
      <c r="F52" t="s">
        <v>90</v>
      </c>
      <c r="G52" t="s">
        <v>90</v>
      </c>
      <c r="H52" t="s">
        <v>80</v>
      </c>
      <c r="I52" s="9" t="s">
        <v>145</v>
      </c>
      <c r="J52" s="10">
        <f>SUMIFS('Historical Data'!D$2:D$93,'Historical Data'!$B$2:$B$93,'Final Prices IND without CO2 '!$D52,'Historical Data'!$A$2:$A$93,'Final Prices IND without CO2 '!$C52)</f>
        <v>23.510632684861843</v>
      </c>
      <c r="K52" s="10">
        <f>SUMIFS('Historical Data'!E$2:E$93,'Historical Data'!$B$2:$B$93,'Final Prices IND without CO2 '!$D52,'Historical Data'!$A$2:$A$93,'Final Prices IND without CO2 '!$C52)</f>
        <v>26.365207367277396</v>
      </c>
      <c r="L52" s="10">
        <f>SUMIFS('Historical Data'!F$2:F$93,'Historical Data'!$B$2:$B$93,'Final Prices IND without CO2 '!$D52,'Historical Data'!$A$2:$A$93,'Final Prices IND without CO2 '!$C52)</f>
        <v>22.743205928925672</v>
      </c>
      <c r="M52" s="10">
        <f>SUMIFS('Historical Data'!G$2:G$93,'Historical Data'!$B$2:$B$93,'Final Prices IND without CO2 '!$D52,'Historical Data'!$A$2:$A$93,'Final Prices IND without CO2 '!$C52)</f>
        <v>24.61705134719239</v>
      </c>
      <c r="N52" s="10">
        <f>SUMIFS('Historical Data'!H$2:H$93,'Historical Data'!$B$2:$B$93,'Final Prices IND without CO2 '!$D52,'Historical Data'!$A$2:$A$93,'Final Prices IND without CO2 '!$C52)</f>
        <v>23.774837823405271</v>
      </c>
      <c r="O52" s="10">
        <f>SUMIFS('Historical Data'!I$2:I$93,'Historical Data'!$B$2:$B$93,'Final Prices IND without CO2 '!$D52,'Historical Data'!$A$2:$A$93,'Final Prices IND without CO2 '!$C52)</f>
        <v>29.430230368451223</v>
      </c>
      <c r="P52" s="10">
        <f>SUMIFS('Historical Data'!J$2:J$93,'Historical Data'!$B$2:$B$93,'Final Prices IND without CO2 '!$D52,'Historical Data'!$A$2:$A$93,'Final Prices IND without CO2 '!$C52)</f>
        <v>35.76972659876634</v>
      </c>
      <c r="Q52" s="10">
        <f>SUMIFS('Historical Data'!K$2:K$93,'Historical Data'!$B$2:$B$93,'Final Prices IND without CO2 '!$D52,'Historical Data'!$A$2:$A$93,'Final Prices IND without CO2 '!$C52)</f>
        <v>38.466769284700739</v>
      </c>
      <c r="R52" s="10">
        <f>SUMIFS('Historical Data'!L$2:L$93,'Historical Data'!$B$2:$B$93,'Final Prices IND without CO2 '!$D52,'Historical Data'!$A$2:$A$93,'Final Prices IND without CO2 '!$C52)</f>
        <v>43.614221169053586</v>
      </c>
      <c r="S52" s="10">
        <f>SUMIFS('Historical Data'!M$2:M$93,'Historical Data'!$B$2:$B$93,'Final Prices IND without CO2 '!$D52,'Historical Data'!$A$2:$A$93,'Final Prices IND without CO2 '!$C52)</f>
        <v>42.219958375765941</v>
      </c>
      <c r="T52" s="10">
        <f>SUMIFS('Historical Data'!N$2:N$93,'Historical Data'!$B$2:$B$93,'Final Prices IND without CO2 '!$D52,'Historical Data'!$A$2:$A$93,'Final Prices IND without CO2 '!$C52)</f>
        <v>41.020130672671904</v>
      </c>
      <c r="U52" s="10">
        <f>SUMIFS('Historical Data'!O$2:O$93,'Historical Data'!$B$2:$B$93,'Final Prices IND without CO2 '!$D52,'Historical Data'!$A$2:$A$93,'Final Prices IND without CO2 '!$C52)</f>
        <v>43.457871122193112</v>
      </c>
      <c r="V52" s="10">
        <f>SUMIFS('Historical Data'!P$2:P$93,'Historical Data'!$B$2:$B$93,'Final Prices IND without CO2 '!$D52,'Historical Data'!$A$2:$A$93,'Final Prices IND without CO2 '!$C52)</f>
        <v>46.724464687196523</v>
      </c>
      <c r="W52" s="10">
        <f>SUMIFS('Historical Data'!Q$2:Q$93,'Historical Data'!$B$2:$B$93,'Final Prices IND without CO2 '!$D52,'Historical Data'!$A$2:$A$93,'Final Prices IND without CO2 '!$C52)</f>
        <v>47.233088252114904</v>
      </c>
      <c r="X52" s="10">
        <f>SUMIFS('Historical Data'!R$2:R$93,'Historical Data'!$B$2:$B$93,'Final Prices IND without CO2 '!$D52,'Historical Data'!$A$2:$A$93,'Final Prices IND without CO2 '!$C52)</f>
        <v>44.683701716942181</v>
      </c>
      <c r="Y52" s="10">
        <f>SUMIFS('Historical Data'!S$2:S$93,'Historical Data'!$B$2:$B$93,'Final Prices IND without CO2 '!$D52,'Historical Data'!$A$2:$A$93,'Final Prices IND without CO2 '!$C52)</f>
        <v>42.958545560957432</v>
      </c>
      <c r="Z52" s="10">
        <f>SUMIFS('Historical Data'!T$2:T$93,'Historical Data'!$B$2:$B$93,'Final Prices IND without CO2 '!$D52,'Historical Data'!$A$2:$A$93,'Final Prices IND without CO2 '!$C52)</f>
        <v>37.136629447130758</v>
      </c>
      <c r="AA52" s="10">
        <f>SUMIFS('Historical Data'!U$2:U$93,'Historical Data'!$B$2:$B$93,'Final Prices IND without CO2 '!$D52,'Historical Data'!$A$2:$A$93,'Final Prices IND without CO2 '!$C52)</f>
        <v>36.522322075758531</v>
      </c>
      <c r="AB52" s="12">
        <f>AA52*'Projection of Coal-OIl-Gas-CO2'!O$24/'Projection of Coal-OIl-Gas-CO2'!N$24</f>
        <v>43.590794270388876</v>
      </c>
      <c r="AC52" s="12">
        <f>AB52*'Projection of Coal-OIl-Gas-CO2'!P$24/'Projection of Coal-OIl-Gas-CO2'!O$24</f>
        <v>54.717231608941368</v>
      </c>
      <c r="AD52" s="12">
        <f>AC52*'Projection of Coal-OIl-Gas-CO2'!Q$24/'Projection of Coal-OIl-Gas-CO2'!P$24</f>
        <v>51.497742858335087</v>
      </c>
      <c r="AE52" s="12">
        <f>AD52*'Projection of Coal-OIl-Gas-CO2'!R$24/'Projection of Coal-OIl-Gas-CO2'!Q$24</f>
        <v>47.198278331838722</v>
      </c>
      <c r="AF52" s="12">
        <f>AE52*'Projection of Coal-OIl-Gas-CO2'!S$24/'Projection of Coal-OIl-Gas-CO2'!R$24</f>
        <v>46.175275044300143</v>
      </c>
      <c r="AG52" s="12">
        <f>AF52*'Projection of Coal-OIl-Gas-CO2'!T$24/'Projection of Coal-OIl-Gas-CO2'!S$24</f>
        <v>48.288392061932754</v>
      </c>
      <c r="AH52" s="12">
        <f>AG52*'Projection of Coal-OIl-Gas-CO2'!U$24/'Projection of Coal-OIl-Gas-CO2'!T$24</f>
        <v>50.999151497186567</v>
      </c>
      <c r="AI52" s="12">
        <f>AH52*'Projection of Coal-OIl-Gas-CO2'!V$24/'Projection of Coal-OIl-Gas-CO2'!U$24</f>
        <v>54.321134765853863</v>
      </c>
      <c r="AJ52" s="12">
        <f>AI52*'Projection of Coal-OIl-Gas-CO2'!W$24/'Projection of Coal-OIl-Gas-CO2'!V$24</f>
        <v>56.054352941812539</v>
      </c>
      <c r="AK52" s="12">
        <f>AJ52*'Projection of Coal-OIl-Gas-CO2'!X$24/'Projection of Coal-OIl-Gas-CO2'!W$24</f>
        <v>57.380078325724881</v>
      </c>
      <c r="AL52" s="12">
        <f>AK52*'Projection of Coal-OIl-Gas-CO2'!Y$24/'Projection of Coal-OIl-Gas-CO2'!X$24</f>
        <v>59.102521178235165</v>
      </c>
      <c r="AM52" s="12">
        <f>AL52*'Projection of Coal-OIl-Gas-CO2'!Z$24/'Projection of Coal-OIl-Gas-CO2'!Y$24</f>
        <v>61.034094443421672</v>
      </c>
      <c r="AN52" s="12">
        <f>AM52*'Projection of Coal-OIl-Gas-CO2'!AA$24/'Projection of Coal-OIl-Gas-CO2'!Z$24</f>
        <v>63.057230345189474</v>
      </c>
      <c r="AO52" s="12">
        <f>AN52*'Projection of Coal-OIl-Gas-CO2'!AB$24/'Projection of Coal-OIl-Gas-CO2'!AA$24</f>
        <v>64.256421727581099</v>
      </c>
      <c r="AP52" s="12">
        <f>AO52*'Projection of Coal-OIl-Gas-CO2'!AC$24/'Projection of Coal-OIl-Gas-CO2'!AB$24</f>
        <v>64.747113481778399</v>
      </c>
      <c r="AQ52" s="12">
        <f>AP52*'Projection of Coal-OIl-Gas-CO2'!AD$24/'Projection of Coal-OIl-Gas-CO2'!AC$24</f>
        <v>65.756318100654099</v>
      </c>
      <c r="AR52" s="12">
        <f>AQ52*'Projection of Coal-OIl-Gas-CO2'!AE$24/'Projection of Coal-OIl-Gas-CO2'!AD$24</f>
        <v>67.256590645102449</v>
      </c>
      <c r="AS52" s="12">
        <f>AR52*'Projection of Coal-OIl-Gas-CO2'!AF$24/'Projection of Coal-OIl-Gas-CO2'!AE$24</f>
        <v>68.395542413244399</v>
      </c>
      <c r="AT52" s="12">
        <f>AS52*'Projection of Coal-OIl-Gas-CO2'!AG$24/'Projection of Coal-OIl-Gas-CO2'!AF$24</f>
        <v>69.387554206717553</v>
      </c>
      <c r="AU52" s="12">
        <f>AT52*'Projection of Coal-OIl-Gas-CO2'!AH$24/'Projection of Coal-OIl-Gas-CO2'!AG$24</f>
        <v>71.263794353229102</v>
      </c>
      <c r="AV52" s="12">
        <f>AU52*'Projection of Coal-OIl-Gas-CO2'!AI$24/'Projection of Coal-OIl-Gas-CO2'!AH$24</f>
        <v>74.253393792042445</v>
      </c>
      <c r="AW52" s="12">
        <f>AV52*'Projection of Coal-OIl-Gas-CO2'!AJ$24/'Projection of Coal-OIl-Gas-CO2'!AI$24</f>
        <v>75.763330259869306</v>
      </c>
      <c r="AX52" s="12">
        <f>AW52*'Projection of Coal-OIl-Gas-CO2'!AK$24/'Projection of Coal-OIl-Gas-CO2'!AJ$24</f>
        <v>76.811157092979684</v>
      </c>
      <c r="AY52" s="21">
        <f t="shared" si="2"/>
        <v>79.299868444717049</v>
      </c>
      <c r="AZ52" s="21">
        <f t="shared" si="3"/>
        <v>81.06728223374148</v>
      </c>
      <c r="BA52" s="21">
        <f t="shared" si="4"/>
        <v>82.588300885143781</v>
      </c>
      <c r="BB52" s="21">
        <f t="shared" si="5"/>
        <v>84.47780770068357</v>
      </c>
      <c r="BC52" s="21">
        <f t="shared" si="6"/>
        <v>86.435403368202969</v>
      </c>
      <c r="BD52" s="21">
        <f t="shared" si="7"/>
        <v>88.078211120672222</v>
      </c>
      <c r="BE52" s="21">
        <f t="shared" si="8"/>
        <v>89.890089138765234</v>
      </c>
      <c r="BF52" s="21">
        <f t="shared" si="9"/>
        <v>91.755156420862932</v>
      </c>
      <c r="BG52" s="21">
        <f t="shared" si="10"/>
        <v>93.530148513113545</v>
      </c>
      <c r="BH52" s="21">
        <f t="shared" si="11"/>
        <v>95.297732389327393</v>
      </c>
    </row>
    <row r="53" spans="1:60" x14ac:dyDescent="0.3">
      <c r="A53" s="9" t="s">
        <v>147</v>
      </c>
      <c r="B53" t="s">
        <v>47</v>
      </c>
      <c r="C53" s="9" t="s">
        <v>17</v>
      </c>
      <c r="D53" t="s">
        <v>82</v>
      </c>
      <c r="E53" t="s">
        <v>79</v>
      </c>
      <c r="F53" t="s">
        <v>90</v>
      </c>
      <c r="G53" t="s">
        <v>90</v>
      </c>
      <c r="H53" t="s">
        <v>80</v>
      </c>
      <c r="I53" s="9" t="s">
        <v>145</v>
      </c>
      <c r="J53" s="10">
        <f>SUMIFS('Historical Data'!D$2:D$93,'Historical Data'!$B$2:$B$93,'Final Prices IND without CO2 '!$D53,'Historical Data'!$A$2:$A$93,'Final Prices IND without CO2 '!$C53)</f>
        <v>24.738126764262248</v>
      </c>
      <c r="K53" s="10">
        <f>SUMIFS('Historical Data'!E$2:E$93,'Historical Data'!$B$2:$B$93,'Final Prices IND without CO2 '!$D53,'Historical Data'!$A$2:$A$93,'Final Prices IND without CO2 '!$C53)</f>
        <v>37.114592653091798</v>
      </c>
      <c r="L53" s="10">
        <f>SUMIFS('Historical Data'!F$2:F$93,'Historical Data'!$B$2:$B$93,'Final Prices IND without CO2 '!$D53,'Historical Data'!$A$2:$A$93,'Final Prices IND without CO2 '!$C53)</f>
        <v>29.316544325306221</v>
      </c>
      <c r="M53" s="10">
        <f>SUMIFS('Historical Data'!G$2:G$93,'Historical Data'!$B$2:$B$93,'Final Prices IND without CO2 '!$D53,'Historical Data'!$A$2:$A$93,'Final Prices IND without CO2 '!$C53)</f>
        <v>32.907184700389152</v>
      </c>
      <c r="N53" s="10">
        <f>SUMIFS('Historical Data'!H$2:H$93,'Historical Data'!$B$2:$B$93,'Final Prices IND without CO2 '!$D53,'Historical Data'!$A$2:$A$93,'Final Prices IND without CO2 '!$C53)</f>
        <v>30.635004749587377</v>
      </c>
      <c r="O53" s="10">
        <f>SUMIFS('Historical Data'!I$2:I$93,'Historical Data'!$B$2:$B$93,'Final Prices IND without CO2 '!$D53,'Historical Data'!$A$2:$A$93,'Final Prices IND without CO2 '!$C53)</f>
        <v>36.062631225136442</v>
      </c>
      <c r="P53" s="10">
        <f>SUMIFS('Historical Data'!J$2:J$93,'Historical Data'!$B$2:$B$93,'Final Prices IND without CO2 '!$D53,'Historical Data'!$A$2:$A$93,'Final Prices IND without CO2 '!$C53)</f>
        <v>46.27852822808623</v>
      </c>
      <c r="Q53" s="10">
        <f>SUMIFS('Historical Data'!K$2:K$93,'Historical Data'!$B$2:$B$93,'Final Prices IND without CO2 '!$D53,'Historical Data'!$A$2:$A$93,'Final Prices IND without CO2 '!$C53)</f>
        <v>45.510628692301786</v>
      </c>
      <c r="R53" s="10">
        <f>SUMIFS('Historical Data'!L$2:L$93,'Historical Data'!$B$2:$B$93,'Final Prices IND without CO2 '!$D53,'Historical Data'!$A$2:$A$93,'Final Prices IND without CO2 '!$C53)</f>
        <v>47.987145844563791</v>
      </c>
      <c r="S53" s="10">
        <f>SUMIFS('Historical Data'!M$2:M$93,'Historical Data'!$B$2:$B$93,'Final Prices IND without CO2 '!$D53,'Historical Data'!$A$2:$A$93,'Final Prices IND without CO2 '!$C53)</f>
        <v>42.02837747502673</v>
      </c>
      <c r="T53" s="10">
        <f>SUMIFS('Historical Data'!N$2:N$93,'Historical Data'!$B$2:$B$93,'Final Prices IND without CO2 '!$D53,'Historical Data'!$A$2:$A$93,'Final Prices IND without CO2 '!$C53)</f>
        <v>41.156011103138617</v>
      </c>
      <c r="U53" s="10">
        <f>SUMIFS('Historical Data'!O$2:O$93,'Historical Data'!$B$2:$B$93,'Final Prices IND without CO2 '!$D53,'Historical Data'!$A$2:$A$93,'Final Prices IND without CO2 '!$C53)</f>
        <v>42.813953724027165</v>
      </c>
      <c r="V53" s="10">
        <f>SUMIFS('Historical Data'!P$2:P$93,'Historical Data'!$B$2:$B$93,'Final Prices IND without CO2 '!$D53,'Historical Data'!$A$2:$A$93,'Final Prices IND without CO2 '!$C53)</f>
        <v>40.319724837819663</v>
      </c>
      <c r="W53" s="10">
        <f>SUMIFS('Historical Data'!Q$2:Q$93,'Historical Data'!$B$2:$B$93,'Final Prices IND without CO2 '!$D53,'Historical Data'!$A$2:$A$93,'Final Prices IND without CO2 '!$C53)</f>
        <v>42.996149069259921</v>
      </c>
      <c r="X53" s="10">
        <f>SUMIFS('Historical Data'!R$2:R$93,'Historical Data'!$B$2:$B$93,'Final Prices IND without CO2 '!$D53,'Historical Data'!$A$2:$A$93,'Final Prices IND without CO2 '!$C53)</f>
        <v>38.120230411098738</v>
      </c>
      <c r="Y53" s="10">
        <f>SUMIFS('Historical Data'!S$2:S$93,'Historical Data'!$B$2:$B$93,'Final Prices IND without CO2 '!$D53,'Historical Data'!$A$2:$A$93,'Final Prices IND without CO2 '!$C53)</f>
        <v>34.793952767842008</v>
      </c>
      <c r="Z53" s="10">
        <f>SUMIFS('Historical Data'!T$2:T$93,'Historical Data'!$B$2:$B$93,'Final Prices IND without CO2 '!$D53,'Historical Data'!$A$2:$A$93,'Final Prices IND without CO2 '!$C53)</f>
        <v>29.804391842447707</v>
      </c>
      <c r="AA53" s="10">
        <f>SUMIFS('Historical Data'!U$2:U$93,'Historical Data'!$B$2:$B$93,'Final Prices IND without CO2 '!$D53,'Historical Data'!$A$2:$A$93,'Final Prices IND without CO2 '!$C53)</f>
        <v>26.454606534512937</v>
      </c>
      <c r="AB53" s="12">
        <f>AA53*'Projection of Coal-OIl-Gas-CO2'!O$24/'Projection of Coal-OIl-Gas-CO2'!N$24</f>
        <v>31.574589057015437</v>
      </c>
      <c r="AC53" s="12">
        <f>AB53*'Projection of Coal-OIl-Gas-CO2'!P$24/'Projection of Coal-OIl-Gas-CO2'!O$24</f>
        <v>39.63392113649703</v>
      </c>
      <c r="AD53" s="12">
        <f>AC53*'Projection of Coal-OIl-Gas-CO2'!Q$24/'Projection of Coal-OIl-Gas-CO2'!P$24</f>
        <v>37.301914207613635</v>
      </c>
      <c r="AE53" s="12">
        <f>AD53*'Projection of Coal-OIl-Gas-CO2'!R$24/'Projection of Coal-OIl-Gas-CO2'!Q$24</f>
        <v>34.187636804286861</v>
      </c>
      <c r="AF53" s="12">
        <f>AE53*'Projection of Coal-OIl-Gas-CO2'!S$24/'Projection of Coal-OIl-Gas-CO2'!R$24</f>
        <v>33.4466338253632</v>
      </c>
      <c r="AG53" s="12">
        <f>AF53*'Projection of Coal-OIl-Gas-CO2'!T$24/'Projection of Coal-OIl-Gas-CO2'!S$24</f>
        <v>34.977250612184612</v>
      </c>
      <c r="AH53" s="12">
        <f>AG53*'Projection of Coal-OIl-Gas-CO2'!U$24/'Projection of Coal-OIl-Gas-CO2'!T$24</f>
        <v>36.940764162078985</v>
      </c>
      <c r="AI53" s="12">
        <f>AH53*'Projection of Coal-OIl-Gas-CO2'!V$24/'Projection of Coal-OIl-Gas-CO2'!U$24</f>
        <v>39.347012048085105</v>
      </c>
      <c r="AJ53" s="12">
        <f>AI53*'Projection of Coal-OIl-Gas-CO2'!W$24/'Projection of Coal-OIl-Gas-CO2'!V$24</f>
        <v>40.602452619151279</v>
      </c>
      <c r="AK53" s="12">
        <f>AJ53*'Projection of Coal-OIl-Gas-CO2'!X$24/'Projection of Coal-OIl-Gas-CO2'!W$24</f>
        <v>41.562729551474142</v>
      </c>
      <c r="AL53" s="12">
        <f>AK53*'Projection of Coal-OIl-Gas-CO2'!Y$24/'Projection of Coal-OIl-Gas-CO2'!X$24</f>
        <v>42.81036511656292</v>
      </c>
      <c r="AM53" s="12">
        <f>AL53*'Projection of Coal-OIl-Gas-CO2'!Z$24/'Projection of Coal-OIl-Gas-CO2'!Y$24</f>
        <v>44.209482363738459</v>
      </c>
      <c r="AN53" s="12">
        <f>AM53*'Projection of Coal-OIl-Gas-CO2'!AA$24/'Projection of Coal-OIl-Gas-CO2'!Z$24</f>
        <v>45.674922160695907</v>
      </c>
      <c r="AO53" s="12">
        <f>AN53*'Projection of Coal-OIl-Gas-CO2'!AB$24/'Projection of Coal-OIl-Gas-CO2'!AA$24</f>
        <v>46.543545358173425</v>
      </c>
      <c r="AP53" s="12">
        <f>AO53*'Projection of Coal-OIl-Gas-CO2'!AC$24/'Projection of Coal-OIl-Gas-CO2'!AB$24</f>
        <v>46.898973396404209</v>
      </c>
      <c r="AQ53" s="12">
        <f>AP53*'Projection of Coal-OIl-Gas-CO2'!AD$24/'Projection of Coal-OIl-Gas-CO2'!AC$24</f>
        <v>47.629981437179644</v>
      </c>
      <c r="AR53" s="12">
        <f>AQ53*'Projection of Coal-OIl-Gas-CO2'!AE$24/'Projection of Coal-OIl-Gas-CO2'!AD$24</f>
        <v>48.716689992445822</v>
      </c>
      <c r="AS53" s="12">
        <f>AR53*'Projection of Coal-OIl-Gas-CO2'!AF$24/'Projection of Coal-OIl-Gas-CO2'!AE$24</f>
        <v>49.541679181947067</v>
      </c>
      <c r="AT53" s="12">
        <f>AS53*'Projection of Coal-OIl-Gas-CO2'!AG$24/'Projection of Coal-OIl-Gas-CO2'!AF$24</f>
        <v>50.260233758501428</v>
      </c>
      <c r="AU53" s="12">
        <f>AT53*'Projection of Coal-OIl-Gas-CO2'!AH$24/'Projection of Coal-OIl-Gas-CO2'!AG$24</f>
        <v>51.619270972434897</v>
      </c>
      <c r="AV53" s="12">
        <f>AU53*'Projection of Coal-OIl-Gas-CO2'!AI$24/'Projection of Coal-OIl-Gas-CO2'!AH$24</f>
        <v>53.784759702465628</v>
      </c>
      <c r="AW53" s="12">
        <f>AV53*'Projection of Coal-OIl-Gas-CO2'!AJ$24/'Projection of Coal-OIl-Gas-CO2'!AI$24</f>
        <v>54.878468231337749</v>
      </c>
      <c r="AX53" s="12">
        <f>AW53*'Projection of Coal-OIl-Gas-CO2'!AK$24/'Projection of Coal-OIl-Gas-CO2'!AJ$24</f>
        <v>55.637451916130303</v>
      </c>
      <c r="AY53" s="21">
        <f t="shared" si="2"/>
        <v>57.44012698842198</v>
      </c>
      <c r="AZ53" s="21">
        <f t="shared" si="3"/>
        <v>58.720336835850048</v>
      </c>
      <c r="BA53" s="21">
        <f t="shared" si="4"/>
        <v>59.822072641997238</v>
      </c>
      <c r="BB53" s="21">
        <f t="shared" si="5"/>
        <v>61.190719445059585</v>
      </c>
      <c r="BC53" s="21">
        <f t="shared" si="6"/>
        <v>62.608685778922336</v>
      </c>
      <c r="BD53" s="21">
        <f t="shared" si="7"/>
        <v>63.798638395112903</v>
      </c>
      <c r="BE53" s="21">
        <f t="shared" si="8"/>
        <v>65.11105549602371</v>
      </c>
      <c r="BF53" s="21">
        <f t="shared" si="9"/>
        <v>66.461999748855305</v>
      </c>
      <c r="BG53" s="21">
        <f t="shared" si="10"/>
        <v>67.747698870202385</v>
      </c>
      <c r="BH53" s="21">
        <f t="shared" si="11"/>
        <v>69.028031918714078</v>
      </c>
    </row>
    <row r="54" spans="1:60" x14ac:dyDescent="0.3">
      <c r="A54" s="9" t="s">
        <v>147</v>
      </c>
      <c r="B54" t="s">
        <v>47</v>
      </c>
      <c r="C54" s="9" t="s">
        <v>19</v>
      </c>
      <c r="D54" t="s">
        <v>82</v>
      </c>
      <c r="E54" t="s">
        <v>79</v>
      </c>
      <c r="F54" t="s">
        <v>90</v>
      </c>
      <c r="G54" t="s">
        <v>90</v>
      </c>
      <c r="H54" t="s">
        <v>80</v>
      </c>
      <c r="I54" s="9" t="s">
        <v>145</v>
      </c>
      <c r="J54" s="10">
        <f>SUMIFS('Historical Data'!D$2:D$93,'Historical Data'!$B$2:$B$93,'Final Prices IND without CO2 '!$D54,'Historical Data'!$A$2:$A$93,'Final Prices IND without CO2 '!$C54)</f>
        <v>28.64301690034657</v>
      </c>
      <c r="K54" s="10">
        <f>SUMIFS('Historical Data'!E$2:E$93,'Historical Data'!$B$2:$B$93,'Final Prices IND without CO2 '!$D54,'Historical Data'!$A$2:$A$93,'Final Prices IND without CO2 '!$C54)</f>
        <v>27.05156113441706</v>
      </c>
      <c r="L54" s="10">
        <f>SUMIFS('Historical Data'!F$2:F$93,'Historical Data'!$B$2:$B$93,'Final Prices IND without CO2 '!$D54,'Historical Data'!$A$2:$A$93,'Final Prices IND without CO2 '!$C54)</f>
        <v>24.330073979290457</v>
      </c>
      <c r="M54" s="10">
        <f>SUMIFS('Historical Data'!G$2:G$93,'Historical Data'!$B$2:$B$93,'Final Prices IND without CO2 '!$D54,'Historical Data'!$A$2:$A$93,'Final Prices IND without CO2 '!$C54)</f>
        <v>23.989952654369652</v>
      </c>
      <c r="N54" s="10">
        <f>SUMIFS('Historical Data'!H$2:H$93,'Historical Data'!$B$2:$B$93,'Final Prices IND without CO2 '!$D54,'Historical Data'!$A$2:$A$93,'Final Prices IND without CO2 '!$C54)</f>
        <v>22.243565181124481</v>
      </c>
      <c r="O54" s="10">
        <f>SUMIFS('Historical Data'!I$2:I$93,'Historical Data'!$B$2:$B$93,'Final Prices IND without CO2 '!$D54,'Historical Data'!$A$2:$A$93,'Final Prices IND without CO2 '!$C54)</f>
        <v>28.891585283167476</v>
      </c>
      <c r="P54" s="10">
        <f>SUMIFS('Historical Data'!J$2:J$93,'Historical Data'!$B$2:$B$93,'Final Prices IND without CO2 '!$D54,'Historical Data'!$A$2:$A$93,'Final Prices IND without CO2 '!$C54)</f>
        <v>34.371523973409758</v>
      </c>
      <c r="Q54" s="10">
        <f>SUMIFS('Historical Data'!K$2:K$93,'Historical Data'!$B$2:$B$93,'Final Prices IND without CO2 '!$D54,'Historical Data'!$A$2:$A$93,'Final Prices IND without CO2 '!$C54)</f>
        <v>34.856876263574236</v>
      </c>
      <c r="R54" s="10">
        <f>SUMIFS('Historical Data'!L$2:L$93,'Historical Data'!$B$2:$B$93,'Final Prices IND without CO2 '!$D54,'Historical Data'!$A$2:$A$93,'Final Prices IND without CO2 '!$C54)</f>
        <v>45.74830562824765</v>
      </c>
      <c r="S54" s="10">
        <f>SUMIFS('Historical Data'!M$2:M$93,'Historical Data'!$B$2:$B$93,'Final Prices IND without CO2 '!$D54,'Historical Data'!$A$2:$A$93,'Final Prices IND without CO2 '!$C54)</f>
        <v>32.589686766726459</v>
      </c>
      <c r="T54" s="10">
        <f>SUMIFS('Historical Data'!N$2:N$93,'Historical Data'!$B$2:$B$93,'Final Prices IND without CO2 '!$D54,'Historical Data'!$A$2:$A$93,'Final Prices IND without CO2 '!$C54)</f>
        <v>38.299343932135336</v>
      </c>
      <c r="U54" s="10">
        <f>SUMIFS('Historical Data'!O$2:O$93,'Historical Data'!$B$2:$B$93,'Final Prices IND without CO2 '!$D54,'Historical Data'!$A$2:$A$93,'Final Prices IND without CO2 '!$C54)</f>
        <v>44.397319701441781</v>
      </c>
      <c r="V54" s="10">
        <f>SUMIFS('Historical Data'!P$2:P$93,'Historical Data'!$B$2:$B$93,'Final Prices IND without CO2 '!$D54,'Historical Data'!$A$2:$A$93,'Final Prices IND without CO2 '!$C54)</f>
        <v>56.447628781239331</v>
      </c>
      <c r="W54" s="10">
        <f>SUMIFS('Historical Data'!Q$2:Q$93,'Historical Data'!$B$2:$B$93,'Final Prices IND without CO2 '!$D54,'Historical Data'!$A$2:$A$93,'Final Prices IND without CO2 '!$C54)</f>
        <v>50.396081744069818</v>
      </c>
      <c r="X54" s="10">
        <f>SUMIFS('Historical Data'!R$2:R$93,'Historical Data'!$B$2:$B$93,'Final Prices IND without CO2 '!$D54,'Historical Data'!$A$2:$A$93,'Final Prices IND without CO2 '!$C54)</f>
        <v>47.354811552680545</v>
      </c>
      <c r="Y54" s="10">
        <f>SUMIFS('Historical Data'!S$2:S$93,'Historical Data'!$B$2:$B$93,'Final Prices IND without CO2 '!$D54,'Historical Data'!$A$2:$A$93,'Final Prices IND without CO2 '!$C54)</f>
        <v>37.644999111760256</v>
      </c>
      <c r="Z54" s="10">
        <f>SUMIFS('Historical Data'!T$2:T$93,'Historical Data'!$B$2:$B$93,'Final Prices IND without CO2 '!$D54,'Historical Data'!$A$2:$A$93,'Final Prices IND without CO2 '!$C54)</f>
        <v>28.882234748390513</v>
      </c>
      <c r="AA54" s="10">
        <f>SUMIFS('Historical Data'!U$2:U$93,'Historical Data'!$B$2:$B$93,'Final Prices IND without CO2 '!$D54,'Historical Data'!$A$2:$A$93,'Final Prices IND without CO2 '!$C54)</f>
        <v>31.523997212806425</v>
      </c>
      <c r="AB54" s="12">
        <f>AA54*'Projection of Coal-OIl-Gas-CO2'!O$24/'Projection of Coal-OIl-Gas-CO2'!N$24</f>
        <v>37.625101553875318</v>
      </c>
      <c r="AC54" s="12">
        <f>AB54*'Projection of Coal-OIl-Gas-CO2'!P$24/'Projection of Coal-OIl-Gas-CO2'!O$24</f>
        <v>47.228811277518602</v>
      </c>
      <c r="AD54" s="12">
        <f>AC54*'Projection of Coal-OIl-Gas-CO2'!Q$24/'Projection of Coal-OIl-Gas-CO2'!P$24</f>
        <v>44.449931167150751</v>
      </c>
      <c r="AE54" s="12">
        <f>AD54*'Projection of Coal-OIl-Gas-CO2'!R$24/'Projection of Coal-OIl-Gas-CO2'!Q$24</f>
        <v>40.738877213114435</v>
      </c>
      <c r="AF54" s="12">
        <f>AE54*'Projection of Coal-OIl-Gas-CO2'!S$24/'Projection of Coal-OIl-Gas-CO2'!R$24</f>
        <v>39.855878790446688</v>
      </c>
      <c r="AG54" s="12">
        <f>AF54*'Projection of Coal-OIl-Gas-CO2'!T$24/'Projection of Coal-OIl-Gas-CO2'!S$24</f>
        <v>41.679801563922219</v>
      </c>
      <c r="AH54" s="12">
        <f>AG54*'Projection of Coal-OIl-Gas-CO2'!U$24/'Projection of Coal-OIl-Gas-CO2'!T$24</f>
        <v>44.019575379625174</v>
      </c>
      <c r="AI54" s="12">
        <f>AH54*'Projection of Coal-OIl-Gas-CO2'!V$24/'Projection of Coal-OIl-Gas-CO2'!U$24</f>
        <v>46.886922945457144</v>
      </c>
      <c r="AJ54" s="12">
        <f>AI54*'Projection of Coal-OIl-Gas-CO2'!W$24/'Projection of Coal-OIl-Gas-CO2'!V$24</f>
        <v>48.382938583092972</v>
      </c>
      <c r="AK54" s="12">
        <f>AJ54*'Projection of Coal-OIl-Gas-CO2'!X$24/'Projection of Coal-OIl-Gas-CO2'!W$24</f>
        <v>49.527229551797241</v>
      </c>
      <c r="AL54" s="12">
        <f>AK54*'Projection of Coal-OIl-Gas-CO2'!Y$24/'Projection of Coal-OIl-Gas-CO2'!X$24</f>
        <v>51.013944541307517</v>
      </c>
      <c r="AM54" s="12">
        <f>AL54*'Projection of Coal-OIl-Gas-CO2'!Z$24/'Projection of Coal-OIl-Gas-CO2'!Y$24</f>
        <v>52.681169043127646</v>
      </c>
      <c r="AN54" s="12">
        <f>AM54*'Projection of Coal-OIl-Gas-CO2'!AA$24/'Projection of Coal-OIl-Gas-CO2'!Z$24</f>
        <v>54.427425220272212</v>
      </c>
      <c r="AO54" s="12">
        <f>AN54*'Projection of Coal-OIl-Gas-CO2'!AB$24/'Projection of Coal-OIl-Gas-CO2'!AA$24</f>
        <v>55.462499214683611</v>
      </c>
      <c r="AP54" s="12">
        <f>AO54*'Projection of Coal-OIl-Gas-CO2'!AC$24/'Projection of Coal-OIl-Gas-CO2'!AB$24</f>
        <v>55.886036509480377</v>
      </c>
      <c r="AQ54" s="12">
        <f>AP54*'Projection of Coal-OIl-Gas-CO2'!AD$24/'Projection of Coal-OIl-Gas-CO2'!AC$24</f>
        <v>56.757124703889176</v>
      </c>
      <c r="AR54" s="12">
        <f>AQ54*'Projection of Coal-OIl-Gas-CO2'!AE$24/'Projection of Coal-OIl-Gas-CO2'!AD$24</f>
        <v>58.052074882893024</v>
      </c>
      <c r="AS54" s="12">
        <f>AR54*'Projection of Coal-OIl-Gas-CO2'!AF$24/'Projection of Coal-OIl-Gas-CO2'!AE$24</f>
        <v>59.035153458509086</v>
      </c>
      <c r="AT54" s="12">
        <f>AS54*'Projection of Coal-OIl-Gas-CO2'!AG$24/'Projection of Coal-OIl-Gas-CO2'!AF$24</f>
        <v>59.891401781045936</v>
      </c>
      <c r="AU54" s="12">
        <f>AT54*'Projection of Coal-OIl-Gas-CO2'!AH$24/'Projection of Coal-OIl-Gas-CO2'!AG$24</f>
        <v>61.51086587280048</v>
      </c>
      <c r="AV54" s="12">
        <f>AU54*'Projection of Coal-OIl-Gas-CO2'!AI$24/'Projection of Coal-OIl-Gas-CO2'!AH$24</f>
        <v>64.091318566390669</v>
      </c>
      <c r="AW54" s="12">
        <f>AV54*'Projection of Coal-OIl-Gas-CO2'!AJ$24/'Projection of Coal-OIl-Gas-CO2'!AI$24</f>
        <v>65.394610096007895</v>
      </c>
      <c r="AX54" s="12">
        <f>AW54*'Projection of Coal-OIl-Gas-CO2'!AK$24/'Projection of Coal-OIl-Gas-CO2'!AJ$24</f>
        <v>66.299034795454915</v>
      </c>
      <c r="AY54" s="21">
        <f t="shared" si="2"/>
        <v>68.447149297947362</v>
      </c>
      <c r="AZ54" s="21">
        <f t="shared" si="3"/>
        <v>69.972680649527319</v>
      </c>
      <c r="BA54" s="21">
        <f t="shared" si="4"/>
        <v>71.285537691529498</v>
      </c>
      <c r="BB54" s="21">
        <f t="shared" si="5"/>
        <v>72.916452819627921</v>
      </c>
      <c r="BC54" s="21">
        <f t="shared" si="6"/>
        <v>74.606138383395773</v>
      </c>
      <c r="BD54" s="21">
        <f t="shared" si="7"/>
        <v>76.024116870704802</v>
      </c>
      <c r="BE54" s="21">
        <f t="shared" si="8"/>
        <v>77.588027223223889</v>
      </c>
      <c r="BF54" s="21">
        <f t="shared" si="9"/>
        <v>79.197847532036121</v>
      </c>
      <c r="BG54" s="21">
        <f t="shared" si="10"/>
        <v>80.729920045191193</v>
      </c>
      <c r="BH54" s="21">
        <f t="shared" si="11"/>
        <v>82.255598206387276</v>
      </c>
    </row>
    <row r="55" spans="1:60" x14ac:dyDescent="0.3">
      <c r="A55" s="9" t="s">
        <v>147</v>
      </c>
      <c r="B55" t="s">
        <v>47</v>
      </c>
      <c r="C55" s="9" t="s">
        <v>21</v>
      </c>
      <c r="D55" t="s">
        <v>82</v>
      </c>
      <c r="E55" t="s">
        <v>79</v>
      </c>
      <c r="F55" t="s">
        <v>90</v>
      </c>
      <c r="G55" t="s">
        <v>90</v>
      </c>
      <c r="H55" t="s">
        <v>80</v>
      </c>
      <c r="I55" s="9" t="s">
        <v>145</v>
      </c>
      <c r="J55" s="10">
        <f>SUMIFS('Historical Data'!D$2:D$93,'Historical Data'!$B$2:$B$93,'Final Prices IND without CO2 '!$D55,'Historical Data'!$A$2:$A$93,'Final Prices IND without CO2 '!$C55)</f>
        <v>18.635633320850083</v>
      </c>
      <c r="K55" s="10">
        <f>SUMIFS('Historical Data'!E$2:E$93,'Historical Data'!$B$2:$B$93,'Final Prices IND without CO2 '!$D55,'Historical Data'!$A$2:$A$93,'Final Prices IND without CO2 '!$C55)</f>
        <v>19.464801622897806</v>
      </c>
      <c r="L55" s="10">
        <f>SUMIFS('Historical Data'!F$2:F$93,'Historical Data'!$B$2:$B$93,'Final Prices IND without CO2 '!$D55,'Historical Data'!$A$2:$A$93,'Final Prices IND without CO2 '!$C55)</f>
        <v>19.42412504558154</v>
      </c>
      <c r="M55" s="10">
        <f>SUMIFS('Historical Data'!G$2:G$93,'Historical Data'!$B$2:$B$93,'Final Prices IND without CO2 '!$D55,'Historical Data'!$A$2:$A$93,'Final Prices IND without CO2 '!$C55)</f>
        <v>26.473053703777971</v>
      </c>
      <c r="N55" s="10">
        <f>SUMIFS('Historical Data'!H$2:H$93,'Historical Data'!$B$2:$B$93,'Final Prices IND without CO2 '!$D55,'Historical Data'!$A$2:$A$93,'Final Prices IND without CO2 '!$C55)</f>
        <v>27.337347797515928</v>
      </c>
      <c r="O55" s="10">
        <f>SUMIFS('Historical Data'!I$2:I$93,'Historical Data'!$B$2:$B$93,'Final Prices IND without CO2 '!$D55,'Historical Data'!$A$2:$A$93,'Final Prices IND without CO2 '!$C55)</f>
        <v>31.232703539993413</v>
      </c>
      <c r="P55" s="10">
        <f>SUMIFS('Historical Data'!J$2:J$93,'Historical Data'!$B$2:$B$93,'Final Prices IND without CO2 '!$D55,'Historical Data'!$A$2:$A$93,'Final Prices IND without CO2 '!$C55)</f>
        <v>41.384066093653885</v>
      </c>
      <c r="Q55" s="10">
        <f>SUMIFS('Historical Data'!K$2:K$93,'Historical Data'!$B$2:$B$93,'Final Prices IND without CO2 '!$D55,'Historical Data'!$A$2:$A$93,'Final Prices IND without CO2 '!$C55)</f>
        <v>43.322157040191527</v>
      </c>
      <c r="R55" s="10">
        <f>SUMIFS('Historical Data'!L$2:L$93,'Historical Data'!$B$2:$B$93,'Final Prices IND without CO2 '!$D55,'Historical Data'!$A$2:$A$93,'Final Prices IND without CO2 '!$C55)</f>
        <v>49.455276111552955</v>
      </c>
      <c r="S55" s="10">
        <f>SUMIFS('Historical Data'!M$2:M$93,'Historical Data'!$B$2:$B$93,'Final Prices IND without CO2 '!$D55,'Historical Data'!$A$2:$A$93,'Final Prices IND without CO2 '!$C55)</f>
        <v>45.149897668069215</v>
      </c>
      <c r="T55" s="10">
        <f>SUMIFS('Historical Data'!N$2:N$93,'Historical Data'!$B$2:$B$93,'Final Prices IND without CO2 '!$D55,'Historical Data'!$A$2:$A$93,'Final Prices IND without CO2 '!$C55)</f>
        <v>30.937688914670829</v>
      </c>
      <c r="U55" s="10">
        <f>SUMIFS('Historical Data'!O$2:O$93,'Historical Data'!$B$2:$B$93,'Final Prices IND without CO2 '!$D55,'Historical Data'!$A$2:$A$93,'Final Prices IND without CO2 '!$C55)</f>
        <v>34.126230028797259</v>
      </c>
      <c r="V55" s="10">
        <f>SUMIFS('Historical Data'!P$2:P$93,'Historical Data'!$B$2:$B$93,'Final Prices IND without CO2 '!$D55,'Historical Data'!$A$2:$A$93,'Final Prices IND without CO2 '!$C55)</f>
        <v>39.698430830911846</v>
      </c>
      <c r="W55" s="10">
        <f>SUMIFS('Historical Data'!Q$2:Q$93,'Historical Data'!$B$2:$B$93,'Final Prices IND without CO2 '!$D55,'Historical Data'!$A$2:$A$93,'Final Prices IND without CO2 '!$C55)</f>
        <v>37.0058270224418</v>
      </c>
      <c r="X55" s="10">
        <f>SUMIFS('Historical Data'!R$2:R$93,'Historical Data'!$B$2:$B$93,'Final Prices IND without CO2 '!$D55,'Historical Data'!$A$2:$A$93,'Final Prices IND without CO2 '!$C55)</f>
        <v>43.268330178947373</v>
      </c>
      <c r="Y55" s="10">
        <f>SUMIFS('Historical Data'!S$2:S$93,'Historical Data'!$B$2:$B$93,'Final Prices IND without CO2 '!$D55,'Historical Data'!$A$2:$A$93,'Final Prices IND without CO2 '!$C55)</f>
        <v>34.777808211541704</v>
      </c>
      <c r="Z55" s="10">
        <f>SUMIFS('Historical Data'!T$2:T$93,'Historical Data'!$B$2:$B$93,'Final Prices IND without CO2 '!$D55,'Historical Data'!$A$2:$A$93,'Final Prices IND without CO2 '!$C55)</f>
        <v>28.888555990065576</v>
      </c>
      <c r="AA55" s="10">
        <f>SUMIFS('Historical Data'!U$2:U$93,'Historical Data'!$B$2:$B$93,'Final Prices IND without CO2 '!$D55,'Historical Data'!$A$2:$A$93,'Final Prices IND without CO2 '!$C55)</f>
        <v>25.975741834488652</v>
      </c>
      <c r="AB55" s="12">
        <f>AA55*'Projection of Coal-OIl-Gas-CO2'!O$24/'Projection of Coal-OIl-Gas-CO2'!N$24</f>
        <v>31.003045643680142</v>
      </c>
      <c r="AC55" s="12">
        <f>AB55*'Projection of Coal-OIl-Gas-CO2'!P$24/'Projection of Coal-OIl-Gas-CO2'!O$24</f>
        <v>38.916492747189693</v>
      </c>
      <c r="AD55" s="12">
        <f>AC55*'Projection of Coal-OIl-Gas-CO2'!Q$24/'Projection of Coal-OIl-Gas-CO2'!P$24</f>
        <v>36.626698345527124</v>
      </c>
      <c r="AE55" s="12">
        <f>AD55*'Projection of Coal-OIl-Gas-CO2'!R$24/'Projection of Coal-OIl-Gas-CO2'!Q$24</f>
        <v>33.568793639053389</v>
      </c>
      <c r="AF55" s="12">
        <f>AE55*'Projection of Coal-OIl-Gas-CO2'!S$24/'Projection of Coal-OIl-Gas-CO2'!R$24</f>
        <v>32.841203831433425</v>
      </c>
      <c r="AG55" s="12">
        <f>AF55*'Projection of Coal-OIl-Gas-CO2'!T$24/'Projection of Coal-OIl-Gas-CO2'!S$24</f>
        <v>34.344114352901116</v>
      </c>
      <c r="AH55" s="12">
        <f>AG55*'Projection of Coal-OIl-Gas-CO2'!U$24/'Projection of Coal-OIl-Gas-CO2'!T$24</f>
        <v>36.272085611669851</v>
      </c>
      <c r="AI55" s="12">
        <f>AH55*'Projection of Coal-OIl-Gas-CO2'!V$24/'Projection of Coal-OIl-Gas-CO2'!U$24</f>
        <v>38.634777107199582</v>
      </c>
      <c r="AJ55" s="12">
        <f>AI55*'Projection of Coal-OIl-Gas-CO2'!W$24/'Projection of Coal-OIl-Gas-CO2'!V$24</f>
        <v>39.867492480229728</v>
      </c>
      <c r="AK55" s="12">
        <f>AJ55*'Projection of Coal-OIl-Gas-CO2'!X$24/'Projection of Coal-OIl-Gas-CO2'!W$24</f>
        <v>40.810387081632754</v>
      </c>
      <c r="AL55" s="12">
        <f>AK55*'Projection of Coal-OIl-Gas-CO2'!Y$24/'Projection of Coal-OIl-Gas-CO2'!X$24</f>
        <v>42.035438730009851</v>
      </c>
      <c r="AM55" s="12">
        <f>AL55*'Projection of Coal-OIl-Gas-CO2'!Z$24/'Projection of Coal-OIl-Gas-CO2'!Y$24</f>
        <v>43.409230034046018</v>
      </c>
      <c r="AN55" s="12">
        <f>AM55*'Projection of Coal-OIl-Gas-CO2'!AA$24/'Projection of Coal-OIl-Gas-CO2'!Z$24</f>
        <v>44.848143358653246</v>
      </c>
      <c r="AO55" s="12">
        <f>AN55*'Projection of Coal-OIl-Gas-CO2'!AB$24/'Projection of Coal-OIl-Gas-CO2'!AA$24</f>
        <v>45.701043283650726</v>
      </c>
      <c r="AP55" s="12">
        <f>AO55*'Projection of Coal-OIl-Gas-CO2'!AC$24/'Projection of Coal-OIl-Gas-CO2'!AB$24</f>
        <v>46.050037586392541</v>
      </c>
      <c r="AQ55" s="12">
        <f>AP55*'Projection of Coal-OIl-Gas-CO2'!AD$24/'Projection of Coal-OIl-Gas-CO2'!AC$24</f>
        <v>46.767813377967649</v>
      </c>
      <c r="AR55" s="12">
        <f>AQ55*'Projection of Coal-OIl-Gas-CO2'!AE$24/'Projection of Coal-OIl-Gas-CO2'!AD$24</f>
        <v>47.834851016350122</v>
      </c>
      <c r="AS55" s="12">
        <f>AR55*'Projection of Coal-OIl-Gas-CO2'!AF$24/'Projection of Coal-OIl-Gas-CO2'!AE$24</f>
        <v>48.644906768824491</v>
      </c>
      <c r="AT55" s="12">
        <f>AS55*'Projection of Coal-OIl-Gas-CO2'!AG$24/'Projection of Coal-OIl-Gas-CO2'!AF$24</f>
        <v>49.350454520979333</v>
      </c>
      <c r="AU55" s="12">
        <f>AT55*'Projection of Coal-OIl-Gas-CO2'!AH$24/'Projection of Coal-OIl-Gas-CO2'!AG$24</f>
        <v>50.684891295404348</v>
      </c>
      <c r="AV55" s="12">
        <f>AU55*'Projection of Coal-OIl-Gas-CO2'!AI$24/'Projection of Coal-OIl-Gas-CO2'!AH$24</f>
        <v>52.811181706240291</v>
      </c>
      <c r="AW55" s="12">
        <f>AV55*'Projection of Coal-OIl-Gas-CO2'!AJ$24/'Projection of Coal-OIl-Gas-CO2'!AI$24</f>
        <v>53.885092609095601</v>
      </c>
      <c r="AX55" s="12">
        <f>AW55*'Projection of Coal-OIl-Gas-CO2'!AK$24/'Projection of Coal-OIl-Gas-CO2'!AJ$24</f>
        <v>54.63033764712101</v>
      </c>
      <c r="AY55" s="21">
        <f t="shared" si="2"/>
        <v>56.400381825560089</v>
      </c>
      <c r="AZ55" s="21">
        <f t="shared" si="3"/>
        <v>57.657418117042198</v>
      </c>
      <c r="BA55" s="21">
        <f t="shared" si="4"/>
        <v>58.739210992432163</v>
      </c>
      <c r="BB55" s="21">
        <f t="shared" si="5"/>
        <v>60.083083409228493</v>
      </c>
      <c r="BC55" s="21">
        <f t="shared" si="6"/>
        <v>61.47538260560259</v>
      </c>
      <c r="BD55" s="21">
        <f t="shared" si="7"/>
        <v>62.643795445654177</v>
      </c>
      <c r="BE55" s="21">
        <f t="shared" si="8"/>
        <v>63.932455995110104</v>
      </c>
      <c r="BF55" s="21">
        <f t="shared" si="9"/>
        <v>65.258946302139975</v>
      </c>
      <c r="BG55" s="21">
        <f t="shared" si="10"/>
        <v>66.521372504146257</v>
      </c>
      <c r="BH55" s="21">
        <f t="shared" si="11"/>
        <v>67.778529766602333</v>
      </c>
    </row>
    <row r="56" spans="1:60" x14ac:dyDescent="0.3">
      <c r="A56" s="9" t="s">
        <v>147</v>
      </c>
      <c r="B56" t="s">
        <v>47</v>
      </c>
      <c r="C56" s="9" t="s">
        <v>23</v>
      </c>
      <c r="D56" t="s">
        <v>82</v>
      </c>
      <c r="E56" t="s">
        <v>79</v>
      </c>
      <c r="F56" t="s">
        <v>90</v>
      </c>
      <c r="G56" t="s">
        <v>90</v>
      </c>
      <c r="H56" t="s">
        <v>80</v>
      </c>
      <c r="I56" s="9" t="s">
        <v>145</v>
      </c>
      <c r="J56" s="10">
        <f>SUMIFS('Historical Data'!D$2:D$93,'Historical Data'!$B$2:$B$93,'Final Prices IND without CO2 '!$D56,'Historical Data'!$A$2:$A$93,'Final Prices IND without CO2 '!$C56)</f>
        <v>20.87036735663213</v>
      </c>
      <c r="K56" s="10">
        <f>SUMIFS('Historical Data'!E$2:E$93,'Historical Data'!$B$2:$B$93,'Final Prices IND without CO2 '!$D56,'Historical Data'!$A$2:$A$93,'Final Prices IND without CO2 '!$C56)</f>
        <v>31.004657304660519</v>
      </c>
      <c r="L56" s="10">
        <f>SUMIFS('Historical Data'!F$2:F$93,'Historical Data'!$B$2:$B$93,'Final Prices IND without CO2 '!$D56,'Historical Data'!$A$2:$A$93,'Final Prices IND without CO2 '!$C56)</f>
        <v>27.221105241117311</v>
      </c>
      <c r="M56" s="10">
        <f>SUMIFS('Historical Data'!G$2:G$93,'Historical Data'!$B$2:$B$93,'Final Prices IND without CO2 '!$D56,'Historical Data'!$A$2:$A$93,'Final Prices IND without CO2 '!$C56)</f>
        <v>24.177182229468279</v>
      </c>
      <c r="N56" s="10">
        <f>SUMIFS('Historical Data'!H$2:H$93,'Historical Data'!$B$2:$B$93,'Final Prices IND without CO2 '!$D56,'Historical Data'!$A$2:$A$93,'Final Prices IND without CO2 '!$C56)</f>
        <v>28.337277176614084</v>
      </c>
      <c r="O56" s="10">
        <f>SUMIFS('Historical Data'!I$2:I$93,'Historical Data'!$B$2:$B$93,'Final Prices IND without CO2 '!$D56,'Historical Data'!$A$2:$A$93,'Final Prices IND without CO2 '!$C56)</f>
        <v>32.53552720855204</v>
      </c>
      <c r="P56" s="10">
        <f>SUMIFS('Historical Data'!J$2:J$93,'Historical Data'!$B$2:$B$93,'Final Prices IND without CO2 '!$D56,'Historical Data'!$A$2:$A$93,'Final Prices IND without CO2 '!$C56)</f>
        <v>40.735989983859611</v>
      </c>
      <c r="Q56" s="10">
        <f>SUMIFS('Historical Data'!K$2:K$93,'Historical Data'!$B$2:$B$93,'Final Prices IND without CO2 '!$D56,'Historical Data'!$A$2:$A$93,'Final Prices IND without CO2 '!$C56)</f>
        <v>39.624764726404955</v>
      </c>
      <c r="R56" s="10">
        <f>SUMIFS('Historical Data'!L$2:L$93,'Historical Data'!$B$2:$B$93,'Final Prices IND without CO2 '!$D56,'Historical Data'!$A$2:$A$93,'Final Prices IND without CO2 '!$C56)</f>
        <v>47.280086071106226</v>
      </c>
      <c r="S56" s="10">
        <f>SUMIFS('Historical Data'!M$2:M$93,'Historical Data'!$B$2:$B$93,'Final Prices IND without CO2 '!$D56,'Historical Data'!$A$2:$A$93,'Final Prices IND without CO2 '!$C56)</f>
        <v>42.600782543550132</v>
      </c>
      <c r="T56" s="10">
        <f>SUMIFS('Historical Data'!N$2:N$93,'Historical Data'!$B$2:$B$93,'Final Prices IND without CO2 '!$D56,'Historical Data'!$A$2:$A$93,'Final Prices IND without CO2 '!$C56)</f>
        <v>38.113436389575398</v>
      </c>
      <c r="U56" s="10">
        <f>SUMIFS('Historical Data'!O$2:O$93,'Historical Data'!$B$2:$B$93,'Final Prices IND without CO2 '!$D56,'Historical Data'!$A$2:$A$93,'Final Prices IND without CO2 '!$C56)</f>
        <v>41.82987122502854</v>
      </c>
      <c r="V56" s="10">
        <f>SUMIFS('Historical Data'!P$2:P$93,'Historical Data'!$B$2:$B$93,'Final Prices IND without CO2 '!$D56,'Historical Data'!$A$2:$A$93,'Final Prices IND without CO2 '!$C56)</f>
        <v>48.898096305180417</v>
      </c>
      <c r="W56" s="10">
        <f>SUMIFS('Historical Data'!Q$2:Q$93,'Historical Data'!$B$2:$B$93,'Final Prices IND without CO2 '!$D56,'Historical Data'!$A$2:$A$93,'Final Prices IND without CO2 '!$C56)</f>
        <v>48.195090181162691</v>
      </c>
      <c r="X56" s="10">
        <f>SUMIFS('Historical Data'!R$2:R$93,'Historical Data'!$B$2:$B$93,'Final Prices IND without CO2 '!$D56,'Historical Data'!$A$2:$A$93,'Final Prices IND without CO2 '!$C56)</f>
        <v>43.396873766583468</v>
      </c>
      <c r="Y56" s="10">
        <f>SUMIFS('Historical Data'!S$2:S$93,'Historical Data'!$B$2:$B$93,'Final Prices IND without CO2 '!$D56,'Historical Data'!$A$2:$A$93,'Final Prices IND without CO2 '!$C56)</f>
        <v>42.573142432790888</v>
      </c>
      <c r="Z56" s="10">
        <f>SUMIFS('Historical Data'!T$2:T$93,'Historical Data'!$B$2:$B$93,'Final Prices IND without CO2 '!$D56,'Historical Data'!$A$2:$A$93,'Final Prices IND without CO2 '!$C56)</f>
        <v>37.460930157499163</v>
      </c>
      <c r="AA56" s="10">
        <f>SUMIFS('Historical Data'!U$2:U$93,'Historical Data'!$B$2:$B$93,'Final Prices IND without CO2 '!$D56,'Historical Data'!$A$2:$A$93,'Final Prices IND without CO2 '!$C56)</f>
        <v>33.05554126574085</v>
      </c>
      <c r="AB56" s="12">
        <f>AA56*'Projection of Coal-OIl-Gas-CO2'!O$24/'Projection of Coal-OIl-Gas-CO2'!N$24</f>
        <v>39.453058209780679</v>
      </c>
      <c r="AC56" s="12">
        <f>AB56*'Projection of Coal-OIl-Gas-CO2'!P$24/'Projection of Coal-OIl-Gas-CO2'!O$24</f>
        <v>49.523349135486093</v>
      </c>
      <c r="AD56" s="12">
        <f>AC56*'Projection of Coal-OIl-Gas-CO2'!Q$24/'Projection of Coal-OIl-Gas-CO2'!P$24</f>
        <v>46.609461485366189</v>
      </c>
      <c r="AE56" s="12">
        <f>AD56*'Projection of Coal-OIl-Gas-CO2'!R$24/'Projection of Coal-OIl-Gas-CO2'!Q$24</f>
        <v>42.718111784725942</v>
      </c>
      <c r="AF56" s="12">
        <f>AE56*'Projection of Coal-OIl-Gas-CO2'!S$24/'Projection of Coal-OIl-Gas-CO2'!R$24</f>
        <v>41.792214266050223</v>
      </c>
      <c r="AG56" s="12">
        <f>AF56*'Projection of Coal-OIl-Gas-CO2'!T$24/'Projection of Coal-OIl-Gas-CO2'!S$24</f>
        <v>43.704749472075818</v>
      </c>
      <c r="AH56" s="12">
        <f>AG56*'Projection of Coal-OIl-Gas-CO2'!U$24/'Projection of Coal-OIl-Gas-CO2'!T$24</f>
        <v>46.158197535637036</v>
      </c>
      <c r="AI56" s="12">
        <f>AH56*'Projection of Coal-OIl-Gas-CO2'!V$24/'Projection of Coal-OIl-Gas-CO2'!U$24</f>
        <v>49.164850694046649</v>
      </c>
      <c r="AJ56" s="12">
        <f>AI56*'Projection of Coal-OIl-Gas-CO2'!W$24/'Projection of Coal-OIl-Gas-CO2'!V$24</f>
        <v>50.733547909385031</v>
      </c>
      <c r="AK56" s="12">
        <f>AJ56*'Projection of Coal-OIl-Gas-CO2'!X$24/'Projection of Coal-OIl-Gas-CO2'!W$24</f>
        <v>51.933432463386083</v>
      </c>
      <c r="AL56" s="12">
        <f>AK56*'Projection of Coal-OIl-Gas-CO2'!Y$24/'Projection of Coal-OIl-Gas-CO2'!X$24</f>
        <v>53.492377173170155</v>
      </c>
      <c r="AM56" s="12">
        <f>AL56*'Projection of Coal-OIl-Gas-CO2'!Z$24/'Projection of Coal-OIl-Gas-CO2'!Y$24</f>
        <v>55.240601167327256</v>
      </c>
      <c r="AN56" s="12">
        <f>AM56*'Projection of Coal-OIl-Gas-CO2'!AA$24/'Projection of Coal-OIl-Gas-CO2'!Z$24</f>
        <v>57.071696467028261</v>
      </c>
      <c r="AO56" s="12">
        <f>AN56*'Projection of Coal-OIl-Gas-CO2'!AB$24/'Projection of Coal-OIl-Gas-CO2'!AA$24</f>
        <v>58.157057911022484</v>
      </c>
      <c r="AP56" s="12">
        <f>AO56*'Projection of Coal-OIl-Gas-CO2'!AC$24/'Projection of Coal-OIl-Gas-CO2'!AB$24</f>
        <v>58.601172102228134</v>
      </c>
      <c r="AQ56" s="12">
        <f>AP56*'Projection of Coal-OIl-Gas-CO2'!AD$24/'Projection of Coal-OIl-Gas-CO2'!AC$24</f>
        <v>59.514580752850712</v>
      </c>
      <c r="AR56" s="12">
        <f>AQ56*'Projection of Coal-OIl-Gas-CO2'!AE$24/'Projection of Coal-OIl-Gas-CO2'!AD$24</f>
        <v>60.872444059022776</v>
      </c>
      <c r="AS56" s="12">
        <f>AR56*'Projection of Coal-OIl-Gas-CO2'!AF$24/'Projection of Coal-OIl-Gas-CO2'!AE$24</f>
        <v>61.903283968199695</v>
      </c>
      <c r="AT56" s="12">
        <f>AS56*'Projection of Coal-OIl-Gas-CO2'!AG$24/'Projection of Coal-OIl-Gas-CO2'!AF$24</f>
        <v>62.801131775007647</v>
      </c>
      <c r="AU56" s="12">
        <f>AT56*'Projection of Coal-OIl-Gas-CO2'!AH$24/'Projection of Coal-OIl-Gas-CO2'!AG$24</f>
        <v>64.499274994346308</v>
      </c>
      <c r="AV56" s="12">
        <f>AU56*'Projection of Coal-OIl-Gas-CO2'!AI$24/'Projection of Coal-OIl-Gas-CO2'!AH$24</f>
        <v>67.205094942287758</v>
      </c>
      <c r="AW56" s="12">
        <f>AV56*'Projection of Coal-OIl-Gas-CO2'!AJ$24/'Projection of Coal-OIl-Gas-CO2'!AI$24</f>
        <v>68.571704850534147</v>
      </c>
      <c r="AX56" s="12">
        <f>AW56*'Projection of Coal-OIl-Gas-CO2'!AK$24/'Projection of Coal-OIl-Gas-CO2'!AJ$24</f>
        <v>69.520069608103057</v>
      </c>
      <c r="AY56" s="21">
        <f t="shared" si="2"/>
        <v>71.772546890769263</v>
      </c>
      <c r="AZ56" s="21">
        <f t="shared" si="3"/>
        <v>73.372193794806662</v>
      </c>
      <c r="BA56" s="21">
        <f t="shared" si="4"/>
        <v>74.748833940881923</v>
      </c>
      <c r="BB56" s="21">
        <f t="shared" si="5"/>
        <v>76.458984527238954</v>
      </c>
      <c r="BC56" s="21">
        <f t="shared" si="6"/>
        <v>78.230760818874842</v>
      </c>
      <c r="BD56" s="21">
        <f t="shared" si="7"/>
        <v>79.717629571106954</v>
      </c>
      <c r="BE56" s="21">
        <f t="shared" si="8"/>
        <v>81.357520059759736</v>
      </c>
      <c r="BF56" s="21">
        <f t="shared" si="9"/>
        <v>83.045550968059615</v>
      </c>
      <c r="BG56" s="21">
        <f t="shared" si="10"/>
        <v>84.652056825765612</v>
      </c>
      <c r="BH56" s="21">
        <f t="shared" si="11"/>
        <v>86.251857671933521</v>
      </c>
    </row>
    <row r="57" spans="1:60" x14ac:dyDescent="0.3">
      <c r="A57" s="9" t="s">
        <v>147</v>
      </c>
      <c r="B57" t="s">
        <v>47</v>
      </c>
      <c r="C57" s="9" t="s">
        <v>25</v>
      </c>
      <c r="D57" t="s">
        <v>82</v>
      </c>
      <c r="E57" t="s">
        <v>79</v>
      </c>
      <c r="F57" t="s">
        <v>90</v>
      </c>
      <c r="G57" t="s">
        <v>90</v>
      </c>
      <c r="H57" t="s">
        <v>80</v>
      </c>
      <c r="I57" s="9" t="s">
        <v>145</v>
      </c>
      <c r="J57" s="10">
        <f>SUMIFS('Historical Data'!D$2:D$93,'Historical Data'!$B$2:$B$93,'Final Prices IND without CO2 '!$D57,'Historical Data'!$A$2:$A$93,'Final Prices IND without CO2 '!$C57)</f>
        <v>24.320469544224608</v>
      </c>
      <c r="K57" s="10">
        <f>SUMIFS('Historical Data'!E$2:E$93,'Historical Data'!$B$2:$B$93,'Final Prices IND without CO2 '!$D57,'Historical Data'!$A$2:$A$93,'Final Prices IND without CO2 '!$C57)</f>
        <v>33.039344178346305</v>
      </c>
      <c r="L57" s="10">
        <f>SUMIFS('Historical Data'!F$2:F$93,'Historical Data'!$B$2:$B$93,'Final Prices IND without CO2 '!$D57,'Historical Data'!$A$2:$A$93,'Final Prices IND without CO2 '!$C57)</f>
        <v>27.717156364144572</v>
      </c>
      <c r="M57" s="10">
        <f>SUMIFS('Historical Data'!G$2:G$93,'Historical Data'!$B$2:$B$93,'Final Prices IND without CO2 '!$D57,'Historical Data'!$A$2:$A$93,'Final Prices IND without CO2 '!$C57)</f>
        <v>28.587491533721575</v>
      </c>
      <c r="N57" s="10">
        <f>SUMIFS('Historical Data'!H$2:H$93,'Historical Data'!$B$2:$B$93,'Final Prices IND without CO2 '!$D57,'Historical Data'!$A$2:$A$93,'Final Prices IND without CO2 '!$C57)</f>
        <v>26.749200911081495</v>
      </c>
      <c r="O57" s="10">
        <f>SUMIFS('Historical Data'!I$2:I$93,'Historical Data'!$B$2:$B$93,'Final Prices IND without CO2 '!$D57,'Historical Data'!$A$2:$A$93,'Final Prices IND without CO2 '!$C57)</f>
        <v>30.537218117636169</v>
      </c>
      <c r="P57" s="10">
        <f>SUMIFS('Historical Data'!J$2:J$93,'Historical Data'!$B$2:$B$93,'Final Prices IND without CO2 '!$D57,'Historical Data'!$A$2:$A$93,'Final Prices IND without CO2 '!$C57)</f>
        <v>38.556825090614439</v>
      </c>
      <c r="Q57" s="10">
        <f>SUMIFS('Historical Data'!K$2:K$93,'Historical Data'!$B$2:$B$93,'Final Prices IND without CO2 '!$D57,'Historical Data'!$A$2:$A$93,'Final Prices IND without CO2 '!$C57)</f>
        <v>41.202422324910792</v>
      </c>
      <c r="R57" s="10">
        <f>SUMIFS('Historical Data'!L$2:L$93,'Historical Data'!$B$2:$B$93,'Final Prices IND without CO2 '!$D57,'Historical Data'!$A$2:$A$93,'Final Prices IND without CO2 '!$C57)</f>
        <v>49.797962704909757</v>
      </c>
      <c r="S57" s="10">
        <f>SUMIFS('Historical Data'!M$2:M$93,'Historical Data'!$B$2:$B$93,'Final Prices IND without CO2 '!$D57,'Historical Data'!$A$2:$A$93,'Final Prices IND without CO2 '!$C57)</f>
        <v>48.295669716291656</v>
      </c>
      <c r="T57" s="10">
        <f>SUMIFS('Historical Data'!N$2:N$93,'Historical Data'!$B$2:$B$93,'Final Prices IND without CO2 '!$D57,'Historical Data'!$A$2:$A$93,'Final Prices IND without CO2 '!$C57)</f>
        <v>48.867339349495523</v>
      </c>
      <c r="U57" s="10">
        <f>SUMIFS('Historical Data'!O$2:O$93,'Historical Data'!$B$2:$B$93,'Final Prices IND without CO2 '!$D57,'Historical Data'!$A$2:$A$93,'Final Prices IND without CO2 '!$C57)</f>
        <v>54.866845582625473</v>
      </c>
      <c r="V57" s="10">
        <f>SUMIFS('Historical Data'!P$2:P$93,'Historical Data'!$B$2:$B$93,'Final Prices IND without CO2 '!$D57,'Historical Data'!$A$2:$A$93,'Final Prices IND without CO2 '!$C57)</f>
        <v>59.348553399150433</v>
      </c>
      <c r="W57" s="10">
        <f>SUMIFS('Historical Data'!Q$2:Q$93,'Historical Data'!$B$2:$B$93,'Final Prices IND without CO2 '!$D57,'Historical Data'!$A$2:$A$93,'Final Prices IND without CO2 '!$C57)</f>
        <v>54.816993574179769</v>
      </c>
      <c r="X57" s="10">
        <f>SUMIFS('Historical Data'!R$2:R$93,'Historical Data'!$B$2:$B$93,'Final Prices IND without CO2 '!$D57,'Historical Data'!$A$2:$A$93,'Final Prices IND without CO2 '!$C57)</f>
        <v>46.598442592084538</v>
      </c>
      <c r="Y57" s="10">
        <f>SUMIFS('Historical Data'!S$2:S$93,'Historical Data'!$B$2:$B$93,'Final Prices IND without CO2 '!$D57,'Historical Data'!$A$2:$A$93,'Final Prices IND without CO2 '!$C57)</f>
        <v>43.365197516749156</v>
      </c>
      <c r="Z57" s="10">
        <f>SUMIFS('Historical Data'!T$2:T$93,'Historical Data'!$B$2:$B$93,'Final Prices IND without CO2 '!$D57,'Historical Data'!$A$2:$A$93,'Final Prices IND without CO2 '!$C57)</f>
        <v>38.485995665197187</v>
      </c>
      <c r="AA57" s="10">
        <f>SUMIFS('Historical Data'!U$2:U$93,'Historical Data'!$B$2:$B$93,'Final Prices IND without CO2 '!$D57,'Historical Data'!$A$2:$A$93,'Final Prices IND without CO2 '!$C57)</f>
        <v>35.444655432348902</v>
      </c>
      <c r="AB57" s="12">
        <f>AA57*'Projection of Coal-OIl-Gas-CO2'!O$24/'Projection of Coal-OIl-Gas-CO2'!N$24</f>
        <v>42.30455773681124</v>
      </c>
      <c r="AC57" s="12">
        <f>AB57*'Projection of Coal-OIl-Gas-CO2'!P$24/'Projection of Coal-OIl-Gas-CO2'!O$24</f>
        <v>53.10268653148546</v>
      </c>
      <c r="AD57" s="12">
        <f>AC57*'Projection of Coal-OIl-Gas-CO2'!Q$24/'Projection of Coal-OIl-Gas-CO2'!P$24</f>
        <v>49.978195454580316</v>
      </c>
      <c r="AE57" s="12">
        <f>AD57*'Projection of Coal-OIl-Gas-CO2'!R$24/'Projection of Coal-OIl-Gas-CO2'!Q$24</f>
        <v>45.80559552051367</v>
      </c>
      <c r="AF57" s="12">
        <f>AE57*'Projection of Coal-OIl-Gas-CO2'!S$24/'Projection of Coal-OIl-Gas-CO2'!R$24</f>
        <v>44.812778060612004</v>
      </c>
      <c r="AG57" s="12">
        <f>AF57*'Projection of Coal-OIl-Gas-CO2'!T$24/'Projection of Coal-OIl-Gas-CO2'!S$24</f>
        <v>46.863543190574376</v>
      </c>
      <c r="AH57" s="12">
        <f>AG57*'Projection of Coal-OIl-Gas-CO2'!U$24/'Projection of Coal-OIl-Gas-CO2'!T$24</f>
        <v>49.494316062662207</v>
      </c>
      <c r="AI57" s="12">
        <f>AH57*'Projection of Coal-OIl-Gas-CO2'!V$24/'Projection of Coal-OIl-Gas-CO2'!U$24</f>
        <v>52.71827734490757</v>
      </c>
      <c r="AJ57" s="12">
        <f>AI57*'Projection of Coal-OIl-Gas-CO2'!W$24/'Projection of Coal-OIl-Gas-CO2'!V$24</f>
        <v>54.400353334175385</v>
      </c>
      <c r="AK57" s="12">
        <f>AJ57*'Projection of Coal-OIl-Gas-CO2'!X$24/'Projection of Coal-OIl-Gas-CO2'!W$24</f>
        <v>55.686960448948099</v>
      </c>
      <c r="AL57" s="12">
        <f>AK57*'Projection of Coal-OIl-Gas-CO2'!Y$24/'Projection of Coal-OIl-Gas-CO2'!X$24</f>
        <v>57.358579062969937</v>
      </c>
      <c r="AM57" s="12">
        <f>AL57*'Projection of Coal-OIl-Gas-CO2'!Z$24/'Projection of Coal-OIl-Gas-CO2'!Y$24</f>
        <v>59.233157264346559</v>
      </c>
      <c r="AN57" s="12">
        <f>AM57*'Projection of Coal-OIl-Gas-CO2'!AA$24/'Projection of Coal-OIl-Gas-CO2'!Z$24</f>
        <v>61.196596357354586</v>
      </c>
      <c r="AO57" s="12">
        <f>AN57*'Projection of Coal-OIl-Gas-CO2'!AB$24/'Projection of Coal-OIl-Gas-CO2'!AA$24</f>
        <v>62.36040311800209</v>
      </c>
      <c r="AP57" s="12">
        <f>AO57*'Projection of Coal-OIl-Gas-CO2'!AC$24/'Projection of Coal-OIl-Gas-CO2'!AB$24</f>
        <v>62.83661599720898</v>
      </c>
      <c r="AQ57" s="12">
        <f>AP57*'Projection of Coal-OIl-Gas-CO2'!AD$24/'Projection of Coal-OIl-Gas-CO2'!AC$24</f>
        <v>63.816041946703223</v>
      </c>
      <c r="AR57" s="12">
        <f>AQ57*'Projection of Coal-OIl-Gas-CO2'!AE$24/'Projection of Coal-OIl-Gas-CO2'!AD$24</f>
        <v>65.272045847065314</v>
      </c>
      <c r="AS57" s="12">
        <f>AR57*'Projection of Coal-OIl-Gas-CO2'!AF$24/'Projection of Coal-OIl-Gas-CO2'!AE$24</f>
        <v>66.377390487861064</v>
      </c>
      <c r="AT57" s="12">
        <f>AS57*'Projection of Coal-OIl-Gas-CO2'!AG$24/'Projection of Coal-OIl-Gas-CO2'!AF$24</f>
        <v>67.340130921822151</v>
      </c>
      <c r="AU57" s="12">
        <f>AT57*'Projection of Coal-OIl-Gas-CO2'!AH$24/'Projection of Coal-OIl-Gas-CO2'!AG$24</f>
        <v>69.161008722622839</v>
      </c>
      <c r="AV57" s="12">
        <f>AU57*'Projection of Coal-OIl-Gas-CO2'!AI$24/'Projection of Coal-OIl-Gas-CO2'!AH$24</f>
        <v>72.0623938473057</v>
      </c>
      <c r="AW57" s="12">
        <f>AV57*'Projection of Coal-OIl-Gas-CO2'!AJ$24/'Projection of Coal-OIl-Gas-CO2'!AI$24</f>
        <v>73.527776517001399</v>
      </c>
      <c r="AX57" s="12">
        <f>AW57*'Projection of Coal-OIl-Gas-CO2'!AK$24/'Projection of Coal-OIl-Gas-CO2'!AJ$24</f>
        <v>74.544685052426047</v>
      </c>
      <c r="AY57" s="21">
        <f t="shared" si="2"/>
        <v>76.959961828911673</v>
      </c>
      <c r="AZ57" s="21">
        <f t="shared" si="3"/>
        <v>78.675224418962898</v>
      </c>
      <c r="BA57" s="21">
        <f t="shared" si="4"/>
        <v>80.1513622694888</v>
      </c>
      <c r="BB57" s="21">
        <f t="shared" si="5"/>
        <v>81.985115278811918</v>
      </c>
      <c r="BC57" s="21">
        <f t="shared" si="6"/>
        <v>83.884948037724826</v>
      </c>
      <c r="BD57" s="21">
        <f t="shared" si="7"/>
        <v>85.479281350022575</v>
      </c>
      <c r="BE57" s="21">
        <f t="shared" si="8"/>
        <v>87.237696160108953</v>
      </c>
      <c r="BF57" s="21">
        <f t="shared" si="9"/>
        <v>89.047730774966567</v>
      </c>
      <c r="BG57" s="21">
        <f t="shared" si="10"/>
        <v>90.770348054735223</v>
      </c>
      <c r="BH57" s="21">
        <f t="shared" si="11"/>
        <v>92.485775713200837</v>
      </c>
    </row>
    <row r="58" spans="1:60" x14ac:dyDescent="0.3">
      <c r="A58" s="9" t="s">
        <v>147</v>
      </c>
      <c r="B58" t="s">
        <v>47</v>
      </c>
      <c r="C58" s="9" t="s">
        <v>27</v>
      </c>
      <c r="D58" t="s">
        <v>82</v>
      </c>
      <c r="E58" t="s">
        <v>79</v>
      </c>
      <c r="F58" t="s">
        <v>90</v>
      </c>
      <c r="G58" t="s">
        <v>90</v>
      </c>
      <c r="H58" t="s">
        <v>80</v>
      </c>
      <c r="I58" s="9" t="s">
        <v>145</v>
      </c>
      <c r="J58" s="10">
        <f>SUMIFS('Historical Data'!D$2:D$93,'Historical Data'!$B$2:$B$93,'Final Prices IND without CO2 '!$D58,'Historical Data'!$A$2:$A$93,'Final Prices IND without CO2 '!$C58)</f>
        <v>23.427633555942737</v>
      </c>
      <c r="K58" s="10">
        <f>SUMIFS('Historical Data'!E$2:E$93,'Historical Data'!$B$2:$B$93,'Final Prices IND without CO2 '!$D58,'Historical Data'!$A$2:$A$93,'Final Prices IND without CO2 '!$C58)</f>
        <v>24.413362029227947</v>
      </c>
      <c r="L58" s="10">
        <f>SUMIFS('Historical Data'!F$2:F$93,'Historical Data'!$B$2:$B$93,'Final Prices IND without CO2 '!$D58,'Historical Data'!$A$2:$A$93,'Final Prices IND without CO2 '!$C58)</f>
        <v>21.02868731952708</v>
      </c>
      <c r="M58" s="10">
        <f>SUMIFS('Historical Data'!G$2:G$93,'Historical Data'!$B$2:$B$93,'Final Prices IND without CO2 '!$D58,'Historical Data'!$A$2:$A$93,'Final Prices IND without CO2 '!$C58)</f>
        <v>23.225283780881743</v>
      </c>
      <c r="N58" s="10">
        <f>SUMIFS('Historical Data'!H$2:H$93,'Historical Data'!$B$2:$B$93,'Final Prices IND without CO2 '!$D58,'Historical Data'!$A$2:$A$93,'Final Prices IND without CO2 '!$C58)</f>
        <v>21.223490127380451</v>
      </c>
      <c r="O58" s="10">
        <f>SUMIFS('Historical Data'!I$2:I$93,'Historical Data'!$B$2:$B$93,'Final Prices IND without CO2 '!$D58,'Historical Data'!$A$2:$A$93,'Final Prices IND without CO2 '!$C58)</f>
        <v>21.888691373901075</v>
      </c>
      <c r="P58" s="10">
        <f>SUMIFS('Historical Data'!J$2:J$93,'Historical Data'!$B$2:$B$93,'Final Prices IND without CO2 '!$D58,'Historical Data'!$A$2:$A$93,'Final Prices IND without CO2 '!$C58)</f>
        <v>36.201751073082065</v>
      </c>
      <c r="Q58" s="10">
        <f>SUMIFS('Historical Data'!K$2:K$93,'Historical Data'!$B$2:$B$93,'Final Prices IND without CO2 '!$D58,'Historical Data'!$A$2:$A$93,'Final Prices IND without CO2 '!$C58)</f>
        <v>37.033493398748163</v>
      </c>
      <c r="R58" s="10">
        <f>SUMIFS('Historical Data'!L$2:L$93,'Historical Data'!$B$2:$B$93,'Final Prices IND without CO2 '!$D58,'Historical Data'!$A$2:$A$93,'Final Prices IND without CO2 '!$C58)</f>
        <v>39.80542791472201</v>
      </c>
      <c r="S58" s="10">
        <f>SUMIFS('Historical Data'!M$2:M$93,'Historical Data'!$B$2:$B$93,'Final Prices IND without CO2 '!$D58,'Historical Data'!$A$2:$A$93,'Final Prices IND without CO2 '!$C58)</f>
        <v>38.149105002572909</v>
      </c>
      <c r="T58" s="10">
        <f>SUMIFS('Historical Data'!N$2:N$93,'Historical Data'!$B$2:$B$93,'Final Prices IND without CO2 '!$D58,'Historical Data'!$A$2:$A$93,'Final Prices IND without CO2 '!$C58)</f>
        <v>32.110953394437807</v>
      </c>
      <c r="U58" s="10">
        <f>SUMIFS('Historical Data'!O$2:O$93,'Historical Data'!$B$2:$B$93,'Final Prices IND without CO2 '!$D58,'Historical Data'!$A$2:$A$93,'Final Prices IND without CO2 '!$C58)</f>
        <v>33.427942948079881</v>
      </c>
      <c r="V58" s="10">
        <f>SUMIFS('Historical Data'!P$2:P$93,'Historical Data'!$B$2:$B$93,'Final Prices IND without CO2 '!$D58,'Historical Data'!$A$2:$A$93,'Final Prices IND without CO2 '!$C58)</f>
        <v>35.394750892808936</v>
      </c>
      <c r="W58" s="10">
        <f>SUMIFS('Historical Data'!Q$2:Q$93,'Historical Data'!$B$2:$B$93,'Final Prices IND without CO2 '!$D58,'Historical Data'!$A$2:$A$93,'Final Prices IND without CO2 '!$C58)</f>
        <v>36.137820731376664</v>
      </c>
      <c r="X58" s="10">
        <f>SUMIFS('Historical Data'!R$2:R$93,'Historical Data'!$B$2:$B$93,'Final Prices IND without CO2 '!$D58,'Historical Data'!$A$2:$A$93,'Final Prices IND without CO2 '!$C58)</f>
        <v>35.16264225285385</v>
      </c>
      <c r="Y58" s="10">
        <f>SUMIFS('Historical Data'!S$2:S$93,'Historical Data'!$B$2:$B$93,'Final Prices IND without CO2 '!$D58,'Historical Data'!$A$2:$A$93,'Final Prices IND without CO2 '!$C58)</f>
        <v>32.294610855127253</v>
      </c>
      <c r="Z58" s="10">
        <f>SUMIFS('Historical Data'!T$2:T$93,'Historical Data'!$B$2:$B$93,'Final Prices IND without CO2 '!$D58,'Historical Data'!$A$2:$A$93,'Final Prices IND without CO2 '!$C58)</f>
        <v>27.795068732103548</v>
      </c>
      <c r="AA58" s="10">
        <f>SUMIFS('Historical Data'!U$2:U$93,'Historical Data'!$B$2:$B$93,'Final Prices IND without CO2 '!$D58,'Historical Data'!$A$2:$A$93,'Final Prices IND without CO2 '!$C58)</f>
        <v>28.170245807255586</v>
      </c>
      <c r="AB58" s="12">
        <f>AA58*'Projection of Coal-OIl-Gas-CO2'!O$24/'Projection of Coal-OIl-Gas-CO2'!N$24</f>
        <v>33.622270429114266</v>
      </c>
      <c r="AC58" s="12">
        <f>AB58*'Projection of Coal-OIl-Gas-CO2'!P$24/'Projection of Coal-OIl-Gas-CO2'!O$24</f>
        <v>42.204267875385362</v>
      </c>
      <c r="AD58" s="12">
        <f>AC58*'Projection of Coal-OIl-Gas-CO2'!Q$24/'Projection of Coal-OIl-Gas-CO2'!P$24</f>
        <v>39.721025180954641</v>
      </c>
      <c r="AE58" s="12">
        <f>AD58*'Projection of Coal-OIl-Gas-CO2'!R$24/'Projection of Coal-OIl-Gas-CO2'!Q$24</f>
        <v>36.404780055583238</v>
      </c>
      <c r="AF58" s="12">
        <f>AE58*'Projection of Coal-OIl-Gas-CO2'!S$24/'Projection of Coal-OIl-Gas-CO2'!R$24</f>
        <v>35.615721407783838</v>
      </c>
      <c r="AG58" s="12">
        <f>AF58*'Projection of Coal-OIl-Gas-CO2'!T$24/'Projection of Coal-OIl-Gas-CO2'!S$24</f>
        <v>37.245602051263411</v>
      </c>
      <c r="AH58" s="12">
        <f>AG58*'Projection of Coal-OIl-Gas-CO2'!U$24/'Projection of Coal-OIl-Gas-CO2'!T$24</f>
        <v>39.336453762637007</v>
      </c>
      <c r="AI58" s="12">
        <f>AH58*'Projection of Coal-OIl-Gas-CO2'!V$24/'Projection of Coal-OIl-Gas-CO2'!U$24</f>
        <v>41.89875210313771</v>
      </c>
      <c r="AJ58" s="12">
        <f>AI58*'Projection of Coal-OIl-Gas-CO2'!W$24/'Projection of Coal-OIl-Gas-CO2'!V$24</f>
        <v>43.235610749558951</v>
      </c>
      <c r="AK58" s="12">
        <f>AJ58*'Projection of Coal-OIl-Gas-CO2'!X$24/'Projection of Coal-OIl-Gas-CO2'!W$24</f>
        <v>44.258163747702433</v>
      </c>
      <c r="AL58" s="12">
        <f>AK58*'Projection of Coal-OIl-Gas-CO2'!Y$24/'Projection of Coal-OIl-Gas-CO2'!X$24</f>
        <v>45.586711216385183</v>
      </c>
      <c r="AM58" s="12">
        <f>AL58*'Projection of Coal-OIl-Gas-CO2'!Z$24/'Projection of Coal-OIl-Gas-CO2'!Y$24</f>
        <v>47.076564286574921</v>
      </c>
      <c r="AN58" s="12">
        <f>AM58*'Projection of Coal-OIl-Gas-CO2'!AA$24/'Projection of Coal-OIl-Gas-CO2'!Z$24</f>
        <v>48.63704106940552</v>
      </c>
      <c r="AO58" s="12">
        <f>AN58*'Projection of Coal-OIl-Gas-CO2'!AB$24/'Projection of Coal-OIl-Gas-CO2'!AA$24</f>
        <v>49.561996386919056</v>
      </c>
      <c r="AP58" s="12">
        <f>AO58*'Projection of Coal-OIl-Gas-CO2'!AC$24/'Projection of Coal-OIl-Gas-CO2'!AB$24</f>
        <v>49.940474713205603</v>
      </c>
      <c r="AQ58" s="12">
        <f>AP58*'Projection of Coal-OIl-Gas-CO2'!AD$24/'Projection of Coal-OIl-Gas-CO2'!AC$24</f>
        <v>50.718890229189903</v>
      </c>
      <c r="AR58" s="12">
        <f>AQ58*'Projection of Coal-OIl-Gas-CO2'!AE$24/'Projection of Coal-OIl-Gas-CO2'!AD$24</f>
        <v>51.87607421840395</v>
      </c>
      <c r="AS58" s="12">
        <f>AR58*'Projection of Coal-OIl-Gas-CO2'!AF$24/'Projection of Coal-OIl-Gas-CO2'!AE$24</f>
        <v>52.754565766794933</v>
      </c>
      <c r="AT58" s="12">
        <f>AS58*'Projection of Coal-OIl-Gas-CO2'!AG$24/'Projection of Coal-OIl-Gas-CO2'!AF$24</f>
        <v>53.519720184081656</v>
      </c>
      <c r="AU58" s="12">
        <f>AT58*'Projection of Coal-OIl-Gas-CO2'!AH$24/'Projection of Coal-OIl-Gas-CO2'!AG$24</f>
        <v>54.966893942941667</v>
      </c>
      <c r="AV58" s="12">
        <f>AU58*'Projection of Coal-OIl-Gas-CO2'!AI$24/'Projection of Coal-OIl-Gas-CO2'!AH$24</f>
        <v>57.272819367998473</v>
      </c>
      <c r="AW58" s="12">
        <f>AV58*'Projection of Coal-OIl-Gas-CO2'!AJ$24/'Projection of Coal-OIl-Gas-CO2'!AI$24</f>
        <v>58.437457294464117</v>
      </c>
      <c r="AX58" s="12">
        <f>AW58*'Projection of Coal-OIl-Gas-CO2'!AK$24/'Projection of Coal-OIl-Gas-CO2'!AJ$24</f>
        <v>59.245662736356039</v>
      </c>
      <c r="AY58" s="21">
        <f t="shared" si="2"/>
        <v>61.165245241989851</v>
      </c>
      <c r="AZ58" s="21">
        <f t="shared" si="3"/>
        <v>62.528479506686381</v>
      </c>
      <c r="BA58" s="21">
        <f t="shared" si="4"/>
        <v>63.701665296969622</v>
      </c>
      <c r="BB58" s="21">
        <f t="shared" si="5"/>
        <v>65.159071847895575</v>
      </c>
      <c r="BC58" s="21">
        <f t="shared" si="6"/>
        <v>66.668996409397096</v>
      </c>
      <c r="BD58" s="21">
        <f t="shared" si="7"/>
        <v>67.93612006339481</v>
      </c>
      <c r="BE58" s="21">
        <f t="shared" si="8"/>
        <v>69.333650292621769</v>
      </c>
      <c r="BF58" s="21">
        <f t="shared" si="9"/>
        <v>70.772206244096651</v>
      </c>
      <c r="BG58" s="21">
        <f t="shared" si="10"/>
        <v>72.141285774169319</v>
      </c>
      <c r="BH58" s="21">
        <f t="shared" si="11"/>
        <v>73.504651229809497</v>
      </c>
    </row>
    <row r="59" spans="1:60" x14ac:dyDescent="0.3">
      <c r="A59" s="9" t="s">
        <v>147</v>
      </c>
      <c r="B59" t="s">
        <v>47</v>
      </c>
      <c r="C59" s="9" t="s">
        <v>29</v>
      </c>
      <c r="D59" t="s">
        <v>82</v>
      </c>
      <c r="E59" t="s">
        <v>79</v>
      </c>
      <c r="F59" t="s">
        <v>90</v>
      </c>
      <c r="G59" t="s">
        <v>90</v>
      </c>
      <c r="H59" t="s">
        <v>80</v>
      </c>
      <c r="I59" s="9" t="s">
        <v>145</v>
      </c>
      <c r="J59" s="10">
        <f>SUMIFS('Historical Data'!D$2:D$93,'Historical Data'!$B$2:$B$93,'Final Prices IND without CO2 '!$D59,'Historical Data'!$A$2:$A$93,'Final Prices IND without CO2 '!$C59)</f>
        <v>19.128445026398431</v>
      </c>
      <c r="K59" s="10">
        <f>SUMIFS('Historical Data'!E$2:E$93,'Historical Data'!$B$2:$B$93,'Final Prices IND without CO2 '!$D59,'Historical Data'!$A$2:$A$93,'Final Prices IND without CO2 '!$C59)</f>
        <v>22.26373712131748</v>
      </c>
      <c r="L59" s="10">
        <f>SUMIFS('Historical Data'!F$2:F$93,'Historical Data'!$B$2:$B$93,'Final Prices IND without CO2 '!$D59,'Historical Data'!$A$2:$A$93,'Final Prices IND without CO2 '!$C59)</f>
        <v>21.747312688902586</v>
      </c>
      <c r="M59" s="10">
        <f>SUMIFS('Historical Data'!G$2:G$93,'Historical Data'!$B$2:$B$93,'Final Prices IND without CO2 '!$D59,'Historical Data'!$A$2:$A$93,'Final Prices IND without CO2 '!$C59)</f>
        <v>20.890022741064978</v>
      </c>
      <c r="N59" s="10">
        <f>SUMIFS('Historical Data'!H$2:H$93,'Historical Data'!$B$2:$B$93,'Final Prices IND without CO2 '!$D59,'Historical Data'!$A$2:$A$93,'Final Prices IND without CO2 '!$C59)</f>
        <v>19.313783482103965</v>
      </c>
      <c r="O59" s="10">
        <f>SUMIFS('Historical Data'!I$2:I$93,'Historical Data'!$B$2:$B$93,'Final Prices IND without CO2 '!$D59,'Historical Data'!$A$2:$A$93,'Final Prices IND without CO2 '!$C59)</f>
        <v>20.98116418959323</v>
      </c>
      <c r="P59" s="10">
        <f>SUMIFS('Historical Data'!J$2:J$93,'Historical Data'!$B$2:$B$93,'Final Prices IND without CO2 '!$D59,'Historical Data'!$A$2:$A$93,'Final Prices IND without CO2 '!$C59)</f>
        <v>26.077258174131789</v>
      </c>
      <c r="Q59" s="10">
        <f>SUMIFS('Historical Data'!K$2:K$93,'Historical Data'!$B$2:$B$93,'Final Prices IND without CO2 '!$D59,'Historical Data'!$A$2:$A$93,'Final Prices IND without CO2 '!$C59)</f>
        <v>28.925047590206379</v>
      </c>
      <c r="R59" s="10">
        <f>SUMIFS('Historical Data'!L$2:L$93,'Historical Data'!$B$2:$B$93,'Final Prices IND without CO2 '!$D59,'Historical Data'!$A$2:$A$93,'Final Prices IND without CO2 '!$C59)</f>
        <v>34.252838721128391</v>
      </c>
      <c r="S59" s="10">
        <f>SUMIFS('Historical Data'!M$2:M$93,'Historical Data'!$B$2:$B$93,'Final Prices IND without CO2 '!$D59,'Historical Data'!$A$2:$A$93,'Final Prices IND without CO2 '!$C59)</f>
        <v>34.744844949898201</v>
      </c>
      <c r="T59" s="10">
        <f>SUMIFS('Historical Data'!N$2:N$93,'Historical Data'!$B$2:$B$93,'Final Prices IND without CO2 '!$D59,'Historical Data'!$A$2:$A$93,'Final Prices IND without CO2 '!$C59)</f>
        <v>34.362654973663446</v>
      </c>
      <c r="U59" s="10">
        <f>SUMIFS('Historical Data'!O$2:O$93,'Historical Data'!$B$2:$B$93,'Final Prices IND without CO2 '!$D59,'Historical Data'!$A$2:$A$93,'Final Prices IND without CO2 '!$C59)</f>
        <v>35.205744015688097</v>
      </c>
      <c r="V59" s="10">
        <f>SUMIFS('Historical Data'!P$2:P$93,'Historical Data'!$B$2:$B$93,'Final Prices IND without CO2 '!$D59,'Historical Data'!$A$2:$A$93,'Final Prices IND without CO2 '!$C59)</f>
        <v>38.598026978873222</v>
      </c>
      <c r="W59" s="10">
        <f>SUMIFS('Historical Data'!Q$2:Q$93,'Historical Data'!$B$2:$B$93,'Final Prices IND without CO2 '!$D59,'Historical Data'!$A$2:$A$93,'Final Prices IND without CO2 '!$C59)</f>
        <v>35.702197877104631</v>
      </c>
      <c r="X59" s="10">
        <f>SUMIFS('Historical Data'!R$2:R$93,'Historical Data'!$B$2:$B$93,'Final Prices IND without CO2 '!$D59,'Historical Data'!$A$2:$A$93,'Final Prices IND without CO2 '!$C59)</f>
        <v>36.90573777752585</v>
      </c>
      <c r="Y59" s="10">
        <f>SUMIFS('Historical Data'!S$2:S$93,'Historical Data'!$B$2:$B$93,'Final Prices IND without CO2 '!$D59,'Historical Data'!$A$2:$A$93,'Final Prices IND without CO2 '!$C59)</f>
        <v>32.362647377366741</v>
      </c>
      <c r="Z59" s="10">
        <f>SUMIFS('Historical Data'!T$2:T$93,'Historical Data'!$B$2:$B$93,'Final Prices IND without CO2 '!$D59,'Historical Data'!$A$2:$A$93,'Final Prices IND without CO2 '!$C59)</f>
        <v>25.248510120838088</v>
      </c>
      <c r="AA59" s="10">
        <f>SUMIFS('Historical Data'!U$2:U$93,'Historical Data'!$B$2:$B$93,'Final Prices IND without CO2 '!$D59,'Historical Data'!$A$2:$A$93,'Final Prices IND without CO2 '!$C59)</f>
        <v>25.411838048051788</v>
      </c>
      <c r="AB59" s="12">
        <f>AA59*'Projection of Coal-OIl-Gas-CO2'!O$24/'Projection of Coal-OIl-Gas-CO2'!N$24</f>
        <v>30.330004814242354</v>
      </c>
      <c r="AC59" s="12">
        <f>AB59*'Projection of Coal-OIl-Gas-CO2'!P$24/'Projection of Coal-OIl-Gas-CO2'!O$24</f>
        <v>38.071659989195247</v>
      </c>
      <c r="AD59" s="12">
        <f>AC59*'Projection of Coal-OIl-Gas-CO2'!Q$24/'Projection of Coal-OIl-Gas-CO2'!P$24</f>
        <v>35.831574417466655</v>
      </c>
      <c r="AE59" s="12">
        <f>AD59*'Projection of Coal-OIl-Gas-CO2'!R$24/'Projection of Coal-OIl-Gas-CO2'!Q$24</f>
        <v>32.840053341286556</v>
      </c>
      <c r="AF59" s="12">
        <f>AE59*'Projection of Coal-OIl-Gas-CO2'!S$24/'Projection of Coal-OIl-Gas-CO2'!R$24</f>
        <v>32.128258680157664</v>
      </c>
      <c r="AG59" s="12">
        <f>AF59*'Projection of Coal-OIl-Gas-CO2'!T$24/'Projection of Coal-OIl-Gas-CO2'!S$24</f>
        <v>33.598542725002225</v>
      </c>
      <c r="AH59" s="12">
        <f>AG59*'Projection of Coal-OIl-Gas-CO2'!U$24/'Projection of Coal-OIl-Gas-CO2'!T$24</f>
        <v>35.484659922397526</v>
      </c>
      <c r="AI59" s="12">
        <f>AH59*'Projection of Coal-OIl-Gas-CO2'!V$24/'Projection of Coal-OIl-Gas-CO2'!U$24</f>
        <v>37.796060075065881</v>
      </c>
      <c r="AJ59" s="12">
        <f>AI59*'Projection of Coal-OIl-Gas-CO2'!W$24/'Projection of Coal-OIl-Gas-CO2'!V$24</f>
        <v>39.002014600576068</v>
      </c>
      <c r="AK59" s="12">
        <f>AJ59*'Projection of Coal-OIl-Gas-CO2'!X$24/'Projection of Coal-OIl-Gas-CO2'!W$24</f>
        <v>39.924440033501448</v>
      </c>
      <c r="AL59" s="12">
        <f>AK59*'Projection of Coal-OIl-Gas-CO2'!Y$24/'Projection of Coal-OIl-Gas-CO2'!X$24</f>
        <v>41.122897205097004</v>
      </c>
      <c r="AM59" s="12">
        <f>AL59*'Projection of Coal-OIl-Gas-CO2'!Z$24/'Projection of Coal-OIl-Gas-CO2'!Y$24</f>
        <v>42.466865063741075</v>
      </c>
      <c r="AN59" s="12">
        <f>AM59*'Projection of Coal-OIl-Gas-CO2'!AA$24/'Projection of Coal-OIl-Gas-CO2'!Z$24</f>
        <v>43.87454121801953</v>
      </c>
      <c r="AO59" s="12">
        <f>AN59*'Projection of Coal-OIl-Gas-CO2'!AB$24/'Projection of Coal-OIl-Gas-CO2'!AA$24</f>
        <v>44.708925656521103</v>
      </c>
      <c r="AP59" s="12">
        <f>AO59*'Projection of Coal-OIl-Gas-CO2'!AC$24/'Projection of Coal-OIl-Gas-CO2'!AB$24</f>
        <v>45.05034369021871</v>
      </c>
      <c r="AQ59" s="12">
        <f>AP59*'Projection of Coal-OIl-Gas-CO2'!AD$24/'Projection of Coal-OIl-Gas-CO2'!AC$24</f>
        <v>45.752537386419569</v>
      </c>
      <c r="AR59" s="12">
        <f>AQ59*'Projection of Coal-OIl-Gas-CO2'!AE$24/'Projection of Coal-OIl-Gas-CO2'!AD$24</f>
        <v>46.796410852306479</v>
      </c>
      <c r="AS59" s="12">
        <f>AR59*'Projection of Coal-OIl-Gas-CO2'!AF$24/'Projection of Coal-OIl-Gas-CO2'!AE$24</f>
        <v>47.5888812164999</v>
      </c>
      <c r="AT59" s="12">
        <f>AS59*'Projection of Coal-OIl-Gas-CO2'!AG$24/'Projection of Coal-OIl-Gas-CO2'!AF$24</f>
        <v>48.279112330096844</v>
      </c>
      <c r="AU59" s="12">
        <f>AT59*'Projection of Coal-OIl-Gas-CO2'!AH$24/'Projection of Coal-OIl-Gas-CO2'!AG$24</f>
        <v>49.584580001169456</v>
      </c>
      <c r="AV59" s="12">
        <f>AU59*'Projection of Coal-OIl-Gas-CO2'!AI$24/'Projection of Coal-OIl-Gas-CO2'!AH$24</f>
        <v>51.664711067591881</v>
      </c>
      <c r="AW59" s="12">
        <f>AV59*'Projection of Coal-OIl-Gas-CO2'!AJ$24/'Projection of Coal-OIl-Gas-CO2'!AI$24</f>
        <v>52.715308587203907</v>
      </c>
      <c r="AX59" s="12">
        <f>AW59*'Projection of Coal-OIl-Gas-CO2'!AK$24/'Projection of Coal-OIl-Gas-CO2'!AJ$24</f>
        <v>53.444375203783515</v>
      </c>
      <c r="AY59" s="21">
        <f t="shared" si="2"/>
        <v>55.175993737991575</v>
      </c>
      <c r="AZ59" s="21">
        <f t="shared" si="3"/>
        <v>56.40574120249903</v>
      </c>
      <c r="BA59" s="21">
        <f t="shared" si="4"/>
        <v>57.464049585994871</v>
      </c>
      <c r="BB59" s="21">
        <f t="shared" si="5"/>
        <v>58.778748062383784</v>
      </c>
      <c r="BC59" s="21">
        <f t="shared" si="6"/>
        <v>60.140822028091407</v>
      </c>
      <c r="BD59" s="21">
        <f t="shared" si="7"/>
        <v>61.283869955417686</v>
      </c>
      <c r="BE59" s="21">
        <f t="shared" si="8"/>
        <v>62.544555151257555</v>
      </c>
      <c r="BF59" s="21">
        <f t="shared" si="9"/>
        <v>63.842248863697023</v>
      </c>
      <c r="BG59" s="21">
        <f t="shared" si="10"/>
        <v>65.07726922990696</v>
      </c>
      <c r="BH59" s="21">
        <f t="shared" si="11"/>
        <v>66.307135039246987</v>
      </c>
    </row>
    <row r="60" spans="1:60" x14ac:dyDescent="0.3">
      <c r="A60" s="9" t="s">
        <v>147</v>
      </c>
      <c r="B60" t="s">
        <v>47</v>
      </c>
      <c r="C60" s="9" t="s">
        <v>31</v>
      </c>
      <c r="D60" t="s">
        <v>82</v>
      </c>
      <c r="E60" t="s">
        <v>79</v>
      </c>
      <c r="F60" t="s">
        <v>90</v>
      </c>
      <c r="G60" t="s">
        <v>90</v>
      </c>
      <c r="H60" t="s">
        <v>80</v>
      </c>
      <c r="I60" s="9" t="s">
        <v>145</v>
      </c>
      <c r="J60" s="10">
        <f>SUMIFS('Historical Data'!D$2:D$93,'Historical Data'!$B$2:$B$93,'Final Prices IND without CO2 '!$D60,'Historical Data'!$A$2:$A$93,'Final Prices IND without CO2 '!$C60)</f>
        <v>36.377753872848238</v>
      </c>
      <c r="K60" s="10">
        <f>SUMIFS('Historical Data'!E$2:E$93,'Historical Data'!$B$2:$B$93,'Final Prices IND without CO2 '!$D60,'Historical Data'!$A$2:$A$93,'Final Prices IND without CO2 '!$C60)</f>
        <v>36.271906349456408</v>
      </c>
      <c r="L60" s="10">
        <f>SUMIFS('Historical Data'!F$2:F$93,'Historical Data'!$B$2:$B$93,'Final Prices IND without CO2 '!$D60,'Historical Data'!$A$2:$A$93,'Final Prices IND without CO2 '!$C60)</f>
        <v>30.997574362118787</v>
      </c>
      <c r="M60" s="10">
        <f>SUMIFS('Historical Data'!G$2:G$93,'Historical Data'!$B$2:$B$93,'Final Prices IND without CO2 '!$D60,'Historical Data'!$A$2:$A$93,'Final Prices IND without CO2 '!$C60)</f>
        <v>30.236670217052314</v>
      </c>
      <c r="N60" s="10">
        <f>SUMIFS('Historical Data'!H$2:H$93,'Historical Data'!$B$2:$B$93,'Final Prices IND without CO2 '!$D60,'Historical Data'!$A$2:$A$93,'Final Prices IND without CO2 '!$C60)</f>
        <v>26.698377077392102</v>
      </c>
      <c r="O60" s="10">
        <f>SUMIFS('Historical Data'!I$2:I$93,'Historical Data'!$B$2:$B$93,'Final Prices IND without CO2 '!$D60,'Historical Data'!$A$2:$A$93,'Final Prices IND without CO2 '!$C60)</f>
        <v>31.081343947086935</v>
      </c>
      <c r="P60" s="10">
        <f>SUMIFS('Historical Data'!J$2:J$93,'Historical Data'!$B$2:$B$93,'Final Prices IND without CO2 '!$D60,'Historical Data'!$A$2:$A$93,'Final Prices IND without CO2 '!$C60)</f>
        <v>35.109927299771364</v>
      </c>
      <c r="Q60" s="10">
        <f>SUMIFS('Historical Data'!K$2:K$93,'Historical Data'!$B$2:$B$93,'Final Prices IND without CO2 '!$D60,'Historical Data'!$A$2:$A$93,'Final Prices IND without CO2 '!$C60)</f>
        <v>35.878422187957341</v>
      </c>
      <c r="R60" s="10">
        <f>SUMIFS('Historical Data'!L$2:L$93,'Historical Data'!$B$2:$B$93,'Final Prices IND without CO2 '!$D60,'Historical Data'!$A$2:$A$93,'Final Prices IND without CO2 '!$C60)</f>
        <v>39.232812721821588</v>
      </c>
      <c r="S60" s="10">
        <f>SUMIFS('Historical Data'!M$2:M$93,'Historical Data'!$B$2:$B$93,'Final Prices IND without CO2 '!$D60,'Historical Data'!$A$2:$A$93,'Final Prices IND without CO2 '!$C60)</f>
        <v>37.642766540254513</v>
      </c>
      <c r="T60" s="10">
        <f>SUMIFS('Historical Data'!N$2:N$93,'Historical Data'!$B$2:$B$93,'Final Prices IND without CO2 '!$D60,'Historical Data'!$A$2:$A$93,'Final Prices IND without CO2 '!$C60)</f>
        <v>36.834654451819716</v>
      </c>
      <c r="U60" s="10">
        <f>SUMIFS('Historical Data'!O$2:O$93,'Historical Data'!$B$2:$B$93,'Final Prices IND without CO2 '!$D60,'Historical Data'!$A$2:$A$93,'Final Prices IND without CO2 '!$C60)</f>
        <v>42.029034113704881</v>
      </c>
      <c r="V60" s="10">
        <f>SUMIFS('Historical Data'!P$2:P$93,'Historical Data'!$B$2:$B$93,'Final Prices IND without CO2 '!$D60,'Historical Data'!$A$2:$A$93,'Final Prices IND without CO2 '!$C60)</f>
        <v>46.602566282983368</v>
      </c>
      <c r="W60" s="10">
        <f>SUMIFS('Historical Data'!Q$2:Q$93,'Historical Data'!$B$2:$B$93,'Final Prices IND without CO2 '!$D60,'Historical Data'!$A$2:$A$93,'Final Prices IND without CO2 '!$C60)</f>
        <v>47.5771318987399</v>
      </c>
      <c r="X60" s="10">
        <f>SUMIFS('Historical Data'!R$2:R$93,'Historical Data'!$B$2:$B$93,'Final Prices IND without CO2 '!$D60,'Historical Data'!$A$2:$A$93,'Final Prices IND without CO2 '!$C60)</f>
        <v>49.489325015811019</v>
      </c>
      <c r="Y60" s="10">
        <f>SUMIFS('Historical Data'!S$2:S$93,'Historical Data'!$B$2:$B$93,'Final Prices IND without CO2 '!$D60,'Historical Data'!$A$2:$A$93,'Final Prices IND without CO2 '!$C60)</f>
        <v>44.973577050210373</v>
      </c>
      <c r="Z60" s="10">
        <f>SUMIFS('Historical Data'!T$2:T$93,'Historical Data'!$B$2:$B$93,'Final Prices IND without CO2 '!$D60,'Historical Data'!$A$2:$A$93,'Final Prices IND without CO2 '!$C60)</f>
        <v>34.642575664570771</v>
      </c>
      <c r="AA60" s="10">
        <f>SUMIFS('Historical Data'!U$2:U$93,'Historical Data'!$B$2:$B$93,'Final Prices IND without CO2 '!$D60,'Historical Data'!$A$2:$A$93,'Final Prices IND without CO2 '!$C60)</f>
        <v>30.834307721181723</v>
      </c>
      <c r="AB60" s="12">
        <f>AA60*'Projection of Coal-OIl-Gas-CO2'!O$24/'Projection of Coal-OIl-Gas-CO2'!N$24</f>
        <v>36.801930653692715</v>
      </c>
      <c r="AC60" s="12">
        <f>AB60*'Projection of Coal-OIl-Gas-CO2'!P$24/'Projection of Coal-OIl-Gas-CO2'!O$24</f>
        <v>46.195528137054495</v>
      </c>
      <c r="AD60" s="12">
        <f>AC60*'Projection of Coal-OIl-Gas-CO2'!Q$24/'Projection of Coal-OIl-Gas-CO2'!P$24</f>
        <v>43.477445025165856</v>
      </c>
      <c r="AE60" s="12">
        <f>AD60*'Projection of Coal-OIl-Gas-CO2'!R$24/'Projection of Coal-OIl-Gas-CO2'!Q$24</f>
        <v>39.847582390164149</v>
      </c>
      <c r="AF60" s="12">
        <f>AE60*'Projection of Coal-OIl-Gas-CO2'!S$24/'Projection of Coal-OIl-Gas-CO2'!R$24</f>
        <v>38.983902416521893</v>
      </c>
      <c r="AG60" s="12">
        <f>AF60*'Projection of Coal-OIl-Gas-CO2'!T$24/'Projection of Coal-OIl-Gas-CO2'!S$24</f>
        <v>40.767920974744861</v>
      </c>
      <c r="AH60" s="12">
        <f>AG60*'Projection of Coal-OIl-Gas-CO2'!U$24/'Projection of Coal-OIl-Gas-CO2'!T$24</f>
        <v>43.056504663682638</v>
      </c>
      <c r="AI60" s="12">
        <f>AH60*'Projection of Coal-OIl-Gas-CO2'!V$24/'Projection of Coal-OIl-Gas-CO2'!U$24</f>
        <v>45.861119719051544</v>
      </c>
      <c r="AJ60" s="12">
        <f>AI60*'Projection of Coal-OIl-Gas-CO2'!W$24/'Projection of Coal-OIl-Gas-CO2'!V$24</f>
        <v>47.324405171564635</v>
      </c>
      <c r="AK60" s="12">
        <f>AJ60*'Projection of Coal-OIl-Gas-CO2'!X$24/'Projection of Coal-OIl-Gas-CO2'!W$24</f>
        <v>48.44366107091686</v>
      </c>
      <c r="AL60" s="12">
        <f>AK60*'Projection of Coal-OIl-Gas-CO2'!Y$24/'Projection of Coal-OIl-Gas-CO2'!X$24</f>
        <v>49.897849357091125</v>
      </c>
      <c r="AM60" s="12">
        <f>AL60*'Projection of Coal-OIl-Gas-CO2'!Z$24/'Projection of Coal-OIl-Gas-CO2'!Y$24</f>
        <v>51.528597925630272</v>
      </c>
      <c r="AN60" s="12">
        <f>AM60*'Projection of Coal-OIl-Gas-CO2'!AA$24/'Projection of Coal-OIl-Gas-CO2'!Z$24</f>
        <v>53.236649095746991</v>
      </c>
      <c r="AO60" s="12">
        <f>AN60*'Projection of Coal-OIl-Gas-CO2'!AB$24/'Projection of Coal-OIl-Gas-CO2'!AA$24</f>
        <v>54.249077495686969</v>
      </c>
      <c r="AP60" s="12">
        <f>AO60*'Projection of Coal-OIl-Gas-CO2'!AC$24/'Projection of Coal-OIl-Gas-CO2'!AB$24</f>
        <v>54.663348541043334</v>
      </c>
      <c r="AQ60" s="12">
        <f>AP60*'Projection of Coal-OIl-Gas-CO2'!AD$24/'Projection of Coal-OIl-Gas-CO2'!AC$24</f>
        <v>55.515378861226772</v>
      </c>
      <c r="AR60" s="12">
        <f>AQ60*'Projection of Coal-OIl-Gas-CO2'!AE$24/'Projection of Coal-OIl-Gas-CO2'!AD$24</f>
        <v>56.781997812924402</v>
      </c>
      <c r="AS60" s="12">
        <f>AR60*'Projection of Coal-OIl-Gas-CO2'!AF$24/'Projection of Coal-OIl-Gas-CO2'!AE$24</f>
        <v>57.743568362179893</v>
      </c>
      <c r="AT60" s="12">
        <f>AS60*'Projection of Coal-OIl-Gas-CO2'!AG$24/'Projection of Coal-OIl-Gas-CO2'!AF$24</f>
        <v>58.581083480729681</v>
      </c>
      <c r="AU60" s="12">
        <f>AT60*'Projection of Coal-OIl-Gas-CO2'!AH$24/'Projection of Coal-OIl-Gas-CO2'!AG$24</f>
        <v>60.165116552788135</v>
      </c>
      <c r="AV60" s="12">
        <f>AU60*'Projection of Coal-OIl-Gas-CO2'!AI$24/'Projection of Coal-OIl-Gas-CO2'!AH$24</f>
        <v>62.68911349000993</v>
      </c>
      <c r="AW60" s="12">
        <f>AV60*'Projection of Coal-OIl-Gas-CO2'!AJ$24/'Projection of Coal-OIl-Gas-CO2'!AI$24</f>
        <v>63.963891298272834</v>
      </c>
      <c r="AX60" s="12">
        <f>AW60*'Projection of Coal-OIl-Gas-CO2'!AK$24/'Projection of Coal-OIl-Gas-CO2'!AJ$24</f>
        <v>64.848528779526575</v>
      </c>
      <c r="AY60" s="21">
        <f t="shared" si="2"/>
        <v>66.949646323188972</v>
      </c>
      <c r="AZ60" s="21">
        <f t="shared" si="3"/>
        <v>68.441801737852529</v>
      </c>
      <c r="BA60" s="21">
        <f t="shared" si="4"/>
        <v>69.725935781950739</v>
      </c>
      <c r="BB60" s="21">
        <f t="shared" si="5"/>
        <v>71.321169361862758</v>
      </c>
      <c r="BC60" s="21">
        <f t="shared" si="6"/>
        <v>72.973887583906617</v>
      </c>
      <c r="BD60" s="21">
        <f t="shared" si="7"/>
        <v>74.36084320138616</v>
      </c>
      <c r="BE60" s="21">
        <f t="shared" si="8"/>
        <v>75.890537952098839</v>
      </c>
      <c r="BF60" s="21">
        <f t="shared" si="9"/>
        <v>77.465138230187222</v>
      </c>
      <c r="BG60" s="21">
        <f t="shared" si="10"/>
        <v>78.963691697340892</v>
      </c>
      <c r="BH60" s="21">
        <f t="shared" si="11"/>
        <v>80.455990709684556</v>
      </c>
    </row>
    <row r="61" spans="1:60" x14ac:dyDescent="0.3">
      <c r="A61" s="9" t="s">
        <v>147</v>
      </c>
      <c r="B61" t="s">
        <v>47</v>
      </c>
      <c r="C61" s="9" t="s">
        <v>33</v>
      </c>
      <c r="D61" t="s">
        <v>82</v>
      </c>
      <c r="E61" t="s">
        <v>79</v>
      </c>
      <c r="F61" t="s">
        <v>90</v>
      </c>
      <c r="G61" t="s">
        <v>90</v>
      </c>
      <c r="H61" t="s">
        <v>80</v>
      </c>
      <c r="I61" s="9" t="s">
        <v>145</v>
      </c>
      <c r="J61" s="10">
        <f>SUMIFS('Historical Data'!D$2:D$93,'Historical Data'!$B$2:$B$93,'Final Prices IND without CO2 '!$D61,'Historical Data'!$A$2:$A$93,'Final Prices IND without CO2 '!$C61)</f>
        <v>16.131358182378012</v>
      </c>
      <c r="K61" s="10">
        <f>SUMIFS('Historical Data'!E$2:E$93,'Historical Data'!$B$2:$B$93,'Final Prices IND without CO2 '!$D61,'Historical Data'!$A$2:$A$93,'Final Prices IND without CO2 '!$C61)</f>
        <v>16.574151974033413</v>
      </c>
      <c r="L61" s="10">
        <f>SUMIFS('Historical Data'!F$2:F$93,'Historical Data'!$B$2:$B$93,'Final Prices IND without CO2 '!$D61,'Historical Data'!$A$2:$A$93,'Final Prices IND without CO2 '!$C61)</f>
        <v>18.567379692888462</v>
      </c>
      <c r="M61" s="10">
        <f>SUMIFS('Historical Data'!G$2:G$93,'Historical Data'!$B$2:$B$93,'Final Prices IND without CO2 '!$D61,'Historical Data'!$A$2:$A$93,'Final Prices IND without CO2 '!$C61)</f>
        <v>15.882531202165795</v>
      </c>
      <c r="N61" s="10">
        <f>SUMIFS('Historical Data'!H$2:H$93,'Historical Data'!$B$2:$B$93,'Final Prices IND without CO2 '!$D61,'Historical Data'!$A$2:$A$93,'Final Prices IND without CO2 '!$C61)</f>
        <v>18.973749709006913</v>
      </c>
      <c r="O61" s="10">
        <f>SUMIFS('Historical Data'!I$2:I$93,'Historical Data'!$B$2:$B$93,'Final Prices IND without CO2 '!$D61,'Historical Data'!$A$2:$A$93,'Final Prices IND without CO2 '!$C61)</f>
        <v>20.24128123741017</v>
      </c>
      <c r="P61" s="10">
        <f>SUMIFS('Historical Data'!J$2:J$93,'Historical Data'!$B$2:$B$93,'Final Prices IND without CO2 '!$D61,'Historical Data'!$A$2:$A$93,'Final Prices IND without CO2 '!$C61)</f>
        <v>31.266551075056832</v>
      </c>
      <c r="Q61" s="10">
        <f>SUMIFS('Historical Data'!K$2:K$93,'Historical Data'!$B$2:$B$93,'Final Prices IND without CO2 '!$D61,'Historical Data'!$A$2:$A$93,'Final Prices IND without CO2 '!$C61)</f>
        <v>33.186046014229049</v>
      </c>
      <c r="R61" s="10">
        <f>SUMIFS('Historical Data'!L$2:L$93,'Historical Data'!$B$2:$B$93,'Final Prices IND without CO2 '!$D61,'Historical Data'!$A$2:$A$93,'Final Prices IND without CO2 '!$C61)</f>
        <v>33.530229743772061</v>
      </c>
      <c r="S61" s="10">
        <f>SUMIFS('Historical Data'!M$2:M$93,'Historical Data'!$B$2:$B$93,'Final Prices IND without CO2 '!$D61,'Historical Data'!$A$2:$A$93,'Final Prices IND without CO2 '!$C61)</f>
        <v>29.176890411235696</v>
      </c>
      <c r="T61" s="10">
        <f>SUMIFS('Historical Data'!N$2:N$93,'Historical Data'!$B$2:$B$93,'Final Prices IND without CO2 '!$D61,'Historical Data'!$A$2:$A$93,'Final Prices IND without CO2 '!$C61)</f>
        <v>26.99529157729015</v>
      </c>
      <c r="U61" s="10">
        <f>SUMIFS('Historical Data'!O$2:O$93,'Historical Data'!$B$2:$B$93,'Final Prices IND without CO2 '!$D61,'Historical Data'!$A$2:$A$93,'Final Prices IND without CO2 '!$C61)</f>
        <v>27.881184705948304</v>
      </c>
      <c r="V61" s="10">
        <f>SUMIFS('Historical Data'!P$2:P$93,'Historical Data'!$B$2:$B$93,'Final Prices IND without CO2 '!$D61,'Historical Data'!$A$2:$A$93,'Final Prices IND without CO2 '!$C61)</f>
        <v>31.068219928706156</v>
      </c>
      <c r="W61" s="10">
        <f>SUMIFS('Historical Data'!Q$2:Q$93,'Historical Data'!$B$2:$B$93,'Final Prices IND without CO2 '!$D61,'Historical Data'!$A$2:$A$93,'Final Prices IND without CO2 '!$C61)</f>
        <v>32.002634278088948</v>
      </c>
      <c r="X61" s="10">
        <f>SUMIFS('Historical Data'!R$2:R$93,'Historical Data'!$B$2:$B$93,'Final Prices IND without CO2 '!$D61,'Historical Data'!$A$2:$A$93,'Final Prices IND without CO2 '!$C61)</f>
        <v>34.00096963455195</v>
      </c>
      <c r="Y61" s="10">
        <f>SUMIFS('Historical Data'!S$2:S$93,'Historical Data'!$B$2:$B$93,'Final Prices IND without CO2 '!$D61,'Historical Data'!$A$2:$A$93,'Final Prices IND without CO2 '!$C61)</f>
        <v>33.376532517171341</v>
      </c>
      <c r="Z61" s="10">
        <f>SUMIFS('Historical Data'!T$2:T$93,'Historical Data'!$B$2:$B$93,'Final Prices IND without CO2 '!$D61,'Historical Data'!$A$2:$A$93,'Final Prices IND without CO2 '!$C61)</f>
        <v>31.547224711648447</v>
      </c>
      <c r="AA61" s="10">
        <f>SUMIFS('Historical Data'!U$2:U$93,'Historical Data'!$B$2:$B$93,'Final Prices IND without CO2 '!$D61,'Historical Data'!$A$2:$A$93,'Final Prices IND without CO2 '!$C61)</f>
        <v>29.482601738158287</v>
      </c>
      <c r="AB61" s="12">
        <f>AA61*'Projection of Coal-OIl-Gas-CO2'!O$24/'Projection of Coal-OIl-Gas-CO2'!N$24</f>
        <v>35.188617642055441</v>
      </c>
      <c r="AC61" s="12">
        <f>AB61*'Projection of Coal-OIl-Gas-CO2'!P$24/'Projection of Coal-OIl-Gas-CO2'!O$24</f>
        <v>44.170421157633356</v>
      </c>
      <c r="AD61" s="12">
        <f>AC61*'Projection of Coal-OIl-Gas-CO2'!Q$24/'Projection of Coal-OIl-Gas-CO2'!P$24</f>
        <v>41.571492632833795</v>
      </c>
      <c r="AE61" s="12">
        <f>AD61*'Projection of Coal-OIl-Gas-CO2'!R$24/'Projection of Coal-OIl-Gas-CO2'!Q$24</f>
        <v>38.100754927298702</v>
      </c>
      <c r="AF61" s="12">
        <f>AE61*'Projection of Coal-OIl-Gas-CO2'!S$24/'Projection of Coal-OIl-Gas-CO2'!R$24</f>
        <v>37.274936721085972</v>
      </c>
      <c r="AG61" s="12">
        <f>AF61*'Projection of Coal-OIl-Gas-CO2'!T$24/'Projection of Coal-OIl-Gas-CO2'!S$24</f>
        <v>38.980747959696636</v>
      </c>
      <c r="AH61" s="12">
        <f>AG61*'Projection of Coal-OIl-Gas-CO2'!U$24/'Projection of Coal-OIl-Gas-CO2'!T$24</f>
        <v>41.169005340258693</v>
      </c>
      <c r="AI61" s="12">
        <f>AH61*'Projection of Coal-OIl-Gas-CO2'!V$24/'Projection of Coal-OIl-Gas-CO2'!U$24</f>
        <v>43.850672444770396</v>
      </c>
      <c r="AJ61" s="12">
        <f>AI61*'Projection of Coal-OIl-Gas-CO2'!W$24/'Projection of Coal-OIl-Gas-CO2'!V$24</f>
        <v>45.24981078819583</v>
      </c>
      <c r="AK61" s="12">
        <f>AJ61*'Projection of Coal-OIl-Gas-CO2'!X$24/'Projection of Coal-OIl-Gas-CO2'!W$24</f>
        <v>46.320001052302757</v>
      </c>
      <c r="AL61" s="12">
        <f>AK61*'Projection of Coal-OIl-Gas-CO2'!Y$24/'Projection of Coal-OIl-Gas-CO2'!X$24</f>
        <v>47.710441028489377</v>
      </c>
      <c r="AM61" s="12">
        <f>AL61*'Projection of Coal-OIl-Gas-CO2'!Z$24/'Projection of Coal-OIl-Gas-CO2'!Y$24</f>
        <v>49.26970128547525</v>
      </c>
      <c r="AN61" s="12">
        <f>AM61*'Projection of Coal-OIl-Gas-CO2'!AA$24/'Projection of Coal-OIl-Gas-CO2'!Z$24</f>
        <v>50.902875373646943</v>
      </c>
      <c r="AO61" s="12">
        <f>AN61*'Projection of Coal-OIl-Gas-CO2'!AB$24/'Projection of Coal-OIl-Gas-CO2'!AA$24</f>
        <v>51.870921213162454</v>
      </c>
      <c r="AP61" s="12">
        <f>AO61*'Projection of Coal-OIl-Gas-CO2'!AC$24/'Projection of Coal-OIl-Gas-CO2'!AB$24</f>
        <v>52.267031557274443</v>
      </c>
      <c r="AQ61" s="12">
        <f>AP61*'Projection of Coal-OIl-Gas-CO2'!AD$24/'Projection of Coal-OIl-Gas-CO2'!AC$24</f>
        <v>53.081710804363475</v>
      </c>
      <c r="AR61" s="12">
        <f>AQ61*'Projection of Coal-OIl-Gas-CO2'!AE$24/'Projection of Coal-OIl-Gas-CO2'!AD$24</f>
        <v>54.292804059466846</v>
      </c>
      <c r="AS61" s="12">
        <f>AR61*'Projection of Coal-OIl-Gas-CO2'!AF$24/'Projection of Coal-OIl-Gas-CO2'!AE$24</f>
        <v>55.21222154090318</v>
      </c>
      <c r="AT61" s="12">
        <f>AS61*'Projection of Coal-OIl-Gas-CO2'!AG$24/'Projection of Coal-OIl-Gas-CO2'!AF$24</f>
        <v>56.013021899814028</v>
      </c>
      <c r="AU61" s="12">
        <f>AT61*'Projection of Coal-OIl-Gas-CO2'!AH$24/'Projection of Coal-OIl-Gas-CO2'!AG$24</f>
        <v>57.527614561529241</v>
      </c>
      <c r="AV61" s="12">
        <f>AU61*'Projection of Coal-OIl-Gas-CO2'!AI$24/'Projection of Coal-OIl-Gas-CO2'!AH$24</f>
        <v>59.940965208520502</v>
      </c>
      <c r="AW61" s="12">
        <f>AV61*'Projection of Coal-OIl-Gas-CO2'!AJ$24/'Projection of Coal-OIl-Gas-CO2'!AI$24</f>
        <v>61.159859654457406</v>
      </c>
      <c r="AX61" s="12">
        <f>AW61*'Projection of Coal-OIl-Gas-CO2'!AK$24/'Projection of Coal-OIl-Gas-CO2'!AJ$24</f>
        <v>62.005716638771496</v>
      </c>
      <c r="AY61" s="21">
        <f t="shared" si="2"/>
        <v>64.01472596387157</v>
      </c>
      <c r="AZ61" s="21">
        <f t="shared" si="3"/>
        <v>65.441468675910528</v>
      </c>
      <c r="BA61" s="21">
        <f t="shared" si="4"/>
        <v>66.669309201564374</v>
      </c>
      <c r="BB61" s="21">
        <f t="shared" si="5"/>
        <v>68.194611366321169</v>
      </c>
      <c r="BC61" s="21">
        <f t="shared" si="6"/>
        <v>69.774878177125629</v>
      </c>
      <c r="BD61" s="21">
        <f t="shared" si="7"/>
        <v>71.101032812034191</v>
      </c>
      <c r="BE61" s="21">
        <f t="shared" si="8"/>
        <v>72.563669220933662</v>
      </c>
      <c r="BF61" s="21">
        <f t="shared" si="9"/>
        <v>74.069242600931375</v>
      </c>
      <c r="BG61" s="21">
        <f t="shared" si="10"/>
        <v>75.502102889377966</v>
      </c>
      <c r="BH61" s="21">
        <f t="shared" si="11"/>
        <v>76.928982904100849</v>
      </c>
    </row>
    <row r="62" spans="1:60" x14ac:dyDescent="0.3">
      <c r="A62" s="9" t="s">
        <v>147</v>
      </c>
      <c r="B62" t="s">
        <v>47</v>
      </c>
      <c r="C62" s="9" t="s">
        <v>35</v>
      </c>
      <c r="D62" t="s">
        <v>82</v>
      </c>
      <c r="E62" t="s">
        <v>79</v>
      </c>
      <c r="F62" t="s">
        <v>90</v>
      </c>
      <c r="G62" t="s">
        <v>90</v>
      </c>
      <c r="H62" t="s">
        <v>80</v>
      </c>
      <c r="I62" s="9" t="s">
        <v>145</v>
      </c>
      <c r="J62" s="10">
        <f>SUMIFS('Historical Data'!D$2:D$93,'Historical Data'!$B$2:$B$93,'Final Prices IND without CO2 '!$D62,'Historical Data'!$A$2:$A$93,'Final Prices IND without CO2 '!$C62)</f>
        <v>25.222122001158535</v>
      </c>
      <c r="K62" s="10">
        <f>SUMIFS('Historical Data'!E$2:E$93,'Historical Data'!$B$2:$B$93,'Final Prices IND without CO2 '!$D62,'Historical Data'!$A$2:$A$93,'Final Prices IND without CO2 '!$C62)</f>
        <v>25.81717672648719</v>
      </c>
      <c r="L62" s="10">
        <f>SUMIFS('Historical Data'!F$2:F$93,'Historical Data'!$B$2:$B$93,'Final Prices IND without CO2 '!$D62,'Historical Data'!$A$2:$A$93,'Final Prices IND without CO2 '!$C62)</f>
        <v>29.174509001629584</v>
      </c>
      <c r="M62" s="10">
        <f>SUMIFS('Historical Data'!G$2:G$93,'Historical Data'!$B$2:$B$93,'Final Prices IND without CO2 '!$D62,'Historical Data'!$A$2:$A$93,'Final Prices IND without CO2 '!$C62)</f>
        <v>36.222737245235976</v>
      </c>
      <c r="N62" s="10">
        <f>SUMIFS('Historical Data'!H$2:H$93,'Historical Data'!$B$2:$B$93,'Final Prices IND without CO2 '!$D62,'Historical Data'!$A$2:$A$93,'Final Prices IND without CO2 '!$C62)</f>
        <v>32.533942520542084</v>
      </c>
      <c r="O62" s="10">
        <f>SUMIFS('Historical Data'!I$2:I$93,'Historical Data'!$B$2:$B$93,'Final Prices IND without CO2 '!$D62,'Historical Data'!$A$2:$A$93,'Final Prices IND without CO2 '!$C62)</f>
        <v>36.080159100252061</v>
      </c>
      <c r="P62" s="10">
        <f>SUMIFS('Historical Data'!J$2:J$93,'Historical Data'!$B$2:$B$93,'Final Prices IND without CO2 '!$D62,'Historical Data'!$A$2:$A$93,'Final Prices IND without CO2 '!$C62)</f>
        <v>43.488015215111723</v>
      </c>
      <c r="Q62" s="10">
        <f>SUMIFS('Historical Data'!K$2:K$93,'Historical Data'!$B$2:$B$93,'Final Prices IND without CO2 '!$D62,'Historical Data'!$A$2:$A$93,'Final Prices IND without CO2 '!$C62)</f>
        <v>39.063969029711373</v>
      </c>
      <c r="R62" s="10">
        <f>SUMIFS('Historical Data'!L$2:L$93,'Historical Data'!$B$2:$B$93,'Final Prices IND without CO2 '!$D62,'Historical Data'!$A$2:$A$93,'Final Prices IND without CO2 '!$C62)</f>
        <v>47.879089383686193</v>
      </c>
      <c r="S62" s="10">
        <f>SUMIFS('Historical Data'!M$2:M$93,'Historical Data'!$B$2:$B$93,'Final Prices IND without CO2 '!$D62,'Historical Data'!$A$2:$A$93,'Final Prices IND without CO2 '!$C62)</f>
        <v>39.710469206678063</v>
      </c>
      <c r="T62" s="10">
        <f>SUMIFS('Historical Data'!N$2:N$93,'Historical Data'!$B$2:$B$93,'Final Prices IND without CO2 '!$D62,'Historical Data'!$A$2:$A$93,'Final Prices IND without CO2 '!$C62)</f>
        <v>42.696135234800963</v>
      </c>
      <c r="U62" s="10">
        <f>SUMIFS('Historical Data'!O$2:O$93,'Historical Data'!$B$2:$B$93,'Final Prices IND without CO2 '!$D62,'Historical Data'!$A$2:$A$93,'Final Prices IND without CO2 '!$C62)</f>
        <v>42.716114560981708</v>
      </c>
      <c r="V62" s="10">
        <f>SUMIFS('Historical Data'!P$2:P$93,'Historical Data'!$B$2:$B$93,'Final Prices IND without CO2 '!$D62,'Historical Data'!$A$2:$A$93,'Final Prices IND without CO2 '!$C62)</f>
        <v>46.68841960135687</v>
      </c>
      <c r="W62" s="10">
        <f>SUMIFS('Historical Data'!Q$2:Q$93,'Historical Data'!$B$2:$B$93,'Final Prices IND without CO2 '!$D62,'Historical Data'!$A$2:$A$93,'Final Prices IND without CO2 '!$C62)</f>
        <v>41.873647136905703</v>
      </c>
      <c r="X62" s="10">
        <f>SUMIFS('Historical Data'!R$2:R$93,'Historical Data'!$B$2:$B$93,'Final Prices IND without CO2 '!$D62,'Historical Data'!$A$2:$A$93,'Final Prices IND without CO2 '!$C62)</f>
        <v>37.527110581075057</v>
      </c>
      <c r="Y62" s="10">
        <f>SUMIFS('Historical Data'!S$2:S$93,'Historical Data'!$B$2:$B$93,'Final Prices IND without CO2 '!$D62,'Historical Data'!$A$2:$A$93,'Final Prices IND without CO2 '!$C62)</f>
        <v>36.999111797559841</v>
      </c>
      <c r="Z62" s="10">
        <f>SUMIFS('Historical Data'!T$2:T$93,'Historical Data'!$B$2:$B$93,'Final Prices IND without CO2 '!$D62,'Historical Data'!$A$2:$A$93,'Final Prices IND without CO2 '!$C62)</f>
        <v>34.766032491246747</v>
      </c>
      <c r="AA62" s="10">
        <f>SUMIFS('Historical Data'!U$2:U$93,'Historical Data'!$B$2:$B$93,'Final Prices IND without CO2 '!$D62,'Historical Data'!$A$2:$A$93,'Final Prices IND without CO2 '!$C62)</f>
        <v>32.389193090329059</v>
      </c>
      <c r="AB62" s="12">
        <f>AA62*'Projection of Coal-OIl-Gas-CO2'!O$24/'Projection of Coal-OIl-Gas-CO2'!N$24</f>
        <v>38.657746067070462</v>
      </c>
      <c r="AC62" s="12">
        <f>AB62*'Projection of Coal-OIl-Gas-CO2'!P$24/'Projection of Coal-OIl-Gas-CO2'!O$24</f>
        <v>48.525035628185776</v>
      </c>
      <c r="AD62" s="12">
        <f>AC62*'Projection of Coal-OIl-Gas-CO2'!Q$24/'Projection of Coal-OIl-Gas-CO2'!P$24</f>
        <v>45.669887410084328</v>
      </c>
      <c r="AE62" s="12">
        <f>AD62*'Projection of Coal-OIl-Gas-CO2'!R$24/'Projection of Coal-OIl-Gas-CO2'!Q$24</f>
        <v>41.856981252451448</v>
      </c>
      <c r="AF62" s="12">
        <f>AE62*'Projection of Coal-OIl-Gas-CO2'!S$24/'Projection of Coal-OIl-Gas-CO2'!R$24</f>
        <v>40.949748384196305</v>
      </c>
      <c r="AG62" s="12">
        <f>AF62*'Projection of Coal-OIl-Gas-CO2'!T$24/'Projection of Coal-OIl-Gas-CO2'!S$24</f>
        <v>42.823729862279571</v>
      </c>
      <c r="AH62" s="12">
        <f>AG62*'Projection of Coal-OIl-Gas-CO2'!U$24/'Projection of Coal-OIl-Gas-CO2'!T$24</f>
        <v>45.227720238021405</v>
      </c>
      <c r="AI62" s="12">
        <f>AH62*'Projection of Coal-OIl-Gas-CO2'!V$24/'Projection of Coal-OIl-Gas-CO2'!U$24</f>
        <v>48.173763956395057</v>
      </c>
      <c r="AJ62" s="12">
        <f>AI62*'Projection of Coal-OIl-Gas-CO2'!W$24/'Projection of Coal-OIl-Gas-CO2'!V$24</f>
        <v>49.710838681609594</v>
      </c>
      <c r="AK62" s="12">
        <f>AJ62*'Projection of Coal-OIl-Gas-CO2'!X$24/'Projection of Coal-OIl-Gas-CO2'!W$24</f>
        <v>50.886535433727879</v>
      </c>
      <c r="AL62" s="12">
        <f>AK62*'Projection of Coal-OIl-Gas-CO2'!Y$24/'Projection of Coal-OIl-Gas-CO2'!X$24</f>
        <v>52.414054248695066</v>
      </c>
      <c r="AM62" s="12">
        <f>AL62*'Projection of Coal-OIl-Gas-CO2'!Z$24/'Projection of Coal-OIl-Gas-CO2'!Y$24</f>
        <v>54.127036772765429</v>
      </c>
      <c r="AN62" s="12">
        <f>AM62*'Projection of Coal-OIl-Gas-CO2'!AA$24/'Projection of Coal-OIl-Gas-CO2'!Z$24</f>
        <v>55.921220046063596</v>
      </c>
      <c r="AO62" s="12">
        <f>AN62*'Projection of Coal-OIl-Gas-CO2'!AB$24/'Projection of Coal-OIl-Gas-CO2'!AA$24</f>
        <v>56.984702295521153</v>
      </c>
      <c r="AP62" s="12">
        <f>AO62*'Projection of Coal-OIl-Gas-CO2'!AC$24/'Projection of Coal-OIl-Gas-CO2'!AB$24</f>
        <v>57.419863837045312</v>
      </c>
      <c r="AQ62" s="12">
        <f>AP62*'Projection of Coal-OIl-Gas-CO2'!AD$24/'Projection of Coal-OIl-Gas-CO2'!AC$24</f>
        <v>58.314859593356026</v>
      </c>
      <c r="AR62" s="12">
        <f>AQ62*'Projection of Coal-OIl-Gas-CO2'!AE$24/'Projection of Coal-OIl-Gas-CO2'!AD$24</f>
        <v>59.64535049230436</v>
      </c>
      <c r="AS62" s="12">
        <f>AR62*'Projection of Coal-OIl-Gas-CO2'!AF$24/'Projection of Coal-OIl-Gas-CO2'!AE$24</f>
        <v>60.655410276082648</v>
      </c>
      <c r="AT62" s="12">
        <f>AS62*'Projection of Coal-OIl-Gas-CO2'!AG$24/'Projection of Coal-OIl-Gas-CO2'!AF$24</f>
        <v>61.535158870929301</v>
      </c>
      <c r="AU62" s="12">
        <f>AT62*'Projection of Coal-OIl-Gas-CO2'!AH$24/'Projection of Coal-OIl-Gas-CO2'!AG$24</f>
        <v>63.19907017052121</v>
      </c>
      <c r="AV62" s="12">
        <f>AU62*'Projection of Coal-OIl-Gas-CO2'!AI$24/'Projection of Coal-OIl-Gas-CO2'!AH$24</f>
        <v>65.850345006924215</v>
      </c>
      <c r="AW62" s="12">
        <f>AV62*'Projection of Coal-OIl-Gas-CO2'!AJ$24/'Projection of Coal-OIl-Gas-CO2'!AI$24</f>
        <v>67.189406190085791</v>
      </c>
      <c r="AX62" s="12">
        <f>AW62*'Projection of Coal-OIl-Gas-CO2'!AK$24/'Projection of Coal-OIl-Gas-CO2'!AJ$24</f>
        <v>68.118653392726458</v>
      </c>
      <c r="AY62" s="21">
        <f t="shared" si="2"/>
        <v>70.325724245185484</v>
      </c>
      <c r="AZ62" s="21">
        <f t="shared" si="3"/>
        <v>71.89312476162786</v>
      </c>
      <c r="BA62" s="21">
        <f t="shared" si="4"/>
        <v>73.242013988662166</v>
      </c>
      <c r="BB62" s="21">
        <f t="shared" si="5"/>
        <v>74.917690605473581</v>
      </c>
      <c r="BC62" s="21">
        <f t="shared" si="6"/>
        <v>76.653750649426001</v>
      </c>
      <c r="BD62" s="21">
        <f t="shared" si="7"/>
        <v>78.110646445772545</v>
      </c>
      <c r="BE62" s="21">
        <f t="shared" si="8"/>
        <v>79.717479298908529</v>
      </c>
      <c r="BF62" s="21">
        <f t="shared" si="9"/>
        <v>81.371482135886254</v>
      </c>
      <c r="BG62" s="21">
        <f t="shared" si="10"/>
        <v>82.945603340185698</v>
      </c>
      <c r="BH62" s="21">
        <f t="shared" si="11"/>
        <v>84.513154695525827</v>
      </c>
    </row>
    <row r="63" spans="1:60" x14ac:dyDescent="0.3">
      <c r="A63" s="9" t="s">
        <v>147</v>
      </c>
      <c r="B63" t="s">
        <v>47</v>
      </c>
      <c r="C63" s="9" t="s">
        <v>37</v>
      </c>
      <c r="D63" t="s">
        <v>82</v>
      </c>
      <c r="E63" t="s">
        <v>79</v>
      </c>
      <c r="F63" t="s">
        <v>90</v>
      </c>
      <c r="G63" t="s">
        <v>90</v>
      </c>
      <c r="H63" t="s">
        <v>80</v>
      </c>
      <c r="I63" s="9" t="s">
        <v>145</v>
      </c>
      <c r="J63" s="10">
        <f>SUMIFS('Historical Data'!D$2:D$93,'Historical Data'!$B$2:$B$93,'Final Prices IND without CO2 '!$D63,'Historical Data'!$A$2:$A$93,'Final Prices IND without CO2 '!$C63)</f>
        <v>37.406884416695618</v>
      </c>
      <c r="K63" s="10">
        <f>SUMIFS('Historical Data'!E$2:E$93,'Historical Data'!$B$2:$B$93,'Final Prices IND without CO2 '!$D63,'Historical Data'!$A$2:$A$93,'Final Prices IND without CO2 '!$C63)</f>
        <v>54.485601166087264</v>
      </c>
      <c r="L63" s="10">
        <f>SUMIFS('Historical Data'!F$2:F$93,'Historical Data'!$B$2:$B$93,'Final Prices IND without CO2 '!$D63,'Historical Data'!$A$2:$A$93,'Final Prices IND without CO2 '!$C63)</f>
        <v>44.096088896632644</v>
      </c>
      <c r="M63" s="10">
        <f>SUMIFS('Historical Data'!G$2:G$93,'Historical Data'!$B$2:$B$93,'Final Prices IND without CO2 '!$D63,'Historical Data'!$A$2:$A$93,'Final Prices IND without CO2 '!$C63)</f>
        <v>30.291854131564669</v>
      </c>
      <c r="N63" s="10">
        <f>SUMIFS('Historical Data'!H$2:H$93,'Historical Data'!$B$2:$B$93,'Final Prices IND without CO2 '!$D63,'Historical Data'!$A$2:$A$93,'Final Prices IND without CO2 '!$C63)</f>
        <v>26.583946843745203</v>
      </c>
      <c r="O63" s="10">
        <f>SUMIFS('Historical Data'!I$2:I$93,'Historical Data'!$B$2:$B$93,'Final Prices IND without CO2 '!$D63,'Historical Data'!$A$2:$A$93,'Final Prices IND without CO2 '!$C63)</f>
        <v>31.832092080597899</v>
      </c>
      <c r="P63" s="10">
        <f>SUMIFS('Historical Data'!J$2:J$93,'Historical Data'!$B$2:$B$93,'Final Prices IND without CO2 '!$D63,'Historical Data'!$A$2:$A$93,'Final Prices IND without CO2 '!$C63)</f>
        <v>41.985345753651472</v>
      </c>
      <c r="Q63" s="10">
        <f>SUMIFS('Historical Data'!K$2:K$93,'Historical Data'!$B$2:$B$93,'Final Prices IND without CO2 '!$D63,'Historical Data'!$A$2:$A$93,'Final Prices IND without CO2 '!$C63)</f>
        <v>41.387445594050803</v>
      </c>
      <c r="R63" s="10">
        <f>SUMIFS('Historical Data'!L$2:L$93,'Historical Data'!$B$2:$B$93,'Final Prices IND without CO2 '!$D63,'Historical Data'!$A$2:$A$93,'Final Prices IND without CO2 '!$C63)</f>
        <v>50.47345129072152</v>
      </c>
      <c r="S63" s="10">
        <f>SUMIFS('Historical Data'!M$2:M$93,'Historical Data'!$B$2:$B$93,'Final Prices IND without CO2 '!$D63,'Historical Data'!$A$2:$A$93,'Final Prices IND without CO2 '!$C63)</f>
        <v>47.760342845128207</v>
      </c>
      <c r="T63" s="10">
        <f>SUMIFS('Historical Data'!N$2:N$93,'Historical Data'!$B$2:$B$93,'Final Prices IND without CO2 '!$D63,'Historical Data'!$A$2:$A$93,'Final Prices IND without CO2 '!$C63)</f>
        <v>50.927670152358964</v>
      </c>
      <c r="U63" s="10">
        <f>SUMIFS('Historical Data'!O$2:O$93,'Historical Data'!$B$2:$B$93,'Final Prices IND without CO2 '!$D63,'Historical Data'!$A$2:$A$93,'Final Prices IND without CO2 '!$C63)</f>
        <v>56.826544319265679</v>
      </c>
      <c r="V63" s="10">
        <f>SUMIFS('Historical Data'!P$2:P$93,'Historical Data'!$B$2:$B$93,'Final Prices IND without CO2 '!$D63,'Historical Data'!$A$2:$A$93,'Final Prices IND without CO2 '!$C63)</f>
        <v>64.721915254336579</v>
      </c>
      <c r="W63" s="10">
        <f>SUMIFS('Historical Data'!Q$2:Q$93,'Historical Data'!$B$2:$B$93,'Final Prices IND without CO2 '!$D63,'Historical Data'!$A$2:$A$93,'Final Prices IND without CO2 '!$C63)</f>
        <v>54.875740847918912</v>
      </c>
      <c r="X63" s="10">
        <f>SUMIFS('Historical Data'!R$2:R$93,'Historical Data'!$B$2:$B$93,'Final Prices IND without CO2 '!$D63,'Historical Data'!$A$2:$A$93,'Final Prices IND without CO2 '!$C63)</f>
        <v>48.892580540283902</v>
      </c>
      <c r="Y63" s="10">
        <f>SUMIFS('Historical Data'!S$2:S$93,'Historical Data'!$B$2:$B$93,'Final Prices IND without CO2 '!$D63,'Historical Data'!$A$2:$A$93,'Final Prices IND without CO2 '!$C63)</f>
        <v>42.286156309706584</v>
      </c>
      <c r="Z63" s="10">
        <f>SUMIFS('Historical Data'!T$2:T$93,'Historical Data'!$B$2:$B$93,'Final Prices IND without CO2 '!$D63,'Historical Data'!$A$2:$A$93,'Final Prices IND without CO2 '!$C63)</f>
        <v>38.01189378438513</v>
      </c>
      <c r="AA63" s="10">
        <f>SUMIFS('Historical Data'!U$2:U$93,'Historical Data'!$B$2:$B$93,'Final Prices IND without CO2 '!$D63,'Historical Data'!$A$2:$A$93,'Final Prices IND without CO2 '!$C63)</f>
        <v>35.635229487114948</v>
      </c>
      <c r="AB63" s="12">
        <f>AA63*'Projection of Coal-OIl-Gas-CO2'!O$24/'Projection of Coal-OIl-Gas-CO2'!N$24</f>
        <v>42.532015191387885</v>
      </c>
      <c r="AC63" s="12">
        <f>AB63*'Projection of Coal-OIl-Gas-CO2'!P$24/'Projection of Coal-OIl-Gas-CO2'!O$24</f>
        <v>53.388201912234209</v>
      </c>
      <c r="AD63" s="12">
        <f>AC63*'Projection of Coal-OIl-Gas-CO2'!Q$24/'Projection of Coal-OIl-Gas-CO2'!P$24</f>
        <v>50.246911492061578</v>
      </c>
      <c r="AE63" s="12">
        <f>AD63*'Projection of Coal-OIl-Gas-CO2'!R$24/'Projection of Coal-OIl-Gas-CO2'!Q$24</f>
        <v>46.05187688403204</v>
      </c>
      <c r="AF63" s="12">
        <f>AE63*'Projection of Coal-OIl-Gas-CO2'!S$24/'Projection of Coal-OIl-Gas-CO2'!R$24</f>
        <v>45.05372137678112</v>
      </c>
      <c r="AG63" s="12">
        <f>AF63*'Projection of Coal-OIl-Gas-CO2'!T$24/'Projection of Coal-OIl-Gas-CO2'!S$24</f>
        <v>47.115512784793665</v>
      </c>
      <c r="AH63" s="12">
        <f>AG63*'Projection of Coal-OIl-Gas-CO2'!U$24/'Projection of Coal-OIl-Gas-CO2'!T$24</f>
        <v>49.760430442527927</v>
      </c>
      <c r="AI63" s="12">
        <f>AH63*'Projection of Coal-OIl-Gas-CO2'!V$24/'Projection of Coal-OIl-Gas-CO2'!U$24</f>
        <v>53.00172588605858</v>
      </c>
      <c r="AJ63" s="12">
        <f>AI63*'Projection of Coal-OIl-Gas-CO2'!W$24/'Projection of Coal-OIl-Gas-CO2'!V$24</f>
        <v>54.692845835206647</v>
      </c>
      <c r="AK63" s="12">
        <f>AJ63*'Projection of Coal-OIl-Gas-CO2'!X$24/'Projection of Coal-OIl-Gas-CO2'!W$24</f>
        <v>55.986370606019804</v>
      </c>
      <c r="AL63" s="12">
        <f>AK63*'Projection of Coal-OIl-Gas-CO2'!Y$24/'Projection of Coal-OIl-Gas-CO2'!X$24</f>
        <v>57.666976954113558</v>
      </c>
      <c r="AM63" s="12">
        <f>AL63*'Projection of Coal-OIl-Gas-CO2'!Z$24/'Projection of Coal-OIl-Gas-CO2'!Y$24</f>
        <v>59.551634135366122</v>
      </c>
      <c r="AN63" s="12">
        <f>AM63*'Projection of Coal-OIl-Gas-CO2'!AA$24/'Projection of Coal-OIl-Gas-CO2'!Z$24</f>
        <v>61.525629983537272</v>
      </c>
      <c r="AO63" s="12">
        <f>AN63*'Projection of Coal-OIl-Gas-CO2'!AB$24/'Projection of Coal-OIl-Gas-CO2'!AA$24</f>
        <v>62.695694143802157</v>
      </c>
      <c r="AP63" s="12">
        <f>AO63*'Projection of Coal-OIl-Gas-CO2'!AC$24/'Projection of Coal-OIl-Gas-CO2'!AB$24</f>
        <v>63.174467460350456</v>
      </c>
      <c r="AQ63" s="12">
        <f>AP63*'Projection of Coal-OIl-Gas-CO2'!AD$24/'Projection of Coal-OIl-Gas-CO2'!AC$24</f>
        <v>64.159159455522428</v>
      </c>
      <c r="AR63" s="12">
        <f>AQ63*'Projection of Coal-OIl-Gas-CO2'!AE$24/'Projection of Coal-OIl-Gas-CO2'!AD$24</f>
        <v>65.622991801771846</v>
      </c>
      <c r="AS63" s="12">
        <f>AR63*'Projection of Coal-OIl-Gas-CO2'!AF$24/'Projection of Coal-OIl-Gas-CO2'!AE$24</f>
        <v>66.734279510924196</v>
      </c>
      <c r="AT63" s="12">
        <f>AS63*'Projection of Coal-OIl-Gas-CO2'!AG$24/'Projection of Coal-OIl-Gas-CO2'!AF$24</f>
        <v>67.702196278127886</v>
      </c>
      <c r="AU63" s="12">
        <f>AT63*'Projection of Coal-OIl-Gas-CO2'!AH$24/'Projection of Coal-OIl-Gas-CO2'!AG$24</f>
        <v>69.532864329715295</v>
      </c>
      <c r="AV63" s="12">
        <f>AU63*'Projection of Coal-OIl-Gas-CO2'!AI$24/'Projection of Coal-OIl-Gas-CO2'!AH$24</f>
        <v>72.449849231597412</v>
      </c>
      <c r="AW63" s="12">
        <f>AV63*'Projection of Coal-OIl-Gas-CO2'!AJ$24/'Projection of Coal-OIl-Gas-CO2'!AI$24</f>
        <v>73.923110773685607</v>
      </c>
      <c r="AX63" s="12">
        <f>AW63*'Projection of Coal-OIl-Gas-CO2'!AK$24/'Projection of Coal-OIl-Gas-CO2'!AJ$24</f>
        <v>74.945486886113272</v>
      </c>
      <c r="AY63" s="21">
        <f t="shared" si="2"/>
        <v>77.373749797830442</v>
      </c>
      <c r="AZ63" s="21">
        <f t="shared" si="3"/>
        <v>79.098234781012252</v>
      </c>
      <c r="BA63" s="21">
        <f t="shared" si="4"/>
        <v>80.582309330940006</v>
      </c>
      <c r="BB63" s="21">
        <f t="shared" si="5"/>
        <v>82.425921816738537</v>
      </c>
      <c r="BC63" s="21">
        <f t="shared" si="6"/>
        <v>84.335969340835163</v>
      </c>
      <c r="BD63" s="21">
        <f t="shared" si="7"/>
        <v>85.938874849991407</v>
      </c>
      <c r="BE63" s="21">
        <f t="shared" si="8"/>
        <v>87.706744068259468</v>
      </c>
      <c r="BF63" s="21">
        <f t="shared" si="9"/>
        <v>89.526510633720136</v>
      </c>
      <c r="BG63" s="21">
        <f t="shared" si="10"/>
        <v>91.258389850325329</v>
      </c>
      <c r="BH63" s="21">
        <f t="shared" si="11"/>
        <v>92.983040789439201</v>
      </c>
    </row>
    <row r="64" spans="1:60" x14ac:dyDescent="0.3">
      <c r="A64" s="9" t="s">
        <v>147</v>
      </c>
      <c r="B64" t="s">
        <v>47</v>
      </c>
      <c r="C64" s="9" t="s">
        <v>39</v>
      </c>
      <c r="D64" t="s">
        <v>82</v>
      </c>
      <c r="E64" t="s">
        <v>79</v>
      </c>
      <c r="F64" t="s">
        <v>90</v>
      </c>
      <c r="G64" t="s">
        <v>90</v>
      </c>
      <c r="H64" t="s">
        <v>80</v>
      </c>
      <c r="I64" s="9" t="s">
        <v>145</v>
      </c>
      <c r="J64" s="10">
        <f>SUMIFS('Historical Data'!D$2:D$93,'Historical Data'!$B$2:$B$93,'Final Prices IND without CO2 '!$D64,'Historical Data'!$A$2:$A$93,'Final Prices IND without CO2 '!$C64)</f>
        <v>25.964552711412846</v>
      </c>
      <c r="K64" s="10">
        <f>SUMIFS('Historical Data'!E$2:E$93,'Historical Data'!$B$2:$B$93,'Final Prices IND without CO2 '!$D64,'Historical Data'!$A$2:$A$93,'Final Prices IND without CO2 '!$C64)</f>
        <v>25.88900424269524</v>
      </c>
      <c r="L64" s="10">
        <f>SUMIFS('Historical Data'!F$2:F$93,'Historical Data'!$B$2:$B$93,'Final Prices IND without CO2 '!$D64,'Historical Data'!$A$2:$A$93,'Final Prices IND without CO2 '!$C64)</f>
        <v>22.438753217002375</v>
      </c>
      <c r="M64" s="10">
        <f>SUMIFS('Historical Data'!G$2:G$93,'Historical Data'!$B$2:$B$93,'Final Prices IND without CO2 '!$D64,'Historical Data'!$A$2:$A$93,'Final Prices IND without CO2 '!$C64)</f>
        <v>22.390704776126004</v>
      </c>
      <c r="N64" s="10">
        <f>SUMIFS('Historical Data'!H$2:H$93,'Historical Data'!$B$2:$B$93,'Final Prices IND without CO2 '!$D64,'Historical Data'!$A$2:$A$93,'Final Prices IND without CO2 '!$C64)</f>
        <v>20.893209627449636</v>
      </c>
      <c r="O64" s="10">
        <f>SUMIFS('Historical Data'!I$2:I$93,'Historical Data'!$B$2:$B$93,'Final Prices IND without CO2 '!$D64,'Historical Data'!$A$2:$A$93,'Final Prices IND without CO2 '!$C64)</f>
        <v>23.826300785408066</v>
      </c>
      <c r="P64" s="10">
        <f>SUMIFS('Historical Data'!J$2:J$93,'Historical Data'!$B$2:$B$93,'Final Prices IND without CO2 '!$D64,'Historical Data'!$A$2:$A$93,'Final Prices IND without CO2 '!$C64)</f>
        <v>31.818933041487625</v>
      </c>
      <c r="Q64" s="10">
        <f>SUMIFS('Historical Data'!K$2:K$93,'Historical Data'!$B$2:$B$93,'Final Prices IND without CO2 '!$D64,'Historical Data'!$A$2:$A$93,'Final Prices IND without CO2 '!$C64)</f>
        <v>30.382032510031625</v>
      </c>
      <c r="R64" s="10">
        <f>SUMIFS('Historical Data'!L$2:L$93,'Historical Data'!$B$2:$B$93,'Final Prices IND without CO2 '!$D64,'Historical Data'!$A$2:$A$93,'Final Prices IND without CO2 '!$C64)</f>
        <v>34.998894076886131</v>
      </c>
      <c r="S64" s="10">
        <f>SUMIFS('Historical Data'!M$2:M$93,'Historical Data'!$B$2:$B$93,'Final Prices IND without CO2 '!$D64,'Historical Data'!$A$2:$A$93,'Final Prices IND without CO2 '!$C64)</f>
        <v>32.929309046251866</v>
      </c>
      <c r="T64" s="10">
        <f>SUMIFS('Historical Data'!N$2:N$93,'Historical Data'!$B$2:$B$93,'Final Prices IND without CO2 '!$D64,'Historical Data'!$A$2:$A$93,'Final Prices IND without CO2 '!$C64)</f>
        <v>30.536578989322759</v>
      </c>
      <c r="U64" s="10">
        <f>SUMIFS('Historical Data'!O$2:O$93,'Historical Data'!$B$2:$B$93,'Final Prices IND without CO2 '!$D64,'Historical Data'!$A$2:$A$93,'Final Prices IND without CO2 '!$C64)</f>
        <v>31.650080594195032</v>
      </c>
      <c r="V64" s="10">
        <f>SUMIFS('Historical Data'!P$2:P$93,'Historical Data'!$B$2:$B$93,'Final Prices IND without CO2 '!$D64,'Historical Data'!$A$2:$A$93,'Final Prices IND without CO2 '!$C64)</f>
        <v>38.984979774320223</v>
      </c>
      <c r="W64" s="10">
        <f>SUMIFS('Historical Data'!Q$2:Q$93,'Historical Data'!$B$2:$B$93,'Final Prices IND without CO2 '!$D64,'Historical Data'!$A$2:$A$93,'Final Prices IND without CO2 '!$C64)</f>
        <v>38.756749680157441</v>
      </c>
      <c r="X64" s="10">
        <f>SUMIFS('Historical Data'!R$2:R$93,'Historical Data'!$B$2:$B$93,'Final Prices IND without CO2 '!$D64,'Historical Data'!$A$2:$A$93,'Final Prices IND without CO2 '!$C64)</f>
        <v>37.699482611682576</v>
      </c>
      <c r="Y64" s="10">
        <f>SUMIFS('Historical Data'!S$2:S$93,'Historical Data'!$B$2:$B$93,'Final Prices IND without CO2 '!$D64,'Historical Data'!$A$2:$A$93,'Final Prices IND without CO2 '!$C64)</f>
        <v>33.88686334265293</v>
      </c>
      <c r="Z64" s="10">
        <f>SUMIFS('Historical Data'!T$2:T$93,'Historical Data'!$B$2:$B$93,'Final Prices IND without CO2 '!$D64,'Historical Data'!$A$2:$A$93,'Final Prices IND without CO2 '!$C64)</f>
        <v>27.077520250160216</v>
      </c>
      <c r="AA64" s="10">
        <f>SUMIFS('Historical Data'!U$2:U$93,'Historical Data'!$B$2:$B$93,'Final Prices IND without CO2 '!$D64,'Historical Data'!$A$2:$A$93,'Final Prices IND without CO2 '!$C64)</f>
        <v>26.475014864630069</v>
      </c>
      <c r="AB64" s="12">
        <f>AA64*'Projection of Coal-OIl-Gas-CO2'!O$24/'Projection of Coal-OIl-Gas-CO2'!N$24</f>
        <v>31.598947182922462</v>
      </c>
      <c r="AC64" s="12">
        <f>AB64*'Projection of Coal-OIl-Gas-CO2'!P$24/'Projection of Coal-OIl-Gas-CO2'!O$24</f>
        <v>39.664496610954942</v>
      </c>
      <c r="AD64" s="12">
        <f>AC64*'Projection of Coal-OIl-Gas-CO2'!Q$24/'Projection of Coal-OIl-Gas-CO2'!P$24</f>
        <v>37.330690662034037</v>
      </c>
      <c r="AE64" s="12">
        <f>AD64*'Projection of Coal-OIl-Gas-CO2'!R$24/'Projection of Coal-OIl-Gas-CO2'!Q$24</f>
        <v>34.214010758362363</v>
      </c>
      <c r="AF64" s="12">
        <f>AE64*'Projection of Coal-OIl-Gas-CO2'!S$24/'Projection of Coal-OIl-Gas-CO2'!R$24</f>
        <v>33.472436134822033</v>
      </c>
      <c r="AG64" s="12">
        <f>AF64*'Projection of Coal-OIl-Gas-CO2'!T$24/'Projection of Coal-OIl-Gas-CO2'!S$24</f>
        <v>35.004233711560971</v>
      </c>
      <c r="AH64" s="12">
        <f>AG64*'Projection of Coal-OIl-Gas-CO2'!U$24/'Projection of Coal-OIl-Gas-CO2'!T$24</f>
        <v>36.969262008335569</v>
      </c>
      <c r="AI64" s="12">
        <f>AH64*'Projection of Coal-OIl-Gas-CO2'!V$24/'Projection of Coal-OIl-Gas-CO2'!U$24</f>
        <v>39.377366187352024</v>
      </c>
      <c r="AJ64" s="12">
        <f>AI64*'Projection of Coal-OIl-Gas-CO2'!W$24/'Projection of Coal-OIl-Gas-CO2'!V$24</f>
        <v>40.633775264435606</v>
      </c>
      <c r="AK64" s="12">
        <f>AJ64*'Projection of Coal-OIl-Gas-CO2'!X$24/'Projection of Coal-OIl-Gas-CO2'!W$24</f>
        <v>41.594792999635771</v>
      </c>
      <c r="AL64" s="12">
        <f>AK64*'Projection of Coal-OIl-Gas-CO2'!Y$24/'Projection of Coal-OIl-Gas-CO2'!X$24</f>
        <v>42.843391049592547</v>
      </c>
      <c r="AM64" s="12">
        <f>AL64*'Projection of Coal-OIl-Gas-CO2'!Z$24/'Projection of Coal-OIl-Gas-CO2'!Y$24</f>
        <v>44.243587641744</v>
      </c>
      <c r="AN64" s="12">
        <f>AM64*'Projection of Coal-OIl-Gas-CO2'!AA$24/'Projection of Coal-OIl-Gas-CO2'!Z$24</f>
        <v>45.710157948017631</v>
      </c>
      <c r="AO64" s="12">
        <f>AN64*'Projection of Coal-OIl-Gas-CO2'!AB$24/'Projection of Coal-OIl-Gas-CO2'!AA$24</f>
        <v>46.579451242362339</v>
      </c>
      <c r="AP64" s="12">
        <f>AO64*'Projection of Coal-OIl-Gas-CO2'!AC$24/'Projection of Coal-OIl-Gas-CO2'!AB$24</f>
        <v>46.935153474530864</v>
      </c>
      <c r="AQ64" s="12">
        <f>AP64*'Projection of Coal-OIl-Gas-CO2'!AD$24/'Projection of Coal-OIl-Gas-CO2'!AC$24</f>
        <v>47.66672544935669</v>
      </c>
      <c r="AR64" s="12">
        <f>AQ64*'Projection of Coal-OIl-Gas-CO2'!AE$24/'Projection of Coal-OIl-Gas-CO2'!AD$24</f>
        <v>48.754272342812023</v>
      </c>
      <c r="AS64" s="12">
        <f>AR64*'Projection of Coal-OIl-Gas-CO2'!AF$24/'Projection of Coal-OIl-Gas-CO2'!AE$24</f>
        <v>49.579897967850506</v>
      </c>
      <c r="AT64" s="12">
        <f>AS64*'Projection of Coal-OIl-Gas-CO2'!AG$24/'Projection of Coal-OIl-Gas-CO2'!AF$24</f>
        <v>50.299006871266108</v>
      </c>
      <c r="AU64" s="12">
        <f>AT64*'Projection of Coal-OIl-Gas-CO2'!AH$24/'Projection of Coal-OIl-Gas-CO2'!AG$24</f>
        <v>51.659092510549137</v>
      </c>
      <c r="AV64" s="12">
        <f>AU64*'Projection of Coal-OIl-Gas-CO2'!AI$24/'Projection of Coal-OIl-Gas-CO2'!AH$24</f>
        <v>53.826251800631837</v>
      </c>
      <c r="AW64" s="12">
        <f>AV64*'Projection of Coal-OIl-Gas-CO2'!AJ$24/'Projection of Coal-OIl-Gas-CO2'!AI$24</f>
        <v>54.920804067802621</v>
      </c>
      <c r="AX64" s="12">
        <f>AW64*'Projection of Coal-OIl-Gas-CO2'!AK$24/'Projection of Coal-OIl-Gas-CO2'!AJ$24</f>
        <v>55.680373268375675</v>
      </c>
      <c r="AY64" s="21">
        <f t="shared" si="2"/>
        <v>57.48443900916709</v>
      </c>
      <c r="AZ64" s="21">
        <f t="shared" si="3"/>
        <v>58.765636470799564</v>
      </c>
      <c r="BA64" s="21">
        <f t="shared" si="4"/>
        <v>59.868222207865074</v>
      </c>
      <c r="BB64" s="21">
        <f t="shared" si="5"/>
        <v>61.237924849566753</v>
      </c>
      <c r="BC64" s="21">
        <f t="shared" si="6"/>
        <v>62.656985069478651</v>
      </c>
      <c r="BD64" s="21">
        <f t="shared" si="7"/>
        <v>63.847855671192519</v>
      </c>
      <c r="BE64" s="21">
        <f t="shared" si="8"/>
        <v>65.161285232500632</v>
      </c>
      <c r="BF64" s="21">
        <f t="shared" si="9"/>
        <v>66.513271667389745</v>
      </c>
      <c r="BG64" s="21">
        <f t="shared" si="10"/>
        <v>67.799962637626322</v>
      </c>
      <c r="BH64" s="21">
        <f t="shared" si="11"/>
        <v>69.081283395385526</v>
      </c>
    </row>
    <row r="65" spans="1:60" x14ac:dyDescent="0.3">
      <c r="A65" s="9" t="s">
        <v>147</v>
      </c>
      <c r="B65" t="s">
        <v>47</v>
      </c>
      <c r="C65" s="9" t="s">
        <v>41</v>
      </c>
      <c r="D65" t="s">
        <v>82</v>
      </c>
      <c r="E65" t="s">
        <v>79</v>
      </c>
      <c r="F65" t="s">
        <v>90</v>
      </c>
      <c r="G65" t="s">
        <v>90</v>
      </c>
      <c r="H65" t="s">
        <v>80</v>
      </c>
      <c r="I65" s="9" t="s">
        <v>145</v>
      </c>
      <c r="J65" s="10">
        <f>SUMIFS('Historical Data'!D$2:D$93,'Historical Data'!$B$2:$B$93,'Final Prices IND without CO2 '!$D65,'Historical Data'!$A$2:$A$93,'Final Prices IND without CO2 '!$C65)</f>
        <v>26.940904384373965</v>
      </c>
      <c r="K65" s="10">
        <f>SUMIFS('Historical Data'!E$2:E$93,'Historical Data'!$B$2:$B$93,'Final Prices IND without CO2 '!$D65,'Historical Data'!$A$2:$A$93,'Final Prices IND without CO2 '!$C65)</f>
        <v>50.798715071151221</v>
      </c>
      <c r="L65" s="10">
        <f>SUMIFS('Historical Data'!F$2:F$93,'Historical Data'!$B$2:$B$93,'Final Prices IND without CO2 '!$D65,'Historical Data'!$A$2:$A$93,'Final Prices IND without CO2 '!$C65)</f>
        <v>41.683782251912071</v>
      </c>
      <c r="M65" s="10">
        <f>SUMIFS('Historical Data'!G$2:G$93,'Historical Data'!$B$2:$B$93,'Final Prices IND without CO2 '!$D65,'Historical Data'!$A$2:$A$93,'Final Prices IND without CO2 '!$C65)</f>
        <v>31.772084060596686</v>
      </c>
      <c r="N65" s="10">
        <f>SUMIFS('Historical Data'!H$2:H$93,'Historical Data'!$B$2:$B$93,'Final Prices IND without CO2 '!$D65,'Historical Data'!$A$2:$A$93,'Final Prices IND without CO2 '!$C65)</f>
        <v>33.956808494650268</v>
      </c>
      <c r="O65" s="10">
        <f>SUMIFS('Historical Data'!I$2:I$93,'Historical Data'!$B$2:$B$93,'Final Prices IND without CO2 '!$D65,'Historical Data'!$A$2:$A$93,'Final Prices IND without CO2 '!$C65)</f>
        <v>41.403809029910484</v>
      </c>
      <c r="P65" s="10">
        <f>SUMIFS('Historical Data'!J$2:J$93,'Historical Data'!$B$2:$B$93,'Final Prices IND without CO2 '!$D65,'Historical Data'!$A$2:$A$93,'Final Prices IND without CO2 '!$C65)</f>
        <v>54.214356860913995</v>
      </c>
      <c r="Q65" s="10">
        <f>SUMIFS('Historical Data'!K$2:K$93,'Historical Data'!$B$2:$B$93,'Final Prices IND without CO2 '!$D65,'Historical Data'!$A$2:$A$93,'Final Prices IND without CO2 '!$C65)</f>
        <v>52.7939861137828</v>
      </c>
      <c r="R65" s="10">
        <f>SUMIFS('Historical Data'!L$2:L$93,'Historical Data'!$B$2:$B$93,'Final Prices IND without CO2 '!$D65,'Historical Data'!$A$2:$A$93,'Final Prices IND without CO2 '!$C65)</f>
        <v>62.752997310655033</v>
      </c>
      <c r="S65" s="10">
        <f>SUMIFS('Historical Data'!M$2:M$93,'Historical Data'!$B$2:$B$93,'Final Prices IND without CO2 '!$D65,'Historical Data'!$A$2:$A$93,'Final Prices IND without CO2 '!$C65)</f>
        <v>55.021330775639981</v>
      </c>
      <c r="T65" s="10">
        <f>SUMIFS('Historical Data'!N$2:N$93,'Historical Data'!$B$2:$B$93,'Final Prices IND without CO2 '!$D65,'Historical Data'!$A$2:$A$93,'Final Prices IND without CO2 '!$C65)</f>
        <v>54.656169629125444</v>
      </c>
      <c r="U65" s="10">
        <f>SUMIFS('Historical Data'!O$2:O$93,'Historical Data'!$B$2:$B$93,'Final Prices IND without CO2 '!$D65,'Historical Data'!$A$2:$A$93,'Final Prices IND without CO2 '!$C65)</f>
        <v>58.980765697923268</v>
      </c>
      <c r="V65" s="10">
        <f>SUMIFS('Historical Data'!P$2:P$93,'Historical Data'!$B$2:$B$93,'Final Prices IND without CO2 '!$D65,'Historical Data'!$A$2:$A$93,'Final Prices IND without CO2 '!$C65)</f>
        <v>56.924751199970906</v>
      </c>
      <c r="W65" s="10">
        <f>SUMIFS('Historical Data'!Q$2:Q$93,'Historical Data'!$B$2:$B$93,'Final Prices IND without CO2 '!$D65,'Historical Data'!$A$2:$A$93,'Final Prices IND without CO2 '!$C65)</f>
        <v>57.175464602473795</v>
      </c>
      <c r="X65" s="10">
        <f>SUMIFS('Historical Data'!R$2:R$93,'Historical Data'!$B$2:$B$93,'Final Prices IND without CO2 '!$D65,'Historical Data'!$A$2:$A$93,'Final Prices IND without CO2 '!$C65)</f>
        <v>51.511036709216413</v>
      </c>
      <c r="Y65" s="10">
        <f>SUMIFS('Historical Data'!S$2:S$93,'Historical Data'!$B$2:$B$93,'Final Prices IND without CO2 '!$D65,'Historical Data'!$A$2:$A$93,'Final Prices IND without CO2 '!$C65)</f>
        <v>49.041760092778894</v>
      </c>
      <c r="Z65" s="10">
        <f>SUMIFS('Historical Data'!T$2:T$93,'Historical Data'!$B$2:$B$93,'Final Prices IND without CO2 '!$D65,'Historical Data'!$A$2:$A$93,'Final Prices IND without CO2 '!$C65)</f>
        <v>43.289473944384035</v>
      </c>
      <c r="AA65" s="10">
        <f>SUMIFS('Historical Data'!U$2:U$93,'Historical Data'!$B$2:$B$93,'Final Prices IND without CO2 '!$D65,'Historical Data'!$A$2:$A$93,'Final Prices IND without CO2 '!$C65)</f>
        <v>47.963477250420951</v>
      </c>
      <c r="AB65" s="12">
        <f>AA65*'Projection of Coal-OIl-Gas-CO2'!O$24/'Projection of Coal-OIl-Gas-CO2'!N$24</f>
        <v>57.246252441963705</v>
      </c>
      <c r="AC65" s="12">
        <f>AB65*'Projection of Coal-OIl-Gas-CO2'!P$24/'Projection of Coal-OIl-Gas-CO2'!O$24</f>
        <v>71.858210111547706</v>
      </c>
      <c r="AD65" s="12">
        <f>AC65*'Projection of Coal-OIl-Gas-CO2'!Q$24/'Projection of Coal-OIl-Gas-CO2'!P$24</f>
        <v>67.630169103438192</v>
      </c>
      <c r="AE65" s="12">
        <f>AD65*'Projection of Coal-OIl-Gas-CO2'!R$24/'Projection of Coal-OIl-Gas-CO2'!Q$24</f>
        <v>61.98383400519765</v>
      </c>
      <c r="AF65" s="12">
        <f>AE65*'Projection of Coal-OIl-Gas-CO2'!S$24/'Projection of Coal-OIl-Gas-CO2'!R$24</f>
        <v>60.640359874303599</v>
      </c>
      <c r="AG65" s="12">
        <f>AF65*'Projection of Coal-OIl-Gas-CO2'!T$24/'Projection of Coal-OIl-Gas-CO2'!S$24</f>
        <v>63.4154419129665</v>
      </c>
      <c r="AH65" s="12">
        <f>AG65*'Projection of Coal-OIl-Gas-CO2'!U$24/'Projection of Coal-OIl-Gas-CO2'!T$24</f>
        <v>66.975386656744405</v>
      </c>
      <c r="AI65" s="12">
        <f>AH65*'Projection of Coal-OIl-Gas-CO2'!V$24/'Projection of Coal-OIl-Gas-CO2'!U$24</f>
        <v>71.338030099910355</v>
      </c>
      <c r="AJ65" s="12">
        <f>AI65*'Projection of Coal-OIl-Gas-CO2'!W$24/'Projection of Coal-OIl-Gas-CO2'!V$24</f>
        <v>73.614204390804858</v>
      </c>
      <c r="AK65" s="12">
        <f>AJ65*'Projection of Coal-OIl-Gas-CO2'!X$24/'Projection of Coal-OIl-Gas-CO2'!W$24</f>
        <v>75.355232772288588</v>
      </c>
      <c r="AL65" s="12">
        <f>AK65*'Projection of Coal-OIl-Gas-CO2'!Y$24/'Projection of Coal-OIl-Gas-CO2'!X$24</f>
        <v>77.617256210999827</v>
      </c>
      <c r="AM65" s="12">
        <f>AL65*'Projection of Coal-OIl-Gas-CO2'!Z$24/'Projection of Coal-OIl-Gas-CO2'!Y$24</f>
        <v>80.153923243564748</v>
      </c>
      <c r="AN65" s="12">
        <f>AM65*'Projection of Coal-OIl-Gas-CO2'!AA$24/'Projection of Coal-OIl-Gas-CO2'!Z$24</f>
        <v>82.810836256862927</v>
      </c>
      <c r="AO65" s="12">
        <f>AN65*'Projection of Coal-OIl-Gas-CO2'!AB$24/'Projection of Coal-OIl-Gas-CO2'!AA$24</f>
        <v>84.385691997659833</v>
      </c>
      <c r="AP65" s="12">
        <f>AO65*'Projection of Coal-OIl-Gas-CO2'!AC$24/'Projection of Coal-OIl-Gas-CO2'!AB$24</f>
        <v>85.030100169204673</v>
      </c>
      <c r="AQ65" s="12">
        <f>AP65*'Projection of Coal-OIl-Gas-CO2'!AD$24/'Projection of Coal-OIl-Gas-CO2'!AC$24</f>
        <v>86.355452995294357</v>
      </c>
      <c r="AR65" s="12">
        <f>AQ65*'Projection of Coal-OIl-Gas-CO2'!AE$24/'Projection of Coal-OIl-Gas-CO2'!AD$24</f>
        <v>88.325708005526621</v>
      </c>
      <c r="AS65" s="12">
        <f>AR65*'Projection of Coal-OIl-Gas-CO2'!AF$24/'Projection of Coal-OIl-Gas-CO2'!AE$24</f>
        <v>89.821453185892977</v>
      </c>
      <c r="AT65" s="12">
        <f>AS65*'Projection of Coal-OIl-Gas-CO2'!AG$24/'Projection of Coal-OIl-Gas-CO2'!AF$24</f>
        <v>91.124227280861604</v>
      </c>
      <c r="AU65" s="12">
        <f>AT65*'Projection of Coal-OIl-Gas-CO2'!AH$24/'Projection of Coal-OIl-Gas-CO2'!AG$24</f>
        <v>93.58822728055668</v>
      </c>
      <c r="AV65" s="12">
        <f>AU65*'Projection of Coal-OIl-Gas-CO2'!AI$24/'Projection of Coal-OIl-Gas-CO2'!AH$24</f>
        <v>97.514362764876552</v>
      </c>
      <c r="AW65" s="12">
        <f>AV65*'Projection of Coal-OIl-Gas-CO2'!AJ$24/'Projection of Coal-OIl-Gas-CO2'!AI$24</f>
        <v>99.497309064785128</v>
      </c>
      <c r="AX65" s="12">
        <f>AW65*'Projection of Coal-OIl-Gas-CO2'!AK$24/'Projection of Coal-OIl-Gas-CO2'!AJ$24</f>
        <v>100.87338308242346</v>
      </c>
      <c r="AY65" s="21">
        <f t="shared" si="2"/>
        <v>104.14171991090643</v>
      </c>
      <c r="AZ65" s="21">
        <f t="shared" si="3"/>
        <v>106.46280209418364</v>
      </c>
      <c r="BA65" s="21">
        <f t="shared" si="4"/>
        <v>108.46030223485559</v>
      </c>
      <c r="BB65" s="21">
        <f t="shared" si="5"/>
        <v>110.94172488300137</v>
      </c>
      <c r="BC65" s="21">
        <f t="shared" si="6"/>
        <v>113.51256621860557</v>
      </c>
      <c r="BD65" s="21">
        <f t="shared" si="7"/>
        <v>115.67000768957496</v>
      </c>
      <c r="BE65" s="21">
        <f t="shared" si="8"/>
        <v>118.04948317640356</v>
      </c>
      <c r="BF65" s="21">
        <f t="shared" si="9"/>
        <v>120.49881024738897</v>
      </c>
      <c r="BG65" s="21">
        <f t="shared" si="10"/>
        <v>122.82984474896693</v>
      </c>
      <c r="BH65" s="21">
        <f t="shared" si="11"/>
        <v>125.15115030174911</v>
      </c>
    </row>
    <row r="66" spans="1:60" x14ac:dyDescent="0.3">
      <c r="A66" s="9" t="s">
        <v>147</v>
      </c>
      <c r="B66" t="s">
        <v>47</v>
      </c>
      <c r="C66" s="9" t="s">
        <v>43</v>
      </c>
      <c r="D66" t="s">
        <v>82</v>
      </c>
      <c r="E66" t="s">
        <v>79</v>
      </c>
      <c r="F66" t="s">
        <v>90</v>
      </c>
      <c r="G66" t="s">
        <v>90</v>
      </c>
      <c r="H66" t="s">
        <v>80</v>
      </c>
      <c r="I66" s="9" t="s">
        <v>145</v>
      </c>
      <c r="J66" s="10">
        <f>SUMIFS('Historical Data'!D$2:D$93,'Historical Data'!$B$2:$B$93,'Final Prices IND without CO2 '!$D66,'Historical Data'!$A$2:$A$93,'Final Prices IND without CO2 '!$C66)</f>
        <v>24.09701012269969</v>
      </c>
      <c r="K66" s="10">
        <f>SUMIFS('Historical Data'!E$2:E$93,'Historical Data'!$B$2:$B$93,'Final Prices IND without CO2 '!$D66,'Historical Data'!$A$2:$A$93,'Final Prices IND without CO2 '!$C66)</f>
        <v>44.688974371490929</v>
      </c>
      <c r="L66" s="10">
        <f>SUMIFS('Historical Data'!F$2:F$93,'Historical Data'!$B$2:$B$93,'Final Prices IND without CO2 '!$D66,'Historical Data'!$A$2:$A$93,'Final Prices IND without CO2 '!$C66)</f>
        <v>37.668986005017246</v>
      </c>
      <c r="M66" s="10">
        <f>SUMIFS('Historical Data'!G$2:G$93,'Historical Data'!$B$2:$B$93,'Final Prices IND without CO2 '!$D66,'Historical Data'!$A$2:$A$93,'Final Prices IND without CO2 '!$C66)</f>
        <v>26.350439960740541</v>
      </c>
      <c r="N66" s="10">
        <f>SUMIFS('Historical Data'!H$2:H$93,'Historical Data'!$B$2:$B$93,'Final Prices IND without CO2 '!$D66,'Historical Data'!$A$2:$A$93,'Final Prices IND without CO2 '!$C66)</f>
        <v>28.162359188969187</v>
      </c>
      <c r="O66" s="10">
        <f>SUMIFS('Historical Data'!I$2:I$93,'Historical Data'!$B$2:$B$93,'Final Prices IND without CO2 '!$D66,'Historical Data'!$A$2:$A$93,'Final Prices IND without CO2 '!$C66)</f>
        <v>34.338590503154236</v>
      </c>
      <c r="P66" s="10">
        <f>SUMIFS('Historical Data'!J$2:J$93,'Historical Data'!$B$2:$B$93,'Final Prices IND without CO2 '!$D66,'Historical Data'!$A$2:$A$93,'Final Prices IND without CO2 '!$C66)</f>
        <v>44.963124003734237</v>
      </c>
      <c r="Q66" s="10">
        <f>SUMIFS('Historical Data'!K$2:K$93,'Historical Data'!$B$2:$B$93,'Final Prices IND without CO2 '!$D66,'Historical Data'!$A$2:$A$93,'Final Prices IND without CO2 '!$C66)</f>
        <v>43.7851278098777</v>
      </c>
      <c r="R66" s="10">
        <f>SUMIFS('Historical Data'!L$2:L$93,'Historical Data'!$B$2:$B$93,'Final Prices IND without CO2 '!$D66,'Historical Data'!$A$2:$A$93,'Final Prices IND without CO2 '!$C66)</f>
        <v>52.044715884459798</v>
      </c>
      <c r="S66" s="10">
        <f>SUMIFS('Historical Data'!M$2:M$93,'Historical Data'!$B$2:$B$93,'Final Prices IND without CO2 '!$D66,'Historical Data'!$A$2:$A$93,'Final Prices IND without CO2 '!$C66)</f>
        <v>45.632394475552047</v>
      </c>
      <c r="T66" s="10">
        <f>SUMIFS('Historical Data'!N$2:N$93,'Historical Data'!$B$2:$B$93,'Final Prices IND without CO2 '!$D66,'Historical Data'!$A$2:$A$93,'Final Prices IND without CO2 '!$C66)</f>
        <v>45.329545066968251</v>
      </c>
      <c r="U66" s="10">
        <f>SUMIFS('Historical Data'!O$2:O$93,'Historical Data'!$B$2:$B$93,'Final Prices IND without CO2 '!$D66,'Historical Data'!$A$2:$A$93,'Final Prices IND without CO2 '!$C66)</f>
        <v>48.916184484388054</v>
      </c>
      <c r="V66" s="10">
        <f>SUMIFS('Historical Data'!P$2:P$93,'Historical Data'!$B$2:$B$93,'Final Prices IND without CO2 '!$D66,'Historical Data'!$A$2:$A$93,'Final Prices IND without CO2 '!$C66)</f>
        <v>47.211011903219692</v>
      </c>
      <c r="W66" s="10">
        <f>SUMIFS('Historical Data'!Q$2:Q$93,'Historical Data'!$B$2:$B$93,'Final Prices IND without CO2 '!$D66,'Historical Data'!$A$2:$A$93,'Final Prices IND without CO2 '!$C66)</f>
        <v>47.418943131382292</v>
      </c>
      <c r="X66" s="10">
        <f>SUMIFS('Historical Data'!R$2:R$93,'Historical Data'!$B$2:$B$93,'Final Prices IND without CO2 '!$D66,'Historical Data'!$A$2:$A$93,'Final Prices IND without CO2 '!$C66)</f>
        <v>42.721103139880654</v>
      </c>
      <c r="Y66" s="10">
        <f>SUMIFS('Historical Data'!S$2:S$93,'Historical Data'!$B$2:$B$93,'Final Prices IND without CO2 '!$D66,'Historical Data'!$A$2:$A$93,'Final Prices IND without CO2 '!$C66)</f>
        <v>40.673188212304595</v>
      </c>
      <c r="Z66" s="10">
        <f>SUMIFS('Historical Data'!T$2:T$93,'Historical Data'!$B$2:$B$93,'Final Prices IND without CO2 '!$D66,'Historical Data'!$A$2:$A$93,'Final Prices IND without CO2 '!$C66)</f>
        <v>35.9024822522804</v>
      </c>
      <c r="AA66" s="10">
        <f>SUMIFS('Historical Data'!U$2:U$93,'Historical Data'!$B$2:$B$93,'Final Prices IND without CO2 '!$D66,'Historical Data'!$A$2:$A$93,'Final Prices IND without CO2 '!$C66)</f>
        <v>39.77890544369366</v>
      </c>
      <c r="AB66" s="12">
        <f>AA66*'Projection of Coal-OIl-Gas-CO2'!O$24/'Projection of Coal-OIl-Gas-CO2'!N$24</f>
        <v>47.477651609896697</v>
      </c>
      <c r="AC66" s="12">
        <f>AB66*'Projection of Coal-OIl-Gas-CO2'!P$24/'Projection of Coal-OIl-Gas-CO2'!O$24</f>
        <v>59.596199217504413</v>
      </c>
      <c r="AD66" s="12">
        <f>AC66*'Projection of Coal-OIl-Gas-CO2'!Q$24/'Projection of Coal-OIl-Gas-CO2'!P$24</f>
        <v>56.089638536018967</v>
      </c>
      <c r="AE66" s="12">
        <f>AD66*'Projection of Coal-OIl-Gas-CO2'!R$24/'Projection of Coal-OIl-Gas-CO2'!Q$24</f>
        <v>51.406803953287636</v>
      </c>
      <c r="AF66" s="12">
        <f>AE66*'Projection of Coal-OIl-Gas-CO2'!S$24/'Projection of Coal-OIl-Gas-CO2'!R$24</f>
        <v>50.292582602323883</v>
      </c>
      <c r="AG66" s="12">
        <f>AF66*'Projection of Coal-OIl-Gas-CO2'!T$24/'Projection of Coal-OIl-Gas-CO2'!S$24</f>
        <v>52.594119778999193</v>
      </c>
      <c r="AH66" s="12">
        <f>AG66*'Projection of Coal-OIl-Gas-CO2'!U$24/'Projection of Coal-OIl-Gas-CO2'!T$24</f>
        <v>55.546589313435895</v>
      </c>
      <c r="AI66" s="12">
        <f>AH66*'Projection of Coal-OIl-Gas-CO2'!V$24/'Projection of Coal-OIl-Gas-CO2'!U$24</f>
        <v>59.164783634589398</v>
      </c>
      <c r="AJ66" s="12">
        <f>AI66*'Projection of Coal-OIl-Gas-CO2'!W$24/'Projection of Coal-OIl-Gas-CO2'!V$24</f>
        <v>61.052547555835623</v>
      </c>
      <c r="AK66" s="12">
        <f>AJ66*'Projection of Coal-OIl-Gas-CO2'!X$24/'Projection of Coal-OIl-Gas-CO2'!W$24</f>
        <v>62.496483803414925</v>
      </c>
      <c r="AL66" s="12">
        <f>AK66*'Projection of Coal-OIl-Gas-CO2'!Y$24/'Projection of Coal-OIl-Gas-CO2'!X$24</f>
        <v>64.372511598691659</v>
      </c>
      <c r="AM66" s="12">
        <f>AL66*'Projection of Coal-OIl-Gas-CO2'!Z$24/'Projection of Coal-OIl-Gas-CO2'!Y$24</f>
        <v>66.476317323695667</v>
      </c>
      <c r="AN66" s="12">
        <f>AM66*'Projection of Coal-OIl-Gas-CO2'!AA$24/'Projection of Coal-OIl-Gas-CO2'!Z$24</f>
        <v>68.679850044567772</v>
      </c>
      <c r="AO66" s="12">
        <f>AN66*'Projection of Coal-OIl-Gas-CO2'!AB$24/'Projection of Coal-OIl-Gas-CO2'!AA$24</f>
        <v>69.985969642059388</v>
      </c>
      <c r="AP66" s="12">
        <f>AO66*'Projection of Coal-OIl-Gas-CO2'!AC$24/'Projection of Coal-OIl-Gas-CO2'!AB$24</f>
        <v>70.520414873984294</v>
      </c>
      <c r="AQ66" s="12">
        <f>AP66*'Projection of Coal-OIl-Gas-CO2'!AD$24/'Projection of Coal-OIl-Gas-CO2'!AC$24</f>
        <v>71.619607171350324</v>
      </c>
      <c r="AR66" s="12">
        <f>AQ66*'Projection of Coal-OIl-Gas-CO2'!AE$24/'Projection of Coal-OIl-Gas-CO2'!AD$24</f>
        <v>73.253654414063632</v>
      </c>
      <c r="AS66" s="12">
        <f>AR66*'Projection of Coal-OIl-Gas-CO2'!AF$24/'Projection of Coal-OIl-Gas-CO2'!AE$24</f>
        <v>74.494163015785816</v>
      </c>
      <c r="AT66" s="12">
        <f>AS66*'Projection of Coal-OIl-Gas-CO2'!AG$24/'Projection of Coal-OIl-Gas-CO2'!AF$24</f>
        <v>75.57462945627509</v>
      </c>
      <c r="AU66" s="12">
        <f>AT66*'Projection of Coal-OIl-Gas-CO2'!AH$24/'Projection of Coal-OIl-Gas-CO2'!AG$24</f>
        <v>77.618168178236104</v>
      </c>
      <c r="AV66" s="12">
        <f>AU66*'Projection of Coal-OIl-Gas-CO2'!AI$24/'Projection of Coal-OIl-Gas-CO2'!AH$24</f>
        <v>80.87434102355499</v>
      </c>
      <c r="AW66" s="12">
        <f>AV66*'Projection of Coal-OIl-Gas-CO2'!AJ$24/'Projection of Coal-OIl-Gas-CO2'!AI$24</f>
        <v>82.518913892034675</v>
      </c>
      <c r="AX66" s="12">
        <f>AW66*'Projection of Coal-OIl-Gas-CO2'!AK$24/'Projection of Coal-OIl-Gas-CO2'!AJ$24</f>
        <v>83.660172227942297</v>
      </c>
      <c r="AY66" s="21">
        <f t="shared" si="2"/>
        <v>86.370794332748119</v>
      </c>
      <c r="AZ66" s="21">
        <f t="shared" si="3"/>
        <v>88.295802984926922</v>
      </c>
      <c r="BA66" s="21">
        <f t="shared" si="4"/>
        <v>89.95244620127869</v>
      </c>
      <c r="BB66" s="21">
        <f t="shared" si="5"/>
        <v>92.010434540428378</v>
      </c>
      <c r="BC66" s="21">
        <f t="shared" si="6"/>
        <v>94.142583005516371</v>
      </c>
      <c r="BD66" s="21">
        <f t="shared" si="7"/>
        <v>95.931874883291584</v>
      </c>
      <c r="BE66" s="21">
        <f t="shared" si="8"/>
        <v>97.905312503378809</v>
      </c>
      <c r="BF66" s="21">
        <f t="shared" si="9"/>
        <v>99.936682110897891</v>
      </c>
      <c r="BG66" s="21">
        <f t="shared" si="10"/>
        <v>101.86994480034309</v>
      </c>
      <c r="BH66" s="21">
        <f t="shared" si="11"/>
        <v>103.79513870586334</v>
      </c>
    </row>
    <row r="67" spans="1:60" x14ac:dyDescent="0.3">
      <c r="A67" s="9" t="s">
        <v>147</v>
      </c>
      <c r="B67" t="s">
        <v>47</v>
      </c>
      <c r="C67" s="9" t="s">
        <v>45</v>
      </c>
      <c r="D67" t="s">
        <v>82</v>
      </c>
      <c r="E67" t="s">
        <v>79</v>
      </c>
      <c r="F67" t="s">
        <v>90</v>
      </c>
      <c r="G67" t="s">
        <v>90</v>
      </c>
      <c r="H67" t="s">
        <v>80</v>
      </c>
      <c r="I67" s="9" t="s">
        <v>145</v>
      </c>
      <c r="J67" s="10">
        <f>SUMIFS('Historical Data'!D$2:D$93,'Historical Data'!$B$2:$B$93,'Final Prices IND without CO2 '!$D67,'Historical Data'!$A$2:$A$93,'Final Prices IND without CO2 '!$C67)</f>
        <v>36.565992925447183</v>
      </c>
      <c r="K67" s="10">
        <f>SUMIFS('Historical Data'!E$2:E$93,'Historical Data'!$B$2:$B$93,'Final Prices IND without CO2 '!$D67,'Historical Data'!$A$2:$A$93,'Final Prices IND without CO2 '!$C67)</f>
        <v>48.120023247475729</v>
      </c>
      <c r="L67" s="10">
        <f>SUMIFS('Historical Data'!F$2:F$93,'Historical Data'!$B$2:$B$93,'Final Prices IND without CO2 '!$D67,'Historical Data'!$A$2:$A$93,'Final Prices IND without CO2 '!$C67)</f>
        <v>41.560071524947212</v>
      </c>
      <c r="M67" s="10">
        <f>SUMIFS('Historical Data'!G$2:G$93,'Historical Data'!$B$2:$B$93,'Final Prices IND without CO2 '!$D67,'Historical Data'!$A$2:$A$93,'Final Prices IND without CO2 '!$C67)</f>
        <v>40.925959931041753</v>
      </c>
      <c r="N67" s="10">
        <f>SUMIFS('Historical Data'!H$2:H$93,'Historical Data'!$B$2:$B$93,'Final Prices IND without CO2 '!$D67,'Historical Data'!$A$2:$A$93,'Final Prices IND without CO2 '!$C67)</f>
        <v>41.269110549064457</v>
      </c>
      <c r="O67" s="10">
        <f>SUMIFS('Historical Data'!I$2:I$93,'Historical Data'!$B$2:$B$93,'Final Prices IND without CO2 '!$D67,'Historical Data'!$A$2:$A$93,'Final Prices IND without CO2 '!$C67)</f>
        <v>46.727590287304544</v>
      </c>
      <c r="P67" s="10">
        <f>SUMIFS('Historical Data'!J$2:J$93,'Historical Data'!$B$2:$B$93,'Final Prices IND without CO2 '!$D67,'Historical Data'!$A$2:$A$93,'Final Prices IND without CO2 '!$C67)</f>
        <v>56.323891788727352</v>
      </c>
      <c r="Q67" s="10">
        <f>SUMIFS('Historical Data'!K$2:K$93,'Historical Data'!$B$2:$B$93,'Final Prices IND without CO2 '!$D67,'Historical Data'!$A$2:$A$93,'Final Prices IND without CO2 '!$C67)</f>
        <v>63.312435954080421</v>
      </c>
      <c r="R67" s="10">
        <f>SUMIFS('Historical Data'!L$2:L$93,'Historical Data'!$B$2:$B$93,'Final Prices IND without CO2 '!$D67,'Historical Data'!$A$2:$A$93,'Final Prices IND without CO2 '!$C67)</f>
        <v>72.155494095015257</v>
      </c>
      <c r="S67" s="10">
        <f>SUMIFS('Historical Data'!M$2:M$93,'Historical Data'!$B$2:$B$93,'Final Prices IND without CO2 '!$D67,'Historical Data'!$A$2:$A$93,'Final Prices IND without CO2 '!$C67)</f>
        <v>68.668567610351715</v>
      </c>
      <c r="T67" s="10">
        <f>SUMIFS('Historical Data'!N$2:N$93,'Historical Data'!$B$2:$B$93,'Final Prices IND without CO2 '!$D67,'Historical Data'!$A$2:$A$93,'Final Prices IND without CO2 '!$C67)</f>
        <v>61.532183435407077</v>
      </c>
      <c r="U67" s="10">
        <f>SUMIFS('Historical Data'!O$2:O$93,'Historical Data'!$B$2:$B$93,'Final Prices IND without CO2 '!$D67,'Historical Data'!$A$2:$A$93,'Final Prices IND without CO2 '!$C67)</f>
        <v>66.536172901356082</v>
      </c>
      <c r="V67" s="10">
        <f>SUMIFS('Historical Data'!P$2:P$93,'Historical Data'!$B$2:$B$93,'Final Prices IND without CO2 '!$D67,'Historical Data'!$A$2:$A$93,'Final Prices IND without CO2 '!$C67)</f>
        <v>70.020788017872519</v>
      </c>
      <c r="W67" s="10">
        <f>SUMIFS('Historical Data'!Q$2:Q$93,'Historical Data'!$B$2:$B$93,'Final Prices IND without CO2 '!$D67,'Historical Data'!$A$2:$A$93,'Final Prices IND without CO2 '!$C67)</f>
        <v>69.904492930379647</v>
      </c>
      <c r="X67" s="10">
        <f>SUMIFS('Historical Data'!R$2:R$93,'Historical Data'!$B$2:$B$93,'Final Prices IND without CO2 '!$D67,'Historical Data'!$A$2:$A$93,'Final Prices IND without CO2 '!$C67)</f>
        <v>70.260837608242127</v>
      </c>
      <c r="Y67" s="10">
        <f>SUMIFS('Historical Data'!S$2:S$93,'Historical Data'!$B$2:$B$93,'Final Prices IND without CO2 '!$D67,'Historical Data'!$A$2:$A$93,'Final Prices IND without CO2 '!$C67)</f>
        <v>66.833726529567528</v>
      </c>
      <c r="Z67" s="10">
        <f>SUMIFS('Historical Data'!T$2:T$93,'Historical Data'!$B$2:$B$93,'Final Prices IND without CO2 '!$D67,'Historical Data'!$A$2:$A$93,'Final Prices IND without CO2 '!$C67)</f>
        <v>64.630213474136283</v>
      </c>
      <c r="AA67" s="10">
        <f>SUMIFS('Historical Data'!U$2:U$93,'Historical Data'!$B$2:$B$93,'Final Prices IND without CO2 '!$D67,'Historical Data'!$A$2:$A$93,'Final Prices IND without CO2 '!$C67)</f>
        <v>63.054963550783697</v>
      </c>
      <c r="AB67" s="12">
        <f>AA67*'Projection of Coal-OIl-Gas-CO2'!O$24/'Projection of Coal-OIl-Gas-CO2'!N$24</f>
        <v>75.258521026335785</v>
      </c>
      <c r="AC67" s="12">
        <f>AB67*'Projection of Coal-OIl-Gas-CO2'!P$24/'Projection of Coal-OIl-Gas-CO2'!O$24</f>
        <v>94.468063600798033</v>
      </c>
      <c r="AD67" s="12">
        <f>AC67*'Projection of Coal-OIl-Gas-CO2'!Q$24/'Projection of Coal-OIl-Gas-CO2'!P$24</f>
        <v>88.909689042889511</v>
      </c>
      <c r="AE67" s="12">
        <f>AD67*'Projection of Coal-OIl-Gas-CO2'!R$24/'Projection of Coal-OIl-Gas-CO2'!Q$24</f>
        <v>81.486760718568675</v>
      </c>
      <c r="AF67" s="12">
        <f>AE67*'Projection of Coal-OIl-Gas-CO2'!S$24/'Projection of Coal-OIl-Gas-CO2'!R$24</f>
        <v>79.720568665547717</v>
      </c>
      <c r="AG67" s="12">
        <f>AF67*'Projection of Coal-OIl-Gas-CO2'!T$24/'Projection of Coal-OIl-Gas-CO2'!S$24</f>
        <v>83.36881743376621</v>
      </c>
      <c r="AH67" s="12">
        <f>AG67*'Projection of Coal-OIl-Gas-CO2'!U$24/'Projection of Coal-OIl-Gas-CO2'!T$24</f>
        <v>88.048882327513041</v>
      </c>
      <c r="AI67" s="12">
        <f>AH67*'Projection of Coal-OIl-Gas-CO2'!V$24/'Projection of Coal-OIl-Gas-CO2'!U$24</f>
        <v>93.784211354173223</v>
      </c>
      <c r="AJ67" s="12">
        <f>AI67*'Projection of Coal-OIl-Gas-CO2'!W$24/'Projection of Coal-OIl-Gas-CO2'!V$24</f>
        <v>96.776573359084452</v>
      </c>
      <c r="AK67" s="12">
        <f>AJ67*'Projection of Coal-OIl-Gas-CO2'!X$24/'Projection of Coal-OIl-Gas-CO2'!W$24</f>
        <v>99.065408269075732</v>
      </c>
      <c r="AL67" s="12">
        <f>AK67*'Projection of Coal-OIl-Gas-CO2'!Y$24/'Projection of Coal-OIl-Gas-CO2'!X$24</f>
        <v>102.03916692160762</v>
      </c>
      <c r="AM67" s="12">
        <f>AL67*'Projection of Coal-OIl-Gas-CO2'!Z$24/'Projection of Coal-OIl-Gas-CO2'!Y$24</f>
        <v>105.37398450465624</v>
      </c>
      <c r="AN67" s="12">
        <f>AM67*'Projection of Coal-OIl-Gas-CO2'!AA$24/'Projection of Coal-OIl-Gas-CO2'!Z$24</f>
        <v>108.86688291017477</v>
      </c>
      <c r="AO67" s="12">
        <f>AN67*'Projection of Coal-OIl-Gas-CO2'!AB$24/'Projection of Coal-OIl-Gas-CO2'!AA$24</f>
        <v>110.937259726585</v>
      </c>
      <c r="AP67" s="12">
        <f>AO67*'Projection of Coal-OIl-Gas-CO2'!AC$24/'Projection of Coal-OIl-Gas-CO2'!AB$24</f>
        <v>111.78442794911479</v>
      </c>
      <c r="AQ67" s="12">
        <f>AP67*'Projection of Coal-OIl-Gas-CO2'!AD$24/'Projection of Coal-OIl-Gas-CO2'!AC$24</f>
        <v>113.52679691258021</v>
      </c>
      <c r="AR67" s="12">
        <f>AQ67*'Projection of Coal-OIl-Gas-CO2'!AE$24/'Projection of Coal-OIl-Gas-CO2'!AD$24</f>
        <v>116.11698354995237</v>
      </c>
      <c r="AS67" s="12">
        <f>AR67*'Projection of Coal-OIl-Gas-CO2'!AF$24/'Projection of Coal-OIl-Gas-CO2'!AE$24</f>
        <v>118.08335803395484</v>
      </c>
      <c r="AT67" s="12">
        <f>AS67*'Projection of Coal-OIl-Gas-CO2'!AG$24/'Projection of Coal-OIl-Gas-CO2'!AF$24</f>
        <v>119.7960439729717</v>
      </c>
      <c r="AU67" s="12">
        <f>AT67*'Projection of Coal-OIl-Gas-CO2'!AH$24/'Projection of Coal-OIl-Gas-CO2'!AG$24</f>
        <v>123.03533017732087</v>
      </c>
      <c r="AV67" s="12">
        <f>AU67*'Projection of Coal-OIl-Gas-CO2'!AI$24/'Projection of Coal-OIl-Gas-CO2'!AH$24</f>
        <v>128.19680603460051</v>
      </c>
      <c r="AW67" s="12">
        <f>AV67*'Projection of Coal-OIl-Gas-CO2'!AJ$24/'Projection of Coal-OIl-Gas-CO2'!AI$24</f>
        <v>130.80367721725227</v>
      </c>
      <c r="AX67" s="12">
        <f>AW67*'Projection of Coal-OIl-Gas-CO2'!AK$24/'Projection of Coal-OIl-Gas-CO2'!AJ$24</f>
        <v>132.61272656061706</v>
      </c>
      <c r="AY67" s="21">
        <f t="shared" si="2"/>
        <v>136.90943045711902</v>
      </c>
      <c r="AZ67" s="21">
        <f t="shared" si="3"/>
        <v>139.96083041506608</v>
      </c>
      <c r="BA67" s="21">
        <f t="shared" si="4"/>
        <v>142.58683473717065</v>
      </c>
      <c r="BB67" s="21">
        <f t="shared" si="5"/>
        <v>145.84902554573091</v>
      </c>
      <c r="BC67" s="21">
        <f t="shared" si="6"/>
        <v>149.22877021822478</v>
      </c>
      <c r="BD67" s="21">
        <f t="shared" si="7"/>
        <v>152.06504067052447</v>
      </c>
      <c r="BE67" s="21">
        <f t="shared" si="8"/>
        <v>155.19320711493401</v>
      </c>
      <c r="BF67" s="21">
        <f t="shared" si="9"/>
        <v>158.41320362141323</v>
      </c>
      <c r="BG67" s="21">
        <f t="shared" si="10"/>
        <v>161.47768734858801</v>
      </c>
      <c r="BH67" s="21">
        <f t="shared" si="11"/>
        <v>164.52938095822174</v>
      </c>
    </row>
    <row r="68" spans="1:60" x14ac:dyDescent="0.3">
      <c r="A68" s="9" t="s">
        <v>147</v>
      </c>
      <c r="B68" t="s">
        <v>47</v>
      </c>
      <c r="C68" s="9" t="s">
        <v>47</v>
      </c>
      <c r="D68" t="s">
        <v>82</v>
      </c>
      <c r="E68" t="s">
        <v>79</v>
      </c>
      <c r="F68" t="s">
        <v>90</v>
      </c>
      <c r="G68" t="s">
        <v>90</v>
      </c>
      <c r="H68" t="s">
        <v>80</v>
      </c>
      <c r="I68" s="9" t="s">
        <v>145</v>
      </c>
      <c r="J68" s="10">
        <f>SUMIFS('Historical Data'!D$2:D$93,'Historical Data'!$B$2:$B$93,'Final Prices IND without CO2 '!$D68,'Historical Data'!$A$2:$A$93,'Final Prices IND without CO2 '!$C68)</f>
        <v>12.706851450948877</v>
      </c>
      <c r="K68" s="10">
        <f>SUMIFS('Historical Data'!E$2:E$93,'Historical Data'!$B$2:$B$93,'Final Prices IND without CO2 '!$D68,'Historical Data'!$A$2:$A$93,'Final Prices IND without CO2 '!$C68)</f>
        <v>17.678937032321809</v>
      </c>
      <c r="L68" s="10">
        <f>SUMIFS('Historical Data'!F$2:F$93,'Historical Data'!$B$2:$B$93,'Final Prices IND without CO2 '!$D68,'Historical Data'!$A$2:$A$93,'Final Prices IND without CO2 '!$C68)</f>
        <v>17.498142516269127</v>
      </c>
      <c r="M68" s="10">
        <f>SUMIFS('Historical Data'!G$2:G$93,'Historical Data'!$B$2:$B$93,'Final Prices IND without CO2 '!$D68,'Historical Data'!$A$2:$A$93,'Final Prices IND without CO2 '!$C68)</f>
        <v>17.81624455751572</v>
      </c>
      <c r="N68" s="10">
        <f>SUMIFS('Historical Data'!H$2:H$93,'Historical Data'!$B$2:$B$93,'Final Prices IND without CO2 '!$D68,'Historical Data'!$A$2:$A$93,'Final Prices IND without CO2 '!$C68)</f>
        <v>19.296509507277239</v>
      </c>
      <c r="O68" s="10">
        <f>SUMIFS('Historical Data'!I$2:I$93,'Historical Data'!$B$2:$B$93,'Final Prices IND without CO2 '!$D68,'Historical Data'!$A$2:$A$93,'Final Prices IND without CO2 '!$C68)</f>
        <v>28.095870532976285</v>
      </c>
      <c r="P68" s="10">
        <f>SUMIFS('Historical Data'!J$2:J$93,'Historical Data'!$B$2:$B$93,'Final Prices IND without CO2 '!$D68,'Historical Data'!$A$2:$A$93,'Final Prices IND without CO2 '!$C68)</f>
        <v>34.813888318110862</v>
      </c>
      <c r="Q68" s="10">
        <f>SUMIFS('Historical Data'!K$2:K$93,'Historical Data'!$B$2:$B$93,'Final Prices IND without CO2 '!$D68,'Historical Data'!$A$2:$A$93,'Final Prices IND without CO2 '!$C68)</f>
        <v>27.168722984965097</v>
      </c>
      <c r="R68" s="10">
        <f>SUMIFS('Historical Data'!L$2:L$93,'Historical Data'!$B$2:$B$93,'Final Prices IND without CO2 '!$D68,'Historical Data'!$A$2:$A$93,'Final Prices IND without CO2 '!$C68)</f>
        <v>38.376170657479761</v>
      </c>
      <c r="S68" s="10">
        <f>SUMIFS('Historical Data'!M$2:M$93,'Historical Data'!$B$2:$B$93,'Final Prices IND without CO2 '!$D68,'Historical Data'!$A$2:$A$93,'Final Prices IND without CO2 '!$C68)</f>
        <v>34.923905939840552</v>
      </c>
      <c r="T68" s="10">
        <f>SUMIFS('Historical Data'!N$2:N$93,'Historical Data'!$B$2:$B$93,'Final Prices IND without CO2 '!$D68,'Historical Data'!$A$2:$A$93,'Final Prices IND without CO2 '!$C68)</f>
        <v>31.791791976123786</v>
      </c>
      <c r="U68" s="10">
        <f>SUMIFS('Historical Data'!O$2:O$93,'Historical Data'!$B$2:$B$93,'Final Prices IND without CO2 '!$D68,'Historical Data'!$A$2:$A$93,'Final Prices IND without CO2 '!$C68)</f>
        <v>36.841571045896309</v>
      </c>
      <c r="V68" s="10">
        <f>SUMIFS('Historical Data'!P$2:P$93,'Historical Data'!$B$2:$B$93,'Final Prices IND without CO2 '!$D68,'Historical Data'!$A$2:$A$93,'Final Prices IND without CO2 '!$C68)</f>
        <v>39.226482724964157</v>
      </c>
      <c r="W68" s="10">
        <f>SUMIFS('Historical Data'!Q$2:Q$93,'Historical Data'!$B$2:$B$93,'Final Prices IND without CO2 '!$D68,'Historical Data'!$A$2:$A$93,'Final Prices IND without CO2 '!$C68)</f>
        <v>42.236102932066238</v>
      </c>
      <c r="X68" s="10">
        <f>SUMIFS('Historical Data'!R$2:R$93,'Historical Data'!$B$2:$B$93,'Final Prices IND without CO2 '!$D68,'Historical Data'!$A$2:$A$93,'Final Prices IND without CO2 '!$C68)</f>
        <v>37.800368578194679</v>
      </c>
      <c r="Y68" s="10">
        <f>SUMIFS('Historical Data'!S$2:S$93,'Historical Data'!$B$2:$B$93,'Final Prices IND without CO2 '!$D68,'Historical Data'!$A$2:$A$93,'Final Prices IND without CO2 '!$C68)</f>
        <v>33.81198026779586</v>
      </c>
      <c r="Z68" s="10">
        <f>SUMIFS('Historical Data'!T$2:T$93,'Historical Data'!$B$2:$B$93,'Final Prices IND without CO2 '!$D68,'Historical Data'!$A$2:$A$93,'Final Prices IND without CO2 '!$C68)</f>
        <v>28.480879677935931</v>
      </c>
      <c r="AA68" s="10">
        <f>SUMIFS('Historical Data'!U$2:U$93,'Historical Data'!$B$2:$B$93,'Final Prices IND without CO2 '!$D68,'Historical Data'!$A$2:$A$93,'Final Prices IND without CO2 '!$C68)</f>
        <v>29.407510670186973</v>
      </c>
      <c r="AB68" s="12">
        <f>AA68*'Projection of Coal-OIl-Gas-CO2'!O$24/'Projection of Coal-OIl-Gas-CO2'!N$24</f>
        <v>35.098993568079756</v>
      </c>
      <c r="AC68" s="12">
        <f>AB68*'Projection of Coal-OIl-Gas-CO2'!P$24/'Projection of Coal-OIl-Gas-CO2'!O$24</f>
        <v>44.05792077089928</v>
      </c>
      <c r="AD68" s="12">
        <f>AC68*'Projection of Coal-OIl-Gas-CO2'!Q$24/'Projection of Coal-OIl-Gas-CO2'!P$24</f>
        <v>41.465611618441457</v>
      </c>
      <c r="AE68" s="12">
        <f>AD68*'Projection of Coal-OIl-Gas-CO2'!R$24/'Projection of Coal-OIl-Gas-CO2'!Q$24</f>
        <v>38.003713750152471</v>
      </c>
      <c r="AF68" s="12">
        <f>AE68*'Projection of Coal-OIl-Gas-CO2'!S$24/'Projection of Coal-OIl-Gas-CO2'!R$24</f>
        <v>37.179998871577013</v>
      </c>
      <c r="AG68" s="12">
        <f>AF68*'Projection of Coal-OIl-Gas-CO2'!T$24/'Projection of Coal-OIl-Gas-CO2'!S$24</f>
        <v>38.881465473686376</v>
      </c>
      <c r="AH68" s="12">
        <f>AG68*'Projection of Coal-OIl-Gas-CO2'!U$24/'Projection of Coal-OIl-Gas-CO2'!T$24</f>
        <v>41.064149445728994</v>
      </c>
      <c r="AI68" s="12">
        <f>AH68*'Projection of Coal-OIl-Gas-CO2'!V$24/'Projection of Coal-OIl-Gas-CO2'!U$24</f>
        <v>43.73898644587576</v>
      </c>
      <c r="AJ68" s="12">
        <f>AI68*'Projection of Coal-OIl-Gas-CO2'!W$24/'Projection of Coal-OIl-Gas-CO2'!V$24</f>
        <v>45.134561237027867</v>
      </c>
      <c r="AK68" s="12">
        <f>AJ68*'Projection of Coal-OIl-Gas-CO2'!X$24/'Projection of Coal-OIl-Gas-CO2'!W$24</f>
        <v>46.202025767138252</v>
      </c>
      <c r="AL68" s="12">
        <f>AK68*'Projection of Coal-OIl-Gas-CO2'!Y$24/'Projection of Coal-OIl-Gas-CO2'!X$24</f>
        <v>47.588924345462864</v>
      </c>
      <c r="AM68" s="12">
        <f>AL68*'Projection of Coal-OIl-Gas-CO2'!Z$24/'Projection of Coal-OIl-Gas-CO2'!Y$24</f>
        <v>49.144213225737069</v>
      </c>
      <c r="AN68" s="12">
        <f>AM68*'Projection of Coal-OIl-Gas-CO2'!AA$24/'Projection of Coal-OIl-Gas-CO2'!Z$24</f>
        <v>50.773227681473571</v>
      </c>
      <c r="AO68" s="12">
        <f>AN68*'Projection of Coal-OIl-Gas-CO2'!AB$24/'Projection of Coal-OIl-Gas-CO2'!AA$24</f>
        <v>51.738807944966318</v>
      </c>
      <c r="AP68" s="12">
        <f>AO68*'Projection of Coal-OIl-Gas-CO2'!AC$24/'Projection of Coal-OIl-Gas-CO2'!AB$24</f>
        <v>52.133909411061431</v>
      </c>
      <c r="AQ68" s="12">
        <f>AP68*'Projection of Coal-OIl-Gas-CO2'!AD$24/'Projection of Coal-OIl-Gas-CO2'!AC$24</f>
        <v>52.946513701019427</v>
      </c>
      <c r="AR68" s="12">
        <f>AQ68*'Projection of Coal-OIl-Gas-CO2'!AE$24/'Projection of Coal-OIl-Gas-CO2'!AD$24</f>
        <v>54.154522347554447</v>
      </c>
      <c r="AS68" s="12">
        <f>AR68*'Projection of Coal-OIl-Gas-CO2'!AF$24/'Projection of Coal-OIl-Gas-CO2'!AE$24</f>
        <v>55.07159810755094</v>
      </c>
      <c r="AT68" s="12">
        <f>AS68*'Projection of Coal-OIl-Gas-CO2'!AG$24/'Projection of Coal-OIl-Gas-CO2'!AF$24</f>
        <v>55.870358858332338</v>
      </c>
      <c r="AU68" s="12">
        <f>AT68*'Projection of Coal-OIl-Gas-CO2'!AH$24/'Projection of Coal-OIl-Gas-CO2'!AG$24</f>
        <v>57.381093910006221</v>
      </c>
      <c r="AV68" s="12">
        <f>AU68*'Projection of Coal-OIl-Gas-CO2'!AI$24/'Projection of Coal-OIl-Gas-CO2'!AH$24</f>
        <v>59.788297844469149</v>
      </c>
      <c r="AW68" s="12">
        <f>AV68*'Projection of Coal-OIl-Gas-CO2'!AJ$24/'Projection of Coal-OIl-Gas-CO2'!AI$24</f>
        <v>61.00408781250065</v>
      </c>
      <c r="AX68" s="12">
        <f>AW68*'Projection of Coal-OIl-Gas-CO2'!AK$24/'Projection of Coal-OIl-Gas-CO2'!AJ$24</f>
        <v>61.847790431169962</v>
      </c>
      <c r="AY68" s="21">
        <f t="shared" si="2"/>
        <v>63.851682885746413</v>
      </c>
      <c r="AZ68" s="21">
        <f t="shared" si="3"/>
        <v>65.27479173823258</v>
      </c>
      <c r="BA68" s="21">
        <f t="shared" si="4"/>
        <v>66.499505000655518</v>
      </c>
      <c r="BB68" s="21">
        <f t="shared" si="5"/>
        <v>68.02092227867297</v>
      </c>
      <c r="BC68" s="21">
        <f t="shared" si="6"/>
        <v>69.597164209869788</v>
      </c>
      <c r="BD68" s="21">
        <f t="shared" si="7"/>
        <v>70.919941179241505</v>
      </c>
      <c r="BE68" s="21">
        <f t="shared" si="8"/>
        <v>72.378852308704154</v>
      </c>
      <c r="BF68" s="21">
        <f t="shared" si="9"/>
        <v>73.880591050428393</v>
      </c>
      <c r="BG68" s="21">
        <f t="shared" si="10"/>
        <v>75.309801898086789</v>
      </c>
      <c r="BH68" s="21">
        <f t="shared" si="11"/>
        <v>76.733047703552074</v>
      </c>
    </row>
    <row r="69" spans="1:60" x14ac:dyDescent="0.3">
      <c r="A69" s="9" t="s">
        <v>147</v>
      </c>
      <c r="B69" t="s">
        <v>47</v>
      </c>
      <c r="C69" s="9" t="s">
        <v>49</v>
      </c>
      <c r="D69" t="s">
        <v>82</v>
      </c>
      <c r="E69" t="s">
        <v>79</v>
      </c>
      <c r="F69" t="s">
        <v>90</v>
      </c>
      <c r="G69" t="s">
        <v>90</v>
      </c>
      <c r="H69" t="s">
        <v>80</v>
      </c>
      <c r="I69" s="9" t="s">
        <v>145</v>
      </c>
      <c r="J69" s="10">
        <f>SUMIFS('Historical Data'!D$2:D$93,'Historical Data'!$B$2:$B$93,'Final Prices IND without CO2 '!$D69,'Historical Data'!$A$2:$A$93,'Final Prices IND without CO2 '!$C69)</f>
        <v>32.512378506351389</v>
      </c>
      <c r="K69" s="10">
        <f>SUMIFS('Historical Data'!E$2:E$93,'Historical Data'!$B$2:$B$93,'Final Prices IND without CO2 '!$D69,'Historical Data'!$A$2:$A$93,'Final Prices IND without CO2 '!$C69)</f>
        <v>40.80914828778873</v>
      </c>
      <c r="L69" s="10">
        <f>SUMIFS('Historical Data'!F$2:F$93,'Historical Data'!$B$2:$B$93,'Final Prices IND without CO2 '!$D69,'Historical Data'!$A$2:$A$93,'Final Prices IND without CO2 '!$C69)</f>
        <v>30.760869251416594</v>
      </c>
      <c r="M69" s="10">
        <f>SUMIFS('Historical Data'!G$2:G$93,'Historical Data'!$B$2:$B$93,'Final Prices IND without CO2 '!$D69,'Historical Data'!$A$2:$A$93,'Final Prices IND without CO2 '!$C69)</f>
        <v>31.806798358715273</v>
      </c>
      <c r="N69" s="10">
        <f>SUMIFS('Historical Data'!H$2:H$93,'Historical Data'!$B$2:$B$93,'Final Prices IND without CO2 '!$D69,'Historical Data'!$A$2:$A$93,'Final Prices IND without CO2 '!$C69)</f>
        <v>30.464550103920075</v>
      </c>
      <c r="O69" s="10">
        <f>SUMIFS('Historical Data'!I$2:I$93,'Historical Data'!$B$2:$B$93,'Final Prices IND without CO2 '!$D69,'Historical Data'!$A$2:$A$93,'Final Prices IND without CO2 '!$C69)</f>
        <v>39.096477021871351</v>
      </c>
      <c r="P69" s="10">
        <f>SUMIFS('Historical Data'!J$2:J$93,'Historical Data'!$B$2:$B$93,'Final Prices IND without CO2 '!$D69,'Historical Data'!$A$2:$A$93,'Final Prices IND without CO2 '!$C69)</f>
        <v>39.401166123718788</v>
      </c>
      <c r="Q69" s="10">
        <f>SUMIFS('Historical Data'!K$2:K$93,'Historical Data'!$B$2:$B$93,'Final Prices IND without CO2 '!$D69,'Historical Data'!$A$2:$A$93,'Final Prices IND without CO2 '!$C69)</f>
        <v>36.189992863151858</v>
      </c>
      <c r="R69" s="10">
        <f>SUMIFS('Historical Data'!L$2:L$93,'Historical Data'!$B$2:$B$93,'Final Prices IND without CO2 '!$D69,'Historical Data'!$A$2:$A$93,'Final Prices IND without CO2 '!$C69)</f>
        <v>40.96269667628907</v>
      </c>
      <c r="S69" s="10">
        <f>SUMIFS('Historical Data'!M$2:M$93,'Historical Data'!$B$2:$B$93,'Final Prices IND without CO2 '!$D69,'Historical Data'!$A$2:$A$93,'Final Prices IND without CO2 '!$C69)</f>
        <v>33.10022771658506</v>
      </c>
      <c r="T69" s="10">
        <f>SUMIFS('Historical Data'!N$2:N$93,'Historical Data'!$B$2:$B$93,'Final Prices IND without CO2 '!$D69,'Historical Data'!$A$2:$A$93,'Final Prices IND without CO2 '!$C69)</f>
        <v>43.207035147136963</v>
      </c>
      <c r="U69" s="10">
        <f>SUMIFS('Historical Data'!O$2:O$93,'Historical Data'!$B$2:$B$93,'Final Prices IND without CO2 '!$D69,'Historical Data'!$A$2:$A$93,'Final Prices IND without CO2 '!$C69)</f>
        <v>49.674952392534934</v>
      </c>
      <c r="V69" s="10">
        <f>SUMIFS('Historical Data'!P$2:P$93,'Historical Data'!$B$2:$B$93,'Final Prices IND without CO2 '!$D69,'Historical Data'!$A$2:$A$93,'Final Prices IND without CO2 '!$C69)</f>
        <v>47.811306761735601</v>
      </c>
      <c r="W69" s="10">
        <f>SUMIFS('Historical Data'!Q$2:Q$93,'Historical Data'!$B$2:$B$93,'Final Prices IND without CO2 '!$D69,'Historical Data'!$A$2:$A$93,'Final Prices IND without CO2 '!$C69)</f>
        <v>51.006887042491869</v>
      </c>
      <c r="X69" s="10">
        <f>SUMIFS('Historical Data'!R$2:R$93,'Historical Data'!$B$2:$B$93,'Final Prices IND without CO2 '!$D69,'Historical Data'!$A$2:$A$93,'Final Prices IND without CO2 '!$C69)</f>
        <v>42.061901068342259</v>
      </c>
      <c r="Y69" s="10">
        <f>SUMIFS('Historical Data'!S$2:S$93,'Historical Data'!$B$2:$B$93,'Final Prices IND without CO2 '!$D69,'Historical Data'!$A$2:$A$93,'Final Prices IND without CO2 '!$C69)</f>
        <v>40.262238310342582</v>
      </c>
      <c r="Z69" s="10">
        <f>SUMIFS('Historical Data'!T$2:T$93,'Historical Data'!$B$2:$B$93,'Final Prices IND without CO2 '!$D69,'Historical Data'!$A$2:$A$93,'Final Prices IND without CO2 '!$C69)</f>
        <v>33.359424890809748</v>
      </c>
      <c r="AA69" s="10">
        <f>SUMIFS('Historical Data'!U$2:U$93,'Historical Data'!$B$2:$B$93,'Final Prices IND without CO2 '!$D69,'Historical Data'!$A$2:$A$93,'Final Prices IND without CO2 '!$C69)</f>
        <v>36.961271899333212</v>
      </c>
      <c r="AB69" s="12">
        <f>AA69*'Projection of Coal-OIl-Gas-CO2'!O$24/'Projection of Coal-OIl-Gas-CO2'!N$24</f>
        <v>44.114697745495896</v>
      </c>
      <c r="AC69" s="12">
        <f>AB69*'Projection of Coal-OIl-Gas-CO2'!P$24/'Projection of Coal-OIl-Gas-CO2'!O$24</f>
        <v>55.374860089173787</v>
      </c>
      <c r="AD69" s="12">
        <f>AC69*'Projection of Coal-OIl-Gas-CO2'!Q$24/'Projection of Coal-OIl-Gas-CO2'!P$24</f>
        <v>52.116677358043816</v>
      </c>
      <c r="AE69" s="12">
        <f>AD69*'Projection of Coal-OIl-Gas-CO2'!R$24/'Projection of Coal-OIl-Gas-CO2'!Q$24</f>
        <v>47.765538975995312</v>
      </c>
      <c r="AF69" s="12">
        <f>AE69*'Projection of Coal-OIl-Gas-CO2'!S$24/'Projection of Coal-OIl-Gas-CO2'!R$24</f>
        <v>46.730240547100443</v>
      </c>
      <c r="AG69" s="12">
        <f>AF69*'Projection of Coal-OIl-Gas-CO2'!T$24/'Projection of Coal-OIl-Gas-CO2'!S$24</f>
        <v>48.868754425867962</v>
      </c>
      <c r="AH69" s="12">
        <f>AG69*'Projection of Coal-OIl-Gas-CO2'!U$24/'Projection of Coal-OIl-Gas-CO2'!T$24</f>
        <v>51.612093590674291</v>
      </c>
      <c r="AI69" s="12">
        <f>AH69*'Projection of Coal-OIl-Gas-CO2'!V$24/'Projection of Coal-OIl-Gas-CO2'!U$24</f>
        <v>54.974002687898569</v>
      </c>
      <c r="AJ69" s="12">
        <f>AI69*'Projection of Coal-OIl-Gas-CO2'!W$24/'Projection of Coal-OIl-Gas-CO2'!V$24</f>
        <v>56.728051845276653</v>
      </c>
      <c r="AK69" s="12">
        <f>AJ69*'Projection of Coal-OIl-Gas-CO2'!X$24/'Projection of Coal-OIl-Gas-CO2'!W$24</f>
        <v>58.069710688243696</v>
      </c>
      <c r="AL69" s="12">
        <f>AK69*'Projection of Coal-OIl-Gas-CO2'!Y$24/'Projection of Coal-OIl-Gas-CO2'!X$24</f>
        <v>59.81285501709106</v>
      </c>
      <c r="AM69" s="12">
        <f>AL69*'Projection of Coal-OIl-Gas-CO2'!Z$24/'Projection of Coal-OIl-Gas-CO2'!Y$24</f>
        <v>61.767643228529252</v>
      </c>
      <c r="AN69" s="12">
        <f>AM69*'Projection of Coal-OIl-Gas-CO2'!AA$24/'Projection of Coal-OIl-Gas-CO2'!Z$24</f>
        <v>63.815094537880022</v>
      </c>
      <c r="AO69" s="12">
        <f>AN69*'Projection of Coal-OIl-Gas-CO2'!AB$24/'Projection of Coal-OIl-Gas-CO2'!AA$24</f>
        <v>65.028698608617177</v>
      </c>
      <c r="AP69" s="12">
        <f>AO69*'Projection of Coal-OIl-Gas-CO2'!AC$24/'Projection of Coal-OIl-Gas-CO2'!AB$24</f>
        <v>65.525287826247606</v>
      </c>
      <c r="AQ69" s="12">
        <f>AP69*'Projection of Coal-OIl-Gas-CO2'!AD$24/'Projection of Coal-OIl-Gas-CO2'!AC$24</f>
        <v>66.546621744801655</v>
      </c>
      <c r="AR69" s="12">
        <f>AQ69*'Projection of Coal-OIl-Gas-CO2'!AE$24/'Projection of Coal-OIl-Gas-CO2'!AD$24</f>
        <v>68.064925573441997</v>
      </c>
      <c r="AS69" s="12">
        <f>AR69*'Projection of Coal-OIl-Gas-CO2'!AF$24/'Projection of Coal-OIl-Gas-CO2'!AE$24</f>
        <v>69.217566029741533</v>
      </c>
      <c r="AT69" s="12">
        <f>AS69*'Projection of Coal-OIl-Gas-CO2'!AG$24/'Projection of Coal-OIl-Gas-CO2'!AF$24</f>
        <v>70.221500487957243</v>
      </c>
      <c r="AU69" s="12">
        <f>AT69*'Projection of Coal-OIl-Gas-CO2'!AH$24/'Projection of Coal-OIl-Gas-CO2'!AG$24</f>
        <v>72.120290550095362</v>
      </c>
      <c r="AV69" s="12">
        <f>AU69*'Projection of Coal-OIl-Gas-CO2'!AI$24/'Projection of Coal-OIl-Gas-CO2'!AH$24</f>
        <v>75.145821005110363</v>
      </c>
      <c r="AW69" s="12">
        <f>AV69*'Projection of Coal-OIl-Gas-CO2'!AJ$24/'Projection of Coal-OIl-Gas-CO2'!AI$24</f>
        <v>76.673904904658201</v>
      </c>
      <c r="AX69" s="12">
        <f>AW69*'Projection of Coal-OIl-Gas-CO2'!AK$24/'Projection of Coal-OIl-Gas-CO2'!AJ$24</f>
        <v>77.734325225186382</v>
      </c>
      <c r="AY69" s="21">
        <f t="shared" si="2"/>
        <v>80.252947583308014</v>
      </c>
      <c r="AZ69" s="21">
        <f t="shared" si="3"/>
        <v>82.041603339621815</v>
      </c>
      <c r="BA69" s="21">
        <f t="shared" si="4"/>
        <v>83.58090261587904</v>
      </c>
      <c r="BB69" s="21">
        <f t="shared" si="5"/>
        <v>85.493118794793645</v>
      </c>
      <c r="BC69" s="21">
        <f t="shared" si="6"/>
        <v>87.474242163293184</v>
      </c>
      <c r="BD69" s="21">
        <f t="shared" si="7"/>
        <v>89.136794283921517</v>
      </c>
      <c r="BE69" s="21">
        <f t="shared" si="8"/>
        <v>90.970448670305814</v>
      </c>
      <c r="BF69" s="21">
        <f t="shared" si="9"/>
        <v>92.857931585032929</v>
      </c>
      <c r="BG69" s="21">
        <f t="shared" si="10"/>
        <v>94.654256725717005</v>
      </c>
      <c r="BH69" s="21">
        <f t="shared" si="11"/>
        <v>96.443084613441897</v>
      </c>
    </row>
    <row r="70" spans="1:60" s="23" customFormat="1" x14ac:dyDescent="0.3">
      <c r="A70" s="9" t="s">
        <v>147</v>
      </c>
      <c r="B70" s="23" t="s">
        <v>47</v>
      </c>
      <c r="C70" s="9" t="s">
        <v>97</v>
      </c>
      <c r="D70" s="23" t="s">
        <v>82</v>
      </c>
      <c r="E70" s="23" t="s">
        <v>79</v>
      </c>
      <c r="F70" s="23" t="s">
        <v>90</v>
      </c>
      <c r="G70" s="23" t="s">
        <v>90</v>
      </c>
      <c r="H70" s="23" t="s">
        <v>80</v>
      </c>
      <c r="I70" s="9" t="s">
        <v>145</v>
      </c>
      <c r="J70" s="10">
        <f>SUMIFS('Historical Data'!D$2:D$93,'Historical Data'!$B$2:$B$93,'Final Prices IND without CO2 '!$D70,'Historical Data'!$A$2:$A$93,'Final Prices IND without CO2 '!$C70)</f>
        <v>17.477786717246246</v>
      </c>
      <c r="K70" s="10">
        <f>SUMIFS('Historical Data'!E$2:E$93,'Historical Data'!$B$2:$B$93,'Final Prices IND without CO2 '!$D70,'Historical Data'!$A$2:$A$93,'Final Prices IND without CO2 '!$C70)</f>
        <v>20.129722703582409</v>
      </c>
      <c r="L70" s="10">
        <f>SUMIFS('Historical Data'!F$2:F$93,'Historical Data'!$B$2:$B$93,'Final Prices IND without CO2 '!$D70,'Historical Data'!$A$2:$A$93,'Final Prices IND without CO2 '!$C70)</f>
        <v>18.935034292542753</v>
      </c>
      <c r="M70" s="10">
        <f>SUMIFS('Historical Data'!G$2:G$93,'Historical Data'!$B$2:$B$93,'Final Prices IND without CO2 '!$D70,'Historical Data'!$A$2:$A$93,'Final Prices IND without CO2 '!$C70)</f>
        <v>19.581429407320943</v>
      </c>
      <c r="N70" s="10">
        <f>SUMIFS('Historical Data'!H$2:H$93,'Historical Data'!$B$2:$B$93,'Final Prices IND without CO2 '!$D70,'Historical Data'!$A$2:$A$93,'Final Prices IND without CO2 '!$C70)</f>
        <v>19.061520412320625</v>
      </c>
      <c r="O70" s="10">
        <f>SUMIFS('Historical Data'!I$2:I$93,'Historical Data'!$B$2:$B$93,'Final Prices IND without CO2 '!$D70,'Historical Data'!$A$2:$A$93,'Final Prices IND without CO2 '!$C70)</f>
        <v>21.165171857577697</v>
      </c>
      <c r="P70" s="10">
        <f>SUMIFS('Historical Data'!J$2:J$93,'Historical Data'!$B$2:$B$93,'Final Prices IND without CO2 '!$D70,'Historical Data'!$A$2:$A$93,'Final Prices IND without CO2 '!$C70)</f>
        <v>27.055159514373361</v>
      </c>
      <c r="Q70" s="10">
        <f>SUMIFS('Historical Data'!K$2:K$93,'Historical Data'!$B$2:$B$93,'Final Prices IND without CO2 '!$D70,'Historical Data'!$A$2:$A$93,'Final Prices IND without CO2 '!$C70)</f>
        <v>26.103523721258089</v>
      </c>
      <c r="R70" s="10">
        <f>SUMIFS('Historical Data'!L$2:L$93,'Historical Data'!$B$2:$B$93,'Final Prices IND without CO2 '!$D70,'Historical Data'!$A$2:$A$93,'Final Prices IND without CO2 '!$C70)</f>
        <v>32.748479509469682</v>
      </c>
      <c r="S70" s="10">
        <f>SUMIFS('Historical Data'!M$2:M$93,'Historical Data'!$B$2:$B$93,'Final Prices IND without CO2 '!$D70,'Historical Data'!$A$2:$A$93,'Final Prices IND without CO2 '!$C70)</f>
        <v>30.775324057518432</v>
      </c>
      <c r="T70" s="10">
        <f>SUMIFS('Historical Data'!N$2:N$93,'Historical Data'!$B$2:$B$93,'Final Prices IND without CO2 '!$D70,'Historical Data'!$A$2:$A$93,'Final Prices IND without CO2 '!$C70)</f>
        <v>33.769246222621369</v>
      </c>
      <c r="U70" s="10">
        <f>SUMIFS('Historical Data'!O$2:O$93,'Historical Data'!$B$2:$B$93,'Final Prices IND without CO2 '!$D70,'Historical Data'!$A$2:$A$93,'Final Prices IND without CO2 '!$C70)</f>
        <v>45.230751777306338</v>
      </c>
      <c r="V70" s="10">
        <f>SUMIFS('Historical Data'!P$2:P$93,'Historical Data'!$B$2:$B$93,'Final Prices IND without CO2 '!$D70,'Historical Data'!$A$2:$A$93,'Final Prices IND without CO2 '!$C70)</f>
        <v>48.508508199838424</v>
      </c>
      <c r="W70" s="10">
        <f>SUMIFS('Historical Data'!Q$2:Q$93,'Historical Data'!$B$2:$B$93,'Final Prices IND without CO2 '!$D70,'Historical Data'!$A$2:$A$93,'Final Prices IND without CO2 '!$C70)</f>
        <v>47.781600427935757</v>
      </c>
      <c r="X70" s="10">
        <f>SUMIFS('Historical Data'!R$2:R$93,'Historical Data'!$B$2:$B$93,'Final Prices IND without CO2 '!$D70,'Historical Data'!$A$2:$A$93,'Final Prices IND without CO2 '!$C70)</f>
        <v>45.498835461642081</v>
      </c>
      <c r="Y70" s="10">
        <f>SUMIFS('Historical Data'!S$2:S$93,'Historical Data'!$B$2:$B$93,'Final Prices IND without CO2 '!$D70,'Historical Data'!$A$2:$A$93,'Final Prices IND without CO2 '!$C70)</f>
        <v>42.117111248401734</v>
      </c>
      <c r="Z70" s="10">
        <f>SUMIFS('Historical Data'!T$2:T$93,'Historical Data'!$B$2:$B$93,'Final Prices IND without CO2 '!$D70,'Historical Data'!$A$2:$A$93,'Final Prices IND without CO2 '!$C70)</f>
        <v>40.285632157649736</v>
      </c>
      <c r="AA70" s="10">
        <f>SUMIFS('Historical Data'!U$2:U$93,'Historical Data'!$B$2:$B$93,'Final Prices IND without CO2 '!$D70,'Historical Data'!$A$2:$A$93,'Final Prices IND without CO2 '!$C70)</f>
        <v>45.758575457174032</v>
      </c>
      <c r="AB70" s="12">
        <f>AA70*'Projection of Coal-OIl-Gas-CO2'!O$24/'Projection of Coal-OIl-Gas-CO2'!N$24</f>
        <v>54.61461745839204</v>
      </c>
      <c r="AC70" s="12">
        <f>AB70*'Projection of Coal-OIl-Gas-CO2'!P$24/'Projection of Coal-OIl-Gas-CO2'!O$24</f>
        <v>68.554857114281958</v>
      </c>
      <c r="AD70" s="12">
        <f>AC70*'Projection of Coal-OIl-Gas-CO2'!Q$24/'Projection of Coal-OIl-Gas-CO2'!P$24</f>
        <v>64.521180979928971</v>
      </c>
      <c r="AE70" s="12">
        <f>AD70*'Projection of Coal-OIl-Gas-CO2'!R$24/'Projection of Coal-OIl-Gas-CO2'!Q$24</f>
        <v>59.134410348175791</v>
      </c>
      <c r="AF70" s="12">
        <f>AE70*'Projection of Coal-OIl-Gas-CO2'!S$24/'Projection of Coal-OIl-Gas-CO2'!R$24</f>
        <v>57.852696304127043</v>
      </c>
      <c r="AG70" s="12">
        <f>AF70*'Projection of Coal-OIl-Gas-CO2'!T$24/'Projection of Coal-OIl-Gas-CO2'!S$24</f>
        <v>60.500206621258819</v>
      </c>
      <c r="AH70" s="12">
        <f>AG70*'Projection of Coal-OIl-Gas-CO2'!U$24/'Projection of Coal-OIl-Gas-CO2'!T$24</f>
        <v>63.896499165500941</v>
      </c>
      <c r="AI70" s="12">
        <f>AH70*'Projection of Coal-OIl-Gas-CO2'!V$24/'Projection of Coal-OIl-Gas-CO2'!U$24</f>
        <v>68.058590002755707</v>
      </c>
      <c r="AJ70" s="12">
        <f>AI70*'Projection of Coal-OIl-Gas-CO2'!W$24/'Projection of Coal-OIl-Gas-CO2'!V$24</f>
        <v>70.230127577059946</v>
      </c>
      <c r="AK70" s="12">
        <f>AJ70*'Projection of Coal-OIl-Gas-CO2'!X$24/'Projection of Coal-OIl-Gas-CO2'!W$24</f>
        <v>71.891120130857843</v>
      </c>
      <c r="AL70" s="12">
        <f>AK70*'Projection of Coal-OIl-Gas-CO2'!Y$24/'Projection of Coal-OIl-Gas-CO2'!X$24</f>
        <v>74.04915737377388</v>
      </c>
      <c r="AM70" s="12">
        <f>AL70*'Projection of Coal-OIl-Gas-CO2'!Z$24/'Projection of Coal-OIl-Gas-CO2'!Y$24</f>
        <v>76.469212725751703</v>
      </c>
      <c r="AN70" s="12">
        <f>AM70*'Projection of Coal-OIl-Gas-CO2'!AA$24/'Projection of Coal-OIl-Gas-CO2'!Z$24</f>
        <v>79.003986298722481</v>
      </c>
      <c r="AO70" s="12">
        <f>AN70*'Projection of Coal-OIl-Gas-CO2'!AB$24/'Projection of Coal-OIl-Gas-CO2'!AA$24</f>
        <v>80.50644523999506</v>
      </c>
      <c r="AP70" s="12">
        <f>AO70*'Projection of Coal-OIl-Gas-CO2'!AC$24/'Projection of Coal-OIl-Gas-CO2'!AB$24</f>
        <v>81.12122968918959</v>
      </c>
      <c r="AQ70" s="12">
        <f>AP70*'Projection of Coal-OIl-Gas-CO2'!AD$24/'Projection of Coal-OIl-Gas-CO2'!AC$24</f>
        <v>82.385655472653227</v>
      </c>
      <c r="AR70" s="12">
        <f>AQ70*'Projection of Coal-OIl-Gas-CO2'!AE$24/'Projection of Coal-OIl-Gas-CO2'!AD$24</f>
        <v>84.265337007936338</v>
      </c>
      <c r="AS70" s="12">
        <f>AR70*'Projection of Coal-OIl-Gas-CO2'!AF$24/'Projection of Coal-OIl-Gas-CO2'!AE$24</f>
        <v>85.692322135456408</v>
      </c>
      <c r="AT70" s="12">
        <f>AS70*'Projection of Coal-OIl-Gas-CO2'!AG$24/'Projection of Coal-OIl-Gas-CO2'!AF$24</f>
        <v>86.935207141833843</v>
      </c>
      <c r="AU70" s="12">
        <f>AT70*'Projection of Coal-OIl-Gas-CO2'!AH$24/'Projection of Coal-OIl-Gas-CO2'!AG$24</f>
        <v>89.2859359958711</v>
      </c>
      <c r="AV70" s="12">
        <f>AU70*'Projection of Coal-OIl-Gas-CO2'!AI$24/'Projection of Coal-OIl-Gas-CO2'!AH$24</f>
        <v>93.031585333936206</v>
      </c>
      <c r="AW70" s="12">
        <f>AV70*'Projection of Coal-OIl-Gas-CO2'!AJ$24/'Projection of Coal-OIl-Gas-CO2'!AI$24</f>
        <v>94.923374734820257</v>
      </c>
      <c r="AX70" s="12">
        <f>AW70*'Projection of Coal-OIl-Gas-CO2'!AK$24/'Projection of Coal-OIl-Gas-CO2'!AJ$24</f>
        <v>96.236190034720295</v>
      </c>
      <c r="AY70" s="21">
        <f t="shared" ref="AY70" si="33">TREND(AT70:AX70,AT$1:AX$1,AY$1)</f>
        <v>99.354280005652981</v>
      </c>
      <c r="AZ70" s="21">
        <f t="shared" ref="AZ70" si="34">TREND(AU70:AY70,AU$1:AY$1,AZ$1)</f>
        <v>101.5686610371049</v>
      </c>
      <c r="BA70" s="21">
        <f t="shared" ref="BA70" si="35">TREND(AV70:AZ70,AV$1:AZ$1,BA$1)</f>
        <v>103.47433523239761</v>
      </c>
      <c r="BB70" s="21">
        <f t="shared" ref="BB70" si="36">TREND(AW70:BA70,AW$1:BA$1,BB$1)</f>
        <v>105.84168580820096</v>
      </c>
      <c r="BC70" s="21">
        <f t="shared" ref="BC70" si="37">TREND(AX70:BB70,AX$1:BB$1,BC$1)</f>
        <v>108.29434445572679</v>
      </c>
      <c r="BD70" s="21">
        <f t="shared" ref="BD70" si="38">TREND(AY70:BC70,AY$1:BC$1,BD$1)</f>
        <v>110.35260740918966</v>
      </c>
      <c r="BE70" s="21">
        <f t="shared" ref="BE70" si="39">TREND(AZ70:BD70,AZ$1:BD$1,BE$1)</f>
        <v>112.62269737877432</v>
      </c>
      <c r="BF70" s="21">
        <f t="shared" ref="BF70" si="40">TREND(BA70:BE70,BA$1:BE$1,BF$1)</f>
        <v>114.95942782498059</v>
      </c>
      <c r="BG70" s="21">
        <f t="shared" ref="BG70" si="41">TREND(BB70:BF70,BB$1:BF$1,BG$1)</f>
        <v>117.18330366235659</v>
      </c>
      <c r="BH70" s="21">
        <f t="shared" ref="BH70" si="42">TREND(BC70:BG70,BC$1:BG$1,BH$1)</f>
        <v>119.39789779492094</v>
      </c>
    </row>
    <row r="71" spans="1:60" x14ac:dyDescent="0.3">
      <c r="A71" s="9" t="s">
        <v>147</v>
      </c>
      <c r="B71" t="s">
        <v>47</v>
      </c>
      <c r="C71" s="9" t="s">
        <v>5</v>
      </c>
      <c r="D71" t="s">
        <v>83</v>
      </c>
      <c r="E71" t="s">
        <v>79</v>
      </c>
      <c r="F71" t="s">
        <v>90</v>
      </c>
      <c r="G71" t="s">
        <v>90</v>
      </c>
      <c r="H71" t="s">
        <v>80</v>
      </c>
      <c r="I71" s="9" t="s">
        <v>145</v>
      </c>
      <c r="J71" s="10">
        <f>SUMIFS('Historical Data'!D$2:D$93,'Historical Data'!$B$2:$B$93,'Final Prices IND without CO2 '!$D71,'Historical Data'!$A$2:$A$93,'Final Prices IND without CO2 '!$C71)</f>
        <v>23.301646481560269</v>
      </c>
      <c r="K71" s="10">
        <f>SUMIFS('Historical Data'!E$2:E$93,'Historical Data'!$B$2:$B$93,'Final Prices IND without CO2 '!$D71,'Historical Data'!$A$2:$A$93,'Final Prices IND without CO2 '!$C71)</f>
        <v>21.684109027334337</v>
      </c>
      <c r="L71" s="10">
        <f>SUMIFS('Historical Data'!F$2:F$93,'Historical Data'!$B$2:$B$93,'Final Prices IND without CO2 '!$D71,'Historical Data'!$A$2:$A$93,'Final Prices IND without CO2 '!$C71)</f>
        <v>21.966761335142806</v>
      </c>
      <c r="M71" s="10">
        <f>SUMIFS('Historical Data'!G$2:G$93,'Historical Data'!$B$2:$B$93,'Final Prices IND without CO2 '!$D71,'Historical Data'!$A$2:$A$93,'Final Prices IND without CO2 '!$C71)</f>
        <v>22.925874054006695</v>
      </c>
      <c r="N71" s="10">
        <f>SUMIFS('Historical Data'!H$2:H$93,'Historical Data'!$B$2:$B$93,'Final Prices IND without CO2 '!$D71,'Historical Data'!$A$2:$A$93,'Final Prices IND without CO2 '!$C71)</f>
        <v>24.190078613107289</v>
      </c>
      <c r="O71" s="10">
        <f>SUMIFS('Historical Data'!I$2:I$93,'Historical Data'!$B$2:$B$93,'Final Prices IND without CO2 '!$D71,'Historical Data'!$A$2:$A$93,'Final Prices IND without CO2 '!$C71)</f>
        <v>31.481149350261056</v>
      </c>
      <c r="P71" s="10">
        <f>SUMIFS('Historical Data'!J$2:J$93,'Historical Data'!$B$2:$B$93,'Final Prices IND without CO2 '!$D71,'Historical Data'!$A$2:$A$93,'Final Prices IND without CO2 '!$C71)</f>
        <v>36.382387995851985</v>
      </c>
      <c r="Q71" s="10">
        <f>SUMIFS('Historical Data'!K$2:K$93,'Historical Data'!$B$2:$B$93,'Final Prices IND without CO2 '!$D71,'Historical Data'!$A$2:$A$93,'Final Prices IND without CO2 '!$C71)</f>
        <v>36.955878706989949</v>
      </c>
      <c r="R71" s="10">
        <f>SUMIFS('Historical Data'!L$2:L$93,'Historical Data'!$B$2:$B$93,'Final Prices IND without CO2 '!$D71,'Historical Data'!$A$2:$A$93,'Final Prices IND without CO2 '!$C71)</f>
        <v>47.482216966607837</v>
      </c>
      <c r="S71" s="10">
        <f>SUMIFS('Historical Data'!M$2:M$93,'Historical Data'!$B$2:$B$93,'Final Prices IND without CO2 '!$D71,'Historical Data'!$A$2:$A$93,'Final Prices IND without CO2 '!$C71)</f>
        <v>36.10710755160364</v>
      </c>
      <c r="T71" s="10">
        <f>SUMIFS('Historical Data'!N$2:N$93,'Historical Data'!$B$2:$B$93,'Final Prices IND without CO2 '!$D71,'Historical Data'!$A$2:$A$93,'Final Prices IND without CO2 '!$C71)</f>
        <v>45.802929211087985</v>
      </c>
      <c r="U71" s="10">
        <f>SUMIFS('Historical Data'!O$2:O$93,'Historical Data'!$B$2:$B$93,'Final Prices IND without CO2 '!$D71,'Historical Data'!$A$2:$A$93,'Final Prices IND without CO2 '!$C71)</f>
        <v>55.89466021758939</v>
      </c>
      <c r="V71" s="10">
        <f>SUMIFS('Historical Data'!P$2:P$93,'Historical Data'!$B$2:$B$93,'Final Prices IND without CO2 '!$D71,'Historical Data'!$A$2:$A$93,'Final Prices IND without CO2 '!$C71)</f>
        <v>61.1719514565699</v>
      </c>
      <c r="W71" s="10">
        <f>SUMIFS('Historical Data'!Q$2:Q$93,'Historical Data'!$B$2:$B$93,'Final Prices IND without CO2 '!$D71,'Historical Data'!$A$2:$A$93,'Final Prices IND without CO2 '!$C71)</f>
        <v>54.177838995226061</v>
      </c>
      <c r="X71" s="10">
        <f>SUMIFS('Historical Data'!R$2:R$93,'Historical Data'!$B$2:$B$93,'Final Prices IND without CO2 '!$D71,'Historical Data'!$A$2:$A$93,'Final Prices IND without CO2 '!$C71)</f>
        <v>49.734303773857995</v>
      </c>
      <c r="Y71" s="10">
        <f>SUMIFS('Historical Data'!S$2:S$93,'Historical Data'!$B$2:$B$93,'Final Prices IND without CO2 '!$D71,'Historical Data'!$A$2:$A$93,'Final Prices IND without CO2 '!$C71)</f>
        <v>32.155526027911137</v>
      </c>
      <c r="Z71" s="10">
        <f>SUMIFS('Historical Data'!T$2:T$93,'Historical Data'!$B$2:$B$93,'Final Prices IND without CO2 '!$D71,'Historical Data'!$A$2:$A$93,'Final Prices IND without CO2 '!$C71)</f>
        <v>27.70693906631244</v>
      </c>
      <c r="AA71" s="10">
        <f>SUMIFS('Historical Data'!U$2:U$93,'Historical Data'!$B$2:$B$93,'Final Prices IND without CO2 '!$D71,'Historical Data'!$A$2:$A$93,'Final Prices IND without CO2 '!$C71)</f>
        <v>34.595035024272171</v>
      </c>
      <c r="AB71" s="12">
        <f>AA71*'Projection of Coal-OIl-Gas-CO2'!P$27/'Projection of Coal-OIl-Gas-CO2'!O$27</f>
        <v>43.910182140392173</v>
      </c>
      <c r="AC71" s="12">
        <f>AB71*'Projection of Coal-OIl-Gas-CO2'!Q$27/'Projection of Coal-OIl-Gas-CO2'!P$27</f>
        <v>42.724007577539723</v>
      </c>
      <c r="AD71" s="12">
        <f>AC71*'Projection of Coal-OIl-Gas-CO2'!R$27/'Projection of Coal-OIl-Gas-CO2'!Q$27</f>
        <v>38.20297317237354</v>
      </c>
      <c r="AE71" s="12">
        <f>AD71*'Projection of Coal-OIl-Gas-CO2'!S$27/'Projection of Coal-OIl-Gas-CO2'!R$27</f>
        <v>37.986732789504572</v>
      </c>
      <c r="AF71" s="12">
        <f>AE71*'Projection of Coal-OIl-Gas-CO2'!T$27/'Projection of Coal-OIl-Gas-CO2'!S$27</f>
        <v>40.809134301347484</v>
      </c>
      <c r="AG71" s="12">
        <f>AF71*'Projection of Coal-OIl-Gas-CO2'!U$27/'Projection of Coal-OIl-Gas-CO2'!T$27</f>
        <v>43.519629606156023</v>
      </c>
      <c r="AH71" s="12">
        <f>AG71*'Projection of Coal-OIl-Gas-CO2'!V$27/'Projection of Coal-OIl-Gas-CO2'!U$27</f>
        <v>46.122306440251315</v>
      </c>
      <c r="AI71" s="12">
        <f>AH71*'Projection of Coal-OIl-Gas-CO2'!W$27/'Projection of Coal-OIl-Gas-CO2'!V$27</f>
        <v>48.382627947333411</v>
      </c>
      <c r="AJ71" s="12">
        <f>AI71*'Projection of Coal-OIl-Gas-CO2'!X$27/'Projection of Coal-OIl-Gas-CO2'!W$27</f>
        <v>49.214277931623513</v>
      </c>
      <c r="AK71" s="12">
        <f>AJ71*'Projection of Coal-OIl-Gas-CO2'!Y$27/'Projection of Coal-OIl-Gas-CO2'!X$27</f>
        <v>49.777330985730259</v>
      </c>
      <c r="AL71" s="12">
        <f>AK71*'Projection of Coal-OIl-Gas-CO2'!Z$27/'Projection of Coal-OIl-Gas-CO2'!Y$27</f>
        <v>50.316391882202261</v>
      </c>
      <c r="AM71" s="12">
        <f>AL71*'Projection of Coal-OIl-Gas-CO2'!AA$27/'Projection of Coal-OIl-Gas-CO2'!Z$27</f>
        <v>50.859047245837075</v>
      </c>
      <c r="AN71" s="12">
        <f>AM71*'Projection of Coal-OIl-Gas-CO2'!AB$27/'Projection of Coal-OIl-Gas-CO2'!AA$27</f>
        <v>51.387712774342255</v>
      </c>
      <c r="AO71" s="12">
        <f>AN71*'Projection of Coal-OIl-Gas-CO2'!AC$27/'Projection of Coal-OIl-Gas-CO2'!AB$27</f>
        <v>51.886334461526154</v>
      </c>
      <c r="AP71" s="12">
        <f>AO71*'Projection of Coal-OIl-Gas-CO2'!AD$27/'Projection of Coal-OIl-Gas-CO2'!AC$27</f>
        <v>52.35663434459498</v>
      </c>
      <c r="AQ71" s="12">
        <f>AP71*'Projection of Coal-OIl-Gas-CO2'!AE$27/'Projection of Coal-OIl-Gas-CO2'!AD$27</f>
        <v>52.788819004023573</v>
      </c>
      <c r="AR71" s="12">
        <f>AQ71*'Projection of Coal-OIl-Gas-CO2'!AF$27/'Projection of Coal-OIl-Gas-CO2'!AE$27</f>
        <v>53.183782625532736</v>
      </c>
      <c r="AS71" s="12">
        <f>AR71*'Projection of Coal-OIl-Gas-CO2'!AG$27/'Projection of Coal-OIl-Gas-CO2'!AF$27</f>
        <v>53.547437440912752</v>
      </c>
      <c r="AT71" s="12">
        <f>AS71*'Projection of Coal-OIl-Gas-CO2'!AH$27/'Projection of Coal-OIl-Gas-CO2'!AG$27</f>
        <v>53.884574695911745</v>
      </c>
      <c r="AU71" s="12">
        <f>AT71*'Projection of Coal-OIl-Gas-CO2'!AI$27/'Projection of Coal-OIl-Gas-CO2'!AH$27</f>
        <v>54.187640002243185</v>
      </c>
      <c r="AV71" s="12">
        <f>AU71*'Projection of Coal-OIl-Gas-CO2'!AJ$27/'Projection of Coal-OIl-Gas-CO2'!AI$27</f>
        <v>54.461041117042512</v>
      </c>
      <c r="AW71" s="12">
        <f>AV71*'Projection of Coal-OIl-Gas-CO2'!AK$27/'Projection of Coal-OIl-Gas-CO2'!AJ$27</f>
        <v>54.7021681352199</v>
      </c>
      <c r="AX71" s="12">
        <f>AW71*'Projection of Coal-OIl-Gas-CO2'!AL$27/'Projection of Coal-OIl-Gas-CO2'!AK$27</f>
        <v>54.915511544356285</v>
      </c>
      <c r="AY71" s="21">
        <f t="shared" si="2"/>
        <v>55.203107647914351</v>
      </c>
      <c r="AZ71" s="21">
        <f t="shared" si="3"/>
        <v>55.43951540495209</v>
      </c>
      <c r="BA71" s="21">
        <f t="shared" si="4"/>
        <v>55.681635196451055</v>
      </c>
      <c r="BB71" s="21">
        <f t="shared" si="5"/>
        <v>55.933268980696198</v>
      </c>
      <c r="BC71" s="21">
        <f t="shared" si="6"/>
        <v>56.18882048123902</v>
      </c>
      <c r="BD71" s="21">
        <f t="shared" si="7"/>
        <v>56.428823314968554</v>
      </c>
      <c r="BE71" s="21">
        <f t="shared" si="8"/>
        <v>56.68015300710772</v>
      </c>
      <c r="BF71" s="21">
        <f t="shared" si="9"/>
        <v>56.930317182768249</v>
      </c>
      <c r="BG71" s="21">
        <f t="shared" si="10"/>
        <v>57.177905272359794</v>
      </c>
      <c r="BH71" s="21">
        <f t="shared" si="11"/>
        <v>57.42510288670104</v>
      </c>
    </row>
    <row r="72" spans="1:60" x14ac:dyDescent="0.3">
      <c r="A72" s="9" t="s">
        <v>147</v>
      </c>
      <c r="B72" t="s">
        <v>47</v>
      </c>
      <c r="C72" s="9" t="s">
        <v>9</v>
      </c>
      <c r="D72" t="s">
        <v>83</v>
      </c>
      <c r="E72" t="s">
        <v>79</v>
      </c>
      <c r="F72" t="s">
        <v>90</v>
      </c>
      <c r="G72" t="s">
        <v>90</v>
      </c>
      <c r="H72" t="s">
        <v>80</v>
      </c>
      <c r="I72" s="9" t="s">
        <v>145</v>
      </c>
      <c r="J72" s="10">
        <f>SUMIFS('Historical Data'!D$2:D$93,'Historical Data'!$B$2:$B$93,'Final Prices IND without CO2 '!$D72,'Historical Data'!$A$2:$A$93,'Final Prices IND without CO2 '!$C72)</f>
        <v>21.654402693534497</v>
      </c>
      <c r="K72" s="10">
        <f>SUMIFS('Historical Data'!E$2:E$93,'Historical Data'!$B$2:$B$93,'Final Prices IND without CO2 '!$D72,'Historical Data'!$A$2:$A$93,'Final Prices IND without CO2 '!$C72)</f>
        <v>18.628550378308358</v>
      </c>
      <c r="L72" s="10">
        <f>SUMIFS('Historical Data'!F$2:F$93,'Historical Data'!$B$2:$B$93,'Final Prices IND without CO2 '!$D72,'Historical Data'!$A$2:$A$93,'Final Prices IND without CO2 '!$C72)</f>
        <v>18.938588896587177</v>
      </c>
      <c r="M72" s="10">
        <f>SUMIFS('Historical Data'!G$2:G$93,'Historical Data'!$B$2:$B$93,'Final Prices IND without CO2 '!$D72,'Historical Data'!$A$2:$A$93,'Final Prices IND without CO2 '!$C72)</f>
        <v>22.156810078966323</v>
      </c>
      <c r="N72" s="10">
        <f>SUMIFS('Historical Data'!H$2:H$93,'Historical Data'!$B$2:$B$93,'Final Prices IND without CO2 '!$D72,'Historical Data'!$A$2:$A$93,'Final Prices IND without CO2 '!$C72)</f>
        <v>19.453559968727745</v>
      </c>
      <c r="O72" s="10">
        <f>SUMIFS('Historical Data'!I$2:I$93,'Historical Data'!$B$2:$B$93,'Final Prices IND without CO2 '!$D72,'Historical Data'!$A$2:$A$93,'Final Prices IND without CO2 '!$C72)</f>
        <v>27.10013488623596</v>
      </c>
      <c r="P72" s="10">
        <f>SUMIFS('Historical Data'!J$2:J$93,'Historical Data'!$B$2:$B$93,'Final Prices IND without CO2 '!$D72,'Historical Data'!$A$2:$A$93,'Final Prices IND without CO2 '!$C72)</f>
        <v>30.069253619669293</v>
      </c>
      <c r="Q72" s="10">
        <f>SUMIFS('Historical Data'!K$2:K$93,'Historical Data'!$B$2:$B$93,'Final Prices IND without CO2 '!$D72,'Historical Data'!$A$2:$A$93,'Final Prices IND without CO2 '!$C72)</f>
        <v>31.152471048704939</v>
      </c>
      <c r="R72" s="10">
        <f>SUMIFS('Historical Data'!L$2:L$93,'Historical Data'!$B$2:$B$93,'Final Prices IND without CO2 '!$D72,'Historical Data'!$A$2:$A$93,'Final Prices IND without CO2 '!$C72)</f>
        <v>42.855330715933455</v>
      </c>
      <c r="S72" s="10">
        <f>SUMIFS('Historical Data'!M$2:M$93,'Historical Data'!$B$2:$B$93,'Final Prices IND without CO2 '!$D72,'Historical Data'!$A$2:$A$93,'Final Prices IND without CO2 '!$C72)</f>
        <v>30.546393548765622</v>
      </c>
      <c r="T72" s="10">
        <f>SUMIFS('Historical Data'!N$2:N$93,'Historical Data'!$B$2:$B$93,'Final Prices IND without CO2 '!$D72,'Historical Data'!$A$2:$A$93,'Final Prices IND without CO2 '!$C72)</f>
        <v>40.07022840566696</v>
      </c>
      <c r="U72" s="10">
        <f>SUMIFS('Historical Data'!O$2:O$93,'Historical Data'!$B$2:$B$93,'Final Prices IND without CO2 '!$D72,'Historical Data'!$A$2:$A$93,'Final Prices IND without CO2 '!$C72)</f>
        <v>49.502825507033933</v>
      </c>
      <c r="V72" s="10">
        <f>SUMIFS('Historical Data'!P$2:P$93,'Historical Data'!$B$2:$B$93,'Final Prices IND without CO2 '!$D72,'Historical Data'!$A$2:$A$93,'Final Prices IND without CO2 '!$C72)</f>
        <v>54.335896302649743</v>
      </c>
      <c r="W72" s="10">
        <f>SUMIFS('Historical Data'!Q$2:Q$93,'Historical Data'!$B$2:$B$93,'Final Prices IND without CO2 '!$D72,'Historical Data'!$A$2:$A$93,'Final Prices IND without CO2 '!$C72)</f>
        <v>48.089975461563242</v>
      </c>
      <c r="X72" s="10">
        <f>SUMIFS('Historical Data'!R$2:R$93,'Historical Data'!$B$2:$B$93,'Final Prices IND without CO2 '!$D72,'Historical Data'!$A$2:$A$93,'Final Prices IND without CO2 '!$C72)</f>
        <v>44.177415785718033</v>
      </c>
      <c r="Y72" s="10">
        <f>SUMIFS('Historical Data'!S$2:S$93,'Historical Data'!$B$2:$B$93,'Final Prices IND without CO2 '!$D72,'Historical Data'!$A$2:$A$93,'Final Prices IND without CO2 '!$C72)</f>
        <v>26.427342896595839</v>
      </c>
      <c r="Z72" s="10">
        <f>SUMIFS('Historical Data'!T$2:T$93,'Historical Data'!$B$2:$B$93,'Final Prices IND without CO2 '!$D72,'Historical Data'!$A$2:$A$93,'Final Prices IND without CO2 '!$C72)</f>
        <v>22.174250402258185</v>
      </c>
      <c r="AA72" s="10">
        <f>SUMIFS('Historical Data'!U$2:U$93,'Historical Data'!$B$2:$B$93,'Final Prices IND without CO2 '!$D72,'Historical Data'!$A$2:$A$93,'Final Prices IND without CO2 '!$C72)</f>
        <v>28.991052910134769</v>
      </c>
      <c r="AB72" s="12">
        <f>AA72*'Projection of Coal-OIl-Gas-CO2'!P$27/'Projection of Coal-OIl-Gas-CO2'!O$27</f>
        <v>36.797257549605455</v>
      </c>
      <c r="AC72" s="12">
        <f>AB72*'Projection of Coal-OIl-Gas-CO2'!Q$27/'Projection of Coal-OIl-Gas-CO2'!P$27</f>
        <v>35.80322908603592</v>
      </c>
      <c r="AD72" s="12">
        <f>AC72*'Projection of Coal-OIl-Gas-CO2'!R$27/'Projection of Coal-OIl-Gas-CO2'!Q$27</f>
        <v>32.014548208657047</v>
      </c>
      <c r="AE72" s="12">
        <f>AD72*'Projection of Coal-OIl-Gas-CO2'!S$27/'Projection of Coal-OIl-Gas-CO2'!R$27</f>
        <v>31.833336182808139</v>
      </c>
      <c r="AF72" s="12">
        <f>AE72*'Projection of Coal-OIl-Gas-CO2'!T$27/'Projection of Coal-OIl-Gas-CO2'!S$27</f>
        <v>34.198542389596874</v>
      </c>
      <c r="AG72" s="12">
        <f>AF72*'Projection of Coal-OIl-Gas-CO2'!U$27/'Projection of Coal-OIl-Gas-CO2'!T$27</f>
        <v>36.469969857129243</v>
      </c>
      <c r="AH72" s="12">
        <f>AG72*'Projection of Coal-OIl-Gas-CO2'!V$27/'Projection of Coal-OIl-Gas-CO2'!U$27</f>
        <v>38.651044157308426</v>
      </c>
      <c r="AI72" s="12">
        <f>AH72*'Projection of Coal-OIl-Gas-CO2'!W$27/'Projection of Coal-OIl-Gas-CO2'!V$27</f>
        <v>40.545220600828628</v>
      </c>
      <c r="AJ72" s="12">
        <f>AI72*'Projection of Coal-OIl-Gas-CO2'!X$27/'Projection of Coal-OIl-Gas-CO2'!W$27</f>
        <v>41.24215322946597</v>
      </c>
      <c r="AK72" s="12">
        <f>AJ72*'Projection of Coal-OIl-Gas-CO2'!Y$27/'Projection of Coal-OIl-Gas-CO2'!X$27</f>
        <v>41.713998419718529</v>
      </c>
      <c r="AL72" s="12">
        <f>AK72*'Projection of Coal-OIl-Gas-CO2'!Z$27/'Projection of Coal-OIl-Gas-CO2'!Y$27</f>
        <v>42.165737895063458</v>
      </c>
      <c r="AM72" s="12">
        <f>AL72*'Projection of Coal-OIl-Gas-CO2'!AA$27/'Projection of Coal-OIl-Gas-CO2'!Z$27</f>
        <v>42.620489576860209</v>
      </c>
      <c r="AN72" s="12">
        <f>AM72*'Projection of Coal-OIl-Gas-CO2'!AB$27/'Projection of Coal-OIl-Gas-CO2'!AA$27</f>
        <v>43.063517609579485</v>
      </c>
      <c r="AO72" s="12">
        <f>AN72*'Projection of Coal-OIl-Gas-CO2'!AC$27/'Projection of Coal-OIl-Gas-CO2'!AB$27</f>
        <v>43.481368544118126</v>
      </c>
      <c r="AP72" s="12">
        <f>AO72*'Projection of Coal-OIl-Gas-CO2'!AD$27/'Projection of Coal-OIl-Gas-CO2'!AC$27</f>
        <v>43.87548546824069</v>
      </c>
      <c r="AQ72" s="12">
        <f>AP72*'Projection of Coal-OIl-Gas-CO2'!AE$27/'Projection of Coal-OIl-Gas-CO2'!AD$27</f>
        <v>44.237661379311511</v>
      </c>
      <c r="AR72" s="12">
        <f>AQ72*'Projection of Coal-OIl-Gas-CO2'!AF$27/'Projection of Coal-OIl-Gas-CO2'!AE$27</f>
        <v>44.568645615654013</v>
      </c>
      <c r="AS72" s="12">
        <f>AR72*'Projection of Coal-OIl-Gas-CO2'!AG$27/'Projection of Coal-OIl-Gas-CO2'!AF$27</f>
        <v>44.873392698185093</v>
      </c>
      <c r="AT72" s="12">
        <f>AS72*'Projection of Coal-OIl-Gas-CO2'!AH$27/'Projection of Coal-OIl-Gas-CO2'!AG$27</f>
        <v>45.155917748117716</v>
      </c>
      <c r="AU72" s="12">
        <f>AT72*'Projection of Coal-OIl-Gas-CO2'!AI$27/'Projection of Coal-OIl-Gas-CO2'!AH$27</f>
        <v>45.409890097760275</v>
      </c>
      <c r="AV72" s="12">
        <f>AU72*'Projection of Coal-OIl-Gas-CO2'!AJ$27/'Projection of Coal-OIl-Gas-CO2'!AI$27</f>
        <v>45.639003500283962</v>
      </c>
      <c r="AW72" s="12">
        <f>AV72*'Projection of Coal-OIl-Gas-CO2'!AK$27/'Projection of Coal-OIl-Gas-CO2'!AJ$27</f>
        <v>45.841070824023888</v>
      </c>
      <c r="AX72" s="12">
        <f>AW72*'Projection of Coal-OIl-Gas-CO2'!AL$27/'Projection of Coal-OIl-Gas-CO2'!AK$27</f>
        <v>46.019855151253559</v>
      </c>
      <c r="AY72" s="21">
        <f t="shared" si="2"/>
        <v>46.260864124048453</v>
      </c>
      <c r="AZ72" s="21">
        <f t="shared" si="3"/>
        <v>46.458976650537807</v>
      </c>
      <c r="BA72" s="21">
        <f t="shared" si="4"/>
        <v>46.66187593018924</v>
      </c>
      <c r="BB72" s="21">
        <f t="shared" si="5"/>
        <v>46.872748049495044</v>
      </c>
      <c r="BC72" s="21">
        <f t="shared" si="6"/>
        <v>47.086903261891962</v>
      </c>
      <c r="BD72" s="21">
        <f t="shared" si="7"/>
        <v>47.288028505625732</v>
      </c>
      <c r="BE72" s="21">
        <f t="shared" si="8"/>
        <v>47.498645792111461</v>
      </c>
      <c r="BF72" s="21">
        <f t="shared" si="9"/>
        <v>47.708286361855244</v>
      </c>
      <c r="BG72" s="21">
        <f t="shared" si="10"/>
        <v>47.915768140677869</v>
      </c>
      <c r="BH72" s="21">
        <f t="shared" si="11"/>
        <v>48.1229226965728</v>
      </c>
    </row>
    <row r="73" spans="1:60" x14ac:dyDescent="0.3">
      <c r="A73" s="9" t="s">
        <v>147</v>
      </c>
      <c r="B73" t="s">
        <v>47</v>
      </c>
      <c r="C73" s="9" t="s">
        <v>11</v>
      </c>
      <c r="D73" t="s">
        <v>83</v>
      </c>
      <c r="E73" t="s">
        <v>79</v>
      </c>
      <c r="F73" t="s">
        <v>90</v>
      </c>
      <c r="G73" t="s">
        <v>90</v>
      </c>
      <c r="H73" t="s">
        <v>80</v>
      </c>
      <c r="I73" s="9" t="s">
        <v>145</v>
      </c>
      <c r="J73" s="10">
        <f>SUMIFS('Historical Data'!D$2:D$93,'Historical Data'!$B$2:$B$93,'Final Prices IND without CO2 '!$D73,'Historical Data'!$A$2:$A$93,'Final Prices IND without CO2 '!$C73)</f>
        <v>20.290249375717675</v>
      </c>
      <c r="K73" s="10">
        <f>SUMIFS('Historical Data'!E$2:E$93,'Historical Data'!$B$2:$B$93,'Final Prices IND without CO2 '!$D73,'Historical Data'!$A$2:$A$93,'Final Prices IND without CO2 '!$C73)</f>
        <v>17.455015408799611</v>
      </c>
      <c r="L73" s="10">
        <f>SUMIFS('Historical Data'!F$2:F$93,'Historical Data'!$B$2:$B$93,'Final Prices IND without CO2 '!$D73,'Historical Data'!$A$2:$A$93,'Final Prices IND without CO2 '!$C73)</f>
        <v>17.745522560670096</v>
      </c>
      <c r="M73" s="10">
        <f>SUMIFS('Historical Data'!G$2:G$93,'Historical Data'!$B$2:$B$93,'Final Prices IND without CO2 '!$D73,'Historical Data'!$A$2:$A$93,'Final Prices IND without CO2 '!$C73)</f>
        <v>20.761006813957145</v>
      </c>
      <c r="N73" s="10">
        <f>SUMIFS('Historical Data'!H$2:H$93,'Historical Data'!$B$2:$B$93,'Final Prices IND without CO2 '!$D73,'Historical Data'!$A$2:$A$93,'Final Prices IND without CO2 '!$C73)</f>
        <v>18.228052216319877</v>
      </c>
      <c r="O73" s="10">
        <f>SUMIFS('Historical Data'!I$2:I$93,'Historical Data'!$B$2:$B$93,'Final Prices IND without CO2 '!$D73,'Historical Data'!$A$2:$A$93,'Final Prices IND without CO2 '!$C73)</f>
        <v>25.392919063128538</v>
      </c>
      <c r="P73" s="10">
        <f>SUMIFS('Historical Data'!J$2:J$93,'Historical Data'!$B$2:$B$93,'Final Prices IND without CO2 '!$D73,'Historical Data'!$A$2:$A$93,'Final Prices IND without CO2 '!$C73)</f>
        <v>28.17499346989409</v>
      </c>
      <c r="Q73" s="10">
        <f>SUMIFS('Historical Data'!K$2:K$93,'Historical Data'!$B$2:$B$93,'Final Prices IND without CO2 '!$D73,'Historical Data'!$A$2:$A$93,'Final Prices IND without CO2 '!$C73)</f>
        <v>29.189971905194888</v>
      </c>
      <c r="R73" s="10">
        <f>SUMIFS('Historical Data'!L$2:L$93,'Historical Data'!$B$2:$B$93,'Final Prices IND without CO2 '!$D73,'Historical Data'!$A$2:$A$93,'Final Prices IND without CO2 '!$C73)</f>
        <v>40.155591433827432</v>
      </c>
      <c r="S73" s="10">
        <f>SUMIFS('Historical Data'!M$2:M$93,'Historical Data'!$B$2:$B$93,'Final Prices IND without CO2 '!$D73,'Historical Data'!$A$2:$A$93,'Final Prices IND without CO2 '!$C73)</f>
        <v>31.823748391794112</v>
      </c>
      <c r="T73" s="10">
        <f>SUMIFS('Historical Data'!N$2:N$93,'Historical Data'!$B$2:$B$93,'Final Prices IND without CO2 '!$D73,'Historical Data'!$A$2:$A$93,'Final Prices IND without CO2 '!$C73)</f>
        <v>41.619098964522379</v>
      </c>
      <c r="U73" s="10">
        <f>SUMIFS('Historical Data'!O$2:O$93,'Historical Data'!$B$2:$B$93,'Final Prices IND without CO2 '!$D73,'Historical Data'!$A$2:$A$93,'Final Prices IND without CO2 '!$C73)</f>
        <v>50.085421607842349</v>
      </c>
      <c r="V73" s="10">
        <f>SUMIFS('Historical Data'!P$2:P$93,'Historical Data'!$B$2:$B$93,'Final Prices IND without CO2 '!$D73,'Historical Data'!$A$2:$A$93,'Final Prices IND without CO2 '!$C73)</f>
        <v>55.572832065097316</v>
      </c>
      <c r="W73" s="10">
        <f>SUMIFS('Historical Data'!Q$2:Q$93,'Historical Data'!$B$2:$B$93,'Final Prices IND without CO2 '!$D73,'Historical Data'!$A$2:$A$93,'Final Prices IND without CO2 '!$C73)</f>
        <v>57.574792640347766</v>
      </c>
      <c r="X73" s="10">
        <f>SUMIFS('Historical Data'!R$2:R$93,'Historical Data'!$B$2:$B$93,'Final Prices IND without CO2 '!$D73,'Historical Data'!$A$2:$A$93,'Final Prices IND without CO2 '!$C73)</f>
        <v>79.203565445764809</v>
      </c>
      <c r="Y73" s="10">
        <f>SUMIFS('Historical Data'!S$2:S$93,'Historical Data'!$B$2:$B$93,'Final Prices IND without CO2 '!$D73,'Historical Data'!$A$2:$A$93,'Final Prices IND without CO2 '!$C73)</f>
        <v>56.454663635864271</v>
      </c>
      <c r="Z73" s="10">
        <f>SUMIFS('Historical Data'!T$2:T$93,'Historical Data'!$B$2:$B$93,'Final Prices IND without CO2 '!$D73,'Historical Data'!$A$2:$A$93,'Final Prices IND without CO2 '!$C73)</f>
        <v>74.056247027747602</v>
      </c>
      <c r="AA73" s="10">
        <f>SUMIFS('Historical Data'!U$2:U$93,'Historical Data'!$B$2:$B$93,'Final Prices IND without CO2 '!$D73,'Historical Data'!$A$2:$A$93,'Final Prices IND without CO2 '!$C73)</f>
        <v>91.489208327096108</v>
      </c>
      <c r="AB73" s="12">
        <f>AA73*'Projection of Coal-OIl-Gas-CO2'!P$27/'Projection of Coal-OIl-Gas-CO2'!O$27</f>
        <v>116.12382524557344</v>
      </c>
      <c r="AC73" s="12">
        <f>AB73*'Projection of Coal-OIl-Gas-CO2'!Q$27/'Projection of Coal-OIl-Gas-CO2'!P$27</f>
        <v>112.98689615684813</v>
      </c>
      <c r="AD73" s="12">
        <f>AC73*'Projection of Coal-OIl-Gas-CO2'!R$27/'Projection of Coal-OIl-Gas-CO2'!Q$27</f>
        <v>101.03067589986577</v>
      </c>
      <c r="AE73" s="12">
        <f>AD73*'Projection of Coal-OIl-Gas-CO2'!S$27/'Projection of Coal-OIl-Gas-CO2'!R$27</f>
        <v>100.45881171695194</v>
      </c>
      <c r="AF73" s="12">
        <f>AE73*'Projection of Coal-OIl-Gas-CO2'!T$27/'Projection of Coal-OIl-Gas-CO2'!S$27</f>
        <v>107.92286775038387</v>
      </c>
      <c r="AG73" s="12">
        <f>AF73*'Projection of Coal-OIl-Gas-CO2'!U$27/'Projection of Coal-OIl-Gas-CO2'!T$27</f>
        <v>115.09097928538475</v>
      </c>
      <c r="AH73" s="12">
        <f>AG73*'Projection of Coal-OIl-Gas-CO2'!V$27/'Projection of Coal-OIl-Gas-CO2'!U$27</f>
        <v>121.97395665238513</v>
      </c>
      <c r="AI73" s="12">
        <f>AH73*'Projection of Coal-OIl-Gas-CO2'!W$27/'Projection of Coal-OIl-Gas-CO2'!V$27</f>
        <v>127.95154924920027</v>
      </c>
      <c r="AJ73" s="12">
        <f>AI73*'Projection of Coal-OIl-Gas-CO2'!X$27/'Projection of Coal-OIl-Gas-CO2'!W$27</f>
        <v>130.15091105399566</v>
      </c>
      <c r="AK73" s="12">
        <f>AJ73*'Projection of Coal-OIl-Gas-CO2'!Y$27/'Projection of Coal-OIl-Gas-CO2'!X$27</f>
        <v>131.63994779381215</v>
      </c>
      <c r="AL73" s="12">
        <f>AK73*'Projection of Coal-OIl-Gas-CO2'!Z$27/'Projection of Coal-OIl-Gas-CO2'!Y$27</f>
        <v>133.0655354431299</v>
      </c>
      <c r="AM73" s="12">
        <f>AL73*'Projection of Coal-OIl-Gas-CO2'!AA$27/'Projection of Coal-OIl-Gas-CO2'!Z$27</f>
        <v>134.50062893497255</v>
      </c>
      <c r="AN73" s="12">
        <f>AM73*'Projection of Coal-OIl-Gas-CO2'!AB$27/'Projection of Coal-OIl-Gas-CO2'!AA$27</f>
        <v>135.89872524095489</v>
      </c>
      <c r="AO73" s="12">
        <f>AN73*'Projection of Coal-OIl-Gas-CO2'!AC$27/'Projection of Coal-OIl-Gas-CO2'!AB$27</f>
        <v>137.21736831743016</v>
      </c>
      <c r="AP73" s="12">
        <f>AO73*'Projection of Coal-OIl-Gas-CO2'!AD$27/'Projection of Coal-OIl-Gas-CO2'!AC$27</f>
        <v>138.46111222311211</v>
      </c>
      <c r="AQ73" s="12">
        <f>AP73*'Projection of Coal-OIl-Gas-CO2'!AE$27/'Projection of Coal-OIl-Gas-CO2'!AD$27</f>
        <v>139.60405751322369</v>
      </c>
      <c r="AR73" s="12">
        <f>AQ73*'Projection of Coal-OIl-Gas-CO2'!AF$27/'Projection of Coal-OIl-Gas-CO2'!AE$27</f>
        <v>140.64856893009392</v>
      </c>
      <c r="AS73" s="12">
        <f>AR73*'Projection of Coal-OIl-Gas-CO2'!AG$27/'Projection of Coal-OIl-Gas-CO2'!AF$27</f>
        <v>141.61028182155684</v>
      </c>
      <c r="AT73" s="12">
        <f>AS73*'Projection of Coal-OIl-Gas-CO2'!AH$27/'Projection of Coal-OIl-Gas-CO2'!AG$27</f>
        <v>142.50186700237217</v>
      </c>
      <c r="AU73" s="12">
        <f>AT73*'Projection of Coal-OIl-Gas-CO2'!AI$27/'Projection of Coal-OIl-Gas-CO2'!AH$27</f>
        <v>143.30334631662114</v>
      </c>
      <c r="AV73" s="12">
        <f>AU73*'Projection of Coal-OIl-Gas-CO2'!AJ$27/'Projection of Coal-OIl-Gas-CO2'!AI$27</f>
        <v>144.02637641418244</v>
      </c>
      <c r="AW73" s="12">
        <f>AV73*'Projection of Coal-OIl-Gas-CO2'!AK$27/'Projection of Coal-OIl-Gas-CO2'!AJ$27</f>
        <v>144.66405520201556</v>
      </c>
      <c r="AX73" s="12">
        <f>AW73*'Projection of Coal-OIl-Gas-CO2'!AL$27/'Projection of Coal-OIl-Gas-CO2'!AK$27</f>
        <v>145.22825811697135</v>
      </c>
      <c r="AY73" s="21">
        <f t="shared" si="2"/>
        <v>145.98882794481028</v>
      </c>
      <c r="AZ73" s="21">
        <f t="shared" si="3"/>
        <v>146.6140262866702</v>
      </c>
      <c r="BA73" s="21">
        <f t="shared" si="4"/>
        <v>147.25433053926099</v>
      </c>
      <c r="BB73" s="21">
        <f t="shared" si="5"/>
        <v>147.9197952712027</v>
      </c>
      <c r="BC73" s="21">
        <f t="shared" si="6"/>
        <v>148.59562070265724</v>
      </c>
      <c r="BD73" s="21">
        <f t="shared" si="7"/>
        <v>149.23032649898846</v>
      </c>
      <c r="BE73" s="21">
        <f t="shared" si="8"/>
        <v>149.89498703616573</v>
      </c>
      <c r="BF73" s="21">
        <f t="shared" si="9"/>
        <v>150.5565652761336</v>
      </c>
      <c r="BG73" s="21">
        <f t="shared" si="10"/>
        <v>151.21133086004056</v>
      </c>
      <c r="BH73" s="21">
        <f t="shared" si="11"/>
        <v>151.86506380237051</v>
      </c>
    </row>
    <row r="74" spans="1:60" x14ac:dyDescent="0.3">
      <c r="A74" s="9" t="s">
        <v>147</v>
      </c>
      <c r="B74" t="s">
        <v>47</v>
      </c>
      <c r="C74" s="9" t="s">
        <v>13</v>
      </c>
      <c r="D74" t="s">
        <v>83</v>
      </c>
      <c r="E74" t="s">
        <v>79</v>
      </c>
      <c r="F74" t="s">
        <v>90</v>
      </c>
      <c r="G74" t="s">
        <v>90</v>
      </c>
      <c r="H74" t="s">
        <v>80</v>
      </c>
      <c r="I74" s="9" t="s">
        <v>145</v>
      </c>
      <c r="J74" s="10">
        <f>SUMIFS('Historical Data'!D$2:D$93,'Historical Data'!$B$2:$B$93,'Final Prices IND without CO2 '!$D74,'Historical Data'!$A$2:$A$93,'Final Prices IND without CO2 '!$C74)</f>
        <v>19.825462605671373</v>
      </c>
      <c r="K74" s="10">
        <f>SUMIFS('Historical Data'!E$2:E$93,'Historical Data'!$B$2:$B$93,'Final Prices IND without CO2 '!$D74,'Historical Data'!$A$2:$A$93,'Final Prices IND without CO2 '!$C74)</f>
        <v>21.53260059632748</v>
      </c>
      <c r="L74" s="10">
        <f>SUMIFS('Historical Data'!F$2:F$93,'Historical Data'!$B$2:$B$93,'Final Prices IND without CO2 '!$D74,'Historical Data'!$A$2:$A$93,'Final Prices IND without CO2 '!$C74)</f>
        <v>21.172246044937047</v>
      </c>
      <c r="M74" s="10">
        <f>SUMIFS('Historical Data'!G$2:G$93,'Historical Data'!$B$2:$B$93,'Final Prices IND without CO2 '!$D74,'Historical Data'!$A$2:$A$93,'Final Prices IND without CO2 '!$C74)</f>
        <v>20.454837645911724</v>
      </c>
      <c r="N74" s="10">
        <f>SUMIFS('Historical Data'!H$2:H$93,'Historical Data'!$B$2:$B$93,'Final Prices IND without CO2 '!$D74,'Historical Data'!$A$2:$A$93,'Final Prices IND without CO2 '!$C74)</f>
        <v>20.710611543827611</v>
      </c>
      <c r="O74" s="10">
        <f>SUMIFS('Historical Data'!I$2:I$93,'Historical Data'!$B$2:$B$93,'Final Prices IND without CO2 '!$D74,'Historical Data'!$A$2:$A$93,'Final Prices IND without CO2 '!$C74)</f>
        <v>24.314883737869081</v>
      </c>
      <c r="P74" s="10">
        <f>SUMIFS('Historical Data'!J$2:J$93,'Historical Data'!$B$2:$B$93,'Final Prices IND without CO2 '!$D74,'Historical Data'!$A$2:$A$93,'Final Prices IND without CO2 '!$C74)</f>
        <v>30.12434122717552</v>
      </c>
      <c r="Q74" s="10">
        <f>SUMIFS('Historical Data'!K$2:K$93,'Historical Data'!$B$2:$B$93,'Final Prices IND without CO2 '!$D74,'Historical Data'!$A$2:$A$93,'Final Prices IND without CO2 '!$C74)</f>
        <v>26.784668154884372</v>
      </c>
      <c r="R74" s="10">
        <f>SUMIFS('Historical Data'!L$2:L$93,'Historical Data'!$B$2:$B$93,'Final Prices IND without CO2 '!$D74,'Historical Data'!$A$2:$A$93,'Final Prices IND without CO2 '!$C74)</f>
        <v>32.218361971819611</v>
      </c>
      <c r="S74" s="10">
        <f>SUMIFS('Historical Data'!M$2:M$93,'Historical Data'!$B$2:$B$93,'Final Prices IND without CO2 '!$D74,'Historical Data'!$A$2:$A$93,'Final Prices IND without CO2 '!$C74)</f>
        <v>24.586898499091397</v>
      </c>
      <c r="T74" s="10">
        <f>SUMIFS('Historical Data'!N$2:N$93,'Historical Data'!$B$2:$B$93,'Final Prices IND without CO2 '!$D74,'Historical Data'!$A$2:$A$93,'Final Prices IND without CO2 '!$C74)</f>
        <v>28.816422042474393</v>
      </c>
      <c r="U74" s="10">
        <f>SUMIFS('Historical Data'!O$2:O$93,'Historical Data'!$B$2:$B$93,'Final Prices IND without CO2 '!$D74,'Historical Data'!$A$2:$A$93,'Final Prices IND without CO2 '!$C74)</f>
        <v>32.844646432681436</v>
      </c>
      <c r="V74" s="10">
        <f>SUMIFS('Historical Data'!P$2:P$93,'Historical Data'!$B$2:$B$93,'Final Prices IND without CO2 '!$D74,'Historical Data'!$A$2:$A$93,'Final Prices IND without CO2 '!$C74)</f>
        <v>36.024449874797178</v>
      </c>
      <c r="W74" s="10">
        <f>SUMIFS('Historical Data'!Q$2:Q$93,'Historical Data'!$B$2:$B$93,'Final Prices IND without CO2 '!$D74,'Historical Data'!$A$2:$A$93,'Final Prices IND without CO2 '!$C74)</f>
        <v>35.055417534301924</v>
      </c>
      <c r="X74" s="10">
        <f>SUMIFS('Historical Data'!R$2:R$93,'Historical Data'!$B$2:$B$93,'Final Prices IND without CO2 '!$D74,'Historical Data'!$A$2:$A$93,'Final Prices IND without CO2 '!$C74)</f>
        <v>33.63396989973856</v>
      </c>
      <c r="Y74" s="10">
        <f>SUMIFS('Historical Data'!S$2:S$93,'Historical Data'!$B$2:$B$93,'Final Prices IND without CO2 '!$D74,'Historical Data'!$A$2:$A$93,'Final Prices IND without CO2 '!$C74)</f>
        <v>24.360971017893363</v>
      </c>
      <c r="Z74" s="10">
        <f>SUMIFS('Historical Data'!T$2:T$93,'Historical Data'!$B$2:$B$93,'Final Prices IND without CO2 '!$D74,'Historical Data'!$A$2:$A$93,'Final Prices IND without CO2 '!$C74)</f>
        <v>19.830356752619242</v>
      </c>
      <c r="AA74" s="10">
        <f>SUMIFS('Historical Data'!U$2:U$93,'Historical Data'!$B$2:$B$93,'Final Prices IND without CO2 '!$D74,'Historical Data'!$A$2:$A$93,'Final Prices IND without CO2 '!$C74)</f>
        <v>21.426181354554092</v>
      </c>
      <c r="AB74" s="12">
        <f>AA74*'Projection of Coal-OIl-Gas-CO2'!P$27/'Projection of Coal-OIl-Gas-CO2'!O$27</f>
        <v>27.19544943924619</v>
      </c>
      <c r="AC74" s="12">
        <f>AB74*'Projection of Coal-OIl-Gas-CO2'!Q$27/'Projection of Coal-OIl-Gas-CO2'!P$27</f>
        <v>26.460800918612982</v>
      </c>
      <c r="AD74" s="12">
        <f>AC74*'Projection of Coal-OIl-Gas-CO2'!R$27/'Projection of Coal-OIl-Gas-CO2'!Q$27</f>
        <v>23.660731399755569</v>
      </c>
      <c r="AE74" s="12">
        <f>AD74*'Projection of Coal-OIl-Gas-CO2'!S$27/'Projection of Coal-OIl-Gas-CO2'!R$27</f>
        <v>23.526804503705943</v>
      </c>
      <c r="AF74" s="12">
        <f>AE74*'Projection of Coal-OIl-Gas-CO2'!T$27/'Projection of Coal-OIl-Gas-CO2'!S$27</f>
        <v>25.274838191363301</v>
      </c>
      <c r="AG74" s="12">
        <f>AF74*'Projection of Coal-OIl-Gas-CO2'!U$27/'Projection of Coal-OIl-Gas-CO2'!T$27</f>
        <v>26.953563589986221</v>
      </c>
      <c r="AH74" s="12">
        <f>AG74*'Projection of Coal-OIl-Gas-CO2'!V$27/'Projection of Coal-OIl-Gas-CO2'!U$27</f>
        <v>28.565512409101363</v>
      </c>
      <c r="AI74" s="12">
        <f>AH74*'Projection of Coal-OIl-Gas-CO2'!W$27/'Projection of Coal-OIl-Gas-CO2'!V$27</f>
        <v>29.965425965956012</v>
      </c>
      <c r="AJ74" s="12">
        <f>AI74*'Projection of Coal-OIl-Gas-CO2'!X$27/'Projection of Coal-OIl-Gas-CO2'!W$27</f>
        <v>30.480502287584525</v>
      </c>
      <c r="AK74" s="12">
        <f>AJ74*'Projection of Coal-OIl-Gas-CO2'!Y$27/'Projection of Coal-OIl-Gas-CO2'!X$27</f>
        <v>30.829225069367006</v>
      </c>
      <c r="AL74" s="12">
        <f>AK74*'Projection of Coal-OIl-Gas-CO2'!Z$27/'Projection of Coal-OIl-Gas-CO2'!Y$27</f>
        <v>31.163088484185167</v>
      </c>
      <c r="AM74" s="12">
        <f>AL74*'Projection of Coal-OIl-Gas-CO2'!AA$27/'Projection of Coal-OIl-Gas-CO2'!Z$27</f>
        <v>31.49917810589254</v>
      </c>
      <c r="AN74" s="12">
        <f>AM74*'Projection of Coal-OIl-Gas-CO2'!AB$27/'Projection of Coal-OIl-Gas-CO2'!AA$27</f>
        <v>31.826603225760337</v>
      </c>
      <c r="AO74" s="12">
        <f>AN74*'Projection of Coal-OIl-Gas-CO2'!AC$27/'Projection of Coal-OIl-Gas-CO2'!AB$27</f>
        <v>32.135420912732485</v>
      </c>
      <c r="AP74" s="12">
        <f>AO74*'Projection of Coal-OIl-Gas-CO2'!AD$27/'Projection of Coal-OIl-Gas-CO2'!AC$27</f>
        <v>32.426697697929789</v>
      </c>
      <c r="AQ74" s="12">
        <f>AP74*'Projection of Coal-OIl-Gas-CO2'!AE$27/'Projection of Coal-OIl-Gas-CO2'!AD$27</f>
        <v>32.694368098756847</v>
      </c>
      <c r="AR74" s="12">
        <f>AQ74*'Projection of Coal-OIl-Gas-CO2'!AF$27/'Projection of Coal-OIl-Gas-CO2'!AE$27</f>
        <v>32.93898592258531</v>
      </c>
      <c r="AS74" s="12">
        <f>AR74*'Projection of Coal-OIl-Gas-CO2'!AG$27/'Projection of Coal-OIl-Gas-CO2'!AF$27</f>
        <v>33.164212866836777</v>
      </c>
      <c r="AT74" s="12">
        <f>AS74*'Projection of Coal-OIl-Gas-CO2'!AH$27/'Projection of Coal-OIl-Gas-CO2'!AG$27</f>
        <v>33.373016354444665</v>
      </c>
      <c r="AU74" s="12">
        <f>AT74*'Projection of Coal-OIl-Gas-CO2'!AI$27/'Projection of Coal-OIl-Gas-CO2'!AH$27</f>
        <v>33.56071763039872</v>
      </c>
      <c r="AV74" s="12">
        <f>AU74*'Projection of Coal-OIl-Gas-CO2'!AJ$27/'Projection of Coal-OIl-Gas-CO2'!AI$27</f>
        <v>33.730046606771133</v>
      </c>
      <c r="AW74" s="12">
        <f>AV74*'Projection of Coal-OIl-Gas-CO2'!AK$27/'Projection of Coal-OIl-Gas-CO2'!AJ$27</f>
        <v>33.879386857975582</v>
      </c>
      <c r="AX74" s="12">
        <f>AW74*'Projection of Coal-OIl-Gas-CO2'!AL$27/'Projection of Coal-OIl-Gas-CO2'!AK$27</f>
        <v>34.011519534579257</v>
      </c>
      <c r="AY74" s="21">
        <f t="shared" si="2"/>
        <v>34.189640073187661</v>
      </c>
      <c r="AZ74" s="21">
        <f t="shared" si="3"/>
        <v>34.336057484598257</v>
      </c>
      <c r="BA74" s="21">
        <f t="shared" si="4"/>
        <v>34.486012602682308</v>
      </c>
      <c r="BB74" s="21">
        <f t="shared" si="5"/>
        <v>34.641860142434325</v>
      </c>
      <c r="BC74" s="21">
        <f t="shared" si="6"/>
        <v>34.800134091057771</v>
      </c>
      <c r="BD74" s="21">
        <f t="shared" si="7"/>
        <v>34.948778086864934</v>
      </c>
      <c r="BE74" s="21">
        <f t="shared" si="8"/>
        <v>35.104437289400209</v>
      </c>
      <c r="BF74" s="21">
        <f t="shared" si="9"/>
        <v>35.259374637847827</v>
      </c>
      <c r="BG74" s="21">
        <f t="shared" si="10"/>
        <v>35.412716506271863</v>
      </c>
      <c r="BH74" s="21">
        <f t="shared" si="11"/>
        <v>35.56581653671185</v>
      </c>
    </row>
    <row r="75" spans="1:60" x14ac:dyDescent="0.3">
      <c r="A75" s="9" t="s">
        <v>147</v>
      </c>
      <c r="B75" t="s">
        <v>47</v>
      </c>
      <c r="C75" s="9" t="s">
        <v>15</v>
      </c>
      <c r="D75" t="s">
        <v>83</v>
      </c>
      <c r="E75" t="s">
        <v>79</v>
      </c>
      <c r="F75" t="s">
        <v>90</v>
      </c>
      <c r="G75" t="s">
        <v>90</v>
      </c>
      <c r="H75" t="s">
        <v>80</v>
      </c>
      <c r="I75" s="9" t="s">
        <v>145</v>
      </c>
      <c r="J75" s="10">
        <f>SUMIFS('Historical Data'!D$2:D$93,'Historical Data'!$B$2:$B$93,'Final Prices IND without CO2 '!$D75,'Historical Data'!$A$2:$A$93,'Final Prices IND without CO2 '!$C75)</f>
        <v>24.202449685803778</v>
      </c>
      <c r="K75" s="10">
        <f>SUMIFS('Historical Data'!E$2:E$93,'Historical Data'!$B$2:$B$93,'Final Prices IND without CO2 '!$D75,'Historical Data'!$A$2:$A$93,'Final Prices IND without CO2 '!$C75)</f>
        <v>21.331975592194439</v>
      </c>
      <c r="L75" s="10">
        <f>SUMIFS('Historical Data'!F$2:F$93,'Historical Data'!$B$2:$B$93,'Final Prices IND without CO2 '!$D75,'Historical Data'!$A$2:$A$93,'Final Prices IND without CO2 '!$C75)</f>
        <v>22.063155893096319</v>
      </c>
      <c r="M75" s="10">
        <f>SUMIFS('Historical Data'!G$2:G$93,'Historical Data'!$B$2:$B$93,'Final Prices IND without CO2 '!$D75,'Historical Data'!$A$2:$A$93,'Final Prices IND without CO2 '!$C75)</f>
        <v>21.780232174634214</v>
      </c>
      <c r="N75" s="10">
        <f>SUMIFS('Historical Data'!H$2:H$93,'Historical Data'!$B$2:$B$93,'Final Prices IND without CO2 '!$D75,'Historical Data'!$A$2:$A$93,'Final Prices IND without CO2 '!$C75)</f>
        <v>19.768606451325315</v>
      </c>
      <c r="O75" s="10">
        <f>SUMIFS('Historical Data'!I$2:I$93,'Historical Data'!$B$2:$B$93,'Final Prices IND without CO2 '!$D75,'Historical Data'!$A$2:$A$93,'Final Prices IND without CO2 '!$C75)</f>
        <v>27.067320462692834</v>
      </c>
      <c r="P75" s="10">
        <f>SUMIFS('Historical Data'!J$2:J$93,'Historical Data'!$B$2:$B$93,'Final Prices IND without CO2 '!$D75,'Historical Data'!$A$2:$A$93,'Final Prices IND without CO2 '!$C75)</f>
        <v>30.313759597868</v>
      </c>
      <c r="Q75" s="10">
        <f>SUMIFS('Historical Data'!K$2:K$93,'Historical Data'!$B$2:$B$93,'Final Prices IND without CO2 '!$D75,'Historical Data'!$A$2:$A$93,'Final Prices IND without CO2 '!$C75)</f>
        <v>30.98018656992118</v>
      </c>
      <c r="R75" s="10">
        <f>SUMIFS('Historical Data'!L$2:L$93,'Historical Data'!$B$2:$B$93,'Final Prices IND without CO2 '!$D75,'Historical Data'!$A$2:$A$93,'Final Prices IND without CO2 '!$C75)</f>
        <v>39.316626082701596</v>
      </c>
      <c r="S75" s="10">
        <f>SUMIFS('Historical Data'!M$2:M$93,'Historical Data'!$B$2:$B$93,'Final Prices IND without CO2 '!$D75,'Historical Data'!$A$2:$A$93,'Final Prices IND without CO2 '!$C75)</f>
        <v>30.962833798453076</v>
      </c>
      <c r="T75" s="10">
        <f>SUMIFS('Historical Data'!N$2:N$93,'Historical Data'!$B$2:$B$93,'Final Prices IND without CO2 '!$D75,'Historical Data'!$A$2:$A$93,'Final Prices IND without CO2 '!$C75)</f>
        <v>39.577705621137007</v>
      </c>
      <c r="U75" s="10">
        <f>SUMIFS('Historical Data'!O$2:O$93,'Historical Data'!$B$2:$B$93,'Final Prices IND without CO2 '!$D75,'Historical Data'!$A$2:$A$93,'Final Prices IND without CO2 '!$C75)</f>
        <v>49.261523925584633</v>
      </c>
      <c r="V75" s="10">
        <f>SUMIFS('Historical Data'!P$2:P$93,'Historical Data'!$B$2:$B$93,'Final Prices IND without CO2 '!$D75,'Historical Data'!$A$2:$A$93,'Final Prices IND without CO2 '!$C75)</f>
        <v>55.620745581791603</v>
      </c>
      <c r="W75" s="10">
        <f>SUMIFS('Historical Data'!Q$2:Q$93,'Historical Data'!$B$2:$B$93,'Final Prices IND without CO2 '!$D75,'Historical Data'!$A$2:$A$93,'Final Prices IND without CO2 '!$C75)</f>
        <v>50.615959394246431</v>
      </c>
      <c r="X75" s="10">
        <f>SUMIFS('Historical Data'!R$2:R$93,'Historical Data'!$B$2:$B$93,'Final Prices IND without CO2 '!$D75,'Historical Data'!$A$2:$A$93,'Final Prices IND without CO2 '!$C75)</f>
        <v>47.278361300178261</v>
      </c>
      <c r="Y75" s="10">
        <f>SUMIFS('Historical Data'!S$2:S$93,'Historical Data'!$B$2:$B$93,'Final Prices IND without CO2 '!$D75,'Historical Data'!$A$2:$A$93,'Final Prices IND without CO2 '!$C75)</f>
        <v>33.879981769305843</v>
      </c>
      <c r="Z75" s="10">
        <f>SUMIFS('Historical Data'!T$2:T$93,'Historical Data'!$B$2:$B$93,'Final Prices IND without CO2 '!$D75,'Historical Data'!$A$2:$A$93,'Final Prices IND without CO2 '!$C75)</f>
        <v>31.209362223780506</v>
      </c>
      <c r="AA75" s="10">
        <f>SUMIFS('Historical Data'!U$2:U$93,'Historical Data'!$B$2:$B$93,'Final Prices IND without CO2 '!$D75,'Historical Data'!$A$2:$A$93,'Final Prices IND without CO2 '!$C75)</f>
        <v>40.733433470605988</v>
      </c>
      <c r="AB75" s="12">
        <f>AA75*'Projection of Coal-OIl-Gas-CO2'!P$27/'Projection of Coal-OIl-Gas-CO2'!O$27</f>
        <v>51.70142136416252</v>
      </c>
      <c r="AC75" s="12">
        <f>AB75*'Projection of Coal-OIl-Gas-CO2'!Q$27/'Projection of Coal-OIl-Gas-CO2'!P$27</f>
        <v>50.304776943754334</v>
      </c>
      <c r="AD75" s="12">
        <f>AC75*'Projection of Coal-OIl-Gas-CO2'!R$27/'Projection of Coal-OIl-Gas-CO2'!Q$27</f>
        <v>44.981549086579136</v>
      </c>
      <c r="AE75" s="12">
        <f>AD75*'Projection of Coal-OIl-Gas-CO2'!S$27/'Projection of Coal-OIl-Gas-CO2'!R$27</f>
        <v>44.726939913815706</v>
      </c>
      <c r="AF75" s="12">
        <f>AE75*'Projection of Coal-OIl-Gas-CO2'!T$27/'Projection of Coal-OIl-Gas-CO2'!S$27</f>
        <v>48.05013655545315</v>
      </c>
      <c r="AG75" s="12">
        <f>AF75*'Projection of Coal-OIl-Gas-CO2'!U$27/'Projection of Coal-OIl-Gas-CO2'!T$27</f>
        <v>51.241570820322245</v>
      </c>
      <c r="AH75" s="12">
        <f>AG75*'Projection of Coal-OIl-Gas-CO2'!V$27/'Projection of Coal-OIl-Gas-CO2'!U$27</f>
        <v>54.306055755594791</v>
      </c>
      <c r="AI75" s="12">
        <f>AH75*'Projection of Coal-OIl-Gas-CO2'!W$27/'Projection of Coal-OIl-Gas-CO2'!V$27</f>
        <v>56.967439265289485</v>
      </c>
      <c r="AJ75" s="12">
        <f>AI75*'Projection of Coal-OIl-Gas-CO2'!X$27/'Projection of Coal-OIl-Gas-CO2'!W$27</f>
        <v>57.946653747429586</v>
      </c>
      <c r="AK75" s="12">
        <f>AJ75*'Projection of Coal-OIl-Gas-CO2'!Y$27/'Projection of Coal-OIl-Gas-CO2'!X$27</f>
        <v>58.609612582527944</v>
      </c>
      <c r="AL75" s="12">
        <f>AK75*'Projection of Coal-OIl-Gas-CO2'!Z$27/'Projection of Coal-OIl-Gas-CO2'!Y$27</f>
        <v>59.24432219180111</v>
      </c>
      <c r="AM75" s="12">
        <f>AL75*'Projection of Coal-OIl-Gas-CO2'!AA$27/'Projection of Coal-OIl-Gas-CO2'!Z$27</f>
        <v>59.883264055469631</v>
      </c>
      <c r="AN75" s="12">
        <f>AM75*'Projection of Coal-OIl-Gas-CO2'!AB$27/'Projection of Coal-OIl-Gas-CO2'!AA$27</f>
        <v>60.505733786124893</v>
      </c>
      <c r="AO75" s="12">
        <f>AN75*'Projection of Coal-OIl-Gas-CO2'!AC$27/'Projection of Coal-OIl-Gas-CO2'!AB$27</f>
        <v>61.092828821804346</v>
      </c>
      <c r="AP75" s="12">
        <f>AO75*'Projection of Coal-OIl-Gas-CO2'!AD$27/'Projection of Coal-OIl-Gas-CO2'!AC$27</f>
        <v>61.646576750799852</v>
      </c>
      <c r="AQ75" s="12">
        <f>AP75*'Projection of Coal-OIl-Gas-CO2'!AE$27/'Projection of Coal-OIl-Gas-CO2'!AD$27</f>
        <v>62.15544645015121</v>
      </c>
      <c r="AR75" s="12">
        <f>AQ75*'Projection of Coal-OIl-Gas-CO2'!AF$27/'Projection of Coal-OIl-Gas-CO2'!AE$27</f>
        <v>62.620490766156841</v>
      </c>
      <c r="AS75" s="12">
        <f>AR75*'Projection of Coal-OIl-Gas-CO2'!AG$27/'Projection of Coal-OIl-Gas-CO2'!AF$27</f>
        <v>63.048670972309388</v>
      </c>
      <c r="AT75" s="12">
        <f>AS75*'Projection of Coal-OIl-Gas-CO2'!AH$27/'Projection of Coal-OIl-Gas-CO2'!AG$27</f>
        <v>63.4456284529805</v>
      </c>
      <c r="AU75" s="12">
        <f>AT75*'Projection of Coal-OIl-Gas-CO2'!AI$27/'Projection of Coal-OIl-Gas-CO2'!AH$27</f>
        <v>63.802468400794965</v>
      </c>
      <c r="AV75" s="12">
        <f>AU75*'Projection of Coal-OIl-Gas-CO2'!AJ$27/'Projection of Coal-OIl-Gas-CO2'!AI$27</f>
        <v>64.124380666894837</v>
      </c>
      <c r="AW75" s="12">
        <f>AV75*'Projection of Coal-OIl-Gas-CO2'!AK$27/'Projection of Coal-OIl-Gas-CO2'!AJ$27</f>
        <v>64.408292255537617</v>
      </c>
      <c r="AX75" s="12">
        <f>AW75*'Projection of Coal-OIl-Gas-CO2'!AL$27/'Projection of Coal-OIl-Gas-CO2'!AK$27</f>
        <v>64.659490427655442</v>
      </c>
      <c r="AY75" s="21">
        <f t="shared" si="2"/>
        <v>64.998116382000489</v>
      </c>
      <c r="AZ75" s="21">
        <f t="shared" si="3"/>
        <v>65.276471343528215</v>
      </c>
      <c r="BA75" s="21">
        <f t="shared" si="4"/>
        <v>65.561551859042197</v>
      </c>
      <c r="BB75" s="21">
        <f t="shared" si="5"/>
        <v>65.857834490417417</v>
      </c>
      <c r="BC75" s="21">
        <f t="shared" si="6"/>
        <v>66.158729981298507</v>
      </c>
      <c r="BD75" s="21">
        <f t="shared" si="7"/>
        <v>66.441317914902925</v>
      </c>
      <c r="BE75" s="21">
        <f t="shared" si="8"/>
        <v>66.73724249733948</v>
      </c>
      <c r="BF75" s="21">
        <f t="shared" si="9"/>
        <v>67.031794758924093</v>
      </c>
      <c r="BG75" s="21">
        <f t="shared" si="10"/>
        <v>67.323313844492759</v>
      </c>
      <c r="BH75" s="21">
        <f t="shared" si="11"/>
        <v>67.614373170514568</v>
      </c>
    </row>
    <row r="76" spans="1:60" x14ac:dyDescent="0.3">
      <c r="A76" s="9" t="s">
        <v>147</v>
      </c>
      <c r="B76" t="s">
        <v>47</v>
      </c>
      <c r="C76" s="9" t="s">
        <v>17</v>
      </c>
      <c r="D76" t="s">
        <v>83</v>
      </c>
      <c r="E76" t="s">
        <v>79</v>
      </c>
      <c r="F76" t="s">
        <v>90</v>
      </c>
      <c r="G76" t="s">
        <v>90</v>
      </c>
      <c r="H76" t="s">
        <v>80</v>
      </c>
      <c r="I76" s="9" t="s">
        <v>145</v>
      </c>
      <c r="J76" s="10">
        <f>SUMIFS('Historical Data'!D$2:D$93,'Historical Data'!$B$2:$B$93,'Final Prices IND without CO2 '!$D76,'Historical Data'!$A$2:$A$93,'Final Prices IND without CO2 '!$C76)</f>
        <v>21.375979138813364</v>
      </c>
      <c r="K76" s="10">
        <f>SUMIFS('Historical Data'!E$2:E$93,'Historical Data'!$B$2:$B$93,'Final Prices IND without CO2 '!$D76,'Historical Data'!$A$2:$A$93,'Final Prices IND without CO2 '!$C76)</f>
        <v>18.752593802203485</v>
      </c>
      <c r="L76" s="10">
        <f>SUMIFS('Historical Data'!F$2:F$93,'Historical Data'!$B$2:$B$93,'Final Prices IND without CO2 '!$D76,'Historical Data'!$A$2:$A$93,'Final Prices IND without CO2 '!$C76)</f>
        <v>20.137488550349417</v>
      </c>
      <c r="M76" s="10">
        <f>SUMIFS('Historical Data'!G$2:G$93,'Historical Data'!$B$2:$B$93,'Final Prices IND without CO2 '!$D76,'Historical Data'!$A$2:$A$93,'Final Prices IND without CO2 '!$C76)</f>
        <v>20.27644204982991</v>
      </c>
      <c r="N76" s="10">
        <f>SUMIFS('Historical Data'!H$2:H$93,'Historical Data'!$B$2:$B$93,'Final Prices IND without CO2 '!$D76,'Historical Data'!$A$2:$A$93,'Final Prices IND without CO2 '!$C76)</f>
        <v>18.717117803218233</v>
      </c>
      <c r="O76" s="10">
        <f>SUMIFS('Historical Data'!I$2:I$93,'Historical Data'!$B$2:$B$93,'Final Prices IND without CO2 '!$D76,'Historical Data'!$A$2:$A$93,'Final Prices IND without CO2 '!$C76)</f>
        <v>25.710941343543688</v>
      </c>
      <c r="P76" s="10">
        <f>SUMIFS('Historical Data'!J$2:J$93,'Historical Data'!$B$2:$B$93,'Final Prices IND without CO2 '!$D76,'Historical Data'!$A$2:$A$93,'Final Prices IND without CO2 '!$C76)</f>
        <v>30.719588566516428</v>
      </c>
      <c r="Q76" s="10">
        <f>SUMIFS('Historical Data'!K$2:K$93,'Historical Data'!$B$2:$B$93,'Final Prices IND without CO2 '!$D76,'Historical Data'!$A$2:$A$93,'Final Prices IND without CO2 '!$C76)</f>
        <v>29.182082234384328</v>
      </c>
      <c r="R76" s="10">
        <f>SUMIFS('Historical Data'!L$2:L$93,'Historical Data'!$B$2:$B$93,'Final Prices IND without CO2 '!$D76,'Historical Data'!$A$2:$A$93,'Final Prices IND without CO2 '!$C76)</f>
        <v>40.028098468076379</v>
      </c>
      <c r="S76" s="10">
        <f>SUMIFS('Historical Data'!M$2:M$93,'Historical Data'!$B$2:$B$93,'Final Prices IND without CO2 '!$D76,'Historical Data'!$A$2:$A$93,'Final Prices IND without CO2 '!$C76)</f>
        <v>31.002993820009188</v>
      </c>
      <c r="T76" s="10">
        <f>SUMIFS('Historical Data'!N$2:N$93,'Historical Data'!$B$2:$B$93,'Final Prices IND without CO2 '!$D76,'Historical Data'!$A$2:$A$93,'Final Prices IND without CO2 '!$C76)</f>
        <v>38.363545684494383</v>
      </c>
      <c r="U76" s="10">
        <f>SUMIFS('Historical Data'!O$2:O$93,'Historical Data'!$B$2:$B$93,'Final Prices IND without CO2 '!$D76,'Historical Data'!$A$2:$A$93,'Final Prices IND without CO2 '!$C76)</f>
        <v>48.966553076173938</v>
      </c>
      <c r="V76" s="10">
        <f>SUMIFS('Historical Data'!P$2:P$93,'Historical Data'!$B$2:$B$93,'Final Prices IND without CO2 '!$D76,'Historical Data'!$A$2:$A$93,'Final Prices IND without CO2 '!$C76)</f>
        <v>53.119573835960388</v>
      </c>
      <c r="W76" s="10">
        <f>SUMIFS('Historical Data'!Q$2:Q$93,'Historical Data'!$B$2:$B$93,'Final Prices IND without CO2 '!$D76,'Historical Data'!$A$2:$A$93,'Final Prices IND without CO2 '!$C76)</f>
        <v>46.692946030644961</v>
      </c>
      <c r="X76" s="10">
        <f>SUMIFS('Historical Data'!R$2:R$93,'Historical Data'!$B$2:$B$93,'Final Prices IND without CO2 '!$D76,'Historical Data'!$A$2:$A$93,'Final Prices IND without CO2 '!$C76)</f>
        <v>41.285360167553257</v>
      </c>
      <c r="Y76" s="10">
        <f>SUMIFS('Historical Data'!S$2:S$93,'Historical Data'!$B$2:$B$93,'Final Prices IND without CO2 '!$D76,'Historical Data'!$A$2:$A$93,'Final Prices IND without CO2 '!$C76)</f>
        <v>25.389880050654195</v>
      </c>
      <c r="Z76" s="10">
        <f>SUMIFS('Historical Data'!T$2:T$93,'Historical Data'!$B$2:$B$93,'Final Prices IND without CO2 '!$D76,'Historical Data'!$A$2:$A$93,'Final Prices IND without CO2 '!$C76)</f>
        <v>21.004391688435252</v>
      </c>
      <c r="AA76" s="10">
        <f>SUMIFS('Historical Data'!U$2:U$93,'Historical Data'!$B$2:$B$93,'Final Prices IND without CO2 '!$D76,'Historical Data'!$A$2:$A$93,'Final Prices IND without CO2 '!$C76)</f>
        <v>26.335905349344394</v>
      </c>
      <c r="AB76" s="12">
        <f>AA76*'Projection of Coal-OIl-Gas-CO2'!P$27/'Projection of Coal-OIl-Gas-CO2'!O$27</f>
        <v>33.427178203765095</v>
      </c>
      <c r="AC76" s="12">
        <f>AB76*'Projection of Coal-OIl-Gas-CO2'!Q$27/'Projection of Coal-OIl-Gas-CO2'!P$27</f>
        <v>32.524187904921213</v>
      </c>
      <c r="AD76" s="12">
        <f>AC76*'Projection of Coal-OIl-Gas-CO2'!R$27/'Projection of Coal-OIl-Gas-CO2'!Q$27</f>
        <v>29.082493624454418</v>
      </c>
      <c r="AE76" s="12">
        <f>AD76*'Projection of Coal-OIl-Gas-CO2'!S$27/'Projection of Coal-OIl-Gas-CO2'!R$27</f>
        <v>28.917877914369207</v>
      </c>
      <c r="AF76" s="12">
        <f>AE76*'Projection of Coal-OIl-Gas-CO2'!T$27/'Projection of Coal-OIl-Gas-CO2'!S$27</f>
        <v>31.066466549171587</v>
      </c>
      <c r="AG76" s="12">
        <f>AF76*'Projection of Coal-OIl-Gas-CO2'!U$27/'Projection of Coal-OIl-Gas-CO2'!T$27</f>
        <v>33.129865176957246</v>
      </c>
      <c r="AH76" s="12">
        <f>AG76*'Projection of Coal-OIl-Gas-CO2'!V$27/'Projection of Coal-OIl-Gas-CO2'!U$27</f>
        <v>35.111185638392648</v>
      </c>
      <c r="AI76" s="12">
        <f>AH76*'Projection of Coal-OIl-Gas-CO2'!W$27/'Projection of Coal-OIl-Gas-CO2'!V$27</f>
        <v>36.831883802965578</v>
      </c>
      <c r="AJ76" s="12">
        <f>AI76*'Projection of Coal-OIl-Gas-CO2'!X$27/'Projection of Coal-OIl-Gas-CO2'!W$27</f>
        <v>37.464987809210434</v>
      </c>
      <c r="AK76" s="12">
        <f>AJ76*'Projection of Coal-OIl-Gas-CO2'!Y$27/'Projection of Coal-OIl-Gas-CO2'!X$27</f>
        <v>37.89361902548788</v>
      </c>
      <c r="AL76" s="12">
        <f>AK76*'Projection of Coal-OIl-Gas-CO2'!Z$27/'Projection of Coal-OIl-Gas-CO2'!Y$27</f>
        <v>38.303985910130685</v>
      </c>
      <c r="AM76" s="12">
        <f>AL76*'Projection of Coal-OIl-Gas-CO2'!AA$27/'Projection of Coal-OIl-Gas-CO2'!Z$27</f>
        <v>38.717089128091693</v>
      </c>
      <c r="AN76" s="12">
        <f>AM76*'Projection of Coal-OIl-Gas-CO2'!AB$27/'Projection of Coal-OIl-Gas-CO2'!AA$27</f>
        <v>39.119542408176684</v>
      </c>
      <c r="AO76" s="12">
        <f>AN76*'Projection of Coal-OIl-Gas-CO2'!AC$27/'Projection of Coal-OIl-Gas-CO2'!AB$27</f>
        <v>39.499124436337439</v>
      </c>
      <c r="AP76" s="12">
        <f>AO76*'Projection of Coal-OIl-Gas-CO2'!AD$27/'Projection of Coal-OIl-Gas-CO2'!AC$27</f>
        <v>39.857146135047053</v>
      </c>
      <c r="AQ76" s="12">
        <f>AP76*'Projection of Coal-OIl-Gas-CO2'!AE$27/'Projection of Coal-OIl-Gas-CO2'!AD$27</f>
        <v>40.186152140566755</v>
      </c>
      <c r="AR76" s="12">
        <f>AQ76*'Projection of Coal-OIl-Gas-CO2'!AF$27/'Projection of Coal-OIl-Gas-CO2'!AE$27</f>
        <v>40.486823163018443</v>
      </c>
      <c r="AS76" s="12">
        <f>AR76*'Projection of Coal-OIl-Gas-CO2'!AG$27/'Projection of Coal-OIl-Gas-CO2'!AF$27</f>
        <v>40.763659963182455</v>
      </c>
      <c r="AT76" s="12">
        <f>AS76*'Projection of Coal-OIl-Gas-CO2'!AH$27/'Projection of Coal-OIl-Gas-CO2'!AG$27</f>
        <v>41.020309937121247</v>
      </c>
      <c r="AU76" s="12">
        <f>AT76*'Projection of Coal-OIl-Gas-CO2'!AI$27/'Projection of Coal-OIl-Gas-CO2'!AH$27</f>
        <v>41.251022211776132</v>
      </c>
      <c r="AV76" s="12">
        <f>AU76*'Projection of Coal-OIl-Gas-CO2'!AJ$27/'Projection of Coal-OIl-Gas-CO2'!AI$27</f>
        <v>41.459152247681821</v>
      </c>
      <c r="AW76" s="12">
        <f>AV76*'Projection of Coal-OIl-Gas-CO2'!AK$27/'Projection of Coal-OIl-Gas-CO2'!AJ$27</f>
        <v>41.642713221776333</v>
      </c>
      <c r="AX76" s="12">
        <f>AW76*'Projection of Coal-OIl-Gas-CO2'!AL$27/'Projection of Coal-OIl-Gas-CO2'!AK$27</f>
        <v>41.805123574186155</v>
      </c>
      <c r="AY76" s="21">
        <f t="shared" si="2"/>
        <v>42.024059723747371</v>
      </c>
      <c r="AZ76" s="21">
        <f t="shared" si="3"/>
        <v>42.204028100967605</v>
      </c>
      <c r="BA76" s="21">
        <f t="shared" si="4"/>
        <v>42.388344836234637</v>
      </c>
      <c r="BB76" s="21">
        <f t="shared" si="5"/>
        <v>42.579904218091826</v>
      </c>
      <c r="BC76" s="21">
        <f t="shared" si="6"/>
        <v>42.774446010735062</v>
      </c>
      <c r="BD76" s="21">
        <f t="shared" si="7"/>
        <v>42.95715118528517</v>
      </c>
      <c r="BE76" s="21">
        <f t="shared" si="8"/>
        <v>43.148479073203532</v>
      </c>
      <c r="BF76" s="21">
        <f t="shared" si="9"/>
        <v>43.338919697049391</v>
      </c>
      <c r="BG76" s="21">
        <f t="shared" si="10"/>
        <v>43.527399242988054</v>
      </c>
      <c r="BH76" s="21">
        <f t="shared" si="11"/>
        <v>43.715581534733303</v>
      </c>
    </row>
    <row r="77" spans="1:60" x14ac:dyDescent="0.3">
      <c r="A77" s="9" t="s">
        <v>147</v>
      </c>
      <c r="B77" t="s">
        <v>47</v>
      </c>
      <c r="C77" s="9" t="s">
        <v>19</v>
      </c>
      <c r="D77" t="s">
        <v>83</v>
      </c>
      <c r="E77" t="s">
        <v>79</v>
      </c>
      <c r="F77" t="s">
        <v>90</v>
      </c>
      <c r="G77" t="s">
        <v>90</v>
      </c>
      <c r="H77" t="s">
        <v>80</v>
      </c>
      <c r="I77" s="9" t="s">
        <v>145</v>
      </c>
      <c r="J77" s="10">
        <f>SUMIFS('Historical Data'!D$2:D$93,'Historical Data'!$B$2:$B$93,'Final Prices IND without CO2 '!$D77,'Historical Data'!$A$2:$A$93,'Final Prices IND without CO2 '!$C77)</f>
        <v>31.750607598229749</v>
      </c>
      <c r="K77" s="10">
        <f>SUMIFS('Historical Data'!E$2:E$93,'Historical Data'!$B$2:$B$93,'Final Prices IND without CO2 '!$D77,'Historical Data'!$A$2:$A$93,'Final Prices IND without CO2 '!$C77)</f>
        <v>29.018780572717766</v>
      </c>
      <c r="L77" s="10">
        <f>SUMIFS('Historical Data'!F$2:F$93,'Historical Data'!$B$2:$B$93,'Final Prices IND without CO2 '!$D77,'Historical Data'!$A$2:$A$93,'Final Prices IND without CO2 '!$C77)</f>
        <v>26.380563957163901</v>
      </c>
      <c r="M77" s="10">
        <f>SUMIFS('Historical Data'!G$2:G$93,'Historical Data'!$B$2:$B$93,'Final Prices IND without CO2 '!$D77,'Historical Data'!$A$2:$A$93,'Final Prices IND without CO2 '!$C77)</f>
        <v>27.07883352751653</v>
      </c>
      <c r="N77" s="10">
        <f>SUMIFS('Historical Data'!H$2:H$93,'Historical Data'!$B$2:$B$93,'Final Prices IND without CO2 '!$D77,'Historical Data'!$A$2:$A$93,'Final Prices IND without CO2 '!$C77)</f>
        <v>24.954134623828917</v>
      </c>
      <c r="O77" s="10">
        <f>SUMIFS('Historical Data'!I$2:I$93,'Historical Data'!$B$2:$B$93,'Final Prices IND without CO2 '!$D77,'Historical Data'!$A$2:$A$93,'Final Prices IND without CO2 '!$C77)</f>
        <v>31.126897160986307</v>
      </c>
      <c r="P77" s="10">
        <f>SUMIFS('Historical Data'!J$2:J$93,'Historical Data'!$B$2:$B$93,'Final Prices IND without CO2 '!$D77,'Historical Data'!$A$2:$A$93,'Final Prices IND without CO2 '!$C77)</f>
        <v>33.729594001643036</v>
      </c>
      <c r="Q77" s="10">
        <f>SUMIFS('Historical Data'!K$2:K$93,'Historical Data'!$B$2:$B$93,'Final Prices IND without CO2 '!$D77,'Historical Data'!$A$2:$A$93,'Final Prices IND without CO2 '!$C77)</f>
        <v>35.170618223997863</v>
      </c>
      <c r="R77" s="10">
        <f>SUMIFS('Historical Data'!L$2:L$93,'Historical Data'!$B$2:$B$93,'Final Prices IND without CO2 '!$D77,'Historical Data'!$A$2:$A$93,'Final Prices IND without CO2 '!$C77)</f>
        <v>42.968368875582669</v>
      </c>
      <c r="S77" s="10">
        <f>SUMIFS('Historical Data'!M$2:M$93,'Historical Data'!$B$2:$B$93,'Final Prices IND without CO2 '!$D77,'Historical Data'!$A$2:$A$93,'Final Prices IND without CO2 '!$C77)</f>
        <v>33.788945382966091</v>
      </c>
      <c r="T77" s="10">
        <f>SUMIFS('Historical Data'!N$2:N$93,'Historical Data'!$B$2:$B$93,'Final Prices IND without CO2 '!$D77,'Historical Data'!$A$2:$A$93,'Final Prices IND without CO2 '!$C77)</f>
        <v>41.067898947712266</v>
      </c>
      <c r="U77" s="10">
        <f>SUMIFS('Historical Data'!O$2:O$93,'Historical Data'!$B$2:$B$93,'Final Prices IND without CO2 '!$D77,'Historical Data'!$A$2:$A$93,'Final Prices IND without CO2 '!$C77)</f>
        <v>51.123427275091267</v>
      </c>
      <c r="V77" s="10">
        <f>SUMIFS('Historical Data'!P$2:P$93,'Historical Data'!$B$2:$B$93,'Final Prices IND without CO2 '!$D77,'Historical Data'!$A$2:$A$93,'Final Prices IND without CO2 '!$C77)</f>
        <v>57.358605507403098</v>
      </c>
      <c r="W77" s="10">
        <f>SUMIFS('Historical Data'!Q$2:Q$93,'Historical Data'!$B$2:$B$93,'Final Prices IND without CO2 '!$D77,'Historical Data'!$A$2:$A$93,'Final Prices IND without CO2 '!$C77)</f>
        <v>52.330355431091768</v>
      </c>
      <c r="X77" s="10">
        <f>SUMIFS('Historical Data'!R$2:R$93,'Historical Data'!$B$2:$B$93,'Final Prices IND without CO2 '!$D77,'Historical Data'!$A$2:$A$93,'Final Prices IND without CO2 '!$C77)</f>
        <v>49.613140804964381</v>
      </c>
      <c r="Y77" s="10">
        <f>SUMIFS('Historical Data'!S$2:S$93,'Historical Data'!$B$2:$B$93,'Final Prices IND without CO2 '!$D77,'Historical Data'!$A$2:$A$93,'Final Prices IND without CO2 '!$C77)</f>
        <v>33.945024019172926</v>
      </c>
      <c r="Z77" s="10">
        <f>SUMIFS('Historical Data'!T$2:T$93,'Historical Data'!$B$2:$B$93,'Final Prices IND without CO2 '!$D77,'Historical Data'!$A$2:$A$93,'Final Prices IND without CO2 '!$C77)</f>
        <v>30.08277162125696</v>
      </c>
      <c r="AA77" s="10">
        <f>SUMIFS('Historical Data'!U$2:U$93,'Historical Data'!$B$2:$B$93,'Final Prices IND without CO2 '!$D77,'Historical Data'!$A$2:$A$93,'Final Prices IND without CO2 '!$C77)</f>
        <v>37.186008675728203</v>
      </c>
      <c r="AB77" s="12">
        <f>AA77*'Projection of Coal-OIl-Gas-CO2'!P$27/'Projection of Coal-OIl-Gas-CO2'!O$27</f>
        <v>47.198807946857443</v>
      </c>
      <c r="AC77" s="12">
        <f>AB77*'Projection of Coal-OIl-Gas-CO2'!Q$27/'Projection of Coal-OIl-Gas-CO2'!P$27</f>
        <v>45.923795577186127</v>
      </c>
      <c r="AD77" s="12">
        <f>AC77*'Projection of Coal-OIl-Gas-CO2'!R$27/'Projection of Coal-OIl-Gas-CO2'!Q$27</f>
        <v>41.06416110952852</v>
      </c>
      <c r="AE77" s="12">
        <f>AD77*'Projection of Coal-OIl-Gas-CO2'!S$27/'Projection of Coal-OIl-Gas-CO2'!R$27</f>
        <v>40.831725537552174</v>
      </c>
      <c r="AF77" s="12">
        <f>AE77*'Projection of Coal-OIl-Gas-CO2'!T$27/'Projection of Coal-OIl-Gas-CO2'!S$27</f>
        <v>43.865509056838754</v>
      </c>
      <c r="AG77" s="12">
        <f>AF77*'Projection of Coal-OIl-Gas-CO2'!U$27/'Projection of Coal-OIl-Gas-CO2'!T$27</f>
        <v>46.779005223251481</v>
      </c>
      <c r="AH77" s="12">
        <f>AG77*'Projection of Coal-OIl-Gas-CO2'!V$27/'Projection of Coal-OIl-Gas-CO2'!U$27</f>
        <v>49.576607921583204</v>
      </c>
      <c r="AI77" s="12">
        <f>AH77*'Projection of Coal-OIl-Gas-CO2'!W$27/'Projection of Coal-OIl-Gas-CO2'!V$27</f>
        <v>52.006214803418075</v>
      </c>
      <c r="AJ77" s="12">
        <f>AI77*'Projection of Coal-OIl-Gas-CO2'!X$27/'Projection of Coal-OIl-Gas-CO2'!W$27</f>
        <v>52.900150696510337</v>
      </c>
      <c r="AK77" s="12">
        <f>AJ77*'Projection of Coal-OIl-Gas-CO2'!Y$27/'Projection of Coal-OIl-Gas-CO2'!X$27</f>
        <v>53.505373259234105</v>
      </c>
      <c r="AL77" s="12">
        <f>AK77*'Projection of Coal-OIl-Gas-CO2'!Z$27/'Projection of Coal-OIl-Gas-CO2'!Y$27</f>
        <v>54.084806786585332</v>
      </c>
      <c r="AM77" s="12">
        <f>AL77*'Projection of Coal-OIl-Gas-CO2'!AA$27/'Projection of Coal-OIl-Gas-CO2'!Z$27</f>
        <v>54.668103986484013</v>
      </c>
      <c r="AN77" s="12">
        <f>AM77*'Projection of Coal-OIl-Gas-CO2'!AB$27/'Projection of Coal-OIl-Gas-CO2'!AA$27</f>
        <v>55.236363591244029</v>
      </c>
      <c r="AO77" s="12">
        <f>AN77*'Projection of Coal-OIl-Gas-CO2'!AC$27/'Projection of Coal-OIl-Gas-CO2'!AB$27</f>
        <v>55.772329239855672</v>
      </c>
      <c r="AP77" s="12">
        <f>AO77*'Projection of Coal-OIl-Gas-CO2'!AD$27/'Projection of Coal-OIl-Gas-CO2'!AC$27</f>
        <v>56.277851940431674</v>
      </c>
      <c r="AQ77" s="12">
        <f>AP77*'Projection of Coal-OIl-Gas-CO2'!AE$27/'Projection of Coal-OIl-Gas-CO2'!AD$27</f>
        <v>56.742404801376971</v>
      </c>
      <c r="AR77" s="12">
        <f>AQ77*'Projection of Coal-OIl-Gas-CO2'!AF$27/'Projection of Coal-OIl-Gas-CO2'!AE$27</f>
        <v>57.166948977896297</v>
      </c>
      <c r="AS77" s="12">
        <f>AR77*'Projection of Coal-OIl-Gas-CO2'!AG$27/'Projection of Coal-OIl-Gas-CO2'!AF$27</f>
        <v>57.557839494706123</v>
      </c>
      <c r="AT77" s="12">
        <f>AS77*'Projection of Coal-OIl-Gas-CO2'!AH$27/'Projection of Coal-OIl-Gas-CO2'!AG$27</f>
        <v>57.920226434927685</v>
      </c>
      <c r="AU77" s="12">
        <f>AT77*'Projection of Coal-OIl-Gas-CO2'!AI$27/'Projection of Coal-OIl-Gas-CO2'!AH$27</f>
        <v>58.245989629057895</v>
      </c>
      <c r="AV77" s="12">
        <f>AU77*'Projection of Coal-OIl-Gas-CO2'!AJ$27/'Projection of Coal-OIl-Gas-CO2'!AI$27</f>
        <v>58.539866950463939</v>
      </c>
      <c r="AW77" s="12">
        <f>AV77*'Projection of Coal-OIl-Gas-CO2'!AK$27/'Projection of Coal-OIl-Gas-CO2'!AJ$27</f>
        <v>58.799053026836049</v>
      </c>
      <c r="AX77" s="12">
        <f>AW77*'Projection of Coal-OIl-Gas-CO2'!AL$27/'Projection of Coal-OIl-Gas-CO2'!AK$27</f>
        <v>59.028374658032227</v>
      </c>
      <c r="AY77" s="21">
        <f t="shared" si="2"/>
        <v>59.337510093059734</v>
      </c>
      <c r="AZ77" s="21">
        <f t="shared" si="3"/>
        <v>59.591623462161522</v>
      </c>
      <c r="BA77" s="21">
        <f t="shared" si="4"/>
        <v>59.851876664996382</v>
      </c>
      <c r="BB77" s="21">
        <f t="shared" si="5"/>
        <v>60.122356405152118</v>
      </c>
      <c r="BC77" s="21">
        <f t="shared" si="6"/>
        <v>60.397047276533272</v>
      </c>
      <c r="BD77" s="21">
        <f t="shared" si="7"/>
        <v>60.655024973361833</v>
      </c>
      <c r="BE77" s="21">
        <f t="shared" si="8"/>
        <v>60.925177846622319</v>
      </c>
      <c r="BF77" s="21">
        <f t="shared" si="9"/>
        <v>61.194077912771661</v>
      </c>
      <c r="BG77" s="21">
        <f t="shared" si="10"/>
        <v>61.460208958486703</v>
      </c>
      <c r="BH77" s="21">
        <f t="shared" si="11"/>
        <v>61.725920284550057</v>
      </c>
    </row>
    <row r="78" spans="1:60" x14ac:dyDescent="0.3">
      <c r="A78" s="9" t="s">
        <v>147</v>
      </c>
      <c r="B78" t="s">
        <v>47</v>
      </c>
      <c r="C78" s="9" t="s">
        <v>21</v>
      </c>
      <c r="D78" t="s">
        <v>83</v>
      </c>
      <c r="E78" t="s">
        <v>79</v>
      </c>
      <c r="F78" t="s">
        <v>90</v>
      </c>
      <c r="G78" t="s">
        <v>90</v>
      </c>
      <c r="H78" t="s">
        <v>80</v>
      </c>
      <c r="I78" s="9" t="s">
        <v>145</v>
      </c>
      <c r="J78" s="10">
        <f>SUMIFS('Historical Data'!D$2:D$93,'Historical Data'!$B$2:$B$93,'Final Prices IND without CO2 '!$D78,'Historical Data'!$A$2:$A$93,'Final Prices IND without CO2 '!$C78)</f>
        <v>21.56412800806141</v>
      </c>
      <c r="K78" s="10">
        <f>SUMIFS('Historical Data'!E$2:E$93,'Historical Data'!$B$2:$B$93,'Final Prices IND without CO2 '!$D78,'Historical Data'!$A$2:$A$93,'Final Prices IND without CO2 '!$C78)</f>
        <v>22.385425401153615</v>
      </c>
      <c r="L78" s="10">
        <f>SUMIFS('Historical Data'!F$2:F$93,'Historical Data'!$B$2:$B$93,'Final Prices IND without CO2 '!$D78,'Historical Data'!$A$2:$A$93,'Final Prices IND without CO2 '!$C78)</f>
        <v>23.013828616150295</v>
      </c>
      <c r="M78" s="10">
        <f>SUMIFS('Historical Data'!G$2:G$93,'Historical Data'!$B$2:$B$93,'Final Prices IND without CO2 '!$D78,'Historical Data'!$A$2:$A$93,'Final Prices IND without CO2 '!$C78)</f>
        <v>23.157177217183254</v>
      </c>
      <c r="N78" s="10">
        <f>SUMIFS('Historical Data'!H$2:H$93,'Historical Data'!$B$2:$B$93,'Final Prices IND without CO2 '!$D78,'Historical Data'!$A$2:$A$93,'Final Prices IND without CO2 '!$C78)</f>
        <v>19.332379489469385</v>
      </c>
      <c r="O78" s="10">
        <f>SUMIFS('Historical Data'!I$2:I$93,'Historical Data'!$B$2:$B$93,'Final Prices IND without CO2 '!$D78,'Historical Data'!$A$2:$A$93,'Final Prices IND without CO2 '!$C78)</f>
        <v>27.987752785822067</v>
      </c>
      <c r="P78" s="10">
        <f>SUMIFS('Historical Data'!J$2:J$93,'Historical Data'!$B$2:$B$93,'Final Prices IND without CO2 '!$D78,'Historical Data'!$A$2:$A$93,'Final Prices IND without CO2 '!$C78)</f>
        <v>33.146279975879835</v>
      </c>
      <c r="Q78" s="10">
        <f>SUMIFS('Historical Data'!K$2:K$93,'Historical Data'!$B$2:$B$93,'Final Prices IND without CO2 '!$D78,'Historical Data'!$A$2:$A$93,'Final Prices IND without CO2 '!$C78)</f>
        <v>30.607758622035025</v>
      </c>
      <c r="R78" s="10">
        <f>SUMIFS('Historical Data'!L$2:L$93,'Historical Data'!$B$2:$B$93,'Final Prices IND without CO2 '!$D78,'Historical Data'!$A$2:$A$93,'Final Prices IND without CO2 '!$C78)</f>
        <v>38.385433640432964</v>
      </c>
      <c r="S78" s="10">
        <f>SUMIFS('Historical Data'!M$2:M$93,'Historical Data'!$B$2:$B$93,'Final Prices IND without CO2 '!$D78,'Historical Data'!$A$2:$A$93,'Final Prices IND without CO2 '!$C78)</f>
        <v>30.469943296263342</v>
      </c>
      <c r="T78" s="10">
        <f>SUMIFS('Historical Data'!N$2:N$93,'Historical Data'!$B$2:$B$93,'Final Prices IND without CO2 '!$D78,'Historical Data'!$A$2:$A$93,'Final Prices IND without CO2 '!$C78)</f>
        <v>36.821188981326301</v>
      </c>
      <c r="U78" s="10">
        <f>SUMIFS('Historical Data'!O$2:O$93,'Historical Data'!$B$2:$B$93,'Final Prices IND without CO2 '!$D78,'Historical Data'!$A$2:$A$93,'Final Prices IND without CO2 '!$C78)</f>
        <v>46.612442128702853</v>
      </c>
      <c r="V78" s="10">
        <f>SUMIFS('Historical Data'!P$2:P$93,'Historical Data'!$B$2:$B$93,'Final Prices IND without CO2 '!$D78,'Historical Data'!$A$2:$A$93,'Final Prices IND without CO2 '!$C78)</f>
        <v>52.181788741363057</v>
      </c>
      <c r="W78" s="10">
        <f>SUMIFS('Historical Data'!Q$2:Q$93,'Historical Data'!$B$2:$B$93,'Final Prices IND without CO2 '!$D78,'Historical Data'!$A$2:$A$93,'Final Prices IND without CO2 '!$C78)</f>
        <v>45.445761546082217</v>
      </c>
      <c r="X78" s="10">
        <f>SUMIFS('Historical Data'!R$2:R$93,'Historical Data'!$B$2:$B$93,'Final Prices IND without CO2 '!$D78,'Historical Data'!$A$2:$A$93,'Final Prices IND without CO2 '!$C78)</f>
        <v>51.22778029382404</v>
      </c>
      <c r="Y78" s="10">
        <f>SUMIFS('Historical Data'!S$2:S$93,'Historical Data'!$B$2:$B$93,'Final Prices IND without CO2 '!$D78,'Historical Data'!$A$2:$A$93,'Final Prices IND without CO2 '!$C78)</f>
        <v>40.790517259693807</v>
      </c>
      <c r="Z78" s="10">
        <f>SUMIFS('Historical Data'!T$2:T$93,'Historical Data'!$B$2:$B$93,'Final Prices IND without CO2 '!$D78,'Historical Data'!$A$2:$A$93,'Final Prices IND without CO2 '!$C78)</f>
        <v>34.91968594193559</v>
      </c>
      <c r="AA78" s="10">
        <f>SUMIFS('Historical Data'!U$2:U$93,'Historical Data'!$B$2:$B$93,'Final Prices IND without CO2 '!$D78,'Historical Data'!$A$2:$A$93,'Final Prices IND without CO2 '!$C78)</f>
        <v>37.764419799361157</v>
      </c>
      <c r="AB78" s="12">
        <f>AA78*'Projection of Coal-OIl-Gas-CO2'!P$27/'Projection of Coal-OIl-Gas-CO2'!O$27</f>
        <v>47.932963520711674</v>
      </c>
      <c r="AC78" s="12">
        <f>AB78*'Projection of Coal-OIl-Gas-CO2'!Q$27/'Projection of Coal-OIl-Gas-CO2'!P$27</f>
        <v>46.638118924790462</v>
      </c>
      <c r="AD78" s="12">
        <f>AC78*'Projection of Coal-OIl-Gas-CO2'!R$27/'Projection of Coal-OIl-Gas-CO2'!Q$27</f>
        <v>41.702895096161242</v>
      </c>
      <c r="AE78" s="12">
        <f>AD78*'Projection of Coal-OIl-Gas-CO2'!S$27/'Projection of Coal-OIl-Gas-CO2'!R$27</f>
        <v>41.466844096631711</v>
      </c>
      <c r="AF78" s="12">
        <f>AE78*'Projection of Coal-OIl-Gas-CO2'!T$27/'Projection of Coal-OIl-Gas-CO2'!S$27</f>
        <v>44.547816711945025</v>
      </c>
      <c r="AG78" s="12">
        <f>AF78*'Projection of Coal-OIl-Gas-CO2'!U$27/'Projection of Coal-OIl-Gas-CO2'!T$27</f>
        <v>47.506630960381834</v>
      </c>
      <c r="AH78" s="12">
        <f>AG78*'Projection of Coal-OIl-Gas-CO2'!V$27/'Projection of Coal-OIl-Gas-CO2'!U$27</f>
        <v>50.347749071575734</v>
      </c>
      <c r="AI78" s="12">
        <f>AH78*'Projection of Coal-OIl-Gas-CO2'!W$27/'Projection of Coal-OIl-Gas-CO2'!V$27</f>
        <v>52.81514736196867</v>
      </c>
      <c r="AJ78" s="12">
        <f>AI78*'Projection of Coal-OIl-Gas-CO2'!X$27/'Projection of Coal-OIl-Gas-CO2'!W$27</f>
        <v>53.722988013403999</v>
      </c>
      <c r="AK78" s="12">
        <f>AJ78*'Projection of Coal-OIl-Gas-CO2'!Y$27/'Projection of Coal-OIl-Gas-CO2'!X$27</f>
        <v>54.337624532479097</v>
      </c>
      <c r="AL78" s="12">
        <f>AK78*'Projection of Coal-OIl-Gas-CO2'!Z$27/'Projection of Coal-OIl-Gas-CO2'!Y$27</f>
        <v>54.926070879693533</v>
      </c>
      <c r="AM78" s="12">
        <f>AL78*'Projection of Coal-OIl-Gas-CO2'!AA$27/'Projection of Coal-OIl-Gas-CO2'!Z$27</f>
        <v>55.518440997090501</v>
      </c>
      <c r="AN78" s="12">
        <f>AM78*'Projection of Coal-OIl-Gas-CO2'!AB$27/'Projection of Coal-OIl-Gas-CO2'!AA$27</f>
        <v>56.095539616528612</v>
      </c>
      <c r="AO78" s="12">
        <f>AN78*'Projection of Coal-OIl-Gas-CO2'!AC$27/'Projection of Coal-OIl-Gas-CO2'!AB$27</f>
        <v>56.639841962303585</v>
      </c>
      <c r="AP78" s="12">
        <f>AO78*'Projection of Coal-OIl-Gas-CO2'!AD$27/'Projection of Coal-OIl-Gas-CO2'!AC$27</f>
        <v>57.153227834101102</v>
      </c>
      <c r="AQ78" s="12">
        <f>AP78*'Projection of Coal-OIl-Gas-CO2'!AE$27/'Projection of Coal-OIl-Gas-CO2'!AD$27</f>
        <v>57.62500659940816</v>
      </c>
      <c r="AR78" s="12">
        <f>AQ78*'Projection of Coal-OIl-Gas-CO2'!AF$27/'Projection of Coal-OIl-Gas-CO2'!AE$27</f>
        <v>58.056154363753059</v>
      </c>
      <c r="AS78" s="12">
        <f>AR78*'Projection of Coal-OIl-Gas-CO2'!AG$27/'Projection of Coal-OIl-Gas-CO2'!AF$27</f>
        <v>58.453125001315207</v>
      </c>
      <c r="AT78" s="12">
        <f>AS78*'Projection of Coal-OIl-Gas-CO2'!AH$27/'Projection of Coal-OIl-Gas-CO2'!AG$27</f>
        <v>58.821148702370969</v>
      </c>
      <c r="AU78" s="12">
        <f>AT78*'Projection of Coal-OIl-Gas-CO2'!AI$27/'Projection of Coal-OIl-Gas-CO2'!AH$27</f>
        <v>59.151978991945555</v>
      </c>
      <c r="AV78" s="12">
        <f>AU78*'Projection of Coal-OIl-Gas-CO2'!AJ$27/'Projection of Coal-OIl-Gas-CO2'!AI$27</f>
        <v>59.450427438829657</v>
      </c>
      <c r="AW78" s="12">
        <f>AV78*'Projection of Coal-OIl-Gas-CO2'!AK$27/'Projection of Coal-OIl-Gas-CO2'!AJ$27</f>
        <v>59.713645034447929</v>
      </c>
      <c r="AX78" s="12">
        <f>AW78*'Projection of Coal-OIl-Gas-CO2'!AL$27/'Projection of Coal-OIl-Gas-CO2'!AK$27</f>
        <v>59.946533657292235</v>
      </c>
      <c r="AY78" s="21">
        <f t="shared" si="2"/>
        <v>60.260477550680662</v>
      </c>
      <c r="AZ78" s="21">
        <f t="shared" si="3"/>
        <v>60.518543535418985</v>
      </c>
      <c r="BA78" s="21">
        <f t="shared" si="4"/>
        <v>60.78284485615734</v>
      </c>
      <c r="BB78" s="21">
        <f t="shared" si="5"/>
        <v>61.05753178326313</v>
      </c>
      <c r="BC78" s="21">
        <f t="shared" si="6"/>
        <v>61.336495343787988</v>
      </c>
      <c r="BD78" s="21">
        <f t="shared" si="7"/>
        <v>61.598485764079271</v>
      </c>
      <c r="BE78" s="21">
        <f t="shared" si="8"/>
        <v>61.872840740026732</v>
      </c>
      <c r="BF78" s="21">
        <f t="shared" si="9"/>
        <v>62.145923422029341</v>
      </c>
      <c r="BG78" s="21">
        <f t="shared" si="10"/>
        <v>62.416194012768585</v>
      </c>
      <c r="BH78" s="21">
        <f t="shared" si="11"/>
        <v>62.68603835531178</v>
      </c>
    </row>
    <row r="79" spans="1:60" x14ac:dyDescent="0.3">
      <c r="A79" s="9" t="s">
        <v>147</v>
      </c>
      <c r="B79" t="s">
        <v>47</v>
      </c>
      <c r="C79" s="9" t="s">
        <v>23</v>
      </c>
      <c r="D79" t="s">
        <v>83</v>
      </c>
      <c r="E79" t="s">
        <v>79</v>
      </c>
      <c r="F79" t="s">
        <v>90</v>
      </c>
      <c r="G79" t="s">
        <v>90</v>
      </c>
      <c r="H79" t="s">
        <v>80</v>
      </c>
      <c r="I79" s="9" t="s">
        <v>145</v>
      </c>
      <c r="J79" s="10">
        <f>SUMIFS('Historical Data'!D$2:D$93,'Historical Data'!$B$2:$B$93,'Final Prices IND without CO2 '!$D79,'Historical Data'!$A$2:$A$93,'Final Prices IND without CO2 '!$C79)</f>
        <v>28.061550218064589</v>
      </c>
      <c r="K79" s="10">
        <f>SUMIFS('Historical Data'!E$2:E$93,'Historical Data'!$B$2:$B$93,'Final Prices IND without CO2 '!$D79,'Historical Data'!$A$2:$A$93,'Final Prices IND without CO2 '!$C79)</f>
        <v>23.733732242152616</v>
      </c>
      <c r="L79" s="10">
        <f>SUMIFS('Historical Data'!F$2:F$93,'Historical Data'!$B$2:$B$93,'Final Prices IND without CO2 '!$D79,'Historical Data'!$A$2:$A$93,'Final Prices IND without CO2 '!$C79)</f>
        <v>24.250988416893172</v>
      </c>
      <c r="M79" s="10">
        <f>SUMIFS('Historical Data'!G$2:G$93,'Historical Data'!$B$2:$B$93,'Final Prices IND without CO2 '!$D79,'Historical Data'!$A$2:$A$93,'Final Prices IND without CO2 '!$C79)</f>
        <v>26.097281276224404</v>
      </c>
      <c r="N79" s="10">
        <f>SUMIFS('Historical Data'!H$2:H$93,'Historical Data'!$B$2:$B$93,'Final Prices IND without CO2 '!$D79,'Historical Data'!$A$2:$A$93,'Final Prices IND without CO2 '!$C79)</f>
        <v>25.518519945296429</v>
      </c>
      <c r="O79" s="10">
        <f>SUMIFS('Historical Data'!I$2:I$93,'Historical Data'!$B$2:$B$93,'Final Prices IND without CO2 '!$D79,'Historical Data'!$A$2:$A$93,'Final Prices IND without CO2 '!$C79)</f>
        <v>32.894323337479634</v>
      </c>
      <c r="P79" s="10">
        <f>SUMIFS('Historical Data'!J$2:J$93,'Historical Data'!$B$2:$B$93,'Final Prices IND without CO2 '!$D79,'Historical Data'!$A$2:$A$93,'Final Prices IND without CO2 '!$C79)</f>
        <v>36.847314445534593</v>
      </c>
      <c r="Q79" s="10">
        <f>SUMIFS('Historical Data'!K$2:K$93,'Historical Data'!$B$2:$B$93,'Final Prices IND without CO2 '!$D79,'Historical Data'!$A$2:$A$93,'Final Prices IND without CO2 '!$C79)</f>
        <v>35.4657904426032</v>
      </c>
      <c r="R79" s="10">
        <f>SUMIFS('Historical Data'!L$2:L$93,'Historical Data'!$B$2:$B$93,'Final Prices IND without CO2 '!$D79,'Historical Data'!$A$2:$A$93,'Final Prices IND without CO2 '!$C79)</f>
        <v>43.489407289109415</v>
      </c>
      <c r="S79" s="10">
        <f>SUMIFS('Historical Data'!M$2:M$93,'Historical Data'!$B$2:$B$93,'Final Prices IND without CO2 '!$D79,'Historical Data'!$A$2:$A$93,'Final Prices IND without CO2 '!$C79)</f>
        <v>32.936934810100865</v>
      </c>
      <c r="T79" s="10">
        <f>SUMIFS('Historical Data'!N$2:N$93,'Historical Data'!$B$2:$B$93,'Final Prices IND without CO2 '!$D79,'Historical Data'!$A$2:$A$93,'Final Prices IND without CO2 '!$C79)</f>
        <v>43.09898744144175</v>
      </c>
      <c r="U79" s="10">
        <f>SUMIFS('Historical Data'!O$2:O$93,'Historical Data'!$B$2:$B$93,'Final Prices IND without CO2 '!$D79,'Historical Data'!$A$2:$A$93,'Final Prices IND without CO2 '!$C79)</f>
        <v>53.387701296208014</v>
      </c>
      <c r="V79" s="10">
        <f>SUMIFS('Historical Data'!P$2:P$93,'Historical Data'!$B$2:$B$93,'Final Prices IND without CO2 '!$D79,'Historical Data'!$A$2:$A$93,'Final Prices IND without CO2 '!$C79)</f>
        <v>59.596193732639541</v>
      </c>
      <c r="W79" s="10">
        <f>SUMIFS('Historical Data'!Q$2:Q$93,'Historical Data'!$B$2:$B$93,'Final Prices IND without CO2 '!$D79,'Historical Data'!$A$2:$A$93,'Final Prices IND without CO2 '!$C79)</f>
        <v>52.490662820385936</v>
      </c>
      <c r="X79" s="10">
        <f>SUMIFS('Historical Data'!R$2:R$93,'Historical Data'!$B$2:$B$93,'Final Prices IND without CO2 '!$D79,'Historical Data'!$A$2:$A$93,'Final Prices IND without CO2 '!$C79)</f>
        <v>49.048685442037865</v>
      </c>
      <c r="Y79" s="10">
        <f>SUMIFS('Historical Data'!S$2:S$93,'Historical Data'!$B$2:$B$93,'Final Prices IND without CO2 '!$D79,'Historical Data'!$A$2:$A$93,'Final Prices IND without CO2 '!$C79)</f>
        <v>35.21648662446276</v>
      </c>
      <c r="Z79" s="10">
        <f>SUMIFS('Historical Data'!T$2:T$93,'Historical Data'!$B$2:$B$93,'Final Prices IND without CO2 '!$D79,'Historical Data'!$A$2:$A$93,'Final Prices IND without CO2 '!$C79)</f>
        <v>28.758856718355922</v>
      </c>
      <c r="AA79" s="10">
        <f>SUMIFS('Historical Data'!U$2:U$93,'Historical Data'!$B$2:$B$93,'Final Prices IND without CO2 '!$D79,'Historical Data'!$A$2:$A$93,'Final Prices IND without CO2 '!$C79)</f>
        <v>34.393350643071706</v>
      </c>
      <c r="AB79" s="12">
        <f>AA79*'Projection of Coal-OIl-Gas-CO2'!P$27/'Projection of Coal-OIl-Gas-CO2'!O$27</f>
        <v>43.654191709766181</v>
      </c>
      <c r="AC79" s="12">
        <f>AB79*'Projection of Coal-OIl-Gas-CO2'!Q$27/'Projection of Coal-OIl-Gas-CO2'!P$27</f>
        <v>42.474932384390343</v>
      </c>
      <c r="AD79" s="12">
        <f>AC79*'Projection of Coal-OIl-Gas-CO2'!R$27/'Projection of Coal-OIl-Gas-CO2'!Q$27</f>
        <v>37.980254999118849</v>
      </c>
      <c r="AE79" s="12">
        <f>AD79*'Projection of Coal-OIl-Gas-CO2'!S$27/'Projection of Coal-OIl-Gas-CO2'!R$27</f>
        <v>37.765275268472912</v>
      </c>
      <c r="AF79" s="12">
        <f>AE79*'Projection of Coal-OIl-Gas-CO2'!T$27/'Projection of Coal-OIl-Gas-CO2'!S$27</f>
        <v>40.571222560743109</v>
      </c>
      <c r="AG79" s="12">
        <f>AF79*'Projection of Coal-OIl-Gas-CO2'!U$27/'Projection of Coal-OIl-Gas-CO2'!T$27</f>
        <v>43.265916044049995</v>
      </c>
      <c r="AH79" s="12">
        <f>AG79*'Projection of Coal-OIl-Gas-CO2'!V$27/'Projection of Coal-OIl-Gas-CO2'!U$27</f>
        <v>45.853419623764104</v>
      </c>
      <c r="AI79" s="12">
        <f>AH79*'Projection of Coal-OIl-Gas-CO2'!W$27/'Projection of Coal-OIl-Gas-CO2'!V$27</f>
        <v>48.100563761777195</v>
      </c>
      <c r="AJ79" s="12">
        <f>AI79*'Projection of Coal-OIl-Gas-CO2'!X$27/'Projection of Coal-OIl-Gas-CO2'!W$27</f>
        <v>48.927365338995607</v>
      </c>
      <c r="AK79" s="12">
        <f>AJ79*'Projection of Coal-OIl-Gas-CO2'!Y$27/'Projection of Coal-OIl-Gas-CO2'!X$27</f>
        <v>49.487135869852388</v>
      </c>
      <c r="AL79" s="12">
        <f>AK79*'Projection of Coal-OIl-Gas-CO2'!Z$27/'Projection of Coal-OIl-Gas-CO2'!Y$27</f>
        <v>50.023054114112647</v>
      </c>
      <c r="AM79" s="12">
        <f>AL79*'Projection of Coal-OIl-Gas-CO2'!AA$27/'Projection of Coal-OIl-Gas-CO2'!Z$27</f>
        <v>50.562545870277688</v>
      </c>
      <c r="AN79" s="12">
        <f>AM79*'Projection of Coal-OIl-Gas-CO2'!AB$27/'Projection of Coal-OIl-Gas-CO2'!AA$27</f>
        <v>51.088129350162191</v>
      </c>
      <c r="AO79" s="12">
        <f>AN79*'Projection of Coal-OIl-Gas-CO2'!AC$27/'Projection of Coal-OIl-Gas-CO2'!AB$27</f>
        <v>51.583844140262094</v>
      </c>
      <c r="AP79" s="12">
        <f>AO79*'Projection of Coal-OIl-Gas-CO2'!AD$27/'Projection of Coal-OIl-Gas-CO2'!AC$27</f>
        <v>52.051402238539289</v>
      </c>
      <c r="AQ79" s="12">
        <f>AP79*'Projection of Coal-OIl-Gas-CO2'!AE$27/'Projection of Coal-OIl-Gas-CO2'!AD$27</f>
        <v>52.481067319781587</v>
      </c>
      <c r="AR79" s="12">
        <f>AQ79*'Projection of Coal-OIl-Gas-CO2'!AF$27/'Projection of Coal-OIl-Gas-CO2'!AE$27</f>
        <v>52.873728356727838</v>
      </c>
      <c r="AS79" s="12">
        <f>AR79*'Projection of Coal-OIl-Gas-CO2'!AG$27/'Projection of Coal-OIl-Gas-CO2'!AF$27</f>
        <v>53.23526311365557</v>
      </c>
      <c r="AT79" s="12">
        <f>AS79*'Projection of Coal-OIl-Gas-CO2'!AH$27/'Projection of Coal-OIl-Gas-CO2'!AG$27</f>
        <v>53.570434903997388</v>
      </c>
      <c r="AU79" s="12">
        <f>AT79*'Projection of Coal-OIl-Gas-CO2'!AI$27/'Projection of Coal-OIl-Gas-CO2'!AH$27</f>
        <v>53.871733380530046</v>
      </c>
      <c r="AV79" s="12">
        <f>AU79*'Projection of Coal-OIl-Gas-CO2'!AJ$27/'Projection of Coal-OIl-Gas-CO2'!AI$27</f>
        <v>54.143540603760279</v>
      </c>
      <c r="AW79" s="12">
        <f>AV79*'Projection of Coal-OIl-Gas-CO2'!AK$27/'Projection of Coal-OIl-Gas-CO2'!AJ$27</f>
        <v>54.38326188399239</v>
      </c>
      <c r="AX79" s="12">
        <f>AW79*'Projection of Coal-OIl-Gas-CO2'!AL$27/'Projection of Coal-OIl-Gas-CO2'!AK$27</f>
        <v>54.595361529871283</v>
      </c>
      <c r="AY79" s="21">
        <f t="shared" si="2"/>
        <v>54.881280986993374</v>
      </c>
      <c r="AZ79" s="21">
        <f t="shared" si="3"/>
        <v>55.116310518740818</v>
      </c>
      <c r="BA79" s="21">
        <f t="shared" si="4"/>
        <v>55.357018784560239</v>
      </c>
      <c r="BB79" s="21">
        <f t="shared" si="5"/>
        <v>55.607185577833206</v>
      </c>
      <c r="BC79" s="21">
        <f t="shared" si="6"/>
        <v>55.861247247646986</v>
      </c>
      <c r="BD79" s="21">
        <f t="shared" si="7"/>
        <v>56.099850897274791</v>
      </c>
      <c r="BE79" s="21">
        <f t="shared" si="8"/>
        <v>56.349715371257616</v>
      </c>
      <c r="BF79" s="21">
        <f t="shared" si="9"/>
        <v>56.598421123565515</v>
      </c>
      <c r="BG79" s="21">
        <f t="shared" si="10"/>
        <v>56.844565808038169</v>
      </c>
      <c r="BH79" s="21">
        <f t="shared" si="11"/>
        <v>57.090322293678526</v>
      </c>
    </row>
    <row r="80" spans="1:60" x14ac:dyDescent="0.3">
      <c r="A80" s="9" t="s">
        <v>147</v>
      </c>
      <c r="B80" t="s">
        <v>47</v>
      </c>
      <c r="C80" s="9" t="s">
        <v>25</v>
      </c>
      <c r="D80" t="s">
        <v>83</v>
      </c>
      <c r="E80" t="s">
        <v>79</v>
      </c>
      <c r="F80" t="s">
        <v>90</v>
      </c>
      <c r="G80" t="s">
        <v>90</v>
      </c>
      <c r="H80" t="s">
        <v>80</v>
      </c>
      <c r="I80" s="9" t="s">
        <v>145</v>
      </c>
      <c r="J80" s="10">
        <f>SUMIFS('Historical Data'!D$2:D$93,'Historical Data'!$B$2:$B$93,'Final Prices IND without CO2 '!$D80,'Historical Data'!$A$2:$A$93,'Final Prices IND without CO2 '!$C80)</f>
        <v>24.303029220932746</v>
      </c>
      <c r="K80" s="10">
        <f>SUMIFS('Historical Data'!E$2:E$93,'Historical Data'!$B$2:$B$93,'Final Prices IND without CO2 '!$D80,'Historical Data'!$A$2:$A$93,'Final Prices IND without CO2 '!$C80)</f>
        <v>21.06013593461963</v>
      </c>
      <c r="L80" s="10">
        <f>SUMIFS('Historical Data'!F$2:F$93,'Historical Data'!$B$2:$B$93,'Final Prices IND without CO2 '!$D80,'Historical Data'!$A$2:$A$93,'Final Prices IND without CO2 '!$C80)</f>
        <v>21.22580149552757</v>
      </c>
      <c r="M80" s="10">
        <f>SUMIFS('Historical Data'!G$2:G$93,'Historical Data'!$B$2:$B$93,'Final Prices IND without CO2 '!$D80,'Historical Data'!$A$2:$A$93,'Final Prices IND without CO2 '!$C80)</f>
        <v>22.15590829518165</v>
      </c>
      <c r="N80" s="10">
        <f>SUMIFS('Historical Data'!H$2:H$93,'Historical Data'!$B$2:$B$93,'Final Prices IND without CO2 '!$D80,'Historical Data'!$A$2:$A$93,'Final Prices IND without CO2 '!$C80)</f>
        <v>19.250684882724222</v>
      </c>
      <c r="O80" s="10">
        <f>SUMIFS('Historical Data'!I$2:I$93,'Historical Data'!$B$2:$B$93,'Final Prices IND without CO2 '!$D80,'Historical Data'!$A$2:$A$93,'Final Prices IND without CO2 '!$C80)</f>
        <v>18.799985604401705</v>
      </c>
      <c r="P80" s="10">
        <f>SUMIFS('Historical Data'!J$2:J$93,'Historical Data'!$B$2:$B$93,'Final Prices IND without CO2 '!$D80,'Historical Data'!$A$2:$A$93,'Final Prices IND without CO2 '!$C80)</f>
        <v>21.134290539882539</v>
      </c>
      <c r="Q80" s="10">
        <f>SUMIFS('Historical Data'!K$2:K$93,'Historical Data'!$B$2:$B$93,'Final Prices IND without CO2 '!$D80,'Historical Data'!$A$2:$A$93,'Final Prices IND without CO2 '!$C80)</f>
        <v>22.675858315204785</v>
      </c>
      <c r="R80" s="10">
        <f>SUMIFS('Historical Data'!L$2:L$93,'Historical Data'!$B$2:$B$93,'Final Prices IND without CO2 '!$D80,'Historical Data'!$A$2:$A$93,'Final Prices IND without CO2 '!$C80)</f>
        <v>31.787602465718948</v>
      </c>
      <c r="S80" s="10">
        <f>SUMIFS('Historical Data'!M$2:M$93,'Historical Data'!$B$2:$B$93,'Final Prices IND without CO2 '!$D80,'Historical Data'!$A$2:$A$93,'Final Prices IND without CO2 '!$C80)</f>
        <v>23.024014103141145</v>
      </c>
      <c r="T80" s="10">
        <f>SUMIFS('Historical Data'!N$2:N$93,'Historical Data'!$B$2:$B$93,'Final Prices IND without CO2 '!$D80,'Historical Data'!$A$2:$A$93,'Final Prices IND without CO2 '!$C80)</f>
        <v>30.407655138911707</v>
      </c>
      <c r="U80" s="10">
        <f>SUMIFS('Historical Data'!O$2:O$93,'Historical Data'!$B$2:$B$93,'Final Prices IND without CO2 '!$D80,'Historical Data'!$A$2:$A$93,'Final Prices IND without CO2 '!$C80)</f>
        <v>34.673062869505102</v>
      </c>
      <c r="V80" s="10">
        <f>SUMIFS('Historical Data'!P$2:P$93,'Historical Data'!$B$2:$B$93,'Final Prices IND without CO2 '!$D80,'Historical Data'!$A$2:$A$93,'Final Prices IND without CO2 '!$C80)</f>
        <v>37.091892934190469</v>
      </c>
      <c r="W80" s="10">
        <f>SUMIFS('Historical Data'!Q$2:Q$93,'Historical Data'!$B$2:$B$93,'Final Prices IND without CO2 '!$D80,'Historical Data'!$A$2:$A$93,'Final Prices IND without CO2 '!$C80)</f>
        <v>34.861178393065103</v>
      </c>
      <c r="X80" s="10">
        <f>SUMIFS('Historical Data'!R$2:R$93,'Historical Data'!$B$2:$B$93,'Final Prices IND without CO2 '!$D80,'Historical Data'!$A$2:$A$93,'Final Prices IND without CO2 '!$C80)</f>
        <v>33.201475253672555</v>
      </c>
      <c r="Y80" s="10">
        <f>SUMIFS('Historical Data'!S$2:S$93,'Historical Data'!$B$2:$B$93,'Final Prices IND without CO2 '!$D80,'Historical Data'!$A$2:$A$93,'Final Prices IND without CO2 '!$C80)</f>
        <v>25.228137540248749</v>
      </c>
      <c r="Z80" s="10">
        <f>SUMIFS('Historical Data'!T$2:T$93,'Historical Data'!$B$2:$B$93,'Final Prices IND without CO2 '!$D80,'Historical Data'!$A$2:$A$93,'Final Prices IND without CO2 '!$C80)</f>
        <v>23.292963541060743</v>
      </c>
      <c r="AA80" s="10">
        <f>SUMIFS('Historical Data'!U$2:U$93,'Historical Data'!$B$2:$B$93,'Final Prices IND without CO2 '!$D80,'Historical Data'!$A$2:$A$93,'Final Prices IND without CO2 '!$C80)</f>
        <v>28.573531989842241</v>
      </c>
      <c r="AB80" s="12">
        <f>AA80*'Projection of Coal-OIl-Gas-CO2'!P$27/'Projection of Coal-OIl-Gas-CO2'!O$27</f>
        <v>36.26731388443482</v>
      </c>
      <c r="AC80" s="12">
        <f>AB80*'Projection of Coal-OIl-Gas-CO2'!Q$27/'Projection of Coal-OIl-Gas-CO2'!P$27</f>
        <v>35.28760113682749</v>
      </c>
      <c r="AD80" s="12">
        <f>AC80*'Projection of Coal-OIl-Gas-CO2'!R$27/'Projection of Coal-OIl-Gas-CO2'!Q$27</f>
        <v>31.5534837667321</v>
      </c>
      <c r="AE80" s="12">
        <f>AD80*'Projection of Coal-OIl-Gas-CO2'!S$27/'Projection of Coal-OIl-Gas-CO2'!R$27</f>
        <v>31.374881505076132</v>
      </c>
      <c r="AF80" s="12">
        <f>AE80*'Projection of Coal-OIl-Gas-CO2'!T$27/'Projection of Coal-OIl-Gas-CO2'!S$27</f>
        <v>33.706024682998653</v>
      </c>
      <c r="AG80" s="12">
        <f>AF80*'Projection of Coal-OIl-Gas-CO2'!U$27/'Projection of Coal-OIl-Gas-CO2'!T$27</f>
        <v>35.944739696465916</v>
      </c>
      <c r="AH80" s="12">
        <f>AG80*'Projection of Coal-OIl-Gas-CO2'!V$27/'Projection of Coal-OIl-Gas-CO2'!U$27</f>
        <v>38.094402783266268</v>
      </c>
      <c r="AI80" s="12">
        <f>AH80*'Projection of Coal-OIl-Gas-CO2'!W$27/'Projection of Coal-OIl-Gas-CO2'!V$27</f>
        <v>39.961299834956634</v>
      </c>
      <c r="AJ80" s="12">
        <f>AI80*'Projection of Coal-OIl-Gas-CO2'!X$27/'Projection of Coal-OIl-Gas-CO2'!W$27</f>
        <v>40.648195437571069</v>
      </c>
      <c r="AK80" s="12">
        <f>AJ80*'Projection of Coal-OIl-Gas-CO2'!Y$27/'Projection of Coal-OIl-Gas-CO2'!X$27</f>
        <v>41.113245247239121</v>
      </c>
      <c r="AL80" s="12">
        <f>AK80*'Projection of Coal-OIl-Gas-CO2'!Z$27/'Projection of Coal-OIl-Gas-CO2'!Y$27</f>
        <v>41.558478898802377</v>
      </c>
      <c r="AM80" s="12">
        <f>AL80*'Projection of Coal-OIl-Gas-CO2'!AA$27/'Projection of Coal-OIl-Gas-CO2'!Z$27</f>
        <v>42.006681375874592</v>
      </c>
      <c r="AN80" s="12">
        <f>AM80*'Projection of Coal-OIl-Gas-CO2'!AB$27/'Projection of Coal-OIl-Gas-CO2'!AA$27</f>
        <v>42.443329044537769</v>
      </c>
      <c r="AO80" s="12">
        <f>AN80*'Projection of Coal-OIl-Gas-CO2'!AC$27/'Projection of Coal-OIl-Gas-CO2'!AB$27</f>
        <v>42.855162208446465</v>
      </c>
      <c r="AP80" s="12">
        <f>AO80*'Projection of Coal-OIl-Gas-CO2'!AD$27/'Projection of Coal-OIl-Gas-CO2'!AC$27</f>
        <v>43.243603172424613</v>
      </c>
      <c r="AQ80" s="12">
        <f>AP80*'Projection of Coal-OIl-Gas-CO2'!AE$27/'Projection of Coal-OIl-Gas-CO2'!AD$27</f>
        <v>43.600563128760477</v>
      </c>
      <c r="AR80" s="12">
        <f>AQ80*'Projection of Coal-OIl-Gas-CO2'!AF$27/'Projection of Coal-OIl-Gas-CO2'!AE$27</f>
        <v>43.9267806240195</v>
      </c>
      <c r="AS80" s="12">
        <f>AR80*'Projection of Coal-OIl-Gas-CO2'!AG$27/'Projection of Coal-OIl-Gas-CO2'!AF$27</f>
        <v>44.227138825513755</v>
      </c>
      <c r="AT80" s="12">
        <f>AS80*'Projection of Coal-OIl-Gas-CO2'!AH$27/'Projection of Coal-OIl-Gas-CO2'!AG$27</f>
        <v>44.505595029819446</v>
      </c>
      <c r="AU80" s="12">
        <f>AT80*'Projection of Coal-OIl-Gas-CO2'!AI$27/'Projection of Coal-OIl-Gas-CO2'!AH$27</f>
        <v>44.755909741725283</v>
      </c>
      <c r="AV80" s="12">
        <f>AU80*'Projection of Coal-OIl-Gas-CO2'!AJ$27/'Projection of Coal-OIl-Gas-CO2'!AI$27</f>
        <v>44.981723518017056</v>
      </c>
      <c r="AW80" s="12">
        <f>AV80*'Projection of Coal-OIl-Gas-CO2'!AK$27/'Projection of Coal-OIl-Gas-CO2'!AJ$27</f>
        <v>45.18088072547971</v>
      </c>
      <c r="AX80" s="12">
        <f>AW80*'Projection of Coal-OIl-Gas-CO2'!AL$27/'Projection of Coal-OIl-Gas-CO2'!AK$27</f>
        <v>45.357090251543305</v>
      </c>
      <c r="AY80" s="21">
        <f t="shared" si="2"/>
        <v>45.594628281477583</v>
      </c>
      <c r="AZ80" s="21">
        <f t="shared" si="3"/>
        <v>45.789887647557862</v>
      </c>
      <c r="BA80" s="21">
        <f t="shared" si="4"/>
        <v>45.989864829338956</v>
      </c>
      <c r="BB80" s="21">
        <f t="shared" si="5"/>
        <v>46.197700028199449</v>
      </c>
      <c r="BC80" s="21">
        <f t="shared" si="6"/>
        <v>46.408771037975555</v>
      </c>
      <c r="BD80" s="21">
        <f t="shared" si="7"/>
        <v>46.606999733001089</v>
      </c>
      <c r="BE80" s="21">
        <f t="shared" si="8"/>
        <v>46.814583769071533</v>
      </c>
      <c r="BF80" s="21">
        <f t="shared" si="9"/>
        <v>47.021205154797372</v>
      </c>
      <c r="BG80" s="21">
        <f t="shared" si="10"/>
        <v>47.225698839896552</v>
      </c>
      <c r="BH80" s="21">
        <f t="shared" si="11"/>
        <v>47.429870014639903</v>
      </c>
    </row>
    <row r="81" spans="1:60" x14ac:dyDescent="0.3">
      <c r="A81" s="9" t="s">
        <v>147</v>
      </c>
      <c r="B81" t="s">
        <v>47</v>
      </c>
      <c r="C81" s="9" t="s">
        <v>27</v>
      </c>
      <c r="D81" t="s">
        <v>83</v>
      </c>
      <c r="E81" t="s">
        <v>79</v>
      </c>
      <c r="F81" t="s">
        <v>90</v>
      </c>
      <c r="G81" t="s">
        <v>90</v>
      </c>
      <c r="H81" t="s">
        <v>80</v>
      </c>
      <c r="I81" s="9" t="s">
        <v>145</v>
      </c>
      <c r="J81" s="10">
        <f>SUMIFS('Historical Data'!D$2:D$93,'Historical Data'!$B$2:$B$93,'Final Prices IND without CO2 '!$D81,'Historical Data'!$A$2:$A$93,'Final Prices IND without CO2 '!$C81)</f>
        <v>28.782863428429355</v>
      </c>
      <c r="K81" s="10">
        <f>SUMIFS('Historical Data'!E$2:E$93,'Historical Data'!$B$2:$B$93,'Final Prices IND without CO2 '!$D81,'Historical Data'!$A$2:$A$93,'Final Prices IND without CO2 '!$C81)</f>
        <v>25.541134581372177</v>
      </c>
      <c r="L81" s="10">
        <f>SUMIFS('Historical Data'!F$2:F$93,'Historical Data'!$B$2:$B$93,'Final Prices IND without CO2 '!$D81,'Historical Data'!$A$2:$A$93,'Final Prices IND without CO2 '!$C81)</f>
        <v>24.882070717696731</v>
      </c>
      <c r="M81" s="10">
        <f>SUMIFS('Historical Data'!G$2:G$93,'Historical Data'!$B$2:$B$93,'Final Prices IND without CO2 '!$D81,'Historical Data'!$A$2:$A$93,'Final Prices IND without CO2 '!$C81)</f>
        <v>26.052726153115827</v>
      </c>
      <c r="N81" s="10">
        <f>SUMIFS('Historical Data'!H$2:H$93,'Historical Data'!$B$2:$B$93,'Final Prices IND without CO2 '!$D81,'Historical Data'!$A$2:$A$93,'Final Prices IND without CO2 '!$C81)</f>
        <v>24.4756026207349</v>
      </c>
      <c r="O81" s="10">
        <f>SUMIFS('Historical Data'!I$2:I$93,'Historical Data'!$B$2:$B$93,'Final Prices IND without CO2 '!$D81,'Historical Data'!$A$2:$A$93,'Final Prices IND without CO2 '!$C81)</f>
        <v>30.822794656358031</v>
      </c>
      <c r="P81" s="10">
        <f>SUMIFS('Historical Data'!J$2:J$93,'Historical Data'!$B$2:$B$93,'Final Prices IND without CO2 '!$D81,'Historical Data'!$A$2:$A$93,'Final Prices IND without CO2 '!$C81)</f>
        <v>34.948131529473372</v>
      </c>
      <c r="Q81" s="10">
        <f>SUMIFS('Historical Data'!K$2:K$93,'Historical Data'!$B$2:$B$93,'Final Prices IND without CO2 '!$D81,'Historical Data'!$A$2:$A$93,'Final Prices IND without CO2 '!$C81)</f>
        <v>34.48732001550723</v>
      </c>
      <c r="R81" s="10">
        <f>SUMIFS('Historical Data'!L$2:L$93,'Historical Data'!$B$2:$B$93,'Final Prices IND without CO2 '!$D81,'Historical Data'!$A$2:$A$93,'Final Prices IND without CO2 '!$C81)</f>
        <v>40.498260516819492</v>
      </c>
      <c r="S81" s="10">
        <f>SUMIFS('Historical Data'!M$2:M$93,'Historical Data'!$B$2:$B$93,'Final Prices IND without CO2 '!$D81,'Historical Data'!$A$2:$A$93,'Final Prices IND without CO2 '!$C81)</f>
        <v>28.329204898463935</v>
      </c>
      <c r="T81" s="10">
        <f>SUMIFS('Historical Data'!N$2:N$93,'Historical Data'!$B$2:$B$93,'Final Prices IND without CO2 '!$D81,'Historical Data'!$A$2:$A$93,'Final Prices IND without CO2 '!$C81)</f>
        <v>38.028152158056315</v>
      </c>
      <c r="U81" s="10">
        <f>SUMIFS('Historical Data'!O$2:O$93,'Historical Data'!$B$2:$B$93,'Final Prices IND without CO2 '!$D81,'Historical Data'!$A$2:$A$93,'Final Prices IND without CO2 '!$C81)</f>
        <v>48.094755791140223</v>
      </c>
      <c r="V81" s="10">
        <f>SUMIFS('Historical Data'!P$2:P$93,'Historical Data'!$B$2:$B$93,'Final Prices IND without CO2 '!$D81,'Historical Data'!$A$2:$A$93,'Final Prices IND without CO2 '!$C81)</f>
        <v>53.066640003318525</v>
      </c>
      <c r="W81" s="10">
        <f>SUMIFS('Historical Data'!Q$2:Q$93,'Historical Data'!$B$2:$B$93,'Final Prices IND without CO2 '!$D81,'Historical Data'!$A$2:$A$93,'Final Prices IND without CO2 '!$C81)</f>
        <v>46.087209982818273</v>
      </c>
      <c r="X81" s="10">
        <f>SUMIFS('Historical Data'!R$2:R$93,'Historical Data'!$B$2:$B$93,'Final Prices IND without CO2 '!$D81,'Historical Data'!$A$2:$A$93,'Final Prices IND without CO2 '!$C81)</f>
        <v>45.609387149496669</v>
      </c>
      <c r="Y81" s="10">
        <f>SUMIFS('Historical Data'!S$2:S$93,'Historical Data'!$B$2:$B$93,'Final Prices IND without CO2 '!$D81,'Historical Data'!$A$2:$A$93,'Final Prices IND without CO2 '!$C81)</f>
        <v>45.534994364852615</v>
      </c>
      <c r="Z81" s="10">
        <f>SUMIFS('Historical Data'!T$2:T$93,'Historical Data'!$B$2:$B$93,'Final Prices IND without CO2 '!$D81,'Historical Data'!$A$2:$A$93,'Final Prices IND without CO2 '!$C81)</f>
        <v>45.713407471299178</v>
      </c>
      <c r="AA81" s="10">
        <f>SUMIFS('Historical Data'!U$2:U$93,'Historical Data'!$B$2:$B$93,'Final Prices IND without CO2 '!$D81,'Historical Data'!$A$2:$A$93,'Final Prices IND without CO2 '!$C81)</f>
        <v>53.530428279292323</v>
      </c>
      <c r="AB81" s="12">
        <f>AA81*'Projection of Coal-OIl-Gas-CO2'!P$27/'Projection of Coal-OIl-Gas-CO2'!O$27</f>
        <v>67.944167541607442</v>
      </c>
      <c r="AC81" s="12">
        <f>AB81*'Projection of Coal-OIl-Gas-CO2'!Q$27/'Projection of Coal-OIl-Gas-CO2'!P$27</f>
        <v>66.108747160649756</v>
      </c>
      <c r="AD81" s="12">
        <f>AC81*'Projection of Coal-OIl-Gas-CO2'!R$27/'Projection of Coal-OIl-Gas-CO2'!Q$27</f>
        <v>59.113150601659058</v>
      </c>
      <c r="AE81" s="12">
        <f>AD81*'Projection of Coal-OIl-Gas-CO2'!S$27/'Projection of Coal-OIl-Gas-CO2'!R$27</f>
        <v>58.778552290134499</v>
      </c>
      <c r="AF81" s="12">
        <f>AE81*'Projection of Coal-OIl-Gas-CO2'!T$27/'Projection of Coal-OIl-Gas-CO2'!S$27</f>
        <v>63.14577902076423</v>
      </c>
      <c r="AG81" s="12">
        <f>AF81*'Projection of Coal-OIl-Gas-CO2'!U$27/'Projection of Coal-OIl-Gas-CO2'!T$27</f>
        <v>67.339848326189497</v>
      </c>
      <c r="AH81" s="12">
        <f>AG81*'Projection of Coal-OIl-Gas-CO2'!V$27/'Projection of Coal-OIl-Gas-CO2'!U$27</f>
        <v>71.367085341673487</v>
      </c>
      <c r="AI81" s="12">
        <f>AH81*'Projection of Coal-OIl-Gas-CO2'!W$27/'Projection of Coal-OIl-Gas-CO2'!V$27</f>
        <v>74.864580812862002</v>
      </c>
      <c r="AJ81" s="12">
        <f>AI81*'Projection of Coal-OIl-Gas-CO2'!X$27/'Projection of Coal-OIl-Gas-CO2'!W$27</f>
        <v>76.151429628198684</v>
      </c>
      <c r="AK81" s="12">
        <f>AJ81*'Projection of Coal-OIl-Gas-CO2'!Y$27/'Projection of Coal-OIl-Gas-CO2'!X$27</f>
        <v>77.022666529943422</v>
      </c>
      <c r="AL81" s="12">
        <f>AK81*'Projection of Coal-OIl-Gas-CO2'!Z$27/'Projection of Coal-OIl-Gas-CO2'!Y$27</f>
        <v>77.856779304696204</v>
      </c>
      <c r="AM81" s="12">
        <f>AL81*'Projection of Coal-OIl-Gas-CO2'!AA$27/'Projection of Coal-OIl-Gas-CO2'!Z$27</f>
        <v>78.696453957519822</v>
      </c>
      <c r="AN81" s="12">
        <f>AM81*'Projection of Coal-OIl-Gas-CO2'!AB$27/'Projection of Coal-OIl-Gas-CO2'!AA$27</f>
        <v>79.514481519495831</v>
      </c>
      <c r="AO81" s="12">
        <f>AN81*'Projection of Coal-OIl-Gas-CO2'!AC$27/'Projection of Coal-OIl-Gas-CO2'!AB$27</f>
        <v>80.286020916567423</v>
      </c>
      <c r="AP81" s="12">
        <f>AO81*'Projection of Coal-OIl-Gas-CO2'!AD$27/'Projection of Coal-OIl-Gas-CO2'!AC$27</f>
        <v>81.013736733091733</v>
      </c>
      <c r="AQ81" s="12">
        <f>AP81*'Projection of Coal-OIl-Gas-CO2'!AE$27/'Projection of Coal-OIl-Gas-CO2'!AD$27</f>
        <v>81.682475177747762</v>
      </c>
      <c r="AR81" s="12">
        <f>AQ81*'Projection of Coal-OIl-Gas-CO2'!AF$27/'Projection of Coal-OIl-Gas-CO2'!AE$27</f>
        <v>82.293619863662727</v>
      </c>
      <c r="AS81" s="12">
        <f>AR81*'Projection of Coal-OIl-Gas-CO2'!AG$27/'Projection of Coal-OIl-Gas-CO2'!AF$27</f>
        <v>82.856319048660282</v>
      </c>
      <c r="AT81" s="12">
        <f>AS81*'Projection of Coal-OIl-Gas-CO2'!AH$27/'Projection of Coal-OIl-Gas-CO2'!AG$27</f>
        <v>83.3779864392653</v>
      </c>
      <c r="AU81" s="12">
        <f>AT81*'Projection of Coal-OIl-Gas-CO2'!AI$27/'Projection of Coal-OIl-Gas-CO2'!AH$27</f>
        <v>83.846932796253668</v>
      </c>
      <c r="AV81" s="12">
        <f>AU81*'Projection of Coal-OIl-Gas-CO2'!AJ$27/'Projection of Coal-OIl-Gas-CO2'!AI$27</f>
        <v>84.269978437253187</v>
      </c>
      <c r="AW81" s="12">
        <f>AV81*'Projection of Coal-OIl-Gas-CO2'!AK$27/'Projection of Coal-OIl-Gas-CO2'!AJ$27</f>
        <v>84.643084940648492</v>
      </c>
      <c r="AX81" s="12">
        <f>AW81*'Projection of Coal-OIl-Gas-CO2'!AL$27/'Projection of Coal-OIl-Gas-CO2'!AK$27</f>
        <v>84.973200636545954</v>
      </c>
      <c r="AY81" s="21">
        <f t="shared" si="2"/>
        <v>85.418210811680069</v>
      </c>
      <c r="AZ81" s="21">
        <f t="shared" si="3"/>
        <v>85.784014993519918</v>
      </c>
      <c r="BA81" s="21">
        <f t="shared" si="4"/>
        <v>86.158657658999118</v>
      </c>
      <c r="BB81" s="21">
        <f t="shared" si="5"/>
        <v>86.548021746381323</v>
      </c>
      <c r="BC81" s="21">
        <f t="shared" si="6"/>
        <v>86.94344788952219</v>
      </c>
      <c r="BD81" s="21">
        <f t="shared" si="7"/>
        <v>87.314814892584195</v>
      </c>
      <c r="BE81" s="21">
        <f t="shared" si="8"/>
        <v>87.703708444796803</v>
      </c>
      <c r="BF81" s="21">
        <f t="shared" si="9"/>
        <v>88.090798541796175</v>
      </c>
      <c r="BG81" s="21">
        <f t="shared" si="10"/>
        <v>88.473902546847398</v>
      </c>
      <c r="BH81" s="21">
        <f t="shared" si="11"/>
        <v>88.856402352268105</v>
      </c>
    </row>
    <row r="82" spans="1:60" x14ac:dyDescent="0.3">
      <c r="A82" s="9" t="s">
        <v>147</v>
      </c>
      <c r="B82" t="s">
        <v>47</v>
      </c>
      <c r="C82" s="9" t="s">
        <v>29</v>
      </c>
      <c r="D82" t="s">
        <v>83</v>
      </c>
      <c r="E82" t="s">
        <v>79</v>
      </c>
      <c r="F82" t="s">
        <v>90</v>
      </c>
      <c r="G82" t="s">
        <v>90</v>
      </c>
      <c r="H82" t="s">
        <v>80</v>
      </c>
      <c r="I82" s="9" t="s">
        <v>145</v>
      </c>
      <c r="J82" s="10">
        <f>SUMIFS('Historical Data'!D$2:D$93,'Historical Data'!$B$2:$B$93,'Final Prices IND without CO2 '!$D82,'Historical Data'!$A$2:$A$93,'Final Prices IND without CO2 '!$C82)</f>
        <v>15.201973365758665</v>
      </c>
      <c r="K82" s="10">
        <f>SUMIFS('Historical Data'!E$2:E$93,'Historical Data'!$B$2:$B$93,'Final Prices IND without CO2 '!$D82,'Historical Data'!$A$2:$A$93,'Final Prices IND without CO2 '!$C82)</f>
        <v>12.704899045279154</v>
      </c>
      <c r="L82" s="10">
        <f>SUMIFS('Historical Data'!F$2:F$93,'Historical Data'!$B$2:$B$93,'Final Prices IND without CO2 '!$D82,'Historical Data'!$A$2:$A$93,'Final Prices IND without CO2 '!$C82)</f>
        <v>15.440674658042461</v>
      </c>
      <c r="M82" s="10">
        <f>SUMIFS('Historical Data'!G$2:G$93,'Historical Data'!$B$2:$B$93,'Final Prices IND without CO2 '!$D82,'Historical Data'!$A$2:$A$93,'Final Prices IND without CO2 '!$C82)</f>
        <v>17.807664478787796</v>
      </c>
      <c r="N82" s="10">
        <f>SUMIFS('Historical Data'!H$2:H$93,'Historical Data'!$B$2:$B$93,'Final Prices IND without CO2 '!$D82,'Historical Data'!$A$2:$A$93,'Final Prices IND without CO2 '!$C82)</f>
        <v>19.976086763258316</v>
      </c>
      <c r="O82" s="10">
        <f>SUMIFS('Historical Data'!I$2:I$93,'Historical Data'!$B$2:$B$93,'Final Prices IND without CO2 '!$D82,'Historical Data'!$A$2:$A$93,'Final Prices IND without CO2 '!$C82)</f>
        <v>26.099233681894123</v>
      </c>
      <c r="P82" s="10">
        <f>SUMIFS('Historical Data'!J$2:J$93,'Historical Data'!$B$2:$B$93,'Final Prices IND without CO2 '!$D82,'Historical Data'!$A$2:$A$93,'Final Prices IND without CO2 '!$C82)</f>
        <v>30.691396879267533</v>
      </c>
      <c r="Q82" s="10">
        <f>SUMIFS('Historical Data'!K$2:K$93,'Historical Data'!$B$2:$B$93,'Final Prices IND without CO2 '!$D82,'Historical Data'!$A$2:$A$93,'Final Prices IND without CO2 '!$C82)</f>
        <v>30.954997910227064</v>
      </c>
      <c r="R82" s="10">
        <f>SUMIFS('Historical Data'!L$2:L$93,'Historical Data'!$B$2:$B$93,'Final Prices IND without CO2 '!$D82,'Historical Data'!$A$2:$A$93,'Final Prices IND without CO2 '!$C82)</f>
        <v>38.298704803821927</v>
      </c>
      <c r="S82" s="10">
        <f>SUMIFS('Historical Data'!M$2:M$93,'Historical Data'!$B$2:$B$93,'Final Prices IND without CO2 '!$D82,'Historical Data'!$A$2:$A$93,'Final Prices IND without CO2 '!$C82)</f>
        <v>34.830242998788172</v>
      </c>
      <c r="T82" s="10">
        <f>SUMIFS('Historical Data'!N$2:N$93,'Historical Data'!$B$2:$B$93,'Final Prices IND without CO2 '!$D82,'Historical Data'!$A$2:$A$93,'Final Prices IND without CO2 '!$C82)</f>
        <v>41.344930428435696</v>
      </c>
      <c r="U82" s="10">
        <f>SUMIFS('Historical Data'!O$2:O$93,'Historical Data'!$B$2:$B$93,'Final Prices IND without CO2 '!$D82,'Historical Data'!$A$2:$A$93,'Final Prices IND without CO2 '!$C82)</f>
        <v>49.862094415809814</v>
      </c>
      <c r="V82" s="10">
        <f>SUMIFS('Historical Data'!P$2:P$93,'Historical Data'!$B$2:$B$93,'Final Prices IND without CO2 '!$D82,'Historical Data'!$A$2:$A$93,'Final Prices IND without CO2 '!$C82)</f>
        <v>56.600196589313626</v>
      </c>
      <c r="W82" s="10">
        <f>SUMIFS('Historical Data'!Q$2:Q$93,'Historical Data'!$B$2:$B$93,'Final Prices IND without CO2 '!$D82,'Historical Data'!$A$2:$A$93,'Final Prices IND without CO2 '!$C82)</f>
        <v>52.713263332281308</v>
      </c>
      <c r="X82" s="10">
        <f>SUMIFS('Historical Data'!R$2:R$93,'Historical Data'!$B$2:$B$93,'Final Prices IND without CO2 '!$D82,'Historical Data'!$A$2:$A$93,'Final Prices IND without CO2 '!$C82)</f>
        <v>51.11405922994954</v>
      </c>
      <c r="Y82" s="10">
        <f>SUMIFS('Historical Data'!S$2:S$93,'Historical Data'!$B$2:$B$93,'Final Prices IND without CO2 '!$D82,'Historical Data'!$A$2:$A$93,'Final Prices IND without CO2 '!$C82)</f>
        <v>37.1850456056669</v>
      </c>
      <c r="Z82" s="10">
        <f>SUMIFS('Historical Data'!T$2:T$93,'Historical Data'!$B$2:$B$93,'Final Prices IND without CO2 '!$D82,'Historical Data'!$A$2:$A$93,'Final Prices IND without CO2 '!$C82)</f>
        <v>29.858542645439755</v>
      </c>
      <c r="AA82" s="10">
        <f>SUMIFS('Historical Data'!U$2:U$93,'Historical Data'!$B$2:$B$93,'Final Prices IND without CO2 '!$D82,'Historical Data'!$A$2:$A$93,'Final Prices IND without CO2 '!$C82)</f>
        <v>35.224909109907927</v>
      </c>
      <c r="AB82" s="12">
        <f>AA82*'Projection of Coal-OIl-Gas-CO2'!P$27/'Projection of Coal-OIl-Gas-CO2'!O$27</f>
        <v>44.709657724283737</v>
      </c>
      <c r="AC82" s="12">
        <f>AB82*'Projection of Coal-OIl-Gas-CO2'!Q$27/'Projection of Coal-OIl-Gas-CO2'!P$27</f>
        <v>43.501886402889006</v>
      </c>
      <c r="AD82" s="12">
        <f>AC82*'Projection of Coal-OIl-Gas-CO2'!R$27/'Projection of Coal-OIl-Gas-CO2'!Q$27</f>
        <v>38.898537225961974</v>
      </c>
      <c r="AE82" s="12">
        <f>AD82*'Projection of Coal-OIl-Gas-CO2'!S$27/'Projection of Coal-OIl-Gas-CO2'!R$27</f>
        <v>38.678359740172262</v>
      </c>
      <c r="AF82" s="12">
        <f>AE82*'Projection of Coal-OIl-Gas-CO2'!T$27/'Projection of Coal-OIl-Gas-CO2'!S$27</f>
        <v>41.552148902593416</v>
      </c>
      <c r="AG82" s="12">
        <f>AF82*'Projection of Coal-OIl-Gas-CO2'!U$27/'Projection of Coal-OIl-Gas-CO2'!T$27</f>
        <v>44.311994374283955</v>
      </c>
      <c r="AH82" s="12">
        <f>AG82*'Projection of Coal-OIl-Gas-CO2'!V$27/'Projection of Coal-OIl-Gas-CO2'!U$27</f>
        <v>46.962058317249962</v>
      </c>
      <c r="AI82" s="12">
        <f>AH82*'Projection of Coal-OIl-Gas-CO2'!W$27/'Projection of Coal-OIl-Gas-CO2'!V$27</f>
        <v>49.263533647171592</v>
      </c>
      <c r="AJ82" s="12">
        <f>AI82*'Projection of Coal-OIl-Gas-CO2'!X$27/'Projection of Coal-OIl-Gas-CO2'!W$27</f>
        <v>50.110325537606784</v>
      </c>
      <c r="AK82" s="12">
        <f>AJ82*'Projection of Coal-OIl-Gas-CO2'!Y$27/'Projection of Coal-OIl-Gas-CO2'!X$27</f>
        <v>50.683630135825886</v>
      </c>
      <c r="AL82" s="12">
        <f>AK82*'Projection of Coal-OIl-Gas-CO2'!Z$27/'Projection of Coal-OIl-Gas-CO2'!Y$27</f>
        <v>51.232505749612933</v>
      </c>
      <c r="AM82" s="12">
        <f>AL82*'Projection of Coal-OIl-Gas-CO2'!AA$27/'Projection of Coal-OIl-Gas-CO2'!Z$27</f>
        <v>51.785041275263623</v>
      </c>
      <c r="AN82" s="12">
        <f>AM82*'Projection of Coal-OIl-Gas-CO2'!AB$27/'Projection of Coal-OIl-Gas-CO2'!AA$27</f>
        <v>52.323332251933273</v>
      </c>
      <c r="AO82" s="12">
        <f>AN82*'Projection of Coal-OIl-Gas-CO2'!AC$27/'Projection of Coal-OIl-Gas-CO2'!AB$27</f>
        <v>52.831032377080099</v>
      </c>
      <c r="AP82" s="12">
        <f>AO82*'Projection of Coal-OIl-Gas-CO2'!AD$27/'Projection of Coal-OIl-Gas-CO2'!AC$27</f>
        <v>53.30989504115535</v>
      </c>
      <c r="AQ82" s="12">
        <f>AP82*'Projection of Coal-OIl-Gas-CO2'!AE$27/'Projection of Coal-OIl-Gas-CO2'!AD$27</f>
        <v>53.749948515198312</v>
      </c>
      <c r="AR82" s="12">
        <f>AQ82*'Projection of Coal-OIl-Gas-CO2'!AF$27/'Projection of Coal-OIl-Gas-CO2'!AE$27</f>
        <v>54.15210326542821</v>
      </c>
      <c r="AS82" s="12">
        <f>AR82*'Projection of Coal-OIl-Gas-CO2'!AG$27/'Projection of Coal-OIl-Gas-CO2'!AF$27</f>
        <v>54.522379168029673</v>
      </c>
      <c r="AT82" s="12">
        <f>AS82*'Projection of Coal-OIl-Gas-CO2'!AH$27/'Projection of Coal-OIl-Gas-CO2'!AG$27</f>
        <v>54.865654703278338</v>
      </c>
      <c r="AU82" s="12">
        <f>AT82*'Projection of Coal-OIl-Gas-CO2'!AI$27/'Projection of Coal-OIl-Gas-CO2'!AH$27</f>
        <v>55.174237939641642</v>
      </c>
      <c r="AV82" s="12">
        <f>AU82*'Projection of Coal-OIl-Gas-CO2'!AJ$27/'Projection of Coal-OIl-Gas-CO2'!AI$27</f>
        <v>55.452616886580039</v>
      </c>
      <c r="AW82" s="12">
        <f>AV82*'Projection of Coal-OIl-Gas-CO2'!AK$27/'Projection of Coal-OIl-Gas-CO2'!AJ$27</f>
        <v>55.698134120289502</v>
      </c>
      <c r="AX82" s="12">
        <f>AW82*'Projection of Coal-OIl-Gas-CO2'!AL$27/'Projection of Coal-OIl-Gas-CO2'!AK$27</f>
        <v>55.915361886954706</v>
      </c>
      <c r="AY82" s="21">
        <f t="shared" si="2"/>
        <v>56.208194271749051</v>
      </c>
      <c r="AZ82" s="21">
        <f t="shared" si="3"/>
        <v>56.448906320419724</v>
      </c>
      <c r="BA82" s="21">
        <f t="shared" si="4"/>
        <v>56.695434402940293</v>
      </c>
      <c r="BB82" s="21">
        <f t="shared" si="5"/>
        <v>56.951649700100688</v>
      </c>
      <c r="BC82" s="21">
        <f t="shared" si="6"/>
        <v>57.211854043677874</v>
      </c>
      <c r="BD82" s="21">
        <f t="shared" si="7"/>
        <v>57.456226624839076</v>
      </c>
      <c r="BE82" s="21">
        <f t="shared" si="8"/>
        <v>57.712132293268326</v>
      </c>
      <c r="BF82" s="21">
        <f t="shared" si="9"/>
        <v>57.966851224583536</v>
      </c>
      <c r="BG82" s="21">
        <f t="shared" si="10"/>
        <v>58.218947166860687</v>
      </c>
      <c r="BH82" s="21">
        <f t="shared" si="11"/>
        <v>58.470645524478925</v>
      </c>
    </row>
    <row r="83" spans="1:60" x14ac:dyDescent="0.3">
      <c r="A83" s="9" t="s">
        <v>147</v>
      </c>
      <c r="B83" t="s">
        <v>47</v>
      </c>
      <c r="C83" s="9" t="s">
        <v>31</v>
      </c>
      <c r="D83" t="s">
        <v>83</v>
      </c>
      <c r="E83" t="s">
        <v>79</v>
      </c>
      <c r="F83" t="s">
        <v>90</v>
      </c>
      <c r="G83" t="s">
        <v>90</v>
      </c>
      <c r="H83" t="s">
        <v>80</v>
      </c>
      <c r="I83" s="9" t="s">
        <v>145</v>
      </c>
      <c r="J83" s="10">
        <f>SUMIFS('Historical Data'!D$2:D$93,'Historical Data'!$B$2:$B$93,'Final Prices IND without CO2 '!$D83,'Historical Data'!$A$2:$A$93,'Final Prices IND without CO2 '!$C83)</f>
        <v>31.480676570412783</v>
      </c>
      <c r="K83" s="10">
        <f>SUMIFS('Historical Data'!E$2:E$93,'Historical Data'!$B$2:$B$93,'Final Prices IND without CO2 '!$D83,'Historical Data'!$A$2:$A$93,'Final Prices IND without CO2 '!$C83)</f>
        <v>30.047024211618069</v>
      </c>
      <c r="L83" s="10">
        <f>SUMIFS('Historical Data'!F$2:F$93,'Historical Data'!$B$2:$B$93,'Final Prices IND without CO2 '!$D83,'Historical Data'!$A$2:$A$93,'Final Prices IND without CO2 '!$C83)</f>
        <v>28.423585764471103</v>
      </c>
      <c r="M83" s="10">
        <f>SUMIFS('Historical Data'!G$2:G$93,'Historical Data'!$B$2:$B$93,'Final Prices IND without CO2 '!$D83,'Historical Data'!$A$2:$A$93,'Final Prices IND without CO2 '!$C83)</f>
        <v>28.335569916050879</v>
      </c>
      <c r="N83" s="10">
        <f>SUMIFS('Historical Data'!H$2:H$93,'Historical Data'!$B$2:$B$93,'Final Prices IND without CO2 '!$D83,'Historical Data'!$A$2:$A$93,'Final Prices IND without CO2 '!$C83)</f>
        <v>25.964981715349243</v>
      </c>
      <c r="O83" s="10">
        <f>SUMIFS('Historical Data'!I$2:I$93,'Historical Data'!$B$2:$B$93,'Final Prices IND without CO2 '!$D83,'Historical Data'!$A$2:$A$93,'Final Prices IND without CO2 '!$C83)</f>
        <v>33.188322361646662</v>
      </c>
      <c r="P83" s="10">
        <f>SUMIFS('Historical Data'!J$2:J$93,'Historical Data'!$B$2:$B$93,'Final Prices IND without CO2 '!$D83,'Historical Data'!$A$2:$A$93,'Final Prices IND without CO2 '!$C83)</f>
        <v>39.989120396140962</v>
      </c>
      <c r="Q83" s="10">
        <f>SUMIFS('Historical Data'!K$2:K$93,'Historical Data'!$B$2:$B$93,'Final Prices IND without CO2 '!$D83,'Historical Data'!$A$2:$A$93,'Final Prices IND without CO2 '!$C83)</f>
        <v>38.674013206709603</v>
      </c>
      <c r="R83" s="10">
        <f>SUMIFS('Historical Data'!L$2:L$93,'Historical Data'!$B$2:$B$93,'Final Prices IND without CO2 '!$D83,'Historical Data'!$A$2:$A$93,'Final Prices IND without CO2 '!$C83)</f>
        <v>47.379982702009904</v>
      </c>
      <c r="S83" s="10">
        <f>SUMIFS('Historical Data'!M$2:M$93,'Historical Data'!$B$2:$B$93,'Final Prices IND without CO2 '!$D83,'Historical Data'!$A$2:$A$93,'Final Prices IND without CO2 '!$C83)</f>
        <v>39.892752103734573</v>
      </c>
      <c r="T83" s="10">
        <f>SUMIFS('Historical Data'!N$2:N$93,'Historical Data'!$B$2:$B$93,'Final Prices IND without CO2 '!$D83,'Historical Data'!$A$2:$A$93,'Final Prices IND without CO2 '!$C83)</f>
        <v>48.026509144523729</v>
      </c>
      <c r="U83" s="10">
        <f>SUMIFS('Historical Data'!O$2:O$93,'Historical Data'!$B$2:$B$93,'Final Prices IND without CO2 '!$D83,'Historical Data'!$A$2:$A$93,'Final Prices IND without CO2 '!$C83)</f>
        <v>65.303907247561071</v>
      </c>
      <c r="V83" s="10">
        <f>SUMIFS('Historical Data'!P$2:P$93,'Historical Data'!$B$2:$B$93,'Final Prices IND without CO2 '!$D83,'Historical Data'!$A$2:$A$93,'Final Prices IND without CO2 '!$C83)</f>
        <v>69.280362244382189</v>
      </c>
      <c r="W83" s="10">
        <f>SUMIFS('Historical Data'!Q$2:Q$93,'Historical Data'!$B$2:$B$93,'Final Prices IND without CO2 '!$D83,'Historical Data'!$A$2:$A$93,'Final Prices IND without CO2 '!$C83)</f>
        <v>65.099316145811954</v>
      </c>
      <c r="X83" s="10">
        <f>SUMIFS('Historical Data'!R$2:R$93,'Historical Data'!$B$2:$B$93,'Final Prices IND without CO2 '!$D83,'Historical Data'!$A$2:$A$93,'Final Prices IND without CO2 '!$C83)</f>
        <v>62.000007850455944</v>
      </c>
      <c r="Y83" s="10">
        <f>SUMIFS('Historical Data'!S$2:S$93,'Historical Data'!$B$2:$B$93,'Final Prices IND without CO2 '!$D83,'Historical Data'!$A$2:$A$93,'Final Prices IND without CO2 '!$C83)</f>
        <v>47.110699557688726</v>
      </c>
      <c r="Z83" s="10">
        <f>SUMIFS('Historical Data'!T$2:T$93,'Historical Data'!$B$2:$B$93,'Final Prices IND without CO2 '!$D83,'Historical Data'!$A$2:$A$93,'Final Prices IND without CO2 '!$C83)</f>
        <v>43.496980521864167</v>
      </c>
      <c r="AA83" s="10">
        <f>SUMIFS('Historical Data'!U$2:U$93,'Historical Data'!$B$2:$B$93,'Final Prices IND without CO2 '!$D83,'Historical Data'!$A$2:$A$93,'Final Prices IND without CO2 '!$C83)</f>
        <v>53.357846124307791</v>
      </c>
      <c r="AB83" s="12">
        <f>AA83*'Projection of Coal-OIl-Gas-CO2'!P$27/'Projection of Coal-OIl-Gas-CO2'!O$27</f>
        <v>67.725115476643907</v>
      </c>
      <c r="AC83" s="12">
        <f>AB83*'Projection of Coal-OIl-Gas-CO2'!Q$27/'Projection of Coal-OIl-Gas-CO2'!P$27</f>
        <v>65.895612492853218</v>
      </c>
      <c r="AD83" s="12">
        <f>AC83*'Projection of Coal-OIl-Gas-CO2'!R$27/'Projection of Coal-OIl-Gas-CO2'!Q$27</f>
        <v>58.922569744253387</v>
      </c>
      <c r="AE83" s="12">
        <f>AD83*'Projection of Coal-OIl-Gas-CO2'!S$27/'Projection of Coal-OIl-Gas-CO2'!R$27</f>
        <v>58.589050178024046</v>
      </c>
      <c r="AF83" s="12">
        <f>AE83*'Projection of Coal-OIl-Gas-CO2'!T$27/'Projection of Coal-OIl-Gas-CO2'!S$27</f>
        <v>62.942196965251391</v>
      </c>
      <c r="AG83" s="12">
        <f>AF83*'Projection of Coal-OIl-Gas-CO2'!U$27/'Projection of Coal-OIl-Gas-CO2'!T$27</f>
        <v>67.122744586988489</v>
      </c>
      <c r="AH83" s="12">
        <f>AG83*'Projection of Coal-OIl-Gas-CO2'!V$27/'Projection of Coal-OIl-Gas-CO2'!U$27</f>
        <v>71.136997786256032</v>
      </c>
      <c r="AI83" s="12">
        <f>AH83*'Projection of Coal-OIl-Gas-CO2'!W$27/'Projection of Coal-OIl-Gas-CO2'!V$27</f>
        <v>74.623217328503401</v>
      </c>
      <c r="AJ83" s="12">
        <f>AI83*'Projection of Coal-OIl-Gas-CO2'!X$27/'Projection of Coal-OIl-Gas-CO2'!W$27</f>
        <v>75.905917341956197</v>
      </c>
      <c r="AK83" s="12">
        <f>AJ83*'Projection of Coal-OIl-Gas-CO2'!Y$27/'Projection of Coal-OIl-Gas-CO2'!X$27</f>
        <v>76.774345375047389</v>
      </c>
      <c r="AL83" s="12">
        <f>AK83*'Projection of Coal-OIl-Gas-CO2'!Z$27/'Projection of Coal-OIl-Gas-CO2'!Y$27</f>
        <v>77.60576896936962</v>
      </c>
      <c r="AM83" s="12">
        <f>AL83*'Projection of Coal-OIl-Gas-CO2'!AA$27/'Projection of Coal-OIl-Gas-CO2'!Z$27</f>
        <v>78.442736510262179</v>
      </c>
      <c r="AN83" s="12">
        <f>AM83*'Projection of Coal-OIl-Gas-CO2'!AB$27/'Projection of Coal-OIl-Gas-CO2'!AA$27</f>
        <v>79.258126750549948</v>
      </c>
      <c r="AO83" s="12">
        <f>AN83*'Projection of Coal-OIl-Gas-CO2'!AC$27/'Projection of Coal-OIl-Gas-CO2'!AB$27</f>
        <v>80.027178703824021</v>
      </c>
      <c r="AP83" s="12">
        <f>AO83*'Projection of Coal-OIl-Gas-CO2'!AD$27/'Projection of Coal-OIl-Gas-CO2'!AC$27</f>
        <v>80.752548363818875</v>
      </c>
      <c r="AQ83" s="12">
        <f>AP83*'Projection of Coal-OIl-Gas-CO2'!AE$27/'Projection of Coal-OIl-Gas-CO2'!AD$27</f>
        <v>81.41913079505207</v>
      </c>
      <c r="AR83" s="12">
        <f>AQ83*'Projection of Coal-OIl-Gas-CO2'!AF$27/'Projection of Coal-OIl-Gas-CO2'!AE$27</f>
        <v>82.028305149880723</v>
      </c>
      <c r="AS83" s="12">
        <f>AR83*'Projection of Coal-OIl-Gas-CO2'!AG$27/'Projection of Coal-OIl-Gas-CO2'!AF$27</f>
        <v>82.589190192135973</v>
      </c>
      <c r="AT83" s="12">
        <f>AS83*'Projection of Coal-OIl-Gas-CO2'!AH$27/'Projection of Coal-OIl-Gas-CO2'!AG$27</f>
        <v>83.109175726545359</v>
      </c>
      <c r="AU83" s="12">
        <f>AT83*'Projection of Coal-OIl-Gas-CO2'!AI$27/'Projection of Coal-OIl-Gas-CO2'!AH$27</f>
        <v>83.57661020000387</v>
      </c>
      <c r="AV83" s="12">
        <f>AU83*'Projection of Coal-OIl-Gas-CO2'!AJ$27/'Projection of Coal-OIl-Gas-CO2'!AI$27</f>
        <v>83.998291941428363</v>
      </c>
      <c r="AW83" s="12">
        <f>AV83*'Projection of Coal-OIl-Gas-CO2'!AK$27/'Projection of Coal-OIl-Gas-CO2'!AJ$27</f>
        <v>84.370195549078858</v>
      </c>
      <c r="AX83" s="12">
        <f>AW83*'Projection of Coal-OIl-Gas-CO2'!AL$27/'Projection of Coal-OIl-Gas-CO2'!AK$27</f>
        <v>84.699246951638443</v>
      </c>
      <c r="AY83" s="21">
        <f t="shared" si="2"/>
        <v>85.142822413517251</v>
      </c>
      <c r="AZ83" s="21">
        <f t="shared" si="3"/>
        <v>85.507447242304352</v>
      </c>
      <c r="BA83" s="21">
        <f t="shared" si="4"/>
        <v>85.880882059450528</v>
      </c>
      <c r="BB83" s="21">
        <f t="shared" si="5"/>
        <v>86.268990836620787</v>
      </c>
      <c r="BC83" s="21">
        <f t="shared" si="6"/>
        <v>86.663142125475588</v>
      </c>
      <c r="BD83" s="21">
        <f t="shared" si="7"/>
        <v>87.033311840943611</v>
      </c>
      <c r="BE83" s="21">
        <f t="shared" si="8"/>
        <v>87.420951599950058</v>
      </c>
      <c r="BF83" s="21">
        <f t="shared" si="9"/>
        <v>87.806793718084691</v>
      </c>
      <c r="BG83" s="21">
        <f t="shared" si="10"/>
        <v>88.18866259543563</v>
      </c>
      <c r="BH83" s="21">
        <f t="shared" si="11"/>
        <v>88.569929221096231</v>
      </c>
    </row>
    <row r="84" spans="1:60" x14ac:dyDescent="0.3">
      <c r="A84" s="9" t="s">
        <v>147</v>
      </c>
      <c r="B84" t="s">
        <v>47</v>
      </c>
      <c r="C84" s="9" t="s">
        <v>33</v>
      </c>
      <c r="D84" t="s">
        <v>83</v>
      </c>
      <c r="E84" t="s">
        <v>79</v>
      </c>
      <c r="F84" t="s">
        <v>90</v>
      </c>
      <c r="G84" t="s">
        <v>90</v>
      </c>
      <c r="H84" t="s">
        <v>80</v>
      </c>
      <c r="I84" s="9" t="s">
        <v>145</v>
      </c>
      <c r="J84" s="10">
        <f>SUMIFS('Historical Data'!D$2:D$93,'Historical Data'!$B$2:$B$93,'Final Prices IND without CO2 '!$D84,'Historical Data'!$A$2:$A$93,'Final Prices IND without CO2 '!$C84)</f>
        <v>35.236844383211952</v>
      </c>
      <c r="K84" s="10">
        <f>SUMIFS('Historical Data'!E$2:E$93,'Historical Data'!$B$2:$B$93,'Final Prices IND without CO2 '!$D84,'Historical Data'!$A$2:$A$93,'Final Prices IND without CO2 '!$C84)</f>
        <v>32.189891950570697</v>
      </c>
      <c r="L84" s="10">
        <f>SUMIFS('Historical Data'!F$2:F$93,'Historical Data'!$B$2:$B$93,'Final Prices IND without CO2 '!$D84,'Historical Data'!$A$2:$A$93,'Final Prices IND without CO2 '!$C84)</f>
        <v>33.543248690881668</v>
      </c>
      <c r="M84" s="10">
        <f>SUMIFS('Historical Data'!G$2:G$93,'Historical Data'!$B$2:$B$93,'Final Prices IND without CO2 '!$D84,'Historical Data'!$A$2:$A$93,'Final Prices IND without CO2 '!$C84)</f>
        <v>33.582371845246065</v>
      </c>
      <c r="N84" s="10">
        <f>SUMIFS('Historical Data'!H$2:H$93,'Historical Data'!$B$2:$B$93,'Final Prices IND without CO2 '!$D84,'Historical Data'!$A$2:$A$93,'Final Prices IND without CO2 '!$C84)</f>
        <v>32.068142621329784</v>
      </c>
      <c r="O84" s="10">
        <f>SUMIFS('Historical Data'!I$2:I$93,'Historical Data'!$B$2:$B$93,'Final Prices IND without CO2 '!$D84,'Historical Data'!$A$2:$A$93,'Final Prices IND without CO2 '!$C84)</f>
        <v>33.162079889712025</v>
      </c>
      <c r="P84" s="10">
        <f>SUMIFS('Historical Data'!J$2:J$93,'Historical Data'!$B$2:$B$93,'Final Prices IND without CO2 '!$D84,'Historical Data'!$A$2:$A$93,'Final Prices IND without CO2 '!$C84)</f>
        <v>40.574948596380629</v>
      </c>
      <c r="Q84" s="10">
        <f>SUMIFS('Historical Data'!K$2:K$93,'Historical Data'!$B$2:$B$93,'Final Prices IND without CO2 '!$D84,'Historical Data'!$A$2:$A$93,'Final Prices IND without CO2 '!$C84)</f>
        <v>36.923103799744815</v>
      </c>
      <c r="R84" s="10">
        <f>SUMIFS('Historical Data'!L$2:L$93,'Historical Data'!$B$2:$B$93,'Final Prices IND without CO2 '!$D84,'Historical Data'!$A$2:$A$93,'Final Prices IND without CO2 '!$C84)</f>
        <v>45.776444784402301</v>
      </c>
      <c r="S84" s="10">
        <f>SUMIFS('Historical Data'!M$2:M$93,'Historical Data'!$B$2:$B$93,'Final Prices IND without CO2 '!$D84,'Historical Data'!$A$2:$A$93,'Final Prices IND without CO2 '!$C84)</f>
        <v>37.011369052885449</v>
      </c>
      <c r="T84" s="10">
        <f>SUMIFS('Historical Data'!N$2:N$93,'Historical Data'!$B$2:$B$93,'Final Prices IND without CO2 '!$D84,'Historical Data'!$A$2:$A$93,'Final Prices IND without CO2 '!$C84)</f>
        <v>45.937794040399147</v>
      </c>
      <c r="U84" s="10">
        <f>SUMIFS('Historical Data'!O$2:O$93,'Historical Data'!$B$2:$B$93,'Final Prices IND without CO2 '!$D84,'Historical Data'!$A$2:$A$93,'Final Prices IND without CO2 '!$C84)</f>
        <v>53.930627665673335</v>
      </c>
      <c r="V84" s="10">
        <f>SUMIFS('Historical Data'!P$2:P$93,'Historical Data'!$B$2:$B$93,'Final Prices IND without CO2 '!$D84,'Historical Data'!$A$2:$A$93,'Final Prices IND without CO2 '!$C84)</f>
        <v>61.219973631899158</v>
      </c>
      <c r="W84" s="10">
        <f>SUMIFS('Historical Data'!Q$2:Q$93,'Historical Data'!$B$2:$B$93,'Final Prices IND without CO2 '!$D84,'Historical Data'!$A$2:$A$93,'Final Prices IND without CO2 '!$C84)</f>
        <v>57.213190683329529</v>
      </c>
      <c r="X84" s="10">
        <f>SUMIFS('Historical Data'!R$2:R$93,'Historical Data'!$B$2:$B$93,'Final Prices IND without CO2 '!$D84,'Historical Data'!$A$2:$A$93,'Final Prices IND without CO2 '!$C84)</f>
        <v>52.30509672993864</v>
      </c>
      <c r="Y84" s="10">
        <f>SUMIFS('Historical Data'!S$2:S$93,'Historical Data'!$B$2:$B$93,'Final Prices IND without CO2 '!$D84,'Historical Data'!$A$2:$A$93,'Final Prices IND without CO2 '!$C84)</f>
        <v>41.629132403524622</v>
      </c>
      <c r="Z84" s="10">
        <f>SUMIFS('Historical Data'!T$2:T$93,'Historical Data'!$B$2:$B$93,'Final Prices IND without CO2 '!$D84,'Historical Data'!$A$2:$A$93,'Final Prices IND without CO2 '!$C84)</f>
        <v>28.445184799391292</v>
      </c>
      <c r="AA84" s="10">
        <f>SUMIFS('Historical Data'!U$2:U$93,'Historical Data'!$B$2:$B$93,'Final Prices IND without CO2 '!$D84,'Historical Data'!$A$2:$A$93,'Final Prices IND without CO2 '!$C84)</f>
        <v>38.854707698522652</v>
      </c>
      <c r="AB84" s="12">
        <f>AA84*'Projection of Coal-OIl-Gas-CO2'!P$27/'Projection of Coal-OIl-Gas-CO2'!O$27</f>
        <v>49.316825112528463</v>
      </c>
      <c r="AC84" s="12">
        <f>AB84*'Projection of Coal-OIl-Gas-CO2'!Q$27/'Projection of Coal-OIl-Gas-CO2'!P$27</f>
        <v>47.984597355374326</v>
      </c>
      <c r="AD84" s="12">
        <f>AC84*'Projection of Coal-OIl-Gas-CO2'!R$27/'Projection of Coal-OIl-Gas-CO2'!Q$27</f>
        <v>42.906889811952297</v>
      </c>
      <c r="AE84" s="12">
        <f>AD84*'Projection of Coal-OIl-Gas-CO2'!S$27/'Projection of Coal-OIl-Gas-CO2'!R$27</f>
        <v>42.664023838176128</v>
      </c>
      <c r="AF84" s="12">
        <f>AE84*'Projection of Coal-OIl-Gas-CO2'!T$27/'Projection of Coal-OIl-Gas-CO2'!S$27</f>
        <v>45.83394650695169</v>
      </c>
      <c r="AG84" s="12">
        <f>AF84*'Projection of Coal-OIl-Gas-CO2'!U$27/'Projection of Coal-OIl-Gas-CO2'!T$27</f>
        <v>48.878184002669322</v>
      </c>
      <c r="AH84" s="12">
        <f>AG84*'Projection of Coal-OIl-Gas-CO2'!V$27/'Projection of Coal-OIl-Gas-CO2'!U$27</f>
        <v>51.801327382970513</v>
      </c>
      <c r="AI84" s="12">
        <f>AH84*'Projection of Coal-OIl-Gas-CO2'!W$27/'Projection of Coal-OIl-Gas-CO2'!V$27</f>
        <v>54.339961363272629</v>
      </c>
      <c r="AJ84" s="12">
        <f>AI84*'Projection of Coal-OIl-Gas-CO2'!X$27/'Projection of Coal-OIl-Gas-CO2'!W$27</f>
        <v>55.27401207385585</v>
      </c>
      <c r="AK84" s="12">
        <f>AJ84*'Projection of Coal-OIl-Gas-CO2'!Y$27/'Projection of Coal-OIl-Gas-CO2'!X$27</f>
        <v>55.906393622847752</v>
      </c>
      <c r="AL84" s="12">
        <f>AK84*'Projection of Coal-OIl-Gas-CO2'!Z$27/'Projection of Coal-OIl-Gas-CO2'!Y$27</f>
        <v>56.511828869536409</v>
      </c>
      <c r="AM84" s="12">
        <f>AL84*'Projection of Coal-OIl-Gas-CO2'!AA$27/'Projection of Coal-OIl-Gas-CO2'!Z$27</f>
        <v>57.121301168676247</v>
      </c>
      <c r="AN84" s="12">
        <f>AM84*'Projection of Coal-OIl-Gas-CO2'!AB$27/'Projection of Coal-OIl-Gas-CO2'!AA$27</f>
        <v>57.71506106994363</v>
      </c>
      <c r="AO84" s="12">
        <f>AN84*'Projection of Coal-OIl-Gas-CO2'!AC$27/'Projection of Coal-OIl-Gas-CO2'!AB$27</f>
        <v>58.275077843855897</v>
      </c>
      <c r="AP84" s="12">
        <f>AO84*'Projection of Coal-OIl-Gas-CO2'!AD$27/'Projection of Coal-OIl-Gas-CO2'!AC$27</f>
        <v>58.803285561364142</v>
      </c>
      <c r="AQ84" s="12">
        <f>AP84*'Projection of Coal-OIl-Gas-CO2'!AE$27/'Projection of Coal-OIl-Gas-CO2'!AD$27</f>
        <v>59.28868494315698</v>
      </c>
      <c r="AR84" s="12">
        <f>AQ84*'Projection of Coal-OIl-Gas-CO2'!AF$27/'Projection of Coal-OIl-Gas-CO2'!AE$27</f>
        <v>59.732280275681475</v>
      </c>
      <c r="AS84" s="12">
        <f>AR84*'Projection of Coal-OIl-Gas-CO2'!AG$27/'Projection of Coal-OIl-Gas-CO2'!AF$27</f>
        <v>60.140711761437665</v>
      </c>
      <c r="AT84" s="12">
        <f>AS84*'Projection of Coal-OIl-Gas-CO2'!AH$27/'Projection of Coal-OIl-Gas-CO2'!AG$27</f>
        <v>60.51936059032532</v>
      </c>
      <c r="AU84" s="12">
        <f>AT84*'Projection of Coal-OIl-Gas-CO2'!AI$27/'Projection of Coal-OIl-Gas-CO2'!AH$27</f>
        <v>60.859742205282778</v>
      </c>
      <c r="AV84" s="12">
        <f>AU84*'Projection of Coal-OIl-Gas-CO2'!AJ$27/'Projection of Coal-OIl-Gas-CO2'!AI$27</f>
        <v>61.166807088799303</v>
      </c>
      <c r="AW84" s="12">
        <f>AV84*'Projection of Coal-OIl-Gas-CO2'!AK$27/'Projection of Coal-OIl-Gas-CO2'!AJ$27</f>
        <v>61.43762397922665</v>
      </c>
      <c r="AX84" s="12">
        <f>AW84*'Projection of Coal-OIl-Gas-CO2'!AL$27/'Projection of Coal-OIl-Gas-CO2'!AK$27</f>
        <v>61.677236276065912</v>
      </c>
      <c r="AY84" s="21">
        <f t="shared" si="2"/>
        <v>62.000243971567556</v>
      </c>
      <c r="AZ84" s="21">
        <f t="shared" si="3"/>
        <v>62.265760520139395</v>
      </c>
      <c r="BA84" s="21">
        <f t="shared" si="4"/>
        <v>62.537692423666158</v>
      </c>
      <c r="BB84" s="21">
        <f t="shared" si="5"/>
        <v>62.820309774018881</v>
      </c>
      <c r="BC84" s="21">
        <f t="shared" si="6"/>
        <v>63.107327227492988</v>
      </c>
      <c r="BD84" s="21">
        <f t="shared" si="7"/>
        <v>63.376881513096066</v>
      </c>
      <c r="BE84" s="21">
        <f t="shared" si="8"/>
        <v>63.659157328604692</v>
      </c>
      <c r="BF84" s="21">
        <f t="shared" si="9"/>
        <v>63.940124118062045</v>
      </c>
      <c r="BG84" s="21">
        <f t="shared" si="10"/>
        <v>64.218197629014355</v>
      </c>
      <c r="BH84" s="21">
        <f t="shared" si="11"/>
        <v>64.495832585656615</v>
      </c>
    </row>
    <row r="85" spans="1:60" x14ac:dyDescent="0.3">
      <c r="A85" s="9" t="s">
        <v>147</v>
      </c>
      <c r="B85" t="s">
        <v>47</v>
      </c>
      <c r="C85" s="9" t="s">
        <v>35</v>
      </c>
      <c r="D85" t="s">
        <v>83</v>
      </c>
      <c r="E85" t="s">
        <v>79</v>
      </c>
      <c r="F85" t="s">
        <v>90</v>
      </c>
      <c r="G85" t="s">
        <v>90</v>
      </c>
      <c r="H85" t="s">
        <v>80</v>
      </c>
      <c r="I85" s="9" t="s">
        <v>145</v>
      </c>
      <c r="J85" s="10">
        <f>SUMIFS('Historical Data'!D$2:D$93,'Historical Data'!$B$2:$B$93,'Final Prices IND without CO2 '!$D85,'Historical Data'!$A$2:$A$93,'Final Prices IND without CO2 '!$C85)</f>
        <v>28.174833522820311</v>
      </c>
      <c r="K85" s="10">
        <f>SUMIFS('Historical Data'!E$2:E$93,'Historical Data'!$B$2:$B$93,'Final Prices IND without CO2 '!$D85,'Historical Data'!$A$2:$A$93,'Final Prices IND without CO2 '!$C85)</f>
        <v>25.738537678391051</v>
      </c>
      <c r="L85" s="10">
        <f>SUMIFS('Historical Data'!F$2:F$93,'Historical Data'!$B$2:$B$93,'Final Prices IND without CO2 '!$D85,'Historical Data'!$A$2:$A$93,'Final Prices IND without CO2 '!$C85)</f>
        <v>26.820660709629774</v>
      </c>
      <c r="M85" s="10">
        <f>SUMIFS('Historical Data'!G$2:G$93,'Historical Data'!$B$2:$B$93,'Final Prices IND without CO2 '!$D85,'Historical Data'!$A$2:$A$93,'Final Prices IND without CO2 '!$C85)</f>
        <v>26.851942976257195</v>
      </c>
      <c r="N85" s="10">
        <f>SUMIFS('Historical Data'!H$2:H$93,'Historical Data'!$B$2:$B$93,'Final Prices IND without CO2 '!$D85,'Historical Data'!$A$2:$A$93,'Final Prices IND without CO2 '!$C85)</f>
        <v>25.641188805558617</v>
      </c>
      <c r="O85" s="10">
        <f>SUMIFS('Historical Data'!I$2:I$93,'Historical Data'!$B$2:$B$93,'Final Prices IND without CO2 '!$D85,'Historical Data'!$A$2:$A$93,'Final Prices IND without CO2 '!$C85)</f>
        <v>26.51588405595859</v>
      </c>
      <c r="P85" s="10">
        <f>SUMIFS('Historical Data'!J$2:J$93,'Historical Data'!$B$2:$B$93,'Final Prices IND without CO2 '!$D85,'Historical Data'!$A$2:$A$93,'Final Prices IND without CO2 '!$C85)</f>
        <v>32.443098748214595</v>
      </c>
      <c r="Q85" s="10">
        <f>SUMIFS('Historical Data'!K$2:K$93,'Historical Data'!$B$2:$B$93,'Final Prices IND without CO2 '!$D85,'Historical Data'!$A$2:$A$93,'Final Prices IND without CO2 '!$C85)</f>
        <v>29.523140363819312</v>
      </c>
      <c r="R85" s="10">
        <f>SUMIFS('Historical Data'!L$2:L$93,'Historical Data'!$B$2:$B$93,'Final Prices IND without CO2 '!$D85,'Historical Data'!$A$2:$A$93,'Final Prices IND without CO2 '!$C85)</f>
        <v>36.602134318292975</v>
      </c>
      <c r="S85" s="10">
        <f>SUMIFS('Historical Data'!M$2:M$93,'Historical Data'!$B$2:$B$93,'Final Prices IND without CO2 '!$D85,'Historical Data'!$A$2:$A$93,'Final Prices IND without CO2 '!$C85)</f>
        <v>23.495477464169966</v>
      </c>
      <c r="T85" s="10">
        <f>SUMIFS('Historical Data'!N$2:N$93,'Historical Data'!$B$2:$B$93,'Final Prices IND without CO2 '!$D85,'Historical Data'!$A$2:$A$93,'Final Prices IND without CO2 '!$C85)</f>
        <v>33.305536743288954</v>
      </c>
      <c r="U85" s="10">
        <f>SUMIFS('Historical Data'!O$2:O$93,'Historical Data'!$B$2:$B$93,'Final Prices IND without CO2 '!$D85,'Historical Data'!$A$2:$A$93,'Final Prices IND without CO2 '!$C85)</f>
        <v>42.270528309166437</v>
      </c>
      <c r="V85" s="10">
        <f>SUMIFS('Historical Data'!P$2:P$93,'Historical Data'!$B$2:$B$93,'Final Prices IND without CO2 '!$D85,'Historical Data'!$A$2:$A$93,'Final Prices IND without CO2 '!$C85)</f>
        <v>51.075588958591894</v>
      </c>
      <c r="W85" s="10">
        <f>SUMIFS('Historical Data'!Q$2:Q$93,'Historical Data'!$B$2:$B$93,'Final Prices IND without CO2 '!$D85,'Historical Data'!$A$2:$A$93,'Final Prices IND without CO2 '!$C85)</f>
        <v>46.055962736920357</v>
      </c>
      <c r="X85" s="10">
        <f>SUMIFS('Historical Data'!R$2:R$93,'Historical Data'!$B$2:$B$93,'Final Prices IND without CO2 '!$D85,'Historical Data'!$A$2:$A$93,'Final Prices IND without CO2 '!$C85)</f>
        <v>42.880046595779305</v>
      </c>
      <c r="Y85" s="10">
        <f>SUMIFS('Historical Data'!S$2:S$93,'Historical Data'!$B$2:$B$93,'Final Prices IND without CO2 '!$D85,'Historical Data'!$A$2:$A$93,'Final Prices IND without CO2 '!$C85)</f>
        <v>31.702883099101264</v>
      </c>
      <c r="Z85" s="10">
        <f>SUMIFS('Historical Data'!T$2:T$93,'Historical Data'!$B$2:$B$93,'Final Prices IND without CO2 '!$D85,'Historical Data'!$A$2:$A$93,'Final Prices IND without CO2 '!$C85)</f>
        <v>22.17508214458385</v>
      </c>
      <c r="AA85" s="10">
        <f>SUMIFS('Historical Data'!U$2:U$93,'Historical Data'!$B$2:$B$93,'Final Prices IND without CO2 '!$D85,'Historical Data'!$A$2:$A$93,'Final Prices IND without CO2 '!$C85)</f>
        <v>30.290059319177704</v>
      </c>
      <c r="AB85" s="12">
        <f>AA85*'Projection of Coal-OIl-Gas-CO2'!P$27/'Projection of Coal-OIl-Gas-CO2'!O$27</f>
        <v>38.446037728107726</v>
      </c>
      <c r="AC85" s="12">
        <f>AB85*'Projection of Coal-OIl-Gas-CO2'!Q$27/'Projection of Coal-OIl-Gas-CO2'!P$27</f>
        <v>37.4074696836906</v>
      </c>
      <c r="AD85" s="12">
        <f>AC85*'Projection of Coal-OIl-Gas-CO2'!R$27/'Projection of Coal-OIl-Gas-CO2'!Q$27</f>
        <v>33.449028820126017</v>
      </c>
      <c r="AE85" s="12">
        <f>AD85*'Projection of Coal-OIl-Gas-CO2'!S$27/'Projection of Coal-OIl-Gas-CO2'!R$27</f>
        <v>33.25969720014912</v>
      </c>
      <c r="AF85" s="12">
        <f>AE85*'Projection of Coal-OIl-Gas-CO2'!T$27/'Projection of Coal-OIl-Gas-CO2'!S$27</f>
        <v>35.730881552362604</v>
      </c>
      <c r="AG85" s="12">
        <f>AF85*'Projection of Coal-OIl-Gas-CO2'!U$27/'Projection of Coal-OIl-Gas-CO2'!T$27</f>
        <v>38.104085207436242</v>
      </c>
      <c r="AH85" s="12">
        <f>AG85*'Projection of Coal-OIl-Gas-CO2'!V$27/'Projection of Coal-OIl-Gas-CO2'!U$27</f>
        <v>40.382887227381723</v>
      </c>
      <c r="AI85" s="12">
        <f>AH85*'Projection of Coal-OIl-Gas-CO2'!W$27/'Projection of Coal-OIl-Gas-CO2'!V$27</f>
        <v>42.361936315838896</v>
      </c>
      <c r="AJ85" s="12">
        <f>AI85*'Projection of Coal-OIl-Gas-CO2'!X$27/'Projection of Coal-OIl-Gas-CO2'!W$27</f>
        <v>43.09009650816899</v>
      </c>
      <c r="AK85" s="12">
        <f>AJ85*'Projection of Coal-OIl-Gas-CO2'!Y$27/'Projection of Coal-OIl-Gas-CO2'!X$27</f>
        <v>43.583083735867177</v>
      </c>
      <c r="AL85" s="12">
        <f>AK85*'Projection of Coal-OIl-Gas-CO2'!Z$27/'Projection of Coal-OIl-Gas-CO2'!Y$27</f>
        <v>44.055064368906855</v>
      </c>
      <c r="AM85" s="12">
        <f>AL85*'Projection of Coal-OIl-Gas-CO2'!AA$27/'Projection of Coal-OIl-Gas-CO2'!Z$27</f>
        <v>44.53019217677975</v>
      </c>
      <c r="AN85" s="12">
        <f>AM85*'Projection of Coal-OIl-Gas-CO2'!AB$27/'Projection of Coal-OIl-Gas-CO2'!AA$27</f>
        <v>44.99307103229156</v>
      </c>
      <c r="AO85" s="12">
        <f>AN85*'Projection of Coal-OIl-Gas-CO2'!AC$27/'Projection of Coal-OIl-Gas-CO2'!AB$27</f>
        <v>45.429644675649122</v>
      </c>
      <c r="AP85" s="12">
        <f>AO85*'Projection of Coal-OIl-Gas-CO2'!AD$27/'Projection of Coal-OIl-Gas-CO2'!AC$27</f>
        <v>45.841420855264559</v>
      </c>
      <c r="AQ85" s="12">
        <f>AP85*'Projection of Coal-OIl-Gas-CO2'!AE$27/'Projection of Coal-OIl-Gas-CO2'!AD$27</f>
        <v>46.219824836117475</v>
      </c>
      <c r="AR85" s="12">
        <f>AQ85*'Projection of Coal-OIl-Gas-CO2'!AF$27/'Projection of Coal-OIl-Gas-CO2'!AE$27</f>
        <v>46.565639532244717</v>
      </c>
      <c r="AS85" s="12">
        <f>AR85*'Projection of Coal-OIl-Gas-CO2'!AG$27/'Projection of Coal-OIl-Gas-CO2'!AF$27</f>
        <v>46.884041462516997</v>
      </c>
      <c r="AT85" s="12">
        <f>AS85*'Projection of Coal-OIl-Gas-CO2'!AH$27/'Projection of Coal-OIl-Gas-CO2'!AG$27</f>
        <v>47.179225654279179</v>
      </c>
      <c r="AU85" s="12">
        <f>AT85*'Projection of Coal-OIl-Gas-CO2'!AI$27/'Projection of Coal-OIl-Gas-CO2'!AH$27</f>
        <v>47.44457778067315</v>
      </c>
      <c r="AV85" s="12">
        <f>AU85*'Projection of Coal-OIl-Gas-CO2'!AJ$27/'Projection of Coal-OIl-Gas-CO2'!AI$27</f>
        <v>47.683957101416453</v>
      </c>
      <c r="AW85" s="12">
        <f>AV85*'Projection of Coal-OIl-Gas-CO2'!AK$27/'Projection of Coal-OIl-Gas-CO2'!AJ$27</f>
        <v>47.895078485711196</v>
      </c>
      <c r="AX85" s="12">
        <f>AW85*'Projection of Coal-OIl-Gas-CO2'!AL$27/'Projection of Coal-OIl-Gas-CO2'!AK$27</f>
        <v>48.081873628816638</v>
      </c>
      <c r="AY85" s="21">
        <f t="shared" si="2"/>
        <v>48.333681526413216</v>
      </c>
      <c r="AZ85" s="21">
        <f t="shared" si="3"/>
        <v>48.540670910270194</v>
      </c>
      <c r="BA85" s="21">
        <f t="shared" si="4"/>
        <v>48.752661528048407</v>
      </c>
      <c r="BB85" s="21">
        <f t="shared" si="5"/>
        <v>48.972982225690373</v>
      </c>
      <c r="BC85" s="21">
        <f t="shared" si="6"/>
        <v>49.196733122462547</v>
      </c>
      <c r="BD85" s="21">
        <f t="shared" si="7"/>
        <v>49.406870214832566</v>
      </c>
      <c r="BE85" s="21">
        <f t="shared" si="8"/>
        <v>49.626924661322505</v>
      </c>
      <c r="BF85" s="21">
        <f t="shared" si="9"/>
        <v>49.845958627178391</v>
      </c>
      <c r="BG85" s="21">
        <f t="shared" si="10"/>
        <v>50.062737072848051</v>
      </c>
      <c r="BH85" s="21">
        <f t="shared" si="11"/>
        <v>50.279173633663845</v>
      </c>
    </row>
    <row r="86" spans="1:60" x14ac:dyDescent="0.3">
      <c r="A86" s="9" t="s">
        <v>147</v>
      </c>
      <c r="B86" t="s">
        <v>47</v>
      </c>
      <c r="C86" s="9" t="s">
        <v>37</v>
      </c>
      <c r="D86" t="s">
        <v>83</v>
      </c>
      <c r="E86" t="s">
        <v>79</v>
      </c>
      <c r="F86" t="s">
        <v>90</v>
      </c>
      <c r="G86" t="s">
        <v>90</v>
      </c>
      <c r="H86" t="s">
        <v>80</v>
      </c>
      <c r="I86" s="9" t="s">
        <v>145</v>
      </c>
      <c r="J86" s="10">
        <f>SUMIFS('Historical Data'!D$2:D$93,'Historical Data'!$B$2:$B$93,'Final Prices IND without CO2 '!$D86,'Historical Data'!$A$2:$A$93,'Final Prices IND without CO2 '!$C86)</f>
        <v>32.446783333370057</v>
      </c>
      <c r="K86" s="10">
        <f>SUMIFS('Historical Data'!E$2:E$93,'Historical Data'!$B$2:$B$93,'Final Prices IND without CO2 '!$D86,'Historical Data'!$A$2:$A$93,'Final Prices IND without CO2 '!$C86)</f>
        <v>29.64108926117051</v>
      </c>
      <c r="L86" s="10">
        <f>SUMIFS('Historical Data'!F$2:F$93,'Historical Data'!$B$2:$B$93,'Final Prices IND without CO2 '!$D86,'Historical Data'!$A$2:$A$93,'Final Prices IND without CO2 '!$C86)</f>
        <v>30.887286918601699</v>
      </c>
      <c r="M86" s="10">
        <f>SUMIFS('Historical Data'!G$2:G$93,'Historical Data'!$B$2:$B$93,'Final Prices IND without CO2 '!$D86,'Historical Data'!$A$2:$A$93,'Final Prices IND without CO2 '!$C86)</f>
        <v>30.923312293041427</v>
      </c>
      <c r="N86" s="10">
        <f>SUMIFS('Historical Data'!H$2:H$93,'Historical Data'!$B$2:$B$93,'Final Prices IND without CO2 '!$D86,'Historical Data'!$A$2:$A$93,'Final Prices IND without CO2 '!$C86)</f>
        <v>29.528980070463721</v>
      </c>
      <c r="O86" s="10">
        <f>SUMIFS('Historical Data'!I$2:I$93,'Historical Data'!$B$2:$B$93,'Final Prices IND without CO2 '!$D86,'Historical Data'!$A$2:$A$93,'Final Prices IND without CO2 '!$C86)</f>
        <v>34.091760875785177</v>
      </c>
      <c r="P86" s="10">
        <f>SUMIFS('Historical Data'!J$2:J$93,'Historical Data'!$B$2:$B$93,'Final Prices IND without CO2 '!$D86,'Historical Data'!$A$2:$A$93,'Final Prices IND without CO2 '!$C86)</f>
        <v>40.055686047741375</v>
      </c>
      <c r="Q86" s="10">
        <f>SUMIFS('Historical Data'!K$2:K$93,'Historical Data'!$B$2:$B$93,'Final Prices IND without CO2 '!$D86,'Historical Data'!$A$2:$A$93,'Final Prices IND without CO2 '!$C86)</f>
        <v>37.878219659877033</v>
      </c>
      <c r="R86" s="10">
        <f>SUMIFS('Historical Data'!L$2:L$93,'Historical Data'!$B$2:$B$93,'Final Prices IND without CO2 '!$D86,'Historical Data'!$A$2:$A$93,'Final Prices IND without CO2 '!$C86)</f>
        <v>47.870929553712301</v>
      </c>
      <c r="S86" s="10">
        <f>SUMIFS('Historical Data'!M$2:M$93,'Historical Data'!$B$2:$B$93,'Final Prices IND without CO2 '!$D86,'Historical Data'!$A$2:$A$93,'Final Prices IND without CO2 '!$C86)</f>
        <v>36.281361946421875</v>
      </c>
      <c r="T86" s="10">
        <f>SUMIFS('Historical Data'!N$2:N$93,'Historical Data'!$B$2:$B$93,'Final Prices IND without CO2 '!$D86,'Historical Data'!$A$2:$A$93,'Final Prices IND without CO2 '!$C86)</f>
        <v>46.503807825788492</v>
      </c>
      <c r="U86" s="10">
        <f>SUMIFS('Historical Data'!O$2:O$93,'Historical Data'!$B$2:$B$93,'Final Prices IND without CO2 '!$D86,'Historical Data'!$A$2:$A$93,'Final Prices IND without CO2 '!$C86)</f>
        <v>56.481502581849888</v>
      </c>
      <c r="V86" s="10">
        <f>SUMIFS('Historical Data'!P$2:P$93,'Historical Data'!$B$2:$B$93,'Final Prices IND without CO2 '!$D86,'Historical Data'!$A$2:$A$93,'Final Prices IND without CO2 '!$C86)</f>
        <v>63.711059407633861</v>
      </c>
      <c r="W86" s="10">
        <f>SUMIFS('Historical Data'!Q$2:Q$93,'Historical Data'!$B$2:$B$93,'Final Prices IND without CO2 '!$D86,'Historical Data'!$A$2:$A$93,'Final Prices IND without CO2 '!$C86)</f>
        <v>59.317253622158269</v>
      </c>
      <c r="X86" s="10">
        <f>SUMIFS('Historical Data'!R$2:R$93,'Historical Data'!$B$2:$B$93,'Final Prices IND without CO2 '!$D86,'Historical Data'!$A$2:$A$93,'Final Prices IND without CO2 '!$C86)</f>
        <v>59.854646716362311</v>
      </c>
      <c r="Y86" s="10">
        <f>SUMIFS('Historical Data'!S$2:S$93,'Historical Data'!$B$2:$B$93,'Final Prices IND without CO2 '!$D86,'Historical Data'!$A$2:$A$93,'Final Prices IND without CO2 '!$C86)</f>
        <v>44.931009353501025</v>
      </c>
      <c r="Z86" s="10">
        <f>SUMIFS('Historical Data'!T$2:T$93,'Historical Data'!$B$2:$B$93,'Final Prices IND without CO2 '!$D86,'Historical Data'!$A$2:$A$93,'Final Prices IND without CO2 '!$C86)</f>
        <v>39.734677285946134</v>
      </c>
      <c r="AA86" s="10">
        <f>SUMIFS('Historical Data'!U$2:U$93,'Historical Data'!$B$2:$B$93,'Final Prices IND without CO2 '!$D86,'Historical Data'!$A$2:$A$93,'Final Prices IND without CO2 '!$C86)</f>
        <v>46.195047564136487</v>
      </c>
      <c r="AB86" s="12">
        <f>AA86*'Projection of Coal-OIl-Gas-CO2'!P$27/'Projection of Coal-OIl-Gas-CO2'!O$27</f>
        <v>58.633643559029409</v>
      </c>
      <c r="AC86" s="12">
        <f>AB86*'Projection of Coal-OIl-Gas-CO2'!Q$27/'Projection of Coal-OIl-Gas-CO2'!P$27</f>
        <v>57.049734471731391</v>
      </c>
      <c r="AD86" s="12">
        <f>AC86*'Projection of Coal-OIl-Gas-CO2'!R$27/'Projection of Coal-OIl-Gas-CO2'!Q$27</f>
        <v>51.012758378508231</v>
      </c>
      <c r="AE86" s="12">
        <f>AD86*'Projection of Coal-OIl-Gas-CO2'!S$27/'Projection of Coal-OIl-Gas-CO2'!R$27</f>
        <v>50.72401073697786</v>
      </c>
      <c r="AF86" s="12">
        <f>AE86*'Projection of Coal-OIl-Gas-CO2'!T$27/'Projection of Coal-OIl-Gas-CO2'!S$27</f>
        <v>54.492787730358494</v>
      </c>
      <c r="AG86" s="12">
        <f>AF86*'Projection of Coal-OIl-Gas-CO2'!U$27/'Projection of Coal-OIl-Gas-CO2'!T$27</f>
        <v>58.112135403807869</v>
      </c>
      <c r="AH86" s="12">
        <f>AG86*'Projection of Coal-OIl-Gas-CO2'!V$27/'Projection of Coal-OIl-Gas-CO2'!U$27</f>
        <v>61.587512146763999</v>
      </c>
      <c r="AI86" s="12">
        <f>AH86*'Projection of Coal-OIl-Gas-CO2'!W$27/'Projection of Coal-OIl-Gas-CO2'!V$27</f>
        <v>64.605738879491369</v>
      </c>
      <c r="AJ86" s="12">
        <f>AI86*'Projection of Coal-OIl-Gas-CO2'!X$27/'Projection of Coal-OIl-Gas-CO2'!W$27</f>
        <v>65.716248250389242</v>
      </c>
      <c r="AK86" s="12">
        <f>AJ86*'Projection of Coal-OIl-Gas-CO2'!Y$27/'Projection of Coal-OIl-Gas-CO2'!X$27</f>
        <v>66.468097832196122</v>
      </c>
      <c r="AL86" s="12">
        <f>AK86*'Projection of Coal-OIl-Gas-CO2'!Z$27/'Projection of Coal-OIl-Gas-CO2'!Y$27</f>
        <v>67.187910479734086</v>
      </c>
      <c r="AM86" s="12">
        <f>AL86*'Projection of Coal-OIl-Gas-CO2'!AA$27/'Projection of Coal-OIl-Gas-CO2'!Z$27</f>
        <v>67.912522850164009</v>
      </c>
      <c r="AN86" s="12">
        <f>AM86*'Projection of Coal-OIl-Gas-CO2'!AB$27/'Projection of Coal-OIl-Gas-CO2'!AA$27</f>
        <v>68.618454473522135</v>
      </c>
      <c r="AO86" s="12">
        <f>AN86*'Projection of Coal-OIl-Gas-CO2'!AC$27/'Projection of Coal-OIl-Gas-CO2'!AB$27</f>
        <v>69.284268297378929</v>
      </c>
      <c r="AP86" s="12">
        <f>AO86*'Projection of Coal-OIl-Gas-CO2'!AD$27/'Projection of Coal-OIl-Gas-CO2'!AC$27</f>
        <v>69.912263772814327</v>
      </c>
      <c r="AQ86" s="12">
        <f>AP86*'Projection of Coal-OIl-Gas-CO2'!AE$27/'Projection of Coal-OIl-Gas-CO2'!AD$27</f>
        <v>70.48936366257557</v>
      </c>
      <c r="AR86" s="12">
        <f>AQ86*'Projection of Coal-OIl-Gas-CO2'!AF$27/'Projection of Coal-OIl-Gas-CO2'!AE$27</f>
        <v>71.01676198053994</v>
      </c>
      <c r="AS86" s="12">
        <f>AR86*'Projection of Coal-OIl-Gas-CO2'!AG$27/'Projection of Coal-OIl-Gas-CO2'!AF$27</f>
        <v>71.502353380624399</v>
      </c>
      <c r="AT86" s="12">
        <f>AS86*'Projection of Coal-OIl-Gas-CO2'!AH$27/'Projection of Coal-OIl-Gas-CO2'!AG$27</f>
        <v>71.952535654450514</v>
      </c>
      <c r="AU86" s="12">
        <f>AT86*'Projection of Coal-OIl-Gas-CO2'!AI$27/'Projection of Coal-OIl-Gas-CO2'!AH$27</f>
        <v>72.357221362419821</v>
      </c>
      <c r="AV86" s="12">
        <f>AU86*'Projection of Coal-OIl-Gas-CO2'!AJ$27/'Projection of Coal-OIl-Gas-CO2'!AI$27</f>
        <v>72.722296220513812</v>
      </c>
      <c r="AW86" s="12">
        <f>AV86*'Projection of Coal-OIl-Gas-CO2'!AK$27/'Projection of Coal-OIl-Gas-CO2'!AJ$27</f>
        <v>73.044275200037546</v>
      </c>
      <c r="AX86" s="12">
        <f>AW86*'Projection of Coal-OIl-Gas-CO2'!AL$27/'Projection of Coal-OIl-Gas-CO2'!AK$27</f>
        <v>73.329154487647344</v>
      </c>
      <c r="AY86" s="21">
        <f t="shared" si="2"/>
        <v>73.713184036217285</v>
      </c>
      <c r="AZ86" s="21">
        <f t="shared" si="3"/>
        <v>74.028861345785685</v>
      </c>
      <c r="BA86" s="21">
        <f t="shared" si="4"/>
        <v>74.352165984057365</v>
      </c>
      <c r="BB86" s="21">
        <f t="shared" si="5"/>
        <v>74.68817473860247</v>
      </c>
      <c r="BC86" s="21">
        <f t="shared" si="6"/>
        <v>75.029414853387152</v>
      </c>
      <c r="BD86" s="21">
        <f t="shared" si="7"/>
        <v>75.349892699756992</v>
      </c>
      <c r="BE86" s="21">
        <f t="shared" si="8"/>
        <v>75.685495397499608</v>
      </c>
      <c r="BF86" s="21">
        <f t="shared" si="9"/>
        <v>76.019541771072454</v>
      </c>
      <c r="BG86" s="21">
        <f t="shared" si="10"/>
        <v>76.350148274779485</v>
      </c>
      <c r="BH86" s="21">
        <f t="shared" si="11"/>
        <v>76.68023337352929</v>
      </c>
    </row>
    <row r="87" spans="1:60" x14ac:dyDescent="0.3">
      <c r="A87" s="9" t="s">
        <v>147</v>
      </c>
      <c r="B87" t="s">
        <v>47</v>
      </c>
      <c r="C87" s="9" t="s">
        <v>39</v>
      </c>
      <c r="D87" t="s">
        <v>83</v>
      </c>
      <c r="E87" t="s">
        <v>79</v>
      </c>
      <c r="F87" t="s">
        <v>90</v>
      </c>
      <c r="G87" t="s">
        <v>90</v>
      </c>
      <c r="H87" t="s">
        <v>80</v>
      </c>
      <c r="I87" s="9" t="s">
        <v>145</v>
      </c>
      <c r="J87" s="10">
        <f>SUMIFS('Historical Data'!D$2:D$93,'Historical Data'!$B$2:$B$93,'Final Prices IND without CO2 '!$D87,'Historical Data'!$A$2:$A$93,'Final Prices IND without CO2 '!$C87)</f>
        <v>31.559552008433059</v>
      </c>
      <c r="K87" s="10">
        <f>SUMIFS('Historical Data'!E$2:E$93,'Historical Data'!$B$2:$B$93,'Final Prices IND without CO2 '!$D87,'Historical Data'!$A$2:$A$93,'Final Prices IND without CO2 '!$C87)</f>
        <v>27.428462980497059</v>
      </c>
      <c r="L87" s="10">
        <f>SUMIFS('Historical Data'!F$2:F$93,'Historical Data'!$B$2:$B$93,'Final Prices IND without CO2 '!$D87,'Historical Data'!$A$2:$A$93,'Final Prices IND without CO2 '!$C87)</f>
        <v>28.148576730876393</v>
      </c>
      <c r="M87" s="10">
        <f>SUMIFS('Historical Data'!G$2:G$93,'Historical Data'!$B$2:$B$93,'Final Prices IND without CO2 '!$D87,'Historical Data'!$A$2:$A$93,'Final Prices IND without CO2 '!$C87)</f>
        <v>27.864260938416589</v>
      </c>
      <c r="N87" s="10">
        <f>SUMIFS('Historical Data'!H$2:H$93,'Historical Data'!$B$2:$B$93,'Final Prices IND without CO2 '!$D87,'Historical Data'!$A$2:$A$93,'Final Prices IND without CO2 '!$C87)</f>
        <v>24.904772905596229</v>
      </c>
      <c r="O87" s="10">
        <f>SUMIFS('Historical Data'!I$2:I$93,'Historical Data'!$B$2:$B$93,'Final Prices IND without CO2 '!$D87,'Historical Data'!$A$2:$A$93,'Final Prices IND without CO2 '!$C87)</f>
        <v>32.857525305955697</v>
      </c>
      <c r="P87" s="10">
        <f>SUMIFS('Historical Data'!J$2:J$93,'Historical Data'!$B$2:$B$93,'Final Prices IND without CO2 '!$D87,'Historical Data'!$A$2:$A$93,'Final Prices IND without CO2 '!$C87)</f>
        <v>36.451203729322891</v>
      </c>
      <c r="Q87" s="10">
        <f>SUMIFS('Historical Data'!K$2:K$93,'Historical Data'!$B$2:$B$93,'Final Prices IND without CO2 '!$D87,'Historical Data'!$A$2:$A$93,'Final Prices IND without CO2 '!$C87)</f>
        <v>34.726590394645427</v>
      </c>
      <c r="R87" s="10">
        <f>SUMIFS('Historical Data'!L$2:L$93,'Historical Data'!$B$2:$B$93,'Final Prices IND without CO2 '!$D87,'Historical Data'!$A$2:$A$93,'Final Prices IND without CO2 '!$C87)</f>
        <v>43.166857615216102</v>
      </c>
      <c r="S87" s="10">
        <f>SUMIFS('Historical Data'!M$2:M$93,'Historical Data'!$B$2:$B$93,'Final Prices IND without CO2 '!$D87,'Historical Data'!$A$2:$A$93,'Final Prices IND without CO2 '!$C87)</f>
        <v>32.478968730406734</v>
      </c>
      <c r="T87" s="10">
        <f>SUMIFS('Historical Data'!N$2:N$93,'Historical Data'!$B$2:$B$93,'Final Prices IND without CO2 '!$D87,'Historical Data'!$A$2:$A$93,'Final Prices IND without CO2 '!$C87)</f>
        <v>41.054074514741451</v>
      </c>
      <c r="U87" s="10">
        <f>SUMIFS('Historical Data'!O$2:O$93,'Historical Data'!$B$2:$B$93,'Final Prices IND without CO2 '!$D87,'Historical Data'!$A$2:$A$93,'Final Prices IND without CO2 '!$C87)</f>
        <v>49.371585323226192</v>
      </c>
      <c r="V87" s="10">
        <f>SUMIFS('Historical Data'!P$2:P$93,'Historical Data'!$B$2:$B$93,'Final Prices IND without CO2 '!$D87,'Historical Data'!$A$2:$A$93,'Final Prices IND without CO2 '!$C87)</f>
        <v>55.244622946943018</v>
      </c>
      <c r="W87" s="10">
        <f>SUMIFS('Historical Data'!Q$2:Q$93,'Historical Data'!$B$2:$B$93,'Final Prices IND without CO2 '!$D87,'Historical Data'!$A$2:$A$93,'Final Prices IND without CO2 '!$C87)</f>
        <v>50.680581395359496</v>
      </c>
      <c r="X87" s="10">
        <f>SUMIFS('Historical Data'!R$2:R$93,'Historical Data'!$B$2:$B$93,'Final Prices IND without CO2 '!$D87,'Historical Data'!$A$2:$A$93,'Final Prices IND without CO2 '!$C87)</f>
        <v>48.003912018812734</v>
      </c>
      <c r="Y87" s="10">
        <f>SUMIFS('Historical Data'!S$2:S$93,'Historical Data'!$B$2:$B$93,'Final Prices IND without CO2 '!$D87,'Historical Data'!$A$2:$A$93,'Final Prices IND without CO2 '!$C87)</f>
        <v>31.487260467559111</v>
      </c>
      <c r="Z87" s="10">
        <f>SUMIFS('Historical Data'!T$2:T$93,'Historical Data'!$B$2:$B$93,'Final Prices IND without CO2 '!$D87,'Historical Data'!$A$2:$A$93,'Final Prices IND without CO2 '!$C87)</f>
        <v>25.473667145987093</v>
      </c>
      <c r="AA87" s="10">
        <f>SUMIFS('Historical Data'!U$2:U$93,'Historical Data'!$B$2:$B$93,'Final Prices IND without CO2 '!$D87,'Historical Data'!$A$2:$A$93,'Final Prices IND without CO2 '!$C87)</f>
        <v>32.557940475433142</v>
      </c>
      <c r="AB87" s="12">
        <f>AA87*'Projection of Coal-OIl-Gas-CO2'!P$27/'Projection of Coal-OIl-Gas-CO2'!O$27</f>
        <v>41.324574332394192</v>
      </c>
      <c r="AC87" s="12">
        <f>AB87*'Projection of Coal-OIl-Gas-CO2'!Q$27/'Projection of Coal-OIl-Gas-CO2'!P$27</f>
        <v>40.208246489866283</v>
      </c>
      <c r="AD87" s="12">
        <f>AC87*'Projection of Coal-OIl-Gas-CO2'!R$27/'Projection of Coal-OIl-Gas-CO2'!Q$27</f>
        <v>35.953428740801655</v>
      </c>
      <c r="AE87" s="12">
        <f>AD87*'Projection of Coal-OIl-Gas-CO2'!S$27/'Projection of Coal-OIl-Gas-CO2'!R$27</f>
        <v>35.749921459803289</v>
      </c>
      <c r="AF87" s="12">
        <f>AE87*'Projection of Coal-OIl-Gas-CO2'!T$27/'Projection of Coal-OIl-Gas-CO2'!S$27</f>
        <v>38.406128639703013</v>
      </c>
      <c r="AG87" s="12">
        <f>AF87*'Projection of Coal-OIl-Gas-CO2'!U$27/'Projection of Coal-OIl-Gas-CO2'!T$27</f>
        <v>40.957019099301675</v>
      </c>
      <c r="AH87" s="12">
        <f>AG87*'Projection of Coal-OIl-Gas-CO2'!V$27/'Projection of Coal-OIl-Gas-CO2'!U$27</f>
        <v>43.40643987259503</v>
      </c>
      <c r="AI87" s="12">
        <f>AH87*'Projection of Coal-OIl-Gas-CO2'!W$27/'Projection of Coal-OIl-Gas-CO2'!V$27</f>
        <v>45.533664574963097</v>
      </c>
      <c r="AJ87" s="12">
        <f>AI87*'Projection of Coal-OIl-Gas-CO2'!X$27/'Projection of Coal-OIl-Gas-CO2'!W$27</f>
        <v>46.31634366940294</v>
      </c>
      <c r="AK87" s="12">
        <f>AJ87*'Projection of Coal-OIl-Gas-CO2'!Y$27/'Projection of Coal-OIl-Gas-CO2'!X$27</f>
        <v>46.846241899228595</v>
      </c>
      <c r="AL87" s="12">
        <f>AK87*'Projection of Coal-OIl-Gas-CO2'!Z$27/'Projection of Coal-OIl-Gas-CO2'!Y$27</f>
        <v>47.353560725980905</v>
      </c>
      <c r="AM87" s="12">
        <f>AL87*'Projection of Coal-OIl-Gas-CO2'!AA$27/'Projection of Coal-OIl-Gas-CO2'!Z$27</f>
        <v>47.864262363239</v>
      </c>
      <c r="AN87" s="12">
        <f>AM87*'Projection of Coal-OIl-Gas-CO2'!AB$27/'Projection of Coal-OIl-Gas-CO2'!AA$27</f>
        <v>48.361797943024037</v>
      </c>
      <c r="AO87" s="12">
        <f>AN87*'Projection of Coal-OIl-Gas-CO2'!AC$27/'Projection of Coal-OIl-Gas-CO2'!AB$27</f>
        <v>48.831058783480003</v>
      </c>
      <c r="AP87" s="12">
        <f>AO87*'Projection of Coal-OIl-Gas-CO2'!AD$27/'Projection of Coal-OIl-Gas-CO2'!AC$27</f>
        <v>49.273665521349038</v>
      </c>
      <c r="AQ87" s="12">
        <f>AP87*'Projection of Coal-OIl-Gas-CO2'!AE$27/'Projection of Coal-OIl-Gas-CO2'!AD$27</f>
        <v>49.68040141296467</v>
      </c>
      <c r="AR87" s="12">
        <f>AQ87*'Projection of Coal-OIl-Gas-CO2'!AF$27/'Projection of Coal-OIl-Gas-CO2'!AE$27</f>
        <v>50.052107990802646</v>
      </c>
      <c r="AS87" s="12">
        <f>AR87*'Projection of Coal-OIl-Gas-CO2'!AG$27/'Projection of Coal-OIl-Gas-CO2'!AF$27</f>
        <v>50.394349350709938</v>
      </c>
      <c r="AT87" s="12">
        <f>AS87*'Projection of Coal-OIl-Gas-CO2'!AH$27/'Projection of Coal-OIl-Gas-CO2'!AG$27</f>
        <v>50.711634610649895</v>
      </c>
      <c r="AU87" s="12">
        <f>AT87*'Projection of Coal-OIl-Gas-CO2'!AI$27/'Projection of Coal-OIl-Gas-CO2'!AH$27</f>
        <v>50.996854215046461</v>
      </c>
      <c r="AV87" s="12">
        <f>AU87*'Projection of Coal-OIl-Gas-CO2'!AJ$27/'Projection of Coal-OIl-Gas-CO2'!AI$27</f>
        <v>51.254156374599361</v>
      </c>
      <c r="AW87" s="12">
        <f>AV87*'Projection of Coal-OIl-Gas-CO2'!AK$27/'Projection of Coal-OIl-Gas-CO2'!AJ$27</f>
        <v>51.481084865908294</v>
      </c>
      <c r="AX87" s="12">
        <f>AW87*'Projection of Coal-OIl-Gas-CO2'!AL$27/'Projection of Coal-OIl-Gas-CO2'!AK$27</f>
        <v>51.681865758617754</v>
      </c>
      <c r="AY87" s="21">
        <f t="shared" si="2"/>
        <v>51.952527049003606</v>
      </c>
      <c r="AZ87" s="21">
        <f t="shared" si="3"/>
        <v>52.175014168214886</v>
      </c>
      <c r="BA87" s="21">
        <f t="shared" si="4"/>
        <v>52.402876974366677</v>
      </c>
      <c r="BB87" s="21">
        <f t="shared" si="5"/>
        <v>52.639693551176435</v>
      </c>
      <c r="BC87" s="21">
        <f t="shared" si="6"/>
        <v>52.880197153419942</v>
      </c>
      <c r="BD87" s="21">
        <f t="shared" si="7"/>
        <v>53.106067656774542</v>
      </c>
      <c r="BE87" s="21">
        <f t="shared" si="8"/>
        <v>53.342598047642241</v>
      </c>
      <c r="BF87" s="21">
        <f t="shared" si="9"/>
        <v>53.578031552320738</v>
      </c>
      <c r="BG87" s="21">
        <f t="shared" si="10"/>
        <v>53.811040661220034</v>
      </c>
      <c r="BH87" s="21">
        <f t="shared" si="11"/>
        <v>54.043682287619447</v>
      </c>
    </row>
    <row r="88" spans="1:60" x14ac:dyDescent="0.3">
      <c r="A88" s="9" t="s">
        <v>147</v>
      </c>
      <c r="B88" t="s">
        <v>47</v>
      </c>
      <c r="C88" s="9" t="s">
        <v>41</v>
      </c>
      <c r="D88" t="s">
        <v>83</v>
      </c>
      <c r="E88" t="s">
        <v>79</v>
      </c>
      <c r="F88" t="s">
        <v>90</v>
      </c>
      <c r="G88" t="s">
        <v>90</v>
      </c>
      <c r="H88" t="s">
        <v>80</v>
      </c>
      <c r="I88" s="9" t="s">
        <v>145</v>
      </c>
      <c r="J88" s="10">
        <f>SUMIFS('Historical Data'!D$2:D$93,'Historical Data'!$B$2:$B$93,'Final Prices IND without CO2 '!$D88,'Historical Data'!$A$2:$A$93,'Final Prices IND without CO2 '!$C88)</f>
        <v>47.028129432706024</v>
      </c>
      <c r="K88" s="10">
        <f>SUMIFS('Historical Data'!E$2:E$93,'Historical Data'!$B$2:$B$93,'Final Prices IND without CO2 '!$D88,'Historical Data'!$A$2:$A$93,'Final Prices IND without CO2 '!$C88)</f>
        <v>54.172148126682025</v>
      </c>
      <c r="L88" s="10">
        <f>SUMIFS('Historical Data'!F$2:F$93,'Historical Data'!$B$2:$B$93,'Final Prices IND without CO2 '!$D88,'Historical Data'!$A$2:$A$93,'Final Prices IND without CO2 '!$C88)</f>
        <v>52.065292284675543</v>
      </c>
      <c r="M88" s="10">
        <f>SUMIFS('Historical Data'!G$2:G$93,'Historical Data'!$B$2:$B$93,'Final Prices IND without CO2 '!$D88,'Historical Data'!$A$2:$A$93,'Final Prices IND without CO2 '!$C88)</f>
        <v>55.360926789618269</v>
      </c>
      <c r="N88" s="10">
        <f>SUMIFS('Historical Data'!H$2:H$93,'Historical Data'!$B$2:$B$93,'Final Prices IND without CO2 '!$D88,'Historical Data'!$A$2:$A$93,'Final Prices IND without CO2 '!$C88)</f>
        <v>60.967903176128075</v>
      </c>
      <c r="O88" s="10">
        <f>SUMIFS('Historical Data'!I$2:I$93,'Historical Data'!$B$2:$B$93,'Final Prices IND without CO2 '!$D88,'Historical Data'!$A$2:$A$93,'Final Prices IND without CO2 '!$C88)</f>
        <v>69.38370841714179</v>
      </c>
      <c r="P88" s="10">
        <f>SUMIFS('Historical Data'!J$2:J$93,'Historical Data'!$B$2:$B$93,'Final Prices IND without CO2 '!$D88,'Historical Data'!$A$2:$A$93,'Final Prices IND without CO2 '!$C88)</f>
        <v>73.694418766692166</v>
      </c>
      <c r="Q88" s="10">
        <f>SUMIFS('Historical Data'!K$2:K$93,'Historical Data'!$B$2:$B$93,'Final Prices IND without CO2 '!$D88,'Historical Data'!$A$2:$A$93,'Final Prices IND without CO2 '!$C88)</f>
        <v>73.422010022262953</v>
      </c>
      <c r="R88" s="10">
        <f>SUMIFS('Historical Data'!L$2:L$93,'Historical Data'!$B$2:$B$93,'Final Prices IND without CO2 '!$D88,'Historical Data'!$A$2:$A$93,'Final Prices IND without CO2 '!$C88)</f>
        <v>82.793443419555146</v>
      </c>
      <c r="S88" s="10">
        <f>SUMIFS('Historical Data'!M$2:M$93,'Historical Data'!$B$2:$B$93,'Final Prices IND without CO2 '!$D88,'Historical Data'!$A$2:$A$93,'Final Prices IND without CO2 '!$C88)</f>
        <v>76.657513934651206</v>
      </c>
      <c r="T88" s="10">
        <f>SUMIFS('Historical Data'!N$2:N$93,'Historical Data'!$B$2:$B$93,'Final Prices IND without CO2 '!$D88,'Historical Data'!$A$2:$A$93,'Final Prices IND without CO2 '!$C88)</f>
        <v>83.777447121912402</v>
      </c>
      <c r="U88" s="10">
        <f>SUMIFS('Historical Data'!O$2:O$93,'Historical Data'!$B$2:$B$93,'Final Prices IND without CO2 '!$D88,'Historical Data'!$A$2:$A$93,'Final Prices IND without CO2 '!$C88)</f>
        <v>91.106970620059073</v>
      </c>
      <c r="V88" s="10">
        <f>SUMIFS('Historical Data'!P$2:P$93,'Historical Data'!$B$2:$B$93,'Final Prices IND without CO2 '!$D88,'Historical Data'!$A$2:$A$93,'Final Prices IND without CO2 '!$C88)</f>
        <v>94.103125356667732</v>
      </c>
      <c r="W88" s="10">
        <f>SUMIFS('Historical Data'!Q$2:Q$93,'Historical Data'!$B$2:$B$93,'Final Prices IND without CO2 '!$D88,'Historical Data'!$A$2:$A$93,'Final Prices IND without CO2 '!$C88)</f>
        <v>90.018780247434179</v>
      </c>
      <c r="X88" s="10">
        <f>SUMIFS('Historical Data'!R$2:R$93,'Historical Data'!$B$2:$B$93,'Final Prices IND without CO2 '!$D88,'Historical Data'!$A$2:$A$93,'Final Prices IND without CO2 '!$C88)</f>
        <v>87.672295063812101</v>
      </c>
      <c r="Y88" s="10">
        <f>SUMIFS('Historical Data'!S$2:S$93,'Historical Data'!$B$2:$B$93,'Final Prices IND without CO2 '!$D88,'Historical Data'!$A$2:$A$93,'Final Prices IND without CO2 '!$C88)</f>
        <v>74.087596496808089</v>
      </c>
      <c r="Z88" s="10">
        <f>SUMIFS('Historical Data'!T$2:T$93,'Historical Data'!$B$2:$B$93,'Final Prices IND without CO2 '!$D88,'Historical Data'!$A$2:$A$93,'Final Prices IND without CO2 '!$C88)</f>
        <v>68.462794558981912</v>
      </c>
      <c r="AA88" s="10">
        <f>SUMIFS('Historical Data'!U$2:U$93,'Historical Data'!$B$2:$B$93,'Final Prices IND without CO2 '!$D88,'Historical Data'!$A$2:$A$93,'Final Prices IND without CO2 '!$C88)</f>
        <v>74.489862106229722</v>
      </c>
      <c r="AB88" s="12">
        <f>AA88*'Projection of Coal-OIl-Gas-CO2'!P$27/'Projection of Coal-OIl-Gas-CO2'!O$27</f>
        <v>94.54719182687279</v>
      </c>
      <c r="AC88" s="12">
        <f>AB88*'Projection of Coal-OIl-Gas-CO2'!Q$27/'Projection of Coal-OIl-Gas-CO2'!P$27</f>
        <v>91.993126494700022</v>
      </c>
      <c r="AD88" s="12">
        <f>AC88*'Projection of Coal-OIl-Gas-CO2'!R$27/'Projection of Coal-OIl-Gas-CO2'!Q$27</f>
        <v>82.258457078060687</v>
      </c>
      <c r="AE88" s="12">
        <f>AD88*'Projection of Coal-OIl-Gas-CO2'!S$27/'Projection of Coal-OIl-Gas-CO2'!R$27</f>
        <v>81.792849331445979</v>
      </c>
      <c r="AF88" s="12">
        <f>AE88*'Projection of Coal-OIl-Gas-CO2'!T$27/'Projection of Coal-OIl-Gas-CO2'!S$27</f>
        <v>87.870030617086712</v>
      </c>
      <c r="AG88" s="12">
        <f>AF88*'Projection of Coal-OIl-Gas-CO2'!U$27/'Projection of Coal-OIl-Gas-CO2'!T$27</f>
        <v>93.706255998940293</v>
      </c>
      <c r="AH88" s="12">
        <f>AG88*'Projection of Coal-OIl-Gas-CO2'!V$27/'Projection of Coal-OIl-Gas-CO2'!U$27</f>
        <v>99.310327171084339</v>
      </c>
      <c r="AI88" s="12">
        <f>AH88*'Projection of Coal-OIl-Gas-CO2'!W$27/'Projection of Coal-OIl-Gas-CO2'!V$27</f>
        <v>104.17724050879768</v>
      </c>
      <c r="AJ88" s="12">
        <f>AI88*'Projection of Coal-OIl-Gas-CO2'!X$27/'Projection of Coal-OIl-Gas-CO2'!W$27</f>
        <v>105.96794523295689</v>
      </c>
      <c r="AK88" s="12">
        <f>AJ88*'Projection of Coal-OIl-Gas-CO2'!Y$27/'Projection of Coal-OIl-Gas-CO2'!X$27</f>
        <v>107.18030834603009</v>
      </c>
      <c r="AL88" s="12">
        <f>AK88*'Projection of Coal-OIl-Gas-CO2'!Z$27/'Projection of Coal-OIl-Gas-CO2'!Y$27</f>
        <v>108.3410116613147</v>
      </c>
      <c r="AM88" s="12">
        <f>AL88*'Projection of Coal-OIl-Gas-CO2'!AA$27/'Projection of Coal-OIl-Gas-CO2'!Z$27</f>
        <v>109.50945456591076</v>
      </c>
      <c r="AN88" s="12">
        <f>AM88*'Projection of Coal-OIl-Gas-CO2'!AB$27/'Projection of Coal-OIl-Gas-CO2'!AA$27</f>
        <v>110.64777462516312</v>
      </c>
      <c r="AO88" s="12">
        <f>AN88*'Projection of Coal-OIl-Gas-CO2'!AC$27/'Projection of Coal-OIl-Gas-CO2'!AB$27</f>
        <v>111.72140443058015</v>
      </c>
      <c r="AP88" s="12">
        <f>AO88*'Projection of Coal-OIl-Gas-CO2'!AD$27/'Projection of Coal-OIl-Gas-CO2'!AC$27</f>
        <v>112.73405186434611</v>
      </c>
      <c r="AQ88" s="12">
        <f>AP88*'Projection of Coal-OIl-Gas-CO2'!AE$27/'Projection of Coal-OIl-Gas-CO2'!AD$27</f>
        <v>113.66462978290225</v>
      </c>
      <c r="AR88" s="12">
        <f>AQ88*'Projection of Coal-OIl-Gas-CO2'!AF$27/'Projection of Coal-OIl-Gas-CO2'!AE$27</f>
        <v>114.51506354261815</v>
      </c>
      <c r="AS88" s="12">
        <f>AR88*'Projection of Coal-OIl-Gas-CO2'!AG$27/'Projection of Coal-OIl-Gas-CO2'!AF$27</f>
        <v>115.298083332392</v>
      </c>
      <c r="AT88" s="12">
        <f>AS88*'Projection of Coal-OIl-Gas-CO2'!AH$27/'Projection of Coal-OIl-Gas-CO2'!AG$27</f>
        <v>116.02400563939725</v>
      </c>
      <c r="AU88" s="12">
        <f>AT88*'Projection of Coal-OIl-Gas-CO2'!AI$27/'Projection of Coal-OIl-Gas-CO2'!AH$27</f>
        <v>116.67656439130984</v>
      </c>
      <c r="AV88" s="12">
        <f>AU88*'Projection of Coal-OIl-Gas-CO2'!AJ$27/'Projection of Coal-OIl-Gas-CO2'!AI$27</f>
        <v>117.26525034947704</v>
      </c>
      <c r="AW88" s="12">
        <f>AV88*'Projection of Coal-OIl-Gas-CO2'!AK$27/'Projection of Coal-OIl-Gas-CO2'!AJ$27</f>
        <v>117.78444387888142</v>
      </c>
      <c r="AX88" s="12">
        <f>AW88*'Projection of Coal-OIl-Gas-CO2'!AL$27/'Projection of Coal-OIl-Gas-CO2'!AK$27</f>
        <v>118.24381387566541</v>
      </c>
      <c r="AY88" s="21">
        <f t="shared" si="2"/>
        <v>118.86306441497857</v>
      </c>
      <c r="AZ88" s="21">
        <f t="shared" si="3"/>
        <v>119.3720964541202</v>
      </c>
      <c r="BA88" s="21">
        <f t="shared" si="4"/>
        <v>119.89342761823968</v>
      </c>
      <c r="BB88" s="21">
        <f t="shared" si="5"/>
        <v>120.43524426552835</v>
      </c>
      <c r="BC88" s="21">
        <f t="shared" si="6"/>
        <v>120.98549652060251</v>
      </c>
      <c r="BD88" s="21">
        <f t="shared" si="7"/>
        <v>121.50226946149064</v>
      </c>
      <c r="BE88" s="21">
        <f t="shared" si="8"/>
        <v>122.04343133912744</v>
      </c>
      <c r="BF88" s="21">
        <f t="shared" si="9"/>
        <v>122.58208363231904</v>
      </c>
      <c r="BG88" s="21">
        <f t="shared" si="10"/>
        <v>123.11518910944562</v>
      </c>
      <c r="BH88" s="21">
        <f t="shared" si="11"/>
        <v>123.64745381715147</v>
      </c>
    </row>
    <row r="89" spans="1:60" x14ac:dyDescent="0.3">
      <c r="A89" s="9" t="s">
        <v>147</v>
      </c>
      <c r="B89" t="s">
        <v>47</v>
      </c>
      <c r="C89" s="9" t="s">
        <v>43</v>
      </c>
      <c r="D89" t="s">
        <v>83</v>
      </c>
      <c r="E89" t="s">
        <v>79</v>
      </c>
      <c r="F89" t="s">
        <v>90</v>
      </c>
      <c r="G89" t="s">
        <v>90</v>
      </c>
      <c r="H89" t="s">
        <v>80</v>
      </c>
      <c r="I89" s="9" t="s">
        <v>145</v>
      </c>
      <c r="J89" s="10">
        <f>SUMIFS('Historical Data'!D$2:D$93,'Historical Data'!$B$2:$B$93,'Final Prices IND without CO2 '!$D89,'Historical Data'!$A$2:$A$93,'Final Prices IND without CO2 '!$C89)</f>
        <v>42.063818453282472</v>
      </c>
      <c r="K89" s="10">
        <f>SUMIFS('Historical Data'!E$2:E$93,'Historical Data'!$B$2:$B$93,'Final Prices IND without CO2 '!$D89,'Historical Data'!$A$2:$A$93,'Final Prices IND without CO2 '!$C89)</f>
        <v>47.656672730620706</v>
      </c>
      <c r="L89" s="10">
        <f>SUMIFS('Historical Data'!F$2:F$93,'Historical Data'!$B$2:$B$93,'Final Prices IND without CO2 '!$D89,'Historical Data'!$A$2:$A$93,'Final Prices IND without CO2 '!$C89)</f>
        <v>47.050595230681381</v>
      </c>
      <c r="M89" s="10">
        <f>SUMIFS('Historical Data'!G$2:G$93,'Historical Data'!$B$2:$B$93,'Final Prices IND without CO2 '!$D89,'Historical Data'!$A$2:$A$93,'Final Prices IND without CO2 '!$C89)</f>
        <v>45.914041230614593</v>
      </c>
      <c r="N89" s="10">
        <f>SUMIFS('Historical Data'!H$2:H$93,'Historical Data'!$B$2:$B$93,'Final Prices IND without CO2 '!$D89,'Historical Data'!$A$2:$A$93,'Final Prices IND without CO2 '!$C89)</f>
        <v>50.564233341155109</v>
      </c>
      <c r="O89" s="10">
        <f>SUMIFS('Historical Data'!I$2:I$93,'Historical Data'!$B$2:$B$93,'Final Prices IND without CO2 '!$D89,'Historical Data'!$A$2:$A$93,'Final Prices IND without CO2 '!$C89)</f>
        <v>57.543950828420655</v>
      </c>
      <c r="P89" s="10">
        <f>SUMIFS('Historical Data'!J$2:J$93,'Historical Data'!$B$2:$B$93,'Final Prices IND without CO2 '!$D89,'Historical Data'!$A$2:$A$93,'Final Prices IND without CO2 '!$C89)</f>
        <v>61.119074010058021</v>
      </c>
      <c r="Q89" s="10">
        <f>SUMIFS('Historical Data'!K$2:K$93,'Historical Data'!$B$2:$B$93,'Final Prices IND without CO2 '!$D89,'Historical Data'!$A$2:$A$93,'Final Prices IND without CO2 '!$C89)</f>
        <v>60.893149571133186</v>
      </c>
      <c r="R89" s="10">
        <f>SUMIFS('Historical Data'!L$2:L$93,'Historical Data'!$B$2:$B$93,'Final Prices IND without CO2 '!$D89,'Historical Data'!$A$2:$A$93,'Final Prices IND without CO2 '!$C89)</f>
        <v>68.665425151496521</v>
      </c>
      <c r="S89" s="10">
        <f>SUMIFS('Historical Data'!M$2:M$93,'Historical Data'!$B$2:$B$93,'Final Prices IND without CO2 '!$D89,'Historical Data'!$A$2:$A$93,'Final Prices IND without CO2 '!$C89)</f>
        <v>63.576541426181883</v>
      </c>
      <c r="T89" s="10">
        <f>SUMIFS('Historical Data'!N$2:N$93,'Historical Data'!$B$2:$B$93,'Final Prices IND without CO2 '!$D89,'Historical Data'!$A$2:$A$93,'Final Prices IND without CO2 '!$C89)</f>
        <v>69.48151673776637</v>
      </c>
      <c r="U89" s="10">
        <f>SUMIFS('Historical Data'!O$2:O$93,'Historical Data'!$B$2:$B$93,'Final Prices IND without CO2 '!$D89,'Historical Data'!$A$2:$A$93,'Final Prices IND without CO2 '!$C89)</f>
        <v>75.560317502311605</v>
      </c>
      <c r="V89" s="10">
        <f>SUMIFS('Historical Data'!P$2:P$93,'Historical Data'!$B$2:$B$93,'Final Prices IND without CO2 '!$D89,'Historical Data'!$A$2:$A$93,'Final Prices IND without CO2 '!$C89)</f>
        <v>78.045203144358851</v>
      </c>
      <c r="W89" s="10">
        <f>SUMIFS('Historical Data'!Q$2:Q$93,'Historical Data'!$B$2:$B$93,'Final Prices IND without CO2 '!$D89,'Historical Data'!$A$2:$A$93,'Final Prices IND without CO2 '!$C89)</f>
        <v>74.657817841759922</v>
      </c>
      <c r="X89" s="10">
        <f>SUMIFS('Historical Data'!R$2:R$93,'Historical Data'!$B$2:$B$93,'Final Prices IND without CO2 '!$D89,'Historical Data'!$A$2:$A$93,'Final Prices IND without CO2 '!$C89)</f>
        <v>72.711741001730317</v>
      </c>
      <c r="Y89" s="10">
        <f>SUMIFS('Historical Data'!S$2:S$93,'Historical Data'!$B$2:$B$93,'Final Prices IND without CO2 '!$D89,'Historical Data'!$A$2:$A$93,'Final Prices IND without CO2 '!$C89)</f>
        <v>61.445159203322639</v>
      </c>
      <c r="Z89" s="10">
        <f>SUMIFS('Historical Data'!T$2:T$93,'Historical Data'!$B$2:$B$93,'Final Prices IND without CO2 '!$D89,'Historical Data'!$A$2:$A$93,'Final Prices IND without CO2 '!$C89)</f>
        <v>56.780183324778953</v>
      </c>
      <c r="AA89" s="10">
        <f>SUMIFS('Historical Data'!U$2:U$93,'Historical Data'!$B$2:$B$93,'Final Prices IND without CO2 '!$D89,'Historical Data'!$A$2:$A$93,'Final Prices IND without CO2 '!$C89)</f>
        <v>61.778781504243121</v>
      </c>
      <c r="AB89" s="12">
        <f>AA89*'Projection of Coal-OIl-Gas-CO2'!P$27/'Projection of Coal-OIl-Gas-CO2'!O$27</f>
        <v>78.413493333928997</v>
      </c>
      <c r="AC89" s="12">
        <f>AB89*'Projection of Coal-OIl-Gas-CO2'!Q$27/'Projection of Coal-OIl-Gas-CO2'!P$27</f>
        <v>76.295258185650113</v>
      </c>
      <c r="AD89" s="12">
        <f>AC89*'Projection of Coal-OIl-Gas-CO2'!R$27/'Projection of Coal-OIl-Gas-CO2'!Q$27</f>
        <v>68.221729816797037</v>
      </c>
      <c r="AE89" s="12">
        <f>AD89*'Projection of Coal-OIl-Gas-CO2'!S$27/'Projection of Coal-OIl-Gas-CO2'!R$27</f>
        <v>67.835574191971574</v>
      </c>
      <c r="AF89" s="12">
        <f>AE89*'Projection of Coal-OIl-Gas-CO2'!T$27/'Projection of Coal-OIl-Gas-CO2'!S$27</f>
        <v>72.875734613692586</v>
      </c>
      <c r="AG89" s="12">
        <f>AF89*'Projection of Coal-OIl-Gas-CO2'!U$27/'Projection of Coal-OIl-Gas-CO2'!T$27</f>
        <v>77.716056269287336</v>
      </c>
      <c r="AH89" s="12">
        <f>AG89*'Projection of Coal-OIl-Gas-CO2'!V$27/'Projection of Coal-OIl-Gas-CO2'!U$27</f>
        <v>82.363838916332398</v>
      </c>
      <c r="AI89" s="12">
        <f>AH89*'Projection of Coal-OIl-Gas-CO2'!W$27/'Projection of Coal-OIl-Gas-CO2'!V$27</f>
        <v>86.400253633571268</v>
      </c>
      <c r="AJ89" s="12">
        <f>AI89*'Projection of Coal-OIl-Gas-CO2'!X$27/'Projection of Coal-OIl-Gas-CO2'!W$27</f>
        <v>87.885389365661666</v>
      </c>
      <c r="AK89" s="12">
        <f>AJ89*'Projection of Coal-OIl-Gas-CO2'!Y$27/'Projection of Coal-OIl-Gas-CO2'!X$27</f>
        <v>88.890872712637673</v>
      </c>
      <c r="AL89" s="12">
        <f>AK89*'Projection of Coal-OIl-Gas-CO2'!Z$27/'Projection of Coal-OIl-Gas-CO2'!Y$27</f>
        <v>89.853511580245694</v>
      </c>
      <c r="AM89" s="12">
        <f>AL89*'Projection of Coal-OIl-Gas-CO2'!AA$27/'Projection of Coal-OIl-Gas-CO2'!Z$27</f>
        <v>90.822569340082609</v>
      </c>
      <c r="AN89" s="12">
        <f>AM89*'Projection of Coal-OIl-Gas-CO2'!AB$27/'Projection of Coal-OIl-Gas-CO2'!AA$27</f>
        <v>91.766644469691002</v>
      </c>
      <c r="AO89" s="12">
        <f>AN89*'Projection of Coal-OIl-Gas-CO2'!AC$27/'Projection of Coal-OIl-Gas-CO2'!AB$27</f>
        <v>92.657068203738348</v>
      </c>
      <c r="AP89" s="12">
        <f>AO89*'Projection of Coal-OIl-Gas-CO2'!AD$27/'Projection of Coal-OIl-Gas-CO2'!AC$27</f>
        <v>93.496915704895528</v>
      </c>
      <c r="AQ89" s="12">
        <f>AP89*'Projection of Coal-OIl-Gas-CO2'!AE$27/'Projection of Coal-OIl-Gas-CO2'!AD$27</f>
        <v>94.268698176732656</v>
      </c>
      <c r="AR89" s="12">
        <f>AQ89*'Projection of Coal-OIl-Gas-CO2'!AF$27/'Projection of Coal-OIl-Gas-CO2'!AE$27</f>
        <v>94.974012429434524</v>
      </c>
      <c r="AS89" s="12">
        <f>AR89*'Projection of Coal-OIl-Gas-CO2'!AG$27/'Projection of Coal-OIl-Gas-CO2'!AF$27</f>
        <v>95.623416350157981</v>
      </c>
      <c r="AT89" s="12">
        <f>AS89*'Projection of Coal-OIl-Gas-CO2'!AH$27/'Projection of Coal-OIl-Gas-CO2'!AG$27</f>
        <v>96.225466002627186</v>
      </c>
      <c r="AU89" s="12">
        <f>AT89*'Projection of Coal-OIl-Gas-CO2'!AI$27/'Projection of Coal-OIl-Gas-CO2'!AH$27</f>
        <v>96.766670985603241</v>
      </c>
      <c r="AV89" s="12">
        <f>AU89*'Projection of Coal-OIl-Gas-CO2'!AJ$27/'Projection of Coal-OIl-Gas-CO2'!AI$27</f>
        <v>97.254902540285983</v>
      </c>
      <c r="AW89" s="12">
        <f>AV89*'Projection of Coal-OIl-Gas-CO2'!AK$27/'Projection of Coal-OIl-Gas-CO2'!AJ$27</f>
        <v>97.685499976024914</v>
      </c>
      <c r="AX89" s="12">
        <f>AW89*'Projection of Coal-OIl-Gas-CO2'!AL$27/'Projection of Coal-OIl-Gas-CO2'!AK$27</f>
        <v>98.066482271581478</v>
      </c>
      <c r="AY89" s="21">
        <f t="shared" si="2"/>
        <v>98.580062813723544</v>
      </c>
      <c r="AZ89" s="21">
        <f t="shared" si="3"/>
        <v>99.002232733704659</v>
      </c>
      <c r="BA89" s="21">
        <f t="shared" si="4"/>
        <v>99.434603034424867</v>
      </c>
      <c r="BB89" s="21">
        <f t="shared" si="5"/>
        <v>99.883963139568891</v>
      </c>
      <c r="BC89" s="21">
        <f t="shared" si="6"/>
        <v>100.34031938560361</v>
      </c>
      <c r="BD89" s="21">
        <f t="shared" si="7"/>
        <v>100.76890928629234</v>
      </c>
      <c r="BE89" s="21">
        <f t="shared" si="8"/>
        <v>101.21772635282514</v>
      </c>
      <c r="BF89" s="21">
        <f t="shared" si="9"/>
        <v>101.6644620748001</v>
      </c>
      <c r="BG89" s="21">
        <f t="shared" si="10"/>
        <v>102.10659749912327</v>
      </c>
      <c r="BH89" s="21">
        <f t="shared" si="11"/>
        <v>102.54803562439304</v>
      </c>
    </row>
    <row r="90" spans="1:60" x14ac:dyDescent="0.3">
      <c r="A90" s="9" t="s">
        <v>147</v>
      </c>
      <c r="B90" t="s">
        <v>47</v>
      </c>
      <c r="C90" s="9" t="s">
        <v>45</v>
      </c>
      <c r="D90" t="s">
        <v>83</v>
      </c>
      <c r="E90" t="s">
        <v>79</v>
      </c>
      <c r="F90" t="s">
        <v>90</v>
      </c>
      <c r="G90" t="s">
        <v>90</v>
      </c>
      <c r="H90" t="s">
        <v>80</v>
      </c>
      <c r="I90" s="9" t="s">
        <v>145</v>
      </c>
      <c r="J90" s="10">
        <f>SUMIFS('Historical Data'!D$2:D$93,'Historical Data'!$B$2:$B$93,'Final Prices IND without CO2 '!$D90,'Historical Data'!$A$2:$A$93,'Final Prices IND without CO2 '!$C90)</f>
        <v>29.412124651298825</v>
      </c>
      <c r="K90" s="10">
        <f>SUMIFS('Historical Data'!E$2:E$93,'Historical Data'!$B$2:$B$93,'Final Prices IND without CO2 '!$D90,'Historical Data'!$A$2:$A$93,'Final Prices IND without CO2 '!$C90)</f>
        <v>26.119642012011262</v>
      </c>
      <c r="L90" s="10">
        <f>SUMIFS('Historical Data'!F$2:F$93,'Historical Data'!$B$2:$B$93,'Final Prices IND without CO2 '!$D90,'Historical Data'!$A$2:$A$93,'Final Prices IND without CO2 '!$C90)</f>
        <v>24.814323116475634</v>
      </c>
      <c r="M90" s="10">
        <f>SUMIFS('Historical Data'!G$2:G$93,'Historical Data'!$B$2:$B$93,'Final Prices IND without CO2 '!$D90,'Historical Data'!$A$2:$A$93,'Final Prices IND without CO2 '!$C90)</f>
        <v>26.52312459178307</v>
      </c>
      <c r="N90" s="10">
        <f>SUMIFS('Historical Data'!H$2:H$93,'Historical Data'!$B$2:$B$93,'Final Prices IND without CO2 '!$D90,'Historical Data'!$A$2:$A$93,'Final Prices IND without CO2 '!$C90)</f>
        <v>23.020114837095857</v>
      </c>
      <c r="O90" s="10">
        <f>SUMIFS('Historical Data'!I$2:I$93,'Historical Data'!$B$2:$B$93,'Final Prices IND without CO2 '!$D90,'Historical Data'!$A$2:$A$93,'Final Prices IND without CO2 '!$C90)</f>
        <v>33.540604634886947</v>
      </c>
      <c r="P90" s="10">
        <f>SUMIFS('Historical Data'!J$2:J$93,'Historical Data'!$B$2:$B$93,'Final Prices IND without CO2 '!$D90,'Historical Data'!$A$2:$A$93,'Final Prices IND without CO2 '!$C90)</f>
        <v>37.705182235408977</v>
      </c>
      <c r="Q90" s="10">
        <f>SUMIFS('Historical Data'!K$2:K$93,'Historical Data'!$B$2:$B$93,'Final Prices IND without CO2 '!$D90,'Historical Data'!$A$2:$A$93,'Final Prices IND without CO2 '!$C90)</f>
        <v>40.455456430186004</v>
      </c>
      <c r="R90" s="10">
        <f>SUMIFS('Historical Data'!L$2:L$93,'Historical Data'!$B$2:$B$93,'Final Prices IND without CO2 '!$D90,'Historical Data'!$A$2:$A$93,'Final Prices IND without CO2 '!$C90)</f>
        <v>56.711501222852498</v>
      </c>
      <c r="S90" s="10">
        <f>SUMIFS('Historical Data'!M$2:M$93,'Historical Data'!$B$2:$B$93,'Final Prices IND without CO2 '!$D90,'Historical Data'!$A$2:$A$93,'Final Prices IND without CO2 '!$C90)</f>
        <v>41.076592843811071</v>
      </c>
      <c r="T90" s="10">
        <f>SUMIFS('Historical Data'!N$2:N$93,'Historical Data'!$B$2:$B$93,'Final Prices IND without CO2 '!$D90,'Historical Data'!$A$2:$A$93,'Final Prices IND without CO2 '!$C90)</f>
        <v>54.249570204427982</v>
      </c>
      <c r="U90" s="10">
        <f>SUMIFS('Historical Data'!O$2:O$93,'Historical Data'!$B$2:$B$93,'Final Prices IND without CO2 '!$D90,'Historical Data'!$A$2:$A$93,'Final Prices IND without CO2 '!$C90)</f>
        <v>61.859382111141748</v>
      </c>
      <c r="V90" s="10">
        <f>SUMIFS('Historical Data'!P$2:P$93,'Historical Data'!$B$2:$B$93,'Final Prices IND without CO2 '!$D90,'Historical Data'!$A$2:$A$93,'Final Prices IND without CO2 '!$C90)</f>
        <v>66.174758972898218</v>
      </c>
      <c r="W90" s="10">
        <f>SUMIFS('Historical Data'!Q$2:Q$93,'Historical Data'!$B$2:$B$93,'Final Prices IND without CO2 '!$D90,'Historical Data'!$A$2:$A$93,'Final Prices IND without CO2 '!$C90)</f>
        <v>62.1949945171392</v>
      </c>
      <c r="X90" s="10">
        <f>SUMIFS('Historical Data'!R$2:R$93,'Historical Data'!$B$2:$B$93,'Final Prices IND without CO2 '!$D90,'Historical Data'!$A$2:$A$93,'Final Prices IND without CO2 '!$C90)</f>
        <v>59.233957845035974</v>
      </c>
      <c r="Y90" s="10">
        <f>SUMIFS('Historical Data'!S$2:S$93,'Historical Data'!$B$2:$B$93,'Final Prices IND without CO2 '!$D90,'Historical Data'!$A$2:$A$93,'Final Prices IND without CO2 '!$C90)</f>
        <v>45.008916746931789</v>
      </c>
      <c r="Z90" s="10">
        <f>SUMIFS('Historical Data'!T$2:T$93,'Historical Data'!$B$2:$B$93,'Final Prices IND without CO2 '!$D90,'Historical Data'!$A$2:$A$93,'Final Prices IND without CO2 '!$C90)</f>
        <v>41.556419102929283</v>
      </c>
      <c r="AA90" s="10">
        <f>SUMIFS('Historical Data'!U$2:U$93,'Historical Data'!$B$2:$B$93,'Final Prices IND without CO2 '!$D90,'Historical Data'!$A$2:$A$93,'Final Prices IND without CO2 '!$C90)</f>
        <v>50.977354965059426</v>
      </c>
      <c r="AB90" s="12">
        <f>AA90*'Projection of Coal-OIl-Gas-CO2'!P$27/'Projection of Coal-OIl-Gas-CO2'!O$27</f>
        <v>64.703647213557858</v>
      </c>
      <c r="AC90" s="12">
        <f>AB90*'Projection of Coal-OIl-Gas-CO2'!Q$27/'Projection of Coal-OIl-Gas-CO2'!P$27</f>
        <v>62.955765134565056</v>
      </c>
      <c r="AD90" s="12">
        <f>AC90*'Projection of Coal-OIl-Gas-CO2'!R$27/'Projection of Coal-OIl-Gas-CO2'!Q$27</f>
        <v>56.29381565193836</v>
      </c>
      <c r="AE90" s="12">
        <f>AD90*'Projection of Coal-OIl-Gas-CO2'!S$27/'Projection of Coal-OIl-Gas-CO2'!R$27</f>
        <v>55.975175628953615</v>
      </c>
      <c r="AF90" s="12">
        <f>AE90*'Projection of Coal-OIl-Gas-CO2'!T$27/'Projection of Coal-OIl-Gas-CO2'!S$27</f>
        <v>60.134112413442779</v>
      </c>
      <c r="AG90" s="12">
        <f>AF90*'Projection of Coal-OIl-Gas-CO2'!U$27/'Projection of Coal-OIl-Gas-CO2'!T$27</f>
        <v>64.128150320541536</v>
      </c>
      <c r="AH90" s="12">
        <f>AG90*'Projection of Coal-OIl-Gas-CO2'!V$27/'Projection of Coal-OIl-Gas-CO2'!U$27</f>
        <v>67.963312815330895</v>
      </c>
      <c r="AI90" s="12">
        <f>AH90*'Projection of Coal-OIl-Gas-CO2'!W$27/'Projection of Coal-OIl-Gas-CO2'!V$27</f>
        <v>71.293999190437589</v>
      </c>
      <c r="AJ90" s="12">
        <f>AI90*'Projection of Coal-OIl-Gas-CO2'!X$27/'Projection of Coal-OIl-Gas-CO2'!W$27</f>
        <v>72.519473205020816</v>
      </c>
      <c r="AK90" s="12">
        <f>AJ90*'Projection of Coal-OIl-Gas-CO2'!Y$27/'Projection of Coal-OIl-Gas-CO2'!X$27</f>
        <v>73.349157446797761</v>
      </c>
      <c r="AL90" s="12">
        <f>AK90*'Projection of Coal-OIl-Gas-CO2'!Z$27/'Projection of Coal-OIl-Gas-CO2'!Y$27</f>
        <v>74.14348815488799</v>
      </c>
      <c r="AM90" s="12">
        <f>AL90*'Projection of Coal-OIl-Gas-CO2'!AA$27/'Projection of Coal-OIl-Gas-CO2'!Z$27</f>
        <v>74.943115473556588</v>
      </c>
      <c r="AN90" s="12">
        <f>AM90*'Projection of Coal-OIl-Gas-CO2'!AB$27/'Projection of Coal-OIl-Gas-CO2'!AA$27</f>
        <v>75.722128134925214</v>
      </c>
      <c r="AO90" s="12">
        <f>AN90*'Projection of Coal-OIl-Gas-CO2'!AC$27/'Projection of Coal-OIl-Gas-CO2'!AB$27</f>
        <v>76.456869831906204</v>
      </c>
      <c r="AP90" s="12">
        <f>AO90*'Projection of Coal-OIl-Gas-CO2'!AD$27/'Projection of Coal-OIl-Gas-CO2'!AC$27</f>
        <v>77.149878064515434</v>
      </c>
      <c r="AQ90" s="12">
        <f>AP90*'Projection of Coal-OIl-Gas-CO2'!AE$27/'Projection of Coal-OIl-Gas-CO2'!AD$27</f>
        <v>77.786721784392782</v>
      </c>
      <c r="AR90" s="12">
        <f>AQ90*'Projection of Coal-OIl-Gas-CO2'!AF$27/'Projection of Coal-OIl-Gas-CO2'!AE$27</f>
        <v>78.368718614800144</v>
      </c>
      <c r="AS90" s="12">
        <f>AR90*'Projection of Coal-OIl-Gas-CO2'!AG$27/'Projection of Coal-OIl-Gas-CO2'!AF$27</f>
        <v>78.904580497737214</v>
      </c>
      <c r="AT90" s="12">
        <f>AS90*'Projection of Coal-OIl-Gas-CO2'!AH$27/'Projection of Coal-OIl-Gas-CO2'!AG$27</f>
        <v>79.401367551369944</v>
      </c>
      <c r="AU90" s="12">
        <f>AT90*'Projection of Coal-OIl-Gas-CO2'!AI$27/'Projection of Coal-OIl-Gas-CO2'!AH$27</f>
        <v>79.847948041536043</v>
      </c>
      <c r="AV90" s="12">
        <f>AU90*'Projection of Coal-OIl-Gas-CO2'!AJ$27/'Projection of Coal-OIl-Gas-CO2'!AI$27</f>
        <v>80.250816998517578</v>
      </c>
      <c r="AW90" s="12">
        <f>AV90*'Projection of Coal-OIl-Gas-CO2'!AK$27/'Projection of Coal-OIl-Gas-CO2'!AJ$27</f>
        <v>80.606128608656732</v>
      </c>
      <c r="AX90" s="12">
        <f>AW90*'Projection of Coal-OIl-Gas-CO2'!AL$27/'Projection of Coal-OIl-Gas-CO2'!AK$27</f>
        <v>80.920499809303621</v>
      </c>
      <c r="AY90" s="21">
        <f t="shared" si="2"/>
        <v>81.344285726773137</v>
      </c>
      <c r="AZ90" s="21">
        <f t="shared" si="3"/>
        <v>81.692643291335571</v>
      </c>
      <c r="BA90" s="21">
        <f t="shared" si="4"/>
        <v>82.049417798043009</v>
      </c>
      <c r="BB90" s="21">
        <f t="shared" si="5"/>
        <v>82.420211605063741</v>
      </c>
      <c r="BC90" s="21">
        <f t="shared" si="6"/>
        <v>82.79677834494089</v>
      </c>
      <c r="BD90" s="21">
        <f t="shared" si="7"/>
        <v>83.150433418250373</v>
      </c>
      <c r="BE90" s="21">
        <f t="shared" si="8"/>
        <v>83.520779131744916</v>
      </c>
      <c r="BF90" s="21">
        <f t="shared" si="9"/>
        <v>83.889407403785754</v>
      </c>
      <c r="BG90" s="21">
        <f t="shared" si="10"/>
        <v>84.254239696031505</v>
      </c>
      <c r="BH90" s="21">
        <f t="shared" si="11"/>
        <v>84.618496605265705</v>
      </c>
    </row>
    <row r="91" spans="1:60" x14ac:dyDescent="0.3">
      <c r="A91" s="9" t="s">
        <v>147</v>
      </c>
      <c r="B91" t="s">
        <v>47</v>
      </c>
      <c r="C91" s="9" t="s">
        <v>47</v>
      </c>
      <c r="D91" t="s">
        <v>83</v>
      </c>
      <c r="E91" t="s">
        <v>79</v>
      </c>
      <c r="F91" t="s">
        <v>90</v>
      </c>
      <c r="G91" t="s">
        <v>90</v>
      </c>
      <c r="H91" t="s">
        <v>80</v>
      </c>
      <c r="I91" s="9" t="s">
        <v>145</v>
      </c>
      <c r="J91" s="10">
        <f>SUMIFS('Historical Data'!D$2:D$93,'Historical Data'!$B$2:$B$93,'Final Prices IND without CO2 '!$D91,'Historical Data'!$A$2:$A$93,'Final Prices IND without CO2 '!$C91)</f>
        <v>21.815997094637854</v>
      </c>
      <c r="K91" s="10">
        <f>SUMIFS('Historical Data'!E$2:E$93,'Historical Data'!$B$2:$B$93,'Final Prices IND without CO2 '!$D91,'Historical Data'!$A$2:$A$93,'Final Prices IND without CO2 '!$C91)</f>
        <v>20.950731175656223</v>
      </c>
      <c r="L91" s="10">
        <f>SUMIFS('Historical Data'!F$2:F$93,'Historical Data'!$B$2:$B$93,'Final Prices IND without CO2 '!$D91,'Historical Data'!$A$2:$A$93,'Final Prices IND without CO2 '!$C91)</f>
        <v>25.370741221981504</v>
      </c>
      <c r="M91" s="10">
        <f>SUMIFS('Historical Data'!G$2:G$93,'Historical Data'!$B$2:$B$93,'Final Prices IND without CO2 '!$D91,'Historical Data'!$A$2:$A$93,'Final Prices IND without CO2 '!$C91)</f>
        <v>25.823699337356889</v>
      </c>
      <c r="N91" s="10">
        <f>SUMIFS('Historical Data'!H$2:H$93,'Historical Data'!$B$2:$B$93,'Final Prices IND without CO2 '!$D91,'Historical Data'!$A$2:$A$93,'Final Prices IND without CO2 '!$C91)</f>
        <v>24.825118256344545</v>
      </c>
      <c r="O91" s="10">
        <f>SUMIFS('Historical Data'!I$2:I$93,'Historical Data'!$B$2:$B$93,'Final Prices IND without CO2 '!$D91,'Historical Data'!$A$2:$A$93,'Final Prices IND without CO2 '!$C91)</f>
        <v>33.097898838073199</v>
      </c>
      <c r="P91" s="10">
        <f>SUMIFS('Historical Data'!J$2:J$93,'Historical Data'!$B$2:$B$93,'Final Prices IND without CO2 '!$D91,'Historical Data'!$A$2:$A$93,'Final Prices IND without CO2 '!$C91)</f>
        <v>36.932738759971684</v>
      </c>
      <c r="Q91" s="10">
        <f>SUMIFS('Historical Data'!K$2:K$93,'Historical Data'!$B$2:$B$93,'Final Prices IND without CO2 '!$D91,'Historical Data'!$A$2:$A$93,'Final Prices IND without CO2 '!$C91)</f>
        <v>44.066224969550042</v>
      </c>
      <c r="R91" s="10">
        <f>SUMIFS('Historical Data'!L$2:L$93,'Historical Data'!$B$2:$B$93,'Final Prices IND without CO2 '!$D91,'Historical Data'!$A$2:$A$93,'Final Prices IND without CO2 '!$C91)</f>
        <v>43.040634150909497</v>
      </c>
      <c r="S91" s="10">
        <f>SUMIFS('Historical Data'!M$2:M$93,'Historical Data'!$B$2:$B$93,'Final Prices IND without CO2 '!$D91,'Historical Data'!$A$2:$A$93,'Final Prices IND without CO2 '!$C91)</f>
        <v>37.595821252357453</v>
      </c>
      <c r="T91" s="10">
        <f>SUMIFS('Historical Data'!N$2:N$93,'Historical Data'!$B$2:$B$93,'Final Prices IND without CO2 '!$D91,'Historical Data'!$A$2:$A$93,'Final Prices IND without CO2 '!$C91)</f>
        <v>57.245943820596032</v>
      </c>
      <c r="U91" s="10">
        <f>SUMIFS('Historical Data'!O$2:O$93,'Historical Data'!$B$2:$B$93,'Final Prices IND without CO2 '!$D91,'Historical Data'!$A$2:$A$93,'Final Prices IND without CO2 '!$C91)</f>
        <v>67.396658490760728</v>
      </c>
      <c r="V91" s="10">
        <f>SUMIFS('Historical Data'!P$2:P$93,'Historical Data'!$B$2:$B$93,'Final Prices IND without CO2 '!$D91,'Historical Data'!$A$2:$A$93,'Final Prices IND without CO2 '!$C91)</f>
        <v>70.491142680627888</v>
      </c>
      <c r="W91" s="10">
        <f>SUMIFS('Historical Data'!Q$2:Q$93,'Historical Data'!$B$2:$B$93,'Final Prices IND without CO2 '!$D91,'Historical Data'!$A$2:$A$93,'Final Prices IND without CO2 '!$C91)</f>
        <v>64.14983412756105</v>
      </c>
      <c r="X91" s="10">
        <f>SUMIFS('Historical Data'!R$2:R$93,'Historical Data'!$B$2:$B$93,'Final Prices IND without CO2 '!$D91,'Historical Data'!$A$2:$A$93,'Final Prices IND without CO2 '!$C91)</f>
        <v>55.556394991332169</v>
      </c>
      <c r="Y91" s="10">
        <f>SUMIFS('Historical Data'!S$2:S$93,'Historical Data'!$B$2:$B$93,'Final Prices IND without CO2 '!$D91,'Historical Data'!$A$2:$A$93,'Final Prices IND without CO2 '!$C91)</f>
        <v>38.347234779728957</v>
      </c>
      <c r="Z91" s="10">
        <f>SUMIFS('Historical Data'!T$2:T$93,'Historical Data'!$B$2:$B$93,'Final Prices IND without CO2 '!$D91,'Historical Data'!$A$2:$A$93,'Final Prices IND without CO2 '!$C91)</f>
        <v>32.334420669388351</v>
      </c>
      <c r="AA91" s="10">
        <f>SUMIFS('Historical Data'!U$2:U$93,'Historical Data'!$B$2:$B$93,'Final Prices IND without CO2 '!$D91,'Historical Data'!$A$2:$A$93,'Final Prices IND without CO2 '!$C91)</f>
        <v>36.20849256351115</v>
      </c>
      <c r="AB91" s="12">
        <f>AA91*'Projection of Coal-OIl-Gas-CO2'!P$27/'Projection of Coal-OIl-Gas-CO2'!O$27</f>
        <v>45.95808336015002</v>
      </c>
      <c r="AC91" s="12">
        <f>AB91*'Projection of Coal-OIl-Gas-CO2'!Q$27/'Projection of Coal-OIl-Gas-CO2'!P$27</f>
        <v>44.716587497869916</v>
      </c>
      <c r="AD91" s="12">
        <f>AC91*'Projection of Coal-OIl-Gas-CO2'!R$27/'Projection of Coal-OIl-Gas-CO2'!Q$27</f>
        <v>39.984699221879325</v>
      </c>
      <c r="AE91" s="12">
        <f>AD91*'Projection of Coal-OIl-Gas-CO2'!S$27/'Projection of Coal-OIl-Gas-CO2'!R$27</f>
        <v>39.758373730676652</v>
      </c>
      <c r="AF91" s="12">
        <f>AE91*'Projection of Coal-OIl-Gas-CO2'!T$27/'Projection of Coal-OIl-Gas-CO2'!S$27</f>
        <v>42.712407570535639</v>
      </c>
      <c r="AG91" s="12">
        <f>AF91*'Projection of Coal-OIl-Gas-CO2'!U$27/'Projection of Coal-OIl-Gas-CO2'!T$27</f>
        <v>45.549316075433353</v>
      </c>
      <c r="AH91" s="12">
        <f>AG91*'Projection of Coal-OIl-Gas-CO2'!V$27/'Projection of Coal-OIl-Gas-CO2'!U$27</f>
        <v>48.273377627226651</v>
      </c>
      <c r="AI91" s="12">
        <f>AH91*'Projection of Coal-OIl-Gas-CO2'!W$27/'Projection of Coal-OIl-Gas-CO2'!V$27</f>
        <v>50.639116942793315</v>
      </c>
      <c r="AJ91" s="12">
        <f>AI91*'Projection of Coal-OIl-Gas-CO2'!X$27/'Projection of Coal-OIl-Gas-CO2'!W$27</f>
        <v>51.509553762715157</v>
      </c>
      <c r="AK91" s="12">
        <f>AJ91*'Projection of Coal-OIl-Gas-CO2'!Y$27/'Projection of Coal-OIl-Gas-CO2'!X$27</f>
        <v>52.098866717830894</v>
      </c>
      <c r="AL91" s="12">
        <f>AK91*'Projection of Coal-OIl-Gas-CO2'!Z$27/'Projection of Coal-OIl-Gas-CO2'!Y$27</f>
        <v>52.663068559149792</v>
      </c>
      <c r="AM91" s="12">
        <f>AL91*'Projection of Coal-OIl-Gas-CO2'!AA$27/'Projection of Coal-OIl-Gas-CO2'!Z$27</f>
        <v>53.231032507876392</v>
      </c>
      <c r="AN91" s="12">
        <f>AM91*'Projection of Coal-OIl-Gas-CO2'!AB$27/'Projection of Coal-OIl-Gas-CO2'!AA$27</f>
        <v>53.78435415776152</v>
      </c>
      <c r="AO91" s="12">
        <f>AN91*'Projection of Coal-OIl-Gas-CO2'!AC$27/'Projection of Coal-OIl-Gas-CO2'!AB$27</f>
        <v>54.306230769238766</v>
      </c>
      <c r="AP91" s="12">
        <f>AO91*'Projection of Coal-OIl-Gas-CO2'!AD$27/'Projection of Coal-OIl-Gas-CO2'!AC$27</f>
        <v>54.798464692597143</v>
      </c>
      <c r="AQ91" s="12">
        <f>AP91*'Projection of Coal-OIl-Gas-CO2'!AE$27/'Projection of Coal-OIl-Gas-CO2'!AD$27</f>
        <v>55.250805758764713</v>
      </c>
      <c r="AR91" s="12">
        <f>AQ91*'Projection of Coal-OIl-Gas-CO2'!AF$27/'Projection of Coal-OIl-Gas-CO2'!AE$27</f>
        <v>55.664189856865455</v>
      </c>
      <c r="AS91" s="12">
        <f>AR91*'Projection of Coal-OIl-Gas-CO2'!AG$27/'Projection of Coal-OIl-Gas-CO2'!AF$27</f>
        <v>56.044804955798995</v>
      </c>
      <c r="AT91" s="12">
        <f>AS91*'Projection of Coal-OIl-Gas-CO2'!AH$27/'Projection of Coal-OIl-Gas-CO2'!AG$27</f>
        <v>56.397665757412547</v>
      </c>
      <c r="AU91" s="12">
        <f>AT91*'Projection of Coal-OIl-Gas-CO2'!AI$27/'Projection of Coal-OIl-Gas-CO2'!AH$27</f>
        <v>56.714865548736974</v>
      </c>
      <c r="AV91" s="12">
        <f>AU91*'Projection of Coal-OIl-Gas-CO2'!AJ$27/'Projection of Coal-OIl-Gas-CO2'!AI$27</f>
        <v>57.001017657706406</v>
      </c>
      <c r="AW91" s="12">
        <f>AV91*'Projection of Coal-OIl-Gas-CO2'!AK$27/'Projection of Coal-OIl-Gas-CO2'!AJ$27</f>
        <v>57.253390457398964</v>
      </c>
      <c r="AX91" s="12">
        <f>AW91*'Projection of Coal-OIl-Gas-CO2'!AL$27/'Projection of Coal-OIl-Gas-CO2'!AK$27</f>
        <v>57.47668386461099</v>
      </c>
      <c r="AY91" s="21">
        <f t="shared" si="2"/>
        <v>57.777692994090899</v>
      </c>
      <c r="AZ91" s="21">
        <f t="shared" si="3"/>
        <v>58.025126433792536</v>
      </c>
      <c r="BA91" s="21">
        <f t="shared" si="4"/>
        <v>58.278538308179293</v>
      </c>
      <c r="BB91" s="21">
        <f t="shared" si="5"/>
        <v>58.541907892837173</v>
      </c>
      <c r="BC91" s="21">
        <f t="shared" si="6"/>
        <v>58.809377909864338</v>
      </c>
      <c r="BD91" s="21">
        <f t="shared" si="7"/>
        <v>59.060574094930303</v>
      </c>
      <c r="BE91" s="21">
        <f t="shared" si="8"/>
        <v>59.323625405108999</v>
      </c>
      <c r="BF91" s="21">
        <f t="shared" si="9"/>
        <v>59.585456840969812</v>
      </c>
      <c r="BG91" s="21">
        <f t="shared" si="10"/>
        <v>59.844592046195089</v>
      </c>
      <c r="BH91" s="21">
        <f t="shared" si="11"/>
        <v>60.10331856502404</v>
      </c>
    </row>
    <row r="92" spans="1:60" x14ac:dyDescent="0.3">
      <c r="A92" s="9" t="s">
        <v>147</v>
      </c>
      <c r="B92" t="s">
        <v>47</v>
      </c>
      <c r="C92" s="9" t="s">
        <v>49</v>
      </c>
      <c r="D92" t="s">
        <v>83</v>
      </c>
      <c r="E92" t="s">
        <v>79</v>
      </c>
      <c r="F92" t="s">
        <v>90</v>
      </c>
      <c r="G92" t="s">
        <v>90</v>
      </c>
      <c r="H92" t="s">
        <v>80</v>
      </c>
      <c r="I92" s="9" t="s">
        <v>145</v>
      </c>
      <c r="J92" s="10">
        <f>SUMIFS('Historical Data'!D$2:D$93,'Historical Data'!$B$2:$B$93,'Final Prices IND without CO2 '!$D92,'Historical Data'!$A$2:$A$93,'Final Prices IND without CO2 '!$C92)</f>
        <v>29.02759704136982</v>
      </c>
      <c r="K92" s="10">
        <f>SUMIFS('Historical Data'!E$2:E$93,'Historical Data'!$B$2:$B$93,'Final Prices IND without CO2 '!$D92,'Historical Data'!$A$2:$A$93,'Final Prices IND without CO2 '!$C92)</f>
        <v>27.268497043315524</v>
      </c>
      <c r="L92" s="10">
        <f>SUMIFS('Historical Data'!F$2:F$93,'Historical Data'!$B$2:$B$93,'Final Prices IND without CO2 '!$D92,'Historical Data'!$A$2:$A$93,'Final Prices IND without CO2 '!$C92)</f>
        <v>28.451234630412717</v>
      </c>
      <c r="M92" s="10">
        <f>SUMIFS('Historical Data'!G$2:G$93,'Historical Data'!$B$2:$B$93,'Final Prices IND without CO2 '!$D92,'Historical Data'!$A$2:$A$93,'Final Prices IND without CO2 '!$C92)</f>
        <v>30.286776125786918</v>
      </c>
      <c r="N92" s="10">
        <f>SUMIFS('Historical Data'!H$2:H$93,'Historical Data'!$B$2:$B$93,'Final Prices IND without CO2 '!$D92,'Historical Data'!$A$2:$A$93,'Final Prices IND without CO2 '!$C92)</f>
        <v>25.04420794010737</v>
      </c>
      <c r="O92" s="10">
        <f>SUMIFS('Historical Data'!I$2:I$93,'Historical Data'!$B$2:$B$93,'Final Prices IND without CO2 '!$D92,'Historical Data'!$A$2:$A$93,'Final Prices IND without CO2 '!$C92)</f>
        <v>33.577306359404766</v>
      </c>
      <c r="P92" s="10">
        <f>SUMIFS('Historical Data'!J$2:J$93,'Historical Data'!$B$2:$B$93,'Final Prices IND without CO2 '!$D92,'Historical Data'!$A$2:$A$93,'Final Prices IND without CO2 '!$C92)</f>
        <v>36.759561252585627</v>
      </c>
      <c r="Q92" s="10">
        <f>SUMIFS('Historical Data'!K$2:K$93,'Historical Data'!$B$2:$B$93,'Final Prices IND without CO2 '!$D92,'Historical Data'!$A$2:$A$93,'Final Prices IND without CO2 '!$C92)</f>
        <v>37.112771575157709</v>
      </c>
      <c r="R92" s="10">
        <f>SUMIFS('Historical Data'!L$2:L$93,'Historical Data'!$B$2:$B$93,'Final Prices IND without CO2 '!$D92,'Historical Data'!$A$2:$A$93,'Final Prices IND without CO2 '!$C92)</f>
        <v>43.094802464266294</v>
      </c>
      <c r="S92" s="10">
        <f>SUMIFS('Historical Data'!M$2:M$93,'Historical Data'!$B$2:$B$93,'Final Prices IND without CO2 '!$D92,'Historical Data'!$A$2:$A$93,'Final Prices IND without CO2 '!$C92)</f>
        <v>35.556248986906169</v>
      </c>
      <c r="T92" s="10">
        <f>SUMIFS('Historical Data'!N$2:N$93,'Historical Data'!$B$2:$B$93,'Final Prices IND without CO2 '!$D92,'Historical Data'!$A$2:$A$93,'Final Prices IND without CO2 '!$C92)</f>
        <v>48.308355975553653</v>
      </c>
      <c r="U92" s="10">
        <f>SUMIFS('Historical Data'!O$2:O$93,'Historical Data'!$B$2:$B$93,'Final Prices IND without CO2 '!$D92,'Historical Data'!$A$2:$A$93,'Final Prices IND without CO2 '!$C92)</f>
        <v>55.223943206172251</v>
      </c>
      <c r="V92" s="10">
        <f>SUMIFS('Historical Data'!P$2:P$93,'Historical Data'!$B$2:$B$93,'Final Prices IND without CO2 '!$D92,'Historical Data'!$A$2:$A$93,'Final Prices IND without CO2 '!$C92)</f>
        <v>66.951483732517104</v>
      </c>
      <c r="W92" s="10">
        <f>SUMIFS('Historical Data'!Q$2:Q$93,'Historical Data'!$B$2:$B$93,'Final Prices IND without CO2 '!$D92,'Historical Data'!$A$2:$A$93,'Final Prices IND without CO2 '!$C92)</f>
        <v>63.745134577439053</v>
      </c>
      <c r="X92" s="10">
        <f>SUMIFS('Historical Data'!R$2:R$93,'Historical Data'!$B$2:$B$93,'Final Prices IND without CO2 '!$D92,'Historical Data'!$A$2:$A$93,'Final Prices IND without CO2 '!$C92)</f>
        <v>60.21884479281556</v>
      </c>
      <c r="Y92" s="10">
        <f>SUMIFS('Historical Data'!S$2:S$93,'Historical Data'!$B$2:$B$93,'Final Prices IND without CO2 '!$D92,'Historical Data'!$A$2:$A$93,'Final Prices IND without CO2 '!$C92)</f>
        <v>43.493259569354606</v>
      </c>
      <c r="Z92" s="10">
        <f>SUMIFS('Historical Data'!T$2:T$93,'Historical Data'!$B$2:$B$93,'Final Prices IND without CO2 '!$D92,'Historical Data'!$A$2:$A$93,'Final Prices IND without CO2 '!$C92)</f>
        <v>31.666890544355862</v>
      </c>
      <c r="AA92" s="10">
        <f>SUMIFS('Historical Data'!U$2:U$93,'Historical Data'!$B$2:$B$93,'Final Prices IND without CO2 '!$D92,'Historical Data'!$A$2:$A$93,'Final Prices IND without CO2 '!$C92)</f>
        <v>41.090758728894514</v>
      </c>
      <c r="AB92" s="12">
        <f>AA92*'Projection of Coal-OIl-Gas-CO2'!P$27/'Projection of Coal-OIl-Gas-CO2'!O$27</f>
        <v>52.154960930282435</v>
      </c>
      <c r="AC92" s="12">
        <f>AB92*'Projection of Coal-OIl-Gas-CO2'!Q$27/'Projection of Coal-OIl-Gas-CO2'!P$27</f>
        <v>50.746064747974046</v>
      </c>
      <c r="AD92" s="12">
        <f>AC92*'Projection of Coal-OIl-Gas-CO2'!R$27/'Projection of Coal-OIl-Gas-CO2'!Q$27</f>
        <v>45.376140022724464</v>
      </c>
      <c r="AE92" s="12">
        <f>AD92*'Projection of Coal-OIl-Gas-CO2'!S$27/'Projection of Coal-OIl-Gas-CO2'!R$27</f>
        <v>45.11929734591611</v>
      </c>
      <c r="AF92" s="12">
        <f>AE92*'Projection of Coal-OIl-Gas-CO2'!T$27/'Projection of Coal-OIl-Gas-CO2'!S$27</f>
        <v>48.471646013227343</v>
      </c>
      <c r="AG92" s="12">
        <f>AF92*'Projection of Coal-OIl-Gas-CO2'!U$27/'Projection of Coal-OIl-Gas-CO2'!T$27</f>
        <v>51.69107644674321</v>
      </c>
      <c r="AH92" s="12">
        <f>AG92*'Projection of Coal-OIl-Gas-CO2'!V$27/'Projection of Coal-OIl-Gas-CO2'!U$27</f>
        <v>54.782443915053577</v>
      </c>
      <c r="AI92" s="12">
        <f>AH92*'Projection of Coal-OIl-Gas-CO2'!W$27/'Projection of Coal-OIl-Gas-CO2'!V$27</f>
        <v>57.467173837485433</v>
      </c>
      <c r="AJ92" s="12">
        <f>AI92*'Projection of Coal-OIl-Gas-CO2'!X$27/'Projection of Coal-OIl-Gas-CO2'!W$27</f>
        <v>58.454978267438371</v>
      </c>
      <c r="AK92" s="12">
        <f>AJ92*'Projection of Coal-OIl-Gas-CO2'!Y$27/'Projection of Coal-OIl-Gas-CO2'!X$27</f>
        <v>59.123752765907142</v>
      </c>
      <c r="AL92" s="12">
        <f>AK92*'Projection of Coal-OIl-Gas-CO2'!Z$27/'Projection of Coal-OIl-Gas-CO2'!Y$27</f>
        <v>59.764030228310965</v>
      </c>
      <c r="AM92" s="12">
        <f>AL92*'Projection of Coal-OIl-Gas-CO2'!AA$27/'Projection of Coal-OIl-Gas-CO2'!Z$27</f>
        <v>60.408577071648864</v>
      </c>
      <c r="AN92" s="12">
        <f>AM92*'Projection of Coal-OIl-Gas-CO2'!AB$27/'Projection of Coal-OIl-Gas-CO2'!AA$27</f>
        <v>61.036507283739951</v>
      </c>
      <c r="AO92" s="12">
        <f>AN92*'Projection of Coal-OIl-Gas-CO2'!AC$27/'Projection of Coal-OIl-Gas-CO2'!AB$27</f>
        <v>61.628752483974402</v>
      </c>
      <c r="AP92" s="12">
        <f>AO92*'Projection of Coal-OIl-Gas-CO2'!AD$27/'Projection of Coal-OIl-Gas-CO2'!AC$27</f>
        <v>62.187358047225018</v>
      </c>
      <c r="AQ92" s="12">
        <f>AP92*'Projection of Coal-OIl-Gas-CO2'!AE$27/'Projection of Coal-OIl-Gas-CO2'!AD$27</f>
        <v>62.700691696242863</v>
      </c>
      <c r="AR92" s="12">
        <f>AQ92*'Projection of Coal-OIl-Gas-CO2'!AF$27/'Projection of Coal-OIl-Gas-CO2'!AE$27</f>
        <v>63.169815513193392</v>
      </c>
      <c r="AS92" s="12">
        <f>AR92*'Projection of Coal-OIl-Gas-CO2'!AG$27/'Projection of Coal-OIl-Gas-CO2'!AF$27</f>
        <v>63.601751837839316</v>
      </c>
      <c r="AT92" s="12">
        <f>AS92*'Projection of Coal-OIl-Gas-CO2'!AH$27/'Projection of Coal-OIl-Gas-CO2'!AG$27</f>
        <v>64.002191542379748</v>
      </c>
      <c r="AU92" s="12">
        <f>AT92*'Projection of Coal-OIl-Gas-CO2'!AI$27/'Projection of Coal-OIl-Gas-CO2'!AH$27</f>
        <v>64.362161791660512</v>
      </c>
      <c r="AV92" s="12">
        <f>AU92*'Projection of Coal-OIl-Gas-CO2'!AJ$27/'Projection of Coal-OIl-Gas-CO2'!AI$27</f>
        <v>64.686897963673275</v>
      </c>
      <c r="AW92" s="12">
        <f>AV92*'Projection of Coal-OIl-Gas-CO2'!AK$27/'Projection of Coal-OIl-Gas-CO2'!AJ$27</f>
        <v>64.973300105483304</v>
      </c>
      <c r="AX92" s="12">
        <f>AW92*'Projection of Coal-OIl-Gas-CO2'!AL$27/'Projection of Coal-OIl-Gas-CO2'!AK$27</f>
        <v>65.226701859378693</v>
      </c>
      <c r="AY92" s="21">
        <f t="shared" ref="AY92" si="43">TREND(AT92:AX92,AT$1:AX$1,AY$1)</f>
        <v>65.568298336861289</v>
      </c>
      <c r="AZ92" s="21">
        <f t="shared" ref="AZ92" si="44">TREND(AU92:AY92,AU$1:AY$1,AZ$1)</f>
        <v>65.849095107243556</v>
      </c>
      <c r="BA92" s="21">
        <f t="shared" ref="BA92" si="45">TREND(AV92:AZ92,AV$1:AZ$1,BA$1)</f>
        <v>66.136676430083526</v>
      </c>
      <c r="BB92" s="21">
        <f t="shared" ref="BB92" si="46">TREND(AW92:BA92,AW$1:BA$1,BB$1)</f>
        <v>66.435558136929671</v>
      </c>
      <c r="BC92" s="21">
        <f t="shared" ref="BC92" si="47">TREND(AX92:BB92,AX$1:BB$1,BC$1)</f>
        <v>66.739093168596696</v>
      </c>
      <c r="BD92" s="21">
        <f t="shared" ref="BD92" si="48">TREND(AY92:BC92,AY$1:BC$1,BD$1)</f>
        <v>67.024160043890106</v>
      </c>
      <c r="BE92" s="21">
        <f t="shared" ref="BE92" si="49">TREND(AZ92:BD92,AZ$1:BD$1,BE$1)</f>
        <v>67.322680560890603</v>
      </c>
      <c r="BF92" s="21">
        <f t="shared" ref="BF92" si="50">TREND(BA92:BE92,BA$1:BE$1,BF$1)</f>
        <v>67.619816718650441</v>
      </c>
      <c r="BG92" s="21">
        <f t="shared" ref="BG92" si="51">TREND(BB92:BF92,BB$1:BF$1,BG$1)</f>
        <v>67.913893092512126</v>
      </c>
      <c r="BH92" s="21">
        <f t="shared" ref="BH92" si="52">TREND(BC92:BG92,BC$1:BG$1,BH$1)</f>
        <v>68.207505673685318</v>
      </c>
    </row>
    <row r="93" spans="1:60" s="23" customFormat="1" x14ac:dyDescent="0.3">
      <c r="A93" s="9" t="s">
        <v>147</v>
      </c>
      <c r="B93" s="23" t="s">
        <v>47</v>
      </c>
      <c r="C93" s="9" t="s">
        <v>97</v>
      </c>
      <c r="D93" s="23" t="s">
        <v>83</v>
      </c>
      <c r="E93" s="23" t="s">
        <v>79</v>
      </c>
      <c r="F93" s="23" t="s">
        <v>90</v>
      </c>
      <c r="G93" s="23" t="s">
        <v>90</v>
      </c>
      <c r="H93" s="23" t="s">
        <v>80</v>
      </c>
      <c r="I93" s="9" t="s">
        <v>145</v>
      </c>
      <c r="J93" s="10">
        <f>SUMIFS('Historical Data'!D$2:D$93,'Historical Data'!$B$2:$B$93,'Final Prices IND without CO2 '!$D93,'Historical Data'!$A$2:$A$93,'Final Prices IND without CO2 '!$C93)</f>
        <v>29.590353898915502</v>
      </c>
      <c r="K93" s="10">
        <f>SUMIFS('Historical Data'!E$2:E$93,'Historical Data'!$B$2:$B$93,'Final Prices IND without CO2 '!$D93,'Historical Data'!$A$2:$A$93,'Final Prices IND without CO2 '!$C93)</f>
        <v>25.697134420937633</v>
      </c>
      <c r="L93" s="10">
        <f>SUMIFS('Historical Data'!F$2:F$93,'Historical Data'!$B$2:$B$93,'Final Prices IND without CO2 '!$D93,'Historical Data'!$A$2:$A$93,'Final Prices IND without CO2 '!$C93)</f>
        <v>25.954028982197574</v>
      </c>
      <c r="M93" s="10">
        <f>SUMIFS('Historical Data'!G$2:G$93,'Historical Data'!$B$2:$B$93,'Final Prices IND without CO2 '!$D93,'Historical Data'!$A$2:$A$93,'Final Prices IND without CO2 '!$C93)</f>
        <v>26.53857748867571</v>
      </c>
      <c r="N93" s="10">
        <f>SUMIFS('Historical Data'!H$2:H$93,'Historical Data'!$B$2:$B$93,'Final Prices IND without CO2 '!$D93,'Historical Data'!$A$2:$A$93,'Final Prices IND without CO2 '!$C93)</f>
        <v>25.936028327233689</v>
      </c>
      <c r="O93" s="10">
        <f>SUMIFS('Historical Data'!I$2:I$93,'Historical Data'!$B$2:$B$93,'Final Prices IND without CO2 '!$D93,'Historical Data'!$A$2:$A$93,'Final Prices IND without CO2 '!$C93)</f>
        <v>34.447186259498238</v>
      </c>
      <c r="P93" s="10">
        <f>SUMIFS('Historical Data'!J$2:J$93,'Historical Data'!$B$2:$B$93,'Final Prices IND without CO2 '!$D93,'Historical Data'!$A$2:$A$93,'Final Prices IND without CO2 '!$C93)</f>
        <v>37.732314545590448</v>
      </c>
      <c r="Q93" s="10">
        <f>SUMIFS('Historical Data'!K$2:K$93,'Historical Data'!$B$2:$B$93,'Final Prices IND without CO2 '!$D93,'Historical Data'!$A$2:$A$93,'Final Prices IND without CO2 '!$C93)</f>
        <v>37.685763240900272</v>
      </c>
      <c r="R93" s="10">
        <f>SUMIFS('Historical Data'!L$2:L$93,'Historical Data'!$B$2:$B$93,'Final Prices IND without CO2 '!$D93,'Historical Data'!$A$2:$A$93,'Final Prices IND without CO2 '!$C93)</f>
        <v>46.360721880226791</v>
      </c>
      <c r="S93" s="10">
        <f>SUMIFS('Historical Data'!M$2:M$93,'Historical Data'!$B$2:$B$93,'Final Prices IND without CO2 '!$D93,'Historical Data'!$A$2:$A$93,'Final Prices IND without CO2 '!$C93)</f>
        <v>37.224575254091981</v>
      </c>
      <c r="T93" s="10">
        <f>SUMIFS('Historical Data'!N$2:N$93,'Historical Data'!$B$2:$B$93,'Final Prices IND without CO2 '!$D93,'Historical Data'!$A$2:$A$93,'Final Prices IND without CO2 '!$C93)</f>
        <v>46.731206177625602</v>
      </c>
      <c r="U93" s="10">
        <f>SUMIFS('Historical Data'!O$2:O$93,'Historical Data'!$B$2:$B$93,'Final Prices IND without CO2 '!$D93,'Historical Data'!$A$2:$A$93,'Final Prices IND without CO2 '!$C93)</f>
        <v>53.421016380997749</v>
      </c>
      <c r="V93" s="10">
        <f>SUMIFS('Historical Data'!P$2:P$93,'Historical Data'!$B$2:$B$93,'Final Prices IND without CO2 '!$D93,'Historical Data'!$A$2:$A$93,'Final Prices IND without CO2 '!$C93)</f>
        <v>64.765681361325719</v>
      </c>
      <c r="W93" s="10">
        <f>SUMIFS('Historical Data'!Q$2:Q$93,'Historical Data'!$B$2:$B$93,'Final Prices IND without CO2 '!$D93,'Historical Data'!$A$2:$A$93,'Final Prices IND without CO2 '!$C93)</f>
        <v>61.664011672561465</v>
      </c>
      <c r="X93" s="10">
        <f>SUMIFS('Historical Data'!R$2:R$93,'Historical Data'!$B$2:$B$93,'Final Prices IND without CO2 '!$D93,'Historical Data'!$A$2:$A$93,'Final Prices IND without CO2 '!$C93)</f>
        <v>58.252846634142728</v>
      </c>
      <c r="Y93" s="10">
        <f>SUMIFS('Historical Data'!S$2:S$93,'Historical Data'!$B$2:$B$93,'Final Prices IND without CO2 '!$D93,'Historical Data'!$A$2:$A$93,'Final Prices IND without CO2 '!$C93)</f>
        <v>42.073310905074813</v>
      </c>
      <c r="Z93" s="10">
        <f>SUMIFS('Historical Data'!T$2:T$93,'Historical Data'!$B$2:$B$93,'Final Prices IND without CO2 '!$D93,'Historical Data'!$A$2:$A$93,'Final Prices IND without CO2 '!$C93)</f>
        <v>30.633043935120917</v>
      </c>
      <c r="AA93" s="10">
        <f>SUMIFS('Historical Data'!U$2:U$93,'Historical Data'!$B$2:$B$93,'Final Prices IND without CO2 '!$D93,'Historical Data'!$A$2:$A$93,'Final Prices IND without CO2 '!$C93)</f>
        <v>39.749245847380152</v>
      </c>
      <c r="AB93" s="12">
        <f>AA93*'Projection of Coal-OIl-Gas-CO2'!P$27/'Projection of Coal-OIl-Gas-CO2'!O$27</f>
        <v>50.452228878424442</v>
      </c>
      <c r="AC93" s="12">
        <f>AB93*'Projection of Coal-OIl-Gas-CO2'!Q$27/'Projection of Coal-OIl-Gas-CO2'!P$27</f>
        <v>49.089329714320392</v>
      </c>
      <c r="AD93" s="12">
        <f>AC93*'Projection of Coal-OIl-Gas-CO2'!R$27/'Projection of Coal-OIl-Gas-CO2'!Q$27</f>
        <v>43.894719911805957</v>
      </c>
      <c r="AE93" s="12">
        <f>AD93*'Projection of Coal-OIl-Gas-CO2'!S$27/'Projection of Coal-OIl-Gas-CO2'!R$27</f>
        <v>43.646262520889607</v>
      </c>
      <c r="AF93" s="12">
        <f>AE93*'Projection of Coal-OIl-Gas-CO2'!T$27/'Projection of Coal-OIl-Gas-CO2'!S$27</f>
        <v>46.889165194511676</v>
      </c>
      <c r="AG93" s="12">
        <f>AF93*'Projection of Coal-OIl-Gas-CO2'!U$27/'Projection of Coal-OIl-Gas-CO2'!T$27</f>
        <v>50.003489089932302</v>
      </c>
      <c r="AH93" s="12">
        <f>AG93*'Projection of Coal-OIl-Gas-CO2'!V$27/'Projection of Coal-OIl-Gas-CO2'!U$27</f>
        <v>52.993930963084054</v>
      </c>
      <c r="AI93" s="12">
        <f>AH93*'Projection of Coal-OIl-Gas-CO2'!W$27/'Projection of Coal-OIl-Gas-CO2'!V$27</f>
        <v>55.591011012752752</v>
      </c>
      <c r="AJ93" s="12">
        <f>AI93*'Projection of Coal-OIl-Gas-CO2'!X$27/'Projection of Coal-OIl-Gas-CO2'!W$27</f>
        <v>56.546566041424462</v>
      </c>
      <c r="AK93" s="12">
        <f>AJ93*'Projection of Coal-OIl-Gas-CO2'!Y$27/'Projection of Coal-OIl-Gas-CO2'!X$27</f>
        <v>57.19350668643623</v>
      </c>
      <c r="AL93" s="12">
        <f>AK93*'Projection of Coal-OIl-Gas-CO2'!Z$27/'Projection of Coal-OIl-Gas-CO2'!Y$27</f>
        <v>57.81288065398796</v>
      </c>
      <c r="AM93" s="12">
        <f>AL93*'Projection of Coal-OIl-Gas-CO2'!AA$27/'Projection of Coal-OIl-Gas-CO2'!Z$27</f>
        <v>58.436384617617009</v>
      </c>
      <c r="AN93" s="12">
        <f>AM93*'Projection of Coal-OIl-Gas-CO2'!AB$27/'Projection of Coal-OIl-Gas-CO2'!AA$27</f>
        <v>59.043814442412497</v>
      </c>
      <c r="AO93" s="12">
        <f>AN93*'Projection of Coal-OIl-Gas-CO2'!AC$27/'Projection of Coal-OIl-Gas-CO2'!AB$27</f>
        <v>59.616724283804558</v>
      </c>
      <c r="AP93" s="12">
        <f>AO93*'Projection of Coal-OIl-Gas-CO2'!AD$27/'Projection of Coal-OIl-Gas-CO2'!AC$27</f>
        <v>60.157092740173539</v>
      </c>
      <c r="AQ93" s="12">
        <f>AP93*'Projection of Coal-OIl-Gas-CO2'!AE$27/'Projection of Coal-OIl-Gas-CO2'!AD$27</f>
        <v>60.653667299703258</v>
      </c>
      <c r="AR93" s="12">
        <f>AQ93*'Projection of Coal-OIl-Gas-CO2'!AF$27/'Projection of Coal-OIl-Gas-CO2'!AE$27</f>
        <v>61.107475370171315</v>
      </c>
      <c r="AS93" s="12">
        <f>AR93*'Projection of Coal-OIl-Gas-CO2'!AG$27/'Projection of Coal-OIl-Gas-CO2'!AF$27</f>
        <v>61.5253100291038</v>
      </c>
      <c r="AT93" s="12">
        <f>AS93*'Projection of Coal-OIl-Gas-CO2'!AH$27/'Projection of Coal-OIl-Gas-CO2'!AG$27</f>
        <v>61.912676355626196</v>
      </c>
      <c r="AU93" s="12">
        <f>AT93*'Projection of Coal-OIl-Gas-CO2'!AI$27/'Projection of Coal-OIl-Gas-CO2'!AH$27</f>
        <v>62.26089445573011</v>
      </c>
      <c r="AV93" s="12">
        <f>AU93*'Projection of Coal-OIl-Gas-CO2'!AJ$27/'Projection of Coal-OIl-Gas-CO2'!AI$27</f>
        <v>62.57502878510661</v>
      </c>
      <c r="AW93" s="12">
        <f>AV93*'Projection of Coal-OIl-Gas-CO2'!AK$27/'Projection of Coal-OIl-Gas-CO2'!AJ$27</f>
        <v>62.852080596710607</v>
      </c>
      <c r="AX93" s="12">
        <f>AW93*'Projection of Coal-OIl-Gas-CO2'!AL$27/'Projection of Coal-OIl-Gas-CO2'!AK$27</f>
        <v>63.097209402440406</v>
      </c>
      <c r="AY93" s="21">
        <f t="shared" ref="AY93" si="53">TREND(AT93:AX93,AT$1:AX$1,AY$1)</f>
        <v>63.427653589505553</v>
      </c>
      <c r="AZ93" s="21">
        <f t="shared" ref="AZ93:AZ156" si="54">TREND(AU93:AY93,AU$1:AY$1,AZ$1)</f>
        <v>63.699283031364075</v>
      </c>
      <c r="BA93" s="21">
        <f t="shared" ref="BA93:BA156" si="55">TREND(AV93:AZ93,AV$1:AZ$1,BA$1)</f>
        <v>63.977475526618377</v>
      </c>
      <c r="BB93" s="21">
        <f t="shared" ref="BB93:BB156" si="56">TREND(AW93:BA93,AW$1:BA$1,BB$1)</f>
        <v>64.266599475949647</v>
      </c>
      <c r="BC93" s="21">
        <f t="shared" ref="BC93:BC156" si="57">TREND(AX93:BB93,AX$1:BB$1,BC$1)</f>
        <v>64.560224830414995</v>
      </c>
      <c r="BD93" s="21">
        <f t="shared" ref="BD93:BD156" si="58">TREND(AY93:BC93,AY$1:BC$1,BD$1)</f>
        <v>64.835984968691832</v>
      </c>
      <c r="BE93" s="21">
        <f t="shared" ref="BE93:BE156" si="59">TREND(AZ93:BD93,AZ$1:BD$1,BE$1)</f>
        <v>65.124759520143471</v>
      </c>
      <c r="BF93" s="21">
        <f t="shared" ref="BF93:BF156" si="60">TREND(BA93:BE93,BA$1:BE$1,BF$1)</f>
        <v>65.412194908301331</v>
      </c>
      <c r="BG93" s="21">
        <f t="shared" ref="BG93:BG156" si="61">TREND(BB93:BF93,BB$1:BF$1,BG$1)</f>
        <v>65.696670407029842</v>
      </c>
      <c r="BH93" s="21">
        <f t="shared" ref="BH93:BH156" si="62">TREND(BC93:BG93,BC$1:BG$1,BH$1)</f>
        <v>65.980697254768074</v>
      </c>
    </row>
    <row r="94" spans="1:60" x14ac:dyDescent="0.3">
      <c r="A94" s="9" t="s">
        <v>147</v>
      </c>
      <c r="B94" s="9" t="s">
        <v>102</v>
      </c>
      <c r="C94" s="9" t="s">
        <v>5</v>
      </c>
      <c r="D94" s="36" t="s">
        <v>78</v>
      </c>
      <c r="E94" s="36" t="s">
        <v>79</v>
      </c>
      <c r="F94" s="36" t="s">
        <v>90</v>
      </c>
      <c r="G94" s="36" t="s">
        <v>90</v>
      </c>
      <c r="H94" s="36" t="s">
        <v>80</v>
      </c>
      <c r="I94" s="9" t="s">
        <v>145</v>
      </c>
      <c r="J94" s="10">
        <f>SUMIFS('Historical Data'!D$2:D$93,'Historical Data'!$B$2:$B$93,'Final Prices IND without CO2 '!$D94,'Historical Data'!$A$2:$A$93,'Final Prices IND without CO2 '!$C94)</f>
        <v>56.614178615567198</v>
      </c>
      <c r="K94" s="10">
        <f>SUMIFS('Historical Data'!E$2:E$93,'Historical Data'!$B$2:$B$93,'Final Prices IND without CO2 '!$D94,'Historical Data'!$A$2:$A$93,'Final Prices IND without CO2 '!$C94)</f>
        <v>96.08580468356763</v>
      </c>
      <c r="L94" s="10">
        <f>SUMIFS('Historical Data'!F$2:F$93,'Historical Data'!$B$2:$B$93,'Final Prices IND without CO2 '!$D94,'Historical Data'!$A$2:$A$93,'Final Prices IND without CO2 '!$C94)</f>
        <v>94.965320319435818</v>
      </c>
      <c r="M94" s="10">
        <f>SUMIFS('Historical Data'!G$2:G$93,'Historical Data'!$B$2:$B$93,'Final Prices IND without CO2 '!$D94,'Historical Data'!$A$2:$A$93,'Final Prices IND without CO2 '!$C94)</f>
        <v>91.564393878445927</v>
      </c>
      <c r="N94" s="10">
        <f>SUMIFS('Historical Data'!H$2:H$93,'Historical Data'!$B$2:$B$93,'Final Prices IND without CO2 '!$D94,'Historical Data'!$A$2:$A$93,'Final Prices IND without CO2 '!$C94)</f>
        <v>95.310132309309637</v>
      </c>
      <c r="O94" s="10">
        <f>SUMIFS('Historical Data'!I$2:I$93,'Historical Data'!$B$2:$B$93,'Final Prices IND without CO2 '!$D94,'Historical Data'!$A$2:$A$93,'Final Prices IND without CO2 '!$C94)</f>
        <v>100.94559805926909</v>
      </c>
      <c r="P94" s="10">
        <f>SUMIFS('Historical Data'!J$2:J$93,'Historical Data'!$B$2:$B$93,'Final Prices IND without CO2 '!$D94,'Historical Data'!$A$2:$A$93,'Final Prices IND without CO2 '!$C94)</f>
        <v>103.11326739805533</v>
      </c>
      <c r="Q94" s="10">
        <f>SUMIFS('Historical Data'!K$2:K$93,'Historical Data'!$B$2:$B$93,'Final Prices IND without CO2 '!$D94,'Historical Data'!$A$2:$A$93,'Final Prices IND without CO2 '!$C94)</f>
        <v>111.85628006998608</v>
      </c>
      <c r="R94" s="10">
        <f>SUMIFS('Historical Data'!L$2:L$93,'Historical Data'!$B$2:$B$93,'Final Prices IND without CO2 '!$D94,'Historical Data'!$A$2:$A$93,'Final Prices IND without CO2 '!$C94)</f>
        <v>123.12806957777781</v>
      </c>
      <c r="S94" s="10">
        <f>SUMIFS('Historical Data'!M$2:M$93,'Historical Data'!$B$2:$B$93,'Final Prices IND without CO2 '!$D94,'Historical Data'!$A$2:$A$93,'Final Prices IND without CO2 '!$C94)</f>
        <v>134.55210295189593</v>
      </c>
      <c r="T94" s="10">
        <f>SUMIFS('Historical Data'!N$2:N$93,'Historical Data'!$B$2:$B$93,'Final Prices IND without CO2 '!$D94,'Historical Data'!$A$2:$A$93,'Final Prices IND without CO2 '!$C94)</f>
        <v>127.02918623025832</v>
      </c>
      <c r="U94" s="10">
        <f>SUMIFS('Historical Data'!O$2:O$93,'Historical Data'!$B$2:$B$93,'Final Prices IND without CO2 '!$D94,'Historical Data'!$A$2:$A$93,'Final Prices IND without CO2 '!$C94)</f>
        <v>122.95596020264156</v>
      </c>
      <c r="V94" s="10">
        <f>SUMIFS('Historical Data'!P$2:P$93,'Historical Data'!$B$2:$B$93,'Final Prices IND without CO2 '!$D94,'Historical Data'!$A$2:$A$93,'Final Prices IND without CO2 '!$C94)</f>
        <v>118.05762827759926</v>
      </c>
      <c r="W94" s="10">
        <f>SUMIFS('Historical Data'!Q$2:Q$93,'Historical Data'!$B$2:$B$93,'Final Prices IND without CO2 '!$D94,'Historical Data'!$A$2:$A$93,'Final Prices IND without CO2 '!$C94)</f>
        <v>115.95132401208242</v>
      </c>
      <c r="X94" s="10">
        <f>SUMIFS('Historical Data'!R$2:R$93,'Historical Data'!$B$2:$B$93,'Final Prices IND without CO2 '!$D94,'Historical Data'!$A$2:$A$93,'Final Prices IND without CO2 '!$C94)</f>
        <v>110.11282558283669</v>
      </c>
      <c r="Y94" s="10">
        <f>SUMIFS('Historical Data'!S$2:S$93,'Historical Data'!$B$2:$B$93,'Final Prices IND without CO2 '!$D94,'Historical Data'!$A$2:$A$93,'Final Prices IND without CO2 '!$C94)</f>
        <v>106.18203761728584</v>
      </c>
      <c r="Z94" s="10">
        <f>SUMIFS('Historical Data'!T$2:T$93,'Historical Data'!$B$2:$B$93,'Final Prices IND without CO2 '!$D94,'Historical Data'!$A$2:$A$93,'Final Prices IND without CO2 '!$C94)</f>
        <v>102.45220735279828</v>
      </c>
      <c r="AA94" s="10">
        <f>SUMIFS('Historical Data'!U$2:U$93,'Historical Data'!$B$2:$B$93,'Final Prices IND without CO2 '!$D94,'Historical Data'!$A$2:$A$93,'Final Prices IND without CO2 '!$C94)</f>
        <v>95.714796838702114</v>
      </c>
      <c r="AB94" s="18">
        <f>AB104/AA104*AA94</f>
        <v>119.65482236078761</v>
      </c>
      <c r="AC94" s="18">
        <f t="shared" ref="AC94:AX94" si="63">AC104/AB104*AB94</f>
        <v>111.20974971556919</v>
      </c>
      <c r="AD94" s="18">
        <f t="shared" si="63"/>
        <v>102.45271454681358</v>
      </c>
      <c r="AE94" s="18">
        <f t="shared" si="63"/>
        <v>95.852185789556842</v>
      </c>
      <c r="AF94" s="18">
        <f t="shared" si="63"/>
        <v>106.61819223451782</v>
      </c>
      <c r="AG94" s="18">
        <f t="shared" si="63"/>
        <v>119.18872155134588</v>
      </c>
      <c r="AH94" s="18">
        <f t="shared" si="63"/>
        <v>128.45167537499131</v>
      </c>
      <c r="AI94" s="18">
        <f t="shared" si="63"/>
        <v>137.14948162529103</v>
      </c>
      <c r="AJ94" s="18">
        <f t="shared" si="63"/>
        <v>145.70845375667426</v>
      </c>
      <c r="AK94" s="18">
        <f t="shared" si="63"/>
        <v>152.69847041105209</v>
      </c>
      <c r="AL94" s="18">
        <f t="shared" si="63"/>
        <v>158.68661039385185</v>
      </c>
      <c r="AM94" s="18">
        <f t="shared" si="63"/>
        <v>163.41415126403959</v>
      </c>
      <c r="AN94" s="18">
        <f t="shared" si="63"/>
        <v>164.87793689083233</v>
      </c>
      <c r="AO94" s="18">
        <f t="shared" si="63"/>
        <v>164.66084154918246</v>
      </c>
      <c r="AP94" s="18">
        <f t="shared" si="63"/>
        <v>165.84762756163852</v>
      </c>
      <c r="AQ94" s="18">
        <f t="shared" si="63"/>
        <v>165.73005628371214</v>
      </c>
      <c r="AR94" s="18">
        <f t="shared" si="63"/>
        <v>168.99475965596707</v>
      </c>
      <c r="AS94" s="18">
        <f t="shared" si="63"/>
        <v>171.00885242498057</v>
      </c>
      <c r="AT94" s="18">
        <f t="shared" si="63"/>
        <v>170.88717885278842</v>
      </c>
      <c r="AU94" s="18">
        <f t="shared" si="63"/>
        <v>175.00630400716702</v>
      </c>
      <c r="AV94" s="18">
        <f t="shared" si="63"/>
        <v>172.11850865803788</v>
      </c>
      <c r="AW94" s="18">
        <f t="shared" si="63"/>
        <v>171.2042221675635</v>
      </c>
      <c r="AX94" s="18">
        <f t="shared" si="63"/>
        <v>175.23149844553606</v>
      </c>
      <c r="AY94" s="21">
        <f>TREND(AT94:AX94,AT$1:AX$1,AY$1)</f>
        <v>174.35550962998616</v>
      </c>
      <c r="AZ94" s="21">
        <f t="shared" si="54"/>
        <v>174.12662889159913</v>
      </c>
      <c r="BA94" s="21">
        <f t="shared" si="55"/>
        <v>175.55753193740816</v>
      </c>
      <c r="BB94" s="21">
        <f t="shared" si="56"/>
        <v>176.37560321014439</v>
      </c>
      <c r="BC94" s="21">
        <f t="shared" si="57"/>
        <v>176.17642397392626</v>
      </c>
      <c r="BD94" s="21">
        <f t="shared" si="58"/>
        <v>177.0855804305404</v>
      </c>
      <c r="BE94" s="21">
        <f t="shared" si="59"/>
        <v>177.82539222304399</v>
      </c>
      <c r="BF94" s="21">
        <f t="shared" si="60"/>
        <v>178.17781569251292</v>
      </c>
      <c r="BG94" s="21">
        <f t="shared" si="61"/>
        <v>178.70418107018986</v>
      </c>
      <c r="BH94" s="21">
        <f t="shared" si="62"/>
        <v>179.43820351439263</v>
      </c>
    </row>
    <row r="95" spans="1:60" x14ac:dyDescent="0.3">
      <c r="A95" s="9" t="s">
        <v>147</v>
      </c>
      <c r="B95" s="9" t="s">
        <v>102</v>
      </c>
      <c r="C95" s="9" t="s">
        <v>9</v>
      </c>
      <c r="D95" s="36" t="s">
        <v>78</v>
      </c>
      <c r="E95" s="36" t="s">
        <v>79</v>
      </c>
      <c r="F95" s="36" t="s">
        <v>90</v>
      </c>
      <c r="G95" s="36" t="s">
        <v>90</v>
      </c>
      <c r="H95" s="36" t="s">
        <v>80</v>
      </c>
      <c r="I95" s="9" t="s">
        <v>145</v>
      </c>
      <c r="J95" s="10">
        <f>SUMIFS('Historical Data'!D$2:D$93,'Historical Data'!$B$2:$B$93,'Final Prices IND without CO2 '!$D95,'Historical Data'!$A$2:$A$93,'Final Prices IND without CO2 '!$C95)</f>
        <v>70.356120258033968</v>
      </c>
      <c r="K95" s="10">
        <f>SUMIFS('Historical Data'!E$2:E$93,'Historical Data'!$B$2:$B$93,'Final Prices IND without CO2 '!$D95,'Historical Data'!$A$2:$A$93,'Final Prices IND without CO2 '!$C95)</f>
        <v>99.973729039684187</v>
      </c>
      <c r="L95" s="10">
        <f>SUMIFS('Historical Data'!F$2:F$93,'Historical Data'!$B$2:$B$93,'Final Prices IND without CO2 '!$D95,'Historical Data'!$A$2:$A$93,'Final Prices IND without CO2 '!$C95)</f>
        <v>98.807906464936337</v>
      </c>
      <c r="M95" s="10">
        <f>SUMIFS('Historical Data'!G$2:G$93,'Historical Data'!$B$2:$B$93,'Final Prices IND without CO2 '!$D95,'Historical Data'!$A$2:$A$93,'Final Prices IND without CO2 '!$C95)</f>
        <v>95.269368180169621</v>
      </c>
      <c r="N95" s="10">
        <f>SUMIFS('Historical Data'!H$2:H$93,'Historical Data'!$B$2:$B$93,'Final Prices IND without CO2 '!$D95,'Historical Data'!$A$2:$A$93,'Final Prices IND without CO2 '!$C95)</f>
        <v>96.564925047356624</v>
      </c>
      <c r="O95" s="10">
        <f>SUMIFS('Historical Data'!I$2:I$93,'Historical Data'!$B$2:$B$93,'Final Prices IND without CO2 '!$D95,'Historical Data'!$A$2:$A$93,'Final Prices IND without CO2 '!$C95)</f>
        <v>94.370394809042565</v>
      </c>
      <c r="P95" s="10">
        <f>SUMIFS('Historical Data'!J$2:J$93,'Historical Data'!$B$2:$B$93,'Final Prices IND without CO2 '!$D95,'Historical Data'!$A$2:$A$93,'Final Prices IND without CO2 '!$C95)</f>
        <v>111.23132639684533</v>
      </c>
      <c r="Q95" s="10">
        <f>SUMIFS('Historical Data'!K$2:K$93,'Historical Data'!$B$2:$B$93,'Final Prices IND without CO2 '!$D95,'Historical Data'!$A$2:$A$93,'Final Prices IND without CO2 '!$C95)</f>
        <v>109.03764541122169</v>
      </c>
      <c r="R95" s="10">
        <f>SUMIFS('Historical Data'!L$2:L$93,'Historical Data'!$B$2:$B$93,'Final Prices IND without CO2 '!$D95,'Historical Data'!$A$2:$A$93,'Final Prices IND without CO2 '!$C95)</f>
        <v>124.87546389699617</v>
      </c>
      <c r="S95" s="10">
        <f>SUMIFS('Historical Data'!M$2:M$93,'Historical Data'!$B$2:$B$93,'Final Prices IND without CO2 '!$D95,'Historical Data'!$A$2:$A$93,'Final Prices IND without CO2 '!$C95)</f>
        <v>124.34966266425718</v>
      </c>
      <c r="T95" s="10">
        <f>SUMIFS('Historical Data'!N$2:N$93,'Historical Data'!$B$2:$B$93,'Final Prices IND without CO2 '!$D95,'Historical Data'!$A$2:$A$93,'Final Prices IND without CO2 '!$C95)</f>
        <v>118.16915179069753</v>
      </c>
      <c r="U95" s="10">
        <f>SUMIFS('Historical Data'!O$2:O$93,'Historical Data'!$B$2:$B$93,'Final Prices IND without CO2 '!$D95,'Historical Data'!$A$2:$A$93,'Final Prices IND without CO2 '!$C95)</f>
        <v>122.88670671005187</v>
      </c>
      <c r="V95" s="10">
        <f>SUMIFS('Historical Data'!P$2:P$93,'Historical Data'!$B$2:$B$93,'Final Prices IND without CO2 '!$D95,'Historical Data'!$A$2:$A$93,'Final Prices IND without CO2 '!$C95)</f>
        <v>120.59553676867777</v>
      </c>
      <c r="W95" s="10">
        <f>SUMIFS('Historical Data'!Q$2:Q$93,'Historical Data'!$B$2:$B$93,'Final Prices IND without CO2 '!$D95,'Historical Data'!$A$2:$A$93,'Final Prices IND without CO2 '!$C95)</f>
        <v>117.18375601434258</v>
      </c>
      <c r="X95" s="10">
        <f>SUMIFS('Historical Data'!R$2:R$93,'Historical Data'!$B$2:$B$93,'Final Prices IND without CO2 '!$D95,'Historical Data'!$A$2:$A$93,'Final Prices IND without CO2 '!$C95)</f>
        <v>116.72526462370594</v>
      </c>
      <c r="Y95" s="10">
        <f>SUMIFS('Historical Data'!S$2:S$93,'Historical Data'!$B$2:$B$93,'Final Prices IND without CO2 '!$D95,'Historical Data'!$A$2:$A$93,'Final Prices IND without CO2 '!$C95)</f>
        <v>114.7336094713954</v>
      </c>
      <c r="Z95" s="10">
        <f>SUMIFS('Historical Data'!T$2:T$93,'Historical Data'!$B$2:$B$93,'Final Prices IND without CO2 '!$D95,'Historical Data'!$A$2:$A$93,'Final Prices IND without CO2 '!$C95)</f>
        <v>117.99975652209766</v>
      </c>
      <c r="AA95" s="10">
        <f>SUMIFS('Historical Data'!U$2:U$93,'Historical Data'!$B$2:$B$93,'Final Prices IND without CO2 '!$D95,'Historical Data'!$A$2:$A$93,'Final Prices IND without CO2 '!$C95)</f>
        <v>121.19914530718725</v>
      </c>
      <c r="AB95" s="12">
        <f>AA95*SUMIFS('Projection of Power Price '!E$47:E$90,'Projection of Power Price '!$A$47:$A$90,'Final Prices IND without CO2 '!$C95,'Projection of Power Price '!$B$47:$B$90,'Final Prices IND without CO2 '!$B95)/SUMIFS('Projection of Power Price '!D$47:D$90,'Projection of Power Price '!$A$47:$A$90,'Final Prices IND without CO2 '!$C95,'Projection of Power Price '!$B$47:$B$90,'Final Prices IND without CO2 '!$B95)</f>
        <v>140.86581830275705</v>
      </c>
      <c r="AC95" s="12">
        <f>AB95*SUMIFS('Projection of Power Price '!F$47:F$90,'Projection of Power Price '!$A$47:$A$90,'Final Prices IND without CO2 '!$C95,'Projection of Power Price '!$B$47:$B$90,'Final Prices IND without CO2 '!$B95)/SUMIFS('Projection of Power Price '!E$47:E$90,'Projection of Power Price '!$A$47:$A$90,'Final Prices IND without CO2 '!$C95,'Projection of Power Price '!$B$47:$B$90,'Final Prices IND without CO2 '!$B95)</f>
        <v>126.37560896405665</v>
      </c>
      <c r="AD95" s="12">
        <f>AC95*SUMIFS('Projection of Power Price '!G$47:G$90,'Projection of Power Price '!$A$47:$A$90,'Final Prices IND without CO2 '!$C95,'Projection of Power Price '!$B$47:$B$90,'Final Prices IND without CO2 '!$B95)/SUMIFS('Projection of Power Price '!F$47:F$90,'Projection of Power Price '!$A$47:$A$90,'Final Prices IND without CO2 '!$C95,'Projection of Power Price '!$B$47:$B$90,'Final Prices IND without CO2 '!$B95)</f>
        <v>111.94622582433179</v>
      </c>
      <c r="AE95" s="12">
        <f>AD95*SUMIFS('Projection of Power Price '!H$47:H$90,'Projection of Power Price '!$A$47:$A$90,'Final Prices IND without CO2 '!$C95,'Projection of Power Price '!$B$47:$B$90,'Final Prices IND without CO2 '!$B95)/SUMIFS('Projection of Power Price '!G$47:G$90,'Projection of Power Price '!$A$47:$A$90,'Final Prices IND without CO2 '!$C95,'Projection of Power Price '!$B$47:$B$90,'Final Prices IND without CO2 '!$B95)</f>
        <v>108.54422235809889</v>
      </c>
      <c r="AF95" s="12">
        <f>AE95*SUMIFS('Projection of Power Price '!I$47:I$90,'Projection of Power Price '!$A$47:$A$90,'Final Prices IND without CO2 '!$C95,'Projection of Power Price '!$B$47:$B$90,'Final Prices IND without CO2 '!$B95)/SUMIFS('Projection of Power Price '!H$47:H$90,'Projection of Power Price '!$A$47:$A$90,'Final Prices IND without CO2 '!$C95,'Projection of Power Price '!$B$47:$B$90,'Final Prices IND without CO2 '!$B95)</f>
        <v>118.27554583739477</v>
      </c>
      <c r="AG95" s="12">
        <f>AF95*SUMIFS('Projection of Power Price '!J$47:J$90,'Projection of Power Price '!$A$47:$A$90,'Final Prices IND without CO2 '!$C95,'Projection of Power Price '!$B$47:$B$90,'Final Prices IND without CO2 '!$B95)/SUMIFS('Projection of Power Price '!I$47:I$90,'Projection of Power Price '!$A$47:$A$90,'Final Prices IND without CO2 '!$C95,'Projection of Power Price '!$B$47:$B$90,'Final Prices IND without CO2 '!$B95)</f>
        <v>132.9354337970247</v>
      </c>
      <c r="AH95" s="12">
        <f>AG95*SUMIFS('Projection of Power Price '!K$47:K$90,'Projection of Power Price '!$A$47:$A$90,'Final Prices IND without CO2 '!$C95,'Projection of Power Price '!$B$47:$B$90,'Final Prices IND without CO2 '!$B95)/SUMIFS('Projection of Power Price '!J$47:J$90,'Projection of Power Price '!$A$47:$A$90,'Final Prices IND without CO2 '!$C95,'Projection of Power Price '!$B$47:$B$90,'Final Prices IND without CO2 '!$B95)</f>
        <v>145.38754047244274</v>
      </c>
      <c r="AI95" s="12">
        <f>AH95*SUMIFS('Projection of Power Price '!L$47:L$90,'Projection of Power Price '!$A$47:$A$90,'Final Prices IND without CO2 '!$C95,'Projection of Power Price '!$B$47:$B$90,'Final Prices IND without CO2 '!$B95)/SUMIFS('Projection of Power Price '!K$47:K$90,'Projection of Power Price '!$A$47:$A$90,'Final Prices IND without CO2 '!$C95,'Projection of Power Price '!$B$47:$B$90,'Final Prices IND without CO2 '!$B95)</f>
        <v>155.7447874774825</v>
      </c>
      <c r="AJ95" s="12">
        <f>AI95*SUMIFS('Projection of Power Price '!M$47:M$90,'Projection of Power Price '!$A$47:$A$90,'Final Prices IND without CO2 '!$C95,'Projection of Power Price '!$B$47:$B$90,'Final Prices IND without CO2 '!$B95)/SUMIFS('Projection of Power Price '!L$47:L$90,'Projection of Power Price '!$A$47:$A$90,'Final Prices IND without CO2 '!$C95,'Projection of Power Price '!$B$47:$B$90,'Final Prices IND without CO2 '!$B95)</f>
        <v>168.52957330059058</v>
      </c>
      <c r="AK95" s="12">
        <f>AJ95*SUMIFS('Projection of Power Price '!N$47:N$90,'Projection of Power Price '!$A$47:$A$90,'Final Prices IND without CO2 '!$C95,'Projection of Power Price '!$B$47:$B$90,'Final Prices IND without CO2 '!$B95)/SUMIFS('Projection of Power Price '!M$47:M$90,'Projection of Power Price '!$A$47:$A$90,'Final Prices IND without CO2 '!$C95,'Projection of Power Price '!$B$47:$B$90,'Final Prices IND without CO2 '!$B95)</f>
        <v>178.71893785216125</v>
      </c>
      <c r="AL95" s="12">
        <f>AK95*SUMIFS('Projection of Power Price '!O$47:O$90,'Projection of Power Price '!$A$47:$A$90,'Final Prices IND without CO2 '!$C95,'Projection of Power Price '!$B$47:$B$90,'Final Prices IND without CO2 '!$B95)/SUMIFS('Projection of Power Price '!N$47:N$90,'Projection of Power Price '!$A$47:$A$90,'Final Prices IND without CO2 '!$C95,'Projection of Power Price '!$B$47:$B$90,'Final Prices IND without CO2 '!$B95)</f>
        <v>186.34414533722406</v>
      </c>
      <c r="AM95" s="12">
        <f>AL95*SUMIFS('Projection of Power Price '!P$47:P$90,'Projection of Power Price '!$A$47:$A$90,'Final Prices IND without CO2 '!$C95,'Projection of Power Price '!$B$47:$B$90,'Final Prices IND without CO2 '!$B95)/SUMIFS('Projection of Power Price '!O$47:O$90,'Projection of Power Price '!$A$47:$A$90,'Final Prices IND without CO2 '!$C95,'Projection of Power Price '!$B$47:$B$90,'Final Prices IND without CO2 '!$B95)</f>
        <v>194.96837600647331</v>
      </c>
      <c r="AN95" s="12">
        <f>AM95*SUMIFS('Projection of Power Price '!Q$47:Q$90,'Projection of Power Price '!$A$47:$A$90,'Final Prices IND without CO2 '!$C95,'Projection of Power Price '!$B$47:$B$90,'Final Prices IND without CO2 '!$B95)/SUMIFS('Projection of Power Price '!P$47:P$90,'Projection of Power Price '!$A$47:$A$90,'Final Prices IND without CO2 '!$C95,'Projection of Power Price '!$B$47:$B$90,'Final Prices IND without CO2 '!$B95)</f>
        <v>189.43128195079308</v>
      </c>
      <c r="AO95" s="12">
        <f>AN95*SUMIFS('Projection of Power Price '!R$47:R$90,'Projection of Power Price '!$A$47:$A$90,'Final Prices IND without CO2 '!$C95,'Projection of Power Price '!$B$47:$B$90,'Final Prices IND without CO2 '!$B95)/SUMIFS('Projection of Power Price '!Q$47:Q$90,'Projection of Power Price '!$A$47:$A$90,'Final Prices IND without CO2 '!$C95,'Projection of Power Price '!$B$47:$B$90,'Final Prices IND without CO2 '!$B95)</f>
        <v>190.14261079492451</v>
      </c>
      <c r="AP95" s="12">
        <f>AO95*SUMIFS('Projection of Power Price '!S$47:S$90,'Projection of Power Price '!$A$47:$A$90,'Final Prices IND without CO2 '!$C95,'Projection of Power Price '!$B$47:$B$90,'Final Prices IND without CO2 '!$B95)/SUMIFS('Projection of Power Price '!R$47:R$90,'Projection of Power Price '!$A$47:$A$90,'Final Prices IND without CO2 '!$C95,'Projection of Power Price '!$B$47:$B$90,'Final Prices IND without CO2 '!$B95)</f>
        <v>191.74504058888513</v>
      </c>
      <c r="AQ95" s="12">
        <f>AP95*SUMIFS('Projection of Power Price '!T$47:T$90,'Projection of Power Price '!$A$47:$A$90,'Final Prices IND without CO2 '!$C95,'Projection of Power Price '!$B$47:$B$90,'Final Prices IND without CO2 '!$B95)/SUMIFS('Projection of Power Price '!S$47:S$90,'Projection of Power Price '!$A$47:$A$90,'Final Prices IND without CO2 '!$C95,'Projection of Power Price '!$B$47:$B$90,'Final Prices IND without CO2 '!$B95)</f>
        <v>192.16226183024088</v>
      </c>
      <c r="AR95" s="12">
        <f>AQ95*SUMIFS('Projection of Power Price '!U$47:U$90,'Projection of Power Price '!$A$47:$A$90,'Final Prices IND without CO2 '!$C95,'Projection of Power Price '!$B$47:$B$90,'Final Prices IND without CO2 '!$B95)/SUMIFS('Projection of Power Price '!T$47:T$90,'Projection of Power Price '!$A$47:$A$90,'Final Prices IND without CO2 '!$C95,'Projection of Power Price '!$B$47:$B$90,'Final Prices IND without CO2 '!$B95)</f>
        <v>194.88103966915466</v>
      </c>
      <c r="AS95" s="12">
        <f>AR95*SUMIFS('Projection of Power Price '!V$47:V$90,'Projection of Power Price '!$A$47:$A$90,'Final Prices IND without CO2 '!$C95,'Projection of Power Price '!$B$47:$B$90,'Final Prices IND without CO2 '!$B95)/SUMIFS('Projection of Power Price '!U$47:U$90,'Projection of Power Price '!$A$47:$A$90,'Final Prices IND without CO2 '!$C95,'Projection of Power Price '!$B$47:$B$90,'Final Prices IND without CO2 '!$B95)</f>
        <v>199.26277489990449</v>
      </c>
      <c r="AT95" s="12">
        <f>AS95*SUMIFS('Projection of Power Price '!W$47:W$90,'Projection of Power Price '!$A$47:$A$90,'Final Prices IND without CO2 '!$C95,'Projection of Power Price '!$B$47:$B$90,'Final Prices IND without CO2 '!$B95)/SUMIFS('Projection of Power Price '!V$47:V$90,'Projection of Power Price '!$A$47:$A$90,'Final Prices IND without CO2 '!$C95,'Projection of Power Price '!$B$47:$B$90,'Final Prices IND without CO2 '!$B95)</f>
        <v>202.08219414092457</v>
      </c>
      <c r="AU95" s="12">
        <f>AT95*SUMIFS('Projection of Power Price '!X$47:X$90,'Projection of Power Price '!$A$47:$A$90,'Final Prices IND without CO2 '!$C95,'Projection of Power Price '!$B$47:$B$90,'Final Prices IND without CO2 '!$B95)/SUMIFS('Projection of Power Price '!W$47:W$90,'Projection of Power Price '!$A$47:$A$90,'Final Prices IND without CO2 '!$C95,'Projection of Power Price '!$B$47:$B$90,'Final Prices IND without CO2 '!$B95)</f>
        <v>207.75619060741388</v>
      </c>
      <c r="AV95" s="12">
        <f>AU95*SUMIFS('Projection of Power Price '!Y$47:Y$90,'Projection of Power Price '!$A$47:$A$90,'Final Prices IND without CO2 '!$C95,'Projection of Power Price '!$B$47:$B$90,'Final Prices IND without CO2 '!$B95)/SUMIFS('Projection of Power Price '!X$47:X$90,'Projection of Power Price '!$A$47:$A$90,'Final Prices IND without CO2 '!$C95,'Projection of Power Price '!$B$47:$B$90,'Final Prices IND without CO2 '!$B95)</f>
        <v>203.82636529801175</v>
      </c>
      <c r="AW95" s="12">
        <f>AV95*SUMIFS('Projection of Power Price '!Z$47:Z$90,'Projection of Power Price '!$A$47:$A$90,'Final Prices IND without CO2 '!$C95,'Projection of Power Price '!$B$47:$B$90,'Final Prices IND without CO2 '!$B95)/SUMIFS('Projection of Power Price '!Y$47:Y$90,'Projection of Power Price '!$A$47:$A$90,'Final Prices IND without CO2 '!$C95,'Projection of Power Price '!$B$47:$B$90,'Final Prices IND without CO2 '!$B95)</f>
        <v>203.13741165497305</v>
      </c>
      <c r="AX95" s="12">
        <f>AW95*SUMIFS('Projection of Power Price '!AA$47:AA$90,'Projection of Power Price '!$A$47:$A$90,'Final Prices IND without CO2 '!$C95,'Projection of Power Price '!$B$47:$B$90,'Final Prices IND without CO2 '!$B95)/SUMIFS('Projection of Power Price '!Z$47:Z$90,'Projection of Power Price '!$A$47:$A$90,'Final Prices IND without CO2 '!$C95,'Projection of Power Price '!$B$47:$B$90,'Final Prices IND without CO2 '!$B95)</f>
        <v>212.5824632691685</v>
      </c>
      <c r="AY95" s="21">
        <f t="shared" ref="AY95:AY116" si="64">TREND(AT95:AX95,AT$1:AX$1,AY$1)</f>
        <v>210.79145278531269</v>
      </c>
      <c r="AZ95" s="21">
        <f t="shared" si="54"/>
        <v>212.06676342106221</v>
      </c>
      <c r="BA95" s="21">
        <f t="shared" si="55"/>
        <v>215.72134249863757</v>
      </c>
      <c r="BB95" s="21">
        <f t="shared" si="56"/>
        <v>218.25553527759803</v>
      </c>
      <c r="BC95" s="21">
        <f t="shared" si="57"/>
        <v>218.76632156941105</v>
      </c>
      <c r="BD95" s="21">
        <f t="shared" si="58"/>
        <v>221.7618359378248</v>
      </c>
      <c r="BE95" s="21">
        <f t="shared" si="59"/>
        <v>224.04489697219742</v>
      </c>
      <c r="BF95" s="21">
        <f t="shared" si="60"/>
        <v>225.75600933333772</v>
      </c>
      <c r="BG95" s="21">
        <f t="shared" si="61"/>
        <v>227.8007768723528</v>
      </c>
      <c r="BH95" s="21">
        <f t="shared" si="62"/>
        <v>230.2448933374435</v>
      </c>
    </row>
    <row r="96" spans="1:60" x14ac:dyDescent="0.3">
      <c r="A96" s="9" t="s">
        <v>147</v>
      </c>
      <c r="B96" s="9" t="s">
        <v>102</v>
      </c>
      <c r="C96" s="9" t="s">
        <v>11</v>
      </c>
      <c r="D96" s="36" t="s">
        <v>78</v>
      </c>
      <c r="E96" s="36" t="s">
        <v>79</v>
      </c>
      <c r="F96" s="36" t="s">
        <v>90</v>
      </c>
      <c r="G96" s="36" t="s">
        <v>90</v>
      </c>
      <c r="H96" s="36" t="s">
        <v>80</v>
      </c>
      <c r="I96" s="9" t="s">
        <v>145</v>
      </c>
      <c r="J96" s="10">
        <f>SUMIFS('Historical Data'!D$2:D$93,'Historical Data'!$B$2:$B$93,'Final Prices IND without CO2 '!$D96,'Historical Data'!$A$2:$A$93,'Final Prices IND without CO2 '!$C96)</f>
        <v>82.570525244875313</v>
      </c>
      <c r="K96" s="10">
        <f>SUMIFS('Historical Data'!E$2:E$93,'Historical Data'!$B$2:$B$93,'Final Prices IND without CO2 '!$D96,'Historical Data'!$A$2:$A$93,'Final Prices IND without CO2 '!$C96)</f>
        <v>80.073680957480761</v>
      </c>
      <c r="L96" s="10">
        <f>SUMIFS('Historical Data'!F$2:F$93,'Historical Data'!$B$2:$B$93,'Final Prices IND without CO2 '!$D96,'Historical Data'!$A$2:$A$93,'Final Prices IND without CO2 '!$C96)</f>
        <v>76.281505117173509</v>
      </c>
      <c r="M96" s="10">
        <f>SUMIFS('Historical Data'!G$2:G$93,'Historical Data'!$B$2:$B$93,'Final Prices IND without CO2 '!$D96,'Historical Data'!$A$2:$A$93,'Final Prices IND without CO2 '!$C96)</f>
        <v>74.704013867132815</v>
      </c>
      <c r="N96" s="10">
        <f>SUMIFS('Historical Data'!H$2:H$93,'Historical Data'!$B$2:$B$93,'Final Prices IND without CO2 '!$D96,'Historical Data'!$A$2:$A$93,'Final Prices IND without CO2 '!$C96)</f>
        <v>89.229202880088152</v>
      </c>
      <c r="O96" s="10">
        <f>SUMIFS('Historical Data'!I$2:I$93,'Historical Data'!$B$2:$B$93,'Final Prices IND without CO2 '!$D96,'Historical Data'!$A$2:$A$93,'Final Prices IND without CO2 '!$C96)</f>
        <v>83.926793022872531</v>
      </c>
      <c r="P96" s="10">
        <f>SUMIFS('Historical Data'!J$2:J$93,'Historical Data'!$B$2:$B$93,'Final Prices IND without CO2 '!$D96,'Historical Data'!$A$2:$A$93,'Final Prices IND without CO2 '!$C96)</f>
        <v>71.043524647058675</v>
      </c>
      <c r="Q96" s="10">
        <f>SUMIFS('Historical Data'!K$2:K$93,'Historical Data'!$B$2:$B$93,'Final Prices IND without CO2 '!$D96,'Historical Data'!$A$2:$A$93,'Final Prices IND without CO2 '!$C96)</f>
        <v>64.247515697323749</v>
      </c>
      <c r="R96" s="10">
        <f>SUMIFS('Historical Data'!L$2:L$93,'Historical Data'!$B$2:$B$93,'Final Prices IND without CO2 '!$D96,'Historical Data'!$A$2:$A$93,'Final Prices IND without CO2 '!$C96)</f>
        <v>61.548879568197037</v>
      </c>
      <c r="S96" s="10">
        <f>SUMIFS('Historical Data'!M$2:M$93,'Historical Data'!$B$2:$B$93,'Final Prices IND without CO2 '!$D96,'Historical Data'!$A$2:$A$93,'Final Prices IND without CO2 '!$C96)</f>
        <v>65.901036951112701</v>
      </c>
      <c r="T96" s="10">
        <f>SUMIFS('Historical Data'!N$2:N$93,'Historical Data'!$B$2:$B$93,'Final Prices IND without CO2 '!$D96,'Historical Data'!$A$2:$A$93,'Final Prices IND without CO2 '!$C96)</f>
        <v>66.155830268602543</v>
      </c>
      <c r="U96" s="10">
        <f>SUMIFS('Historical Data'!O$2:O$93,'Historical Data'!$B$2:$B$93,'Final Prices IND without CO2 '!$D96,'Historical Data'!$A$2:$A$93,'Final Prices IND without CO2 '!$C96)</f>
        <v>61.462010648667992</v>
      </c>
      <c r="V96" s="10">
        <f>SUMIFS('Historical Data'!P$2:P$93,'Historical Data'!$B$2:$B$93,'Final Prices IND without CO2 '!$D96,'Historical Data'!$A$2:$A$93,'Final Prices IND without CO2 '!$C96)</f>
        <v>65.920263331609149</v>
      </c>
      <c r="W96" s="10">
        <f>SUMIFS('Historical Data'!Q$2:Q$93,'Historical Data'!$B$2:$B$93,'Final Prices IND without CO2 '!$D96,'Historical Data'!$A$2:$A$93,'Final Prices IND without CO2 '!$C96)</f>
        <v>68.411900683833522</v>
      </c>
      <c r="X96" s="10">
        <f>SUMIFS('Historical Data'!R$2:R$93,'Historical Data'!$B$2:$B$93,'Final Prices IND without CO2 '!$D96,'Historical Data'!$A$2:$A$93,'Final Prices IND without CO2 '!$C96)</f>
        <v>67.711074600227263</v>
      </c>
      <c r="Y96" s="10">
        <f>SUMIFS('Historical Data'!S$2:S$93,'Historical Data'!$B$2:$B$93,'Final Prices IND without CO2 '!$D96,'Historical Data'!$A$2:$A$93,'Final Prices IND without CO2 '!$C96)</f>
        <v>66.765698762510425</v>
      </c>
      <c r="Z96" s="10">
        <f>SUMIFS('Historical Data'!T$2:T$93,'Historical Data'!$B$2:$B$93,'Final Prices IND without CO2 '!$D96,'Historical Data'!$A$2:$A$93,'Final Prices IND without CO2 '!$C96)</f>
        <v>82.316933863589853</v>
      </c>
      <c r="AA96" s="10">
        <f>SUMIFS('Historical Data'!U$2:U$93,'Historical Data'!$B$2:$B$93,'Final Prices IND without CO2 '!$D96,'Historical Data'!$A$2:$A$93,'Final Prices IND without CO2 '!$C96)</f>
        <v>76.085603755447437</v>
      </c>
      <c r="AB96" s="18">
        <f>AB101/AA101*AA96</f>
        <v>73.013556632862233</v>
      </c>
      <c r="AC96" s="18">
        <f t="shared" ref="AC96:AX96" si="65">AC101/AB101*AB96</f>
        <v>74.266686301819135</v>
      </c>
      <c r="AD96" s="18">
        <f t="shared" si="65"/>
        <v>69.415575970032492</v>
      </c>
      <c r="AE96" s="18">
        <f t="shared" si="65"/>
        <v>66.538685841157076</v>
      </c>
      <c r="AF96" s="18">
        <f t="shared" si="65"/>
        <v>72.192517166265887</v>
      </c>
      <c r="AG96" s="18">
        <f t="shared" si="65"/>
        <v>79.231519577133469</v>
      </c>
      <c r="AH96" s="18">
        <f t="shared" si="65"/>
        <v>83.765110586357224</v>
      </c>
      <c r="AI96" s="18">
        <f t="shared" si="65"/>
        <v>88.775564651865423</v>
      </c>
      <c r="AJ96" s="18">
        <f t="shared" si="65"/>
        <v>99.611307583476233</v>
      </c>
      <c r="AK96" s="18">
        <f t="shared" si="65"/>
        <v>107.05459333624584</v>
      </c>
      <c r="AL96" s="18">
        <f t="shared" si="65"/>
        <v>111.12703658316063</v>
      </c>
      <c r="AM96" s="18">
        <f t="shared" si="65"/>
        <v>115.16323192348386</v>
      </c>
      <c r="AN96" s="18">
        <f t="shared" si="65"/>
        <v>109.60271718252548</v>
      </c>
      <c r="AO96" s="18">
        <f t="shared" si="65"/>
        <v>109.13582852364598</v>
      </c>
      <c r="AP96" s="18">
        <f t="shared" si="65"/>
        <v>108.58633155251682</v>
      </c>
      <c r="AQ96" s="18">
        <f t="shared" si="65"/>
        <v>109.35597277382122</v>
      </c>
      <c r="AR96" s="18">
        <f t="shared" si="65"/>
        <v>110.80934616297394</v>
      </c>
      <c r="AS96" s="18">
        <f t="shared" si="65"/>
        <v>110.62634450805849</v>
      </c>
      <c r="AT96" s="18">
        <f t="shared" si="65"/>
        <v>110.73556450370172</v>
      </c>
      <c r="AU96" s="18">
        <f t="shared" si="65"/>
        <v>112.97647891029771</v>
      </c>
      <c r="AV96" s="18">
        <f t="shared" si="65"/>
        <v>110.27260599563364</v>
      </c>
      <c r="AW96" s="18">
        <f t="shared" si="65"/>
        <v>109.47071082907121</v>
      </c>
      <c r="AX96" s="18">
        <f t="shared" si="65"/>
        <v>115.50618090564551</v>
      </c>
      <c r="AY96" s="21">
        <f t="shared" si="64"/>
        <v>113.60294764566811</v>
      </c>
      <c r="AZ96" s="21">
        <f t="shared" si="54"/>
        <v>114.31173857148906</v>
      </c>
      <c r="BA96" s="21">
        <f t="shared" si="55"/>
        <v>116.29598737999413</v>
      </c>
      <c r="BB96" s="21">
        <f t="shared" si="56"/>
        <v>117.57434629668023</v>
      </c>
      <c r="BC96" s="21">
        <f t="shared" si="57"/>
        <v>117.50705131481413</v>
      </c>
      <c r="BD96" s="21">
        <f t="shared" si="58"/>
        <v>119.17965876077415</v>
      </c>
      <c r="BE96" s="21">
        <f t="shared" si="59"/>
        <v>120.25782775876723</v>
      </c>
      <c r="BF96" s="21">
        <f t="shared" si="60"/>
        <v>121.02167226869801</v>
      </c>
      <c r="BG96" s="21">
        <f t="shared" si="61"/>
        <v>122.00173979634337</v>
      </c>
      <c r="BH96" s="21">
        <f t="shared" si="62"/>
        <v>123.24300712117383</v>
      </c>
    </row>
    <row r="97" spans="1:60" x14ac:dyDescent="0.3">
      <c r="A97" s="9" t="s">
        <v>147</v>
      </c>
      <c r="B97" s="9" t="s">
        <v>102</v>
      </c>
      <c r="C97" s="9" t="s">
        <v>13</v>
      </c>
      <c r="D97" s="36" t="s">
        <v>78</v>
      </c>
      <c r="E97" s="36" t="s">
        <v>79</v>
      </c>
      <c r="F97" s="36" t="s">
        <v>90</v>
      </c>
      <c r="G97" s="36" t="s">
        <v>90</v>
      </c>
      <c r="H97" s="36" t="s">
        <v>80</v>
      </c>
      <c r="I97" s="9" t="s">
        <v>145</v>
      </c>
      <c r="J97" s="10">
        <f>SUMIFS('Historical Data'!D$2:D$93,'Historical Data'!$B$2:$B$93,'Final Prices IND without CO2 '!$D97,'Historical Data'!$A$2:$A$93,'Final Prices IND without CO2 '!$C97)</f>
        <v>85.296147322302062</v>
      </c>
      <c r="K97" s="10">
        <f>SUMIFS('Historical Data'!E$2:E$93,'Historical Data'!$B$2:$B$93,'Final Prices IND without CO2 '!$D97,'Historical Data'!$A$2:$A$93,'Final Prices IND without CO2 '!$C97)</f>
        <v>79.499708789187906</v>
      </c>
      <c r="L97" s="10">
        <f>SUMIFS('Historical Data'!F$2:F$93,'Historical Data'!$B$2:$B$93,'Final Prices IND without CO2 '!$D97,'Historical Data'!$A$2:$A$93,'Final Prices IND without CO2 '!$C97)</f>
        <v>77.623315612849936</v>
      </c>
      <c r="M97" s="10">
        <f>SUMIFS('Historical Data'!G$2:G$93,'Historical Data'!$B$2:$B$93,'Final Prices IND without CO2 '!$D97,'Historical Data'!$A$2:$A$93,'Final Prices IND without CO2 '!$C97)</f>
        <v>76.094958446300168</v>
      </c>
      <c r="N97" s="10">
        <f>SUMIFS('Historical Data'!H$2:H$93,'Historical Data'!$B$2:$B$93,'Final Prices IND without CO2 '!$D97,'Historical Data'!$A$2:$A$93,'Final Prices IND without CO2 '!$C97)</f>
        <v>79.62315686068149</v>
      </c>
      <c r="O97" s="10">
        <f>SUMIFS('Historical Data'!I$2:I$93,'Historical Data'!$B$2:$B$93,'Final Prices IND without CO2 '!$D97,'Historical Data'!$A$2:$A$93,'Final Prices IND without CO2 '!$C97)</f>
        <v>88.757097180857699</v>
      </c>
      <c r="P97" s="10">
        <f>SUMIFS('Historical Data'!J$2:J$93,'Historical Data'!$B$2:$B$93,'Final Prices IND without CO2 '!$D97,'Historical Data'!$A$2:$A$93,'Final Prices IND without CO2 '!$C97)</f>
        <v>95.090850011534542</v>
      </c>
      <c r="Q97" s="10">
        <f>SUMIFS('Historical Data'!K$2:K$93,'Historical Data'!$B$2:$B$93,'Final Prices IND without CO2 '!$D97,'Historical Data'!$A$2:$A$93,'Final Prices IND without CO2 '!$C97)</f>
        <v>101.97354402196862</v>
      </c>
      <c r="R97" s="10">
        <f>SUMIFS('Historical Data'!L$2:L$93,'Historical Data'!$B$2:$B$93,'Final Prices IND without CO2 '!$D97,'Historical Data'!$A$2:$A$93,'Final Prices IND without CO2 '!$C97)</f>
        <v>105.85344686755349</v>
      </c>
      <c r="S97" s="10">
        <f>SUMIFS('Historical Data'!M$2:M$93,'Historical Data'!$B$2:$B$93,'Final Prices IND without CO2 '!$D97,'Historical Data'!$A$2:$A$93,'Final Prices IND without CO2 '!$C97)</f>
        <v>114.08595361035513</v>
      </c>
      <c r="T97" s="10">
        <f>SUMIFS('Historical Data'!N$2:N$93,'Historical Data'!$B$2:$B$93,'Final Prices IND without CO2 '!$D97,'Historical Data'!$A$2:$A$93,'Final Prices IND without CO2 '!$C97)</f>
        <v>109.78187968904534</v>
      </c>
      <c r="U97" s="10">
        <f>SUMIFS('Historical Data'!O$2:O$93,'Historical Data'!$B$2:$B$93,'Final Prices IND without CO2 '!$D97,'Historical Data'!$A$2:$A$93,'Final Prices IND without CO2 '!$C97)</f>
        <v>110.77164430140562</v>
      </c>
      <c r="V97" s="10">
        <f>SUMIFS('Historical Data'!P$2:P$93,'Historical Data'!$B$2:$B$93,'Final Prices IND without CO2 '!$D97,'Historical Data'!$A$2:$A$93,'Final Prices IND without CO2 '!$C97)</f>
        <v>107.49443945536318</v>
      </c>
      <c r="W97" s="10">
        <f>SUMIFS('Historical Data'!Q$2:Q$93,'Historical Data'!$B$2:$B$93,'Final Prices IND without CO2 '!$D97,'Historical Data'!$A$2:$A$93,'Final Prices IND without CO2 '!$C97)</f>
        <v>108.99760796221882</v>
      </c>
      <c r="X97" s="10">
        <f>SUMIFS('Historical Data'!R$2:R$93,'Historical Data'!$B$2:$B$93,'Final Prices IND without CO2 '!$D97,'Historical Data'!$A$2:$A$93,'Final Prices IND without CO2 '!$C97)</f>
        <v>95.14768865551585</v>
      </c>
      <c r="Y97" s="10">
        <f>SUMIFS('Historical Data'!S$2:S$93,'Historical Data'!$B$2:$B$93,'Final Prices IND without CO2 '!$D97,'Historical Data'!$A$2:$A$93,'Final Prices IND without CO2 '!$C97)</f>
        <v>89.335455773396404</v>
      </c>
      <c r="Z97" s="10">
        <f>SUMIFS('Historical Data'!T$2:T$93,'Historical Data'!$B$2:$B$93,'Final Prices IND without CO2 '!$D97,'Historical Data'!$A$2:$A$93,'Final Prices IND without CO2 '!$C97)</f>
        <v>80.72875253586875</v>
      </c>
      <c r="AA97" s="10">
        <f>SUMIFS('Historical Data'!U$2:U$93,'Historical Data'!$B$2:$B$93,'Final Prices IND without CO2 '!$D97,'Historical Data'!$A$2:$A$93,'Final Prices IND without CO2 '!$C97)</f>
        <v>74.730384476447611</v>
      </c>
      <c r="AB97" s="18">
        <f>AB101/AA101*AA97</f>
        <v>71.713055950824653</v>
      </c>
      <c r="AC97" s="18">
        <f t="shared" ref="AC97:AX97" si="66">AC101/AB101*AB97</f>
        <v>72.943865162262213</v>
      </c>
      <c r="AD97" s="18">
        <f t="shared" si="66"/>
        <v>68.179161692243056</v>
      </c>
      <c r="AE97" s="18">
        <f t="shared" si="66"/>
        <v>65.353514068832254</v>
      </c>
      <c r="AF97" s="18">
        <f t="shared" si="66"/>
        <v>70.906640650417856</v>
      </c>
      <c r="AG97" s="18">
        <f t="shared" si="66"/>
        <v>77.820265968888364</v>
      </c>
      <c r="AH97" s="18">
        <f t="shared" si="66"/>
        <v>82.273105697507859</v>
      </c>
      <c r="AI97" s="18">
        <f t="shared" si="66"/>
        <v>87.194314707302965</v>
      </c>
      <c r="AJ97" s="18">
        <f t="shared" si="66"/>
        <v>97.837053877382161</v>
      </c>
      <c r="AK97" s="18">
        <f t="shared" si="66"/>
        <v>105.14776153582947</v>
      </c>
      <c r="AL97" s="18">
        <f t="shared" si="66"/>
        <v>109.14766736004613</v>
      </c>
      <c r="AM97" s="18">
        <f t="shared" si="66"/>
        <v>113.11197091704861</v>
      </c>
      <c r="AN97" s="18">
        <f t="shared" si="66"/>
        <v>107.65049878607373</v>
      </c>
      <c r="AO97" s="18">
        <f t="shared" si="66"/>
        <v>107.19192624063</v>
      </c>
      <c r="AP97" s="18">
        <f t="shared" si="66"/>
        <v>106.65221678319949</v>
      </c>
      <c r="AQ97" s="18">
        <f t="shared" si="66"/>
        <v>107.40814933204099</v>
      </c>
      <c r="AR97" s="18">
        <f t="shared" si="66"/>
        <v>108.83563556857419</v>
      </c>
      <c r="AS97" s="18">
        <f t="shared" si="66"/>
        <v>108.65589349705677</v>
      </c>
      <c r="AT97" s="18">
        <f t="shared" si="66"/>
        <v>108.7631680912516</v>
      </c>
      <c r="AU97" s="18">
        <f t="shared" si="66"/>
        <v>110.96416784571223</v>
      </c>
      <c r="AV97" s="18">
        <f t="shared" si="66"/>
        <v>108.30845569367673</v>
      </c>
      <c r="AW97" s="18">
        <f t="shared" si="66"/>
        <v>107.52084369943367</v>
      </c>
      <c r="AX97" s="18">
        <f t="shared" si="66"/>
        <v>113.44881137079751</v>
      </c>
      <c r="AY97" s="21">
        <f t="shared" si="64"/>
        <v>111.5794780640183</v>
      </c>
      <c r="AZ97" s="21">
        <f t="shared" si="54"/>
        <v>112.27564416884752</v>
      </c>
      <c r="BA97" s="21">
        <f t="shared" si="55"/>
        <v>114.22454999383308</v>
      </c>
      <c r="BB97" s="21">
        <f t="shared" si="56"/>
        <v>115.48013907544055</v>
      </c>
      <c r="BC97" s="21">
        <f t="shared" si="57"/>
        <v>115.4140427363177</v>
      </c>
      <c r="BD97" s="21">
        <f t="shared" si="58"/>
        <v>117.05685808304861</v>
      </c>
      <c r="BE97" s="21">
        <f t="shared" si="59"/>
        <v>118.11582298276335</v>
      </c>
      <c r="BF97" s="21">
        <f t="shared" si="60"/>
        <v>118.8660620699211</v>
      </c>
      <c r="BG97" s="21">
        <f t="shared" si="61"/>
        <v>119.82867286012015</v>
      </c>
      <c r="BH97" s="21">
        <f t="shared" si="62"/>
        <v>121.04783101677731</v>
      </c>
    </row>
    <row r="98" spans="1:60" x14ac:dyDescent="0.3">
      <c r="A98" s="9" t="s">
        <v>147</v>
      </c>
      <c r="B98" s="9" t="s">
        <v>102</v>
      </c>
      <c r="C98" s="9" t="s">
        <v>15</v>
      </c>
      <c r="D98" s="36" t="s">
        <v>78</v>
      </c>
      <c r="E98" s="36" t="s">
        <v>79</v>
      </c>
      <c r="F98" s="36" t="s">
        <v>90</v>
      </c>
      <c r="G98" s="36" t="s">
        <v>90</v>
      </c>
      <c r="H98" s="36" t="s">
        <v>80</v>
      </c>
      <c r="I98" s="9" t="s">
        <v>145</v>
      </c>
      <c r="J98" s="10">
        <f>SUMIFS('Historical Data'!D$2:D$93,'Historical Data'!$B$2:$B$93,'Final Prices IND without CO2 '!$D98,'Historical Data'!$A$2:$A$93,'Final Prices IND without CO2 '!$C98)</f>
        <v>70.54613398112798</v>
      </c>
      <c r="K98" s="10">
        <f>SUMIFS('Historical Data'!E$2:E$93,'Historical Data'!$B$2:$B$93,'Final Prices IND without CO2 '!$D98,'Historical Data'!$A$2:$A$93,'Final Prices IND without CO2 '!$C98)</f>
        <v>68.049313560937364</v>
      </c>
      <c r="L98" s="10">
        <f>SUMIFS('Historical Data'!F$2:F$93,'Historical Data'!$B$2:$B$93,'Final Prices IND without CO2 '!$D98,'Historical Data'!$A$2:$A$93,'Final Prices IND without CO2 '!$C98)</f>
        <v>67.59372013566697</v>
      </c>
      <c r="M98" s="10">
        <f>SUMIFS('Historical Data'!G$2:G$93,'Historical Data'!$B$2:$B$93,'Final Prices IND without CO2 '!$D98,'Historical Data'!$A$2:$A$93,'Final Prices IND without CO2 '!$C98)</f>
        <v>66.197557467803847</v>
      </c>
      <c r="N98" s="10">
        <f>SUMIFS('Historical Data'!H$2:H$93,'Historical Data'!$B$2:$B$93,'Final Prices IND without CO2 '!$D98,'Historical Data'!$A$2:$A$93,'Final Prices IND without CO2 '!$C98)</f>
        <v>66.59229362038262</v>
      </c>
      <c r="O98" s="10">
        <f>SUMIFS('Historical Data'!I$2:I$93,'Historical Data'!$B$2:$B$93,'Final Prices IND without CO2 '!$D98,'Historical Data'!$A$2:$A$93,'Final Prices IND without CO2 '!$C98)</f>
        <v>65.456247420893604</v>
      </c>
      <c r="P98" s="10">
        <f>SUMIFS('Historical Data'!J$2:J$93,'Historical Data'!$B$2:$B$93,'Final Prices IND without CO2 '!$D98,'Historical Data'!$A$2:$A$93,'Final Prices IND without CO2 '!$C98)</f>
        <v>64.372390863544553</v>
      </c>
      <c r="Q98" s="10">
        <f>SUMIFS('Historical Data'!K$2:K$93,'Historical Data'!$B$2:$B$93,'Final Prices IND without CO2 '!$D98,'Historical Data'!$A$2:$A$93,'Final Prices IND without CO2 '!$C98)</f>
        <v>64.463707415720307</v>
      </c>
      <c r="R98" s="10">
        <f>SUMIFS('Historical Data'!L$2:L$93,'Historical Data'!$B$2:$B$93,'Final Prices IND without CO2 '!$D98,'Historical Data'!$A$2:$A$93,'Final Prices IND without CO2 '!$C98)</f>
        <v>69.253343751571606</v>
      </c>
      <c r="S98" s="10">
        <f>SUMIFS('Historical Data'!M$2:M$93,'Historical Data'!$B$2:$B$93,'Final Prices IND without CO2 '!$D98,'Historical Data'!$A$2:$A$93,'Final Prices IND without CO2 '!$C98)</f>
        <v>74.922052929010576</v>
      </c>
      <c r="T98" s="10">
        <f>SUMIFS('Historical Data'!N$2:N$93,'Historical Data'!$B$2:$B$93,'Final Prices IND without CO2 '!$D98,'Historical Data'!$A$2:$A$93,'Final Prices IND without CO2 '!$C98)</f>
        <v>80.296552957905519</v>
      </c>
      <c r="U98" s="10">
        <f>SUMIFS('Historical Data'!O$2:O$93,'Historical Data'!$B$2:$B$93,'Final Prices IND without CO2 '!$D98,'Historical Data'!$A$2:$A$93,'Final Prices IND without CO2 '!$C98)</f>
        <v>87.210485459055164</v>
      </c>
      <c r="V98" s="10">
        <f>SUMIFS('Historical Data'!P$2:P$93,'Historical Data'!$B$2:$B$93,'Final Prices IND without CO2 '!$D98,'Historical Data'!$A$2:$A$93,'Final Prices IND without CO2 '!$C98)</f>
        <v>90.028752400159775</v>
      </c>
      <c r="W98" s="10">
        <f>SUMIFS('Historical Data'!Q$2:Q$93,'Historical Data'!$B$2:$B$93,'Final Prices IND without CO2 '!$D98,'Historical Data'!$A$2:$A$93,'Final Prices IND without CO2 '!$C98)</f>
        <v>93.301133140713361</v>
      </c>
      <c r="X98" s="10">
        <f>SUMIFS('Historical Data'!R$2:R$93,'Historical Data'!$B$2:$B$93,'Final Prices IND without CO2 '!$D98,'Historical Data'!$A$2:$A$93,'Final Prices IND without CO2 '!$C98)</f>
        <v>97.972898456244195</v>
      </c>
      <c r="Y98" s="10">
        <f>SUMIFS('Historical Data'!S$2:S$93,'Historical Data'!$B$2:$B$93,'Final Prices IND without CO2 '!$D98,'Historical Data'!$A$2:$A$93,'Final Prices IND without CO2 '!$C98)</f>
        <v>100.68459731747508</v>
      </c>
      <c r="Z98" s="10">
        <f>SUMIFS('Historical Data'!T$2:T$93,'Historical Data'!$B$2:$B$93,'Final Prices IND without CO2 '!$D98,'Historical Data'!$A$2:$A$93,'Final Prices IND without CO2 '!$C98)</f>
        <v>94.758923537317145</v>
      </c>
      <c r="AA98" s="10">
        <f>SUMIFS('Historical Data'!U$2:U$93,'Historical Data'!$B$2:$B$93,'Final Prices IND without CO2 '!$D98,'Historical Data'!$A$2:$A$93,'Final Prices IND without CO2 '!$C98)</f>
        <v>96.03201460652879</v>
      </c>
      <c r="AB98" s="12">
        <f>AA98*SUMIFS('Projection of Power Price '!E$47:E$90,'Projection of Power Price '!$A$47:$A$90,'Final Prices IND without CO2 '!$C98,'Projection of Power Price '!$B$47:$B$90,'Final Prices IND without CO2 '!$B98)/SUMIFS('Projection of Power Price '!D$47:D$90,'Projection of Power Price '!$A$47:$A$90,'Final Prices IND without CO2 '!$C98,'Projection of Power Price '!$B$47:$B$90,'Final Prices IND without CO2 '!$B98)</f>
        <v>99.950542456242289</v>
      </c>
      <c r="AC98" s="12">
        <f>AB98*SUMIFS('Projection of Power Price '!F$47:F$90,'Projection of Power Price '!$A$47:$A$90,'Final Prices IND without CO2 '!$C98,'Projection of Power Price '!$B$47:$B$90,'Final Prices IND without CO2 '!$B98)/SUMIFS('Projection of Power Price '!E$47:E$90,'Projection of Power Price '!$A$47:$A$90,'Final Prices IND without CO2 '!$C98,'Projection of Power Price '!$B$47:$B$90,'Final Prices IND without CO2 '!$B98)</f>
        <v>99.390271818494867</v>
      </c>
      <c r="AD98" s="12">
        <f>AC98*SUMIFS('Projection of Power Price '!G$47:G$90,'Projection of Power Price '!$A$47:$A$90,'Final Prices IND without CO2 '!$C98,'Projection of Power Price '!$B$47:$B$90,'Final Prices IND without CO2 '!$B98)/SUMIFS('Projection of Power Price '!F$47:F$90,'Projection of Power Price '!$A$47:$A$90,'Final Prices IND without CO2 '!$C98,'Projection of Power Price '!$B$47:$B$90,'Final Prices IND without CO2 '!$B98)</f>
        <v>90.603682777913349</v>
      </c>
      <c r="AE98" s="12">
        <f>AD98*SUMIFS('Projection of Power Price '!H$47:H$90,'Projection of Power Price '!$A$47:$A$90,'Final Prices IND without CO2 '!$C98,'Projection of Power Price '!$B$47:$B$90,'Final Prices IND without CO2 '!$B98)/SUMIFS('Projection of Power Price '!G$47:G$90,'Projection of Power Price '!$A$47:$A$90,'Final Prices IND without CO2 '!$C98,'Projection of Power Price '!$B$47:$B$90,'Final Prices IND without CO2 '!$B98)</f>
        <v>85.258097821154806</v>
      </c>
      <c r="AF98" s="12">
        <f>AE98*SUMIFS('Projection of Power Price '!I$47:I$90,'Projection of Power Price '!$A$47:$A$90,'Final Prices IND without CO2 '!$C98,'Projection of Power Price '!$B$47:$B$90,'Final Prices IND without CO2 '!$B98)/SUMIFS('Projection of Power Price '!H$47:H$90,'Projection of Power Price '!$A$47:$A$90,'Final Prices IND without CO2 '!$C98,'Projection of Power Price '!$B$47:$B$90,'Final Prices IND without CO2 '!$B98)</f>
        <v>92.923424223738181</v>
      </c>
      <c r="AG98" s="12">
        <f>AF98*SUMIFS('Projection of Power Price '!J$47:J$90,'Projection of Power Price '!$A$47:$A$90,'Final Prices IND without CO2 '!$C98,'Projection of Power Price '!$B$47:$B$90,'Final Prices IND without CO2 '!$B98)/SUMIFS('Projection of Power Price '!I$47:I$90,'Projection of Power Price '!$A$47:$A$90,'Final Prices IND without CO2 '!$C98,'Projection of Power Price '!$B$47:$B$90,'Final Prices IND without CO2 '!$B98)</f>
        <v>104.47932212002603</v>
      </c>
      <c r="AH98" s="12">
        <f>AG98*SUMIFS('Projection of Power Price '!K$47:K$90,'Projection of Power Price '!$A$47:$A$90,'Final Prices IND without CO2 '!$C98,'Projection of Power Price '!$B$47:$B$90,'Final Prices IND without CO2 '!$B98)/SUMIFS('Projection of Power Price '!J$47:J$90,'Projection of Power Price '!$A$47:$A$90,'Final Prices IND without CO2 '!$C98,'Projection of Power Price '!$B$47:$B$90,'Final Prices IND without CO2 '!$B98)</f>
        <v>114.09235870114097</v>
      </c>
      <c r="AI98" s="12">
        <f>AH98*SUMIFS('Projection of Power Price '!L$47:L$90,'Projection of Power Price '!$A$47:$A$90,'Final Prices IND without CO2 '!$C98,'Projection of Power Price '!$B$47:$B$90,'Final Prices IND without CO2 '!$B98)/SUMIFS('Projection of Power Price '!K$47:K$90,'Projection of Power Price '!$A$47:$A$90,'Final Prices IND without CO2 '!$C98,'Projection of Power Price '!$B$47:$B$90,'Final Prices IND without CO2 '!$B98)</f>
        <v>122.45353068094145</v>
      </c>
      <c r="AJ98" s="12">
        <f>AI98*SUMIFS('Projection of Power Price '!M$47:M$90,'Projection of Power Price '!$A$47:$A$90,'Final Prices IND without CO2 '!$C98,'Projection of Power Price '!$B$47:$B$90,'Final Prices IND without CO2 '!$B98)/SUMIFS('Projection of Power Price '!L$47:L$90,'Projection of Power Price '!$A$47:$A$90,'Final Prices IND without CO2 '!$C98,'Projection of Power Price '!$B$47:$B$90,'Final Prices IND without CO2 '!$B98)</f>
        <v>132.40560356902685</v>
      </c>
      <c r="AK98" s="12">
        <f>AJ98*SUMIFS('Projection of Power Price '!N$47:N$90,'Projection of Power Price '!$A$47:$A$90,'Final Prices IND without CO2 '!$C98,'Projection of Power Price '!$B$47:$B$90,'Final Prices IND without CO2 '!$B98)/SUMIFS('Projection of Power Price '!M$47:M$90,'Projection of Power Price '!$A$47:$A$90,'Final Prices IND without CO2 '!$C98,'Projection of Power Price '!$B$47:$B$90,'Final Prices IND without CO2 '!$B98)</f>
        <v>140.44648625160025</v>
      </c>
      <c r="AL98" s="12">
        <f>AK98*SUMIFS('Projection of Power Price '!O$47:O$90,'Projection of Power Price '!$A$47:$A$90,'Final Prices IND without CO2 '!$C98,'Projection of Power Price '!$B$47:$B$90,'Final Prices IND without CO2 '!$B98)/SUMIFS('Projection of Power Price '!N$47:N$90,'Projection of Power Price '!$A$47:$A$90,'Final Prices IND without CO2 '!$C98,'Projection of Power Price '!$B$47:$B$90,'Final Prices IND without CO2 '!$B98)</f>
        <v>146.43659504563368</v>
      </c>
      <c r="AM98" s="12">
        <f>AL98*SUMIFS('Projection of Power Price '!P$47:P$90,'Projection of Power Price '!$A$47:$A$90,'Final Prices IND without CO2 '!$C98,'Projection of Power Price '!$B$47:$B$90,'Final Prices IND without CO2 '!$B98)/SUMIFS('Projection of Power Price '!O$47:O$90,'Projection of Power Price '!$A$47:$A$90,'Final Prices IND without CO2 '!$C98,'Projection of Power Price '!$B$47:$B$90,'Final Prices IND without CO2 '!$B98)</f>
        <v>153.19445028214014</v>
      </c>
      <c r="AN98" s="12">
        <f>AM98*SUMIFS('Projection of Power Price '!Q$47:Q$90,'Projection of Power Price '!$A$47:$A$90,'Final Prices IND without CO2 '!$C98,'Projection of Power Price '!$B$47:$B$90,'Final Prices IND without CO2 '!$B98)/SUMIFS('Projection of Power Price '!P$47:P$90,'Projection of Power Price '!$A$47:$A$90,'Final Prices IND without CO2 '!$C98,'Projection of Power Price '!$B$47:$B$90,'Final Prices IND without CO2 '!$B98)</f>
        <v>148.82707367218717</v>
      </c>
      <c r="AO98" s="12">
        <f>AN98*SUMIFS('Projection of Power Price '!R$47:R$90,'Projection of Power Price '!$A$47:$A$90,'Final Prices IND without CO2 '!$C98,'Projection of Power Price '!$B$47:$B$90,'Final Prices IND without CO2 '!$B98)/SUMIFS('Projection of Power Price '!Q$47:Q$90,'Projection of Power Price '!$A$47:$A$90,'Final Prices IND without CO2 '!$C98,'Projection of Power Price '!$B$47:$B$90,'Final Prices IND without CO2 '!$B98)</f>
        <v>149.38593063182174</v>
      </c>
      <c r="AP98" s="12">
        <f>AO98*SUMIFS('Projection of Power Price '!S$47:S$90,'Projection of Power Price '!$A$47:$A$90,'Final Prices IND without CO2 '!$C98,'Projection of Power Price '!$B$47:$B$90,'Final Prices IND without CO2 '!$B98)/SUMIFS('Projection of Power Price '!R$47:R$90,'Projection of Power Price '!$A$47:$A$90,'Final Prices IND without CO2 '!$C98,'Projection of Power Price '!$B$47:$B$90,'Final Prices IND without CO2 '!$B98)</f>
        <v>150.66110392229342</v>
      </c>
      <c r="AQ98" s="12">
        <f>AP98*SUMIFS('Projection of Power Price '!T$47:T$90,'Projection of Power Price '!$A$47:$A$90,'Final Prices IND without CO2 '!$C98,'Projection of Power Price '!$B$47:$B$90,'Final Prices IND without CO2 '!$B98)/SUMIFS('Projection of Power Price '!S$47:S$90,'Projection of Power Price '!$A$47:$A$90,'Final Prices IND without CO2 '!$C98,'Projection of Power Price '!$B$47:$B$90,'Final Prices IND without CO2 '!$B98)</f>
        <v>150.98859730165299</v>
      </c>
      <c r="AR98" s="12">
        <f>AQ98*SUMIFS('Projection of Power Price '!U$47:U$90,'Projection of Power Price '!$A$47:$A$90,'Final Prices IND without CO2 '!$C98,'Projection of Power Price '!$B$47:$B$90,'Final Prices IND without CO2 '!$B98)/SUMIFS('Projection of Power Price '!T$47:T$90,'Projection of Power Price '!$A$47:$A$90,'Final Prices IND without CO2 '!$C98,'Projection of Power Price '!$B$47:$B$90,'Final Prices IND without CO2 '!$B98)</f>
        <v>153.12431826801901</v>
      </c>
      <c r="AS98" s="12">
        <f>AR98*SUMIFS('Projection of Power Price '!V$47:V$90,'Projection of Power Price '!$A$47:$A$90,'Final Prices IND without CO2 '!$C98,'Projection of Power Price '!$B$47:$B$90,'Final Prices IND without CO2 '!$B98)/SUMIFS('Projection of Power Price '!U$47:U$90,'Projection of Power Price '!$A$47:$A$90,'Final Prices IND without CO2 '!$C98,'Projection of Power Price '!$B$47:$B$90,'Final Prices IND without CO2 '!$B98)</f>
        <v>156.56655134198473</v>
      </c>
      <c r="AT98" s="12">
        <f>AS98*SUMIFS('Projection of Power Price '!W$47:W$90,'Projection of Power Price '!$A$47:$A$90,'Final Prices IND without CO2 '!$C98,'Projection of Power Price '!$B$47:$B$90,'Final Prices IND without CO2 '!$B98)/SUMIFS('Projection of Power Price '!V$47:V$90,'Projection of Power Price '!$A$47:$A$90,'Final Prices IND without CO2 '!$C98,'Projection of Power Price '!$B$47:$B$90,'Final Prices IND without CO2 '!$B98)</f>
        <v>158.78135475422243</v>
      </c>
      <c r="AU98" s="12">
        <f>AT98*SUMIFS('Projection of Power Price '!X$47:X$90,'Projection of Power Price '!$A$47:$A$90,'Final Prices IND without CO2 '!$C98,'Projection of Power Price '!$B$47:$B$90,'Final Prices IND without CO2 '!$B98)/SUMIFS('Projection of Power Price '!W$47:W$90,'Projection of Power Price '!$A$47:$A$90,'Final Prices IND without CO2 '!$C98,'Projection of Power Price '!$B$47:$B$90,'Final Prices IND without CO2 '!$B98)</f>
        <v>163.23886708449521</v>
      </c>
      <c r="AV98" s="12">
        <f>AU98*SUMIFS('Projection of Power Price '!Y$47:Y$90,'Projection of Power Price '!$A$47:$A$90,'Final Prices IND without CO2 '!$C98,'Projection of Power Price '!$B$47:$B$90,'Final Prices IND without CO2 '!$B98)/SUMIFS('Projection of Power Price '!X$47:X$90,'Projection of Power Price '!$A$47:$A$90,'Final Prices IND without CO2 '!$C98,'Projection of Power Price '!$B$47:$B$90,'Final Prices IND without CO2 '!$B98)</f>
        <v>160.1656447676196</v>
      </c>
      <c r="AW98" s="12">
        <f>AV98*SUMIFS('Projection of Power Price '!Z$47:Z$90,'Projection of Power Price '!$A$47:$A$90,'Final Prices IND without CO2 '!$C98,'Projection of Power Price '!$B$47:$B$90,'Final Prices IND without CO2 '!$B98)/SUMIFS('Projection of Power Price '!Y$47:Y$90,'Projection of Power Price '!$A$47:$A$90,'Final Prices IND without CO2 '!$C98,'Projection of Power Price '!$B$47:$B$90,'Final Prices IND without CO2 '!$B98)</f>
        <v>159.62383691617933</v>
      </c>
      <c r="AX98" s="12">
        <f>AW98*SUMIFS('Projection of Power Price '!AA$47:AA$90,'Projection of Power Price '!$A$47:$A$90,'Final Prices IND without CO2 '!$C98,'Projection of Power Price '!$B$47:$B$90,'Final Prices IND without CO2 '!$B98)/SUMIFS('Projection of Power Price '!Z$47:Z$90,'Projection of Power Price '!$A$47:$A$90,'Final Prices IND without CO2 '!$C98,'Projection of Power Price '!$B$47:$B$90,'Final Prices IND without CO2 '!$B98)</f>
        <v>167.02984387804119</v>
      </c>
      <c r="AY98" s="21">
        <f t="shared" si="64"/>
        <v>165.6324939039082</v>
      </c>
      <c r="AZ98" s="21">
        <f t="shared" si="54"/>
        <v>166.63357313482311</v>
      </c>
      <c r="BA98" s="21">
        <f t="shared" si="55"/>
        <v>169.50043263675525</v>
      </c>
      <c r="BB98" s="21">
        <f t="shared" si="56"/>
        <v>171.49111230332164</v>
      </c>
      <c r="BC98" s="21">
        <f t="shared" si="57"/>
        <v>171.89463384639203</v>
      </c>
      <c r="BD98" s="21">
        <f t="shared" si="58"/>
        <v>174.24499488107949</v>
      </c>
      <c r="BE98" s="21">
        <f t="shared" si="59"/>
        <v>176.0380627711188</v>
      </c>
      <c r="BF98" s="21">
        <f t="shared" si="60"/>
        <v>177.38259014167852</v>
      </c>
      <c r="BG98" s="21">
        <f t="shared" si="61"/>
        <v>178.98819416915012</v>
      </c>
      <c r="BH98" s="21">
        <f t="shared" si="62"/>
        <v>180.9071099337184</v>
      </c>
    </row>
    <row r="99" spans="1:60" x14ac:dyDescent="0.3">
      <c r="A99" s="9" t="s">
        <v>147</v>
      </c>
      <c r="B99" s="9" t="s">
        <v>102</v>
      </c>
      <c r="C99" s="9" t="s">
        <v>17</v>
      </c>
      <c r="D99" s="36" t="s">
        <v>78</v>
      </c>
      <c r="E99" s="36" t="s">
        <v>79</v>
      </c>
      <c r="F99" s="36" t="s">
        <v>90</v>
      </c>
      <c r="G99" s="36" t="s">
        <v>90</v>
      </c>
      <c r="H99" s="36" t="s">
        <v>80</v>
      </c>
      <c r="I99" s="9" t="s">
        <v>145</v>
      </c>
      <c r="J99" s="10">
        <f>SUMIFS('Historical Data'!D$2:D$93,'Historical Data'!$B$2:$B$93,'Final Prices IND without CO2 '!$D99,'Historical Data'!$A$2:$A$93,'Final Prices IND without CO2 '!$C99)</f>
        <v>55.875915372123586</v>
      </c>
      <c r="K99" s="10">
        <f>SUMIFS('Historical Data'!E$2:E$93,'Historical Data'!$B$2:$B$93,'Final Prices IND without CO2 '!$D99,'Historical Data'!$A$2:$A$93,'Final Prices IND without CO2 '!$C99)</f>
        <v>61.0150060573079</v>
      </c>
      <c r="L99" s="10">
        <f>SUMIFS('Historical Data'!F$2:F$93,'Historical Data'!$B$2:$B$93,'Final Prices IND without CO2 '!$D99,'Historical Data'!$A$2:$A$93,'Final Prices IND without CO2 '!$C99)</f>
        <v>63.229646949538342</v>
      </c>
      <c r="M99" s="10">
        <f>SUMIFS('Historical Data'!G$2:G$93,'Historical Data'!$B$2:$B$93,'Final Prices IND without CO2 '!$D99,'Historical Data'!$A$2:$A$93,'Final Prices IND without CO2 '!$C99)</f>
        <v>70.359631086166516</v>
      </c>
      <c r="N99" s="10">
        <f>SUMIFS('Historical Data'!H$2:H$93,'Historical Data'!$B$2:$B$93,'Final Prices IND without CO2 '!$D99,'Historical Data'!$A$2:$A$93,'Final Prices IND without CO2 '!$C99)</f>
        <v>73.987962521375664</v>
      </c>
      <c r="O99" s="10">
        <f>SUMIFS('Historical Data'!I$2:I$93,'Historical Data'!$B$2:$B$93,'Final Prices IND without CO2 '!$D99,'Historical Data'!$A$2:$A$93,'Final Prices IND without CO2 '!$C99)</f>
        <v>79.570188007310122</v>
      </c>
      <c r="P99" s="10">
        <f>SUMIFS('Historical Data'!J$2:J$93,'Historical Data'!$B$2:$B$93,'Final Prices IND without CO2 '!$D99,'Historical Data'!$A$2:$A$93,'Final Prices IND without CO2 '!$C99)</f>
        <v>87.02547094509751</v>
      </c>
      <c r="Q99" s="10">
        <f>SUMIFS('Historical Data'!K$2:K$93,'Historical Data'!$B$2:$B$93,'Final Prices IND without CO2 '!$D99,'Historical Data'!$A$2:$A$93,'Final Prices IND without CO2 '!$C99)</f>
        <v>90.054413839702192</v>
      </c>
      <c r="R99" s="10">
        <f>SUMIFS('Historical Data'!L$2:L$93,'Historical Data'!$B$2:$B$93,'Final Prices IND without CO2 '!$D99,'Historical Data'!$A$2:$A$93,'Final Prices IND without CO2 '!$C99)</f>
        <v>97.350676400004573</v>
      </c>
      <c r="S99" s="10">
        <f>SUMIFS('Historical Data'!M$2:M$93,'Historical Data'!$B$2:$B$93,'Final Prices IND without CO2 '!$D99,'Historical Data'!$A$2:$A$93,'Final Prices IND without CO2 '!$C99)</f>
        <v>110.52594761840385</v>
      </c>
      <c r="T99" s="10">
        <f>SUMIFS('Historical Data'!N$2:N$93,'Historical Data'!$B$2:$B$93,'Final Prices IND without CO2 '!$D99,'Historical Data'!$A$2:$A$93,'Final Prices IND without CO2 '!$C99)</f>
        <v>111.60469114924567</v>
      </c>
      <c r="U99" s="10">
        <f>SUMIFS('Historical Data'!O$2:O$93,'Historical Data'!$B$2:$B$93,'Final Prices IND without CO2 '!$D99,'Historical Data'!$A$2:$A$93,'Final Prices IND without CO2 '!$C99)</f>
        <v>120.47726300996807</v>
      </c>
      <c r="V99" s="10">
        <f>SUMIFS('Historical Data'!P$2:P$93,'Historical Data'!$B$2:$B$93,'Final Prices IND without CO2 '!$D99,'Historical Data'!$A$2:$A$93,'Final Prices IND without CO2 '!$C99)</f>
        <v>120.92711303560019</v>
      </c>
      <c r="W99" s="10">
        <f>SUMIFS('Historical Data'!Q$2:Q$93,'Historical Data'!$B$2:$B$93,'Final Prices IND without CO2 '!$D99,'Historical Data'!$A$2:$A$93,'Final Prices IND without CO2 '!$C99)</f>
        <v>131.33623691357576</v>
      </c>
      <c r="X99" s="10">
        <f>SUMIFS('Historical Data'!R$2:R$93,'Historical Data'!$B$2:$B$93,'Final Prices IND without CO2 '!$D99,'Historical Data'!$A$2:$A$93,'Final Prices IND without CO2 '!$C99)</f>
        <v>134.79894656378886</v>
      </c>
      <c r="Y99" s="10">
        <f>SUMIFS('Historical Data'!S$2:S$93,'Historical Data'!$B$2:$B$93,'Final Prices IND without CO2 '!$D99,'Historical Data'!$A$2:$A$93,'Final Prices IND without CO2 '!$C99)</f>
        <v>133.16021281303202</v>
      </c>
      <c r="Z99" s="10">
        <f>SUMIFS('Historical Data'!T$2:T$93,'Historical Data'!$B$2:$B$93,'Final Prices IND without CO2 '!$D99,'Historical Data'!$A$2:$A$93,'Final Prices IND without CO2 '!$C99)</f>
        <v>129.02431718997192</v>
      </c>
      <c r="AA99" s="10">
        <f>SUMIFS('Historical Data'!U$2:U$93,'Historical Data'!$B$2:$B$93,'Final Prices IND without CO2 '!$D99,'Historical Data'!$A$2:$A$93,'Final Prices IND without CO2 '!$C99)</f>
        <v>126.4975190253278</v>
      </c>
      <c r="AB99" s="12">
        <f>AA99*SUMIFS('Projection of Power Price '!E$47:E$90,'Projection of Power Price '!$A$47:$A$90,'Final Prices IND without CO2 '!$C99,'Projection of Power Price '!$B$47:$B$90,'Final Prices IND without CO2 '!$B99)/SUMIFS('Projection of Power Price '!D$47:D$90,'Projection of Power Price '!$A$47:$A$90,'Final Prices IND without CO2 '!$C99,'Projection of Power Price '!$B$47:$B$90,'Final Prices IND without CO2 '!$B99)</f>
        <v>152.66364074820356</v>
      </c>
      <c r="AC99" s="12">
        <f>AB99*SUMIFS('Projection of Power Price '!F$47:F$90,'Projection of Power Price '!$A$47:$A$90,'Final Prices IND without CO2 '!$C99,'Projection of Power Price '!$B$47:$B$90,'Final Prices IND without CO2 '!$B99)/SUMIFS('Projection of Power Price '!E$47:E$90,'Projection of Power Price '!$A$47:$A$90,'Final Prices IND without CO2 '!$C99,'Projection of Power Price '!$B$47:$B$90,'Final Prices IND without CO2 '!$B99)</f>
        <v>154.20111225785305</v>
      </c>
      <c r="AD99" s="12">
        <f>AC99*SUMIFS('Projection of Power Price '!G$47:G$90,'Projection of Power Price '!$A$47:$A$90,'Final Prices IND without CO2 '!$C99,'Projection of Power Price '!$B$47:$B$90,'Final Prices IND without CO2 '!$B99)/SUMIFS('Projection of Power Price '!F$47:F$90,'Projection of Power Price '!$A$47:$A$90,'Final Prices IND without CO2 '!$C99,'Projection of Power Price '!$B$47:$B$90,'Final Prices IND without CO2 '!$B99)</f>
        <v>144.13115189392181</v>
      </c>
      <c r="AE99" s="12">
        <f>AD99*SUMIFS('Projection of Power Price '!H$47:H$90,'Projection of Power Price '!$A$47:$A$90,'Final Prices IND without CO2 '!$C99,'Projection of Power Price '!$B$47:$B$90,'Final Prices IND without CO2 '!$B99)/SUMIFS('Projection of Power Price '!G$47:G$90,'Projection of Power Price '!$A$47:$A$90,'Final Prices IND without CO2 '!$C99,'Projection of Power Price '!$B$47:$B$90,'Final Prices IND without CO2 '!$B99)</f>
        <v>145.60687615339299</v>
      </c>
      <c r="AF99" s="12">
        <f>AE99*SUMIFS('Projection of Power Price '!I$47:I$90,'Projection of Power Price '!$A$47:$A$90,'Final Prices IND without CO2 '!$C99,'Projection of Power Price '!$B$47:$B$90,'Final Prices IND without CO2 '!$B99)/SUMIFS('Projection of Power Price '!H$47:H$90,'Projection of Power Price '!$A$47:$A$90,'Final Prices IND without CO2 '!$C99,'Projection of Power Price '!$B$47:$B$90,'Final Prices IND without CO2 '!$B99)</f>
        <v>161.96127176978229</v>
      </c>
      <c r="AG99" s="12">
        <f>AF99*SUMIFS('Projection of Power Price '!J$47:J$90,'Projection of Power Price '!$A$47:$A$90,'Final Prices IND without CO2 '!$C99,'Projection of Power Price '!$B$47:$B$90,'Final Prices IND without CO2 '!$B99)/SUMIFS('Projection of Power Price '!I$47:I$90,'Projection of Power Price '!$A$47:$A$90,'Final Prices IND without CO2 '!$C99,'Projection of Power Price '!$B$47:$B$90,'Final Prices IND without CO2 '!$B99)</f>
        <v>181.05687705348984</v>
      </c>
      <c r="AH99" s="12">
        <f>AG99*SUMIFS('Projection of Power Price '!K$47:K$90,'Projection of Power Price '!$A$47:$A$90,'Final Prices IND without CO2 '!$C99,'Projection of Power Price '!$B$47:$B$90,'Final Prices IND without CO2 '!$B99)/SUMIFS('Projection of Power Price '!J$47:J$90,'Projection of Power Price '!$A$47:$A$90,'Final Prices IND without CO2 '!$C99,'Projection of Power Price '!$B$47:$B$90,'Final Prices IND without CO2 '!$B99)</f>
        <v>195.1280196059958</v>
      </c>
      <c r="AI99" s="12">
        <f>AH99*SUMIFS('Projection of Power Price '!L$47:L$90,'Projection of Power Price '!$A$47:$A$90,'Final Prices IND without CO2 '!$C99,'Projection of Power Price '!$B$47:$B$90,'Final Prices IND without CO2 '!$B99)/SUMIFS('Projection of Power Price '!K$47:K$90,'Projection of Power Price '!$A$47:$A$90,'Final Prices IND without CO2 '!$C99,'Projection of Power Price '!$B$47:$B$90,'Final Prices IND without CO2 '!$B99)</f>
        <v>208.40460673818222</v>
      </c>
      <c r="AJ99" s="12">
        <f>AI99*SUMIFS('Projection of Power Price '!M$47:M$90,'Projection of Power Price '!$A$47:$A$90,'Final Prices IND without CO2 '!$C99,'Projection of Power Price '!$B$47:$B$90,'Final Prices IND without CO2 '!$B99)/SUMIFS('Projection of Power Price '!L$47:L$90,'Projection of Power Price '!$A$47:$A$90,'Final Prices IND without CO2 '!$C99,'Projection of Power Price '!$B$47:$B$90,'Final Prices IND without CO2 '!$B99)</f>
        <v>221.68765828759973</v>
      </c>
      <c r="AK99" s="12">
        <f>AJ99*SUMIFS('Projection of Power Price '!N$47:N$90,'Projection of Power Price '!$A$47:$A$90,'Final Prices IND without CO2 '!$C99,'Projection of Power Price '!$B$47:$B$90,'Final Prices IND without CO2 '!$B99)/SUMIFS('Projection of Power Price '!M$47:M$90,'Projection of Power Price '!$A$47:$A$90,'Final Prices IND without CO2 '!$C99,'Projection of Power Price '!$B$47:$B$90,'Final Prices IND without CO2 '!$B99)</f>
        <v>232.23809228466354</v>
      </c>
      <c r="AL99" s="12">
        <f>AK99*SUMIFS('Projection of Power Price '!O$47:O$90,'Projection of Power Price '!$A$47:$A$90,'Final Prices IND without CO2 '!$C99,'Projection of Power Price '!$B$47:$B$90,'Final Prices IND without CO2 '!$B99)/SUMIFS('Projection of Power Price '!N$47:N$90,'Projection of Power Price '!$A$47:$A$90,'Final Prices IND without CO2 '!$C99,'Projection of Power Price '!$B$47:$B$90,'Final Prices IND without CO2 '!$B99)</f>
        <v>241.42021440526557</v>
      </c>
      <c r="AM99" s="12">
        <f>AL99*SUMIFS('Projection of Power Price '!P$47:P$90,'Projection of Power Price '!$A$47:$A$90,'Final Prices IND without CO2 '!$C99,'Projection of Power Price '!$B$47:$B$90,'Final Prices IND without CO2 '!$B99)/SUMIFS('Projection of Power Price '!O$47:O$90,'Projection of Power Price '!$A$47:$A$90,'Final Prices IND without CO2 '!$C99,'Projection of Power Price '!$B$47:$B$90,'Final Prices IND without CO2 '!$B99)</f>
        <v>248.62473897911855</v>
      </c>
      <c r="AN99" s="12">
        <f>AM99*SUMIFS('Projection of Power Price '!Q$47:Q$90,'Projection of Power Price '!$A$47:$A$90,'Final Prices IND without CO2 '!$C99,'Projection of Power Price '!$B$47:$B$90,'Final Prices IND without CO2 '!$B99)/SUMIFS('Projection of Power Price '!P$47:P$90,'Projection of Power Price '!$A$47:$A$90,'Final Prices IND without CO2 '!$C99,'Projection of Power Price '!$B$47:$B$90,'Final Prices IND without CO2 '!$B99)</f>
        <v>250.69550329884854</v>
      </c>
      <c r="AO99" s="12">
        <f>AN99*SUMIFS('Projection of Power Price '!R$47:R$90,'Projection of Power Price '!$A$47:$A$90,'Final Prices IND without CO2 '!$C99,'Projection of Power Price '!$B$47:$B$90,'Final Prices IND without CO2 '!$B99)/SUMIFS('Projection of Power Price '!Q$47:Q$90,'Projection of Power Price '!$A$47:$A$90,'Final Prices IND without CO2 '!$C99,'Projection of Power Price '!$B$47:$B$90,'Final Prices IND without CO2 '!$B99)</f>
        <v>250.33282984963472</v>
      </c>
      <c r="AP99" s="12">
        <f>AO99*SUMIFS('Projection of Power Price '!S$47:S$90,'Projection of Power Price '!$A$47:$A$90,'Final Prices IND without CO2 '!$C99,'Projection of Power Price '!$B$47:$B$90,'Final Prices IND without CO2 '!$B99)/SUMIFS('Projection of Power Price '!R$47:R$90,'Projection of Power Price '!$A$47:$A$90,'Final Prices IND without CO2 '!$C99,'Projection of Power Price '!$B$47:$B$90,'Final Prices IND without CO2 '!$B99)</f>
        <v>252.10389776920911</v>
      </c>
      <c r="AQ99" s="12">
        <f>AP99*SUMIFS('Projection of Power Price '!T$47:T$90,'Projection of Power Price '!$A$47:$A$90,'Final Prices IND without CO2 '!$C99,'Projection of Power Price '!$B$47:$B$90,'Final Prices IND without CO2 '!$B99)/SUMIFS('Projection of Power Price '!S$47:S$90,'Projection of Power Price '!$A$47:$A$90,'Final Prices IND without CO2 '!$C99,'Projection of Power Price '!$B$47:$B$90,'Final Prices IND without CO2 '!$B99)</f>
        <v>251.92220852467076</v>
      </c>
      <c r="AR99" s="12">
        <f>AQ99*SUMIFS('Projection of Power Price '!U$47:U$90,'Projection of Power Price '!$A$47:$A$90,'Final Prices IND without CO2 '!$C99,'Projection of Power Price '!$B$47:$B$90,'Final Prices IND without CO2 '!$B99)/SUMIFS('Projection of Power Price '!T$47:T$90,'Projection of Power Price '!$A$47:$A$90,'Final Prices IND without CO2 '!$C99,'Projection of Power Price '!$B$47:$B$90,'Final Prices IND without CO2 '!$B99)</f>
        <v>256.77023382802417</v>
      </c>
      <c r="AS99" s="12">
        <f>AR99*SUMIFS('Projection of Power Price '!V$47:V$90,'Projection of Power Price '!$A$47:$A$90,'Final Prices IND without CO2 '!$C99,'Projection of Power Price '!$B$47:$B$90,'Final Prices IND without CO2 '!$B99)/SUMIFS('Projection of Power Price '!U$47:U$90,'Projection of Power Price '!$A$47:$A$90,'Final Prices IND without CO2 '!$C99,'Projection of Power Price '!$B$47:$B$90,'Final Prices IND without CO2 '!$B99)</f>
        <v>259.7756596896603</v>
      </c>
      <c r="AT99" s="12">
        <f>AS99*SUMIFS('Projection of Power Price '!W$47:W$90,'Projection of Power Price '!$A$47:$A$90,'Final Prices IND without CO2 '!$C99,'Projection of Power Price '!$B$47:$B$90,'Final Prices IND without CO2 '!$B99)/SUMIFS('Projection of Power Price '!V$47:V$90,'Projection of Power Price '!$A$47:$A$90,'Final Prices IND without CO2 '!$C99,'Projection of Power Price '!$B$47:$B$90,'Final Prices IND without CO2 '!$B99)</f>
        <v>259.64300719342469</v>
      </c>
      <c r="AU99" s="12">
        <f>AT99*SUMIFS('Projection of Power Price '!X$47:X$90,'Projection of Power Price '!$A$47:$A$90,'Final Prices IND without CO2 '!$C99,'Projection of Power Price '!$B$47:$B$90,'Final Prices IND without CO2 '!$B99)/SUMIFS('Projection of Power Price '!W$47:W$90,'Projection of Power Price '!$A$47:$A$90,'Final Prices IND without CO2 '!$C99,'Projection of Power Price '!$B$47:$B$90,'Final Prices IND without CO2 '!$B99)</f>
        <v>265.87371154047901</v>
      </c>
      <c r="AV99" s="12">
        <f>AU99*SUMIFS('Projection of Power Price '!Y$47:Y$90,'Projection of Power Price '!$A$47:$A$90,'Final Prices IND without CO2 '!$C99,'Projection of Power Price '!$B$47:$B$90,'Final Prices IND without CO2 '!$B99)/SUMIFS('Projection of Power Price '!X$47:X$90,'Projection of Power Price '!$A$47:$A$90,'Final Prices IND without CO2 '!$C99,'Projection of Power Price '!$B$47:$B$90,'Final Prices IND without CO2 '!$B99)</f>
        <v>261.43616547928428</v>
      </c>
      <c r="AW99" s="12">
        <f>AV99*SUMIFS('Projection of Power Price '!Z$47:Z$90,'Projection of Power Price '!$A$47:$A$90,'Final Prices IND without CO2 '!$C99,'Projection of Power Price '!$B$47:$B$90,'Final Prices IND without CO2 '!$B99)/SUMIFS('Projection of Power Price '!Y$47:Y$90,'Projection of Power Price '!$A$47:$A$90,'Final Prices IND without CO2 '!$C99,'Projection of Power Price '!$B$47:$B$90,'Final Prices IND without CO2 '!$B99)</f>
        <v>259.92430826931485</v>
      </c>
      <c r="AX99" s="12">
        <f>AW99*SUMIFS('Projection of Power Price '!AA$47:AA$90,'Projection of Power Price '!$A$47:$A$90,'Final Prices IND without CO2 '!$C99,'Projection of Power Price '!$B$47:$B$90,'Final Prices IND without CO2 '!$B99)/SUMIFS('Projection of Power Price '!Z$47:Z$90,'Projection of Power Price '!$A$47:$A$90,'Final Prices IND without CO2 '!$C99,'Projection of Power Price '!$B$47:$B$90,'Final Prices IND without CO2 '!$B99)</f>
        <v>265.87508122857719</v>
      </c>
      <c r="AY99" s="21">
        <f t="shared" si="64"/>
        <v>264.50487818195802</v>
      </c>
      <c r="AZ99" s="21">
        <f t="shared" si="54"/>
        <v>264.03320364959791</v>
      </c>
      <c r="BA99" s="21">
        <f t="shared" si="55"/>
        <v>266.08712123772739</v>
      </c>
      <c r="BB99" s="21">
        <f t="shared" si="56"/>
        <v>267.23004302078903</v>
      </c>
      <c r="BC99" s="21">
        <f t="shared" si="57"/>
        <v>266.83371545578791</v>
      </c>
      <c r="BD99" s="21">
        <f t="shared" si="58"/>
        <v>268.09414648482721</v>
      </c>
      <c r="BE99" s="21">
        <f t="shared" si="59"/>
        <v>269.11618993630168</v>
      </c>
      <c r="BF99" s="21">
        <f t="shared" si="60"/>
        <v>269.54891548544265</v>
      </c>
      <c r="BG99" s="21">
        <f t="shared" si="61"/>
        <v>270.24066789957624</v>
      </c>
      <c r="BH99" s="21">
        <f t="shared" si="62"/>
        <v>271.2473292188447</v>
      </c>
    </row>
    <row r="100" spans="1:60" x14ac:dyDescent="0.3">
      <c r="A100" s="9" t="s">
        <v>147</v>
      </c>
      <c r="B100" s="9" t="s">
        <v>102</v>
      </c>
      <c r="C100" s="9" t="s">
        <v>19</v>
      </c>
      <c r="D100" s="36" t="s">
        <v>78</v>
      </c>
      <c r="E100" s="36" t="s">
        <v>79</v>
      </c>
      <c r="F100" s="36" t="s">
        <v>90</v>
      </c>
      <c r="G100" s="36" t="s">
        <v>90</v>
      </c>
      <c r="H100" s="36" t="s">
        <v>80</v>
      </c>
      <c r="I100" s="9" t="s">
        <v>145</v>
      </c>
      <c r="J100" s="10">
        <f>SUMIFS('Historical Data'!D$2:D$93,'Historical Data'!$B$2:$B$93,'Final Prices IND without CO2 '!$D100,'Historical Data'!$A$2:$A$93,'Final Prices IND without CO2 '!$C100)</f>
        <v>64.223981767098579</v>
      </c>
      <c r="K100" s="10">
        <f>SUMIFS('Historical Data'!E$2:E$93,'Historical Data'!$B$2:$B$93,'Final Prices IND without CO2 '!$D100,'Historical Data'!$A$2:$A$93,'Final Prices IND without CO2 '!$C100)</f>
        <v>66.251331797953753</v>
      </c>
      <c r="L100" s="10">
        <f>SUMIFS('Historical Data'!F$2:F$93,'Historical Data'!$B$2:$B$93,'Final Prices IND without CO2 '!$D100,'Historical Data'!$A$2:$A$93,'Final Prices IND without CO2 '!$C100)</f>
        <v>64.594229674573242</v>
      </c>
      <c r="M100" s="10">
        <f>SUMIFS('Historical Data'!G$2:G$93,'Historical Data'!$B$2:$B$93,'Final Prices IND without CO2 '!$D100,'Historical Data'!$A$2:$A$93,'Final Prices IND without CO2 '!$C100)</f>
        <v>63.160087025565517</v>
      </c>
      <c r="N100" s="10">
        <f>SUMIFS('Historical Data'!H$2:H$93,'Historical Data'!$B$2:$B$93,'Final Prices IND without CO2 '!$D100,'Historical Data'!$A$2:$A$93,'Final Prices IND without CO2 '!$C100)</f>
        <v>63.497327895484801</v>
      </c>
      <c r="O100" s="10">
        <f>SUMIFS('Historical Data'!I$2:I$93,'Historical Data'!$B$2:$B$93,'Final Prices IND without CO2 '!$D100,'Historical Data'!$A$2:$A$93,'Final Prices IND without CO2 '!$C100)</f>
        <v>64.810386372240316</v>
      </c>
      <c r="P100" s="10">
        <f>SUMIFS('Historical Data'!J$2:J$93,'Historical Data'!$B$2:$B$93,'Final Prices IND without CO2 '!$D100,'Historical Data'!$A$2:$A$93,'Final Prices IND without CO2 '!$C100)</f>
        <v>67.114400166159143</v>
      </c>
      <c r="Q100" s="10">
        <f>SUMIFS('Historical Data'!K$2:K$93,'Historical Data'!$B$2:$B$93,'Final Prices IND without CO2 '!$D100,'Historical Data'!$A$2:$A$93,'Final Prices IND without CO2 '!$C100)</f>
        <v>76.210360505190749</v>
      </c>
      <c r="R100" s="10">
        <f>SUMIFS('Historical Data'!L$2:L$93,'Historical Data'!$B$2:$B$93,'Final Prices IND without CO2 '!$D100,'Historical Data'!$A$2:$A$93,'Final Prices IND without CO2 '!$C100)</f>
        <v>83.500529458559839</v>
      </c>
      <c r="S100" s="10">
        <f>SUMIFS('Historical Data'!M$2:M$93,'Historical Data'!$B$2:$B$93,'Final Prices IND without CO2 '!$D100,'Historical Data'!$A$2:$A$93,'Final Prices IND without CO2 '!$C100)</f>
        <v>88.088280044016031</v>
      </c>
      <c r="T100" s="10">
        <f>SUMIFS('Historical Data'!N$2:N$93,'Historical Data'!$B$2:$B$93,'Final Prices IND without CO2 '!$D100,'Historical Data'!$A$2:$A$93,'Final Prices IND without CO2 '!$C100)</f>
        <v>88.227137236490393</v>
      </c>
      <c r="U100" s="10">
        <f>SUMIFS('Historical Data'!O$2:O$93,'Historical Data'!$B$2:$B$93,'Final Prices IND without CO2 '!$D100,'Historical Data'!$A$2:$A$93,'Final Prices IND without CO2 '!$C100)</f>
        <v>89.603521947367398</v>
      </c>
      <c r="V100" s="10">
        <f>SUMIFS('Historical Data'!P$2:P$93,'Historical Data'!$B$2:$B$93,'Final Prices IND without CO2 '!$D100,'Historical Data'!$A$2:$A$93,'Final Prices IND without CO2 '!$C100)</f>
        <v>101.77647362188002</v>
      </c>
      <c r="W100" s="10">
        <f>SUMIFS('Historical Data'!Q$2:Q$93,'Historical Data'!$B$2:$B$93,'Final Prices IND without CO2 '!$D100,'Historical Data'!$A$2:$A$93,'Final Prices IND without CO2 '!$C100)</f>
        <v>105.53648300001569</v>
      </c>
      <c r="X100" s="10">
        <f>SUMIFS('Historical Data'!R$2:R$93,'Historical Data'!$B$2:$B$93,'Final Prices IND without CO2 '!$D100,'Historical Data'!$A$2:$A$93,'Final Prices IND without CO2 '!$C100)</f>
        <v>107.640046893449</v>
      </c>
      <c r="Y100" s="10">
        <f>SUMIFS('Historical Data'!S$2:S$93,'Historical Data'!$B$2:$B$93,'Final Prices IND without CO2 '!$D100,'Historical Data'!$A$2:$A$93,'Final Prices IND without CO2 '!$C100)</f>
        <v>96.663324542074108</v>
      </c>
      <c r="Z100" s="10">
        <f>SUMIFS('Historical Data'!T$2:T$93,'Historical Data'!$B$2:$B$93,'Final Prices IND without CO2 '!$D100,'Historical Data'!$A$2:$A$93,'Final Prices IND without CO2 '!$C100)</f>
        <v>91.924774695383476</v>
      </c>
      <c r="AA100" s="10">
        <f>SUMIFS('Historical Data'!U$2:U$93,'Historical Data'!$B$2:$B$93,'Final Prices IND without CO2 '!$D100,'Historical Data'!$A$2:$A$93,'Final Prices IND without CO2 '!$C100)</f>
        <v>91.462457290048761</v>
      </c>
      <c r="AB100" s="12">
        <f>AA100*SUMIFS('Projection of Power Price '!E$47:E$90,'Projection of Power Price '!$A$47:$A$90,'Final Prices IND without CO2 '!$C100,'Projection of Power Price '!$B$47:$B$90,'Final Prices IND without CO2 '!$B100)/SUMIFS('Projection of Power Price '!D$47:D$90,'Projection of Power Price '!$A$47:$A$90,'Final Prices IND without CO2 '!$C100,'Projection of Power Price '!$B$47:$B$90,'Final Prices IND without CO2 '!$B100)</f>
        <v>90.463219708315407</v>
      </c>
      <c r="AC100" s="12">
        <f>AB100*SUMIFS('Projection of Power Price '!F$47:F$90,'Projection of Power Price '!$A$47:$A$90,'Final Prices IND without CO2 '!$C100,'Projection of Power Price '!$B$47:$B$90,'Final Prices IND without CO2 '!$B100)/SUMIFS('Projection of Power Price '!E$47:E$90,'Projection of Power Price '!$A$47:$A$90,'Final Prices IND without CO2 '!$C100,'Projection of Power Price '!$B$47:$B$90,'Final Prices IND without CO2 '!$B100)</f>
        <v>97.430787482803339</v>
      </c>
      <c r="AD100" s="12">
        <f>AC100*SUMIFS('Projection of Power Price '!G$47:G$90,'Projection of Power Price '!$A$47:$A$90,'Final Prices IND without CO2 '!$C100,'Projection of Power Price '!$B$47:$B$90,'Final Prices IND without CO2 '!$B100)/SUMIFS('Projection of Power Price '!F$47:F$90,'Projection of Power Price '!$A$47:$A$90,'Final Prices IND without CO2 '!$C100,'Projection of Power Price '!$B$47:$B$90,'Final Prices IND without CO2 '!$B100)</f>
        <v>87.461577140699859</v>
      </c>
      <c r="AE100" s="12">
        <f>AD100*SUMIFS('Projection of Power Price '!H$47:H$90,'Projection of Power Price '!$A$47:$A$90,'Final Prices IND without CO2 '!$C100,'Projection of Power Price '!$B$47:$B$90,'Final Prices IND without CO2 '!$B100)/SUMIFS('Projection of Power Price '!G$47:G$90,'Projection of Power Price '!$A$47:$A$90,'Final Prices IND without CO2 '!$C100,'Projection of Power Price '!$B$47:$B$90,'Final Prices IND without CO2 '!$B100)</f>
        <v>92.900772647215348</v>
      </c>
      <c r="AF100" s="12">
        <f>AE100*SUMIFS('Projection of Power Price '!I$47:I$90,'Projection of Power Price '!$A$47:$A$90,'Final Prices IND without CO2 '!$C100,'Projection of Power Price '!$B$47:$B$90,'Final Prices IND without CO2 '!$B100)/SUMIFS('Projection of Power Price '!H$47:H$90,'Projection of Power Price '!$A$47:$A$90,'Final Prices IND without CO2 '!$C100,'Projection of Power Price '!$B$47:$B$90,'Final Prices IND without CO2 '!$B100)</f>
        <v>99.104524920047325</v>
      </c>
      <c r="AG100" s="12">
        <f>AF100*SUMIFS('Projection of Power Price '!J$47:J$90,'Projection of Power Price '!$A$47:$A$90,'Final Prices IND without CO2 '!$C100,'Projection of Power Price '!$B$47:$B$90,'Final Prices IND without CO2 '!$B100)/SUMIFS('Projection of Power Price '!I$47:I$90,'Projection of Power Price '!$A$47:$A$90,'Final Prices IND without CO2 '!$C100,'Projection of Power Price '!$B$47:$B$90,'Final Prices IND without CO2 '!$B100)</f>
        <v>103.15893448936873</v>
      </c>
      <c r="AH100" s="12">
        <f>AG100*SUMIFS('Projection of Power Price '!K$47:K$90,'Projection of Power Price '!$A$47:$A$90,'Final Prices IND without CO2 '!$C100,'Projection of Power Price '!$B$47:$B$90,'Final Prices IND without CO2 '!$B100)/SUMIFS('Projection of Power Price '!J$47:J$90,'Projection of Power Price '!$A$47:$A$90,'Final Prices IND without CO2 '!$C100,'Projection of Power Price '!$B$47:$B$90,'Final Prices IND without CO2 '!$B100)</f>
        <v>108.81327914052893</v>
      </c>
      <c r="AI100" s="12">
        <f>AH100*SUMIFS('Projection of Power Price '!L$47:L$90,'Projection of Power Price '!$A$47:$A$90,'Final Prices IND without CO2 '!$C100,'Projection of Power Price '!$B$47:$B$90,'Final Prices IND without CO2 '!$B100)/SUMIFS('Projection of Power Price '!K$47:K$90,'Projection of Power Price '!$A$47:$A$90,'Final Prices IND without CO2 '!$C100,'Projection of Power Price '!$B$47:$B$90,'Final Prices IND without CO2 '!$B100)</f>
        <v>113.49586070159462</v>
      </c>
      <c r="AJ100" s="12">
        <f>AI100*SUMIFS('Projection of Power Price '!M$47:M$90,'Projection of Power Price '!$A$47:$A$90,'Final Prices IND without CO2 '!$C100,'Projection of Power Price '!$B$47:$B$90,'Final Prices IND without CO2 '!$B100)/SUMIFS('Projection of Power Price '!L$47:L$90,'Projection of Power Price '!$A$47:$A$90,'Final Prices IND without CO2 '!$C100,'Projection of Power Price '!$B$47:$B$90,'Final Prices IND without CO2 '!$B100)</f>
        <v>115.1300598310976</v>
      </c>
      <c r="AK100" s="12">
        <f>AJ100*SUMIFS('Projection of Power Price '!N$47:N$90,'Projection of Power Price '!$A$47:$A$90,'Final Prices IND without CO2 '!$C100,'Projection of Power Price '!$B$47:$B$90,'Final Prices IND without CO2 '!$B100)/SUMIFS('Projection of Power Price '!M$47:M$90,'Projection of Power Price '!$A$47:$A$90,'Final Prices IND without CO2 '!$C100,'Projection of Power Price '!$B$47:$B$90,'Final Prices IND without CO2 '!$B100)</f>
        <v>118.41291334516376</v>
      </c>
      <c r="AL100" s="12">
        <f>AK100*SUMIFS('Projection of Power Price '!O$47:O$90,'Projection of Power Price '!$A$47:$A$90,'Final Prices IND without CO2 '!$C100,'Projection of Power Price '!$B$47:$B$90,'Final Prices IND without CO2 '!$B100)/SUMIFS('Projection of Power Price '!N$47:N$90,'Projection of Power Price '!$A$47:$A$90,'Final Prices IND without CO2 '!$C100,'Projection of Power Price '!$B$47:$B$90,'Final Prices IND without CO2 '!$B100)</f>
        <v>121.22240044409595</v>
      </c>
      <c r="AM100" s="12">
        <f>AL100*SUMIFS('Projection of Power Price '!P$47:P$90,'Projection of Power Price '!$A$47:$A$90,'Final Prices IND without CO2 '!$C100,'Projection of Power Price '!$B$47:$B$90,'Final Prices IND without CO2 '!$B100)/SUMIFS('Projection of Power Price '!O$47:O$90,'Projection of Power Price '!$A$47:$A$90,'Final Prices IND without CO2 '!$C100,'Projection of Power Price '!$B$47:$B$90,'Final Prices IND without CO2 '!$B100)</f>
        <v>123.5710100884075</v>
      </c>
      <c r="AN100" s="12">
        <f>AM100*SUMIFS('Projection of Power Price '!Q$47:Q$90,'Projection of Power Price '!$A$47:$A$90,'Final Prices IND without CO2 '!$C100,'Projection of Power Price '!$B$47:$B$90,'Final Prices IND without CO2 '!$B100)/SUMIFS('Projection of Power Price '!P$47:P$90,'Projection of Power Price '!$A$47:$A$90,'Final Prices IND without CO2 '!$C100,'Projection of Power Price '!$B$47:$B$90,'Final Prices IND without CO2 '!$B100)</f>
        <v>129.99050177433583</v>
      </c>
      <c r="AO100" s="12">
        <f>AN100*SUMIFS('Projection of Power Price '!R$47:R$90,'Projection of Power Price '!$A$47:$A$90,'Final Prices IND without CO2 '!$C100,'Projection of Power Price '!$B$47:$B$90,'Final Prices IND without CO2 '!$B100)/SUMIFS('Projection of Power Price '!Q$47:Q$90,'Projection of Power Price '!$A$47:$A$90,'Final Prices IND without CO2 '!$C100,'Projection of Power Price '!$B$47:$B$90,'Final Prices IND without CO2 '!$B100)</f>
        <v>129.64963007590302</v>
      </c>
      <c r="AP100" s="12">
        <f>AO100*SUMIFS('Projection of Power Price '!S$47:S$90,'Projection of Power Price '!$A$47:$A$90,'Final Prices IND without CO2 '!$C100,'Projection of Power Price '!$B$47:$B$90,'Final Prices IND without CO2 '!$B100)/SUMIFS('Projection of Power Price '!R$47:R$90,'Projection of Power Price '!$A$47:$A$90,'Final Prices IND without CO2 '!$C100,'Projection of Power Price '!$B$47:$B$90,'Final Prices IND without CO2 '!$B100)</f>
        <v>126.79671172807889</v>
      </c>
      <c r="AQ100" s="12">
        <f>AP100*SUMIFS('Projection of Power Price '!T$47:T$90,'Projection of Power Price '!$A$47:$A$90,'Final Prices IND without CO2 '!$C100,'Projection of Power Price '!$B$47:$B$90,'Final Prices IND without CO2 '!$B100)/SUMIFS('Projection of Power Price '!S$47:S$90,'Projection of Power Price '!$A$47:$A$90,'Final Prices IND without CO2 '!$C100,'Projection of Power Price '!$B$47:$B$90,'Final Prices IND without CO2 '!$B100)</f>
        <v>126.77773023048454</v>
      </c>
      <c r="AR100" s="12">
        <f>AQ100*SUMIFS('Projection of Power Price '!U$47:U$90,'Projection of Power Price '!$A$47:$A$90,'Final Prices IND without CO2 '!$C100,'Projection of Power Price '!$B$47:$B$90,'Final Prices IND without CO2 '!$B100)/SUMIFS('Projection of Power Price '!T$47:T$90,'Projection of Power Price '!$A$47:$A$90,'Final Prices IND without CO2 '!$C100,'Projection of Power Price '!$B$47:$B$90,'Final Prices IND without CO2 '!$B100)</f>
        <v>125.83202069159924</v>
      </c>
      <c r="AS100" s="12">
        <f>AR100*SUMIFS('Projection of Power Price '!V$47:V$90,'Projection of Power Price '!$A$47:$A$90,'Final Prices IND without CO2 '!$C100,'Projection of Power Price '!$B$47:$B$90,'Final Prices IND without CO2 '!$B100)/SUMIFS('Projection of Power Price '!U$47:U$90,'Projection of Power Price '!$A$47:$A$90,'Final Prices IND without CO2 '!$C100,'Projection of Power Price '!$B$47:$B$90,'Final Prices IND without CO2 '!$B100)</f>
        <v>130.93748082025203</v>
      </c>
      <c r="AT100" s="12">
        <f>AS100*SUMIFS('Projection of Power Price '!W$47:W$90,'Projection of Power Price '!$A$47:$A$90,'Final Prices IND without CO2 '!$C100,'Projection of Power Price '!$B$47:$B$90,'Final Prices IND without CO2 '!$B100)/SUMIFS('Projection of Power Price '!V$47:V$90,'Projection of Power Price '!$A$47:$A$90,'Final Prices IND without CO2 '!$C100,'Projection of Power Price '!$B$47:$B$90,'Final Prices IND without CO2 '!$B100)</f>
        <v>127.86058709320533</v>
      </c>
      <c r="AU100" s="12">
        <f>AT100*SUMIFS('Projection of Power Price '!X$47:X$90,'Projection of Power Price '!$A$47:$A$90,'Final Prices IND without CO2 '!$C100,'Projection of Power Price '!$B$47:$B$90,'Final Prices IND without CO2 '!$B100)/SUMIFS('Projection of Power Price '!W$47:W$90,'Projection of Power Price '!$A$47:$A$90,'Final Prices IND without CO2 '!$C100,'Projection of Power Price '!$B$47:$B$90,'Final Prices IND without CO2 '!$B100)</f>
        <v>128.23881075498713</v>
      </c>
      <c r="AV100" s="12">
        <f>AU100*SUMIFS('Projection of Power Price '!Y$47:Y$90,'Projection of Power Price '!$A$47:$A$90,'Final Prices IND without CO2 '!$C100,'Projection of Power Price '!$B$47:$B$90,'Final Prices IND without CO2 '!$B100)/SUMIFS('Projection of Power Price '!X$47:X$90,'Projection of Power Price '!$A$47:$A$90,'Final Prices IND without CO2 '!$C100,'Projection of Power Price '!$B$47:$B$90,'Final Prices IND without CO2 '!$B100)</f>
        <v>125.89301361146423</v>
      </c>
      <c r="AW100" s="12">
        <f>AV100*SUMIFS('Projection of Power Price '!Z$47:Z$90,'Projection of Power Price '!$A$47:$A$90,'Final Prices IND without CO2 '!$C100,'Projection of Power Price '!$B$47:$B$90,'Final Prices IND without CO2 '!$B100)/SUMIFS('Projection of Power Price '!Y$47:Y$90,'Projection of Power Price '!$A$47:$A$90,'Final Prices IND without CO2 '!$C100,'Projection of Power Price '!$B$47:$B$90,'Final Prices IND without CO2 '!$B100)</f>
        <v>123.8299640175224</v>
      </c>
      <c r="AX100" s="12">
        <f>AW100*SUMIFS('Projection of Power Price '!AA$47:AA$90,'Projection of Power Price '!$A$47:$A$90,'Final Prices IND without CO2 '!$C100,'Projection of Power Price '!$B$47:$B$90,'Final Prices IND without CO2 '!$B100)/SUMIFS('Projection of Power Price '!Z$47:Z$90,'Projection of Power Price '!$A$47:$A$90,'Final Prices IND without CO2 '!$C100,'Projection of Power Price '!$B$47:$B$90,'Final Prices IND without CO2 '!$B100)</f>
        <v>130.48861321427745</v>
      </c>
      <c r="AY100" s="21">
        <f t="shared" si="64"/>
        <v>127.51635938969514</v>
      </c>
      <c r="AZ100" s="21">
        <f t="shared" si="54"/>
        <v>128.13856125925804</v>
      </c>
      <c r="BA100" s="21">
        <f t="shared" si="55"/>
        <v>129.62654949877151</v>
      </c>
      <c r="BB100" s="21">
        <f t="shared" si="56"/>
        <v>130.69294517814865</v>
      </c>
      <c r="BC100" s="21">
        <f t="shared" si="57"/>
        <v>130.04826191907574</v>
      </c>
      <c r="BD100" s="21">
        <f t="shared" si="58"/>
        <v>131.48999214228547</v>
      </c>
      <c r="BE100" s="21">
        <f t="shared" si="59"/>
        <v>132.1366342554154</v>
      </c>
      <c r="BF100" s="21">
        <f t="shared" si="60"/>
        <v>132.54404154196664</v>
      </c>
      <c r="BG100" s="21">
        <f t="shared" si="61"/>
        <v>133.11954452657119</v>
      </c>
      <c r="BH100" s="21">
        <f t="shared" si="62"/>
        <v>134.02667926146455</v>
      </c>
    </row>
    <row r="101" spans="1:60" x14ac:dyDescent="0.3">
      <c r="A101" s="9" t="s">
        <v>147</v>
      </c>
      <c r="B101" s="9" t="s">
        <v>102</v>
      </c>
      <c r="C101" s="9" t="s">
        <v>21</v>
      </c>
      <c r="D101" s="36" t="s">
        <v>78</v>
      </c>
      <c r="E101" s="36" t="s">
        <v>79</v>
      </c>
      <c r="F101" s="36" t="s">
        <v>90</v>
      </c>
      <c r="G101" s="36" t="s">
        <v>90</v>
      </c>
      <c r="H101" s="36" t="s">
        <v>80</v>
      </c>
      <c r="I101" s="9" t="s">
        <v>145</v>
      </c>
      <c r="J101" s="10">
        <f>SUMIFS('Historical Data'!D$2:D$93,'Historical Data'!$B$2:$B$93,'Final Prices IND without CO2 '!$D101,'Historical Data'!$A$2:$A$93,'Final Prices IND without CO2 '!$C101)</f>
        <v>86.674466928484037</v>
      </c>
      <c r="K101" s="10">
        <f>SUMIFS('Historical Data'!E$2:E$93,'Historical Data'!$B$2:$B$93,'Final Prices IND without CO2 '!$D101,'Historical Data'!$A$2:$A$93,'Final Prices IND without CO2 '!$C101)</f>
        <v>83.922012693295542</v>
      </c>
      <c r="L101" s="10">
        <f>SUMIFS('Historical Data'!F$2:F$93,'Historical Data'!$B$2:$B$93,'Final Prices IND without CO2 '!$D101,'Historical Data'!$A$2:$A$93,'Final Prices IND without CO2 '!$C101)</f>
        <v>83.086812070591137</v>
      </c>
      <c r="M101" s="10">
        <f>SUMIFS('Historical Data'!G$2:G$93,'Historical Data'!$B$2:$B$93,'Final Prices IND without CO2 '!$D101,'Historical Data'!$A$2:$A$93,'Final Prices IND without CO2 '!$C101)</f>
        <v>92.146140726563914</v>
      </c>
      <c r="N101" s="10">
        <f>SUMIFS('Historical Data'!H$2:H$93,'Historical Data'!$B$2:$B$93,'Final Prices IND without CO2 '!$D101,'Historical Data'!$A$2:$A$93,'Final Prices IND without CO2 '!$C101)</f>
        <v>91.969837619069835</v>
      </c>
      <c r="O101" s="10">
        <f>SUMIFS('Historical Data'!I$2:I$93,'Historical Data'!$B$2:$B$93,'Final Prices IND without CO2 '!$D101,'Historical Data'!$A$2:$A$93,'Final Prices IND without CO2 '!$C101)</f>
        <v>90.382619361410008</v>
      </c>
      <c r="P101" s="10">
        <f>SUMIFS('Historical Data'!J$2:J$93,'Historical Data'!$B$2:$B$93,'Final Prices IND without CO2 '!$D101,'Historical Data'!$A$2:$A$93,'Final Prices IND without CO2 '!$C101)</f>
        <v>100.46041211756973</v>
      </c>
      <c r="Q101" s="10">
        <f>SUMIFS('Historical Data'!K$2:K$93,'Historical Data'!$B$2:$B$93,'Final Prices IND without CO2 '!$D101,'Historical Data'!$A$2:$A$93,'Final Prices IND without CO2 '!$C101)</f>
        <v>104.24855189667767</v>
      </c>
      <c r="R101" s="10">
        <f>SUMIFS('Historical Data'!L$2:L$93,'Historical Data'!$B$2:$B$93,'Final Prices IND without CO2 '!$D101,'Historical Data'!$A$2:$A$93,'Final Prices IND without CO2 '!$C101)</f>
        <v>116.62287276582524</v>
      </c>
      <c r="S101" s="10">
        <f>SUMIFS('Historical Data'!M$2:M$93,'Historical Data'!$B$2:$B$93,'Final Prices IND without CO2 '!$D101,'Historical Data'!$A$2:$A$93,'Final Prices IND without CO2 '!$C101)</f>
        <v>123.46305161064424</v>
      </c>
      <c r="T101" s="10">
        <f>SUMIFS('Historical Data'!N$2:N$93,'Historical Data'!$B$2:$B$93,'Final Prices IND without CO2 '!$D101,'Historical Data'!$A$2:$A$93,'Final Prices IND without CO2 '!$C101)</f>
        <v>100.52619855793876</v>
      </c>
      <c r="U101" s="10">
        <f>SUMIFS('Historical Data'!O$2:O$93,'Historical Data'!$B$2:$B$93,'Final Prices IND without CO2 '!$D101,'Historical Data'!$A$2:$A$93,'Final Prices IND without CO2 '!$C101)</f>
        <v>96.692776975585062</v>
      </c>
      <c r="V101" s="10">
        <f>SUMIFS('Historical Data'!P$2:P$93,'Historical Data'!$B$2:$B$93,'Final Prices IND without CO2 '!$D101,'Historical Data'!$A$2:$A$93,'Final Prices IND without CO2 '!$C101)</f>
        <v>98.23774272310105</v>
      </c>
      <c r="W101" s="10">
        <f>SUMIFS('Historical Data'!Q$2:Q$93,'Historical Data'!$B$2:$B$93,'Final Prices IND without CO2 '!$D101,'Historical Data'!$A$2:$A$93,'Final Prices IND without CO2 '!$C101)</f>
        <v>96.880015305866067</v>
      </c>
      <c r="X101" s="10">
        <f>SUMIFS('Historical Data'!R$2:R$93,'Historical Data'!$B$2:$B$93,'Final Prices IND without CO2 '!$D101,'Historical Data'!$A$2:$A$93,'Final Prices IND without CO2 '!$C101)</f>
        <v>93.846773616715069</v>
      </c>
      <c r="Y101" s="10">
        <f>SUMIFS('Historical Data'!S$2:S$93,'Historical Data'!$B$2:$B$93,'Final Prices IND without CO2 '!$D101,'Historical Data'!$A$2:$A$93,'Final Prices IND without CO2 '!$C101)</f>
        <v>91.172284280579802</v>
      </c>
      <c r="Z101" s="10">
        <f>SUMIFS('Historical Data'!T$2:T$93,'Historical Data'!$B$2:$B$93,'Final Prices IND without CO2 '!$D101,'Historical Data'!$A$2:$A$93,'Final Prices IND without CO2 '!$C101)</f>
        <v>82.46291777451782</v>
      </c>
      <c r="AA101" s="10">
        <f>SUMIFS('Historical Data'!U$2:U$93,'Historical Data'!$B$2:$B$93,'Final Prices IND without CO2 '!$D101,'Historical Data'!$A$2:$A$93,'Final Prices IND without CO2 '!$C101)</f>
        <v>76.105377113326924</v>
      </c>
      <c r="AB101" s="12">
        <f>AA101*SUMIFS('Projection of Power Price '!E$47:E$90,'Projection of Power Price '!$A$47:$A$90,'Final Prices IND without CO2 '!$C101,'Projection of Power Price '!$B$47:$B$90,'Final Prices IND without CO2 '!$B101)/SUMIFS('Projection of Power Price '!D$47:D$90,'Projection of Power Price '!$A$47:$A$90,'Final Prices IND without CO2 '!$C101,'Projection of Power Price '!$B$47:$B$90,'Final Prices IND without CO2 '!$B101)</f>
        <v>73.03253161780151</v>
      </c>
      <c r="AC101" s="12">
        <f>AB101*SUMIFS('Projection of Power Price '!F$47:F$90,'Projection of Power Price '!$A$47:$A$90,'Final Prices IND without CO2 '!$C101,'Projection of Power Price '!$B$47:$B$90,'Final Prices IND without CO2 '!$B101)/SUMIFS('Projection of Power Price '!E$47:E$90,'Projection of Power Price '!$A$47:$A$90,'Final Prices IND without CO2 '!$C101,'Projection of Power Price '!$B$47:$B$90,'Final Prices IND without CO2 '!$B101)</f>
        <v>74.285986953904242</v>
      </c>
      <c r="AD101" s="12">
        <f>AC101*SUMIFS('Projection of Power Price '!G$47:G$90,'Projection of Power Price '!$A$47:$A$90,'Final Prices IND without CO2 '!$C101,'Projection of Power Price '!$B$47:$B$90,'Final Prices IND without CO2 '!$B101)/SUMIFS('Projection of Power Price '!F$47:F$90,'Projection of Power Price '!$A$47:$A$90,'Final Prices IND without CO2 '!$C101,'Projection of Power Price '!$B$47:$B$90,'Final Prices IND without CO2 '!$B101)</f>
        <v>69.433615900825146</v>
      </c>
      <c r="AE101" s="12">
        <f>AD101*SUMIFS('Projection of Power Price '!H$47:H$90,'Projection of Power Price '!$A$47:$A$90,'Final Prices IND without CO2 '!$C101,'Projection of Power Price '!$B$47:$B$90,'Final Prices IND without CO2 '!$B101)/SUMIFS('Projection of Power Price '!G$47:G$90,'Projection of Power Price '!$A$47:$A$90,'Final Prices IND without CO2 '!$C101,'Projection of Power Price '!$B$47:$B$90,'Final Prices IND without CO2 '!$B101)</f>
        <v>66.555978117002013</v>
      </c>
      <c r="AF101" s="12">
        <f>AE101*SUMIFS('Projection of Power Price '!I$47:I$90,'Projection of Power Price '!$A$47:$A$90,'Final Prices IND without CO2 '!$C101,'Projection of Power Price '!$B$47:$B$90,'Final Prices IND without CO2 '!$B101)/SUMIFS('Projection of Power Price '!H$47:H$90,'Projection of Power Price '!$A$47:$A$90,'Final Prices IND without CO2 '!$C101,'Projection of Power Price '!$B$47:$B$90,'Final Prices IND without CO2 '!$B101)</f>
        <v>72.21127877697397</v>
      </c>
      <c r="AG101" s="12">
        <f>AF101*SUMIFS('Projection of Power Price '!J$47:J$90,'Projection of Power Price '!$A$47:$A$90,'Final Prices IND without CO2 '!$C101,'Projection of Power Price '!$B$47:$B$90,'Final Prices IND without CO2 '!$B101)/SUMIFS('Projection of Power Price '!I$47:I$90,'Projection of Power Price '!$A$47:$A$90,'Final Prices IND without CO2 '!$C101,'Projection of Power Price '!$B$47:$B$90,'Final Prices IND without CO2 '!$B101)</f>
        <v>79.252110505175111</v>
      </c>
      <c r="AH101" s="12">
        <f>AG101*SUMIFS('Projection of Power Price '!K$47:K$90,'Projection of Power Price '!$A$47:$A$90,'Final Prices IND without CO2 '!$C101,'Projection of Power Price '!$B$47:$B$90,'Final Prices IND without CO2 '!$B101)/SUMIFS('Projection of Power Price '!J$47:J$90,'Projection of Power Price '!$A$47:$A$90,'Final Prices IND without CO2 '!$C101,'Projection of Power Price '!$B$47:$B$90,'Final Prices IND without CO2 '!$B101)</f>
        <v>83.786879717805022</v>
      </c>
      <c r="AI101" s="12">
        <f>AH101*SUMIFS('Projection of Power Price '!L$47:L$90,'Projection of Power Price '!$A$47:$A$90,'Final Prices IND without CO2 '!$C101,'Projection of Power Price '!$B$47:$B$90,'Final Prices IND without CO2 '!$B101)/SUMIFS('Projection of Power Price '!K$47:K$90,'Projection of Power Price '!$A$47:$A$90,'Final Prices IND without CO2 '!$C101,'Projection of Power Price '!$B$47:$B$90,'Final Prices IND without CO2 '!$B101)</f>
        <v>88.798635915339332</v>
      </c>
      <c r="AJ101" s="12">
        <f>AI101*SUMIFS('Projection of Power Price '!M$47:M$90,'Projection of Power Price '!$A$47:$A$90,'Final Prices IND without CO2 '!$C101,'Projection of Power Price '!$B$47:$B$90,'Final Prices IND without CO2 '!$B101)/SUMIFS('Projection of Power Price '!L$47:L$90,'Projection of Power Price '!$A$47:$A$90,'Final Prices IND without CO2 '!$C101,'Projection of Power Price '!$B$47:$B$90,'Final Prices IND without CO2 '!$B101)</f>
        <v>99.637194872746107</v>
      </c>
      <c r="AK101" s="12">
        <f>AJ101*SUMIFS('Projection of Power Price '!N$47:N$90,'Projection of Power Price '!$A$47:$A$90,'Final Prices IND without CO2 '!$C101,'Projection of Power Price '!$B$47:$B$90,'Final Prices IND without CO2 '!$B101)/SUMIFS('Projection of Power Price '!M$47:M$90,'Projection of Power Price '!$A$47:$A$90,'Final Prices IND without CO2 '!$C101,'Projection of Power Price '!$B$47:$B$90,'Final Prices IND without CO2 '!$B101)</f>
        <v>107.08241500923253</v>
      </c>
      <c r="AL101" s="12">
        <f>AK101*SUMIFS('Projection of Power Price '!O$47:O$90,'Projection of Power Price '!$A$47:$A$90,'Final Prices IND without CO2 '!$C101,'Projection of Power Price '!$B$47:$B$90,'Final Prices IND without CO2 '!$B101)/SUMIFS('Projection of Power Price '!N$47:N$90,'Projection of Power Price '!$A$47:$A$90,'Final Prices IND without CO2 '!$C101,'Projection of Power Price '!$B$47:$B$90,'Final Prices IND without CO2 '!$B101)</f>
        <v>111.15591661507187</v>
      </c>
      <c r="AM101" s="12">
        <f>AL101*SUMIFS('Projection of Power Price '!P$47:P$90,'Projection of Power Price '!$A$47:$A$90,'Final Prices IND without CO2 '!$C101,'Projection of Power Price '!$B$47:$B$90,'Final Prices IND without CO2 '!$B101)/SUMIFS('Projection of Power Price '!O$47:O$90,'Projection of Power Price '!$A$47:$A$90,'Final Prices IND without CO2 '!$C101,'Projection of Power Price '!$B$47:$B$90,'Final Prices IND without CO2 '!$B101)</f>
        <v>115.19316089410357</v>
      </c>
      <c r="AN101" s="12">
        <f>AM101*SUMIFS('Projection of Power Price '!Q$47:Q$90,'Projection of Power Price '!$A$47:$A$90,'Final Prices IND without CO2 '!$C101,'Projection of Power Price '!$B$47:$B$90,'Final Prices IND without CO2 '!$B101)/SUMIFS('Projection of Power Price '!P$47:P$90,'Projection of Power Price '!$A$47:$A$90,'Final Prices IND without CO2 '!$C101,'Projection of Power Price '!$B$47:$B$90,'Final Prices IND without CO2 '!$B101)</f>
        <v>109.63120106967946</v>
      </c>
      <c r="AO101" s="12">
        <f>AN101*SUMIFS('Projection of Power Price '!R$47:R$90,'Projection of Power Price '!$A$47:$A$90,'Final Prices IND without CO2 '!$C101,'Projection of Power Price '!$B$47:$B$90,'Final Prices IND without CO2 '!$B101)/SUMIFS('Projection of Power Price '!Q$47:Q$90,'Projection of Power Price '!$A$47:$A$90,'Final Prices IND without CO2 '!$C101,'Projection of Power Price '!$B$47:$B$90,'Final Prices IND without CO2 '!$B101)</f>
        <v>109.16419107435671</v>
      </c>
      <c r="AP101" s="12">
        <f>AO101*SUMIFS('Projection of Power Price '!S$47:S$90,'Projection of Power Price '!$A$47:$A$90,'Final Prices IND without CO2 '!$C101,'Projection of Power Price '!$B$47:$B$90,'Final Prices IND without CO2 '!$B101)/SUMIFS('Projection of Power Price '!R$47:R$90,'Projection of Power Price '!$A$47:$A$90,'Final Prices IND without CO2 '!$C101,'Projection of Power Price '!$B$47:$B$90,'Final Prices IND without CO2 '!$B101)</f>
        <v>108.61455129828512</v>
      </c>
      <c r="AQ101" s="12">
        <f>AP101*SUMIFS('Projection of Power Price '!T$47:T$90,'Projection of Power Price '!$A$47:$A$90,'Final Prices IND without CO2 '!$C101,'Projection of Power Price '!$B$47:$B$90,'Final Prices IND without CO2 '!$B101)/SUMIFS('Projection of Power Price '!S$47:S$90,'Projection of Power Price '!$A$47:$A$90,'Final Prices IND without CO2 '!$C101,'Projection of Power Price '!$B$47:$B$90,'Final Prices IND without CO2 '!$B101)</f>
        <v>109.38439253628856</v>
      </c>
      <c r="AR101" s="12">
        <f>AQ101*SUMIFS('Projection of Power Price '!U$47:U$90,'Projection of Power Price '!$A$47:$A$90,'Final Prices IND without CO2 '!$C101,'Projection of Power Price '!$B$47:$B$90,'Final Prices IND without CO2 '!$B101)/SUMIFS('Projection of Power Price '!T$47:T$90,'Projection of Power Price '!$A$47:$A$90,'Final Prices IND without CO2 '!$C101,'Projection of Power Price '!$B$47:$B$90,'Final Prices IND without CO2 '!$B101)</f>
        <v>110.83814363253353</v>
      </c>
      <c r="AS101" s="12">
        <f>AR101*SUMIFS('Projection of Power Price '!V$47:V$90,'Projection of Power Price '!$A$47:$A$90,'Final Prices IND without CO2 '!$C101,'Projection of Power Price '!$B$47:$B$90,'Final Prices IND without CO2 '!$B101)/SUMIFS('Projection of Power Price '!U$47:U$90,'Projection of Power Price '!$A$47:$A$90,'Final Prices IND without CO2 '!$C101,'Projection of Power Price '!$B$47:$B$90,'Final Prices IND without CO2 '!$B101)</f>
        <v>110.65509441859197</v>
      </c>
      <c r="AT101" s="12">
        <f>AS101*SUMIFS('Projection of Power Price '!W$47:W$90,'Projection of Power Price '!$A$47:$A$90,'Final Prices IND without CO2 '!$C101,'Projection of Power Price '!$B$47:$B$90,'Final Prices IND without CO2 '!$B101)/SUMIFS('Projection of Power Price '!V$47:V$90,'Projection of Power Price '!$A$47:$A$90,'Final Prices IND without CO2 '!$C101,'Projection of Power Price '!$B$47:$B$90,'Final Prices IND without CO2 '!$B101)</f>
        <v>110.76434279865951</v>
      </c>
      <c r="AU101" s="12">
        <f>AT101*SUMIFS('Projection of Power Price '!X$47:X$90,'Projection of Power Price '!$A$47:$A$90,'Final Prices IND without CO2 '!$C101,'Projection of Power Price '!$B$47:$B$90,'Final Prices IND without CO2 '!$B101)/SUMIFS('Projection of Power Price '!W$47:W$90,'Projection of Power Price '!$A$47:$A$90,'Final Prices IND without CO2 '!$C101,'Projection of Power Price '!$B$47:$B$90,'Final Prices IND without CO2 '!$B101)</f>
        <v>113.00583958090019</v>
      </c>
      <c r="AV101" s="12">
        <f>AU101*SUMIFS('Projection of Power Price '!Y$47:Y$90,'Projection of Power Price '!$A$47:$A$90,'Final Prices IND without CO2 '!$C101,'Projection of Power Price '!$B$47:$B$90,'Final Prices IND without CO2 '!$B101)/SUMIFS('Projection of Power Price '!X$47:X$90,'Projection of Power Price '!$A$47:$A$90,'Final Prices IND without CO2 '!$C101,'Projection of Power Price '!$B$47:$B$90,'Final Prices IND without CO2 '!$B101)</f>
        <v>110.30126397552772</v>
      </c>
      <c r="AW101" s="12">
        <f>AV101*SUMIFS('Projection of Power Price '!Z$47:Z$90,'Projection of Power Price '!$A$47:$A$90,'Final Prices IND without CO2 '!$C101,'Projection of Power Price '!$B$47:$B$90,'Final Prices IND without CO2 '!$B101)/SUMIFS('Projection of Power Price '!Y$47:Y$90,'Projection of Power Price '!$A$47:$A$90,'Final Prices IND without CO2 '!$C101,'Projection of Power Price '!$B$47:$B$90,'Final Prices IND without CO2 '!$B101)</f>
        <v>109.49916041001295</v>
      </c>
      <c r="AX101" s="12">
        <f>AW101*SUMIFS('Projection of Power Price '!AA$47:AA$90,'Projection of Power Price '!$A$47:$A$90,'Final Prices IND without CO2 '!$C101,'Projection of Power Price '!$B$47:$B$90,'Final Prices IND without CO2 '!$B101)/SUMIFS('Projection of Power Price '!Z$47:Z$90,'Projection of Power Price '!$A$47:$A$90,'Final Prices IND without CO2 '!$C101,'Projection of Power Price '!$B$47:$B$90,'Final Prices IND without CO2 '!$B101)</f>
        <v>115.53619900288868</v>
      </c>
      <c r="AY101" s="21">
        <f t="shared" si="64"/>
        <v>113.63247112486897</v>
      </c>
      <c r="AZ101" s="21">
        <f t="shared" si="54"/>
        <v>114.34144625342924</v>
      </c>
      <c r="BA101" s="21">
        <f t="shared" si="55"/>
        <v>116.32621073454311</v>
      </c>
      <c r="BB101" s="21">
        <f t="shared" si="56"/>
        <v>117.6049018750291</v>
      </c>
      <c r="BC101" s="21">
        <f t="shared" si="57"/>
        <v>117.53758940433841</v>
      </c>
      <c r="BD101" s="21">
        <f t="shared" si="58"/>
        <v>119.2106315326032</v>
      </c>
      <c r="BE101" s="21">
        <f t="shared" si="59"/>
        <v>120.2890807284316</v>
      </c>
      <c r="BF101" s="21">
        <f t="shared" si="60"/>
        <v>121.05312374859432</v>
      </c>
      <c r="BG101" s="21">
        <f t="shared" si="61"/>
        <v>122.03344597916634</v>
      </c>
      <c r="BH101" s="21">
        <f t="shared" si="62"/>
        <v>123.27503588832087</v>
      </c>
    </row>
    <row r="102" spans="1:60" x14ac:dyDescent="0.3">
      <c r="A102" s="9" t="s">
        <v>147</v>
      </c>
      <c r="B102" s="9" t="s">
        <v>102</v>
      </c>
      <c r="C102" s="9" t="s">
        <v>23</v>
      </c>
      <c r="D102" s="36" t="s">
        <v>78</v>
      </c>
      <c r="E102" s="36" t="s">
        <v>79</v>
      </c>
      <c r="F102" s="36" t="s">
        <v>90</v>
      </c>
      <c r="G102" s="36" t="s">
        <v>90</v>
      </c>
      <c r="H102" s="36" t="s">
        <v>80</v>
      </c>
      <c r="I102" s="9" t="s">
        <v>145</v>
      </c>
      <c r="J102" s="10">
        <f>SUMIFS('Historical Data'!D$2:D$93,'Historical Data'!$B$2:$B$93,'Final Prices IND without CO2 '!$D102,'Historical Data'!$A$2:$A$93,'Final Prices IND without CO2 '!$C102)</f>
        <v>130.81256319015401</v>
      </c>
      <c r="K102" s="10">
        <f>SUMIFS('Historical Data'!E$2:E$93,'Historical Data'!$B$2:$B$93,'Final Prices IND without CO2 '!$D102,'Historical Data'!$A$2:$A$93,'Final Prices IND without CO2 '!$C102)</f>
        <v>158.25657537454984</v>
      </c>
      <c r="L102" s="10">
        <f>SUMIFS('Historical Data'!F$2:F$93,'Historical Data'!$B$2:$B$93,'Final Prices IND without CO2 '!$D102,'Historical Data'!$A$2:$A$93,'Final Prices IND without CO2 '!$C102)</f>
        <v>154.45531157706111</v>
      </c>
      <c r="M102" s="10">
        <f>SUMIFS('Historical Data'!G$2:G$93,'Historical Data'!$B$2:$B$93,'Final Prices IND without CO2 '!$D102,'Historical Data'!$A$2:$A$93,'Final Prices IND without CO2 '!$C102)</f>
        <v>162.96487606613337</v>
      </c>
      <c r="N102" s="10">
        <f>SUMIFS('Historical Data'!H$2:H$93,'Historical Data'!$B$2:$B$93,'Final Prices IND without CO2 '!$D102,'Historical Data'!$A$2:$A$93,'Final Prices IND without CO2 '!$C102)</f>
        <v>159.43308802697808</v>
      </c>
      <c r="O102" s="10">
        <f>SUMIFS('Historical Data'!I$2:I$93,'Historical Data'!$B$2:$B$93,'Final Prices IND without CO2 '!$D102,'Historical Data'!$A$2:$A$93,'Final Prices IND without CO2 '!$C102)</f>
        <v>168.33210053847432</v>
      </c>
      <c r="P102" s="10">
        <f>SUMIFS('Historical Data'!J$2:J$93,'Historical Data'!$B$2:$B$93,'Final Prices IND without CO2 '!$D102,'Historical Data'!$A$2:$A$93,'Final Prices IND without CO2 '!$C102)</f>
        <v>196.72436901558851</v>
      </c>
      <c r="Q102" s="10">
        <f>SUMIFS('Historical Data'!K$2:K$93,'Historical Data'!$B$2:$B$93,'Final Prices IND without CO2 '!$D102,'Historical Data'!$A$2:$A$93,'Final Prices IND without CO2 '!$C102)</f>
        <v>200.14675229578037</v>
      </c>
      <c r="R102" s="10">
        <f>SUMIFS('Historical Data'!L$2:L$93,'Historical Data'!$B$2:$B$93,'Final Prices IND without CO2 '!$D102,'Historical Data'!$A$2:$A$93,'Final Prices IND without CO2 '!$C102)</f>
        <v>162.17155148073064</v>
      </c>
      <c r="S102" s="10">
        <f>SUMIFS('Historical Data'!M$2:M$93,'Historical Data'!$B$2:$B$93,'Final Prices IND without CO2 '!$D102,'Historical Data'!$A$2:$A$93,'Final Prices IND without CO2 '!$C102)</f>
        <v>162.57220613659521</v>
      </c>
      <c r="T102" s="10">
        <f>SUMIFS('Historical Data'!N$2:N$93,'Historical Data'!$B$2:$B$93,'Final Prices IND without CO2 '!$D102,'Historical Data'!$A$2:$A$93,'Final Prices IND without CO2 '!$C102)</f>
        <v>165.77162994241428</v>
      </c>
      <c r="U102" s="10">
        <f>SUMIFS('Historical Data'!O$2:O$93,'Historical Data'!$B$2:$B$93,'Final Prices IND without CO2 '!$D102,'Historical Data'!$A$2:$A$93,'Final Prices IND without CO2 '!$C102)</f>
        <v>167.7426316195012</v>
      </c>
      <c r="V102" s="10">
        <f>SUMIFS('Historical Data'!P$2:P$93,'Historical Data'!$B$2:$B$93,'Final Prices IND without CO2 '!$D102,'Historical Data'!$A$2:$A$93,'Final Prices IND without CO2 '!$C102)</f>
        <v>181.2837556438227</v>
      </c>
      <c r="W102" s="10">
        <f>SUMIFS('Historical Data'!Q$2:Q$93,'Historical Data'!$B$2:$B$93,'Final Prices IND without CO2 '!$D102,'Historical Data'!$A$2:$A$93,'Final Prices IND without CO2 '!$C102)</f>
        <v>183.09502777365216</v>
      </c>
      <c r="X102" s="10">
        <f>SUMIFS('Historical Data'!R$2:R$93,'Historical Data'!$B$2:$B$93,'Final Prices IND without CO2 '!$D102,'Historical Data'!$A$2:$A$93,'Final Prices IND without CO2 '!$C102)</f>
        <v>180.95029701268959</v>
      </c>
      <c r="Y102" s="10">
        <f>SUMIFS('Historical Data'!S$2:S$93,'Historical Data'!$B$2:$B$93,'Final Prices IND without CO2 '!$D102,'Historical Data'!$A$2:$A$93,'Final Prices IND without CO2 '!$C102)</f>
        <v>172.84666655445426</v>
      </c>
      <c r="Z102" s="10">
        <f>SUMIFS('Historical Data'!T$2:T$93,'Historical Data'!$B$2:$B$93,'Final Prices IND without CO2 '!$D102,'Historical Data'!$A$2:$A$93,'Final Prices IND without CO2 '!$C102)</f>
        <v>170.27517318378358</v>
      </c>
      <c r="AA102" s="10">
        <f>SUMIFS('Historical Data'!U$2:U$93,'Historical Data'!$B$2:$B$93,'Final Prices IND without CO2 '!$D102,'Historical Data'!$A$2:$A$93,'Final Prices IND without CO2 '!$C102)</f>
        <v>162.3166948941506</v>
      </c>
      <c r="AB102" s="12">
        <f>AA102*SUMIFS('Projection of Power Price '!E$47:E$90,'Projection of Power Price '!$A$47:$A$90,'Final Prices IND without CO2 '!$C102,'Projection of Power Price '!$B$47:$B$90,'Final Prices IND without CO2 '!$B102)/SUMIFS('Projection of Power Price '!D$47:D$90,'Projection of Power Price '!$A$47:$A$90,'Final Prices IND without CO2 '!$C102,'Projection of Power Price '!$B$47:$B$90,'Final Prices IND without CO2 '!$B102)</f>
        <v>176.01516880247758</v>
      </c>
      <c r="AC102" s="12">
        <f>AB102*SUMIFS('Projection of Power Price '!F$47:F$90,'Projection of Power Price '!$A$47:$A$90,'Final Prices IND without CO2 '!$C102,'Projection of Power Price '!$B$47:$B$90,'Final Prices IND without CO2 '!$B102)/SUMIFS('Projection of Power Price '!E$47:E$90,'Projection of Power Price '!$A$47:$A$90,'Final Prices IND without CO2 '!$C102,'Projection of Power Price '!$B$47:$B$90,'Final Prices IND without CO2 '!$B102)</f>
        <v>170.84907024867596</v>
      </c>
      <c r="AD102" s="12">
        <f>AC102*SUMIFS('Projection of Power Price '!G$47:G$90,'Projection of Power Price '!$A$47:$A$90,'Final Prices IND without CO2 '!$C102,'Projection of Power Price '!$B$47:$B$90,'Final Prices IND without CO2 '!$B102)/SUMIFS('Projection of Power Price '!F$47:F$90,'Projection of Power Price '!$A$47:$A$90,'Final Prices IND without CO2 '!$C102,'Projection of Power Price '!$B$47:$B$90,'Final Prices IND without CO2 '!$B102)</f>
        <v>153.20997022807319</v>
      </c>
      <c r="AE102" s="12">
        <f>AD102*SUMIFS('Projection of Power Price '!H$47:H$90,'Projection of Power Price '!$A$47:$A$90,'Final Prices IND without CO2 '!$C102,'Projection of Power Price '!$B$47:$B$90,'Final Prices IND without CO2 '!$B102)/SUMIFS('Projection of Power Price '!G$47:G$90,'Projection of Power Price '!$A$47:$A$90,'Final Prices IND without CO2 '!$C102,'Projection of Power Price '!$B$47:$B$90,'Final Prices IND without CO2 '!$B102)</f>
        <v>150.29836151823068</v>
      </c>
      <c r="AF102" s="12">
        <f>AE102*SUMIFS('Projection of Power Price '!I$47:I$90,'Projection of Power Price '!$A$47:$A$90,'Final Prices IND without CO2 '!$C102,'Projection of Power Price '!$B$47:$B$90,'Final Prices IND without CO2 '!$B102)/SUMIFS('Projection of Power Price '!H$47:H$90,'Projection of Power Price '!$A$47:$A$90,'Final Prices IND without CO2 '!$C102,'Projection of Power Price '!$B$47:$B$90,'Final Prices IND without CO2 '!$B102)</f>
        <v>156.19364998203656</v>
      </c>
      <c r="AG102" s="12">
        <f>AF102*SUMIFS('Projection of Power Price '!J$47:J$90,'Projection of Power Price '!$A$47:$A$90,'Final Prices IND without CO2 '!$C102,'Projection of Power Price '!$B$47:$B$90,'Final Prices IND without CO2 '!$B102)/SUMIFS('Projection of Power Price '!I$47:I$90,'Projection of Power Price '!$A$47:$A$90,'Final Prices IND without CO2 '!$C102,'Projection of Power Price '!$B$47:$B$90,'Final Prices IND without CO2 '!$B102)</f>
        <v>167.38565460532971</v>
      </c>
      <c r="AH102" s="12">
        <f>AG102*SUMIFS('Projection of Power Price '!K$47:K$90,'Projection of Power Price '!$A$47:$A$90,'Final Prices IND without CO2 '!$C102,'Projection of Power Price '!$B$47:$B$90,'Final Prices IND without CO2 '!$B102)/SUMIFS('Projection of Power Price '!J$47:J$90,'Projection of Power Price '!$A$47:$A$90,'Final Prices IND without CO2 '!$C102,'Projection of Power Price '!$B$47:$B$90,'Final Prices IND without CO2 '!$B102)</f>
        <v>178.96228275017225</v>
      </c>
      <c r="AI102" s="12">
        <f>AH102*SUMIFS('Projection of Power Price '!L$47:L$90,'Projection of Power Price '!$A$47:$A$90,'Final Prices IND without CO2 '!$C102,'Projection of Power Price '!$B$47:$B$90,'Final Prices IND without CO2 '!$B102)/SUMIFS('Projection of Power Price '!K$47:K$90,'Projection of Power Price '!$A$47:$A$90,'Final Prices IND without CO2 '!$C102,'Projection of Power Price '!$B$47:$B$90,'Final Prices IND without CO2 '!$B102)</f>
        <v>185.9059726054312</v>
      </c>
      <c r="AJ102" s="12">
        <f>AI102*SUMIFS('Projection of Power Price '!M$47:M$90,'Projection of Power Price '!$A$47:$A$90,'Final Prices IND without CO2 '!$C102,'Projection of Power Price '!$B$47:$B$90,'Final Prices IND without CO2 '!$B102)/SUMIFS('Projection of Power Price '!L$47:L$90,'Projection of Power Price '!$A$47:$A$90,'Final Prices IND without CO2 '!$C102,'Projection of Power Price '!$B$47:$B$90,'Final Prices IND without CO2 '!$B102)</f>
        <v>195.43995089752349</v>
      </c>
      <c r="AK102" s="12">
        <f>AJ102*SUMIFS('Projection of Power Price '!N$47:N$90,'Projection of Power Price '!$A$47:$A$90,'Final Prices IND without CO2 '!$C102,'Projection of Power Price '!$B$47:$B$90,'Final Prices IND without CO2 '!$B102)/SUMIFS('Projection of Power Price '!M$47:M$90,'Projection of Power Price '!$A$47:$A$90,'Final Prices IND without CO2 '!$C102,'Projection of Power Price '!$B$47:$B$90,'Final Prices IND without CO2 '!$B102)</f>
        <v>204.17153127384057</v>
      </c>
      <c r="AL102" s="12">
        <f>AK102*SUMIFS('Projection of Power Price '!O$47:O$90,'Projection of Power Price '!$A$47:$A$90,'Final Prices IND without CO2 '!$C102,'Projection of Power Price '!$B$47:$B$90,'Final Prices IND without CO2 '!$B102)/SUMIFS('Projection of Power Price '!N$47:N$90,'Projection of Power Price '!$A$47:$A$90,'Final Prices IND without CO2 '!$C102,'Projection of Power Price '!$B$47:$B$90,'Final Prices IND without CO2 '!$B102)</f>
        <v>212.54229237388139</v>
      </c>
      <c r="AM102" s="12">
        <f>AL102*SUMIFS('Projection of Power Price '!P$47:P$90,'Projection of Power Price '!$A$47:$A$90,'Final Prices IND without CO2 '!$C102,'Projection of Power Price '!$B$47:$B$90,'Final Prices IND without CO2 '!$B102)/SUMIFS('Projection of Power Price '!O$47:O$90,'Projection of Power Price '!$A$47:$A$90,'Final Prices IND without CO2 '!$C102,'Projection of Power Price '!$B$47:$B$90,'Final Prices IND without CO2 '!$B102)</f>
        <v>220.69003017494728</v>
      </c>
      <c r="AN102" s="12">
        <f>AM102*SUMIFS('Projection of Power Price '!Q$47:Q$90,'Projection of Power Price '!$A$47:$A$90,'Final Prices IND without CO2 '!$C102,'Projection of Power Price '!$B$47:$B$90,'Final Prices IND without CO2 '!$B102)/SUMIFS('Projection of Power Price '!P$47:P$90,'Projection of Power Price '!$A$47:$A$90,'Final Prices IND without CO2 '!$C102,'Projection of Power Price '!$B$47:$B$90,'Final Prices IND without CO2 '!$B102)</f>
        <v>223.29146481251368</v>
      </c>
      <c r="AO102" s="12">
        <f>AN102*SUMIFS('Projection of Power Price '!R$47:R$90,'Projection of Power Price '!$A$47:$A$90,'Final Prices IND without CO2 '!$C102,'Projection of Power Price '!$B$47:$B$90,'Final Prices IND without CO2 '!$B102)/SUMIFS('Projection of Power Price '!Q$47:Q$90,'Projection of Power Price '!$A$47:$A$90,'Final Prices IND without CO2 '!$C102,'Projection of Power Price '!$B$47:$B$90,'Final Prices IND without CO2 '!$B102)</f>
        <v>224.96866090116953</v>
      </c>
      <c r="AP102" s="12">
        <f>AO102*SUMIFS('Projection of Power Price '!S$47:S$90,'Projection of Power Price '!$A$47:$A$90,'Final Prices IND without CO2 '!$C102,'Projection of Power Price '!$B$47:$B$90,'Final Prices IND without CO2 '!$B102)/SUMIFS('Projection of Power Price '!R$47:R$90,'Projection of Power Price '!$A$47:$A$90,'Final Prices IND without CO2 '!$C102,'Projection of Power Price '!$B$47:$B$90,'Final Prices IND without CO2 '!$B102)</f>
        <v>228.37246611052743</v>
      </c>
      <c r="AQ102" s="12">
        <f>AP102*SUMIFS('Projection of Power Price '!T$47:T$90,'Projection of Power Price '!$A$47:$A$90,'Final Prices IND without CO2 '!$C102,'Projection of Power Price '!$B$47:$B$90,'Final Prices IND without CO2 '!$B102)/SUMIFS('Projection of Power Price '!S$47:S$90,'Projection of Power Price '!$A$47:$A$90,'Final Prices IND without CO2 '!$C102,'Projection of Power Price '!$B$47:$B$90,'Final Prices IND without CO2 '!$B102)</f>
        <v>231.8124116735533</v>
      </c>
      <c r="AR102" s="12">
        <f>AQ102*SUMIFS('Projection of Power Price '!U$47:U$90,'Projection of Power Price '!$A$47:$A$90,'Final Prices IND without CO2 '!$C102,'Projection of Power Price '!$B$47:$B$90,'Final Prices IND without CO2 '!$B102)/SUMIFS('Projection of Power Price '!T$47:T$90,'Projection of Power Price '!$A$47:$A$90,'Final Prices IND without CO2 '!$C102,'Projection of Power Price '!$B$47:$B$90,'Final Prices IND without CO2 '!$B102)</f>
        <v>236.5170995181891</v>
      </c>
      <c r="AS102" s="12">
        <f>AR102*SUMIFS('Projection of Power Price '!V$47:V$90,'Projection of Power Price '!$A$47:$A$90,'Final Prices IND without CO2 '!$C102,'Projection of Power Price '!$B$47:$B$90,'Final Prices IND without CO2 '!$B102)/SUMIFS('Projection of Power Price '!U$47:U$90,'Projection of Power Price '!$A$47:$A$90,'Final Prices IND without CO2 '!$C102,'Projection of Power Price '!$B$47:$B$90,'Final Prices IND without CO2 '!$B102)</f>
        <v>240.85476026436993</v>
      </c>
      <c r="AT102" s="12">
        <f>AS102*SUMIFS('Projection of Power Price '!W$47:W$90,'Projection of Power Price '!$A$47:$A$90,'Final Prices IND without CO2 '!$C102,'Projection of Power Price '!$B$47:$B$90,'Final Prices IND without CO2 '!$B102)/SUMIFS('Projection of Power Price '!V$47:V$90,'Projection of Power Price '!$A$47:$A$90,'Final Prices IND without CO2 '!$C102,'Projection of Power Price '!$B$47:$B$90,'Final Prices IND without CO2 '!$B102)</f>
        <v>247.17023972331017</v>
      </c>
      <c r="AU102" s="12">
        <f>AT102*SUMIFS('Projection of Power Price '!X$47:X$90,'Projection of Power Price '!$A$47:$A$90,'Final Prices IND without CO2 '!$C102,'Projection of Power Price '!$B$47:$B$90,'Final Prices IND without CO2 '!$B102)/SUMIFS('Projection of Power Price '!W$47:W$90,'Projection of Power Price '!$A$47:$A$90,'Final Prices IND without CO2 '!$C102,'Projection of Power Price '!$B$47:$B$90,'Final Prices IND without CO2 '!$B102)</f>
        <v>260.62524311643188</v>
      </c>
      <c r="AV102" s="12">
        <f>AU102*SUMIFS('Projection of Power Price '!Y$47:Y$90,'Projection of Power Price '!$A$47:$A$90,'Final Prices IND without CO2 '!$C102,'Projection of Power Price '!$B$47:$B$90,'Final Prices IND without CO2 '!$B102)/SUMIFS('Projection of Power Price '!X$47:X$90,'Projection of Power Price '!$A$47:$A$90,'Final Prices IND without CO2 '!$C102,'Projection of Power Price '!$B$47:$B$90,'Final Prices IND without CO2 '!$B102)</f>
        <v>260.29931509343533</v>
      </c>
      <c r="AW102" s="12">
        <f>AV102*SUMIFS('Projection of Power Price '!Z$47:Z$90,'Projection of Power Price '!$A$47:$A$90,'Final Prices IND without CO2 '!$C102,'Projection of Power Price '!$B$47:$B$90,'Final Prices IND without CO2 '!$B102)/SUMIFS('Projection of Power Price '!Y$47:Y$90,'Projection of Power Price '!$A$47:$A$90,'Final Prices IND without CO2 '!$C102,'Projection of Power Price '!$B$47:$B$90,'Final Prices IND without CO2 '!$B102)</f>
        <v>257.31653044194206</v>
      </c>
      <c r="AX102" s="12">
        <f>AW102*SUMIFS('Projection of Power Price '!AA$47:AA$90,'Projection of Power Price '!$A$47:$A$90,'Final Prices IND without CO2 '!$C102,'Projection of Power Price '!$B$47:$B$90,'Final Prices IND without CO2 '!$B102)/SUMIFS('Projection of Power Price '!Z$47:Z$90,'Projection of Power Price '!$A$47:$A$90,'Final Prices IND without CO2 '!$C102,'Projection of Power Price '!$B$47:$B$90,'Final Prices IND without CO2 '!$B102)</f>
        <v>267.86628189838876</v>
      </c>
      <c r="AY102" s="21">
        <f t="shared" si="64"/>
        <v>270.0805335574014</v>
      </c>
      <c r="AZ102" s="21">
        <f t="shared" si="54"/>
        <v>271.18084512758833</v>
      </c>
      <c r="BA102" s="21">
        <f t="shared" si="55"/>
        <v>275.70682017888066</v>
      </c>
      <c r="BB102" s="21">
        <f t="shared" si="56"/>
        <v>280.4587450517638</v>
      </c>
      <c r="BC102" s="21">
        <f t="shared" si="57"/>
        <v>282.30200904127287</v>
      </c>
      <c r="BD102" s="21">
        <f t="shared" si="58"/>
        <v>286.06204585895648</v>
      </c>
      <c r="BE102" s="21">
        <f t="shared" si="59"/>
        <v>290.04937014923144</v>
      </c>
      <c r="BF102" s="21">
        <f t="shared" si="60"/>
        <v>293.20231828038959</v>
      </c>
      <c r="BG102" s="21">
        <f t="shared" si="61"/>
        <v>296.38524994588624</v>
      </c>
      <c r="BH102" s="21">
        <f t="shared" si="62"/>
        <v>300.19222492434528</v>
      </c>
    </row>
    <row r="103" spans="1:60" x14ac:dyDescent="0.3">
      <c r="A103" s="9" t="s">
        <v>147</v>
      </c>
      <c r="B103" s="9" t="s">
        <v>102</v>
      </c>
      <c r="C103" s="9" t="s">
        <v>25</v>
      </c>
      <c r="D103" s="36" t="s">
        <v>78</v>
      </c>
      <c r="E103" s="36" t="s">
        <v>79</v>
      </c>
      <c r="F103" s="36" t="s">
        <v>90</v>
      </c>
      <c r="G103" s="36" t="s">
        <v>90</v>
      </c>
      <c r="H103" s="36" t="s">
        <v>80</v>
      </c>
      <c r="I103" s="9" t="s">
        <v>145</v>
      </c>
      <c r="J103" s="10">
        <f>SUMIFS('Historical Data'!D$2:D$93,'Historical Data'!$B$2:$B$93,'Final Prices IND without CO2 '!$D103,'Historical Data'!$A$2:$A$93,'Final Prices IND without CO2 '!$C103)</f>
        <v>81.985138717108086</v>
      </c>
      <c r="K103" s="10">
        <f>SUMIFS('Historical Data'!E$2:E$93,'Historical Data'!$B$2:$B$93,'Final Prices IND without CO2 '!$D103,'Historical Data'!$A$2:$A$93,'Final Prices IND without CO2 '!$C103)</f>
        <v>76.073849701592991</v>
      </c>
      <c r="L103" s="10">
        <f>SUMIFS('Historical Data'!F$2:F$93,'Historical Data'!$B$2:$B$93,'Final Prices IND without CO2 '!$D103,'Historical Data'!$A$2:$A$93,'Final Prices IND without CO2 '!$C103)</f>
        <v>77.967840794505577</v>
      </c>
      <c r="M103" s="10">
        <f>SUMIFS('Historical Data'!G$2:G$93,'Historical Data'!$B$2:$B$93,'Final Prices IND without CO2 '!$D103,'Historical Data'!$A$2:$A$93,'Final Prices IND without CO2 '!$C103)</f>
        <v>79.340259407766524</v>
      </c>
      <c r="N103" s="10">
        <f>SUMIFS('Historical Data'!H$2:H$93,'Historical Data'!$B$2:$B$93,'Final Prices IND without CO2 '!$D103,'Historical Data'!$A$2:$A$93,'Final Prices IND without CO2 '!$C103)</f>
        <v>79.726476767893985</v>
      </c>
      <c r="O103" s="10">
        <f>SUMIFS('Historical Data'!I$2:I$93,'Historical Data'!$B$2:$B$93,'Final Prices IND without CO2 '!$D103,'Historical Data'!$A$2:$A$93,'Final Prices IND without CO2 '!$C103)</f>
        <v>82.491871162633373</v>
      </c>
      <c r="P103" s="10">
        <f>SUMIFS('Historical Data'!J$2:J$93,'Historical Data'!$B$2:$B$93,'Final Prices IND without CO2 '!$D103,'Historical Data'!$A$2:$A$93,'Final Prices IND without CO2 '!$C103)</f>
        <v>84.077960001766741</v>
      </c>
      <c r="Q103" s="10">
        <f>SUMIFS('Historical Data'!K$2:K$93,'Historical Data'!$B$2:$B$93,'Final Prices IND without CO2 '!$D103,'Historical Data'!$A$2:$A$93,'Final Prices IND without CO2 '!$C103)</f>
        <v>85.836736058073143</v>
      </c>
      <c r="R103" s="10">
        <f>SUMIFS('Historical Data'!L$2:L$93,'Historical Data'!$B$2:$B$93,'Final Prices IND without CO2 '!$D103,'Historical Data'!$A$2:$A$93,'Final Prices IND without CO2 '!$C103)</f>
        <v>96.203178421968502</v>
      </c>
      <c r="S103" s="10">
        <f>SUMIFS('Historical Data'!M$2:M$93,'Historical Data'!$B$2:$B$93,'Final Prices IND without CO2 '!$D103,'Historical Data'!$A$2:$A$93,'Final Prices IND without CO2 '!$C103)</f>
        <v>111.65294971449904</v>
      </c>
      <c r="T103" s="10">
        <f>SUMIFS('Historical Data'!N$2:N$93,'Historical Data'!$B$2:$B$93,'Final Prices IND without CO2 '!$D103,'Historical Data'!$A$2:$A$93,'Final Prices IND without CO2 '!$C103)</f>
        <v>97.275635731864739</v>
      </c>
      <c r="U103" s="10">
        <f>SUMIFS('Historical Data'!O$2:O$93,'Historical Data'!$B$2:$B$93,'Final Prices IND without CO2 '!$D103,'Historical Data'!$A$2:$A$93,'Final Prices IND without CO2 '!$C103)</f>
        <v>91.165428972779821</v>
      </c>
      <c r="V103" s="10">
        <f>SUMIFS('Historical Data'!P$2:P$93,'Historical Data'!$B$2:$B$93,'Final Prices IND without CO2 '!$D103,'Historical Data'!$A$2:$A$93,'Final Prices IND without CO2 '!$C103)</f>
        <v>90.998677769257341</v>
      </c>
      <c r="W103" s="10">
        <f>SUMIFS('Historical Data'!Q$2:Q$93,'Historical Data'!$B$2:$B$93,'Final Prices IND without CO2 '!$D103,'Historical Data'!$A$2:$A$93,'Final Prices IND without CO2 '!$C103)</f>
        <v>82.705602674782426</v>
      </c>
      <c r="X103" s="10">
        <f>SUMIFS('Historical Data'!R$2:R$93,'Historical Data'!$B$2:$B$93,'Final Prices IND without CO2 '!$D103,'Historical Data'!$A$2:$A$93,'Final Prices IND without CO2 '!$C103)</f>
        <v>76.255344632235705</v>
      </c>
      <c r="Y103" s="10">
        <f>SUMIFS('Historical Data'!S$2:S$93,'Historical Data'!$B$2:$B$93,'Final Prices IND without CO2 '!$D103,'Historical Data'!$A$2:$A$93,'Final Prices IND without CO2 '!$C103)</f>
        <v>65.969283597729202</v>
      </c>
      <c r="Z103" s="10">
        <f>SUMIFS('Historical Data'!T$2:T$93,'Historical Data'!$B$2:$B$93,'Final Prices IND without CO2 '!$D103,'Historical Data'!$A$2:$A$93,'Final Prices IND without CO2 '!$C103)</f>
        <v>63.133488781508952</v>
      </c>
      <c r="AA103" s="10">
        <f>SUMIFS('Historical Data'!U$2:U$93,'Historical Data'!$B$2:$B$93,'Final Prices IND without CO2 '!$D103,'Historical Data'!$A$2:$A$93,'Final Prices IND without CO2 '!$C103)</f>
        <v>70.998505499284207</v>
      </c>
      <c r="AB103" s="18">
        <f>AB104/AA104*AA103</f>
        <v>88.756533409505067</v>
      </c>
      <c r="AC103" s="18">
        <f t="shared" ref="AC103" si="67">AC104/AB104*AB103</f>
        <v>82.492219463837756</v>
      </c>
      <c r="AD103" s="18">
        <f t="shared" ref="AD103" si="68">AD104/AC104*AC103</f>
        <v>75.996500618672513</v>
      </c>
      <c r="AE103" s="18">
        <f t="shared" ref="AE103" si="69">AE104/AD104*AD103</f>
        <v>71.100416703246097</v>
      </c>
      <c r="AF103" s="18">
        <f t="shared" ref="AF103" si="70">AF104/AE104*AE103</f>
        <v>79.086333124047812</v>
      </c>
      <c r="AG103" s="18">
        <f t="shared" ref="AG103" si="71">AG104/AF104*AF103</f>
        <v>88.410793127172994</v>
      </c>
      <c r="AH103" s="18">
        <f t="shared" ref="AH103" si="72">AH104/AG104*AG103</f>
        <v>95.281787996398734</v>
      </c>
      <c r="AI103" s="18">
        <f t="shared" ref="AI103" si="73">AI104/AH104*AH103</f>
        <v>101.73357251968694</v>
      </c>
      <c r="AJ103" s="18">
        <f t="shared" ref="AJ103" si="74">AJ104/AI104*AI103</f>
        <v>108.08237385457649</v>
      </c>
      <c r="AK103" s="18">
        <f t="shared" ref="AK103" si="75">AK104/AJ104*AJ103</f>
        <v>113.26736877978392</v>
      </c>
      <c r="AL103" s="18">
        <f t="shared" ref="AL103" si="76">AL104/AK104*AK103</f>
        <v>117.70920017410586</v>
      </c>
      <c r="AM103" s="18">
        <f t="shared" ref="AM103" si="77">AM104/AL104*AL103</f>
        <v>121.21595511227648</v>
      </c>
      <c r="AN103" s="18">
        <f t="shared" ref="AN103" si="78">AN104/AM104*AM103</f>
        <v>122.30174952762434</v>
      </c>
      <c r="AO103" s="18">
        <f t="shared" ref="AO103" si="79">AO104/AN104*AN103</f>
        <v>122.14071439703766</v>
      </c>
      <c r="AP103" s="18">
        <f t="shared" ref="AP103" si="80">AP104/AO104*AO103</f>
        <v>123.02103840142152</v>
      </c>
      <c r="AQ103" s="18">
        <f t="shared" ref="AQ103" si="81">AQ104/AP104*AP103</f>
        <v>122.93382738182881</v>
      </c>
      <c r="AR103" s="18">
        <f t="shared" ref="AR103" si="82">AR104/AQ104*AQ103</f>
        <v>125.35549119958922</v>
      </c>
      <c r="AS103" s="18">
        <f t="shared" ref="AS103" si="83">AS104/AR104*AR103</f>
        <v>126.84948775247177</v>
      </c>
      <c r="AT103" s="18">
        <f t="shared" ref="AT103" si="84">AT104/AS104*AS103</f>
        <v>126.7592337680334</v>
      </c>
      <c r="AU103" s="18">
        <f t="shared" ref="AU103" si="85">AU104/AT104*AT103</f>
        <v>129.81468328665093</v>
      </c>
      <c r="AV103" s="18">
        <f t="shared" ref="AV103" si="86">AV104/AU104*AU103</f>
        <v>127.67259908705256</v>
      </c>
      <c r="AW103" s="18">
        <f t="shared" ref="AW103" si="87">AW104/AV104*AV103</f>
        <v>126.99440745351384</v>
      </c>
      <c r="AX103" s="18">
        <f t="shared" ref="AX103" si="88">AX104/AW104*AW103</f>
        <v>129.98172609611223</v>
      </c>
      <c r="AY103" s="21">
        <f t="shared" si="64"/>
        <v>129.33194258517881</v>
      </c>
      <c r="AZ103" s="21">
        <f t="shared" si="54"/>
        <v>129.16216538353626</v>
      </c>
      <c r="BA103" s="21">
        <f t="shared" si="55"/>
        <v>130.22356843846853</v>
      </c>
      <c r="BB103" s="21">
        <f t="shared" si="56"/>
        <v>130.83039036856212</v>
      </c>
      <c r="BC103" s="21">
        <f t="shared" si="57"/>
        <v>130.68264489382847</v>
      </c>
      <c r="BD103" s="21">
        <f t="shared" si="58"/>
        <v>131.35703121461245</v>
      </c>
      <c r="BE103" s="21">
        <f t="shared" si="59"/>
        <v>131.90580249505524</v>
      </c>
      <c r="BF103" s="21">
        <f t="shared" si="60"/>
        <v>132.16722016987251</v>
      </c>
      <c r="BG103" s="21">
        <f t="shared" si="61"/>
        <v>132.5576629895404</v>
      </c>
      <c r="BH103" s="21">
        <f t="shared" si="62"/>
        <v>133.102139896587</v>
      </c>
    </row>
    <row r="104" spans="1:60" x14ac:dyDescent="0.3">
      <c r="A104" s="9" t="s">
        <v>147</v>
      </c>
      <c r="B104" s="9" t="s">
        <v>102</v>
      </c>
      <c r="C104" s="9" t="s">
        <v>27</v>
      </c>
      <c r="D104" s="36" t="s">
        <v>78</v>
      </c>
      <c r="E104" s="36" t="s">
        <v>79</v>
      </c>
      <c r="F104" s="36" t="s">
        <v>90</v>
      </c>
      <c r="G104" s="36" t="s">
        <v>90</v>
      </c>
      <c r="H104" s="36" t="s">
        <v>80</v>
      </c>
      <c r="I104" s="9" t="s">
        <v>145</v>
      </c>
      <c r="J104" s="10">
        <f>SUMIFS('Historical Data'!D$2:D$93,'Historical Data'!$B$2:$B$93,'Final Prices IND without CO2 '!$D104,'Historical Data'!$A$2:$A$93,'Final Prices IND without CO2 '!$C104)</f>
        <v>84.005440826151045</v>
      </c>
      <c r="K104" s="10">
        <f>SUMIFS('Historical Data'!E$2:E$93,'Historical Data'!$B$2:$B$93,'Final Prices IND without CO2 '!$D104,'Historical Data'!$A$2:$A$93,'Final Prices IND without CO2 '!$C104)</f>
        <v>85.338960164117935</v>
      </c>
      <c r="L104" s="10">
        <f>SUMIFS('Historical Data'!F$2:F$93,'Historical Data'!$B$2:$B$93,'Final Prices IND without CO2 '!$D104,'Historical Data'!$A$2:$A$93,'Final Prices IND without CO2 '!$C104)</f>
        <v>86.166027222395542</v>
      </c>
      <c r="M104" s="10">
        <f>SUMIFS('Historical Data'!G$2:G$93,'Historical Data'!$B$2:$B$93,'Final Prices IND without CO2 '!$D104,'Historical Data'!$A$2:$A$93,'Final Prices IND without CO2 '!$C104)</f>
        <v>88.001489921128368</v>
      </c>
      <c r="N104" s="10">
        <f>SUMIFS('Historical Data'!H$2:H$93,'Historical Data'!$B$2:$B$93,'Final Prices IND without CO2 '!$D104,'Historical Data'!$A$2:$A$93,'Final Prices IND without CO2 '!$C104)</f>
        <v>90.652138895655341</v>
      </c>
      <c r="O104" s="10">
        <f>SUMIFS('Historical Data'!I$2:I$93,'Historical Data'!$B$2:$B$93,'Final Prices IND without CO2 '!$D104,'Historical Data'!$A$2:$A$93,'Final Prices IND without CO2 '!$C104)</f>
        <v>92.982418236700482</v>
      </c>
      <c r="P104" s="10">
        <f>SUMIFS('Historical Data'!J$2:J$93,'Historical Data'!$B$2:$B$93,'Final Prices IND without CO2 '!$D104,'Historical Data'!$A$2:$A$93,'Final Prices IND without CO2 '!$C104)</f>
        <v>97.911472096698162</v>
      </c>
      <c r="Q104" s="10">
        <f>SUMIFS('Historical Data'!K$2:K$93,'Historical Data'!$B$2:$B$93,'Final Prices IND without CO2 '!$D104,'Historical Data'!$A$2:$A$93,'Final Prices IND without CO2 '!$C104)</f>
        <v>102.9090702795131</v>
      </c>
      <c r="R104" s="10">
        <f>SUMIFS('Historical Data'!L$2:L$93,'Historical Data'!$B$2:$B$93,'Final Prices IND without CO2 '!$D104,'Historical Data'!$A$2:$A$93,'Final Prices IND without CO2 '!$C104)</f>
        <v>103.54481033734038</v>
      </c>
      <c r="S104" s="10">
        <f>SUMIFS('Historical Data'!M$2:M$93,'Historical Data'!$B$2:$B$93,'Final Prices IND without CO2 '!$D104,'Historical Data'!$A$2:$A$93,'Final Prices IND without CO2 '!$C104)</f>
        <v>112.34604497206779</v>
      </c>
      <c r="T104" s="10">
        <f>SUMIFS('Historical Data'!N$2:N$93,'Historical Data'!$B$2:$B$93,'Final Prices IND without CO2 '!$D104,'Historical Data'!$A$2:$A$93,'Final Prices IND without CO2 '!$C104)</f>
        <v>97.425927192521414</v>
      </c>
      <c r="U104" s="10">
        <f>SUMIFS('Historical Data'!O$2:O$93,'Historical Data'!$B$2:$B$93,'Final Prices IND without CO2 '!$D104,'Historical Data'!$A$2:$A$93,'Final Prices IND without CO2 '!$C104)</f>
        <v>92.482024543215005</v>
      </c>
      <c r="V104" s="10">
        <f>SUMIFS('Historical Data'!P$2:P$93,'Historical Data'!$B$2:$B$93,'Final Prices IND without CO2 '!$D104,'Historical Data'!$A$2:$A$93,'Final Prices IND without CO2 '!$C104)</f>
        <v>90.318513916057114</v>
      </c>
      <c r="W104" s="10">
        <f>SUMIFS('Historical Data'!Q$2:Q$93,'Historical Data'!$B$2:$B$93,'Final Prices IND without CO2 '!$D104,'Historical Data'!$A$2:$A$93,'Final Prices IND without CO2 '!$C104)</f>
        <v>87.902862791669108</v>
      </c>
      <c r="X104" s="10">
        <f>SUMIFS('Historical Data'!R$2:R$93,'Historical Data'!$B$2:$B$93,'Final Prices IND without CO2 '!$D104,'Historical Data'!$A$2:$A$93,'Final Prices IND without CO2 '!$C104)</f>
        <v>91.149818482604445</v>
      </c>
      <c r="Y104" s="10">
        <f>SUMIFS('Historical Data'!S$2:S$93,'Historical Data'!$B$2:$B$93,'Final Prices IND without CO2 '!$D104,'Historical Data'!$A$2:$A$93,'Final Prices IND without CO2 '!$C104)</f>
        <v>82.15618871517691</v>
      </c>
      <c r="Z104" s="10">
        <f>SUMIFS('Historical Data'!T$2:T$93,'Historical Data'!$B$2:$B$93,'Final Prices IND without CO2 '!$D104,'Historical Data'!$A$2:$A$93,'Final Prices IND without CO2 '!$C104)</f>
        <v>78.141972616770559</v>
      </c>
      <c r="AA104" s="10">
        <f>SUMIFS('Historical Data'!U$2:U$93,'Historical Data'!$B$2:$B$93,'Final Prices IND without CO2 '!$D104,'Historical Data'!$A$2:$A$93,'Final Prices IND without CO2 '!$C104)</f>
        <v>77.56286107854757</v>
      </c>
      <c r="AB104" s="12">
        <f>AA104*SUMIFS('Projection of Power Price '!E$47:E$90,'Projection of Power Price '!$A$47:$A$90,'Final Prices IND without CO2 '!$C104,'Projection of Power Price '!$B$47:$B$90,'Final Prices IND without CO2 '!$B104)/SUMIFS('Projection of Power Price '!D$47:D$90,'Projection of Power Price '!$A$47:$A$90,'Final Prices IND without CO2 '!$C104,'Projection of Power Price '!$B$47:$B$90,'Final Prices IND without CO2 '!$B104)</f>
        <v>96.962754669875594</v>
      </c>
      <c r="AC104" s="12">
        <f>AB104*SUMIFS('Projection of Power Price '!F$47:F$90,'Projection of Power Price '!$A$47:$A$90,'Final Prices IND without CO2 '!$C104,'Projection of Power Price '!$B$47:$B$90,'Final Prices IND without CO2 '!$B104)/SUMIFS('Projection of Power Price '!E$47:E$90,'Projection of Power Price '!$A$47:$A$90,'Final Prices IND without CO2 '!$C104,'Projection of Power Price '!$B$47:$B$90,'Final Prices IND without CO2 '!$B104)</f>
        <v>90.119256924347695</v>
      </c>
      <c r="AD104" s="12">
        <f>AC104*SUMIFS('Projection of Power Price '!G$47:G$90,'Projection of Power Price '!$A$47:$A$90,'Final Prices IND without CO2 '!$C104,'Projection of Power Price '!$B$47:$B$90,'Final Prices IND without CO2 '!$B104)/SUMIFS('Projection of Power Price '!F$47:F$90,'Projection of Power Price '!$A$47:$A$90,'Final Prices IND without CO2 '!$C104,'Projection of Power Price '!$B$47:$B$90,'Final Prices IND without CO2 '!$B104)</f>
        <v>83.022959124136463</v>
      </c>
      <c r="AE104" s="12">
        <f>AD104*SUMIFS('Projection of Power Price '!H$47:H$90,'Projection of Power Price '!$A$47:$A$90,'Final Prices IND without CO2 '!$C104,'Projection of Power Price '!$B$47:$B$90,'Final Prices IND without CO2 '!$B104)/SUMIFS('Projection of Power Price '!G$47:G$90,'Projection of Power Price '!$A$47:$A$90,'Final Prices IND without CO2 '!$C104,'Projection of Power Price '!$B$47:$B$90,'Final Prices IND without CO2 '!$B104)</f>
        <v>77.674194753808152</v>
      </c>
      <c r="AF104" s="12">
        <f>AE104*SUMIFS('Projection of Power Price '!I$47:I$90,'Projection of Power Price '!$A$47:$A$90,'Final Prices IND without CO2 '!$C104,'Projection of Power Price '!$B$47:$B$90,'Final Prices IND without CO2 '!$B104)/SUMIFS('Projection of Power Price '!H$47:H$90,'Projection of Power Price '!$A$47:$A$90,'Final Prices IND without CO2 '!$C104,'Projection of Power Price '!$B$47:$B$90,'Final Prices IND without CO2 '!$B104)</f>
        <v>86.398470308281333</v>
      </c>
      <c r="AG104" s="12">
        <f>AF104*SUMIFS('Projection of Power Price '!J$47:J$90,'Projection of Power Price '!$A$47:$A$90,'Final Prices IND without CO2 '!$C104,'Projection of Power Price '!$B$47:$B$90,'Final Prices IND without CO2 '!$B104)/SUMIFS('Projection of Power Price '!I$47:I$90,'Projection of Power Price '!$A$47:$A$90,'Final Prices IND without CO2 '!$C104,'Projection of Power Price '!$B$47:$B$90,'Final Prices IND without CO2 '!$B104)</f>
        <v>96.585048050571459</v>
      </c>
      <c r="AH104" s="12">
        <f>AG104*SUMIFS('Projection of Power Price '!K$47:K$90,'Projection of Power Price '!$A$47:$A$90,'Final Prices IND without CO2 '!$C104,'Projection of Power Price '!$B$47:$B$90,'Final Prices IND without CO2 '!$B104)/SUMIFS('Projection of Power Price '!J$47:J$90,'Projection of Power Price '!$A$47:$A$90,'Final Prices IND without CO2 '!$C104,'Projection of Power Price '!$B$47:$B$90,'Final Prices IND without CO2 '!$B104)</f>
        <v>104.09131901733909</v>
      </c>
      <c r="AI104" s="12">
        <f>AH104*SUMIFS('Projection of Power Price '!L$47:L$90,'Projection of Power Price '!$A$47:$A$90,'Final Prices IND without CO2 '!$C104,'Projection of Power Price '!$B$47:$B$90,'Final Prices IND without CO2 '!$B104)/SUMIFS('Projection of Power Price '!K$47:K$90,'Projection of Power Price '!$A$47:$A$90,'Final Prices IND without CO2 '!$C104,'Projection of Power Price '!$B$47:$B$90,'Final Prices IND without CO2 '!$B104)</f>
        <v>111.1396204311424</v>
      </c>
      <c r="AJ104" s="12">
        <f>AI104*SUMIFS('Projection of Power Price '!M$47:M$90,'Projection of Power Price '!$A$47:$A$90,'Final Prices IND without CO2 '!$C104,'Projection of Power Price '!$B$47:$B$90,'Final Prices IND without CO2 '!$B104)/SUMIFS('Projection of Power Price '!L$47:L$90,'Projection of Power Price '!$A$47:$A$90,'Final Prices IND without CO2 '!$C104,'Projection of Power Price '!$B$47:$B$90,'Final Prices IND without CO2 '!$B104)</f>
        <v>118.07541707207731</v>
      </c>
      <c r="AK104" s="12">
        <f>AJ104*SUMIFS('Projection of Power Price '!N$47:N$90,'Projection of Power Price '!$A$47:$A$90,'Final Prices IND without CO2 '!$C104,'Projection of Power Price '!$B$47:$B$90,'Final Prices IND without CO2 '!$B104)/SUMIFS('Projection of Power Price '!M$47:M$90,'Projection of Power Price '!$A$47:$A$90,'Final Prices IND without CO2 '!$C104,'Projection of Power Price '!$B$47:$B$90,'Final Prices IND without CO2 '!$B104)</f>
        <v>123.73980448768134</v>
      </c>
      <c r="AL104" s="12">
        <f>AK104*SUMIFS('Projection of Power Price '!O$47:O$90,'Projection of Power Price '!$A$47:$A$90,'Final Prices IND without CO2 '!$C104,'Projection of Power Price '!$B$47:$B$90,'Final Prices IND without CO2 '!$B104)/SUMIFS('Projection of Power Price '!N$47:N$90,'Projection of Power Price '!$A$47:$A$90,'Final Prices IND without CO2 '!$C104,'Projection of Power Price '!$B$47:$B$90,'Final Prices IND without CO2 '!$B104)</f>
        <v>128.59231721241181</v>
      </c>
      <c r="AM104" s="12">
        <f>AL104*SUMIFS('Projection of Power Price '!P$47:P$90,'Projection of Power Price '!$A$47:$A$90,'Final Prices IND without CO2 '!$C104,'Projection of Power Price '!$B$47:$B$90,'Final Prices IND without CO2 '!$B104)/SUMIFS('Projection of Power Price '!O$47:O$90,'Projection of Power Price '!$A$47:$A$90,'Final Prices IND without CO2 '!$C104,'Projection of Power Price '!$B$47:$B$90,'Final Prices IND without CO2 '!$B104)</f>
        <v>132.42329850128669</v>
      </c>
      <c r="AN104" s="12">
        <f>AM104*SUMIFS('Projection of Power Price '!Q$47:Q$90,'Projection of Power Price '!$A$47:$A$90,'Final Prices IND without CO2 '!$C104,'Projection of Power Price '!$B$47:$B$90,'Final Prices IND without CO2 '!$B104)/SUMIFS('Projection of Power Price '!P$47:P$90,'Projection of Power Price '!$A$47:$A$90,'Final Prices IND without CO2 '!$C104,'Projection of Power Price '!$B$47:$B$90,'Final Prices IND without CO2 '!$B104)</f>
        <v>133.60948292594813</v>
      </c>
      <c r="AO104" s="12">
        <f>AN104*SUMIFS('Projection of Power Price '!R$47:R$90,'Projection of Power Price '!$A$47:$A$90,'Final Prices IND without CO2 '!$C104,'Projection of Power Price '!$B$47:$B$90,'Final Prices IND without CO2 '!$B104)/SUMIFS('Projection of Power Price '!Q$47:Q$90,'Projection of Power Price '!$A$47:$A$90,'Final Prices IND without CO2 '!$C104,'Projection of Power Price '!$B$47:$B$90,'Final Prices IND without CO2 '!$B104)</f>
        <v>133.43355886424254</v>
      </c>
      <c r="AP104" s="12">
        <f>AO104*SUMIFS('Projection of Power Price '!S$47:S$90,'Projection of Power Price '!$A$47:$A$90,'Final Prices IND without CO2 '!$C104,'Projection of Power Price '!$B$47:$B$90,'Final Prices IND without CO2 '!$B104)/SUMIFS('Projection of Power Price '!R$47:R$90,'Projection of Power Price '!$A$47:$A$90,'Final Prices IND without CO2 '!$C104,'Projection of Power Price '!$B$47:$B$90,'Final Prices IND without CO2 '!$B104)</f>
        <v>134.3952755648402</v>
      </c>
      <c r="AQ104" s="12">
        <f>AP104*SUMIFS('Projection of Power Price '!T$47:T$90,'Projection of Power Price '!$A$47:$A$90,'Final Prices IND without CO2 '!$C104,'Projection of Power Price '!$B$47:$B$90,'Final Prices IND without CO2 '!$B104)/SUMIFS('Projection of Power Price '!S$47:S$90,'Projection of Power Price '!$A$47:$A$90,'Final Prices IND without CO2 '!$C104,'Projection of Power Price '!$B$47:$B$90,'Final Prices IND without CO2 '!$B104)</f>
        <v>134.30000121857589</v>
      </c>
      <c r="AR104" s="12">
        <f>AQ104*SUMIFS('Projection of Power Price '!U$47:U$90,'Projection of Power Price '!$A$47:$A$90,'Final Prices IND without CO2 '!$C104,'Projection of Power Price '!$B$47:$B$90,'Final Prices IND without CO2 '!$B104)/SUMIFS('Projection of Power Price '!T$47:T$90,'Projection of Power Price '!$A$47:$A$90,'Final Prices IND without CO2 '!$C104,'Projection of Power Price '!$B$47:$B$90,'Final Prices IND without CO2 '!$B104)</f>
        <v>136.94556640273021</v>
      </c>
      <c r="AS104" s="12">
        <f>AR104*SUMIFS('Projection of Power Price '!V$47:V$90,'Projection of Power Price '!$A$47:$A$90,'Final Prices IND without CO2 '!$C104,'Projection of Power Price '!$B$47:$B$90,'Final Prices IND without CO2 '!$B104)/SUMIFS('Projection of Power Price '!U$47:U$90,'Projection of Power Price '!$A$47:$A$90,'Final Prices IND without CO2 '!$C104,'Projection of Power Price '!$B$47:$B$90,'Final Prices IND without CO2 '!$B104)</f>
        <v>138.57769437877931</v>
      </c>
      <c r="AT104" s="12">
        <f>AS104*SUMIFS('Projection of Power Price '!W$47:W$90,'Projection of Power Price '!$A$47:$A$90,'Final Prices IND without CO2 '!$C104,'Projection of Power Price '!$B$47:$B$90,'Final Prices IND without CO2 '!$B104)/SUMIFS('Projection of Power Price '!V$47:V$90,'Projection of Power Price '!$A$47:$A$90,'Final Prices IND without CO2 '!$C104,'Projection of Power Price '!$B$47:$B$90,'Final Prices IND without CO2 '!$B104)</f>
        <v>138.47909572226465</v>
      </c>
      <c r="AU104" s="12">
        <f>AT104*SUMIFS('Projection of Power Price '!X$47:X$90,'Projection of Power Price '!$A$47:$A$90,'Final Prices IND without CO2 '!$C104,'Projection of Power Price '!$B$47:$B$90,'Final Prices IND without CO2 '!$B104)/SUMIFS('Projection of Power Price '!W$47:W$90,'Projection of Power Price '!$A$47:$A$90,'Final Prices IND without CO2 '!$C104,'Projection of Power Price '!$B$47:$B$90,'Final Prices IND without CO2 '!$B104)</f>
        <v>141.81704494920206</v>
      </c>
      <c r="AV104" s="12">
        <f>AU104*SUMIFS('Projection of Power Price '!Y$47:Y$90,'Projection of Power Price '!$A$47:$A$90,'Final Prices IND without CO2 '!$C104,'Projection of Power Price '!$B$47:$B$90,'Final Prices IND without CO2 '!$B104)/SUMIFS('Projection of Power Price '!X$47:X$90,'Projection of Power Price '!$A$47:$A$90,'Final Prices IND without CO2 '!$C104,'Projection of Power Price '!$B$47:$B$90,'Final Prices IND without CO2 '!$B104)</f>
        <v>139.47690866008432</v>
      </c>
      <c r="AW104" s="12">
        <f>AV104*SUMIFS('Projection of Power Price '!Z$47:Z$90,'Projection of Power Price '!$A$47:$A$90,'Final Prices IND without CO2 '!$C104,'Projection of Power Price '!$B$47:$B$90,'Final Prices IND without CO2 '!$B104)/SUMIFS('Projection of Power Price '!Y$47:Y$90,'Projection of Power Price '!$A$47:$A$90,'Final Prices IND without CO2 '!$C104,'Projection of Power Price '!$B$47:$B$90,'Final Prices IND without CO2 '!$B104)</f>
        <v>138.73601301605802</v>
      </c>
      <c r="AX104" s="12">
        <f>AW104*SUMIFS('Projection of Power Price '!AA$47:AA$90,'Projection of Power Price '!$A$47:$A$90,'Final Prices IND without CO2 '!$C104,'Projection of Power Price '!$B$47:$B$90,'Final Prices IND without CO2 '!$B104)/SUMIFS('Projection of Power Price '!Z$47:Z$90,'Projection of Power Price '!$A$47:$A$90,'Final Prices IND without CO2 '!$C104,'Projection of Power Price '!$B$47:$B$90,'Final Prices IND without CO2 '!$B104)</f>
        <v>141.99953214570436</v>
      </c>
      <c r="AY104" s="21">
        <f t="shared" si="64"/>
        <v>141.28967117278341</v>
      </c>
      <c r="AZ104" s="21">
        <f t="shared" si="54"/>
        <v>141.1041967686013</v>
      </c>
      <c r="BA104" s="21">
        <f t="shared" si="55"/>
        <v>142.26373466477412</v>
      </c>
      <c r="BB104" s="21">
        <f t="shared" si="56"/>
        <v>142.92666192968295</v>
      </c>
      <c r="BC104" s="21">
        <f t="shared" si="57"/>
        <v>142.76525625429355</v>
      </c>
      <c r="BD104" s="21">
        <f t="shared" si="58"/>
        <v>143.50199475525756</v>
      </c>
      <c r="BE104" s="21">
        <f t="shared" si="59"/>
        <v>144.10150414337136</v>
      </c>
      <c r="BF104" s="21">
        <f t="shared" si="60"/>
        <v>144.38709188430664</v>
      </c>
      <c r="BG104" s="21">
        <f t="shared" si="61"/>
        <v>144.81363413288</v>
      </c>
      <c r="BH104" s="21">
        <f t="shared" si="62"/>
        <v>145.40845209988845</v>
      </c>
    </row>
    <row r="105" spans="1:60" x14ac:dyDescent="0.3">
      <c r="A105" s="9" t="s">
        <v>147</v>
      </c>
      <c r="B105" s="9" t="s">
        <v>102</v>
      </c>
      <c r="C105" s="9" t="s">
        <v>29</v>
      </c>
      <c r="D105" s="36" t="s">
        <v>78</v>
      </c>
      <c r="E105" s="36" t="s">
        <v>79</v>
      </c>
      <c r="F105" s="36" t="s">
        <v>90</v>
      </c>
      <c r="G105" s="36" t="s">
        <v>90</v>
      </c>
      <c r="H105" s="36" t="s">
        <v>80</v>
      </c>
      <c r="I105" s="9" t="s">
        <v>145</v>
      </c>
      <c r="J105" s="10">
        <f>SUMIFS('Historical Data'!D$2:D$93,'Historical Data'!$B$2:$B$93,'Final Prices IND without CO2 '!$D105,'Historical Data'!$A$2:$A$93,'Final Prices IND without CO2 '!$C105)</f>
        <v>55.514965468331624</v>
      </c>
      <c r="K105" s="10">
        <f>SUMIFS('Historical Data'!E$2:E$93,'Historical Data'!$B$2:$B$93,'Final Prices IND without CO2 '!$D105,'Historical Data'!$A$2:$A$93,'Final Prices IND without CO2 '!$C105)</f>
        <v>60.274387669805307</v>
      </c>
      <c r="L105" s="10">
        <f>SUMIFS('Historical Data'!F$2:F$93,'Historical Data'!$B$2:$B$93,'Final Prices IND without CO2 '!$D105,'Historical Data'!$A$2:$A$93,'Final Prices IND without CO2 '!$C105)</f>
        <v>64.111845391234041</v>
      </c>
      <c r="M105" s="10">
        <f>SUMIFS('Historical Data'!G$2:G$93,'Historical Data'!$B$2:$B$93,'Final Prices IND without CO2 '!$D105,'Historical Data'!$A$2:$A$93,'Final Prices IND without CO2 '!$C105)</f>
        <v>69.971715220658226</v>
      </c>
      <c r="N105" s="10">
        <f>SUMIFS('Historical Data'!H$2:H$93,'Historical Data'!$B$2:$B$93,'Final Prices IND without CO2 '!$D105,'Historical Data'!$A$2:$A$93,'Final Prices IND without CO2 '!$C105)</f>
        <v>67.679004367186053</v>
      </c>
      <c r="O105" s="10">
        <f>SUMIFS('Historical Data'!I$2:I$93,'Historical Data'!$B$2:$B$93,'Final Prices IND without CO2 '!$D105,'Historical Data'!$A$2:$A$93,'Final Prices IND without CO2 '!$C105)</f>
        <v>68.348845860365657</v>
      </c>
      <c r="P105" s="10">
        <f>SUMIFS('Historical Data'!J$2:J$93,'Historical Data'!$B$2:$B$93,'Final Prices IND without CO2 '!$D105,'Historical Data'!$A$2:$A$93,'Final Prices IND without CO2 '!$C105)</f>
        <v>68.097677188379251</v>
      </c>
      <c r="Q105" s="10">
        <f>SUMIFS('Historical Data'!K$2:K$93,'Historical Data'!$B$2:$B$93,'Final Prices IND without CO2 '!$D105,'Historical Data'!$A$2:$A$93,'Final Prices IND without CO2 '!$C105)</f>
        <v>66.56719251251225</v>
      </c>
      <c r="R105" s="10">
        <f>SUMIFS('Historical Data'!L$2:L$93,'Historical Data'!$B$2:$B$93,'Final Prices IND without CO2 '!$D105,'Historical Data'!$A$2:$A$93,'Final Prices IND without CO2 '!$C105)</f>
        <v>80.418092399641267</v>
      </c>
      <c r="S105" s="10">
        <f>SUMIFS('Historical Data'!M$2:M$93,'Historical Data'!$B$2:$B$93,'Final Prices IND without CO2 '!$D105,'Historical Data'!$A$2:$A$93,'Final Prices IND without CO2 '!$C105)</f>
        <v>100.63820360606766</v>
      </c>
      <c r="T105" s="10">
        <f>SUMIFS('Historical Data'!N$2:N$93,'Historical Data'!$B$2:$B$93,'Final Prices IND without CO2 '!$D105,'Historical Data'!$A$2:$A$93,'Final Prices IND without CO2 '!$C105)</f>
        <v>95.206129497871856</v>
      </c>
      <c r="U105" s="10">
        <f>SUMIFS('Historical Data'!O$2:O$93,'Historical Data'!$B$2:$B$93,'Final Prices IND without CO2 '!$D105,'Historical Data'!$A$2:$A$93,'Final Prices IND without CO2 '!$C105)</f>
        <v>90.630180898257763</v>
      </c>
      <c r="V105" s="10">
        <f>SUMIFS('Historical Data'!P$2:P$93,'Historical Data'!$B$2:$B$93,'Final Prices IND without CO2 '!$D105,'Historical Data'!$A$2:$A$93,'Final Prices IND without CO2 '!$C105)</f>
        <v>90.547890939111056</v>
      </c>
      <c r="W105" s="10">
        <f>SUMIFS('Historical Data'!Q$2:Q$93,'Historical Data'!$B$2:$B$93,'Final Prices IND without CO2 '!$D105,'Historical Data'!$A$2:$A$93,'Final Prices IND without CO2 '!$C105)</f>
        <v>83.213105576356767</v>
      </c>
      <c r="X105" s="10">
        <f>SUMIFS('Historical Data'!R$2:R$93,'Historical Data'!$B$2:$B$93,'Final Prices IND without CO2 '!$D105,'Historical Data'!$A$2:$A$93,'Final Prices IND without CO2 '!$C105)</f>
        <v>75.73452509826835</v>
      </c>
      <c r="Y105" s="10">
        <f>SUMIFS('Historical Data'!S$2:S$93,'Historical Data'!$B$2:$B$93,'Final Prices IND without CO2 '!$D105,'Historical Data'!$A$2:$A$93,'Final Prices IND without CO2 '!$C105)</f>
        <v>82.05766664790616</v>
      </c>
      <c r="Z105" s="10">
        <f>SUMIFS('Historical Data'!T$2:T$93,'Historical Data'!$B$2:$B$93,'Final Prices IND without CO2 '!$D105,'Historical Data'!$A$2:$A$93,'Final Prices IND without CO2 '!$C105)</f>
        <v>79.70802959862894</v>
      </c>
      <c r="AA105" s="10">
        <f>SUMIFS('Historical Data'!U$2:U$93,'Historical Data'!$B$2:$B$93,'Final Prices IND without CO2 '!$D105,'Historical Data'!$A$2:$A$93,'Final Prices IND without CO2 '!$C105)</f>
        <v>78.984772737776836</v>
      </c>
      <c r="AB105" s="12">
        <f>AA105*SUMIFS('Projection of Power Price '!E$47:E$90,'Projection of Power Price '!$A$47:$A$90,'Final Prices IND without CO2 '!$C105,'Projection of Power Price '!$B$47:$B$90,'Final Prices IND without CO2 '!$B105)/SUMIFS('Projection of Power Price '!D$47:D$90,'Projection of Power Price '!$A$47:$A$90,'Final Prices IND without CO2 '!$C105,'Projection of Power Price '!$B$47:$B$90,'Final Prices IND without CO2 '!$B105)</f>
        <v>100.00535923780848</v>
      </c>
      <c r="AC105" s="12">
        <f>AB105*SUMIFS('Projection of Power Price '!F$47:F$90,'Projection of Power Price '!$A$47:$A$90,'Final Prices IND without CO2 '!$C105,'Projection of Power Price '!$B$47:$B$90,'Final Prices IND without CO2 '!$B105)/SUMIFS('Projection of Power Price '!E$47:E$90,'Projection of Power Price '!$A$47:$A$90,'Final Prices IND without CO2 '!$C105,'Projection of Power Price '!$B$47:$B$90,'Final Prices IND without CO2 '!$B105)</f>
        <v>91.355273046563724</v>
      </c>
      <c r="AD105" s="12">
        <f>AC105*SUMIFS('Projection of Power Price '!G$47:G$90,'Projection of Power Price '!$A$47:$A$90,'Final Prices IND without CO2 '!$C105,'Projection of Power Price '!$B$47:$B$90,'Final Prices IND without CO2 '!$B105)/SUMIFS('Projection of Power Price '!F$47:F$90,'Projection of Power Price '!$A$47:$A$90,'Final Prices IND without CO2 '!$C105,'Projection of Power Price '!$B$47:$B$90,'Final Prices IND without CO2 '!$B105)</f>
        <v>92.239664662099131</v>
      </c>
      <c r="AE105" s="12">
        <f>AD105*SUMIFS('Projection of Power Price '!H$47:H$90,'Projection of Power Price '!$A$47:$A$90,'Final Prices IND without CO2 '!$C105,'Projection of Power Price '!$B$47:$B$90,'Final Prices IND without CO2 '!$B105)/SUMIFS('Projection of Power Price '!G$47:G$90,'Projection of Power Price '!$A$47:$A$90,'Final Prices IND without CO2 '!$C105,'Projection of Power Price '!$B$47:$B$90,'Final Prices IND without CO2 '!$B105)</f>
        <v>83.035354463398761</v>
      </c>
      <c r="AF105" s="12">
        <f>AE105*SUMIFS('Projection of Power Price '!I$47:I$90,'Projection of Power Price '!$A$47:$A$90,'Final Prices IND without CO2 '!$C105,'Projection of Power Price '!$B$47:$B$90,'Final Prices IND without CO2 '!$B105)/SUMIFS('Projection of Power Price '!H$47:H$90,'Projection of Power Price '!$A$47:$A$90,'Final Prices IND without CO2 '!$C105,'Projection of Power Price '!$B$47:$B$90,'Final Prices IND without CO2 '!$B105)</f>
        <v>89.647137364221294</v>
      </c>
      <c r="AG105" s="12">
        <f>AF105*SUMIFS('Projection of Power Price '!J$47:J$90,'Projection of Power Price '!$A$47:$A$90,'Final Prices IND without CO2 '!$C105,'Projection of Power Price '!$B$47:$B$90,'Final Prices IND without CO2 '!$B105)/SUMIFS('Projection of Power Price '!I$47:I$90,'Projection of Power Price '!$A$47:$A$90,'Final Prices IND without CO2 '!$C105,'Projection of Power Price '!$B$47:$B$90,'Final Prices IND without CO2 '!$B105)</f>
        <v>99.224859172587358</v>
      </c>
      <c r="AH105" s="12">
        <f>AG105*SUMIFS('Projection of Power Price '!K$47:K$90,'Projection of Power Price '!$A$47:$A$90,'Final Prices IND without CO2 '!$C105,'Projection of Power Price '!$B$47:$B$90,'Final Prices IND without CO2 '!$B105)/SUMIFS('Projection of Power Price '!J$47:J$90,'Projection of Power Price '!$A$47:$A$90,'Final Prices IND without CO2 '!$C105,'Projection of Power Price '!$B$47:$B$90,'Final Prices IND without CO2 '!$B105)</f>
        <v>107.41033322193904</v>
      </c>
      <c r="AI105" s="12">
        <f>AH105*SUMIFS('Projection of Power Price '!L$47:L$90,'Projection of Power Price '!$A$47:$A$90,'Final Prices IND without CO2 '!$C105,'Projection of Power Price '!$B$47:$B$90,'Final Prices IND without CO2 '!$B105)/SUMIFS('Projection of Power Price '!K$47:K$90,'Projection of Power Price '!$A$47:$A$90,'Final Prices IND without CO2 '!$C105,'Projection of Power Price '!$B$47:$B$90,'Final Prices IND without CO2 '!$B105)</f>
        <v>115.46016099897047</v>
      </c>
      <c r="AJ105" s="12">
        <f>AI105*SUMIFS('Projection of Power Price '!M$47:M$90,'Projection of Power Price '!$A$47:$A$90,'Final Prices IND without CO2 '!$C105,'Projection of Power Price '!$B$47:$B$90,'Final Prices IND without CO2 '!$B105)/SUMIFS('Projection of Power Price '!L$47:L$90,'Projection of Power Price '!$A$47:$A$90,'Final Prices IND without CO2 '!$C105,'Projection of Power Price '!$B$47:$B$90,'Final Prices IND without CO2 '!$B105)</f>
        <v>122.77576497655477</v>
      </c>
      <c r="AK105" s="12">
        <f>AJ105*SUMIFS('Projection of Power Price '!N$47:N$90,'Projection of Power Price '!$A$47:$A$90,'Final Prices IND without CO2 '!$C105,'Projection of Power Price '!$B$47:$B$90,'Final Prices IND without CO2 '!$B105)/SUMIFS('Projection of Power Price '!M$47:M$90,'Projection of Power Price '!$A$47:$A$90,'Final Prices IND without CO2 '!$C105,'Projection of Power Price '!$B$47:$B$90,'Final Prices IND without CO2 '!$B105)</f>
        <v>128.98947889463744</v>
      </c>
      <c r="AL105" s="12">
        <f>AK105*SUMIFS('Projection of Power Price '!O$47:O$90,'Projection of Power Price '!$A$47:$A$90,'Final Prices IND without CO2 '!$C105,'Projection of Power Price '!$B$47:$B$90,'Final Prices IND without CO2 '!$B105)/SUMIFS('Projection of Power Price '!N$47:N$90,'Projection of Power Price '!$A$47:$A$90,'Final Prices IND without CO2 '!$C105,'Projection of Power Price '!$B$47:$B$90,'Final Prices IND without CO2 '!$B105)</f>
        <v>133.82935388535159</v>
      </c>
      <c r="AM105" s="12">
        <f>AL105*SUMIFS('Projection of Power Price '!P$47:P$90,'Projection of Power Price '!$A$47:$A$90,'Final Prices IND without CO2 '!$C105,'Projection of Power Price '!$B$47:$B$90,'Final Prices IND without CO2 '!$B105)/SUMIFS('Projection of Power Price '!O$47:O$90,'Projection of Power Price '!$A$47:$A$90,'Final Prices IND without CO2 '!$C105,'Projection of Power Price '!$B$47:$B$90,'Final Prices IND without CO2 '!$B105)</f>
        <v>138.37225109966533</v>
      </c>
      <c r="AN105" s="12">
        <f>AM105*SUMIFS('Projection of Power Price '!Q$47:Q$90,'Projection of Power Price '!$A$47:$A$90,'Final Prices IND without CO2 '!$C105,'Projection of Power Price '!$B$47:$B$90,'Final Prices IND without CO2 '!$B105)/SUMIFS('Projection of Power Price '!P$47:P$90,'Projection of Power Price '!$A$47:$A$90,'Final Prices IND without CO2 '!$C105,'Projection of Power Price '!$B$47:$B$90,'Final Prices IND without CO2 '!$B105)</f>
        <v>139.66586060081585</v>
      </c>
      <c r="AO105" s="12">
        <f>AN105*SUMIFS('Projection of Power Price '!R$47:R$90,'Projection of Power Price '!$A$47:$A$90,'Final Prices IND without CO2 '!$C105,'Projection of Power Price '!$B$47:$B$90,'Final Prices IND without CO2 '!$B105)/SUMIFS('Projection of Power Price '!Q$47:Q$90,'Projection of Power Price '!$A$47:$A$90,'Final Prices IND without CO2 '!$C105,'Projection of Power Price '!$B$47:$B$90,'Final Prices IND without CO2 '!$B105)</f>
        <v>139.22682523882074</v>
      </c>
      <c r="AP105" s="12">
        <f>AO105*SUMIFS('Projection of Power Price '!S$47:S$90,'Projection of Power Price '!$A$47:$A$90,'Final Prices IND without CO2 '!$C105,'Projection of Power Price '!$B$47:$B$90,'Final Prices IND without CO2 '!$B105)/SUMIFS('Projection of Power Price '!R$47:R$90,'Projection of Power Price '!$A$47:$A$90,'Final Prices IND without CO2 '!$C105,'Projection of Power Price '!$B$47:$B$90,'Final Prices IND without CO2 '!$B105)</f>
        <v>138.82675546814491</v>
      </c>
      <c r="AQ105" s="12">
        <f>AP105*SUMIFS('Projection of Power Price '!T$47:T$90,'Projection of Power Price '!$A$47:$A$90,'Final Prices IND without CO2 '!$C105,'Projection of Power Price '!$B$47:$B$90,'Final Prices IND without CO2 '!$B105)/SUMIFS('Projection of Power Price '!S$47:S$90,'Projection of Power Price '!$A$47:$A$90,'Final Prices IND without CO2 '!$C105,'Projection of Power Price '!$B$47:$B$90,'Final Prices IND without CO2 '!$B105)</f>
        <v>135.83935742166955</v>
      </c>
      <c r="AR105" s="12">
        <f>AQ105*SUMIFS('Projection of Power Price '!U$47:U$90,'Projection of Power Price '!$A$47:$A$90,'Final Prices IND without CO2 '!$C105,'Projection of Power Price '!$B$47:$B$90,'Final Prices IND without CO2 '!$B105)/SUMIFS('Projection of Power Price '!T$47:T$90,'Projection of Power Price '!$A$47:$A$90,'Final Prices IND without CO2 '!$C105,'Projection of Power Price '!$B$47:$B$90,'Final Prices IND without CO2 '!$B105)</f>
        <v>135.92202796552166</v>
      </c>
      <c r="AS105" s="12">
        <f>AR105*SUMIFS('Projection of Power Price '!V$47:V$90,'Projection of Power Price '!$A$47:$A$90,'Final Prices IND without CO2 '!$C105,'Projection of Power Price '!$B$47:$B$90,'Final Prices IND without CO2 '!$B105)/SUMIFS('Projection of Power Price '!U$47:U$90,'Projection of Power Price '!$A$47:$A$90,'Final Prices IND without CO2 '!$C105,'Projection of Power Price '!$B$47:$B$90,'Final Prices IND without CO2 '!$B105)</f>
        <v>135.72820234552208</v>
      </c>
      <c r="AT105" s="12">
        <f>AS105*SUMIFS('Projection of Power Price '!W$47:W$90,'Projection of Power Price '!$A$47:$A$90,'Final Prices IND without CO2 '!$C105,'Projection of Power Price '!$B$47:$B$90,'Final Prices IND without CO2 '!$B105)/SUMIFS('Projection of Power Price '!V$47:V$90,'Projection of Power Price '!$A$47:$A$90,'Final Prices IND without CO2 '!$C105,'Projection of Power Price '!$B$47:$B$90,'Final Prices IND without CO2 '!$B105)</f>
        <v>134.16955242584723</v>
      </c>
      <c r="AU105" s="12">
        <f>AT105*SUMIFS('Projection of Power Price '!X$47:X$90,'Projection of Power Price '!$A$47:$A$90,'Final Prices IND without CO2 '!$C105,'Projection of Power Price '!$B$47:$B$90,'Final Prices IND without CO2 '!$B105)/SUMIFS('Projection of Power Price '!W$47:W$90,'Projection of Power Price '!$A$47:$A$90,'Final Prices IND without CO2 '!$C105,'Projection of Power Price '!$B$47:$B$90,'Final Prices IND without CO2 '!$B105)</f>
        <v>133.65241164074746</v>
      </c>
      <c r="AV105" s="12">
        <f>AU105*SUMIFS('Projection of Power Price '!Y$47:Y$90,'Projection of Power Price '!$A$47:$A$90,'Final Prices IND without CO2 '!$C105,'Projection of Power Price '!$B$47:$B$90,'Final Prices IND without CO2 '!$B105)/SUMIFS('Projection of Power Price '!X$47:X$90,'Projection of Power Price '!$A$47:$A$90,'Final Prices IND without CO2 '!$C105,'Projection of Power Price '!$B$47:$B$90,'Final Prices IND without CO2 '!$B105)</f>
        <v>133.00113078786347</v>
      </c>
      <c r="AW105" s="12">
        <f>AV105*SUMIFS('Projection of Power Price '!Z$47:Z$90,'Projection of Power Price '!$A$47:$A$90,'Final Prices IND without CO2 '!$C105,'Projection of Power Price '!$B$47:$B$90,'Final Prices IND without CO2 '!$B105)/SUMIFS('Projection of Power Price '!Y$47:Y$90,'Projection of Power Price '!$A$47:$A$90,'Final Prices IND without CO2 '!$C105,'Projection of Power Price '!$B$47:$B$90,'Final Prices IND without CO2 '!$B105)</f>
        <v>130.34176165819451</v>
      </c>
      <c r="AX105" s="12">
        <f>AW105*SUMIFS('Projection of Power Price '!AA$47:AA$90,'Projection of Power Price '!$A$47:$A$90,'Final Prices IND without CO2 '!$C105,'Projection of Power Price '!$B$47:$B$90,'Final Prices IND without CO2 '!$B105)/SUMIFS('Projection of Power Price '!Z$47:Z$90,'Projection of Power Price '!$A$47:$A$90,'Final Prices IND without CO2 '!$C105,'Projection of Power Price '!$B$47:$B$90,'Final Prices IND without CO2 '!$B105)</f>
        <v>129.14622148036733</v>
      </c>
      <c r="AY105" s="21">
        <f t="shared" si="64"/>
        <v>128.05502203655033</v>
      </c>
      <c r="AZ105" s="21">
        <f t="shared" si="54"/>
        <v>126.3244029659777</v>
      </c>
      <c r="BA105" s="21">
        <f t="shared" si="55"/>
        <v>124.68164920616618</v>
      </c>
      <c r="BB105" s="21">
        <f t="shared" si="56"/>
        <v>123.46719844391737</v>
      </c>
      <c r="BC105" s="21">
        <f t="shared" si="57"/>
        <v>121.91547315561047</v>
      </c>
      <c r="BD105" s="21">
        <f t="shared" si="58"/>
        <v>120.34785847646253</v>
      </c>
      <c r="BE105" s="21">
        <f t="shared" si="59"/>
        <v>118.9315369407509</v>
      </c>
      <c r="BF105" s="21">
        <f t="shared" si="60"/>
        <v>117.48287389509551</v>
      </c>
      <c r="BG105" s="21">
        <f t="shared" si="61"/>
        <v>115.94321258861646</v>
      </c>
      <c r="BH105" s="21">
        <f t="shared" si="62"/>
        <v>114.48133929670075</v>
      </c>
    </row>
    <row r="106" spans="1:60" x14ac:dyDescent="0.3">
      <c r="A106" s="9" t="s">
        <v>147</v>
      </c>
      <c r="B106" s="9" t="s">
        <v>102</v>
      </c>
      <c r="C106" s="9" t="s">
        <v>31</v>
      </c>
      <c r="D106" s="36" t="s">
        <v>78</v>
      </c>
      <c r="E106" s="36" t="s">
        <v>79</v>
      </c>
      <c r="F106" s="36" t="s">
        <v>90</v>
      </c>
      <c r="G106" s="36" t="s">
        <v>90</v>
      </c>
      <c r="H106" s="36" t="s">
        <v>80</v>
      </c>
      <c r="I106" s="9" t="s">
        <v>145</v>
      </c>
      <c r="J106" s="10">
        <f>SUMIFS('Historical Data'!D$2:D$93,'Historical Data'!$B$2:$B$93,'Final Prices IND without CO2 '!$D106,'Historical Data'!$A$2:$A$93,'Final Prices IND without CO2 '!$C106)</f>
        <v>100.91110264070988</v>
      </c>
      <c r="K106" s="10">
        <f>SUMIFS('Historical Data'!E$2:E$93,'Historical Data'!$B$2:$B$93,'Final Prices IND without CO2 '!$D106,'Historical Data'!$A$2:$A$93,'Final Prices IND without CO2 '!$C106)</f>
        <v>97.859658927400346</v>
      </c>
      <c r="L106" s="10">
        <f>SUMIFS('Historical Data'!F$2:F$93,'Historical Data'!$B$2:$B$93,'Final Prices IND without CO2 '!$D106,'Historical Data'!$A$2:$A$93,'Final Prices IND without CO2 '!$C106)</f>
        <v>93.225164423241736</v>
      </c>
      <c r="M106" s="10">
        <f>SUMIFS('Historical Data'!G$2:G$93,'Historical Data'!$B$2:$B$93,'Final Prices IND without CO2 '!$D106,'Historical Data'!$A$2:$A$93,'Final Prices IND without CO2 '!$C106)</f>
        <v>91.256193948465935</v>
      </c>
      <c r="N106" s="10">
        <f>SUMIFS('Historical Data'!H$2:H$93,'Historical Data'!$B$2:$B$93,'Final Prices IND without CO2 '!$D106,'Historical Data'!$A$2:$A$93,'Final Prices IND without CO2 '!$C106)</f>
        <v>90.734752796549927</v>
      </c>
      <c r="O106" s="10">
        <f>SUMIFS('Historical Data'!I$2:I$93,'Historical Data'!$B$2:$B$93,'Final Prices IND without CO2 '!$D106,'Historical Data'!$A$2:$A$93,'Final Prices IND without CO2 '!$C106)</f>
        <v>93.627876546964501</v>
      </c>
      <c r="P106" s="10">
        <f>SUMIFS('Historical Data'!J$2:J$93,'Historical Data'!$B$2:$B$93,'Final Prices IND without CO2 '!$D106,'Historical Data'!$A$2:$A$93,'Final Prices IND without CO2 '!$C106)</f>
        <v>101.70271996554938</v>
      </c>
      <c r="Q106" s="10">
        <f>SUMIFS('Historical Data'!K$2:K$93,'Historical Data'!$B$2:$B$93,'Final Prices IND without CO2 '!$D106,'Historical Data'!$A$2:$A$93,'Final Prices IND without CO2 '!$C106)</f>
        <v>104.88587664251492</v>
      </c>
      <c r="R106" s="10">
        <f>SUMIFS('Historical Data'!L$2:L$93,'Historical Data'!$B$2:$B$93,'Final Prices IND without CO2 '!$D106,'Historical Data'!$A$2:$A$93,'Final Prices IND without CO2 '!$C106)</f>
        <v>98.402226334388288</v>
      </c>
      <c r="S106" s="10">
        <f>SUMIFS('Historical Data'!M$2:M$93,'Historical Data'!$B$2:$B$93,'Final Prices IND without CO2 '!$D106,'Historical Data'!$A$2:$A$93,'Final Prices IND without CO2 '!$C106)</f>
        <v>104.25920695362858</v>
      </c>
      <c r="T106" s="10">
        <f>SUMIFS('Historical Data'!N$2:N$93,'Historical Data'!$B$2:$B$93,'Final Prices IND without CO2 '!$D106,'Historical Data'!$A$2:$A$93,'Final Prices IND without CO2 '!$C106)</f>
        <v>101.0735287841389</v>
      </c>
      <c r="U106" s="10">
        <f>SUMIFS('Historical Data'!O$2:O$93,'Historical Data'!$B$2:$B$93,'Final Prices IND without CO2 '!$D106,'Historical Data'!$A$2:$A$93,'Final Prices IND without CO2 '!$C106)</f>
        <v>105.23875426815673</v>
      </c>
      <c r="V106" s="10">
        <f>SUMIFS('Historical Data'!P$2:P$93,'Historical Data'!$B$2:$B$93,'Final Prices IND without CO2 '!$D106,'Historical Data'!$A$2:$A$93,'Final Prices IND without CO2 '!$C106)</f>
        <v>117.23188325186034</v>
      </c>
      <c r="W106" s="10">
        <f>SUMIFS('Historical Data'!Q$2:Q$93,'Historical Data'!$B$2:$B$93,'Final Prices IND without CO2 '!$D106,'Historical Data'!$A$2:$A$93,'Final Prices IND without CO2 '!$C106)</f>
        <v>116.86005941155808</v>
      </c>
      <c r="X106" s="10">
        <f>SUMIFS('Historical Data'!R$2:R$93,'Historical Data'!$B$2:$B$93,'Final Prices IND without CO2 '!$D106,'Historical Data'!$A$2:$A$93,'Final Prices IND without CO2 '!$C106)</f>
        <v>120.1527434200403</v>
      </c>
      <c r="Y106" s="10">
        <f>SUMIFS('Historical Data'!S$2:S$93,'Historical Data'!$B$2:$B$93,'Final Prices IND without CO2 '!$D106,'Historical Data'!$A$2:$A$93,'Final Prices IND without CO2 '!$C106)</f>
        <v>116.76969717426125</v>
      </c>
      <c r="Z106" s="10">
        <f>SUMIFS('Historical Data'!T$2:T$93,'Historical Data'!$B$2:$B$93,'Final Prices IND without CO2 '!$D106,'Historical Data'!$A$2:$A$93,'Final Prices IND without CO2 '!$C106)</f>
        <v>114.19271430424115</v>
      </c>
      <c r="AA106" s="10">
        <f>SUMIFS('Historical Data'!U$2:U$93,'Historical Data'!$B$2:$B$93,'Final Prices IND without CO2 '!$D106,'Historical Data'!$A$2:$A$93,'Final Prices IND without CO2 '!$C106)</f>
        <v>114.05907520046257</v>
      </c>
      <c r="AB106" s="12">
        <f>AA106*SUMIFS('Projection of Power Price '!E$47:E$90,'Projection of Power Price '!$A$47:$A$90,'Final Prices IND without CO2 '!$C106,'Projection of Power Price '!$B$47:$B$90,'Final Prices IND without CO2 '!$B106)/SUMIFS('Projection of Power Price '!D$47:D$90,'Projection of Power Price '!$A$47:$A$90,'Final Prices IND without CO2 '!$C106,'Projection of Power Price '!$B$47:$B$90,'Final Prices IND without CO2 '!$B106)</f>
        <v>122.47924576961412</v>
      </c>
      <c r="AC106" s="12">
        <f>AB106*SUMIFS('Projection of Power Price '!F$47:F$90,'Projection of Power Price '!$A$47:$A$90,'Final Prices IND without CO2 '!$C106,'Projection of Power Price '!$B$47:$B$90,'Final Prices IND without CO2 '!$B106)/SUMIFS('Projection of Power Price '!E$47:E$90,'Projection of Power Price '!$A$47:$A$90,'Final Prices IND without CO2 '!$C106,'Projection of Power Price '!$B$47:$B$90,'Final Prices IND without CO2 '!$B106)</f>
        <v>113.09614593011344</v>
      </c>
      <c r="AD106" s="12">
        <f>AC106*SUMIFS('Projection of Power Price '!G$47:G$90,'Projection of Power Price '!$A$47:$A$90,'Final Prices IND without CO2 '!$C106,'Projection of Power Price '!$B$47:$B$90,'Final Prices IND without CO2 '!$B106)/SUMIFS('Projection of Power Price '!F$47:F$90,'Projection of Power Price '!$A$47:$A$90,'Final Prices IND without CO2 '!$C106,'Projection of Power Price '!$B$47:$B$90,'Final Prices IND without CO2 '!$B106)</f>
        <v>100.00549159546274</v>
      </c>
      <c r="AE106" s="12">
        <f>AD106*SUMIFS('Projection of Power Price '!H$47:H$90,'Projection of Power Price '!$A$47:$A$90,'Final Prices IND without CO2 '!$C106,'Projection of Power Price '!$B$47:$B$90,'Final Prices IND without CO2 '!$B106)/SUMIFS('Projection of Power Price '!G$47:G$90,'Projection of Power Price '!$A$47:$A$90,'Final Prices IND without CO2 '!$C106,'Projection of Power Price '!$B$47:$B$90,'Final Prices IND without CO2 '!$B106)</f>
        <v>100.73407781052698</v>
      </c>
      <c r="AF106" s="12">
        <f>AE106*SUMIFS('Projection of Power Price '!I$47:I$90,'Projection of Power Price '!$A$47:$A$90,'Final Prices IND without CO2 '!$C106,'Projection of Power Price '!$B$47:$B$90,'Final Prices IND without CO2 '!$B106)/SUMIFS('Projection of Power Price '!H$47:H$90,'Projection of Power Price '!$A$47:$A$90,'Final Prices IND without CO2 '!$C106,'Projection of Power Price '!$B$47:$B$90,'Final Prices IND without CO2 '!$B106)</f>
        <v>103.64891575615798</v>
      </c>
      <c r="AG106" s="12">
        <f>AF106*SUMIFS('Projection of Power Price '!J$47:J$90,'Projection of Power Price '!$A$47:$A$90,'Final Prices IND without CO2 '!$C106,'Projection of Power Price '!$B$47:$B$90,'Final Prices IND without CO2 '!$B106)/SUMIFS('Projection of Power Price '!I$47:I$90,'Projection of Power Price '!$A$47:$A$90,'Final Prices IND without CO2 '!$C106,'Projection of Power Price '!$B$47:$B$90,'Final Prices IND without CO2 '!$B106)</f>
        <v>107.24957082718875</v>
      </c>
      <c r="AH106" s="12">
        <f>AG106*SUMIFS('Projection of Power Price '!K$47:K$90,'Projection of Power Price '!$A$47:$A$90,'Final Prices IND without CO2 '!$C106,'Projection of Power Price '!$B$47:$B$90,'Final Prices IND without CO2 '!$B106)/SUMIFS('Projection of Power Price '!J$47:J$90,'Projection of Power Price '!$A$47:$A$90,'Final Prices IND without CO2 '!$C106,'Projection of Power Price '!$B$47:$B$90,'Final Prices IND without CO2 '!$B106)</f>
        <v>114.01074577336045</v>
      </c>
      <c r="AI106" s="12">
        <f>AH106*SUMIFS('Projection of Power Price '!L$47:L$90,'Projection of Power Price '!$A$47:$A$90,'Final Prices IND without CO2 '!$C106,'Projection of Power Price '!$B$47:$B$90,'Final Prices IND without CO2 '!$B106)/SUMIFS('Projection of Power Price '!K$47:K$90,'Projection of Power Price '!$A$47:$A$90,'Final Prices IND without CO2 '!$C106,'Projection of Power Price '!$B$47:$B$90,'Final Prices IND without CO2 '!$B106)</f>
        <v>113.67804540529828</v>
      </c>
      <c r="AJ106" s="12">
        <f>AI106*SUMIFS('Projection of Power Price '!M$47:M$90,'Projection of Power Price '!$A$47:$A$90,'Final Prices IND without CO2 '!$C106,'Projection of Power Price '!$B$47:$B$90,'Final Prices IND without CO2 '!$B106)/SUMIFS('Projection of Power Price '!L$47:L$90,'Projection of Power Price '!$A$47:$A$90,'Final Prices IND without CO2 '!$C106,'Projection of Power Price '!$B$47:$B$90,'Final Prices IND without CO2 '!$B106)</f>
        <v>118.54065464442408</v>
      </c>
      <c r="AK106" s="12">
        <f>AJ106*SUMIFS('Projection of Power Price '!N$47:N$90,'Projection of Power Price '!$A$47:$A$90,'Final Prices IND without CO2 '!$C106,'Projection of Power Price '!$B$47:$B$90,'Final Prices IND without CO2 '!$B106)/SUMIFS('Projection of Power Price '!M$47:M$90,'Projection of Power Price '!$A$47:$A$90,'Final Prices IND without CO2 '!$C106,'Projection of Power Price '!$B$47:$B$90,'Final Prices IND without CO2 '!$B106)</f>
        <v>121.13787336561816</v>
      </c>
      <c r="AL106" s="12">
        <f>AK106*SUMIFS('Projection of Power Price '!O$47:O$90,'Projection of Power Price '!$A$47:$A$90,'Final Prices IND without CO2 '!$C106,'Projection of Power Price '!$B$47:$B$90,'Final Prices IND without CO2 '!$B106)/SUMIFS('Projection of Power Price '!N$47:N$90,'Projection of Power Price '!$A$47:$A$90,'Final Prices IND without CO2 '!$C106,'Projection of Power Price '!$B$47:$B$90,'Final Prices IND without CO2 '!$B106)</f>
        <v>126.18920018289104</v>
      </c>
      <c r="AM106" s="12">
        <f>AL106*SUMIFS('Projection of Power Price '!P$47:P$90,'Projection of Power Price '!$A$47:$A$90,'Final Prices IND without CO2 '!$C106,'Projection of Power Price '!$B$47:$B$90,'Final Prices IND without CO2 '!$B106)/SUMIFS('Projection of Power Price '!O$47:O$90,'Projection of Power Price '!$A$47:$A$90,'Final Prices IND without CO2 '!$C106,'Projection of Power Price '!$B$47:$B$90,'Final Prices IND without CO2 '!$B106)</f>
        <v>130.00567301850839</v>
      </c>
      <c r="AN106" s="12">
        <f>AM106*SUMIFS('Projection of Power Price '!Q$47:Q$90,'Projection of Power Price '!$A$47:$A$90,'Final Prices IND without CO2 '!$C106,'Projection of Power Price '!$B$47:$B$90,'Final Prices IND without CO2 '!$B106)/SUMIFS('Projection of Power Price '!P$47:P$90,'Projection of Power Price '!$A$47:$A$90,'Final Prices IND without CO2 '!$C106,'Projection of Power Price '!$B$47:$B$90,'Final Prices IND without CO2 '!$B106)</f>
        <v>134.66778166292602</v>
      </c>
      <c r="AO106" s="12">
        <f>AN106*SUMIFS('Projection of Power Price '!R$47:R$90,'Projection of Power Price '!$A$47:$A$90,'Final Prices IND without CO2 '!$C106,'Projection of Power Price '!$B$47:$B$90,'Final Prices IND without CO2 '!$B106)/SUMIFS('Projection of Power Price '!Q$47:Q$90,'Projection of Power Price '!$A$47:$A$90,'Final Prices IND without CO2 '!$C106,'Projection of Power Price '!$B$47:$B$90,'Final Prices IND without CO2 '!$B106)</f>
        <v>133.80273978130694</v>
      </c>
      <c r="AP106" s="12">
        <f>AO106*SUMIFS('Projection of Power Price '!S$47:S$90,'Projection of Power Price '!$A$47:$A$90,'Final Prices IND without CO2 '!$C106,'Projection of Power Price '!$B$47:$B$90,'Final Prices IND without CO2 '!$B106)/SUMIFS('Projection of Power Price '!R$47:R$90,'Projection of Power Price '!$A$47:$A$90,'Final Prices IND without CO2 '!$C106,'Projection of Power Price '!$B$47:$B$90,'Final Prices IND without CO2 '!$B106)</f>
        <v>137.14308033828422</v>
      </c>
      <c r="AQ106" s="12">
        <f>AP106*SUMIFS('Projection of Power Price '!T$47:T$90,'Projection of Power Price '!$A$47:$A$90,'Final Prices IND without CO2 '!$C106,'Projection of Power Price '!$B$47:$B$90,'Final Prices IND without CO2 '!$B106)/SUMIFS('Projection of Power Price '!S$47:S$90,'Projection of Power Price '!$A$47:$A$90,'Final Prices IND without CO2 '!$C106,'Projection of Power Price '!$B$47:$B$90,'Final Prices IND without CO2 '!$B106)</f>
        <v>136.90798322165642</v>
      </c>
      <c r="AR106" s="12">
        <f>AQ106*SUMIFS('Projection of Power Price '!U$47:U$90,'Projection of Power Price '!$A$47:$A$90,'Final Prices IND without CO2 '!$C106,'Projection of Power Price '!$B$47:$B$90,'Final Prices IND without CO2 '!$B106)/SUMIFS('Projection of Power Price '!T$47:T$90,'Projection of Power Price '!$A$47:$A$90,'Final Prices IND without CO2 '!$C106,'Projection of Power Price '!$B$47:$B$90,'Final Prices IND without CO2 '!$B106)</f>
        <v>141.80798757510968</v>
      </c>
      <c r="AS106" s="12">
        <f>AR106*SUMIFS('Projection of Power Price '!V$47:V$90,'Projection of Power Price '!$A$47:$A$90,'Final Prices IND without CO2 '!$C106,'Projection of Power Price '!$B$47:$B$90,'Final Prices IND without CO2 '!$B106)/SUMIFS('Projection of Power Price '!U$47:U$90,'Projection of Power Price '!$A$47:$A$90,'Final Prices IND without CO2 '!$C106,'Projection of Power Price '!$B$47:$B$90,'Final Prices IND without CO2 '!$B106)</f>
        <v>144.38824317901839</v>
      </c>
      <c r="AT106" s="12">
        <f>AS106*SUMIFS('Projection of Power Price '!W$47:W$90,'Projection of Power Price '!$A$47:$A$90,'Final Prices IND without CO2 '!$C106,'Projection of Power Price '!$B$47:$B$90,'Final Prices IND without CO2 '!$B106)/SUMIFS('Projection of Power Price '!V$47:V$90,'Projection of Power Price '!$A$47:$A$90,'Final Prices IND without CO2 '!$C106,'Projection of Power Price '!$B$47:$B$90,'Final Prices IND without CO2 '!$B106)</f>
        <v>167.00293322686801</v>
      </c>
      <c r="AU106" s="12">
        <f>AT106*SUMIFS('Projection of Power Price '!X$47:X$90,'Projection of Power Price '!$A$47:$A$90,'Final Prices IND without CO2 '!$C106,'Projection of Power Price '!$B$47:$B$90,'Final Prices IND without CO2 '!$B106)/SUMIFS('Projection of Power Price '!W$47:W$90,'Projection of Power Price '!$A$47:$A$90,'Final Prices IND without CO2 '!$C106,'Projection of Power Price '!$B$47:$B$90,'Final Prices IND without CO2 '!$B106)</f>
        <v>166.93968549922369</v>
      </c>
      <c r="AV106" s="12">
        <f>AU106*SUMIFS('Projection of Power Price '!Y$47:Y$90,'Projection of Power Price '!$A$47:$A$90,'Final Prices IND without CO2 '!$C106,'Projection of Power Price '!$B$47:$B$90,'Final Prices IND without CO2 '!$B106)/SUMIFS('Projection of Power Price '!X$47:X$90,'Projection of Power Price '!$A$47:$A$90,'Final Prices IND without CO2 '!$C106,'Projection of Power Price '!$B$47:$B$90,'Final Prices IND without CO2 '!$B106)</f>
        <v>166.8747283001274</v>
      </c>
      <c r="AW106" s="12">
        <f>AV106*SUMIFS('Projection of Power Price '!Z$47:Z$90,'Projection of Power Price '!$A$47:$A$90,'Final Prices IND without CO2 '!$C106,'Projection of Power Price '!$B$47:$B$90,'Final Prices IND without CO2 '!$B106)/SUMIFS('Projection of Power Price '!Y$47:Y$90,'Projection of Power Price '!$A$47:$A$90,'Final Prices IND without CO2 '!$C106,'Projection of Power Price '!$B$47:$B$90,'Final Prices IND without CO2 '!$B106)</f>
        <v>166.81188765394583</v>
      </c>
      <c r="AX106" s="12">
        <f>AW106*SUMIFS('Projection of Power Price '!AA$47:AA$90,'Projection of Power Price '!$A$47:$A$90,'Final Prices IND without CO2 '!$C106,'Projection of Power Price '!$B$47:$B$90,'Final Prices IND without CO2 '!$B106)/SUMIFS('Projection of Power Price '!Z$47:Z$90,'Projection of Power Price '!$A$47:$A$90,'Final Prices IND without CO2 '!$C106,'Projection of Power Price '!$B$47:$B$90,'Final Prices IND without CO2 '!$B106)</f>
        <v>166.75048628522134</v>
      </c>
      <c r="AY106" s="21">
        <f t="shared" si="64"/>
        <v>166.68613667450589</v>
      </c>
      <c r="AZ106" s="21">
        <f t="shared" si="54"/>
        <v>166.62318298330231</v>
      </c>
      <c r="BA106" s="21">
        <f t="shared" si="55"/>
        <v>166.56063189549349</v>
      </c>
      <c r="BB106" s="21">
        <f t="shared" si="56"/>
        <v>166.49752065284667</v>
      </c>
      <c r="BC106" s="21">
        <f t="shared" si="57"/>
        <v>166.43416088514545</v>
      </c>
      <c r="BD106" s="21">
        <f t="shared" si="58"/>
        <v>166.37144244550578</v>
      </c>
      <c r="BE106" s="21">
        <f t="shared" si="59"/>
        <v>166.30840214667637</v>
      </c>
      <c r="BF106" s="21">
        <f t="shared" si="60"/>
        <v>166.245270293641</v>
      </c>
      <c r="BG106" s="21">
        <f t="shared" si="61"/>
        <v>166.1822814476989</v>
      </c>
      <c r="BH106" s="21">
        <f t="shared" si="62"/>
        <v>166.11933213570614</v>
      </c>
    </row>
    <row r="107" spans="1:60" x14ac:dyDescent="0.3">
      <c r="A107" s="9" t="s">
        <v>147</v>
      </c>
      <c r="B107" s="9" t="s">
        <v>102</v>
      </c>
      <c r="C107" s="9" t="s">
        <v>33</v>
      </c>
      <c r="D107" s="36" t="s">
        <v>78</v>
      </c>
      <c r="E107" s="36" t="s">
        <v>79</v>
      </c>
      <c r="F107" s="36" t="s">
        <v>90</v>
      </c>
      <c r="G107" s="36" t="s">
        <v>90</v>
      </c>
      <c r="H107" s="36" t="s">
        <v>80</v>
      </c>
      <c r="I107" s="9" t="s">
        <v>145</v>
      </c>
      <c r="J107" s="10">
        <f>SUMIFS('Historical Data'!D$2:D$93,'Historical Data'!$B$2:$B$93,'Final Prices IND without CO2 '!$D107,'Historical Data'!$A$2:$A$93,'Final Prices IND without CO2 '!$C107)</f>
        <v>77.006276624576572</v>
      </c>
      <c r="K107" s="10">
        <f>SUMIFS('Historical Data'!E$2:E$93,'Historical Data'!$B$2:$B$93,'Final Prices IND without CO2 '!$D107,'Historical Data'!$A$2:$A$93,'Final Prices IND without CO2 '!$C107)</f>
        <v>73.503039235147583</v>
      </c>
      <c r="L107" s="10">
        <f>SUMIFS('Historical Data'!F$2:F$93,'Historical Data'!$B$2:$B$93,'Final Prices IND without CO2 '!$D107,'Historical Data'!$A$2:$A$93,'Final Prices IND without CO2 '!$C107)</f>
        <v>86.984549222674744</v>
      </c>
      <c r="M107" s="10">
        <f>SUMIFS('Historical Data'!G$2:G$93,'Historical Data'!$B$2:$B$93,'Final Prices IND without CO2 '!$D107,'Historical Data'!$A$2:$A$93,'Final Prices IND without CO2 '!$C107)</f>
        <v>96.051013352283491</v>
      </c>
      <c r="N107" s="10">
        <f>SUMIFS('Historical Data'!H$2:H$93,'Historical Data'!$B$2:$B$93,'Final Prices IND without CO2 '!$D107,'Historical Data'!$A$2:$A$93,'Final Prices IND without CO2 '!$C107)</f>
        <v>88.506016060695046</v>
      </c>
      <c r="O107" s="10">
        <f>SUMIFS('Historical Data'!I$2:I$93,'Historical Data'!$B$2:$B$93,'Final Prices IND without CO2 '!$D107,'Historical Data'!$A$2:$A$93,'Final Prices IND without CO2 '!$C107)</f>
        <v>97.020903700651544</v>
      </c>
      <c r="P107" s="10">
        <f>SUMIFS('Historical Data'!J$2:J$93,'Historical Data'!$B$2:$B$93,'Final Prices IND without CO2 '!$D107,'Historical Data'!$A$2:$A$93,'Final Prices IND without CO2 '!$C107)</f>
        <v>106.19456628326509</v>
      </c>
      <c r="Q107" s="10">
        <f>SUMIFS('Historical Data'!K$2:K$93,'Historical Data'!$B$2:$B$93,'Final Prices IND without CO2 '!$D107,'Historical Data'!$A$2:$A$93,'Final Prices IND without CO2 '!$C107)</f>
        <v>115.36822886587863</v>
      </c>
      <c r="R107" s="10">
        <f>SUMIFS('Historical Data'!L$2:L$93,'Historical Data'!$B$2:$B$93,'Final Prices IND without CO2 '!$D107,'Historical Data'!$A$2:$A$93,'Final Prices IND without CO2 '!$C107)</f>
        <v>116.84599858866314</v>
      </c>
      <c r="S107" s="10">
        <f>SUMIFS('Historical Data'!M$2:M$93,'Historical Data'!$B$2:$B$93,'Final Prices IND without CO2 '!$D107,'Historical Data'!$A$2:$A$93,'Final Prices IND without CO2 '!$C107)</f>
        <v>116.85253870989759</v>
      </c>
      <c r="T107" s="10">
        <f>SUMIFS('Historical Data'!N$2:N$93,'Historical Data'!$B$2:$B$93,'Final Prices IND without CO2 '!$D107,'Historical Data'!$A$2:$A$93,'Final Prices IND without CO2 '!$C107)</f>
        <v>112.58096402556539</v>
      </c>
      <c r="U107" s="10">
        <f>SUMIFS('Historical Data'!O$2:O$93,'Historical Data'!$B$2:$B$93,'Final Prices IND without CO2 '!$D107,'Historical Data'!$A$2:$A$93,'Final Prices IND without CO2 '!$C107)</f>
        <v>106.53258636441578</v>
      </c>
      <c r="V107" s="10">
        <f>SUMIFS('Historical Data'!P$2:P$93,'Historical Data'!$B$2:$B$93,'Final Prices IND without CO2 '!$D107,'Historical Data'!$A$2:$A$93,'Final Prices IND without CO2 '!$C107)</f>
        <v>106.45518179703457</v>
      </c>
      <c r="W107" s="10">
        <f>SUMIFS('Historical Data'!Q$2:Q$93,'Historical Data'!$B$2:$B$93,'Final Prices IND without CO2 '!$D107,'Historical Data'!$A$2:$A$93,'Final Prices IND without CO2 '!$C107)</f>
        <v>109.54532341644352</v>
      </c>
      <c r="X107" s="10">
        <f>SUMIFS('Historical Data'!R$2:R$93,'Historical Data'!$B$2:$B$93,'Final Prices IND without CO2 '!$D107,'Historical Data'!$A$2:$A$93,'Final Prices IND without CO2 '!$C107)</f>
        <v>106.4070983354287</v>
      </c>
      <c r="Y107" s="10">
        <f>SUMIFS('Historical Data'!S$2:S$93,'Historical Data'!$B$2:$B$93,'Final Prices IND without CO2 '!$D107,'Historical Data'!$A$2:$A$93,'Final Prices IND without CO2 '!$C107)</f>
        <v>104.11730295768756</v>
      </c>
      <c r="Z107" s="10">
        <f>SUMIFS('Historical Data'!T$2:T$93,'Historical Data'!$B$2:$B$93,'Final Prices IND without CO2 '!$D107,'Historical Data'!$A$2:$A$93,'Final Prices IND without CO2 '!$C107)</f>
        <v>101.03625797276669</v>
      </c>
      <c r="AA107" s="10">
        <f>SUMIFS('Historical Data'!U$2:U$93,'Historical Data'!$B$2:$B$93,'Final Prices IND without CO2 '!$D107,'Historical Data'!$A$2:$A$93,'Final Prices IND without CO2 '!$C107)</f>
        <v>94.332941430315771</v>
      </c>
      <c r="AB107" s="12">
        <f>AA107*SUMIFS('Projection of Power Price '!E$47:E$90,'Projection of Power Price '!$A$47:$A$90,'Final Prices IND without CO2 '!$C107,'Projection of Power Price '!$B$47:$B$90,'Final Prices IND without CO2 '!$B107)/SUMIFS('Projection of Power Price '!D$47:D$90,'Projection of Power Price '!$A$47:$A$90,'Final Prices IND without CO2 '!$C107,'Projection of Power Price '!$B$47:$B$90,'Final Prices IND without CO2 '!$B107)</f>
        <v>86.465001166723169</v>
      </c>
      <c r="AC107" s="12">
        <f>AB107*SUMIFS('Projection of Power Price '!F$47:F$90,'Projection of Power Price '!$A$47:$A$90,'Final Prices IND without CO2 '!$C107,'Projection of Power Price '!$B$47:$B$90,'Final Prices IND without CO2 '!$B107)/SUMIFS('Projection of Power Price '!E$47:E$90,'Projection of Power Price '!$A$47:$A$90,'Final Prices IND without CO2 '!$C107,'Projection of Power Price '!$B$47:$B$90,'Final Prices IND without CO2 '!$B107)</f>
        <v>86.756396544379896</v>
      </c>
      <c r="AD107" s="12">
        <f>AC107*SUMIFS('Projection of Power Price '!G$47:G$90,'Projection of Power Price '!$A$47:$A$90,'Final Prices IND without CO2 '!$C107,'Projection of Power Price '!$B$47:$B$90,'Final Prices IND without CO2 '!$B107)/SUMIFS('Projection of Power Price '!F$47:F$90,'Projection of Power Price '!$A$47:$A$90,'Final Prices IND without CO2 '!$C107,'Projection of Power Price '!$B$47:$B$90,'Final Prices IND without CO2 '!$B107)</f>
        <v>80.516676795971776</v>
      </c>
      <c r="AE107" s="12">
        <f>AD107*SUMIFS('Projection of Power Price '!H$47:H$90,'Projection of Power Price '!$A$47:$A$90,'Final Prices IND without CO2 '!$C107,'Projection of Power Price '!$B$47:$B$90,'Final Prices IND without CO2 '!$B107)/SUMIFS('Projection of Power Price '!G$47:G$90,'Projection of Power Price '!$A$47:$A$90,'Final Prices IND without CO2 '!$C107,'Projection of Power Price '!$B$47:$B$90,'Final Prices IND without CO2 '!$B107)</f>
        <v>89.471259491269024</v>
      </c>
      <c r="AF107" s="12">
        <f>AE107*SUMIFS('Projection of Power Price '!I$47:I$90,'Projection of Power Price '!$A$47:$A$90,'Final Prices IND without CO2 '!$C107,'Projection of Power Price '!$B$47:$B$90,'Final Prices IND without CO2 '!$B107)/SUMIFS('Projection of Power Price '!H$47:H$90,'Projection of Power Price '!$A$47:$A$90,'Final Prices IND without CO2 '!$C107,'Projection of Power Price '!$B$47:$B$90,'Final Prices IND without CO2 '!$B107)</f>
        <v>96.800119825675637</v>
      </c>
      <c r="AG107" s="12">
        <f>AF107*SUMIFS('Projection of Power Price '!J$47:J$90,'Projection of Power Price '!$A$47:$A$90,'Final Prices IND without CO2 '!$C107,'Projection of Power Price '!$B$47:$B$90,'Final Prices IND without CO2 '!$B107)/SUMIFS('Projection of Power Price '!I$47:I$90,'Projection of Power Price '!$A$47:$A$90,'Final Prices IND without CO2 '!$C107,'Projection of Power Price '!$B$47:$B$90,'Final Prices IND without CO2 '!$B107)</f>
        <v>103.7089587160872</v>
      </c>
      <c r="AH107" s="12">
        <f>AG107*SUMIFS('Projection of Power Price '!K$47:K$90,'Projection of Power Price '!$A$47:$A$90,'Final Prices IND without CO2 '!$C107,'Projection of Power Price '!$B$47:$B$90,'Final Prices IND without CO2 '!$B107)/SUMIFS('Projection of Power Price '!J$47:J$90,'Projection of Power Price '!$A$47:$A$90,'Final Prices IND without CO2 '!$C107,'Projection of Power Price '!$B$47:$B$90,'Final Prices IND without CO2 '!$B107)</f>
        <v>110.57244225374987</v>
      </c>
      <c r="AI107" s="12">
        <f>AH107*SUMIFS('Projection of Power Price '!L$47:L$90,'Projection of Power Price '!$A$47:$A$90,'Final Prices IND without CO2 '!$C107,'Projection of Power Price '!$B$47:$B$90,'Final Prices IND without CO2 '!$B107)/SUMIFS('Projection of Power Price '!K$47:K$90,'Projection of Power Price '!$A$47:$A$90,'Final Prices IND without CO2 '!$C107,'Projection of Power Price '!$B$47:$B$90,'Final Prices IND without CO2 '!$B107)</f>
        <v>121.0357842725126</v>
      </c>
      <c r="AJ107" s="12">
        <f>AI107*SUMIFS('Projection of Power Price '!M$47:M$90,'Projection of Power Price '!$A$47:$A$90,'Final Prices IND without CO2 '!$C107,'Projection of Power Price '!$B$47:$B$90,'Final Prices IND without CO2 '!$B107)/SUMIFS('Projection of Power Price '!L$47:L$90,'Projection of Power Price '!$A$47:$A$90,'Final Prices IND without CO2 '!$C107,'Projection of Power Price '!$B$47:$B$90,'Final Prices IND without CO2 '!$B107)</f>
        <v>120.88633335564137</v>
      </c>
      <c r="AK107" s="12">
        <f>AJ107*SUMIFS('Projection of Power Price '!N$47:N$90,'Projection of Power Price '!$A$47:$A$90,'Final Prices IND without CO2 '!$C107,'Projection of Power Price '!$B$47:$B$90,'Final Prices IND without CO2 '!$B107)/SUMIFS('Projection of Power Price '!M$47:M$90,'Projection of Power Price '!$A$47:$A$90,'Final Prices IND without CO2 '!$C107,'Projection of Power Price '!$B$47:$B$90,'Final Prices IND without CO2 '!$B107)</f>
        <v>123.9933451713954</v>
      </c>
      <c r="AL107" s="12">
        <f>AK107*SUMIFS('Projection of Power Price '!O$47:O$90,'Projection of Power Price '!$A$47:$A$90,'Final Prices IND without CO2 '!$C107,'Projection of Power Price '!$B$47:$B$90,'Final Prices IND without CO2 '!$B107)/SUMIFS('Projection of Power Price '!N$47:N$90,'Projection of Power Price '!$A$47:$A$90,'Final Prices IND without CO2 '!$C107,'Projection of Power Price '!$B$47:$B$90,'Final Prices IND without CO2 '!$B107)</f>
        <v>129.50044805268524</v>
      </c>
      <c r="AM107" s="12">
        <f>AL107*SUMIFS('Projection of Power Price '!P$47:P$90,'Projection of Power Price '!$A$47:$A$90,'Final Prices IND without CO2 '!$C107,'Projection of Power Price '!$B$47:$B$90,'Final Prices IND without CO2 '!$B107)/SUMIFS('Projection of Power Price '!O$47:O$90,'Projection of Power Price '!$A$47:$A$90,'Final Prices IND without CO2 '!$C107,'Projection of Power Price '!$B$47:$B$90,'Final Prices IND without CO2 '!$B107)</f>
        <v>132.07383606324422</v>
      </c>
      <c r="AN107" s="12">
        <f>AM107*SUMIFS('Projection of Power Price '!Q$47:Q$90,'Projection of Power Price '!$A$47:$A$90,'Final Prices IND without CO2 '!$C107,'Projection of Power Price '!$B$47:$B$90,'Final Prices IND without CO2 '!$B107)/SUMIFS('Projection of Power Price '!P$47:P$90,'Projection of Power Price '!$A$47:$A$90,'Final Prices IND without CO2 '!$C107,'Projection of Power Price '!$B$47:$B$90,'Final Prices IND without CO2 '!$B107)</f>
        <v>144.47409615318495</v>
      </c>
      <c r="AO107" s="12">
        <f>AN107*SUMIFS('Projection of Power Price '!R$47:R$90,'Projection of Power Price '!$A$47:$A$90,'Final Prices IND without CO2 '!$C107,'Projection of Power Price '!$B$47:$B$90,'Final Prices IND without CO2 '!$B107)/SUMIFS('Projection of Power Price '!Q$47:Q$90,'Projection of Power Price '!$A$47:$A$90,'Final Prices IND without CO2 '!$C107,'Projection of Power Price '!$B$47:$B$90,'Final Prices IND without CO2 '!$B107)</f>
        <v>145.61531987257086</v>
      </c>
      <c r="AP107" s="12">
        <f>AO107*SUMIFS('Projection of Power Price '!S$47:S$90,'Projection of Power Price '!$A$47:$A$90,'Final Prices IND without CO2 '!$C107,'Projection of Power Price '!$B$47:$B$90,'Final Prices IND without CO2 '!$B107)/SUMIFS('Projection of Power Price '!R$47:R$90,'Projection of Power Price '!$A$47:$A$90,'Final Prices IND without CO2 '!$C107,'Projection of Power Price '!$B$47:$B$90,'Final Prices IND without CO2 '!$B107)</f>
        <v>131.29955678875226</v>
      </c>
      <c r="AQ107" s="12">
        <f>AP107*SUMIFS('Projection of Power Price '!T$47:T$90,'Projection of Power Price '!$A$47:$A$90,'Final Prices IND without CO2 '!$C107,'Projection of Power Price '!$B$47:$B$90,'Final Prices IND without CO2 '!$B107)/SUMIFS('Projection of Power Price '!S$47:S$90,'Projection of Power Price '!$A$47:$A$90,'Final Prices IND without CO2 '!$C107,'Projection of Power Price '!$B$47:$B$90,'Final Prices IND without CO2 '!$B107)</f>
        <v>131.94915943000763</v>
      </c>
      <c r="AR107" s="12">
        <f>AQ107*SUMIFS('Projection of Power Price '!U$47:U$90,'Projection of Power Price '!$A$47:$A$90,'Final Prices IND without CO2 '!$C107,'Projection of Power Price '!$B$47:$B$90,'Final Prices IND without CO2 '!$B107)/SUMIFS('Projection of Power Price '!T$47:T$90,'Projection of Power Price '!$A$47:$A$90,'Final Prices IND without CO2 '!$C107,'Projection of Power Price '!$B$47:$B$90,'Final Prices IND without CO2 '!$B107)</f>
        <v>131.64073950667463</v>
      </c>
      <c r="AS107" s="12">
        <f>AR107*SUMIFS('Projection of Power Price '!V$47:V$90,'Projection of Power Price '!$A$47:$A$90,'Final Prices IND without CO2 '!$C107,'Projection of Power Price '!$B$47:$B$90,'Final Prices IND without CO2 '!$B107)/SUMIFS('Projection of Power Price '!U$47:U$90,'Projection of Power Price '!$A$47:$A$90,'Final Prices IND without CO2 '!$C107,'Projection of Power Price '!$B$47:$B$90,'Final Prices IND without CO2 '!$B107)</f>
        <v>142.26046964265717</v>
      </c>
      <c r="AT107" s="12">
        <f>AS107*SUMIFS('Projection of Power Price '!W$47:W$90,'Projection of Power Price '!$A$47:$A$90,'Final Prices IND without CO2 '!$C107,'Projection of Power Price '!$B$47:$B$90,'Final Prices IND without CO2 '!$B107)/SUMIFS('Projection of Power Price '!V$47:V$90,'Projection of Power Price '!$A$47:$A$90,'Final Prices IND without CO2 '!$C107,'Projection of Power Price '!$B$47:$B$90,'Final Prices IND without CO2 '!$B107)</f>
        <v>144.91977520755174</v>
      </c>
      <c r="AU107" s="12">
        <f>AT107*SUMIFS('Projection of Power Price '!X$47:X$90,'Projection of Power Price '!$A$47:$A$90,'Final Prices IND without CO2 '!$C107,'Projection of Power Price '!$B$47:$B$90,'Final Prices IND without CO2 '!$B107)/SUMIFS('Projection of Power Price '!W$47:W$90,'Projection of Power Price '!$A$47:$A$90,'Final Prices IND without CO2 '!$C107,'Projection of Power Price '!$B$47:$B$90,'Final Prices IND without CO2 '!$B107)</f>
        <v>145.68544893915998</v>
      </c>
      <c r="AV107" s="12">
        <f>AU107*SUMIFS('Projection of Power Price '!Y$47:Y$90,'Projection of Power Price '!$A$47:$A$90,'Final Prices IND without CO2 '!$C107,'Projection of Power Price '!$B$47:$B$90,'Final Prices IND without CO2 '!$B107)/SUMIFS('Projection of Power Price '!X$47:X$90,'Projection of Power Price '!$A$47:$A$90,'Final Prices IND without CO2 '!$C107,'Projection of Power Price '!$B$47:$B$90,'Final Prices IND without CO2 '!$B107)</f>
        <v>144.21474753294402</v>
      </c>
      <c r="AW107" s="12">
        <f>AV107*SUMIFS('Projection of Power Price '!Z$47:Z$90,'Projection of Power Price '!$A$47:$A$90,'Final Prices IND without CO2 '!$C107,'Projection of Power Price '!$B$47:$B$90,'Final Prices IND without CO2 '!$B107)/SUMIFS('Projection of Power Price '!Y$47:Y$90,'Projection of Power Price '!$A$47:$A$90,'Final Prices IND without CO2 '!$C107,'Projection of Power Price '!$B$47:$B$90,'Final Prices IND without CO2 '!$B107)</f>
        <v>140.81422618439981</v>
      </c>
      <c r="AX107" s="12">
        <f>AW107*SUMIFS('Projection of Power Price '!AA$47:AA$90,'Projection of Power Price '!$A$47:$A$90,'Final Prices IND without CO2 '!$C107,'Projection of Power Price '!$B$47:$B$90,'Final Prices IND without CO2 '!$B107)/SUMIFS('Projection of Power Price '!Z$47:Z$90,'Projection of Power Price '!$A$47:$A$90,'Final Prices IND without CO2 '!$C107,'Projection of Power Price '!$B$47:$B$90,'Final Prices IND without CO2 '!$B107)</f>
        <v>139.47530697757642</v>
      </c>
      <c r="AY107" s="21">
        <f t="shared" si="64"/>
        <v>138.29385320391339</v>
      </c>
      <c r="AZ107" s="21">
        <f t="shared" si="54"/>
        <v>135.83992695984034</v>
      </c>
      <c r="BA107" s="21">
        <f t="shared" si="55"/>
        <v>133.94660793372714</v>
      </c>
      <c r="BB107" s="21">
        <f t="shared" si="56"/>
        <v>132.46279929616685</v>
      </c>
      <c r="BC107" s="21">
        <f t="shared" si="57"/>
        <v>130.49202068434306</v>
      </c>
      <c r="BD107" s="21">
        <f t="shared" si="58"/>
        <v>128.51280380475373</v>
      </c>
      <c r="BE107" s="21">
        <f t="shared" si="59"/>
        <v>126.8181816678989</v>
      </c>
      <c r="BF107" s="21">
        <f t="shared" si="60"/>
        <v>124.9844282704571</v>
      </c>
      <c r="BG107" s="21">
        <f t="shared" si="61"/>
        <v>123.06487242436469</v>
      </c>
      <c r="BH107" s="21">
        <f t="shared" si="62"/>
        <v>121.25965975408735</v>
      </c>
    </row>
    <row r="108" spans="1:60" x14ac:dyDescent="0.3">
      <c r="A108" s="9" t="s">
        <v>147</v>
      </c>
      <c r="B108" s="9" t="s">
        <v>102</v>
      </c>
      <c r="C108" s="9" t="s">
        <v>35</v>
      </c>
      <c r="D108" s="36" t="s">
        <v>78</v>
      </c>
      <c r="E108" s="36" t="s">
        <v>79</v>
      </c>
      <c r="F108" s="36" t="s">
        <v>90</v>
      </c>
      <c r="G108" s="36" t="s">
        <v>90</v>
      </c>
      <c r="H108" s="36" t="s">
        <v>80</v>
      </c>
      <c r="I108" s="9" t="s">
        <v>145</v>
      </c>
      <c r="J108" s="10">
        <f>SUMIFS('Historical Data'!D$2:D$93,'Historical Data'!$B$2:$B$93,'Final Prices IND without CO2 '!$D108,'Historical Data'!$A$2:$A$93,'Final Prices IND without CO2 '!$C108)</f>
        <v>109.99508589025187</v>
      </c>
      <c r="K108" s="10">
        <f>SUMIFS('Historical Data'!E$2:E$93,'Historical Data'!$B$2:$B$93,'Final Prices IND without CO2 '!$D108,'Historical Data'!$A$2:$A$93,'Final Prices IND without CO2 '!$C108)</f>
        <v>109.30933623069612</v>
      </c>
      <c r="L108" s="10">
        <f>SUMIFS('Historical Data'!F$2:F$93,'Historical Data'!$B$2:$B$93,'Final Prices IND without CO2 '!$D108,'Historical Data'!$A$2:$A$93,'Final Prices IND without CO2 '!$C108)</f>
        <v>109.0355003915397</v>
      </c>
      <c r="M108" s="10">
        <f>SUMIFS('Historical Data'!G$2:G$93,'Historical Data'!$B$2:$B$93,'Final Prices IND without CO2 '!$D108,'Historical Data'!$A$2:$A$93,'Final Prices IND without CO2 '!$C108)</f>
        <v>120.17992826131601</v>
      </c>
      <c r="N108" s="10">
        <f>SUMIFS('Historical Data'!H$2:H$93,'Historical Data'!$B$2:$B$93,'Final Prices IND without CO2 '!$D108,'Historical Data'!$A$2:$A$93,'Final Prices IND without CO2 '!$C108)</f>
        <v>116.09363074641271</v>
      </c>
      <c r="O108" s="10">
        <f>SUMIFS('Historical Data'!I$2:I$93,'Historical Data'!$B$2:$B$93,'Final Prices IND without CO2 '!$D108,'Historical Data'!$A$2:$A$93,'Final Prices IND without CO2 '!$C108)</f>
        <v>113.45235857220983</v>
      </c>
      <c r="P108" s="10">
        <f>SUMIFS('Historical Data'!J$2:J$93,'Historical Data'!$B$2:$B$93,'Final Prices IND without CO2 '!$D108,'Historical Data'!$A$2:$A$93,'Final Prices IND without CO2 '!$C108)</f>
        <v>117.8973208883051</v>
      </c>
      <c r="Q108" s="10">
        <f>SUMIFS('Historical Data'!K$2:K$93,'Historical Data'!$B$2:$B$93,'Final Prices IND without CO2 '!$D108,'Historical Data'!$A$2:$A$93,'Final Prices IND without CO2 '!$C108)</f>
        <v>133.27674429044902</v>
      </c>
      <c r="R108" s="10">
        <f>SUMIFS('Historical Data'!L$2:L$93,'Historical Data'!$B$2:$B$93,'Final Prices IND without CO2 '!$D108,'Historical Data'!$A$2:$A$93,'Final Prices IND without CO2 '!$C108)</f>
        <v>140.3640381578146</v>
      </c>
      <c r="S108" s="10">
        <f>SUMIFS('Historical Data'!M$2:M$93,'Historical Data'!$B$2:$B$93,'Final Prices IND without CO2 '!$D108,'Historical Data'!$A$2:$A$93,'Final Prices IND without CO2 '!$C108)</f>
        <v>157.46719937639847</v>
      </c>
      <c r="T108" s="10">
        <f>SUMIFS('Historical Data'!N$2:N$93,'Historical Data'!$B$2:$B$93,'Final Prices IND without CO2 '!$D108,'Historical Data'!$A$2:$A$93,'Final Prices IND without CO2 '!$C108)</f>
        <v>142.80134960339942</v>
      </c>
      <c r="U108" s="10">
        <f>SUMIFS('Historical Data'!O$2:O$93,'Historical Data'!$B$2:$B$93,'Final Prices IND without CO2 '!$D108,'Historical Data'!$A$2:$A$93,'Final Prices IND without CO2 '!$C108)</f>
        <v>138.05478000965289</v>
      </c>
      <c r="V108" s="10">
        <f>SUMIFS('Historical Data'!P$2:P$93,'Historical Data'!$B$2:$B$93,'Final Prices IND without CO2 '!$D108,'Historical Data'!$A$2:$A$93,'Final Prices IND without CO2 '!$C108)</f>
        <v>137.156673401581</v>
      </c>
      <c r="W108" s="10">
        <f>SUMIFS('Historical Data'!Q$2:Q$93,'Historical Data'!$B$2:$B$93,'Final Prices IND without CO2 '!$D108,'Historical Data'!$A$2:$A$93,'Final Prices IND without CO2 '!$C108)</f>
        <v>138.10144513171394</v>
      </c>
      <c r="X108" s="10">
        <f>SUMIFS('Historical Data'!R$2:R$93,'Historical Data'!$B$2:$B$93,'Final Prices IND without CO2 '!$D108,'Historical Data'!$A$2:$A$93,'Final Prices IND without CO2 '!$C108)</f>
        <v>121.36214053747067</v>
      </c>
      <c r="Y108" s="10">
        <f>SUMIFS('Historical Data'!S$2:S$93,'Historical Data'!$B$2:$B$93,'Final Prices IND without CO2 '!$D108,'Historical Data'!$A$2:$A$93,'Final Prices IND without CO2 '!$C108)</f>
        <v>119.82179752624893</v>
      </c>
      <c r="Z108" s="10">
        <f>SUMIFS('Historical Data'!T$2:T$93,'Historical Data'!$B$2:$B$93,'Final Prices IND without CO2 '!$D108,'Historical Data'!$A$2:$A$93,'Final Prices IND without CO2 '!$C108)</f>
        <v>115.67349580976283</v>
      </c>
      <c r="AA108" s="10">
        <f>SUMIFS('Historical Data'!U$2:U$93,'Historical Data'!$B$2:$B$93,'Final Prices IND without CO2 '!$D108,'Historical Data'!$A$2:$A$93,'Final Prices IND without CO2 '!$C108)</f>
        <v>115.62652425631865</v>
      </c>
      <c r="AB108" s="18">
        <f>AB107/AA107*AA108</f>
        <v>105.98256985458309</v>
      </c>
      <c r="AC108" s="18">
        <f t="shared" ref="AC108" si="89">AC107/AB107*AB108</f>
        <v>106.33974131761538</v>
      </c>
      <c r="AD108" s="18">
        <f t="shared" ref="AD108" si="90">AD107/AC107*AC108</f>
        <v>98.691542333224533</v>
      </c>
      <c r="AE108" s="18">
        <f t="shared" ref="AE108" si="91">AE107/AD107*AD108</f>
        <v>109.66742475058606</v>
      </c>
      <c r="AF108" s="18">
        <f t="shared" ref="AF108" si="92">AF107/AE107*AE108</f>
        <v>118.65061380817976</v>
      </c>
      <c r="AG108" s="18">
        <f t="shared" ref="AG108" si="93">AG107/AF107*AF108</f>
        <v>127.11897083630529</v>
      </c>
      <c r="AH108" s="18">
        <f t="shared" ref="AH108" si="94">AH107/AG107*AG108</f>
        <v>135.53173454024042</v>
      </c>
      <c r="AI108" s="18">
        <f t="shared" ref="AI108" si="95">AI107/AH107*AH108</f>
        <v>148.35694545162013</v>
      </c>
      <c r="AJ108" s="18">
        <f t="shared" ref="AJ108" si="96">AJ107/AI107*AI108</f>
        <v>148.17375928353582</v>
      </c>
      <c r="AK108" s="18">
        <f t="shared" ref="AK108" si="97">AK107/AJ107*AJ108</f>
        <v>151.98211055120339</v>
      </c>
      <c r="AL108" s="18">
        <f t="shared" ref="AL108" si="98">AL107/AK107*AK108</f>
        <v>158.73232055452326</v>
      </c>
      <c r="AM108" s="18">
        <f t="shared" ref="AM108" si="99">AM107/AL107*AL108</f>
        <v>161.88659420180076</v>
      </c>
      <c r="AN108" s="18">
        <f t="shared" ref="AN108" si="100">AN107/AM107*AM108</f>
        <v>177.08593975738643</v>
      </c>
      <c r="AO108" s="18">
        <f t="shared" ref="AO108" si="101">AO107/AN107*AN108</f>
        <v>178.48476958364535</v>
      </c>
      <c r="AP108" s="18">
        <f t="shared" ref="AP108" si="102">AP107/AO107*AO108</f>
        <v>160.93753844295597</v>
      </c>
      <c r="AQ108" s="18">
        <f t="shared" ref="AQ108" si="103">AQ107/AP107*AP108</f>
        <v>161.73377456596046</v>
      </c>
      <c r="AR108" s="18">
        <f t="shared" ref="AR108" si="104">AR107/AQ107*AQ108</f>
        <v>161.35573564121498</v>
      </c>
      <c r="AS108" s="18">
        <f t="shared" ref="AS108" si="105">AS107/AR107*AR108</f>
        <v>174.3726358411395</v>
      </c>
      <c r="AT108" s="18">
        <f t="shared" ref="AT108" si="106">AT107/AS107*AS108</f>
        <v>177.63222103738175</v>
      </c>
      <c r="AU108" s="18">
        <f t="shared" ref="AU108" si="107">AU107/AT107*AT108</f>
        <v>178.57072874166687</v>
      </c>
      <c r="AV108" s="18">
        <f t="shared" ref="AV108" si="108">AV107/AU107*AU108</f>
        <v>176.76804890108062</v>
      </c>
      <c r="AW108" s="18">
        <f t="shared" ref="AW108" si="109">AW107/AV107*AV108</f>
        <v>172.59993479131305</v>
      </c>
      <c r="AX108" s="18">
        <f t="shared" ref="AX108" si="110">AX107/AW107*AW108</f>
        <v>170.95878407770599</v>
      </c>
      <c r="AY108" s="21">
        <f t="shared" si="64"/>
        <v>169.51064314891801</v>
      </c>
      <c r="AZ108" s="21">
        <f t="shared" si="54"/>
        <v>166.50279712947486</v>
      </c>
      <c r="BA108" s="21">
        <f t="shared" si="55"/>
        <v>164.1821030540159</v>
      </c>
      <c r="BB108" s="21">
        <f t="shared" si="56"/>
        <v>162.36335731343752</v>
      </c>
      <c r="BC108" s="21">
        <f t="shared" si="57"/>
        <v>159.94771885767841</v>
      </c>
      <c r="BD108" s="21">
        <f t="shared" si="58"/>
        <v>157.52173738115016</v>
      </c>
      <c r="BE108" s="21">
        <f t="shared" si="59"/>
        <v>155.44459163925512</v>
      </c>
      <c r="BF108" s="21">
        <f t="shared" si="60"/>
        <v>153.1969088205642</v>
      </c>
      <c r="BG108" s="21">
        <f t="shared" si="61"/>
        <v>150.8440555411662</v>
      </c>
      <c r="BH108" s="21">
        <f t="shared" si="62"/>
        <v>148.63135588987916</v>
      </c>
    </row>
    <row r="109" spans="1:60" x14ac:dyDescent="0.3">
      <c r="A109" s="9" t="s">
        <v>147</v>
      </c>
      <c r="B109" s="9" t="s">
        <v>102</v>
      </c>
      <c r="C109" s="9" t="s">
        <v>37</v>
      </c>
      <c r="D109" s="36" t="s">
        <v>78</v>
      </c>
      <c r="E109" s="36" t="s">
        <v>79</v>
      </c>
      <c r="F109" s="36" t="s">
        <v>90</v>
      </c>
      <c r="G109" s="36" t="s">
        <v>90</v>
      </c>
      <c r="H109" s="36" t="s">
        <v>80</v>
      </c>
      <c r="I109" s="9" t="s">
        <v>145</v>
      </c>
      <c r="J109" s="10">
        <f>SUMIFS('Historical Data'!D$2:D$93,'Historical Data'!$B$2:$B$93,'Final Prices IND without CO2 '!$D109,'Historical Data'!$A$2:$A$93,'Final Prices IND without CO2 '!$C109)</f>
        <v>127.62938024764136</v>
      </c>
      <c r="K109" s="10">
        <f>SUMIFS('Historical Data'!E$2:E$93,'Historical Data'!$B$2:$B$93,'Final Prices IND without CO2 '!$D109,'Historical Data'!$A$2:$A$93,'Final Prices IND without CO2 '!$C109)</f>
        <v>117.56317059776433</v>
      </c>
      <c r="L109" s="10">
        <f>SUMIFS('Historical Data'!F$2:F$93,'Historical Data'!$B$2:$B$93,'Final Prices IND without CO2 '!$D109,'Historical Data'!$A$2:$A$93,'Final Prices IND without CO2 '!$C109)</f>
        <v>95.135343848366503</v>
      </c>
      <c r="M109" s="10">
        <f>SUMIFS('Historical Data'!G$2:G$93,'Historical Data'!$B$2:$B$93,'Final Prices IND without CO2 '!$D109,'Historical Data'!$A$2:$A$93,'Final Prices IND without CO2 '!$C109)</f>
        <v>87.701922600970562</v>
      </c>
      <c r="N109" s="10">
        <f>SUMIFS('Historical Data'!H$2:H$93,'Historical Data'!$B$2:$B$93,'Final Prices IND without CO2 '!$D109,'Historical Data'!$A$2:$A$93,'Final Prices IND without CO2 '!$C109)</f>
        <v>88.018886468508356</v>
      </c>
      <c r="O109" s="10">
        <f>SUMIFS('Historical Data'!I$2:I$93,'Historical Data'!$B$2:$B$93,'Final Prices IND without CO2 '!$D109,'Historical Data'!$A$2:$A$93,'Final Prices IND without CO2 '!$C109)</f>
        <v>84.883463045853674</v>
      </c>
      <c r="P109" s="10">
        <f>SUMIFS('Historical Data'!J$2:J$93,'Historical Data'!$B$2:$B$93,'Final Prices IND without CO2 '!$D109,'Historical Data'!$A$2:$A$93,'Final Prices IND without CO2 '!$C109)</f>
        <v>87.514088918288024</v>
      </c>
      <c r="Q109" s="10">
        <f>SUMIFS('Historical Data'!K$2:K$93,'Historical Data'!$B$2:$B$93,'Final Prices IND without CO2 '!$D109,'Historical Data'!$A$2:$A$93,'Final Prices IND without CO2 '!$C109)</f>
        <v>98.462190578477617</v>
      </c>
      <c r="R109" s="10">
        <f>SUMIFS('Historical Data'!L$2:L$93,'Historical Data'!$B$2:$B$93,'Final Prices IND without CO2 '!$D109,'Historical Data'!$A$2:$A$93,'Final Prices IND without CO2 '!$C109)</f>
        <v>98.16194035409454</v>
      </c>
      <c r="S109" s="10">
        <f>SUMIFS('Historical Data'!M$2:M$93,'Historical Data'!$B$2:$B$93,'Final Prices IND without CO2 '!$D109,'Historical Data'!$A$2:$A$93,'Final Prices IND without CO2 '!$C109)</f>
        <v>106.31048489791581</v>
      </c>
      <c r="T109" s="10">
        <f>SUMIFS('Historical Data'!N$2:N$93,'Historical Data'!$B$2:$B$93,'Final Prices IND without CO2 '!$D109,'Historical Data'!$A$2:$A$93,'Final Prices IND without CO2 '!$C109)</f>
        <v>98.860516355830313</v>
      </c>
      <c r="U109" s="10">
        <f>SUMIFS('Historical Data'!O$2:O$93,'Historical Data'!$B$2:$B$93,'Final Prices IND without CO2 '!$D109,'Historical Data'!$A$2:$A$93,'Final Prices IND without CO2 '!$C109)</f>
        <v>96.234066705389026</v>
      </c>
      <c r="V109" s="10">
        <f>SUMIFS('Historical Data'!P$2:P$93,'Historical Data'!$B$2:$B$93,'Final Prices IND without CO2 '!$D109,'Historical Data'!$A$2:$A$93,'Final Prices IND without CO2 '!$C109)</f>
        <v>94.617588628230536</v>
      </c>
      <c r="W109" s="10">
        <f>SUMIFS('Historical Data'!Q$2:Q$93,'Historical Data'!$B$2:$B$93,'Final Prices IND without CO2 '!$D109,'Historical Data'!$A$2:$A$93,'Final Prices IND without CO2 '!$C109)</f>
        <v>96.114435893411127</v>
      </c>
      <c r="X109" s="10">
        <f>SUMIFS('Historical Data'!R$2:R$93,'Historical Data'!$B$2:$B$93,'Final Prices IND without CO2 '!$D109,'Historical Data'!$A$2:$A$93,'Final Prices IND without CO2 '!$C109)</f>
        <v>87.865381855919892</v>
      </c>
      <c r="Y109" s="10">
        <f>SUMIFS('Historical Data'!S$2:S$93,'Historical Data'!$B$2:$B$93,'Final Prices IND without CO2 '!$D109,'Historical Data'!$A$2:$A$93,'Final Prices IND without CO2 '!$C109)</f>
        <v>80.8414579985877</v>
      </c>
      <c r="Z109" s="10">
        <f>SUMIFS('Historical Data'!T$2:T$93,'Historical Data'!$B$2:$B$93,'Final Prices IND without CO2 '!$D109,'Historical Data'!$A$2:$A$93,'Final Prices IND without CO2 '!$C109)</f>
        <v>77.327197834548059</v>
      </c>
      <c r="AA109" s="10">
        <f>SUMIFS('Historical Data'!U$2:U$93,'Historical Data'!$B$2:$B$93,'Final Prices IND without CO2 '!$D109,'Historical Data'!$A$2:$A$93,'Final Prices IND without CO2 '!$C109)</f>
        <v>73.028149387921744</v>
      </c>
      <c r="AB109" s="18">
        <f>AB104/AA104*AA109</f>
        <v>91.293828446131869</v>
      </c>
      <c r="AC109" s="18">
        <f t="shared" ref="AC109:AX109" si="111">AC104/AB104*AB109</f>
        <v>84.850435709623554</v>
      </c>
      <c r="AD109" s="18">
        <f t="shared" si="111"/>
        <v>78.169022870427256</v>
      </c>
      <c r="AE109" s="18">
        <f t="shared" si="111"/>
        <v>73.132973941268233</v>
      </c>
      <c r="AF109" s="18">
        <f t="shared" si="111"/>
        <v>81.347184835941846</v>
      </c>
      <c r="AG109" s="18">
        <f t="shared" si="111"/>
        <v>90.938204439541707</v>
      </c>
      <c r="AH109" s="18">
        <f t="shared" si="111"/>
        <v>98.005621369303981</v>
      </c>
      <c r="AI109" s="18">
        <f t="shared" si="111"/>
        <v>104.64184393021581</v>
      </c>
      <c r="AJ109" s="18">
        <f t="shared" si="111"/>
        <v>111.17213930838014</v>
      </c>
      <c r="AK109" s="18">
        <f t="shared" si="111"/>
        <v>116.50535838547019</v>
      </c>
      <c r="AL109" s="18">
        <f t="shared" si="111"/>
        <v>121.07416901520624</v>
      </c>
      <c r="AM109" s="18">
        <f t="shared" si="111"/>
        <v>124.68117203154631</v>
      </c>
      <c r="AN109" s="18">
        <f t="shared" si="111"/>
        <v>125.7980061988429</v>
      </c>
      <c r="AO109" s="18">
        <f t="shared" si="111"/>
        <v>125.63236753517685</v>
      </c>
      <c r="AP109" s="18">
        <f t="shared" si="111"/>
        <v>126.53785748105419</v>
      </c>
      <c r="AQ109" s="18">
        <f t="shared" si="111"/>
        <v>126.44815334823757</v>
      </c>
      <c r="AR109" s="18">
        <f t="shared" si="111"/>
        <v>128.93904559740633</v>
      </c>
      <c r="AS109" s="18">
        <f t="shared" si="111"/>
        <v>130.47575123200659</v>
      </c>
      <c r="AT109" s="18">
        <f t="shared" si="111"/>
        <v>130.38291714469631</v>
      </c>
      <c r="AU109" s="18">
        <f t="shared" si="111"/>
        <v>133.52571321235584</v>
      </c>
      <c r="AV109" s="18">
        <f t="shared" si="111"/>
        <v>131.32239296174362</v>
      </c>
      <c r="AW109" s="18">
        <f t="shared" si="111"/>
        <v>130.6248137721619</v>
      </c>
      <c r="AX109" s="18">
        <f t="shared" si="111"/>
        <v>133.69753129722585</v>
      </c>
      <c r="AY109" s="21">
        <f t="shared" si="64"/>
        <v>133.02917233709627</v>
      </c>
      <c r="AZ109" s="21">
        <f t="shared" si="54"/>
        <v>132.85454169160562</v>
      </c>
      <c r="BA109" s="21">
        <f t="shared" si="55"/>
        <v>133.94628721936419</v>
      </c>
      <c r="BB109" s="21">
        <f t="shared" si="56"/>
        <v>134.57045645012613</v>
      </c>
      <c r="BC109" s="21">
        <f t="shared" si="57"/>
        <v>134.41848735550411</v>
      </c>
      <c r="BD109" s="21">
        <f t="shared" si="58"/>
        <v>135.1121524493401</v>
      </c>
      <c r="BE109" s="21">
        <f t="shared" si="59"/>
        <v>135.67661152867061</v>
      </c>
      <c r="BF109" s="21">
        <f t="shared" si="60"/>
        <v>135.945502385949</v>
      </c>
      <c r="BG109" s="21">
        <f t="shared" si="61"/>
        <v>136.3471068473616</v>
      </c>
      <c r="BH109" s="21">
        <f t="shared" si="62"/>
        <v>136.90714878946221</v>
      </c>
    </row>
    <row r="110" spans="1:60" x14ac:dyDescent="0.3">
      <c r="A110" s="9" t="s">
        <v>147</v>
      </c>
      <c r="B110" s="9" t="s">
        <v>102</v>
      </c>
      <c r="C110" s="9" t="s">
        <v>39</v>
      </c>
      <c r="D110" s="36" t="s">
        <v>78</v>
      </c>
      <c r="E110" s="36" t="s">
        <v>79</v>
      </c>
      <c r="F110" s="36" t="s">
        <v>90</v>
      </c>
      <c r="G110" s="36" t="s">
        <v>90</v>
      </c>
      <c r="H110" s="36" t="s">
        <v>80</v>
      </c>
      <c r="I110" s="9" t="s">
        <v>145</v>
      </c>
      <c r="J110" s="10">
        <f>SUMIFS('Historical Data'!D$2:D$93,'Historical Data'!$B$2:$B$93,'Final Prices IND without CO2 '!$D110,'Historical Data'!$A$2:$A$93,'Final Prices IND without CO2 '!$C110)</f>
        <v>65.982573964575124</v>
      </c>
      <c r="K110" s="10">
        <f>SUMIFS('Historical Data'!E$2:E$93,'Historical Data'!$B$2:$B$93,'Final Prices IND without CO2 '!$D110,'Historical Data'!$A$2:$A$93,'Final Prices IND without CO2 '!$C110)</f>
        <v>63.281608956936523</v>
      </c>
      <c r="L110" s="10">
        <f>SUMIFS('Historical Data'!F$2:F$93,'Historical Data'!$B$2:$B$93,'Final Prices IND without CO2 '!$D110,'Historical Data'!$A$2:$A$93,'Final Prices IND without CO2 '!$C110)</f>
        <v>68.755786737175754</v>
      </c>
      <c r="M110" s="10">
        <f>SUMIFS('Historical Data'!G$2:G$93,'Historical Data'!$B$2:$B$93,'Final Prices IND without CO2 '!$D110,'Historical Data'!$A$2:$A$93,'Final Prices IND without CO2 '!$C110)</f>
        <v>61.794199778356642</v>
      </c>
      <c r="N110" s="10">
        <f>SUMIFS('Historical Data'!H$2:H$93,'Historical Data'!$B$2:$B$93,'Final Prices IND without CO2 '!$D110,'Historical Data'!$A$2:$A$93,'Final Prices IND without CO2 '!$C110)</f>
        <v>60.738578684168353</v>
      </c>
      <c r="O110" s="10">
        <f>SUMIFS('Historical Data'!I$2:I$93,'Historical Data'!$B$2:$B$93,'Final Prices IND without CO2 '!$D110,'Historical Data'!$A$2:$A$93,'Final Prices IND without CO2 '!$C110)</f>
        <v>81.757171278416564</v>
      </c>
      <c r="P110" s="10">
        <f>SUMIFS('Historical Data'!J$2:J$93,'Historical Data'!$B$2:$B$93,'Final Prices IND without CO2 '!$D110,'Historical Data'!$A$2:$A$93,'Final Prices IND without CO2 '!$C110)</f>
        <v>85.695768866646318</v>
      </c>
      <c r="Q110" s="10">
        <f>SUMIFS('Historical Data'!K$2:K$93,'Historical Data'!$B$2:$B$93,'Final Prices IND without CO2 '!$D110,'Historical Data'!$A$2:$A$93,'Final Prices IND without CO2 '!$C110)</f>
        <v>74.91810434175926</v>
      </c>
      <c r="R110" s="10">
        <f>SUMIFS('Historical Data'!L$2:L$93,'Historical Data'!$B$2:$B$93,'Final Prices IND without CO2 '!$D110,'Historical Data'!$A$2:$A$93,'Final Prices IND without CO2 '!$C110)</f>
        <v>99.637862733397853</v>
      </c>
      <c r="S110" s="10">
        <f>SUMIFS('Historical Data'!M$2:M$93,'Historical Data'!$B$2:$B$93,'Final Prices IND without CO2 '!$D110,'Historical Data'!$A$2:$A$93,'Final Prices IND without CO2 '!$C110)</f>
        <v>110.27091791098988</v>
      </c>
      <c r="T110" s="10">
        <f>SUMIFS('Historical Data'!N$2:N$93,'Historical Data'!$B$2:$B$93,'Final Prices IND without CO2 '!$D110,'Historical Data'!$A$2:$A$93,'Final Prices IND without CO2 '!$C110)</f>
        <v>108.68253521407414</v>
      </c>
      <c r="U110" s="10">
        <f>SUMIFS('Historical Data'!O$2:O$93,'Historical Data'!$B$2:$B$93,'Final Prices IND without CO2 '!$D110,'Historical Data'!$A$2:$A$93,'Final Prices IND without CO2 '!$C110)</f>
        <v>106.98920414602409</v>
      </c>
      <c r="V110" s="10">
        <f>SUMIFS('Historical Data'!P$2:P$93,'Historical Data'!$B$2:$B$93,'Final Prices IND without CO2 '!$D110,'Historical Data'!$A$2:$A$93,'Final Prices IND without CO2 '!$C110)</f>
        <v>115.22690271197439</v>
      </c>
      <c r="W110" s="10">
        <f>SUMIFS('Historical Data'!Q$2:Q$93,'Historical Data'!$B$2:$B$93,'Final Prices IND without CO2 '!$D110,'Historical Data'!$A$2:$A$93,'Final Prices IND without CO2 '!$C110)</f>
        <v>108.83260779517144</v>
      </c>
      <c r="X110" s="10">
        <f>SUMIFS('Historical Data'!R$2:R$93,'Historical Data'!$B$2:$B$93,'Final Prices IND without CO2 '!$D110,'Historical Data'!$A$2:$A$93,'Final Prices IND without CO2 '!$C110)</f>
        <v>118.43293668048693</v>
      </c>
      <c r="Y110" s="10">
        <f>SUMIFS('Historical Data'!S$2:S$93,'Historical Data'!$B$2:$B$93,'Final Prices IND without CO2 '!$D110,'Historical Data'!$A$2:$A$93,'Final Prices IND without CO2 '!$C110)</f>
        <v>115.46326637056393</v>
      </c>
      <c r="Z110" s="10">
        <f>SUMIFS('Historical Data'!T$2:T$93,'Historical Data'!$B$2:$B$93,'Final Prices IND without CO2 '!$D110,'Historical Data'!$A$2:$A$93,'Final Prices IND without CO2 '!$C110)</f>
        <v>106.70832914023784</v>
      </c>
      <c r="AA110" s="10">
        <f>SUMIFS('Historical Data'!U$2:U$93,'Historical Data'!$B$2:$B$93,'Final Prices IND without CO2 '!$D110,'Historical Data'!$A$2:$A$93,'Final Prices IND without CO2 '!$C110)</f>
        <v>103.00780247116086</v>
      </c>
      <c r="AB110" s="12">
        <f>AA110*SUMIFS('Projection of Power Price '!E$47:E$90,'Projection of Power Price '!$A$47:$A$90,'Final Prices IND without CO2 '!$C110,'Projection of Power Price '!$B$47:$B$90,'Final Prices IND without CO2 '!$B110)/SUMIFS('Projection of Power Price '!D$47:D$90,'Projection of Power Price '!$A$47:$A$90,'Final Prices IND without CO2 '!$C110,'Projection of Power Price '!$B$47:$B$90,'Final Prices IND without CO2 '!$B110)</f>
        <v>110.61213614856671</v>
      </c>
      <c r="AC110" s="12">
        <f>AB110*SUMIFS('Projection of Power Price '!F$47:F$90,'Projection of Power Price '!$A$47:$A$90,'Final Prices IND without CO2 '!$C110,'Projection of Power Price '!$B$47:$B$90,'Final Prices IND without CO2 '!$B110)/SUMIFS('Projection of Power Price '!E$47:E$90,'Projection of Power Price '!$A$47:$A$90,'Final Prices IND without CO2 '!$C110,'Projection of Power Price '!$B$47:$B$90,'Final Prices IND without CO2 '!$B110)</f>
        <v>102.1381721686225</v>
      </c>
      <c r="AD110" s="12">
        <f>AC110*SUMIFS('Projection of Power Price '!G$47:G$90,'Projection of Power Price '!$A$47:$A$90,'Final Prices IND without CO2 '!$C110,'Projection of Power Price '!$B$47:$B$90,'Final Prices IND without CO2 '!$B110)/SUMIFS('Projection of Power Price '!F$47:F$90,'Projection of Power Price '!$A$47:$A$90,'Final Prices IND without CO2 '!$C110,'Projection of Power Price '!$B$47:$B$90,'Final Prices IND without CO2 '!$B110)</f>
        <v>90.315881539384833</v>
      </c>
      <c r="AE110" s="12">
        <f>AD110*SUMIFS('Projection of Power Price '!H$47:H$90,'Projection of Power Price '!$A$47:$A$90,'Final Prices IND without CO2 '!$C110,'Projection of Power Price '!$B$47:$B$90,'Final Prices IND without CO2 '!$B110)/SUMIFS('Projection of Power Price '!G$47:G$90,'Projection of Power Price '!$A$47:$A$90,'Final Prices IND without CO2 '!$C110,'Projection of Power Price '!$B$47:$B$90,'Final Prices IND without CO2 '!$B110)</f>
        <v>90.973874467984729</v>
      </c>
      <c r="AF110" s="12">
        <f>AE110*SUMIFS('Projection of Power Price '!I$47:I$90,'Projection of Power Price '!$A$47:$A$90,'Final Prices IND without CO2 '!$C110,'Projection of Power Price '!$B$47:$B$90,'Final Prices IND without CO2 '!$B110)/SUMIFS('Projection of Power Price '!H$47:H$90,'Projection of Power Price '!$A$47:$A$90,'Final Prices IND without CO2 '!$C110,'Projection of Power Price '!$B$47:$B$90,'Final Prices IND without CO2 '!$B110)</f>
        <v>93.606291492331962</v>
      </c>
      <c r="AG110" s="12">
        <f>AF110*SUMIFS('Projection of Power Price '!J$47:J$90,'Projection of Power Price '!$A$47:$A$90,'Final Prices IND without CO2 '!$C110,'Projection of Power Price '!$B$47:$B$90,'Final Prices IND without CO2 '!$B110)/SUMIFS('Projection of Power Price '!I$47:I$90,'Projection of Power Price '!$A$47:$A$90,'Final Prices IND without CO2 '!$C110,'Projection of Power Price '!$B$47:$B$90,'Final Prices IND without CO2 '!$B110)</f>
        <v>96.858076286059784</v>
      </c>
      <c r="AH110" s="12">
        <f>AG110*SUMIFS('Projection of Power Price '!K$47:K$90,'Projection of Power Price '!$A$47:$A$90,'Final Prices IND without CO2 '!$C110,'Projection of Power Price '!$B$47:$B$90,'Final Prices IND without CO2 '!$B110)/SUMIFS('Projection of Power Price '!J$47:J$90,'Projection of Power Price '!$A$47:$A$90,'Final Prices IND without CO2 '!$C110,'Projection of Power Price '!$B$47:$B$90,'Final Prices IND without CO2 '!$B110)</f>
        <v>102.96415571993366</v>
      </c>
      <c r="AI110" s="12">
        <f>AH110*SUMIFS('Projection of Power Price '!L$47:L$90,'Projection of Power Price '!$A$47:$A$90,'Final Prices IND without CO2 '!$C110,'Projection of Power Price '!$B$47:$B$90,'Final Prices IND without CO2 '!$B110)/SUMIFS('Projection of Power Price '!K$47:K$90,'Projection of Power Price '!$A$47:$A$90,'Final Prices IND without CO2 '!$C110,'Projection of Power Price '!$B$47:$B$90,'Final Prices IND without CO2 '!$B110)</f>
        <v>102.66369094994319</v>
      </c>
      <c r="AJ110" s="12">
        <f>AI110*SUMIFS('Projection of Power Price '!M$47:M$90,'Projection of Power Price '!$A$47:$A$90,'Final Prices IND without CO2 '!$C110,'Projection of Power Price '!$B$47:$B$90,'Final Prices IND without CO2 '!$B110)/SUMIFS('Projection of Power Price '!L$47:L$90,'Projection of Power Price '!$A$47:$A$90,'Final Prices IND without CO2 '!$C110,'Projection of Power Price '!$B$47:$B$90,'Final Prices IND without CO2 '!$B110)</f>
        <v>106.9045648118269</v>
      </c>
      <c r="AK110" s="12">
        <f>AJ110*SUMIFS('Projection of Power Price '!N$47:N$90,'Projection of Power Price '!$A$47:$A$90,'Final Prices IND without CO2 '!$C110,'Projection of Power Price '!$B$47:$B$90,'Final Prices IND without CO2 '!$B110)/SUMIFS('Projection of Power Price '!M$47:M$90,'Projection of Power Price '!$A$47:$A$90,'Final Prices IND without CO2 '!$C110,'Projection of Power Price '!$B$47:$B$90,'Final Prices IND without CO2 '!$B110)</f>
        <v>108.46441780551885</v>
      </c>
      <c r="AL110" s="12">
        <f>AK110*SUMIFS('Projection of Power Price '!O$47:O$90,'Projection of Power Price '!$A$47:$A$90,'Final Prices IND without CO2 '!$C110,'Projection of Power Price '!$B$47:$B$90,'Final Prices IND without CO2 '!$B110)/SUMIFS('Projection of Power Price '!N$47:N$90,'Projection of Power Price '!$A$47:$A$90,'Final Prices IND without CO2 '!$C110,'Projection of Power Price '!$B$47:$B$90,'Final Prices IND without CO2 '!$B110)</f>
        <v>110.0278796886103</v>
      </c>
      <c r="AM110" s="12">
        <f>AL110*SUMIFS('Projection of Power Price '!P$47:P$90,'Projection of Power Price '!$A$47:$A$90,'Final Prices IND without CO2 '!$C110,'Projection of Power Price '!$B$47:$B$90,'Final Prices IND without CO2 '!$B110)/SUMIFS('Projection of Power Price '!O$47:O$90,'Projection of Power Price '!$A$47:$A$90,'Final Prices IND without CO2 '!$C110,'Projection of Power Price '!$B$47:$B$90,'Final Prices IND without CO2 '!$B110)</f>
        <v>112.64456455457865</v>
      </c>
      <c r="AN110" s="12">
        <f>AM110*SUMIFS('Projection of Power Price '!Q$47:Q$90,'Projection of Power Price '!$A$47:$A$90,'Final Prices IND without CO2 '!$C110,'Projection of Power Price '!$B$47:$B$90,'Final Prices IND without CO2 '!$B110)/SUMIFS('Projection of Power Price '!P$47:P$90,'Projection of Power Price '!$A$47:$A$90,'Final Prices IND without CO2 '!$C110,'Projection of Power Price '!$B$47:$B$90,'Final Prices IND without CO2 '!$B110)</f>
        <v>114.28555078566787</v>
      </c>
      <c r="AO110" s="12">
        <f>AN110*SUMIFS('Projection of Power Price '!R$47:R$90,'Projection of Power Price '!$A$47:$A$90,'Final Prices IND without CO2 '!$C110,'Projection of Power Price '!$B$47:$B$90,'Final Prices IND without CO2 '!$B110)/SUMIFS('Projection of Power Price '!Q$47:Q$90,'Projection of Power Price '!$A$47:$A$90,'Final Prices IND without CO2 '!$C110,'Projection of Power Price '!$B$47:$B$90,'Final Prices IND without CO2 '!$B110)</f>
        <v>113.24222858941755</v>
      </c>
      <c r="AP110" s="12">
        <f>AO110*SUMIFS('Projection of Power Price '!S$47:S$90,'Projection of Power Price '!$A$47:$A$90,'Final Prices IND without CO2 '!$C110,'Projection of Power Price '!$B$47:$B$90,'Final Prices IND without CO2 '!$B110)/SUMIFS('Projection of Power Price '!R$47:R$90,'Projection of Power Price '!$A$47:$A$90,'Final Prices IND without CO2 '!$C110,'Projection of Power Price '!$B$47:$B$90,'Final Prices IND without CO2 '!$B110)</f>
        <v>116.98182431536108</v>
      </c>
      <c r="AQ110" s="12">
        <f>AP110*SUMIFS('Projection of Power Price '!T$47:T$90,'Projection of Power Price '!$A$47:$A$90,'Final Prices IND without CO2 '!$C110,'Projection of Power Price '!$B$47:$B$90,'Final Prices IND without CO2 '!$B110)/SUMIFS('Projection of Power Price '!S$47:S$90,'Projection of Power Price '!$A$47:$A$90,'Final Prices IND without CO2 '!$C110,'Projection of Power Price '!$B$47:$B$90,'Final Prices IND without CO2 '!$B110)</f>
        <v>114.55817660200832</v>
      </c>
      <c r="AR110" s="12">
        <f>AQ110*SUMIFS('Projection of Power Price '!U$47:U$90,'Projection of Power Price '!$A$47:$A$90,'Final Prices IND without CO2 '!$C110,'Projection of Power Price '!$B$47:$B$90,'Final Prices IND without CO2 '!$B110)/SUMIFS('Projection of Power Price '!T$47:T$90,'Projection of Power Price '!$A$47:$A$90,'Final Prices IND without CO2 '!$C110,'Projection of Power Price '!$B$47:$B$90,'Final Prices IND without CO2 '!$B110)</f>
        <v>119.23681344271917</v>
      </c>
      <c r="AS110" s="12">
        <f>AR110*SUMIFS('Projection of Power Price '!V$47:V$90,'Projection of Power Price '!$A$47:$A$90,'Final Prices IND without CO2 '!$C110,'Projection of Power Price '!$B$47:$B$90,'Final Prices IND without CO2 '!$B110)/SUMIFS('Projection of Power Price '!U$47:U$90,'Projection of Power Price '!$A$47:$A$90,'Final Prices IND without CO2 '!$C110,'Projection of Power Price '!$B$47:$B$90,'Final Prices IND without CO2 '!$B110)</f>
        <v>118.62637849214232</v>
      </c>
      <c r="AT110" s="12">
        <f>AS110*SUMIFS('Projection of Power Price '!W$47:W$90,'Projection of Power Price '!$A$47:$A$90,'Final Prices IND without CO2 '!$C110,'Projection of Power Price '!$B$47:$B$90,'Final Prices IND without CO2 '!$B110)/SUMIFS('Projection of Power Price '!V$47:V$90,'Projection of Power Price '!$A$47:$A$90,'Final Prices IND without CO2 '!$C110,'Projection of Power Price '!$B$47:$B$90,'Final Prices IND without CO2 '!$B110)</f>
        <v>138.87302353089009</v>
      </c>
      <c r="AU110" s="12">
        <f>AT110*SUMIFS('Projection of Power Price '!X$47:X$90,'Projection of Power Price '!$A$47:$A$90,'Final Prices IND without CO2 '!$C110,'Projection of Power Price '!$B$47:$B$90,'Final Prices IND without CO2 '!$B110)/SUMIFS('Projection of Power Price '!W$47:W$90,'Projection of Power Price '!$A$47:$A$90,'Final Prices IND without CO2 '!$C110,'Projection of Power Price '!$B$47:$B$90,'Final Prices IND without CO2 '!$B110)</f>
        <v>138.82042922610921</v>
      </c>
      <c r="AV110" s="12">
        <f>AU110*SUMIFS('Projection of Power Price '!Y$47:Y$90,'Projection of Power Price '!$A$47:$A$90,'Final Prices IND without CO2 '!$C110,'Projection of Power Price '!$B$47:$B$90,'Final Prices IND without CO2 '!$B110)/SUMIFS('Projection of Power Price '!X$47:X$90,'Projection of Power Price '!$A$47:$A$90,'Final Prices IND without CO2 '!$C110,'Projection of Power Price '!$B$47:$B$90,'Final Prices IND without CO2 '!$B110)</f>
        <v>138.76641339258884</v>
      </c>
      <c r="AW110" s="12">
        <f>AV110*SUMIFS('Projection of Power Price '!Z$47:Z$90,'Projection of Power Price '!$A$47:$A$90,'Final Prices IND without CO2 '!$C110,'Projection of Power Price '!$B$47:$B$90,'Final Prices IND without CO2 '!$B110)/SUMIFS('Projection of Power Price '!Y$47:Y$90,'Projection of Power Price '!$A$47:$A$90,'Final Prices IND without CO2 '!$C110,'Projection of Power Price '!$B$47:$B$90,'Final Prices IND without CO2 '!$B110)</f>
        <v>138.71415760062612</v>
      </c>
      <c r="AX110" s="12">
        <f>AW110*SUMIFS('Projection of Power Price '!AA$47:AA$90,'Projection of Power Price '!$A$47:$A$90,'Final Prices IND without CO2 '!$C110,'Projection of Power Price '!$B$47:$B$90,'Final Prices IND without CO2 '!$B110)/SUMIFS('Projection of Power Price '!Z$47:Z$90,'Projection of Power Price '!$A$47:$A$90,'Final Prices IND without CO2 '!$C110,'Projection of Power Price '!$B$47:$B$90,'Final Prices IND without CO2 '!$B110)</f>
        <v>138.66309865478038</v>
      </c>
      <c r="AY110" s="21">
        <f t="shared" si="64"/>
        <v>138.60958806768818</v>
      </c>
      <c r="AZ110" s="21">
        <f t="shared" si="54"/>
        <v>138.55723827196334</v>
      </c>
      <c r="BA110" s="21">
        <f t="shared" si="55"/>
        <v>138.50522326527266</v>
      </c>
      <c r="BB110" s="21">
        <f t="shared" si="56"/>
        <v>138.45274245600893</v>
      </c>
      <c r="BC110" s="21">
        <f t="shared" si="57"/>
        <v>138.40005498315514</v>
      </c>
      <c r="BD110" s="21">
        <f t="shared" si="58"/>
        <v>138.34790081331147</v>
      </c>
      <c r="BE110" s="21">
        <f t="shared" si="59"/>
        <v>138.29547899811593</v>
      </c>
      <c r="BF110" s="21">
        <f t="shared" si="60"/>
        <v>138.24298105006955</v>
      </c>
      <c r="BG110" s="21">
        <f t="shared" si="61"/>
        <v>138.1906020210568</v>
      </c>
      <c r="BH110" s="21">
        <f t="shared" si="62"/>
        <v>138.13825586691019</v>
      </c>
    </row>
    <row r="111" spans="1:60" x14ac:dyDescent="0.3">
      <c r="A111" s="9" t="s">
        <v>147</v>
      </c>
      <c r="B111" s="9" t="s">
        <v>102</v>
      </c>
      <c r="C111" s="9" t="s">
        <v>41</v>
      </c>
      <c r="D111" s="36" t="s">
        <v>78</v>
      </c>
      <c r="E111" s="36" t="s">
        <v>79</v>
      </c>
      <c r="F111" s="36" t="s">
        <v>90</v>
      </c>
      <c r="G111" s="36" t="s">
        <v>90</v>
      </c>
      <c r="H111" s="36" t="s">
        <v>80</v>
      </c>
      <c r="I111" s="9" t="s">
        <v>145</v>
      </c>
      <c r="J111" s="10">
        <f>SUMIFS('Historical Data'!D$2:D$93,'Historical Data'!$B$2:$B$93,'Final Prices IND without CO2 '!$D111,'Historical Data'!$A$2:$A$93,'Final Prices IND without CO2 '!$C111)</f>
        <v>39.828121347439129</v>
      </c>
      <c r="K111" s="10">
        <f>SUMIFS('Historical Data'!E$2:E$93,'Historical Data'!$B$2:$B$93,'Final Prices IND without CO2 '!$D111,'Historical Data'!$A$2:$A$93,'Final Prices IND without CO2 '!$C111)</f>
        <v>34.403410347621083</v>
      </c>
      <c r="L111" s="10">
        <f>SUMIFS('Historical Data'!F$2:F$93,'Historical Data'!$B$2:$B$93,'Final Prices IND without CO2 '!$D111,'Historical Data'!$A$2:$A$93,'Final Prices IND without CO2 '!$C111)</f>
        <v>31.222643835444039</v>
      </c>
      <c r="M111" s="10">
        <f>SUMIFS('Historical Data'!G$2:G$93,'Historical Data'!$B$2:$B$93,'Final Prices IND without CO2 '!$D111,'Historical Data'!$A$2:$A$93,'Final Prices IND without CO2 '!$C111)</f>
        <v>39.148193884163035</v>
      </c>
      <c r="N111" s="10">
        <f>SUMIFS('Historical Data'!H$2:H$93,'Historical Data'!$B$2:$B$93,'Final Prices IND without CO2 '!$D111,'Historical Data'!$A$2:$A$93,'Final Prices IND without CO2 '!$C111)</f>
        <v>51.906963566598222</v>
      </c>
      <c r="O111" s="10">
        <f>SUMIFS('Historical Data'!I$2:I$93,'Historical Data'!$B$2:$B$93,'Final Prices IND without CO2 '!$D111,'Historical Data'!$A$2:$A$93,'Final Prices IND without CO2 '!$C111)</f>
        <v>47.818888749672716</v>
      </c>
      <c r="P111" s="10">
        <f>SUMIFS('Historical Data'!J$2:J$93,'Historical Data'!$B$2:$B$93,'Final Prices IND without CO2 '!$D111,'Historical Data'!$A$2:$A$93,'Final Prices IND without CO2 '!$C111)</f>
        <v>57.835973071241192</v>
      </c>
      <c r="Q111" s="10">
        <f>SUMIFS('Historical Data'!K$2:K$93,'Historical Data'!$B$2:$B$93,'Final Prices IND without CO2 '!$D111,'Historical Data'!$A$2:$A$93,'Final Prices IND without CO2 '!$C111)</f>
        <v>59.887951430118456</v>
      </c>
      <c r="R111" s="10">
        <f>SUMIFS('Historical Data'!L$2:L$93,'Historical Data'!$B$2:$B$93,'Final Prices IND without CO2 '!$D111,'Historical Data'!$A$2:$A$93,'Final Prices IND without CO2 '!$C111)</f>
        <v>71.128563733471253</v>
      </c>
      <c r="S111" s="10">
        <f>SUMIFS('Historical Data'!M$2:M$93,'Historical Data'!$B$2:$B$93,'Final Prices IND without CO2 '!$D111,'Historical Data'!$A$2:$A$93,'Final Prices IND without CO2 '!$C111)</f>
        <v>71.936588270082311</v>
      </c>
      <c r="T111" s="10">
        <f>SUMIFS('Historical Data'!N$2:N$93,'Historical Data'!$B$2:$B$93,'Final Prices IND without CO2 '!$D111,'Historical Data'!$A$2:$A$93,'Final Prices IND without CO2 '!$C111)</f>
        <v>77.909863976815473</v>
      </c>
      <c r="U111" s="10">
        <f>SUMIFS('Historical Data'!O$2:O$93,'Historical Data'!$B$2:$B$93,'Final Prices IND without CO2 '!$D111,'Historical Data'!$A$2:$A$93,'Final Prices IND without CO2 '!$C111)</f>
        <v>73.694252418227038</v>
      </c>
      <c r="V111" s="10">
        <f>SUMIFS('Historical Data'!P$2:P$93,'Historical Data'!$B$2:$B$93,'Final Prices IND without CO2 '!$D111,'Historical Data'!$A$2:$A$93,'Final Prices IND without CO2 '!$C111)</f>
        <v>65.296298994076821</v>
      </c>
      <c r="W111" s="10">
        <f>SUMIFS('Historical Data'!Q$2:Q$93,'Historical Data'!$B$2:$B$93,'Final Prices IND without CO2 '!$D111,'Historical Data'!$A$2:$A$93,'Final Prices IND without CO2 '!$C111)</f>
        <v>63.729296452521886</v>
      </c>
      <c r="X111" s="10">
        <f>SUMIFS('Historical Data'!R$2:R$93,'Historical Data'!$B$2:$B$93,'Final Prices IND without CO2 '!$D111,'Historical Data'!$A$2:$A$93,'Final Prices IND without CO2 '!$C111)</f>
        <v>60.771016634869333</v>
      </c>
      <c r="Y111" s="10">
        <f>SUMIFS('Historical Data'!S$2:S$93,'Historical Data'!$B$2:$B$93,'Final Prices IND without CO2 '!$D111,'Historical Data'!$A$2:$A$93,'Final Prices IND without CO2 '!$C111)</f>
        <v>53.750568584940197</v>
      </c>
      <c r="Z111" s="10">
        <f>SUMIFS('Historical Data'!T$2:T$93,'Historical Data'!$B$2:$B$93,'Final Prices IND without CO2 '!$D111,'Historical Data'!$A$2:$A$93,'Final Prices IND without CO2 '!$C111)</f>
        <v>55.347575136495735</v>
      </c>
      <c r="AA111" s="10">
        <f>SUMIFS('Historical Data'!U$2:U$93,'Historical Data'!$B$2:$B$93,'Final Prices IND without CO2 '!$D111,'Historical Data'!$A$2:$A$93,'Final Prices IND without CO2 '!$C111)</f>
        <v>56.096432150613616</v>
      </c>
      <c r="AB111" s="18">
        <f>AB104/AA104*AA111</f>
        <v>70.127178302086477</v>
      </c>
      <c r="AC111" s="18">
        <f t="shared" ref="AC111:AX111" si="112">AC104/AB104*AB111</f>
        <v>65.177698594702903</v>
      </c>
      <c r="AD111" s="18">
        <f t="shared" si="112"/>
        <v>60.045384204353546</v>
      </c>
      <c r="AE111" s="18">
        <f t="shared" si="112"/>
        <v>56.176952929160052</v>
      </c>
      <c r="AF111" s="18">
        <f t="shared" si="112"/>
        <v>62.486683190517326</v>
      </c>
      <c r="AG111" s="18">
        <f t="shared" si="112"/>
        <v>69.854006407084128</v>
      </c>
      <c r="AH111" s="18">
        <f t="shared" si="112"/>
        <v>75.282829095367646</v>
      </c>
      <c r="AI111" s="18">
        <f t="shared" si="112"/>
        <v>80.380430660581794</v>
      </c>
      <c r="AJ111" s="18">
        <f t="shared" si="112"/>
        <v>85.396664464601045</v>
      </c>
      <c r="AK111" s="18">
        <f t="shared" si="112"/>
        <v>89.493366415969689</v>
      </c>
      <c r="AL111" s="18">
        <f t="shared" si="112"/>
        <v>93.002889492318914</v>
      </c>
      <c r="AM111" s="18">
        <f t="shared" si="112"/>
        <v>95.773601904848505</v>
      </c>
      <c r="AN111" s="18">
        <f t="shared" si="112"/>
        <v>96.631495917148399</v>
      </c>
      <c r="AO111" s="18">
        <f t="shared" si="112"/>
        <v>96.504260897012486</v>
      </c>
      <c r="AP111" s="18">
        <f t="shared" si="112"/>
        <v>97.199811253110809</v>
      </c>
      <c r="AQ111" s="18">
        <f t="shared" si="112"/>
        <v>97.130905196441518</v>
      </c>
      <c r="AR111" s="18">
        <f t="shared" si="112"/>
        <v>99.044279275082687</v>
      </c>
      <c r="AS111" s="18">
        <f t="shared" si="112"/>
        <v>100.22469674545988</v>
      </c>
      <c r="AT111" s="18">
        <f t="shared" si="112"/>
        <v>100.15338642028098</v>
      </c>
      <c r="AU111" s="18">
        <f t="shared" si="112"/>
        <v>102.56751916019452</v>
      </c>
      <c r="AV111" s="18">
        <f t="shared" si="112"/>
        <v>100.87504295779216</v>
      </c>
      <c r="AW111" s="18">
        <f t="shared" si="112"/>
        <v>100.33919884828056</v>
      </c>
      <c r="AX111" s="18">
        <f t="shared" si="112"/>
        <v>102.69950089081402</v>
      </c>
      <c r="AY111" s="21">
        <f t="shared" si="64"/>
        <v>102.18610224421809</v>
      </c>
      <c r="AZ111" s="21">
        <f t="shared" si="54"/>
        <v>102.05196005058058</v>
      </c>
      <c r="BA111" s="21">
        <f t="shared" si="55"/>
        <v>102.89058227279133</v>
      </c>
      <c r="BB111" s="21">
        <f t="shared" si="56"/>
        <v>103.37003666397334</v>
      </c>
      <c r="BC111" s="21">
        <f t="shared" si="57"/>
        <v>103.25330189694307</v>
      </c>
      <c r="BD111" s="21">
        <f t="shared" si="58"/>
        <v>103.78613940135415</v>
      </c>
      <c r="BE111" s="21">
        <f t="shared" si="59"/>
        <v>104.21972755483819</v>
      </c>
      <c r="BF111" s="21">
        <f t="shared" si="60"/>
        <v>104.42627554842238</v>
      </c>
      <c r="BG111" s="21">
        <f t="shared" si="61"/>
        <v>104.73476724114425</v>
      </c>
      <c r="BH111" s="21">
        <f t="shared" si="62"/>
        <v>105.16496237918147</v>
      </c>
    </row>
    <row r="112" spans="1:60" x14ac:dyDescent="0.3">
      <c r="A112" s="9" t="s">
        <v>147</v>
      </c>
      <c r="B112" s="9" t="s">
        <v>102</v>
      </c>
      <c r="C112" s="9" t="s">
        <v>43</v>
      </c>
      <c r="D112" s="36" t="s">
        <v>78</v>
      </c>
      <c r="E112" s="36" t="s">
        <v>79</v>
      </c>
      <c r="F112" s="36" t="s">
        <v>90</v>
      </c>
      <c r="G112" s="36" t="s">
        <v>90</v>
      </c>
      <c r="H112" s="36" t="s">
        <v>80</v>
      </c>
      <c r="I112" s="9" t="s">
        <v>145</v>
      </c>
      <c r="J112" s="10">
        <f>SUMIFS('Historical Data'!D$2:D$93,'Historical Data'!$B$2:$B$93,'Final Prices IND without CO2 '!$D112,'Historical Data'!$A$2:$A$93,'Final Prices IND without CO2 '!$C112)</f>
        <v>25.705696989300808</v>
      </c>
      <c r="K112" s="10">
        <f>SUMIFS('Historical Data'!E$2:E$93,'Historical Data'!$B$2:$B$93,'Final Prices IND without CO2 '!$D112,'Historical Data'!$A$2:$A$93,'Final Prices IND without CO2 '!$C112)</f>
        <v>33.299556953726537</v>
      </c>
      <c r="L112" s="10">
        <f>SUMIFS('Historical Data'!F$2:F$93,'Historical Data'!$B$2:$B$93,'Final Prices IND without CO2 '!$D112,'Historical Data'!$A$2:$A$93,'Final Prices IND without CO2 '!$C112)</f>
        <v>35.377503183529335</v>
      </c>
      <c r="M112" s="10">
        <f>SUMIFS('Historical Data'!G$2:G$93,'Historical Data'!$B$2:$B$93,'Final Prices IND without CO2 '!$D112,'Historical Data'!$A$2:$A$93,'Final Prices IND without CO2 '!$C112)</f>
        <v>45.333134880004643</v>
      </c>
      <c r="N112" s="10">
        <f>SUMIFS('Historical Data'!H$2:H$93,'Historical Data'!$B$2:$B$93,'Final Prices IND without CO2 '!$D112,'Historical Data'!$A$2:$A$93,'Final Prices IND without CO2 '!$C112)</f>
        <v>40.840360512957147</v>
      </c>
      <c r="O112" s="10">
        <f>SUMIFS('Historical Data'!I$2:I$93,'Historical Data'!$B$2:$B$93,'Final Prices IND without CO2 '!$D112,'Historical Data'!$A$2:$A$93,'Final Prices IND without CO2 '!$C112)</f>
        <v>38.573722592599019</v>
      </c>
      <c r="P112" s="10">
        <f>SUMIFS('Historical Data'!J$2:J$93,'Historical Data'!$B$2:$B$93,'Final Prices IND without CO2 '!$D112,'Historical Data'!$A$2:$A$93,'Final Prices IND without CO2 '!$C112)</f>
        <v>47.825560198642798</v>
      </c>
      <c r="Q112" s="10">
        <f>SUMIFS('Historical Data'!K$2:K$93,'Historical Data'!$B$2:$B$93,'Final Prices IND without CO2 '!$D112,'Historical Data'!$A$2:$A$93,'Final Prices IND without CO2 '!$C112)</f>
        <v>37.699342528764568</v>
      </c>
      <c r="R112" s="10">
        <f>SUMIFS('Historical Data'!L$2:L$93,'Historical Data'!$B$2:$B$93,'Final Prices IND without CO2 '!$D112,'Historical Data'!$A$2:$A$93,'Final Prices IND without CO2 '!$C112)</f>
        <v>46.271751716927646</v>
      </c>
      <c r="S112" s="10">
        <f>SUMIFS('Historical Data'!M$2:M$93,'Historical Data'!$B$2:$B$93,'Final Prices IND without CO2 '!$D112,'Historical Data'!$A$2:$A$93,'Final Prices IND without CO2 '!$C112)</f>
        <v>46.564560036291617</v>
      </c>
      <c r="T112" s="10">
        <f>SUMIFS('Historical Data'!N$2:N$93,'Historical Data'!$B$2:$B$93,'Final Prices IND without CO2 '!$D112,'Historical Data'!$A$2:$A$93,'Final Prices IND without CO2 '!$C112)</f>
        <v>54.898425525453668</v>
      </c>
      <c r="U112" s="10">
        <f>SUMIFS('Historical Data'!O$2:O$93,'Historical Data'!$B$2:$B$93,'Final Prices IND without CO2 '!$D112,'Historical Data'!$A$2:$A$93,'Final Prices IND without CO2 '!$C112)</f>
        <v>48.457833204249418</v>
      </c>
      <c r="V112" s="10">
        <f>SUMIFS('Historical Data'!P$2:P$93,'Historical Data'!$B$2:$B$93,'Final Prices IND without CO2 '!$D112,'Historical Data'!$A$2:$A$93,'Final Prices IND without CO2 '!$C112)</f>
        <v>40.417677818236008</v>
      </c>
      <c r="W112" s="10">
        <f>SUMIFS('Historical Data'!Q$2:Q$93,'Historical Data'!$B$2:$B$93,'Final Prices IND without CO2 '!$D112,'Historical Data'!$A$2:$A$93,'Final Prices IND without CO2 '!$C112)</f>
        <v>47.740153394570463</v>
      </c>
      <c r="X112" s="10">
        <f>SUMIFS('Historical Data'!R$2:R$93,'Historical Data'!$B$2:$B$93,'Final Prices IND without CO2 '!$D112,'Historical Data'!$A$2:$A$93,'Final Prices IND without CO2 '!$C112)</f>
        <v>39.875084145700946</v>
      </c>
      <c r="Y112" s="10">
        <f>SUMIFS('Historical Data'!S$2:S$93,'Historical Data'!$B$2:$B$93,'Final Prices IND without CO2 '!$D112,'Historical Data'!$A$2:$A$93,'Final Prices IND without CO2 '!$C112)</f>
        <v>32.327355237211378</v>
      </c>
      <c r="Z112" s="10">
        <f>SUMIFS('Historical Data'!T$2:T$93,'Historical Data'!$B$2:$B$93,'Final Prices IND without CO2 '!$D112,'Historical Data'!$A$2:$A$93,'Final Prices IND without CO2 '!$C112)</f>
        <v>39.023852784067138</v>
      </c>
      <c r="AA112" s="10">
        <f>SUMIFS('Historical Data'!U$2:U$93,'Historical Data'!$B$2:$B$93,'Final Prices IND without CO2 '!$D112,'Historical Data'!$A$2:$A$93,'Final Prices IND without CO2 '!$C112)</f>
        <v>40.400482640050662</v>
      </c>
      <c r="AB112" s="18">
        <f>AB111/AA111*AA112</f>
        <v>50.505384049780268</v>
      </c>
      <c r="AC112" s="18">
        <f t="shared" ref="AC112" si="113">AC111/AB111*AB112</f>
        <v>46.940783569333391</v>
      </c>
      <c r="AD112" s="18">
        <f t="shared" ref="AD112" si="114">AD111/AC111*AC112</f>
        <v>43.244506097106964</v>
      </c>
      <c r="AE112" s="18">
        <f t="shared" ref="AE112" si="115">AE111/AD111*AD112</f>
        <v>40.458473463907239</v>
      </c>
      <c r="AF112" s="18">
        <f t="shared" ref="AF112" si="116">AF111/AE111*AE112</f>
        <v>45.002722324564566</v>
      </c>
      <c r="AG112" s="18">
        <f t="shared" ref="AG112" si="117">AG111/AF111*AF112</f>
        <v>50.308646468107327</v>
      </c>
      <c r="AH112" s="18">
        <f t="shared" ref="AH112" si="118">AH111/AG111*AG112</f>
        <v>54.218468329594685</v>
      </c>
      <c r="AI112" s="18">
        <f t="shared" ref="AI112" si="119">AI111/AH111*AH112</f>
        <v>57.889745728991223</v>
      </c>
      <c r="AJ112" s="18">
        <f t="shared" ref="AJ112" si="120">AJ111/AI111*AI112</f>
        <v>61.502422310161251</v>
      </c>
      <c r="AK112" s="18">
        <f t="shared" ref="AK112" si="121">AK111/AJ111*AJ112</f>
        <v>64.452854801542443</v>
      </c>
      <c r="AL112" s="18">
        <f t="shared" ref="AL112" si="122">AL111/AK111*AK112</f>
        <v>66.980402823495453</v>
      </c>
      <c r="AM112" s="18">
        <f t="shared" ref="AM112" si="123">AM111/AL111*AL112</f>
        <v>68.975861615285126</v>
      </c>
      <c r="AN112" s="18">
        <f t="shared" ref="AN112" si="124">AN111/AM111*AM112</f>
        <v>69.593714316823579</v>
      </c>
      <c r="AO112" s="18">
        <f t="shared" ref="AO112" si="125">AO111/AN111*AN112</f>
        <v>69.502080035905209</v>
      </c>
      <c r="AP112" s="18">
        <f t="shared" ref="AP112" si="126">AP111/AO111*AO112</f>
        <v>70.003013321847249</v>
      </c>
      <c r="AQ112" s="18">
        <f t="shared" ref="AQ112" si="127">AQ111/AP111*AP112</f>
        <v>69.953387385944808</v>
      </c>
      <c r="AR112" s="18">
        <f t="shared" ref="AR112" si="128">AR111/AQ111*AQ112</f>
        <v>71.331393674125835</v>
      </c>
      <c r="AS112" s="18">
        <f t="shared" ref="AS112" si="129">AS111/AR111*AR112</f>
        <v>72.18152680544415</v>
      </c>
      <c r="AT112" s="18">
        <f t="shared" ref="AT112" si="130">AT111/AS111*AS112</f>
        <v>72.130169322552703</v>
      </c>
      <c r="AU112" s="18">
        <f t="shared" ref="AU112" si="131">AU111/AT111*AT112</f>
        <v>73.868820500720162</v>
      </c>
      <c r="AV112" s="18">
        <f t="shared" ref="AV112" si="132">AV111/AU111*AU112</f>
        <v>72.649904202259862</v>
      </c>
      <c r="AW112" s="18">
        <f t="shared" ref="AW112" si="133">AW111/AV111*AV112</f>
        <v>72.263990877398612</v>
      </c>
      <c r="AX112" s="18">
        <f t="shared" ref="AX112" si="134">AX111/AW111*AW112</f>
        <v>73.963873348330523</v>
      </c>
      <c r="AY112" s="21">
        <f t="shared" si="64"/>
        <v>73.594125178722607</v>
      </c>
      <c r="AZ112" s="21">
        <f t="shared" si="54"/>
        <v>73.497516372109004</v>
      </c>
      <c r="BA112" s="21">
        <f t="shared" si="55"/>
        <v>74.101489588070876</v>
      </c>
      <c r="BB112" s="21">
        <f t="shared" si="56"/>
        <v>74.446791206463331</v>
      </c>
      <c r="BC112" s="21">
        <f t="shared" si="57"/>
        <v>74.36271917642344</v>
      </c>
      <c r="BD112" s="21">
        <f t="shared" si="58"/>
        <v>74.746467153284641</v>
      </c>
      <c r="BE112" s="21">
        <f t="shared" si="59"/>
        <v>75.058736044481407</v>
      </c>
      <c r="BF112" s="21">
        <f t="shared" si="60"/>
        <v>75.207491291637439</v>
      </c>
      <c r="BG112" s="21">
        <f t="shared" si="61"/>
        <v>75.429666085979932</v>
      </c>
      <c r="BH112" s="21">
        <f t="shared" si="62"/>
        <v>75.739491337601066</v>
      </c>
    </row>
    <row r="113" spans="1:60" x14ac:dyDescent="0.3">
      <c r="A113" s="9" t="s">
        <v>147</v>
      </c>
      <c r="B113" s="9" t="s">
        <v>102</v>
      </c>
      <c r="C113" s="9" t="s">
        <v>45</v>
      </c>
      <c r="D113" s="36" t="s">
        <v>78</v>
      </c>
      <c r="E113" s="36" t="s">
        <v>79</v>
      </c>
      <c r="F113" s="36" t="s">
        <v>90</v>
      </c>
      <c r="G113" s="36" t="s">
        <v>90</v>
      </c>
      <c r="H113" s="36" t="s">
        <v>80</v>
      </c>
      <c r="I113" s="9" t="s">
        <v>145</v>
      </c>
      <c r="J113" s="10">
        <f>SUMIFS('Historical Data'!D$2:D$93,'Historical Data'!$B$2:$B$93,'Final Prices IND without CO2 '!$D113,'Historical Data'!$A$2:$A$93,'Final Prices IND without CO2 '!$C113)</f>
        <v>118.59439099867231</v>
      </c>
      <c r="K113" s="10">
        <f>SUMIFS('Historical Data'!E$2:E$93,'Historical Data'!$B$2:$B$93,'Final Prices IND without CO2 '!$D113,'Historical Data'!$A$2:$A$93,'Final Prices IND without CO2 '!$C113)</f>
        <v>114.71366516594415</v>
      </c>
      <c r="L113" s="10">
        <f>SUMIFS('Historical Data'!F$2:F$93,'Historical Data'!$B$2:$B$93,'Final Prices IND without CO2 '!$D113,'Historical Data'!$A$2:$A$93,'Final Prices IND without CO2 '!$C113)</f>
        <v>109.7781149606239</v>
      </c>
      <c r="M113" s="10">
        <f>SUMIFS('Historical Data'!G$2:G$93,'Historical Data'!$B$2:$B$93,'Final Prices IND without CO2 '!$D113,'Historical Data'!$A$2:$A$93,'Final Prices IND without CO2 '!$C113)</f>
        <v>105.30320992080466</v>
      </c>
      <c r="N113" s="10">
        <f>SUMIFS('Historical Data'!H$2:H$93,'Historical Data'!$B$2:$B$93,'Final Prices IND without CO2 '!$D113,'Historical Data'!$A$2:$A$93,'Final Prices IND without CO2 '!$C113)</f>
        <v>102.39292601293423</v>
      </c>
      <c r="O113" s="10">
        <f>SUMIFS('Historical Data'!I$2:I$93,'Historical Data'!$B$2:$B$93,'Final Prices IND without CO2 '!$D113,'Historical Data'!$A$2:$A$93,'Final Prices IND without CO2 '!$C113)</f>
        <v>97.891755425988691</v>
      </c>
      <c r="P113" s="10">
        <f>SUMIFS('Historical Data'!J$2:J$93,'Historical Data'!$B$2:$B$93,'Final Prices IND without CO2 '!$D113,'Historical Data'!$A$2:$A$93,'Final Prices IND without CO2 '!$C113)</f>
        <v>97.059120071720301</v>
      </c>
      <c r="Q113" s="10">
        <f>SUMIFS('Historical Data'!K$2:K$93,'Historical Data'!$B$2:$B$93,'Final Prices IND without CO2 '!$D113,'Historical Data'!$A$2:$A$93,'Final Prices IND without CO2 '!$C113)</f>
        <v>96.161643836779447</v>
      </c>
      <c r="R113" s="10">
        <f>SUMIFS('Historical Data'!L$2:L$93,'Historical Data'!$B$2:$B$93,'Final Prices IND without CO2 '!$D113,'Historical Data'!$A$2:$A$93,'Final Prices IND without CO2 '!$C113)</f>
        <v>95.005539514468325</v>
      </c>
      <c r="S113" s="10">
        <f>SUMIFS('Historical Data'!M$2:M$93,'Historical Data'!$B$2:$B$93,'Final Prices IND without CO2 '!$D113,'Historical Data'!$A$2:$A$93,'Final Prices IND without CO2 '!$C113)</f>
        <v>95.464328581305736</v>
      </c>
      <c r="T113" s="10">
        <f>SUMIFS('Historical Data'!N$2:N$93,'Historical Data'!$B$2:$B$93,'Final Prices IND without CO2 '!$D113,'Historical Data'!$A$2:$A$93,'Final Prices IND without CO2 '!$C113)</f>
        <v>109.1717397844838</v>
      </c>
      <c r="U113" s="10">
        <f>SUMIFS('Historical Data'!O$2:O$93,'Historical Data'!$B$2:$B$93,'Final Prices IND without CO2 '!$D113,'Historical Data'!$A$2:$A$93,'Final Prices IND without CO2 '!$C113)</f>
        <v>108.9197568805365</v>
      </c>
      <c r="V113" s="10">
        <f>SUMIFS('Historical Data'!P$2:P$93,'Historical Data'!$B$2:$B$93,'Final Prices IND without CO2 '!$D113,'Historical Data'!$A$2:$A$93,'Final Prices IND without CO2 '!$C113)</f>
        <v>114.4602289017225</v>
      </c>
      <c r="W113" s="10">
        <f>SUMIFS('Historical Data'!Q$2:Q$93,'Historical Data'!$B$2:$B$93,'Final Prices IND without CO2 '!$D113,'Historical Data'!$A$2:$A$93,'Final Prices IND without CO2 '!$C113)</f>
        <v>115.43760493102154</v>
      </c>
      <c r="X113" s="10">
        <f>SUMIFS('Historical Data'!R$2:R$93,'Historical Data'!$B$2:$B$93,'Final Prices IND without CO2 '!$D113,'Historical Data'!$A$2:$A$93,'Final Prices IND without CO2 '!$C113)</f>
        <v>110.68438139866969</v>
      </c>
      <c r="Y113" s="10">
        <f>SUMIFS('Historical Data'!S$2:S$93,'Historical Data'!$B$2:$B$93,'Final Prices IND without CO2 '!$D113,'Historical Data'!$A$2:$A$93,'Final Prices IND without CO2 '!$C113)</f>
        <v>111.96516827318933</v>
      </c>
      <c r="Z113" s="10">
        <f>SUMIFS('Historical Data'!T$2:T$93,'Historical Data'!$B$2:$B$93,'Final Prices IND without CO2 '!$D113,'Historical Data'!$A$2:$A$93,'Final Prices IND without CO2 '!$C113)</f>
        <v>125.55604799895042</v>
      </c>
      <c r="AA113" s="10">
        <f>SUMIFS('Historical Data'!U$2:U$93,'Historical Data'!$B$2:$B$93,'Final Prices IND without CO2 '!$D113,'Historical Data'!$A$2:$A$93,'Final Prices IND without CO2 '!$C113)</f>
        <v>115.82694789125703</v>
      </c>
      <c r="AB113" s="18">
        <f>AA113*AB99/AA99</f>
        <v>139.78585270349285</v>
      </c>
      <c r="AC113" s="18">
        <f t="shared" ref="AC113:AX113" si="135">AB113*AC99/AB99</f>
        <v>141.19363234853719</v>
      </c>
      <c r="AD113" s="18">
        <f t="shared" si="135"/>
        <v>131.97311337451248</v>
      </c>
      <c r="AE113" s="18">
        <f t="shared" si="135"/>
        <v>133.32435439663411</v>
      </c>
      <c r="AF113" s="18">
        <f t="shared" si="135"/>
        <v>148.29919140093335</v>
      </c>
      <c r="AG113" s="18">
        <f t="shared" si="135"/>
        <v>165.78400608496804</v>
      </c>
      <c r="AH113" s="18">
        <f t="shared" si="135"/>
        <v>178.66819154376134</v>
      </c>
      <c r="AI113" s="18">
        <f t="shared" si="135"/>
        <v>190.82484550648127</v>
      </c>
      <c r="AJ113" s="18">
        <f t="shared" si="135"/>
        <v>202.98741858701112</v>
      </c>
      <c r="AK113" s="18">
        <f t="shared" si="135"/>
        <v>212.64788132354414</v>
      </c>
      <c r="AL113" s="18">
        <f t="shared" si="135"/>
        <v>221.05545475730599</v>
      </c>
      <c r="AM113" s="18">
        <f t="shared" si="135"/>
        <v>227.65224889861929</v>
      </c>
      <c r="AN113" s="18">
        <f t="shared" si="135"/>
        <v>229.54833597451218</v>
      </c>
      <c r="AO113" s="18">
        <f t="shared" si="135"/>
        <v>229.21625547975387</v>
      </c>
      <c r="AP113" s="18">
        <f t="shared" si="135"/>
        <v>230.83792674424205</v>
      </c>
      <c r="AQ113" s="18">
        <f t="shared" si="135"/>
        <v>230.67156371339613</v>
      </c>
      <c r="AR113" s="18">
        <f t="shared" si="135"/>
        <v>235.11063871276099</v>
      </c>
      <c r="AS113" s="18">
        <f t="shared" si="135"/>
        <v>237.86254489518237</v>
      </c>
      <c r="AT113" s="18">
        <f t="shared" si="135"/>
        <v>237.74108216699992</v>
      </c>
      <c r="AU113" s="18">
        <f t="shared" si="135"/>
        <v>243.44620170841631</v>
      </c>
      <c r="AV113" s="18">
        <f t="shared" si="135"/>
        <v>239.38298038711795</v>
      </c>
      <c r="AW113" s="18">
        <f t="shared" si="135"/>
        <v>237.99865437323709</v>
      </c>
      <c r="AX113" s="18">
        <f t="shared" si="135"/>
        <v>243.44745585785097</v>
      </c>
      <c r="AY113" s="21">
        <f t="shared" si="64"/>
        <v>242.19283491268129</v>
      </c>
      <c r="AZ113" s="21">
        <f t="shared" si="54"/>
        <v>241.76094801163958</v>
      </c>
      <c r="BA113" s="21">
        <f t="shared" si="55"/>
        <v>243.64160944505147</v>
      </c>
      <c r="BB113" s="21">
        <f t="shared" si="56"/>
        <v>244.68812120931716</v>
      </c>
      <c r="BC113" s="21">
        <f t="shared" si="57"/>
        <v>244.32522545789891</v>
      </c>
      <c r="BD113" s="21">
        <f t="shared" si="58"/>
        <v>245.4793340937515</v>
      </c>
      <c r="BE113" s="21">
        <f t="shared" si="59"/>
        <v>246.41516409665292</v>
      </c>
      <c r="BF113" s="21">
        <f t="shared" si="60"/>
        <v>246.81138751682556</v>
      </c>
      <c r="BG113" s="21">
        <f t="shared" si="61"/>
        <v>247.44478785102069</v>
      </c>
      <c r="BH113" s="21">
        <f t="shared" si="62"/>
        <v>248.36653326602527</v>
      </c>
    </row>
    <row r="114" spans="1:60" x14ac:dyDescent="0.3">
      <c r="A114" s="9" t="s">
        <v>147</v>
      </c>
      <c r="B114" s="9" t="s">
        <v>102</v>
      </c>
      <c r="C114" s="9" t="s">
        <v>47</v>
      </c>
      <c r="D114" s="36" t="s">
        <v>78</v>
      </c>
      <c r="E114" s="36" t="s">
        <v>79</v>
      </c>
      <c r="F114" s="36" t="s">
        <v>90</v>
      </c>
      <c r="G114" s="36" t="s">
        <v>90</v>
      </c>
      <c r="H114" s="36" t="s">
        <v>80</v>
      </c>
      <c r="I114" s="9" t="s">
        <v>145</v>
      </c>
      <c r="J114" s="10">
        <f>SUMIFS('Historical Data'!D$2:D$93,'Historical Data'!$B$2:$B$93,'Final Prices IND without CO2 '!$D114,'Historical Data'!$A$2:$A$93,'Final Prices IND without CO2 '!$C114)</f>
        <v>70.375863194290559</v>
      </c>
      <c r="K114" s="10">
        <f>SUMIFS('Historical Data'!E$2:E$93,'Historical Data'!$B$2:$B$93,'Final Prices IND without CO2 '!$D114,'Historical Data'!$A$2:$A$93,'Final Prices IND without CO2 '!$C114)</f>
        <v>67.047536838357985</v>
      </c>
      <c r="L114" s="10">
        <f>SUMIFS('Historical Data'!F$2:F$93,'Historical Data'!$B$2:$B$93,'Final Prices IND without CO2 '!$D114,'Historical Data'!$A$2:$A$93,'Final Prices IND without CO2 '!$C114)</f>
        <v>64.902683504842116</v>
      </c>
      <c r="M114" s="10">
        <f>SUMIFS('Historical Data'!G$2:G$93,'Historical Data'!$B$2:$B$93,'Final Prices IND without CO2 '!$D114,'Historical Data'!$A$2:$A$93,'Final Prices IND without CO2 '!$C114)</f>
        <v>61.99436951300617</v>
      </c>
      <c r="N114" s="10">
        <f>SUMIFS('Historical Data'!H$2:H$93,'Historical Data'!$B$2:$B$93,'Final Prices IND without CO2 '!$D114,'Historical Data'!$A$2:$A$93,'Final Prices IND without CO2 '!$C114)</f>
        <v>66.467330902338063</v>
      </c>
      <c r="O114" s="10">
        <f>SUMIFS('Historical Data'!I$2:I$93,'Historical Data'!$B$2:$B$93,'Final Prices IND without CO2 '!$D114,'Historical Data'!$A$2:$A$93,'Final Prices IND without CO2 '!$C114)</f>
        <v>85.35197912031019</v>
      </c>
      <c r="P114" s="10">
        <f>SUMIFS('Historical Data'!J$2:J$93,'Historical Data'!$B$2:$B$93,'Final Prices IND without CO2 '!$D114,'Historical Data'!$A$2:$A$93,'Final Prices IND without CO2 '!$C114)</f>
        <v>111.0327325950234</v>
      </c>
      <c r="Q114" s="10">
        <f>SUMIFS('Historical Data'!K$2:K$93,'Historical Data'!$B$2:$B$93,'Final Prices IND without CO2 '!$D114,'Historical Data'!$A$2:$A$93,'Final Prices IND without CO2 '!$C114)</f>
        <v>110.90651788589915</v>
      </c>
      <c r="R114" s="10">
        <f>SUMIFS('Historical Data'!L$2:L$93,'Historical Data'!$B$2:$B$93,'Final Prices IND without CO2 '!$D114,'Historical Data'!$A$2:$A$93,'Final Prices IND without CO2 '!$C114)</f>
        <v>131.44811063396904</v>
      </c>
      <c r="S114" s="10">
        <f>SUMIFS('Historical Data'!M$2:M$93,'Historical Data'!$B$2:$B$93,'Final Prices IND without CO2 '!$D114,'Historical Data'!$A$2:$A$93,'Final Prices IND without CO2 '!$C114)</f>
        <v>139.0249242583098</v>
      </c>
      <c r="T114" s="10">
        <f>SUMIFS('Historical Data'!N$2:N$93,'Historical Data'!$B$2:$B$93,'Final Prices IND without CO2 '!$D114,'Historical Data'!$A$2:$A$93,'Final Prices IND without CO2 '!$C114)</f>
        <v>122.51745689336801</v>
      </c>
      <c r="U114" s="10">
        <f>SUMIFS('Historical Data'!O$2:O$93,'Historical Data'!$B$2:$B$93,'Final Prices IND without CO2 '!$D114,'Historical Data'!$A$2:$A$93,'Final Prices IND without CO2 '!$C114)</f>
        <v>120.90634574300564</v>
      </c>
      <c r="V114" s="10">
        <f>SUMIFS('Historical Data'!P$2:P$93,'Historical Data'!$B$2:$B$93,'Final Prices IND without CO2 '!$D114,'Historical Data'!$A$2:$A$93,'Final Prices IND without CO2 '!$C114)</f>
        <v>123.20667360514445</v>
      </c>
      <c r="W114" s="10">
        <f>SUMIFS('Historical Data'!Q$2:Q$93,'Historical Data'!$B$2:$B$93,'Final Prices IND without CO2 '!$D114,'Historical Data'!$A$2:$A$93,'Final Prices IND without CO2 '!$C114)</f>
        <v>126.17637018061457</v>
      </c>
      <c r="X114" s="10">
        <f>SUMIFS('Historical Data'!R$2:R$93,'Historical Data'!$B$2:$B$93,'Final Prices IND without CO2 '!$D114,'Historical Data'!$A$2:$A$93,'Final Prices IND without CO2 '!$C114)</f>
        <v>131.08161869973344</v>
      </c>
      <c r="Y114" s="10">
        <f>SUMIFS('Historical Data'!S$2:S$93,'Historical Data'!$B$2:$B$93,'Final Prices IND without CO2 '!$D114,'Historical Data'!$A$2:$A$93,'Final Prices IND without CO2 '!$C114)</f>
        <v>132.73042091022202</v>
      </c>
      <c r="Z114" s="10">
        <f>SUMIFS('Historical Data'!T$2:T$93,'Historical Data'!$B$2:$B$93,'Final Prices IND without CO2 '!$D114,'Historical Data'!$A$2:$A$93,'Final Prices IND without CO2 '!$C114)</f>
        <v>128.86257395076814</v>
      </c>
      <c r="AA114" s="10">
        <f>SUMIFS('Historical Data'!U$2:U$93,'Historical Data'!$B$2:$B$93,'Final Prices IND without CO2 '!$D114,'Historical Data'!$A$2:$A$93,'Final Prices IND without CO2 '!$C114)</f>
        <v>129.20259021350049</v>
      </c>
      <c r="AB114" s="18">
        <f>AB98/AA98*AA114</f>
        <v>134.47462319209743</v>
      </c>
      <c r="AC114" s="18">
        <f t="shared" ref="AC114:AX114" si="136">AC98/AB98*AB114</f>
        <v>133.72082855481804</v>
      </c>
      <c r="AD114" s="18">
        <f t="shared" si="136"/>
        <v>121.89924938836882</v>
      </c>
      <c r="AE114" s="18">
        <f t="shared" si="136"/>
        <v>114.70723716776327</v>
      </c>
      <c r="AF114" s="18">
        <f t="shared" si="136"/>
        <v>125.0202565301455</v>
      </c>
      <c r="AG114" s="18">
        <f t="shared" si="136"/>
        <v>140.56769606435293</v>
      </c>
      <c r="AH114" s="18">
        <f t="shared" si="136"/>
        <v>153.50118737124825</v>
      </c>
      <c r="AI114" s="18">
        <f t="shared" si="136"/>
        <v>164.75040547249301</v>
      </c>
      <c r="AJ114" s="18">
        <f t="shared" si="136"/>
        <v>178.14004017298973</v>
      </c>
      <c r="AK114" s="18">
        <f t="shared" si="136"/>
        <v>188.9583373257471</v>
      </c>
      <c r="AL114" s="18">
        <f t="shared" si="136"/>
        <v>197.017499418939</v>
      </c>
      <c r="AM114" s="18">
        <f t="shared" si="136"/>
        <v>206.10959651199678</v>
      </c>
      <c r="AN114" s="18">
        <f t="shared" si="136"/>
        <v>200.23367718701141</v>
      </c>
      <c r="AO114" s="18">
        <f t="shared" si="136"/>
        <v>200.9855698453033</v>
      </c>
      <c r="AP114" s="18">
        <f t="shared" si="136"/>
        <v>202.70120283264683</v>
      </c>
      <c r="AQ114" s="18">
        <f t="shared" si="136"/>
        <v>203.141816237087</v>
      </c>
      <c r="AR114" s="18">
        <f t="shared" si="136"/>
        <v>206.0152400838987</v>
      </c>
      <c r="AS114" s="18">
        <f t="shared" si="136"/>
        <v>210.64646052738522</v>
      </c>
      <c r="AT114" s="18">
        <f t="shared" si="136"/>
        <v>213.62628281735053</v>
      </c>
      <c r="AU114" s="18">
        <f t="shared" si="136"/>
        <v>219.62347178958632</v>
      </c>
      <c r="AV114" s="18">
        <f t="shared" si="136"/>
        <v>215.48872271377894</v>
      </c>
      <c r="AW114" s="18">
        <f t="shared" si="136"/>
        <v>214.75976812409428</v>
      </c>
      <c r="AX114" s="18">
        <f t="shared" si="136"/>
        <v>224.7238960925886</v>
      </c>
      <c r="AY114" s="21">
        <f t="shared" si="64"/>
        <v>222.84388517297521</v>
      </c>
      <c r="AZ114" s="21">
        <f t="shared" si="54"/>
        <v>224.19074882228097</v>
      </c>
      <c r="BA114" s="21">
        <f t="shared" si="55"/>
        <v>228.04785496490877</v>
      </c>
      <c r="BB114" s="21">
        <f t="shared" si="56"/>
        <v>230.72613855876625</v>
      </c>
      <c r="BC114" s="21">
        <f t="shared" si="57"/>
        <v>231.26904113959063</v>
      </c>
      <c r="BD114" s="21">
        <f t="shared" si="58"/>
        <v>234.43124423261906</v>
      </c>
      <c r="BE114" s="21">
        <f t="shared" si="59"/>
        <v>236.84365864224037</v>
      </c>
      <c r="BF114" s="21">
        <f t="shared" si="60"/>
        <v>238.65260141618</v>
      </c>
      <c r="BG114" s="21">
        <f t="shared" si="61"/>
        <v>240.81279976312271</v>
      </c>
      <c r="BH114" s="21">
        <f t="shared" si="62"/>
        <v>243.39453136793782</v>
      </c>
    </row>
    <row r="115" spans="1:60" x14ac:dyDescent="0.3">
      <c r="A115" s="9" t="s">
        <v>147</v>
      </c>
      <c r="B115" s="9" t="s">
        <v>102</v>
      </c>
      <c r="C115" s="9" t="s">
        <v>49</v>
      </c>
      <c r="D115" s="36" t="s">
        <v>78</v>
      </c>
      <c r="E115" s="36" t="s">
        <v>79</v>
      </c>
      <c r="F115" s="36" t="s">
        <v>90</v>
      </c>
      <c r="G115" s="36" t="s">
        <v>90</v>
      </c>
      <c r="H115" s="36" t="s">
        <v>80</v>
      </c>
      <c r="I115" s="9" t="s">
        <v>145</v>
      </c>
      <c r="J115" s="10">
        <f>SUMIFS('Historical Data'!D$2:D$93,'Historical Data'!$B$2:$B$93,'Final Prices IND without CO2 '!$D115,'Historical Data'!$A$2:$A$93,'Final Prices IND without CO2 '!$C115)</f>
        <v>83.209656034500838</v>
      </c>
      <c r="K115" s="10">
        <f>SUMIFS('Historical Data'!E$2:E$93,'Historical Data'!$B$2:$B$93,'Final Prices IND without CO2 '!$D115,'Historical Data'!$A$2:$A$93,'Final Prices IND without CO2 '!$C115)</f>
        <v>86.456550439159528</v>
      </c>
      <c r="L115" s="10">
        <f>SUMIFS('Historical Data'!F$2:F$93,'Historical Data'!$B$2:$B$93,'Final Prices IND without CO2 '!$D115,'Historical Data'!$A$2:$A$93,'Final Prices IND without CO2 '!$C115)</f>
        <v>93.356308300043352</v>
      </c>
      <c r="M115" s="10">
        <f>SUMIFS('Historical Data'!G$2:G$93,'Historical Data'!$B$2:$B$93,'Final Prices IND without CO2 '!$D115,'Historical Data'!$A$2:$A$93,'Final Prices IND without CO2 '!$C115)</f>
        <v>100.30907879021039</v>
      </c>
      <c r="N115" s="10">
        <f>SUMIFS('Historical Data'!H$2:H$93,'Historical Data'!$B$2:$B$93,'Final Prices IND without CO2 '!$D115,'Historical Data'!$A$2:$A$93,'Final Prices IND without CO2 '!$C115)</f>
        <v>94.546645385442389</v>
      </c>
      <c r="O115" s="10">
        <f>SUMIFS('Historical Data'!I$2:I$93,'Historical Data'!$B$2:$B$93,'Final Prices IND without CO2 '!$D115,'Historical Data'!$A$2:$A$93,'Final Prices IND without CO2 '!$C115)</f>
        <v>89.954657291716501</v>
      </c>
      <c r="P115" s="10">
        <f>SUMIFS('Historical Data'!J$2:J$93,'Historical Data'!$B$2:$B$93,'Final Prices IND without CO2 '!$D115,'Historical Data'!$A$2:$A$93,'Final Prices IND without CO2 '!$C115)</f>
        <v>91.302955377533138</v>
      </c>
      <c r="Q115" s="10">
        <f>SUMIFS('Historical Data'!K$2:K$93,'Historical Data'!$B$2:$B$93,'Final Prices IND without CO2 '!$D115,'Historical Data'!$A$2:$A$93,'Final Prices IND without CO2 '!$C115)</f>
        <v>85.705460853535925</v>
      </c>
      <c r="R115" s="10">
        <f>SUMIFS('Historical Data'!L$2:L$93,'Historical Data'!$B$2:$B$93,'Final Prices IND without CO2 '!$D115,'Historical Data'!$A$2:$A$93,'Final Prices IND without CO2 '!$C115)</f>
        <v>105.74447986770882</v>
      </c>
      <c r="S115" s="10">
        <f>SUMIFS('Historical Data'!M$2:M$93,'Historical Data'!$B$2:$B$93,'Final Prices IND without CO2 '!$D115,'Historical Data'!$A$2:$A$93,'Final Prices IND without CO2 '!$C115)</f>
        <v>94.631281733465713</v>
      </c>
      <c r="T115" s="10">
        <f>SUMIFS('Historical Data'!N$2:N$93,'Historical Data'!$B$2:$B$93,'Final Prices IND without CO2 '!$D115,'Historical Data'!$A$2:$A$93,'Final Prices IND without CO2 '!$C115)</f>
        <v>99.008513958704626</v>
      </c>
      <c r="U115" s="10">
        <f>SUMIFS('Historical Data'!O$2:O$93,'Historical Data'!$B$2:$B$93,'Final Prices IND without CO2 '!$D115,'Historical Data'!$A$2:$A$93,'Final Prices IND without CO2 '!$C115)</f>
        <v>96.861121622299891</v>
      </c>
      <c r="V115" s="10">
        <f>SUMIFS('Historical Data'!P$2:P$93,'Historical Data'!$B$2:$B$93,'Final Prices IND without CO2 '!$D115,'Historical Data'!$A$2:$A$93,'Final Prices IND without CO2 '!$C115)</f>
        <v>96.428589347406401</v>
      </c>
      <c r="W115" s="10">
        <f>SUMIFS('Historical Data'!Q$2:Q$93,'Historical Data'!$B$2:$B$93,'Final Prices IND without CO2 '!$D115,'Historical Data'!$A$2:$A$93,'Final Prices IND without CO2 '!$C115)</f>
        <v>99.070421853281317</v>
      </c>
      <c r="X115" s="10">
        <f>SUMIFS('Historical Data'!R$2:R$93,'Historical Data'!$B$2:$B$93,'Final Prices IND without CO2 '!$D115,'Historical Data'!$A$2:$A$93,'Final Prices IND without CO2 '!$C115)</f>
        <v>92.873363685032103</v>
      </c>
      <c r="Y115" s="10">
        <f>SUMIFS('Historical Data'!S$2:S$93,'Historical Data'!$B$2:$B$93,'Final Prices IND without CO2 '!$D115,'Historical Data'!$A$2:$A$93,'Final Prices IND without CO2 '!$C115)</f>
        <v>87.649706693283477</v>
      </c>
      <c r="Z115" s="10">
        <f>SUMIFS('Historical Data'!T$2:T$93,'Historical Data'!$B$2:$B$93,'Final Prices IND without CO2 '!$D115,'Historical Data'!$A$2:$A$93,'Final Prices IND without CO2 '!$C115)</f>
        <v>89.679963444687303</v>
      </c>
      <c r="AA115" s="10">
        <f>SUMIFS('Historical Data'!U$2:U$93,'Historical Data'!$B$2:$B$93,'Final Prices IND without CO2 '!$D115,'Historical Data'!$A$2:$A$93,'Final Prices IND without CO2 '!$C115)</f>
        <v>76.448501465802494</v>
      </c>
      <c r="AB115" s="18">
        <f>AB111/AA111*AA115</f>
        <v>95.569673287341274</v>
      </c>
      <c r="AC115" s="18">
        <f t="shared" ref="AC115:AX115" si="137">AC111/AB111*AB115</f>
        <v>88.824497308074768</v>
      </c>
      <c r="AD115" s="18">
        <f t="shared" si="137"/>
        <v>81.830153298100328</v>
      </c>
      <c r="AE115" s="18">
        <f t="shared" si="137"/>
        <v>76.558235590072769</v>
      </c>
      <c r="AF115" s="18">
        <f t="shared" si="137"/>
        <v>85.157167904325362</v>
      </c>
      <c r="AG115" s="18">
        <f t="shared" si="137"/>
        <v>95.197393247152036</v>
      </c>
      <c r="AH115" s="18">
        <f t="shared" si="137"/>
        <v>102.59582026526471</v>
      </c>
      <c r="AI115" s="18">
        <f t="shared" si="137"/>
        <v>109.54285746157038</v>
      </c>
      <c r="AJ115" s="18">
        <f t="shared" si="137"/>
        <v>116.37900626136849</v>
      </c>
      <c r="AK115" s="18">
        <f t="shared" si="137"/>
        <v>121.96201240146105</v>
      </c>
      <c r="AL115" s="18">
        <f t="shared" si="137"/>
        <v>126.74480820077673</v>
      </c>
      <c r="AM115" s="18">
        <f t="shared" si="137"/>
        <v>130.52074909059797</v>
      </c>
      <c r="AN115" s="18">
        <f t="shared" si="137"/>
        <v>131.68989138971466</v>
      </c>
      <c r="AO115" s="18">
        <f t="shared" si="137"/>
        <v>131.51649486072961</v>
      </c>
      <c r="AP115" s="18">
        <f t="shared" si="137"/>
        <v>132.4643944040545</v>
      </c>
      <c r="AQ115" s="18">
        <f t="shared" si="137"/>
        <v>132.37048888150466</v>
      </c>
      <c r="AR115" s="18">
        <f t="shared" si="137"/>
        <v>134.97804475355895</v>
      </c>
      <c r="AS115" s="18">
        <f t="shared" si="137"/>
        <v>136.58672365263939</v>
      </c>
      <c r="AT115" s="18">
        <f t="shared" si="137"/>
        <v>136.48954158080409</v>
      </c>
      <c r="AU115" s="18">
        <f t="shared" si="137"/>
        <v>139.77953388923476</v>
      </c>
      <c r="AV115" s="18">
        <f t="shared" si="137"/>
        <v>137.47301876020123</v>
      </c>
      <c r="AW115" s="18">
        <f t="shared" si="137"/>
        <v>136.74276769750523</v>
      </c>
      <c r="AX115" s="18">
        <f t="shared" si="137"/>
        <v>139.95939925927527</v>
      </c>
      <c r="AY115" s="21">
        <f t="shared" si="64"/>
        <v>139.25973698696794</v>
      </c>
      <c r="AZ115" s="21">
        <f t="shared" si="54"/>
        <v>139.076927326999</v>
      </c>
      <c r="BA115" s="21">
        <f t="shared" si="55"/>
        <v>140.21980593310718</v>
      </c>
      <c r="BB115" s="21">
        <f t="shared" si="56"/>
        <v>140.8732088024492</v>
      </c>
      <c r="BC115" s="21">
        <f t="shared" si="57"/>
        <v>140.71412207150576</v>
      </c>
      <c r="BD115" s="21">
        <f t="shared" si="58"/>
        <v>141.44027571756362</v>
      </c>
      <c r="BE115" s="21">
        <f t="shared" si="59"/>
        <v>142.03117184618327</v>
      </c>
      <c r="BF115" s="21">
        <f t="shared" si="60"/>
        <v>142.31265649654176</v>
      </c>
      <c r="BG115" s="21">
        <f t="shared" si="61"/>
        <v>142.7330705357075</v>
      </c>
      <c r="BH115" s="21">
        <f t="shared" si="62"/>
        <v>143.31934264571487</v>
      </c>
    </row>
    <row r="116" spans="1:60" x14ac:dyDescent="0.3">
      <c r="A116" s="9" t="s">
        <v>147</v>
      </c>
      <c r="B116" s="9" t="s">
        <v>102</v>
      </c>
      <c r="C116" s="9" t="s">
        <v>97</v>
      </c>
      <c r="D116" s="36" t="s">
        <v>78</v>
      </c>
      <c r="E116" s="36" t="s">
        <v>79</v>
      </c>
      <c r="F116" s="36" t="s">
        <v>90</v>
      </c>
      <c r="G116" s="36" t="s">
        <v>90</v>
      </c>
      <c r="H116" s="36" t="s">
        <v>80</v>
      </c>
      <c r="I116" s="9" t="s">
        <v>145</v>
      </c>
      <c r="J116" s="10">
        <f>SUMIFS('Historical Data'!D$2:D$93,'Historical Data'!$B$2:$B$93,'Final Prices IND without CO2 '!$D116,'Historical Data'!$A$2:$A$93,'Final Prices IND without CO2 '!$C116)</f>
        <v>54.037283297370863</v>
      </c>
      <c r="K116" s="10">
        <f>SUMIFS('Historical Data'!E$2:E$93,'Historical Data'!$B$2:$B$93,'Final Prices IND without CO2 '!$D116,'Historical Data'!$A$2:$A$93,'Final Prices IND without CO2 '!$C116)</f>
        <v>53.565440253611676</v>
      </c>
      <c r="L116" s="10">
        <f>SUMIFS('Historical Data'!F$2:F$93,'Historical Data'!$B$2:$B$93,'Final Prices IND without CO2 '!$D116,'Historical Data'!$A$2:$A$93,'Final Prices IND without CO2 '!$C116)</f>
        <v>56.08431497820601</v>
      </c>
      <c r="M116" s="10">
        <f>SUMIFS('Historical Data'!G$2:G$93,'Historical Data'!$B$2:$B$93,'Final Prices IND without CO2 '!$D116,'Historical Data'!$A$2:$A$93,'Final Prices IND without CO2 '!$C116)</f>
        <v>71.060413393860884</v>
      </c>
      <c r="N116" s="10">
        <f>SUMIFS('Historical Data'!H$2:H$93,'Historical Data'!$B$2:$B$93,'Final Prices IND without CO2 '!$D116,'Historical Data'!$A$2:$A$93,'Final Prices IND without CO2 '!$C116)</f>
        <v>71.050187340846392</v>
      </c>
      <c r="O116" s="10">
        <f>SUMIFS('Historical Data'!I$2:I$93,'Historical Data'!$B$2:$B$93,'Final Prices IND without CO2 '!$D116,'Historical Data'!$A$2:$A$93,'Final Prices IND without CO2 '!$C116)</f>
        <v>68.7894153926798</v>
      </c>
      <c r="P116" s="10">
        <f>SUMIFS('Historical Data'!J$2:J$93,'Historical Data'!$B$2:$B$93,'Final Prices IND without CO2 '!$D116,'Historical Data'!$A$2:$A$93,'Final Prices IND without CO2 '!$C116)</f>
        <v>70.544873234865918</v>
      </c>
      <c r="Q116" s="10">
        <f>SUMIFS('Historical Data'!K$2:K$93,'Historical Data'!$B$2:$B$93,'Final Prices IND without CO2 '!$D116,'Historical Data'!$A$2:$A$93,'Final Prices IND without CO2 '!$C116)</f>
        <v>67.36184788563601</v>
      </c>
      <c r="R116" s="10">
        <f>SUMIFS('Historical Data'!L$2:L$93,'Historical Data'!$B$2:$B$93,'Final Prices IND without CO2 '!$D116,'Historical Data'!$A$2:$A$93,'Final Prices IND without CO2 '!$C116)</f>
        <v>69.847636776033596</v>
      </c>
      <c r="S116" s="10">
        <f>SUMIFS('Historical Data'!M$2:M$93,'Historical Data'!$B$2:$B$93,'Final Prices IND without CO2 '!$D116,'Historical Data'!$A$2:$A$93,'Final Prices IND without CO2 '!$C116)</f>
        <v>74.041552992695699</v>
      </c>
      <c r="T116" s="10">
        <f>SUMIFS('Historical Data'!N$2:N$93,'Historical Data'!$B$2:$B$93,'Final Prices IND without CO2 '!$D116,'Historical Data'!$A$2:$A$93,'Final Prices IND without CO2 '!$C116)</f>
        <v>74.636397593647345</v>
      </c>
      <c r="U116" s="10">
        <f>SUMIFS('Historical Data'!O$2:O$93,'Historical Data'!$B$2:$B$93,'Final Prices IND without CO2 '!$D116,'Historical Data'!$A$2:$A$93,'Final Prices IND without CO2 '!$C116)</f>
        <v>78.180153967109831</v>
      </c>
      <c r="V116" s="10">
        <f>SUMIFS('Historical Data'!P$2:P$93,'Historical Data'!$B$2:$B$93,'Final Prices IND without CO2 '!$D116,'Historical Data'!$A$2:$A$93,'Final Prices IND without CO2 '!$C116)</f>
        <v>75.041429840699607</v>
      </c>
      <c r="W116" s="10">
        <f>SUMIFS('Historical Data'!Q$2:Q$93,'Historical Data'!$B$2:$B$93,'Final Prices IND without CO2 '!$D116,'Historical Data'!$A$2:$A$93,'Final Prices IND without CO2 '!$C116)</f>
        <v>73.400463518437022</v>
      </c>
      <c r="X116" s="10">
        <f>SUMIFS('Historical Data'!R$2:R$93,'Historical Data'!$B$2:$B$93,'Final Prices IND without CO2 '!$D116,'Historical Data'!$A$2:$A$93,'Final Prices IND without CO2 '!$C116)</f>
        <v>71.079517201804094</v>
      </c>
      <c r="Y116" s="10">
        <f>SUMIFS('Historical Data'!S$2:S$93,'Historical Data'!$B$2:$B$93,'Final Prices IND without CO2 '!$D116,'Historical Data'!$A$2:$A$93,'Final Prices IND without CO2 '!$C116)</f>
        <v>68.544856883386842</v>
      </c>
      <c r="Z116" s="10">
        <f>SUMIFS('Historical Data'!T$2:T$93,'Historical Data'!$B$2:$B$93,'Final Prices IND without CO2 '!$D116,'Historical Data'!$A$2:$A$93,'Final Prices IND without CO2 '!$C116)</f>
        <v>66.864159543504542</v>
      </c>
      <c r="AA116" s="10">
        <f>SUMIFS('Historical Data'!U$2:U$93,'Historical Data'!$B$2:$B$93,'Final Prices IND without CO2 '!$D116,'Historical Data'!$A$2:$A$93,'Final Prices IND without CO2 '!$C116)</f>
        <v>64.958471526938382</v>
      </c>
      <c r="AB116" s="18">
        <f>AB111/AA111*AA116</f>
        <v>81.205776202841562</v>
      </c>
      <c r="AC116" s="18">
        <f t="shared" ref="AC116:AX116" si="138">AC111/AB111*AB116</f>
        <v>75.474384306437003</v>
      </c>
      <c r="AD116" s="18">
        <f t="shared" si="138"/>
        <v>69.53127374821662</v>
      </c>
      <c r="AE116" s="18">
        <f t="shared" si="138"/>
        <v>65.051712870460761</v>
      </c>
      <c r="AF116" s="18">
        <f t="shared" si="138"/>
        <v>72.358245885333702</v>
      </c>
      <c r="AG116" s="18">
        <f t="shared" si="138"/>
        <v>80.889448976970456</v>
      </c>
      <c r="AH116" s="18">
        <f t="shared" si="138"/>
        <v>87.175909817738997</v>
      </c>
      <c r="AI116" s="18">
        <f t="shared" si="138"/>
        <v>93.078823665104196</v>
      </c>
      <c r="AJ116" s="18">
        <f t="shared" si="138"/>
        <v>98.887515381111768</v>
      </c>
      <c r="AK116" s="18">
        <f t="shared" si="138"/>
        <v>103.63140883137324</v>
      </c>
      <c r="AL116" s="18">
        <f t="shared" si="138"/>
        <v>107.69536167272469</v>
      </c>
      <c r="AM116" s="18">
        <f t="shared" si="138"/>
        <v>110.90378752903236</v>
      </c>
      <c r="AN116" s="18">
        <f t="shared" si="138"/>
        <v>111.89721049079024</v>
      </c>
      <c r="AO116" s="18">
        <f t="shared" si="138"/>
        <v>111.74987505222728</v>
      </c>
      <c r="AP116" s="18">
        <f t="shared" si="138"/>
        <v>112.55530752395482</v>
      </c>
      <c r="AQ116" s="18">
        <f t="shared" si="138"/>
        <v>112.47551578054826</v>
      </c>
      <c r="AR116" s="18">
        <f t="shared" si="138"/>
        <v>114.69116213884227</v>
      </c>
      <c r="AS116" s="18">
        <f t="shared" si="138"/>
        <v>116.05806038352073</v>
      </c>
      <c r="AT116" s="18">
        <f t="shared" si="138"/>
        <v>115.97548454847879</v>
      </c>
      <c r="AU116" s="18">
        <f t="shared" si="138"/>
        <v>118.77099875207165</v>
      </c>
      <c r="AV116" s="18">
        <f t="shared" si="138"/>
        <v>116.81114742126697</v>
      </c>
      <c r="AW116" s="18">
        <f t="shared" si="138"/>
        <v>116.19065137550898</v>
      </c>
      <c r="AX116" s="18">
        <f t="shared" si="138"/>
        <v>118.92383078009625</v>
      </c>
      <c r="AY116" s="21">
        <f t="shared" si="64"/>
        <v>118.32932610148623</v>
      </c>
      <c r="AZ116" s="21">
        <f t="shared" si="54"/>
        <v>118.17399230338356</v>
      </c>
      <c r="BA116" s="21">
        <f t="shared" si="55"/>
        <v>119.14509894341154</v>
      </c>
      <c r="BB116" s="21">
        <f t="shared" si="56"/>
        <v>119.70029689850503</v>
      </c>
      <c r="BC116" s="21">
        <f t="shared" si="57"/>
        <v>119.56512052899939</v>
      </c>
      <c r="BD116" s="21">
        <f t="shared" si="58"/>
        <v>120.18213499020146</v>
      </c>
      <c r="BE116" s="21">
        <f t="shared" si="59"/>
        <v>120.68422082066729</v>
      </c>
      <c r="BF116" s="21">
        <f t="shared" si="60"/>
        <v>120.92339899021931</v>
      </c>
      <c r="BG116" s="21">
        <f t="shared" si="61"/>
        <v>121.28062578824745</v>
      </c>
      <c r="BH116" s="21">
        <f t="shared" si="62"/>
        <v>121.77878257922112</v>
      </c>
    </row>
    <row r="117" spans="1:60" x14ac:dyDescent="0.3">
      <c r="A117" s="9" t="s">
        <v>147</v>
      </c>
      <c r="B117" s="9" t="s">
        <v>103</v>
      </c>
      <c r="C117" s="9" t="s">
        <v>5</v>
      </c>
      <c r="D117" s="36" t="s">
        <v>78</v>
      </c>
      <c r="E117" s="36" t="s">
        <v>79</v>
      </c>
      <c r="F117" s="36" t="s">
        <v>90</v>
      </c>
      <c r="G117" s="36" t="s">
        <v>90</v>
      </c>
      <c r="H117" s="36" t="s">
        <v>80</v>
      </c>
      <c r="I117" s="9" t="s">
        <v>145</v>
      </c>
      <c r="J117" s="10">
        <f>SUMIFS('Historical Data'!D$2:D$93,'Historical Data'!$B$2:$B$93,'Final Prices IND without CO2 '!$D117,'Historical Data'!$A$2:$A$93,'Final Prices IND without CO2 '!$C117)</f>
        <v>56.614178615567198</v>
      </c>
      <c r="K117" s="10">
        <f>SUMIFS('Historical Data'!E$2:E$93,'Historical Data'!$B$2:$B$93,'Final Prices IND without CO2 '!$D117,'Historical Data'!$A$2:$A$93,'Final Prices IND without CO2 '!$C117)</f>
        <v>96.08580468356763</v>
      </c>
      <c r="L117" s="10">
        <f>SUMIFS('Historical Data'!F$2:F$93,'Historical Data'!$B$2:$B$93,'Final Prices IND without CO2 '!$D117,'Historical Data'!$A$2:$A$93,'Final Prices IND without CO2 '!$C117)</f>
        <v>94.965320319435818</v>
      </c>
      <c r="M117" s="10">
        <f>SUMIFS('Historical Data'!G$2:G$93,'Historical Data'!$B$2:$B$93,'Final Prices IND without CO2 '!$D117,'Historical Data'!$A$2:$A$93,'Final Prices IND without CO2 '!$C117)</f>
        <v>91.564393878445927</v>
      </c>
      <c r="N117" s="10">
        <f>SUMIFS('Historical Data'!H$2:H$93,'Historical Data'!$B$2:$B$93,'Final Prices IND without CO2 '!$D117,'Historical Data'!$A$2:$A$93,'Final Prices IND without CO2 '!$C117)</f>
        <v>95.310132309309637</v>
      </c>
      <c r="O117" s="10">
        <f>SUMIFS('Historical Data'!I$2:I$93,'Historical Data'!$B$2:$B$93,'Final Prices IND without CO2 '!$D117,'Historical Data'!$A$2:$A$93,'Final Prices IND without CO2 '!$C117)</f>
        <v>100.94559805926909</v>
      </c>
      <c r="P117" s="10">
        <f>SUMIFS('Historical Data'!J$2:J$93,'Historical Data'!$B$2:$B$93,'Final Prices IND without CO2 '!$D117,'Historical Data'!$A$2:$A$93,'Final Prices IND without CO2 '!$C117)</f>
        <v>103.11326739805533</v>
      </c>
      <c r="Q117" s="10">
        <f>SUMIFS('Historical Data'!K$2:K$93,'Historical Data'!$B$2:$B$93,'Final Prices IND without CO2 '!$D117,'Historical Data'!$A$2:$A$93,'Final Prices IND without CO2 '!$C117)</f>
        <v>111.85628006998608</v>
      </c>
      <c r="R117" s="10">
        <f>SUMIFS('Historical Data'!L$2:L$93,'Historical Data'!$B$2:$B$93,'Final Prices IND without CO2 '!$D117,'Historical Data'!$A$2:$A$93,'Final Prices IND without CO2 '!$C117)</f>
        <v>123.12806957777781</v>
      </c>
      <c r="S117" s="10">
        <f>SUMIFS('Historical Data'!M$2:M$93,'Historical Data'!$B$2:$B$93,'Final Prices IND without CO2 '!$D117,'Historical Data'!$A$2:$A$93,'Final Prices IND without CO2 '!$C117)</f>
        <v>134.55210295189593</v>
      </c>
      <c r="T117" s="10">
        <f>SUMIFS('Historical Data'!N$2:N$93,'Historical Data'!$B$2:$B$93,'Final Prices IND without CO2 '!$D117,'Historical Data'!$A$2:$A$93,'Final Prices IND without CO2 '!$C117)</f>
        <v>127.02918623025832</v>
      </c>
      <c r="U117" s="10">
        <f>SUMIFS('Historical Data'!O$2:O$93,'Historical Data'!$B$2:$B$93,'Final Prices IND without CO2 '!$D117,'Historical Data'!$A$2:$A$93,'Final Prices IND without CO2 '!$C117)</f>
        <v>122.95596020264156</v>
      </c>
      <c r="V117" s="10">
        <f>SUMIFS('Historical Data'!P$2:P$93,'Historical Data'!$B$2:$B$93,'Final Prices IND without CO2 '!$D117,'Historical Data'!$A$2:$A$93,'Final Prices IND without CO2 '!$C117)</f>
        <v>118.05762827759926</v>
      </c>
      <c r="W117" s="10">
        <f>SUMIFS('Historical Data'!Q$2:Q$93,'Historical Data'!$B$2:$B$93,'Final Prices IND without CO2 '!$D117,'Historical Data'!$A$2:$A$93,'Final Prices IND without CO2 '!$C117)</f>
        <v>115.95132401208242</v>
      </c>
      <c r="X117" s="10">
        <f>SUMIFS('Historical Data'!R$2:R$93,'Historical Data'!$B$2:$B$93,'Final Prices IND without CO2 '!$D117,'Historical Data'!$A$2:$A$93,'Final Prices IND without CO2 '!$C117)</f>
        <v>110.11282558283669</v>
      </c>
      <c r="Y117" s="10">
        <f>SUMIFS('Historical Data'!S$2:S$93,'Historical Data'!$B$2:$B$93,'Final Prices IND without CO2 '!$D117,'Historical Data'!$A$2:$A$93,'Final Prices IND without CO2 '!$C117)</f>
        <v>106.18203761728584</v>
      </c>
      <c r="Z117" s="10">
        <f>SUMIFS('Historical Data'!T$2:T$93,'Historical Data'!$B$2:$B$93,'Final Prices IND without CO2 '!$D117,'Historical Data'!$A$2:$A$93,'Final Prices IND without CO2 '!$C117)</f>
        <v>102.45220735279828</v>
      </c>
      <c r="AA117" s="10">
        <f>SUMIFS('Historical Data'!U$2:U$93,'Historical Data'!$B$2:$B$93,'Final Prices IND without CO2 '!$D117,'Historical Data'!$A$2:$A$93,'Final Prices IND without CO2 '!$C117)</f>
        <v>95.714796838702114</v>
      </c>
      <c r="AB117" s="18">
        <f>AB127/AA127*AA117</f>
        <v>119.65482236078761</v>
      </c>
      <c r="AC117" s="18">
        <f t="shared" ref="AC117:AX117" si="139">AC127/AB127*AB117</f>
        <v>111.20974971556919</v>
      </c>
      <c r="AD117" s="18">
        <f t="shared" si="139"/>
        <v>102.45271454681358</v>
      </c>
      <c r="AE117" s="18">
        <f t="shared" si="139"/>
        <v>88.414400850125872</v>
      </c>
      <c r="AF117" s="18">
        <f t="shared" si="139"/>
        <v>97.047039278183206</v>
      </c>
      <c r="AG117" s="18">
        <f t="shared" si="139"/>
        <v>108.41891954899734</v>
      </c>
      <c r="AH117" s="18">
        <f t="shared" si="139"/>
        <v>115.88738197326452</v>
      </c>
      <c r="AI117" s="18">
        <f t="shared" si="139"/>
        <v>123.29982556184081</v>
      </c>
      <c r="AJ117" s="18">
        <f t="shared" si="139"/>
        <v>129.50944244850169</v>
      </c>
      <c r="AK117" s="18">
        <f t="shared" si="139"/>
        <v>134.62536505288955</v>
      </c>
      <c r="AL117" s="18">
        <f t="shared" si="139"/>
        <v>137.35979903335297</v>
      </c>
      <c r="AM117" s="18">
        <f t="shared" si="139"/>
        <v>140.46580035686463</v>
      </c>
      <c r="AN117" s="18">
        <f t="shared" si="139"/>
        <v>139.93422480447342</v>
      </c>
      <c r="AO117" s="18">
        <f t="shared" si="139"/>
        <v>139.85435237962474</v>
      </c>
      <c r="AP117" s="18">
        <f t="shared" si="139"/>
        <v>140.27428951751472</v>
      </c>
      <c r="AQ117" s="18">
        <f t="shared" si="139"/>
        <v>140.28059966708955</v>
      </c>
      <c r="AR117" s="18">
        <f t="shared" si="139"/>
        <v>144.65409730990515</v>
      </c>
      <c r="AS117" s="18">
        <f t="shared" si="139"/>
        <v>146.48405587221637</v>
      </c>
      <c r="AT117" s="18">
        <f t="shared" si="139"/>
        <v>149.52198784847999</v>
      </c>
      <c r="AU117" s="18">
        <f t="shared" si="139"/>
        <v>153.35603959390923</v>
      </c>
      <c r="AV117" s="18">
        <f t="shared" si="139"/>
        <v>149.88563791380926</v>
      </c>
      <c r="AW117" s="18">
        <f t="shared" si="139"/>
        <v>150.43348019583894</v>
      </c>
      <c r="AX117" s="18">
        <f t="shared" si="139"/>
        <v>155.49362159458647</v>
      </c>
      <c r="AY117" s="21">
        <f>TREND(AT117:AX117,AT$1:AX$1,AY$1)</f>
        <v>154.44436585756762</v>
      </c>
      <c r="AZ117" s="21">
        <f t="shared" si="54"/>
        <v>155.05801989357042</v>
      </c>
      <c r="BA117" s="21">
        <f t="shared" si="55"/>
        <v>157.36971997744968</v>
      </c>
      <c r="BB117" s="21">
        <f t="shared" si="56"/>
        <v>158.59090486246396</v>
      </c>
      <c r="BC117" s="21">
        <f t="shared" si="57"/>
        <v>158.92730263381873</v>
      </c>
      <c r="BD117" s="21">
        <f t="shared" si="58"/>
        <v>160.62769020139285</v>
      </c>
      <c r="BE117" s="21">
        <f t="shared" si="59"/>
        <v>161.92380449534312</v>
      </c>
      <c r="BF117" s="21">
        <f t="shared" si="60"/>
        <v>162.83137074650858</v>
      </c>
      <c r="BG117" s="21">
        <f t="shared" si="61"/>
        <v>164.0234446767895</v>
      </c>
      <c r="BH117" s="21">
        <f t="shared" si="62"/>
        <v>165.38551194008778</v>
      </c>
    </row>
    <row r="118" spans="1:60" x14ac:dyDescent="0.3">
      <c r="A118" s="9" t="s">
        <v>147</v>
      </c>
      <c r="B118" s="9" t="s">
        <v>103</v>
      </c>
      <c r="C118" s="9" t="s">
        <v>9</v>
      </c>
      <c r="D118" s="36" t="s">
        <v>78</v>
      </c>
      <c r="E118" s="36" t="s">
        <v>79</v>
      </c>
      <c r="F118" s="36" t="s">
        <v>90</v>
      </c>
      <c r="G118" s="36" t="s">
        <v>90</v>
      </c>
      <c r="H118" s="36" t="s">
        <v>80</v>
      </c>
      <c r="I118" s="9" t="s">
        <v>145</v>
      </c>
      <c r="J118" s="10">
        <f>SUMIFS('Historical Data'!D$2:D$93,'Historical Data'!$B$2:$B$93,'Final Prices IND without CO2 '!$D118,'Historical Data'!$A$2:$A$93,'Final Prices IND without CO2 '!$C118)</f>
        <v>70.356120258033968</v>
      </c>
      <c r="K118" s="10">
        <f>SUMIFS('Historical Data'!E$2:E$93,'Historical Data'!$B$2:$B$93,'Final Prices IND without CO2 '!$D118,'Historical Data'!$A$2:$A$93,'Final Prices IND without CO2 '!$C118)</f>
        <v>99.973729039684187</v>
      </c>
      <c r="L118" s="10">
        <f>SUMIFS('Historical Data'!F$2:F$93,'Historical Data'!$B$2:$B$93,'Final Prices IND without CO2 '!$D118,'Historical Data'!$A$2:$A$93,'Final Prices IND without CO2 '!$C118)</f>
        <v>98.807906464936337</v>
      </c>
      <c r="M118" s="10">
        <f>SUMIFS('Historical Data'!G$2:G$93,'Historical Data'!$B$2:$B$93,'Final Prices IND without CO2 '!$D118,'Historical Data'!$A$2:$A$93,'Final Prices IND without CO2 '!$C118)</f>
        <v>95.269368180169621</v>
      </c>
      <c r="N118" s="10">
        <f>SUMIFS('Historical Data'!H$2:H$93,'Historical Data'!$B$2:$B$93,'Final Prices IND without CO2 '!$D118,'Historical Data'!$A$2:$A$93,'Final Prices IND without CO2 '!$C118)</f>
        <v>96.564925047356624</v>
      </c>
      <c r="O118" s="10">
        <f>SUMIFS('Historical Data'!I$2:I$93,'Historical Data'!$B$2:$B$93,'Final Prices IND without CO2 '!$D118,'Historical Data'!$A$2:$A$93,'Final Prices IND without CO2 '!$C118)</f>
        <v>94.370394809042565</v>
      </c>
      <c r="P118" s="10">
        <f>SUMIFS('Historical Data'!J$2:J$93,'Historical Data'!$B$2:$B$93,'Final Prices IND without CO2 '!$D118,'Historical Data'!$A$2:$A$93,'Final Prices IND without CO2 '!$C118)</f>
        <v>111.23132639684533</v>
      </c>
      <c r="Q118" s="10">
        <f>SUMIFS('Historical Data'!K$2:K$93,'Historical Data'!$B$2:$B$93,'Final Prices IND without CO2 '!$D118,'Historical Data'!$A$2:$A$93,'Final Prices IND without CO2 '!$C118)</f>
        <v>109.03764541122169</v>
      </c>
      <c r="R118" s="10">
        <f>SUMIFS('Historical Data'!L$2:L$93,'Historical Data'!$B$2:$B$93,'Final Prices IND without CO2 '!$D118,'Historical Data'!$A$2:$A$93,'Final Prices IND without CO2 '!$C118)</f>
        <v>124.87546389699617</v>
      </c>
      <c r="S118" s="10">
        <f>SUMIFS('Historical Data'!M$2:M$93,'Historical Data'!$B$2:$B$93,'Final Prices IND without CO2 '!$D118,'Historical Data'!$A$2:$A$93,'Final Prices IND without CO2 '!$C118)</f>
        <v>124.34966266425718</v>
      </c>
      <c r="T118" s="10">
        <f>SUMIFS('Historical Data'!N$2:N$93,'Historical Data'!$B$2:$B$93,'Final Prices IND without CO2 '!$D118,'Historical Data'!$A$2:$A$93,'Final Prices IND without CO2 '!$C118)</f>
        <v>118.16915179069753</v>
      </c>
      <c r="U118" s="10">
        <f>SUMIFS('Historical Data'!O$2:O$93,'Historical Data'!$B$2:$B$93,'Final Prices IND without CO2 '!$D118,'Historical Data'!$A$2:$A$93,'Final Prices IND without CO2 '!$C118)</f>
        <v>122.88670671005187</v>
      </c>
      <c r="V118" s="10">
        <f>SUMIFS('Historical Data'!P$2:P$93,'Historical Data'!$B$2:$B$93,'Final Prices IND without CO2 '!$D118,'Historical Data'!$A$2:$A$93,'Final Prices IND without CO2 '!$C118)</f>
        <v>120.59553676867777</v>
      </c>
      <c r="W118" s="10">
        <f>SUMIFS('Historical Data'!Q$2:Q$93,'Historical Data'!$B$2:$B$93,'Final Prices IND without CO2 '!$D118,'Historical Data'!$A$2:$A$93,'Final Prices IND without CO2 '!$C118)</f>
        <v>117.18375601434258</v>
      </c>
      <c r="X118" s="10">
        <f>SUMIFS('Historical Data'!R$2:R$93,'Historical Data'!$B$2:$B$93,'Final Prices IND without CO2 '!$D118,'Historical Data'!$A$2:$A$93,'Final Prices IND without CO2 '!$C118)</f>
        <v>116.72526462370594</v>
      </c>
      <c r="Y118" s="10">
        <f>SUMIFS('Historical Data'!S$2:S$93,'Historical Data'!$B$2:$B$93,'Final Prices IND without CO2 '!$D118,'Historical Data'!$A$2:$A$93,'Final Prices IND without CO2 '!$C118)</f>
        <v>114.7336094713954</v>
      </c>
      <c r="Z118" s="10">
        <f>SUMIFS('Historical Data'!T$2:T$93,'Historical Data'!$B$2:$B$93,'Final Prices IND without CO2 '!$D118,'Historical Data'!$A$2:$A$93,'Final Prices IND without CO2 '!$C118)</f>
        <v>117.99975652209766</v>
      </c>
      <c r="AA118" s="10">
        <f>SUMIFS('Historical Data'!U$2:U$93,'Historical Data'!$B$2:$B$93,'Final Prices IND without CO2 '!$D118,'Historical Data'!$A$2:$A$93,'Final Prices IND without CO2 '!$C118)</f>
        <v>121.19914530718725</v>
      </c>
      <c r="AB118" s="12">
        <f>AA118*SUMIFS('Projection of Power Price '!E$47:E$90,'Projection of Power Price '!$A$47:$A$90,'Final Prices IND without CO2 '!$C118,'Projection of Power Price '!$B$47:$B$90,'Final Prices IND without CO2 '!$B118)/SUMIFS('Projection of Power Price '!D$47:D$90,'Projection of Power Price '!$A$47:$A$90,'Final Prices IND without CO2 '!$C118,'Projection of Power Price '!$B$47:$B$90,'Final Prices IND without CO2 '!$B118)</f>
        <v>140.86581830275705</v>
      </c>
      <c r="AC118" s="12">
        <f>AB118*SUMIFS('Projection of Power Price '!F$47:F$90,'Projection of Power Price '!$A$47:$A$90,'Final Prices IND without CO2 '!$C118,'Projection of Power Price '!$B$47:$B$90,'Final Prices IND without CO2 '!$B118)/SUMIFS('Projection of Power Price '!E$47:E$90,'Projection of Power Price '!$A$47:$A$90,'Final Prices IND without CO2 '!$C118,'Projection of Power Price '!$B$47:$B$90,'Final Prices IND without CO2 '!$B118)</f>
        <v>126.37560896405665</v>
      </c>
      <c r="AD118" s="12">
        <f>AC118*SUMIFS('Projection of Power Price '!G$47:G$90,'Projection of Power Price '!$A$47:$A$90,'Final Prices IND without CO2 '!$C118,'Projection of Power Price '!$B$47:$B$90,'Final Prices IND without CO2 '!$B118)/SUMIFS('Projection of Power Price '!F$47:F$90,'Projection of Power Price '!$A$47:$A$90,'Final Prices IND without CO2 '!$C118,'Projection of Power Price '!$B$47:$B$90,'Final Prices IND without CO2 '!$B118)</f>
        <v>111.94622582433179</v>
      </c>
      <c r="AE118" s="12">
        <f>AD118*SUMIFS('Projection of Power Price '!H$47:H$90,'Projection of Power Price '!$A$47:$A$90,'Final Prices IND without CO2 '!$C118,'Projection of Power Price '!$B$47:$B$90,'Final Prices IND without CO2 '!$B118)/SUMIFS('Projection of Power Price '!G$47:G$90,'Projection of Power Price '!$A$47:$A$90,'Final Prices IND without CO2 '!$C118,'Projection of Power Price '!$B$47:$B$90,'Final Prices IND without CO2 '!$B118)</f>
        <v>100.5179759182768</v>
      </c>
      <c r="AF118" s="12">
        <f>AE118*SUMIFS('Projection of Power Price '!I$47:I$90,'Projection of Power Price '!$A$47:$A$90,'Final Prices IND without CO2 '!$C118,'Projection of Power Price '!$B$47:$B$90,'Final Prices IND without CO2 '!$B118)/SUMIFS('Projection of Power Price '!H$47:H$90,'Projection of Power Price '!$A$47:$A$90,'Final Prices IND without CO2 '!$C118,'Projection of Power Price '!$B$47:$B$90,'Final Prices IND without CO2 '!$B118)</f>
        <v>108.53316004872936</v>
      </c>
      <c r="AG118" s="12">
        <f>AF118*SUMIFS('Projection of Power Price '!J$47:J$90,'Projection of Power Price '!$A$47:$A$90,'Final Prices IND without CO2 '!$C118,'Projection of Power Price '!$B$47:$B$90,'Final Prices IND without CO2 '!$B118)/SUMIFS('Projection of Power Price '!I$47:I$90,'Projection of Power Price '!$A$47:$A$90,'Final Prices IND without CO2 '!$C118,'Projection of Power Price '!$B$47:$B$90,'Final Prices IND without CO2 '!$B118)</f>
        <v>121.56884441181124</v>
      </c>
      <c r="AH118" s="12">
        <f>AG118*SUMIFS('Projection of Power Price '!K$47:K$90,'Projection of Power Price '!$A$47:$A$90,'Final Prices IND without CO2 '!$C118,'Projection of Power Price '!$B$47:$B$90,'Final Prices IND without CO2 '!$B118)/SUMIFS('Projection of Power Price '!J$47:J$90,'Projection of Power Price '!$A$47:$A$90,'Final Prices IND without CO2 '!$C118,'Projection of Power Price '!$B$47:$B$90,'Final Prices IND without CO2 '!$B118)</f>
        <v>131.59810801531657</v>
      </c>
      <c r="AI118" s="12">
        <f>AH118*SUMIFS('Projection of Power Price '!L$47:L$90,'Projection of Power Price '!$A$47:$A$90,'Final Prices IND without CO2 '!$C118,'Projection of Power Price '!$B$47:$B$90,'Final Prices IND without CO2 '!$B118)/SUMIFS('Projection of Power Price '!K$47:K$90,'Projection of Power Price '!$A$47:$A$90,'Final Prices IND without CO2 '!$C118,'Projection of Power Price '!$B$47:$B$90,'Final Prices IND without CO2 '!$B118)</f>
        <v>141.00931414892031</v>
      </c>
      <c r="AJ118" s="12">
        <f>AI118*SUMIFS('Projection of Power Price '!M$47:M$90,'Projection of Power Price '!$A$47:$A$90,'Final Prices IND without CO2 '!$C118,'Projection of Power Price '!$B$47:$B$90,'Final Prices IND without CO2 '!$B118)/SUMIFS('Projection of Power Price '!L$47:L$90,'Projection of Power Price '!$A$47:$A$90,'Final Prices IND without CO2 '!$C118,'Projection of Power Price '!$B$47:$B$90,'Final Prices IND without CO2 '!$B118)</f>
        <v>151.89578516236662</v>
      </c>
      <c r="AK118" s="12">
        <f>AJ118*SUMIFS('Projection of Power Price '!N$47:N$90,'Projection of Power Price '!$A$47:$A$90,'Final Prices IND without CO2 '!$C118,'Projection of Power Price '!$B$47:$B$90,'Final Prices IND without CO2 '!$B118)/SUMIFS('Projection of Power Price '!M$47:M$90,'Projection of Power Price '!$A$47:$A$90,'Final Prices IND without CO2 '!$C118,'Projection of Power Price '!$B$47:$B$90,'Final Prices IND without CO2 '!$B118)</f>
        <v>160.37369141188108</v>
      </c>
      <c r="AL118" s="12">
        <f>AK118*SUMIFS('Projection of Power Price '!O$47:O$90,'Projection of Power Price '!$A$47:$A$90,'Final Prices IND without CO2 '!$C118,'Projection of Power Price '!$B$47:$B$90,'Final Prices IND without CO2 '!$B118)/SUMIFS('Projection of Power Price '!N$47:N$90,'Projection of Power Price '!$A$47:$A$90,'Final Prices IND without CO2 '!$C118,'Projection of Power Price '!$B$47:$B$90,'Final Prices IND without CO2 '!$B118)</f>
        <v>166.04439534403878</v>
      </c>
      <c r="AM118" s="12">
        <f>AL118*SUMIFS('Projection of Power Price '!P$47:P$90,'Projection of Power Price '!$A$47:$A$90,'Final Prices IND without CO2 '!$C118,'Projection of Power Price '!$B$47:$B$90,'Final Prices IND without CO2 '!$B118)/SUMIFS('Projection of Power Price '!O$47:O$90,'Projection of Power Price '!$A$47:$A$90,'Final Prices IND without CO2 '!$C118,'Projection of Power Price '!$B$47:$B$90,'Final Prices IND without CO2 '!$B118)</f>
        <v>173.99394307887661</v>
      </c>
      <c r="AN118" s="12">
        <f>AM118*SUMIFS('Projection of Power Price '!Q$47:Q$90,'Projection of Power Price '!$A$47:$A$90,'Final Prices IND without CO2 '!$C118,'Projection of Power Price '!$B$47:$B$90,'Final Prices IND without CO2 '!$B118)/SUMIFS('Projection of Power Price '!P$47:P$90,'Projection of Power Price '!$A$47:$A$90,'Final Prices IND without CO2 '!$C118,'Projection of Power Price '!$B$47:$B$90,'Final Prices IND without CO2 '!$B118)</f>
        <v>164.40801376276696</v>
      </c>
      <c r="AO118" s="12">
        <f>AN118*SUMIFS('Projection of Power Price '!R$47:R$90,'Projection of Power Price '!$A$47:$A$90,'Final Prices IND without CO2 '!$C118,'Projection of Power Price '!$B$47:$B$90,'Final Prices IND without CO2 '!$B118)/SUMIFS('Projection of Power Price '!Q$47:Q$90,'Projection of Power Price '!$A$47:$A$90,'Final Prices IND without CO2 '!$C118,'Projection of Power Price '!$B$47:$B$90,'Final Prices IND without CO2 '!$B118)</f>
        <v>165.03141985485806</v>
      </c>
      <c r="AP118" s="12">
        <f>AO118*SUMIFS('Projection of Power Price '!S$47:S$90,'Projection of Power Price '!$A$47:$A$90,'Final Prices IND without CO2 '!$C118,'Projection of Power Price '!$B$47:$B$90,'Final Prices IND without CO2 '!$B118)/SUMIFS('Projection of Power Price '!R$47:R$90,'Projection of Power Price '!$A$47:$A$90,'Final Prices IND without CO2 '!$C118,'Projection of Power Price '!$B$47:$B$90,'Final Prices IND without CO2 '!$B118)</f>
        <v>165.95742826030553</v>
      </c>
      <c r="AQ118" s="12">
        <f>AP118*SUMIFS('Projection of Power Price '!T$47:T$90,'Projection of Power Price '!$A$47:$A$90,'Final Prices IND without CO2 '!$C118,'Projection of Power Price '!$B$47:$B$90,'Final Prices IND without CO2 '!$B118)/SUMIFS('Projection of Power Price '!S$47:S$90,'Projection of Power Price '!$A$47:$A$90,'Final Prices IND without CO2 '!$C118,'Projection of Power Price '!$B$47:$B$90,'Final Prices IND without CO2 '!$B118)</f>
        <v>166.72574262372754</v>
      </c>
      <c r="AR118" s="12">
        <f>AQ118*SUMIFS('Projection of Power Price '!U$47:U$90,'Projection of Power Price '!$A$47:$A$90,'Final Prices IND without CO2 '!$C118,'Projection of Power Price '!$B$47:$B$90,'Final Prices IND without CO2 '!$B118)/SUMIFS('Projection of Power Price '!T$47:T$90,'Projection of Power Price '!$A$47:$A$90,'Final Prices IND without CO2 '!$C118,'Projection of Power Price '!$B$47:$B$90,'Final Prices IND without CO2 '!$B118)</f>
        <v>170.24982710045484</v>
      </c>
      <c r="AS118" s="12">
        <f>AR118*SUMIFS('Projection of Power Price '!V$47:V$90,'Projection of Power Price '!$A$47:$A$90,'Final Prices IND without CO2 '!$C118,'Projection of Power Price '!$B$47:$B$90,'Final Prices IND without CO2 '!$B118)/SUMIFS('Projection of Power Price '!U$47:U$90,'Projection of Power Price '!$A$47:$A$90,'Final Prices IND without CO2 '!$C118,'Projection of Power Price '!$B$47:$B$90,'Final Prices IND without CO2 '!$B118)</f>
        <v>176.03954030315998</v>
      </c>
      <c r="AT118" s="12">
        <f>AS118*SUMIFS('Projection of Power Price '!W$47:W$90,'Projection of Power Price '!$A$47:$A$90,'Final Prices IND without CO2 '!$C118,'Projection of Power Price '!$B$47:$B$90,'Final Prices IND without CO2 '!$B118)/SUMIFS('Projection of Power Price '!V$47:V$90,'Projection of Power Price '!$A$47:$A$90,'Final Prices IND without CO2 '!$C118,'Projection of Power Price '!$B$47:$B$90,'Final Prices IND without CO2 '!$B118)</f>
        <v>181.10307852219495</v>
      </c>
      <c r="AU118" s="12">
        <f>AT118*SUMIFS('Projection of Power Price '!X$47:X$90,'Projection of Power Price '!$A$47:$A$90,'Final Prices IND without CO2 '!$C118,'Projection of Power Price '!$B$47:$B$90,'Final Prices IND without CO2 '!$B118)/SUMIFS('Projection of Power Price '!W$47:W$90,'Projection of Power Price '!$A$47:$A$90,'Final Prices IND without CO2 '!$C118,'Projection of Power Price '!$B$47:$B$90,'Final Prices IND without CO2 '!$B118)</f>
        <v>186.255731189773</v>
      </c>
      <c r="AV118" s="12">
        <f>AU118*SUMIFS('Projection of Power Price '!Y$47:Y$90,'Projection of Power Price '!$A$47:$A$90,'Final Prices IND without CO2 '!$C118,'Projection of Power Price '!$B$47:$B$90,'Final Prices IND without CO2 '!$B118)/SUMIFS('Projection of Power Price '!X$47:X$90,'Projection of Power Price '!$A$47:$A$90,'Final Prices IND without CO2 '!$C118,'Projection of Power Price '!$B$47:$B$90,'Final Prices IND without CO2 '!$B118)</f>
        <v>181.5158163803822</v>
      </c>
      <c r="AW118" s="12">
        <f>AV118*SUMIFS('Projection of Power Price '!Z$47:Z$90,'Projection of Power Price '!$A$47:$A$90,'Final Prices IND without CO2 '!$C118,'Projection of Power Price '!$B$47:$B$90,'Final Prices IND without CO2 '!$B118)/SUMIFS('Projection of Power Price '!Y$47:Y$90,'Projection of Power Price '!$A$47:$A$90,'Final Prices IND without CO2 '!$C118,'Projection of Power Price '!$B$47:$B$90,'Final Prices IND without CO2 '!$B118)</f>
        <v>181.68766888418702</v>
      </c>
      <c r="AX118" s="12">
        <f>AW118*SUMIFS('Projection of Power Price '!AA$47:AA$90,'Projection of Power Price '!$A$47:$A$90,'Final Prices IND without CO2 '!$C118,'Projection of Power Price '!$B$47:$B$90,'Final Prices IND without CO2 '!$B118)/SUMIFS('Projection of Power Price '!Z$47:Z$90,'Projection of Power Price '!$A$47:$A$90,'Final Prices IND without CO2 '!$C118,'Projection of Power Price '!$B$47:$B$90,'Final Prices IND without CO2 '!$B118)</f>
        <v>192.61054394929431</v>
      </c>
      <c r="AY118" s="21">
        <f t="shared" ref="AY118:AY139" si="140">TREND(AT118:AX118,AT$1:AX$1,AY$1)</f>
        <v>190.16862834975018</v>
      </c>
      <c r="AZ118" s="21">
        <f t="shared" si="54"/>
        <v>192.12383431733724</v>
      </c>
      <c r="BA118" s="21">
        <f t="shared" si="55"/>
        <v>196.5303969780316</v>
      </c>
      <c r="BB118" s="21">
        <f t="shared" si="56"/>
        <v>199.3838384624396</v>
      </c>
      <c r="BC118" s="21">
        <f t="shared" si="57"/>
        <v>200.13595570774214</v>
      </c>
      <c r="BD118" s="21">
        <f t="shared" si="58"/>
        <v>203.82692842138658</v>
      </c>
      <c r="BE118" s="21">
        <f t="shared" si="59"/>
        <v>206.50371485873075</v>
      </c>
      <c r="BF118" s="21">
        <f t="shared" si="60"/>
        <v>208.59308460176999</v>
      </c>
      <c r="BG118" s="21">
        <f t="shared" si="61"/>
        <v>211.12457983930926</v>
      </c>
      <c r="BH118" s="21">
        <f t="shared" si="62"/>
        <v>214.05987401884249</v>
      </c>
    </row>
    <row r="119" spans="1:60" x14ac:dyDescent="0.3">
      <c r="A119" s="9" t="s">
        <v>147</v>
      </c>
      <c r="B119" s="9" t="s">
        <v>103</v>
      </c>
      <c r="C119" s="9" t="s">
        <v>11</v>
      </c>
      <c r="D119" s="36" t="s">
        <v>78</v>
      </c>
      <c r="E119" s="36" t="s">
        <v>79</v>
      </c>
      <c r="F119" s="36" t="s">
        <v>90</v>
      </c>
      <c r="G119" s="36" t="s">
        <v>90</v>
      </c>
      <c r="H119" s="36" t="s">
        <v>80</v>
      </c>
      <c r="I119" s="9" t="s">
        <v>145</v>
      </c>
      <c r="J119" s="10">
        <f>SUMIFS('Historical Data'!D$2:D$93,'Historical Data'!$B$2:$B$93,'Final Prices IND without CO2 '!$D119,'Historical Data'!$A$2:$A$93,'Final Prices IND without CO2 '!$C119)</f>
        <v>82.570525244875313</v>
      </c>
      <c r="K119" s="10">
        <f>SUMIFS('Historical Data'!E$2:E$93,'Historical Data'!$B$2:$B$93,'Final Prices IND without CO2 '!$D119,'Historical Data'!$A$2:$A$93,'Final Prices IND without CO2 '!$C119)</f>
        <v>80.073680957480761</v>
      </c>
      <c r="L119" s="10">
        <f>SUMIFS('Historical Data'!F$2:F$93,'Historical Data'!$B$2:$B$93,'Final Prices IND without CO2 '!$D119,'Historical Data'!$A$2:$A$93,'Final Prices IND without CO2 '!$C119)</f>
        <v>76.281505117173509</v>
      </c>
      <c r="M119" s="10">
        <f>SUMIFS('Historical Data'!G$2:G$93,'Historical Data'!$B$2:$B$93,'Final Prices IND without CO2 '!$D119,'Historical Data'!$A$2:$A$93,'Final Prices IND without CO2 '!$C119)</f>
        <v>74.704013867132815</v>
      </c>
      <c r="N119" s="10">
        <f>SUMIFS('Historical Data'!H$2:H$93,'Historical Data'!$B$2:$B$93,'Final Prices IND without CO2 '!$D119,'Historical Data'!$A$2:$A$93,'Final Prices IND without CO2 '!$C119)</f>
        <v>89.229202880088152</v>
      </c>
      <c r="O119" s="10">
        <f>SUMIFS('Historical Data'!I$2:I$93,'Historical Data'!$B$2:$B$93,'Final Prices IND without CO2 '!$D119,'Historical Data'!$A$2:$A$93,'Final Prices IND without CO2 '!$C119)</f>
        <v>83.926793022872531</v>
      </c>
      <c r="P119" s="10">
        <f>SUMIFS('Historical Data'!J$2:J$93,'Historical Data'!$B$2:$B$93,'Final Prices IND without CO2 '!$D119,'Historical Data'!$A$2:$A$93,'Final Prices IND without CO2 '!$C119)</f>
        <v>71.043524647058675</v>
      </c>
      <c r="Q119" s="10">
        <f>SUMIFS('Historical Data'!K$2:K$93,'Historical Data'!$B$2:$B$93,'Final Prices IND without CO2 '!$D119,'Historical Data'!$A$2:$A$93,'Final Prices IND without CO2 '!$C119)</f>
        <v>64.247515697323749</v>
      </c>
      <c r="R119" s="10">
        <f>SUMIFS('Historical Data'!L$2:L$93,'Historical Data'!$B$2:$B$93,'Final Prices IND without CO2 '!$D119,'Historical Data'!$A$2:$A$93,'Final Prices IND without CO2 '!$C119)</f>
        <v>61.548879568197037</v>
      </c>
      <c r="S119" s="10">
        <f>SUMIFS('Historical Data'!M$2:M$93,'Historical Data'!$B$2:$B$93,'Final Prices IND without CO2 '!$D119,'Historical Data'!$A$2:$A$93,'Final Prices IND without CO2 '!$C119)</f>
        <v>65.901036951112701</v>
      </c>
      <c r="T119" s="10">
        <f>SUMIFS('Historical Data'!N$2:N$93,'Historical Data'!$B$2:$B$93,'Final Prices IND without CO2 '!$D119,'Historical Data'!$A$2:$A$93,'Final Prices IND without CO2 '!$C119)</f>
        <v>66.155830268602543</v>
      </c>
      <c r="U119" s="10">
        <f>SUMIFS('Historical Data'!O$2:O$93,'Historical Data'!$B$2:$B$93,'Final Prices IND without CO2 '!$D119,'Historical Data'!$A$2:$A$93,'Final Prices IND without CO2 '!$C119)</f>
        <v>61.462010648667992</v>
      </c>
      <c r="V119" s="10">
        <f>SUMIFS('Historical Data'!P$2:P$93,'Historical Data'!$B$2:$B$93,'Final Prices IND without CO2 '!$D119,'Historical Data'!$A$2:$A$93,'Final Prices IND without CO2 '!$C119)</f>
        <v>65.920263331609149</v>
      </c>
      <c r="W119" s="10">
        <f>SUMIFS('Historical Data'!Q$2:Q$93,'Historical Data'!$B$2:$B$93,'Final Prices IND without CO2 '!$D119,'Historical Data'!$A$2:$A$93,'Final Prices IND without CO2 '!$C119)</f>
        <v>68.411900683833522</v>
      </c>
      <c r="X119" s="10">
        <f>SUMIFS('Historical Data'!R$2:R$93,'Historical Data'!$B$2:$B$93,'Final Prices IND without CO2 '!$D119,'Historical Data'!$A$2:$A$93,'Final Prices IND without CO2 '!$C119)</f>
        <v>67.711074600227263</v>
      </c>
      <c r="Y119" s="10">
        <f>SUMIFS('Historical Data'!S$2:S$93,'Historical Data'!$B$2:$B$93,'Final Prices IND without CO2 '!$D119,'Historical Data'!$A$2:$A$93,'Final Prices IND without CO2 '!$C119)</f>
        <v>66.765698762510425</v>
      </c>
      <c r="Z119" s="10">
        <f>SUMIFS('Historical Data'!T$2:T$93,'Historical Data'!$B$2:$B$93,'Final Prices IND without CO2 '!$D119,'Historical Data'!$A$2:$A$93,'Final Prices IND without CO2 '!$C119)</f>
        <v>82.316933863589853</v>
      </c>
      <c r="AA119" s="10">
        <f>SUMIFS('Historical Data'!U$2:U$93,'Historical Data'!$B$2:$B$93,'Final Prices IND without CO2 '!$D119,'Historical Data'!$A$2:$A$93,'Final Prices IND without CO2 '!$C119)</f>
        <v>76.085603755447437</v>
      </c>
      <c r="AB119" s="18">
        <f>AB124/AA124*AA119</f>
        <v>73.013556632862233</v>
      </c>
      <c r="AC119" s="18">
        <f t="shared" ref="AC119:AX119" si="141">AC124/AB124*AB119</f>
        <v>74.266686301819135</v>
      </c>
      <c r="AD119" s="18">
        <f t="shared" si="141"/>
        <v>69.415575970032492</v>
      </c>
      <c r="AE119" s="18">
        <f t="shared" si="141"/>
        <v>61.739681638146379</v>
      </c>
      <c r="AF119" s="18">
        <f t="shared" si="141"/>
        <v>66.376778603885867</v>
      </c>
      <c r="AG119" s="18">
        <f t="shared" si="141"/>
        <v>72.58821968103571</v>
      </c>
      <c r="AH119" s="18">
        <f t="shared" si="141"/>
        <v>75.954130457017797</v>
      </c>
      <c r="AI119" s="18">
        <f t="shared" si="141"/>
        <v>79.840531364361624</v>
      </c>
      <c r="AJ119" s="18">
        <f t="shared" si="141"/>
        <v>86.65978587141251</v>
      </c>
      <c r="AK119" s="18">
        <f t="shared" si="141"/>
        <v>93.748301572791959</v>
      </c>
      <c r="AL119" s="18">
        <f t="shared" si="141"/>
        <v>95.098147965682955</v>
      </c>
      <c r="AM119" s="18">
        <f t="shared" si="141"/>
        <v>98.082242715829238</v>
      </c>
      <c r="AN119" s="18">
        <f t="shared" si="141"/>
        <v>91.931005720240861</v>
      </c>
      <c r="AO119" s="18">
        <f t="shared" si="141"/>
        <v>91.741429118848956</v>
      </c>
      <c r="AP119" s="18">
        <f t="shared" si="141"/>
        <v>90.844367001661723</v>
      </c>
      <c r="AQ119" s="18">
        <f t="shared" si="141"/>
        <v>91.083036970881281</v>
      </c>
      <c r="AR119" s="18">
        <f t="shared" si="141"/>
        <v>92.827709749700915</v>
      </c>
      <c r="AS119" s="18">
        <f t="shared" si="141"/>
        <v>90.878619222468828</v>
      </c>
      <c r="AT119" s="18">
        <f t="shared" si="141"/>
        <v>91.240391967627914</v>
      </c>
      <c r="AU119" s="18">
        <f t="shared" si="141"/>
        <v>93.752896865260922</v>
      </c>
      <c r="AV119" s="18">
        <f t="shared" si="141"/>
        <v>89.919486413284758</v>
      </c>
      <c r="AW119" s="18">
        <f t="shared" si="141"/>
        <v>90.487583787671383</v>
      </c>
      <c r="AX119" s="18">
        <f t="shared" si="141"/>
        <v>98.889293769185173</v>
      </c>
      <c r="AY119" s="21">
        <f t="shared" si="140"/>
        <v>96.467677718263531</v>
      </c>
      <c r="AZ119" s="21">
        <f t="shared" si="54"/>
        <v>98.22319842930483</v>
      </c>
      <c r="BA119" s="21">
        <f t="shared" si="55"/>
        <v>101.57370341233127</v>
      </c>
      <c r="BB119" s="21">
        <f t="shared" si="56"/>
        <v>103.5801345961836</v>
      </c>
      <c r="BC119" s="21">
        <f t="shared" si="57"/>
        <v>104.09311378947268</v>
      </c>
      <c r="BD119" s="21">
        <f t="shared" si="58"/>
        <v>106.96990808190094</v>
      </c>
      <c r="BE119" s="21">
        <f t="shared" si="59"/>
        <v>108.89186056653853</v>
      </c>
      <c r="BF119" s="21">
        <f t="shared" si="60"/>
        <v>110.4295704275246</v>
      </c>
      <c r="BG119" s="21">
        <f t="shared" si="61"/>
        <v>112.34220302424865</v>
      </c>
      <c r="BH119" s="21">
        <f t="shared" si="62"/>
        <v>114.53268342248975</v>
      </c>
    </row>
    <row r="120" spans="1:60" x14ac:dyDescent="0.3">
      <c r="A120" s="9" t="s">
        <v>147</v>
      </c>
      <c r="B120" s="9" t="s">
        <v>103</v>
      </c>
      <c r="C120" s="9" t="s">
        <v>13</v>
      </c>
      <c r="D120" s="36" t="s">
        <v>78</v>
      </c>
      <c r="E120" s="36" t="s">
        <v>79</v>
      </c>
      <c r="F120" s="36" t="s">
        <v>90</v>
      </c>
      <c r="G120" s="36" t="s">
        <v>90</v>
      </c>
      <c r="H120" s="36" t="s">
        <v>80</v>
      </c>
      <c r="I120" s="9" t="s">
        <v>145</v>
      </c>
      <c r="J120" s="10">
        <f>SUMIFS('Historical Data'!D$2:D$93,'Historical Data'!$B$2:$B$93,'Final Prices IND without CO2 '!$D120,'Historical Data'!$A$2:$A$93,'Final Prices IND without CO2 '!$C120)</f>
        <v>85.296147322302062</v>
      </c>
      <c r="K120" s="10">
        <f>SUMIFS('Historical Data'!E$2:E$93,'Historical Data'!$B$2:$B$93,'Final Prices IND without CO2 '!$D120,'Historical Data'!$A$2:$A$93,'Final Prices IND without CO2 '!$C120)</f>
        <v>79.499708789187906</v>
      </c>
      <c r="L120" s="10">
        <f>SUMIFS('Historical Data'!F$2:F$93,'Historical Data'!$B$2:$B$93,'Final Prices IND without CO2 '!$D120,'Historical Data'!$A$2:$A$93,'Final Prices IND without CO2 '!$C120)</f>
        <v>77.623315612849936</v>
      </c>
      <c r="M120" s="10">
        <f>SUMIFS('Historical Data'!G$2:G$93,'Historical Data'!$B$2:$B$93,'Final Prices IND without CO2 '!$D120,'Historical Data'!$A$2:$A$93,'Final Prices IND without CO2 '!$C120)</f>
        <v>76.094958446300168</v>
      </c>
      <c r="N120" s="10">
        <f>SUMIFS('Historical Data'!H$2:H$93,'Historical Data'!$B$2:$B$93,'Final Prices IND without CO2 '!$D120,'Historical Data'!$A$2:$A$93,'Final Prices IND without CO2 '!$C120)</f>
        <v>79.62315686068149</v>
      </c>
      <c r="O120" s="10">
        <f>SUMIFS('Historical Data'!I$2:I$93,'Historical Data'!$B$2:$B$93,'Final Prices IND without CO2 '!$D120,'Historical Data'!$A$2:$A$93,'Final Prices IND without CO2 '!$C120)</f>
        <v>88.757097180857699</v>
      </c>
      <c r="P120" s="10">
        <f>SUMIFS('Historical Data'!J$2:J$93,'Historical Data'!$B$2:$B$93,'Final Prices IND without CO2 '!$D120,'Historical Data'!$A$2:$A$93,'Final Prices IND without CO2 '!$C120)</f>
        <v>95.090850011534542</v>
      </c>
      <c r="Q120" s="10">
        <f>SUMIFS('Historical Data'!K$2:K$93,'Historical Data'!$B$2:$B$93,'Final Prices IND without CO2 '!$D120,'Historical Data'!$A$2:$A$93,'Final Prices IND without CO2 '!$C120)</f>
        <v>101.97354402196862</v>
      </c>
      <c r="R120" s="10">
        <f>SUMIFS('Historical Data'!L$2:L$93,'Historical Data'!$B$2:$B$93,'Final Prices IND without CO2 '!$D120,'Historical Data'!$A$2:$A$93,'Final Prices IND without CO2 '!$C120)</f>
        <v>105.85344686755349</v>
      </c>
      <c r="S120" s="10">
        <f>SUMIFS('Historical Data'!M$2:M$93,'Historical Data'!$B$2:$B$93,'Final Prices IND without CO2 '!$D120,'Historical Data'!$A$2:$A$93,'Final Prices IND without CO2 '!$C120)</f>
        <v>114.08595361035513</v>
      </c>
      <c r="T120" s="10">
        <f>SUMIFS('Historical Data'!N$2:N$93,'Historical Data'!$B$2:$B$93,'Final Prices IND without CO2 '!$D120,'Historical Data'!$A$2:$A$93,'Final Prices IND without CO2 '!$C120)</f>
        <v>109.78187968904534</v>
      </c>
      <c r="U120" s="10">
        <f>SUMIFS('Historical Data'!O$2:O$93,'Historical Data'!$B$2:$B$93,'Final Prices IND without CO2 '!$D120,'Historical Data'!$A$2:$A$93,'Final Prices IND without CO2 '!$C120)</f>
        <v>110.77164430140562</v>
      </c>
      <c r="V120" s="10">
        <f>SUMIFS('Historical Data'!P$2:P$93,'Historical Data'!$B$2:$B$93,'Final Prices IND without CO2 '!$D120,'Historical Data'!$A$2:$A$93,'Final Prices IND without CO2 '!$C120)</f>
        <v>107.49443945536318</v>
      </c>
      <c r="W120" s="10">
        <f>SUMIFS('Historical Data'!Q$2:Q$93,'Historical Data'!$B$2:$B$93,'Final Prices IND without CO2 '!$D120,'Historical Data'!$A$2:$A$93,'Final Prices IND without CO2 '!$C120)</f>
        <v>108.99760796221882</v>
      </c>
      <c r="X120" s="10">
        <f>SUMIFS('Historical Data'!R$2:R$93,'Historical Data'!$B$2:$B$93,'Final Prices IND without CO2 '!$D120,'Historical Data'!$A$2:$A$93,'Final Prices IND without CO2 '!$C120)</f>
        <v>95.14768865551585</v>
      </c>
      <c r="Y120" s="10">
        <f>SUMIFS('Historical Data'!S$2:S$93,'Historical Data'!$B$2:$B$93,'Final Prices IND without CO2 '!$D120,'Historical Data'!$A$2:$A$93,'Final Prices IND without CO2 '!$C120)</f>
        <v>89.335455773396404</v>
      </c>
      <c r="Z120" s="10">
        <f>SUMIFS('Historical Data'!T$2:T$93,'Historical Data'!$B$2:$B$93,'Final Prices IND without CO2 '!$D120,'Historical Data'!$A$2:$A$93,'Final Prices IND without CO2 '!$C120)</f>
        <v>80.72875253586875</v>
      </c>
      <c r="AA120" s="10">
        <f>SUMIFS('Historical Data'!U$2:U$93,'Historical Data'!$B$2:$B$93,'Final Prices IND without CO2 '!$D120,'Historical Data'!$A$2:$A$93,'Final Prices IND without CO2 '!$C120)</f>
        <v>74.730384476447611</v>
      </c>
      <c r="AB120" s="18">
        <f>AB124/AA124*AA120</f>
        <v>71.713055950824653</v>
      </c>
      <c r="AC120" s="18">
        <f t="shared" ref="AC120:AX120" si="142">AC124/AB124*AB120</f>
        <v>72.943865162262213</v>
      </c>
      <c r="AD120" s="18">
        <f t="shared" si="142"/>
        <v>68.179161692243056</v>
      </c>
      <c r="AE120" s="18">
        <f t="shared" si="142"/>
        <v>60.639988625204538</v>
      </c>
      <c r="AF120" s="18">
        <f t="shared" si="142"/>
        <v>65.194490686042428</v>
      </c>
      <c r="AG120" s="18">
        <f t="shared" si="142"/>
        <v>71.295295002982257</v>
      </c>
      <c r="AH120" s="18">
        <f t="shared" si="142"/>
        <v>74.60125295017869</v>
      </c>
      <c r="AI120" s="18">
        <f t="shared" si="142"/>
        <v>78.418430178198321</v>
      </c>
      <c r="AJ120" s="18">
        <f t="shared" si="142"/>
        <v>85.116221691986169</v>
      </c>
      <c r="AK120" s="18">
        <f t="shared" si="142"/>
        <v>92.078478381623015</v>
      </c>
      <c r="AL120" s="18">
        <f t="shared" si="142"/>
        <v>93.404281620946961</v>
      </c>
      <c r="AM120" s="18">
        <f t="shared" si="142"/>
        <v>96.335224361565153</v>
      </c>
      <c r="AN120" s="18">
        <f t="shared" si="142"/>
        <v>90.293551784929306</v>
      </c>
      <c r="AO120" s="18">
        <f t="shared" si="142"/>
        <v>90.107351878370238</v>
      </c>
      <c r="AP120" s="18">
        <f t="shared" si="142"/>
        <v>89.226268025344254</v>
      </c>
      <c r="AQ120" s="18">
        <f t="shared" si="142"/>
        <v>89.46068685995175</v>
      </c>
      <c r="AR120" s="18">
        <f t="shared" si="142"/>
        <v>91.174283928404392</v>
      </c>
      <c r="AS120" s="18">
        <f t="shared" si="142"/>
        <v>89.259910153470287</v>
      </c>
      <c r="AT120" s="18">
        <f t="shared" si="142"/>
        <v>89.615239085678468</v>
      </c>
      <c r="AU120" s="18">
        <f t="shared" si="142"/>
        <v>92.082991823799176</v>
      </c>
      <c r="AV120" s="18">
        <f t="shared" si="142"/>
        <v>88.317861197340804</v>
      </c>
      <c r="AW120" s="18">
        <f t="shared" si="142"/>
        <v>88.875839751922925</v>
      </c>
      <c r="AX120" s="18">
        <f t="shared" si="142"/>
        <v>97.127900407131705</v>
      </c>
      <c r="AY120" s="21">
        <f t="shared" si="140"/>
        <v>94.749417624483613</v>
      </c>
      <c r="AZ120" s="21">
        <f t="shared" si="54"/>
        <v>96.473669404283555</v>
      </c>
      <c r="BA120" s="21">
        <f t="shared" si="55"/>
        <v>99.764495962966066</v>
      </c>
      <c r="BB120" s="21">
        <f t="shared" si="56"/>
        <v>101.73518905592846</v>
      </c>
      <c r="BC120" s="21">
        <f t="shared" si="57"/>
        <v>102.23903118178168</v>
      </c>
      <c r="BD120" s="21">
        <f t="shared" si="58"/>
        <v>105.06458467576158</v>
      </c>
      <c r="BE120" s="21">
        <f t="shared" si="59"/>
        <v>106.95230378467613</v>
      </c>
      <c r="BF120" s="21">
        <f t="shared" si="60"/>
        <v>108.46262431119885</v>
      </c>
      <c r="BG120" s="21">
        <f t="shared" si="61"/>
        <v>110.34118953589996</v>
      </c>
      <c r="BH120" s="21">
        <f t="shared" si="62"/>
        <v>112.4926536009657</v>
      </c>
    </row>
    <row r="121" spans="1:60" x14ac:dyDescent="0.3">
      <c r="A121" s="9" t="s">
        <v>147</v>
      </c>
      <c r="B121" s="9" t="s">
        <v>103</v>
      </c>
      <c r="C121" s="9" t="s">
        <v>15</v>
      </c>
      <c r="D121" s="36" t="s">
        <v>78</v>
      </c>
      <c r="E121" s="36" t="s">
        <v>79</v>
      </c>
      <c r="F121" s="36" t="s">
        <v>90</v>
      </c>
      <c r="G121" s="36" t="s">
        <v>90</v>
      </c>
      <c r="H121" s="36" t="s">
        <v>80</v>
      </c>
      <c r="I121" s="9" t="s">
        <v>145</v>
      </c>
      <c r="J121" s="10">
        <f>SUMIFS('Historical Data'!D$2:D$93,'Historical Data'!$B$2:$B$93,'Final Prices IND without CO2 '!$D121,'Historical Data'!$A$2:$A$93,'Final Prices IND without CO2 '!$C121)</f>
        <v>70.54613398112798</v>
      </c>
      <c r="K121" s="10">
        <f>SUMIFS('Historical Data'!E$2:E$93,'Historical Data'!$B$2:$B$93,'Final Prices IND without CO2 '!$D121,'Historical Data'!$A$2:$A$93,'Final Prices IND without CO2 '!$C121)</f>
        <v>68.049313560937364</v>
      </c>
      <c r="L121" s="10">
        <f>SUMIFS('Historical Data'!F$2:F$93,'Historical Data'!$B$2:$B$93,'Final Prices IND without CO2 '!$D121,'Historical Data'!$A$2:$A$93,'Final Prices IND without CO2 '!$C121)</f>
        <v>67.59372013566697</v>
      </c>
      <c r="M121" s="10">
        <f>SUMIFS('Historical Data'!G$2:G$93,'Historical Data'!$B$2:$B$93,'Final Prices IND without CO2 '!$D121,'Historical Data'!$A$2:$A$93,'Final Prices IND without CO2 '!$C121)</f>
        <v>66.197557467803847</v>
      </c>
      <c r="N121" s="10">
        <f>SUMIFS('Historical Data'!H$2:H$93,'Historical Data'!$B$2:$B$93,'Final Prices IND without CO2 '!$D121,'Historical Data'!$A$2:$A$93,'Final Prices IND without CO2 '!$C121)</f>
        <v>66.59229362038262</v>
      </c>
      <c r="O121" s="10">
        <f>SUMIFS('Historical Data'!I$2:I$93,'Historical Data'!$B$2:$B$93,'Final Prices IND without CO2 '!$D121,'Historical Data'!$A$2:$A$93,'Final Prices IND without CO2 '!$C121)</f>
        <v>65.456247420893604</v>
      </c>
      <c r="P121" s="10">
        <f>SUMIFS('Historical Data'!J$2:J$93,'Historical Data'!$B$2:$B$93,'Final Prices IND without CO2 '!$D121,'Historical Data'!$A$2:$A$93,'Final Prices IND without CO2 '!$C121)</f>
        <v>64.372390863544553</v>
      </c>
      <c r="Q121" s="10">
        <f>SUMIFS('Historical Data'!K$2:K$93,'Historical Data'!$B$2:$B$93,'Final Prices IND without CO2 '!$D121,'Historical Data'!$A$2:$A$93,'Final Prices IND without CO2 '!$C121)</f>
        <v>64.463707415720307</v>
      </c>
      <c r="R121" s="10">
        <f>SUMIFS('Historical Data'!L$2:L$93,'Historical Data'!$B$2:$B$93,'Final Prices IND without CO2 '!$D121,'Historical Data'!$A$2:$A$93,'Final Prices IND without CO2 '!$C121)</f>
        <v>69.253343751571606</v>
      </c>
      <c r="S121" s="10">
        <f>SUMIFS('Historical Data'!M$2:M$93,'Historical Data'!$B$2:$B$93,'Final Prices IND without CO2 '!$D121,'Historical Data'!$A$2:$A$93,'Final Prices IND without CO2 '!$C121)</f>
        <v>74.922052929010576</v>
      </c>
      <c r="T121" s="10">
        <f>SUMIFS('Historical Data'!N$2:N$93,'Historical Data'!$B$2:$B$93,'Final Prices IND without CO2 '!$D121,'Historical Data'!$A$2:$A$93,'Final Prices IND without CO2 '!$C121)</f>
        <v>80.296552957905519</v>
      </c>
      <c r="U121" s="10">
        <f>SUMIFS('Historical Data'!O$2:O$93,'Historical Data'!$B$2:$B$93,'Final Prices IND without CO2 '!$D121,'Historical Data'!$A$2:$A$93,'Final Prices IND without CO2 '!$C121)</f>
        <v>87.210485459055164</v>
      </c>
      <c r="V121" s="10">
        <f>SUMIFS('Historical Data'!P$2:P$93,'Historical Data'!$B$2:$B$93,'Final Prices IND without CO2 '!$D121,'Historical Data'!$A$2:$A$93,'Final Prices IND without CO2 '!$C121)</f>
        <v>90.028752400159775</v>
      </c>
      <c r="W121" s="10">
        <f>SUMIFS('Historical Data'!Q$2:Q$93,'Historical Data'!$B$2:$B$93,'Final Prices IND without CO2 '!$D121,'Historical Data'!$A$2:$A$93,'Final Prices IND without CO2 '!$C121)</f>
        <v>93.301133140713361</v>
      </c>
      <c r="X121" s="10">
        <f>SUMIFS('Historical Data'!R$2:R$93,'Historical Data'!$B$2:$B$93,'Final Prices IND without CO2 '!$D121,'Historical Data'!$A$2:$A$93,'Final Prices IND without CO2 '!$C121)</f>
        <v>97.972898456244195</v>
      </c>
      <c r="Y121" s="10">
        <f>SUMIFS('Historical Data'!S$2:S$93,'Historical Data'!$B$2:$B$93,'Final Prices IND without CO2 '!$D121,'Historical Data'!$A$2:$A$93,'Final Prices IND without CO2 '!$C121)</f>
        <v>100.68459731747508</v>
      </c>
      <c r="Z121" s="10">
        <f>SUMIFS('Historical Data'!T$2:T$93,'Historical Data'!$B$2:$B$93,'Final Prices IND without CO2 '!$D121,'Historical Data'!$A$2:$A$93,'Final Prices IND without CO2 '!$C121)</f>
        <v>94.758923537317145</v>
      </c>
      <c r="AA121" s="10">
        <f>SUMIFS('Historical Data'!U$2:U$93,'Historical Data'!$B$2:$B$93,'Final Prices IND without CO2 '!$D121,'Historical Data'!$A$2:$A$93,'Final Prices IND without CO2 '!$C121)</f>
        <v>96.03201460652879</v>
      </c>
      <c r="AB121" s="12">
        <f>AA121*SUMIFS('Projection of Power Price '!E$47:E$90,'Projection of Power Price '!$A$47:$A$90,'Final Prices IND without CO2 '!$C121,'Projection of Power Price '!$B$47:$B$90,'Final Prices IND without CO2 '!$B121)/SUMIFS('Projection of Power Price '!D$47:D$90,'Projection of Power Price '!$A$47:$A$90,'Final Prices IND without CO2 '!$C121,'Projection of Power Price '!$B$47:$B$90,'Final Prices IND without CO2 '!$B121)</f>
        <v>99.950542456242289</v>
      </c>
      <c r="AC121" s="12">
        <f>AB121*SUMIFS('Projection of Power Price '!F$47:F$90,'Projection of Power Price '!$A$47:$A$90,'Final Prices IND without CO2 '!$C121,'Projection of Power Price '!$B$47:$B$90,'Final Prices IND without CO2 '!$B121)/SUMIFS('Projection of Power Price '!E$47:E$90,'Projection of Power Price '!$A$47:$A$90,'Final Prices IND without CO2 '!$C121,'Projection of Power Price '!$B$47:$B$90,'Final Prices IND without CO2 '!$B121)</f>
        <v>99.390271818494867</v>
      </c>
      <c r="AD121" s="12">
        <f>AC121*SUMIFS('Projection of Power Price '!G$47:G$90,'Projection of Power Price '!$A$47:$A$90,'Final Prices IND without CO2 '!$C121,'Projection of Power Price '!$B$47:$B$90,'Final Prices IND without CO2 '!$B121)/SUMIFS('Projection of Power Price '!F$47:F$90,'Projection of Power Price '!$A$47:$A$90,'Final Prices IND without CO2 '!$C121,'Projection of Power Price '!$B$47:$B$90,'Final Prices IND without CO2 '!$B121)</f>
        <v>90.603682777913349</v>
      </c>
      <c r="AE121" s="12">
        <f>AD121*SUMIFS('Projection of Power Price '!H$47:H$90,'Projection of Power Price '!$A$47:$A$90,'Final Prices IND without CO2 '!$C121,'Projection of Power Price '!$B$47:$B$90,'Final Prices IND without CO2 '!$B121)/SUMIFS('Projection of Power Price '!G$47:G$90,'Projection of Power Price '!$A$47:$A$90,'Final Prices IND without CO2 '!$C121,'Projection of Power Price '!$B$47:$B$90,'Final Prices IND without CO2 '!$B121)</f>
        <v>79.031829828149341</v>
      </c>
      <c r="AF121" s="12">
        <f>AE121*SUMIFS('Projection of Power Price '!I$47:I$90,'Projection of Power Price '!$A$47:$A$90,'Final Prices IND without CO2 '!$C121,'Projection of Power Price '!$B$47:$B$90,'Final Prices IND without CO2 '!$B121)/SUMIFS('Projection of Power Price '!H$47:H$90,'Projection of Power Price '!$A$47:$A$90,'Final Prices IND without CO2 '!$C121,'Projection of Power Price '!$B$47:$B$90,'Final Prices IND without CO2 '!$B121)</f>
        <v>85.288824755051166</v>
      </c>
      <c r="AG121" s="12">
        <f>AF121*SUMIFS('Projection of Power Price '!J$47:J$90,'Projection of Power Price '!$A$47:$A$90,'Final Prices IND without CO2 '!$C121,'Projection of Power Price '!$B$47:$B$90,'Final Prices IND without CO2 '!$B121)/SUMIFS('Projection of Power Price '!I$47:I$90,'Projection of Power Price '!$A$47:$A$90,'Final Prices IND without CO2 '!$C121,'Projection of Power Price '!$B$47:$B$90,'Final Prices IND without CO2 '!$B121)</f>
        <v>95.549137947624715</v>
      </c>
      <c r="AH121" s="12">
        <f>AG121*SUMIFS('Projection of Power Price '!K$47:K$90,'Projection of Power Price '!$A$47:$A$90,'Final Prices IND without CO2 '!$C121,'Projection of Power Price '!$B$47:$B$90,'Final Prices IND without CO2 '!$B121)/SUMIFS('Projection of Power Price '!J$47:J$90,'Projection of Power Price '!$A$47:$A$90,'Final Prices IND without CO2 '!$C121,'Projection of Power Price '!$B$47:$B$90,'Final Prices IND without CO2 '!$B121)</f>
        <v>103.33389691791439</v>
      </c>
      <c r="AI121" s="12">
        <f>AH121*SUMIFS('Projection of Power Price '!L$47:L$90,'Projection of Power Price '!$A$47:$A$90,'Final Prices IND without CO2 '!$C121,'Projection of Power Price '!$B$47:$B$90,'Final Prices IND without CO2 '!$B121)/SUMIFS('Projection of Power Price '!K$47:K$90,'Projection of Power Price '!$A$47:$A$90,'Final Prices IND without CO2 '!$C121,'Projection of Power Price '!$B$47:$B$90,'Final Prices IND without CO2 '!$B121)</f>
        <v>110.89503999845216</v>
      </c>
      <c r="AJ121" s="12">
        <f>AI121*SUMIFS('Projection of Power Price '!M$47:M$90,'Projection of Power Price '!$A$47:$A$90,'Final Prices IND without CO2 '!$C121,'Projection of Power Price '!$B$47:$B$90,'Final Prices IND without CO2 '!$B121)/SUMIFS('Projection of Power Price '!L$47:L$90,'Projection of Power Price '!$A$47:$A$90,'Final Prices IND without CO2 '!$C121,'Projection of Power Price '!$B$47:$B$90,'Final Prices IND without CO2 '!$B121)</f>
        <v>119.33723393545149</v>
      </c>
      <c r="AK121" s="12">
        <f>AJ121*SUMIFS('Projection of Power Price '!N$47:N$90,'Projection of Power Price '!$A$47:$A$90,'Final Prices IND without CO2 '!$C121,'Projection of Power Price '!$B$47:$B$90,'Final Prices IND without CO2 '!$B121)/SUMIFS('Projection of Power Price '!M$47:M$90,'Projection of Power Price '!$A$47:$A$90,'Final Prices IND without CO2 '!$C121,'Projection of Power Price '!$B$47:$B$90,'Final Prices IND without CO2 '!$B121)</f>
        <v>126.01571210361502</v>
      </c>
      <c r="AL121" s="12">
        <f>AK121*SUMIFS('Projection of Power Price '!O$47:O$90,'Projection of Power Price '!$A$47:$A$90,'Final Prices IND without CO2 '!$C121,'Projection of Power Price '!$B$47:$B$90,'Final Prices IND without CO2 '!$B121)/SUMIFS('Projection of Power Price '!N$47:N$90,'Projection of Power Price '!$A$47:$A$90,'Final Prices IND without CO2 '!$C121,'Projection of Power Price '!$B$47:$B$90,'Final Prices IND without CO2 '!$B121)</f>
        <v>130.4880549911588</v>
      </c>
      <c r="AM121" s="12">
        <f>AL121*SUMIFS('Projection of Power Price '!P$47:P$90,'Projection of Power Price '!$A$47:$A$90,'Final Prices IND without CO2 '!$C121,'Projection of Power Price '!$B$47:$B$90,'Final Prices IND without CO2 '!$B121)/SUMIFS('Projection of Power Price '!O$47:O$90,'Projection of Power Price '!$A$47:$A$90,'Final Prices IND without CO2 '!$C121,'Projection of Power Price '!$B$47:$B$90,'Final Prices IND without CO2 '!$B121)</f>
        <v>136.71584420186969</v>
      </c>
      <c r="AN121" s="12">
        <f>AM121*SUMIFS('Projection of Power Price '!Q$47:Q$90,'Projection of Power Price '!$A$47:$A$90,'Final Prices IND without CO2 '!$C121,'Projection of Power Price '!$B$47:$B$90,'Final Prices IND without CO2 '!$B121)/SUMIFS('Projection of Power Price '!P$47:P$90,'Projection of Power Price '!$A$47:$A$90,'Final Prices IND without CO2 '!$C121,'Projection of Power Price '!$B$47:$B$90,'Final Prices IND without CO2 '!$B121)</f>
        <v>129.16749189780191</v>
      </c>
      <c r="AO121" s="12">
        <f>AN121*SUMIFS('Projection of Power Price '!R$47:R$90,'Projection of Power Price '!$A$47:$A$90,'Final Prices IND without CO2 '!$C121,'Projection of Power Price '!$B$47:$B$90,'Final Prices IND without CO2 '!$B121)/SUMIFS('Projection of Power Price '!Q$47:Q$90,'Projection of Power Price '!$A$47:$A$90,'Final Prices IND without CO2 '!$C121,'Projection of Power Price '!$B$47:$B$90,'Final Prices IND without CO2 '!$B121)</f>
        <v>129.6572721676701</v>
      </c>
      <c r="AP121" s="12">
        <f>AO121*SUMIFS('Projection of Power Price '!S$47:S$90,'Projection of Power Price '!$A$47:$A$90,'Final Prices IND without CO2 '!$C121,'Projection of Power Price '!$B$47:$B$90,'Final Prices IND without CO2 '!$B121)/SUMIFS('Projection of Power Price '!R$47:R$90,'Projection of Power Price '!$A$47:$A$90,'Final Prices IND without CO2 '!$C121,'Projection of Power Price '!$B$47:$B$90,'Final Prices IND without CO2 '!$B121)</f>
        <v>130.38479256324234</v>
      </c>
      <c r="AQ121" s="12">
        <f>AP121*SUMIFS('Projection of Power Price '!T$47:T$90,'Projection of Power Price '!$A$47:$A$90,'Final Prices IND without CO2 '!$C121,'Projection of Power Price '!$B$47:$B$90,'Final Prices IND without CO2 '!$B121)/SUMIFS('Projection of Power Price '!S$47:S$90,'Projection of Power Price '!$A$47:$A$90,'Final Prices IND without CO2 '!$C121,'Projection of Power Price '!$B$47:$B$90,'Final Prices IND without CO2 '!$B121)</f>
        <v>131.00434402032266</v>
      </c>
      <c r="AR121" s="12">
        <f>AQ121*SUMIFS('Projection of Power Price '!U$47:U$90,'Projection of Power Price '!$A$47:$A$90,'Final Prices IND without CO2 '!$C121,'Projection of Power Price '!$B$47:$B$90,'Final Prices IND without CO2 '!$B121)/SUMIFS('Projection of Power Price '!T$47:T$90,'Projection of Power Price '!$A$47:$A$90,'Final Prices IND without CO2 '!$C121,'Projection of Power Price '!$B$47:$B$90,'Final Prices IND without CO2 '!$B121)</f>
        <v>133.77275579192599</v>
      </c>
      <c r="AS121" s="12">
        <f>AR121*SUMIFS('Projection of Power Price '!V$47:V$90,'Projection of Power Price '!$A$47:$A$90,'Final Prices IND without CO2 '!$C121,'Projection of Power Price '!$B$47:$B$90,'Final Prices IND without CO2 '!$B121)/SUMIFS('Projection of Power Price '!U$47:U$90,'Projection of Power Price '!$A$47:$A$90,'Final Prices IND without CO2 '!$C121,'Projection of Power Price '!$B$47:$B$90,'Final Prices IND without CO2 '!$B121)</f>
        <v>138.32116963605316</v>
      </c>
      <c r="AT121" s="12">
        <f>AS121*SUMIFS('Projection of Power Price '!W$47:W$90,'Projection of Power Price '!$A$47:$A$90,'Final Prices IND without CO2 '!$C121,'Projection of Power Price '!$B$47:$B$90,'Final Prices IND without CO2 '!$B121)/SUMIFS('Projection of Power Price '!V$47:V$90,'Projection of Power Price '!$A$47:$A$90,'Final Prices IND without CO2 '!$C121,'Projection of Power Price '!$B$47:$B$90,'Final Prices IND without CO2 '!$B121)</f>
        <v>142.29906970809668</v>
      </c>
      <c r="AU121" s="12">
        <f>AT121*SUMIFS('Projection of Power Price '!X$47:X$90,'Projection of Power Price '!$A$47:$A$90,'Final Prices IND without CO2 '!$C121,'Projection of Power Price '!$B$47:$B$90,'Final Prices IND without CO2 '!$B121)/SUMIFS('Projection of Power Price '!W$47:W$90,'Projection of Power Price '!$A$47:$A$90,'Final Prices IND without CO2 '!$C121,'Projection of Power Price '!$B$47:$B$90,'Final Prices IND without CO2 '!$B121)</f>
        <v>146.34698721765093</v>
      </c>
      <c r="AV121" s="12">
        <f>AU121*SUMIFS('Projection of Power Price '!Y$47:Y$90,'Projection of Power Price '!$A$47:$A$90,'Final Prices IND without CO2 '!$C121,'Projection of Power Price '!$B$47:$B$90,'Final Prices IND without CO2 '!$B121)/SUMIFS('Projection of Power Price '!X$47:X$90,'Projection of Power Price '!$A$47:$A$90,'Final Prices IND without CO2 '!$C121,'Projection of Power Price '!$B$47:$B$90,'Final Prices IND without CO2 '!$B121)</f>
        <v>142.62279420281007</v>
      </c>
      <c r="AW121" s="12">
        <f>AV121*SUMIFS('Projection of Power Price '!Z$47:Z$90,'Projection of Power Price '!$A$47:$A$90,'Final Prices IND without CO2 '!$C121,'Projection of Power Price '!$B$47:$B$90,'Final Prices IND without CO2 '!$B121)/SUMIFS('Projection of Power Price '!Y$47:Y$90,'Projection of Power Price '!$A$47:$A$90,'Final Prices IND without CO2 '!$C121,'Projection of Power Price '!$B$47:$B$90,'Final Prices IND without CO2 '!$B121)</f>
        <v>142.77180268655059</v>
      </c>
      <c r="AX121" s="12">
        <f>AW121*SUMIFS('Projection of Power Price '!AA$47:AA$90,'Projection of Power Price '!$A$47:$A$90,'Final Prices IND without CO2 '!$C121,'Projection of Power Price '!$B$47:$B$90,'Final Prices IND without CO2 '!$B121)/SUMIFS('Projection of Power Price '!Z$47:Z$90,'Projection of Power Price '!$A$47:$A$90,'Final Prices IND without CO2 '!$C121,'Projection of Power Price '!$B$47:$B$90,'Final Prices IND without CO2 '!$B121)</f>
        <v>151.33886466181025</v>
      </c>
      <c r="AY121" s="21">
        <f t="shared" si="140"/>
        <v>149.42722530828178</v>
      </c>
      <c r="AZ121" s="21">
        <f t="shared" si="54"/>
        <v>150.96449880749924</v>
      </c>
      <c r="BA121" s="21">
        <f t="shared" si="55"/>
        <v>154.4266866827229</v>
      </c>
      <c r="BB121" s="21">
        <f t="shared" si="56"/>
        <v>156.66643627078338</v>
      </c>
      <c r="BC121" s="21">
        <f t="shared" si="57"/>
        <v>157.26112372393618</v>
      </c>
      <c r="BD121" s="21">
        <f t="shared" si="58"/>
        <v>160.16011444702235</v>
      </c>
      <c r="BE121" s="21">
        <f t="shared" si="59"/>
        <v>162.26347248247112</v>
      </c>
      <c r="BF121" s="21">
        <f t="shared" si="60"/>
        <v>163.90574165410771</v>
      </c>
      <c r="BG121" s="21">
        <f t="shared" si="61"/>
        <v>165.8956655732195</v>
      </c>
      <c r="BH121" s="21">
        <f t="shared" si="62"/>
        <v>168.20163684784711</v>
      </c>
    </row>
    <row r="122" spans="1:60" x14ac:dyDescent="0.3">
      <c r="A122" s="9" t="s">
        <v>147</v>
      </c>
      <c r="B122" s="9" t="s">
        <v>103</v>
      </c>
      <c r="C122" s="9" t="s">
        <v>17</v>
      </c>
      <c r="D122" s="36" t="s">
        <v>78</v>
      </c>
      <c r="E122" s="36" t="s">
        <v>79</v>
      </c>
      <c r="F122" s="36" t="s">
        <v>90</v>
      </c>
      <c r="G122" s="36" t="s">
        <v>90</v>
      </c>
      <c r="H122" s="36" t="s">
        <v>80</v>
      </c>
      <c r="I122" s="9" t="s">
        <v>145</v>
      </c>
      <c r="J122" s="10">
        <f>SUMIFS('Historical Data'!D$2:D$93,'Historical Data'!$B$2:$B$93,'Final Prices IND without CO2 '!$D122,'Historical Data'!$A$2:$A$93,'Final Prices IND without CO2 '!$C122)</f>
        <v>55.875915372123586</v>
      </c>
      <c r="K122" s="10">
        <f>SUMIFS('Historical Data'!E$2:E$93,'Historical Data'!$B$2:$B$93,'Final Prices IND without CO2 '!$D122,'Historical Data'!$A$2:$A$93,'Final Prices IND without CO2 '!$C122)</f>
        <v>61.0150060573079</v>
      </c>
      <c r="L122" s="10">
        <f>SUMIFS('Historical Data'!F$2:F$93,'Historical Data'!$B$2:$B$93,'Final Prices IND without CO2 '!$D122,'Historical Data'!$A$2:$A$93,'Final Prices IND without CO2 '!$C122)</f>
        <v>63.229646949538342</v>
      </c>
      <c r="M122" s="10">
        <f>SUMIFS('Historical Data'!G$2:G$93,'Historical Data'!$B$2:$B$93,'Final Prices IND without CO2 '!$D122,'Historical Data'!$A$2:$A$93,'Final Prices IND without CO2 '!$C122)</f>
        <v>70.359631086166516</v>
      </c>
      <c r="N122" s="10">
        <f>SUMIFS('Historical Data'!H$2:H$93,'Historical Data'!$B$2:$B$93,'Final Prices IND without CO2 '!$D122,'Historical Data'!$A$2:$A$93,'Final Prices IND without CO2 '!$C122)</f>
        <v>73.987962521375664</v>
      </c>
      <c r="O122" s="10">
        <f>SUMIFS('Historical Data'!I$2:I$93,'Historical Data'!$B$2:$B$93,'Final Prices IND without CO2 '!$D122,'Historical Data'!$A$2:$A$93,'Final Prices IND without CO2 '!$C122)</f>
        <v>79.570188007310122</v>
      </c>
      <c r="P122" s="10">
        <f>SUMIFS('Historical Data'!J$2:J$93,'Historical Data'!$B$2:$B$93,'Final Prices IND without CO2 '!$D122,'Historical Data'!$A$2:$A$93,'Final Prices IND without CO2 '!$C122)</f>
        <v>87.02547094509751</v>
      </c>
      <c r="Q122" s="10">
        <f>SUMIFS('Historical Data'!K$2:K$93,'Historical Data'!$B$2:$B$93,'Final Prices IND without CO2 '!$D122,'Historical Data'!$A$2:$A$93,'Final Prices IND without CO2 '!$C122)</f>
        <v>90.054413839702192</v>
      </c>
      <c r="R122" s="10">
        <f>SUMIFS('Historical Data'!L$2:L$93,'Historical Data'!$B$2:$B$93,'Final Prices IND without CO2 '!$D122,'Historical Data'!$A$2:$A$93,'Final Prices IND without CO2 '!$C122)</f>
        <v>97.350676400004573</v>
      </c>
      <c r="S122" s="10">
        <f>SUMIFS('Historical Data'!M$2:M$93,'Historical Data'!$B$2:$B$93,'Final Prices IND without CO2 '!$D122,'Historical Data'!$A$2:$A$93,'Final Prices IND without CO2 '!$C122)</f>
        <v>110.52594761840385</v>
      </c>
      <c r="T122" s="10">
        <f>SUMIFS('Historical Data'!N$2:N$93,'Historical Data'!$B$2:$B$93,'Final Prices IND without CO2 '!$D122,'Historical Data'!$A$2:$A$93,'Final Prices IND without CO2 '!$C122)</f>
        <v>111.60469114924567</v>
      </c>
      <c r="U122" s="10">
        <f>SUMIFS('Historical Data'!O$2:O$93,'Historical Data'!$B$2:$B$93,'Final Prices IND without CO2 '!$D122,'Historical Data'!$A$2:$A$93,'Final Prices IND without CO2 '!$C122)</f>
        <v>120.47726300996807</v>
      </c>
      <c r="V122" s="10">
        <f>SUMIFS('Historical Data'!P$2:P$93,'Historical Data'!$B$2:$B$93,'Final Prices IND without CO2 '!$D122,'Historical Data'!$A$2:$A$93,'Final Prices IND without CO2 '!$C122)</f>
        <v>120.92711303560019</v>
      </c>
      <c r="W122" s="10">
        <f>SUMIFS('Historical Data'!Q$2:Q$93,'Historical Data'!$B$2:$B$93,'Final Prices IND without CO2 '!$D122,'Historical Data'!$A$2:$A$93,'Final Prices IND without CO2 '!$C122)</f>
        <v>131.33623691357576</v>
      </c>
      <c r="X122" s="10">
        <f>SUMIFS('Historical Data'!R$2:R$93,'Historical Data'!$B$2:$B$93,'Final Prices IND without CO2 '!$D122,'Historical Data'!$A$2:$A$93,'Final Prices IND without CO2 '!$C122)</f>
        <v>134.79894656378886</v>
      </c>
      <c r="Y122" s="10">
        <f>SUMIFS('Historical Data'!S$2:S$93,'Historical Data'!$B$2:$B$93,'Final Prices IND without CO2 '!$D122,'Historical Data'!$A$2:$A$93,'Final Prices IND without CO2 '!$C122)</f>
        <v>133.16021281303202</v>
      </c>
      <c r="Z122" s="10">
        <f>SUMIFS('Historical Data'!T$2:T$93,'Historical Data'!$B$2:$B$93,'Final Prices IND without CO2 '!$D122,'Historical Data'!$A$2:$A$93,'Final Prices IND without CO2 '!$C122)</f>
        <v>129.02431718997192</v>
      </c>
      <c r="AA122" s="10">
        <f>SUMIFS('Historical Data'!U$2:U$93,'Historical Data'!$B$2:$B$93,'Final Prices IND without CO2 '!$D122,'Historical Data'!$A$2:$A$93,'Final Prices IND without CO2 '!$C122)</f>
        <v>126.4975190253278</v>
      </c>
      <c r="AB122" s="12">
        <f>AA122*SUMIFS('Projection of Power Price '!E$47:E$90,'Projection of Power Price '!$A$47:$A$90,'Final Prices IND without CO2 '!$C122,'Projection of Power Price '!$B$47:$B$90,'Final Prices IND without CO2 '!$B122)/SUMIFS('Projection of Power Price '!D$47:D$90,'Projection of Power Price '!$A$47:$A$90,'Final Prices IND without CO2 '!$C122,'Projection of Power Price '!$B$47:$B$90,'Final Prices IND without CO2 '!$B122)</f>
        <v>152.66364074820356</v>
      </c>
      <c r="AC122" s="12">
        <f>AB122*SUMIFS('Projection of Power Price '!F$47:F$90,'Projection of Power Price '!$A$47:$A$90,'Final Prices IND without CO2 '!$C122,'Projection of Power Price '!$B$47:$B$90,'Final Prices IND without CO2 '!$B122)/SUMIFS('Projection of Power Price '!E$47:E$90,'Projection of Power Price '!$A$47:$A$90,'Final Prices IND without CO2 '!$C122,'Projection of Power Price '!$B$47:$B$90,'Final Prices IND without CO2 '!$B122)</f>
        <v>154.20111225785305</v>
      </c>
      <c r="AD122" s="12">
        <f>AC122*SUMIFS('Projection of Power Price '!G$47:G$90,'Projection of Power Price '!$A$47:$A$90,'Final Prices IND without CO2 '!$C122,'Projection of Power Price '!$B$47:$B$90,'Final Prices IND without CO2 '!$B122)/SUMIFS('Projection of Power Price '!F$47:F$90,'Projection of Power Price '!$A$47:$A$90,'Final Prices IND without CO2 '!$C122,'Projection of Power Price '!$B$47:$B$90,'Final Prices IND without CO2 '!$B122)</f>
        <v>144.13115189392181</v>
      </c>
      <c r="AE122" s="12">
        <f>AD122*SUMIFS('Projection of Power Price '!H$47:H$90,'Projection of Power Price '!$A$47:$A$90,'Final Prices IND without CO2 '!$C122,'Projection of Power Price '!$B$47:$B$90,'Final Prices IND without CO2 '!$B122)/SUMIFS('Projection of Power Price '!G$47:G$90,'Projection of Power Price '!$A$47:$A$90,'Final Prices IND without CO2 '!$C122,'Projection of Power Price '!$B$47:$B$90,'Final Prices IND without CO2 '!$B122)</f>
        <v>134.30830615615784</v>
      </c>
      <c r="AF122" s="12">
        <f>AE122*SUMIFS('Projection of Power Price '!I$47:I$90,'Projection of Power Price '!$A$47:$A$90,'Final Prices IND without CO2 '!$C122,'Projection of Power Price '!$B$47:$B$90,'Final Prices IND without CO2 '!$B122)/SUMIFS('Projection of Power Price '!H$47:H$90,'Projection of Power Price '!$A$47:$A$90,'Final Prices IND without CO2 '!$C122,'Projection of Power Price '!$B$47:$B$90,'Final Prices IND without CO2 '!$B122)</f>
        <v>147.42195092197304</v>
      </c>
      <c r="AG122" s="12">
        <f>AF122*SUMIFS('Projection of Power Price '!J$47:J$90,'Projection of Power Price '!$A$47:$A$90,'Final Prices IND without CO2 '!$C122,'Projection of Power Price '!$B$47:$B$90,'Final Prices IND without CO2 '!$B122)/SUMIFS('Projection of Power Price '!I$47:I$90,'Projection of Power Price '!$A$47:$A$90,'Final Prices IND without CO2 '!$C122,'Projection of Power Price '!$B$47:$B$90,'Final Prices IND without CO2 '!$B122)</f>
        <v>164.69671569216831</v>
      </c>
      <c r="AH122" s="12">
        <f>AG122*SUMIFS('Projection of Power Price '!K$47:K$90,'Projection of Power Price '!$A$47:$A$90,'Final Prices IND without CO2 '!$C122,'Projection of Power Price '!$B$47:$B$90,'Final Prices IND without CO2 '!$B122)/SUMIFS('Projection of Power Price '!J$47:J$90,'Projection of Power Price '!$A$47:$A$90,'Final Prices IND without CO2 '!$C122,'Projection of Power Price '!$B$47:$B$90,'Final Prices IND without CO2 '!$B122)</f>
        <v>176.04188715913995</v>
      </c>
      <c r="AI122" s="12">
        <f>AH122*SUMIFS('Projection of Power Price '!L$47:L$90,'Projection of Power Price '!$A$47:$A$90,'Final Prices IND without CO2 '!$C122,'Projection of Power Price '!$B$47:$B$90,'Final Prices IND without CO2 '!$B122)/SUMIFS('Projection of Power Price '!K$47:K$90,'Projection of Power Price '!$A$47:$A$90,'Final Prices IND without CO2 '!$C122,'Projection of Power Price '!$B$47:$B$90,'Final Prices IND without CO2 '!$B122)</f>
        <v>187.33393539107237</v>
      </c>
      <c r="AJ122" s="12">
        <f>AI122*SUMIFS('Projection of Power Price '!M$47:M$90,'Projection of Power Price '!$A$47:$A$90,'Final Prices IND without CO2 '!$C122,'Projection of Power Price '!$B$47:$B$90,'Final Prices IND without CO2 '!$B122)/SUMIFS('Projection of Power Price '!L$47:L$90,'Projection of Power Price '!$A$47:$A$90,'Final Prices IND without CO2 '!$C122,'Projection of Power Price '!$B$47:$B$90,'Final Prices IND without CO2 '!$B122)</f>
        <v>197.08010850741027</v>
      </c>
      <c r="AK122" s="12">
        <f>AJ122*SUMIFS('Projection of Power Price '!N$47:N$90,'Projection of Power Price '!$A$47:$A$90,'Final Prices IND without CO2 '!$C122,'Projection of Power Price '!$B$47:$B$90,'Final Prices IND without CO2 '!$B122)/SUMIFS('Projection of Power Price '!M$47:M$90,'Projection of Power Price '!$A$47:$A$90,'Final Prices IND without CO2 '!$C122,'Projection of Power Price '!$B$47:$B$90,'Final Prices IND without CO2 '!$B122)</f>
        <v>204.69120963871828</v>
      </c>
      <c r="AL122" s="12">
        <f>AK122*SUMIFS('Projection of Power Price '!O$47:O$90,'Projection of Power Price '!$A$47:$A$90,'Final Prices IND without CO2 '!$C122,'Projection of Power Price '!$B$47:$B$90,'Final Prices IND without CO2 '!$B122)/SUMIFS('Projection of Power Price '!N$47:N$90,'Projection of Power Price '!$A$47:$A$90,'Final Prices IND without CO2 '!$C122,'Projection of Power Price '!$B$47:$B$90,'Final Prices IND without CO2 '!$B122)</f>
        <v>208.93239204324888</v>
      </c>
      <c r="AM122" s="12">
        <f>AL122*SUMIFS('Projection of Power Price '!P$47:P$90,'Projection of Power Price '!$A$47:$A$90,'Final Prices IND without CO2 '!$C122,'Projection of Power Price '!$B$47:$B$90,'Final Prices IND without CO2 '!$B122)/SUMIFS('Projection of Power Price '!O$47:O$90,'Projection of Power Price '!$A$47:$A$90,'Final Prices IND without CO2 '!$C122,'Projection of Power Price '!$B$47:$B$90,'Final Prices IND without CO2 '!$B122)</f>
        <v>213.58625910388147</v>
      </c>
      <c r="AN122" s="12">
        <f>AM122*SUMIFS('Projection of Power Price '!Q$47:Q$90,'Projection of Power Price '!$A$47:$A$90,'Final Prices IND without CO2 '!$C122,'Projection of Power Price '!$B$47:$B$90,'Final Prices IND without CO2 '!$B122)/SUMIFS('Projection of Power Price '!P$47:P$90,'Projection of Power Price '!$A$47:$A$90,'Final Prices IND without CO2 '!$C122,'Projection of Power Price '!$B$47:$B$90,'Final Prices IND without CO2 '!$B122)</f>
        <v>212.68748838178095</v>
      </c>
      <c r="AO122" s="12">
        <f>AN122*SUMIFS('Projection of Power Price '!R$47:R$90,'Projection of Power Price '!$A$47:$A$90,'Final Prices IND without CO2 '!$C122,'Projection of Power Price '!$B$47:$B$90,'Final Prices IND without CO2 '!$B122)/SUMIFS('Projection of Power Price '!Q$47:Q$90,'Projection of Power Price '!$A$47:$A$90,'Final Prices IND without CO2 '!$C122,'Projection of Power Price '!$B$47:$B$90,'Final Prices IND without CO2 '!$B122)</f>
        <v>212.47817973064215</v>
      </c>
      <c r="AP122" s="12">
        <f>AO122*SUMIFS('Projection of Power Price '!S$47:S$90,'Projection of Power Price '!$A$47:$A$90,'Final Prices IND without CO2 '!$C122,'Projection of Power Price '!$B$47:$B$90,'Final Prices IND without CO2 '!$B122)/SUMIFS('Projection of Power Price '!R$47:R$90,'Projection of Power Price '!$A$47:$A$90,'Final Prices IND without CO2 '!$C122,'Projection of Power Price '!$B$47:$B$90,'Final Prices IND without CO2 '!$B122)</f>
        <v>213.11557352367569</v>
      </c>
      <c r="AQ122" s="12">
        <f>AP122*SUMIFS('Projection of Power Price '!T$47:T$90,'Projection of Power Price '!$A$47:$A$90,'Final Prices IND without CO2 '!$C122,'Projection of Power Price '!$B$47:$B$90,'Final Prices IND without CO2 '!$B122)/SUMIFS('Projection of Power Price '!S$47:S$90,'Projection of Power Price '!$A$47:$A$90,'Final Prices IND without CO2 '!$C122,'Projection of Power Price '!$B$47:$B$90,'Final Prices IND without CO2 '!$B122)</f>
        <v>213.04192021252257</v>
      </c>
      <c r="AR122" s="12">
        <f>AQ122*SUMIFS('Projection of Power Price '!U$47:U$90,'Projection of Power Price '!$A$47:$A$90,'Final Prices IND without CO2 '!$C122,'Projection of Power Price '!$B$47:$B$90,'Final Prices IND without CO2 '!$B122)/SUMIFS('Projection of Power Price '!T$47:T$90,'Projection of Power Price '!$A$47:$A$90,'Final Prices IND without CO2 '!$C122,'Projection of Power Price '!$B$47:$B$90,'Final Prices IND without CO2 '!$B122)</f>
        <v>219.63247704834365</v>
      </c>
      <c r="AS122" s="12">
        <f>AR122*SUMIFS('Projection of Power Price '!V$47:V$90,'Projection of Power Price '!$A$47:$A$90,'Final Prices IND without CO2 '!$C122,'Projection of Power Price '!$B$47:$B$90,'Final Prices IND without CO2 '!$B122)/SUMIFS('Projection of Power Price '!U$47:U$90,'Projection of Power Price '!$A$47:$A$90,'Final Prices IND without CO2 '!$C122,'Projection of Power Price '!$B$47:$B$90,'Final Prices IND without CO2 '!$B122)</f>
        <v>222.38773485502935</v>
      </c>
      <c r="AT122" s="12">
        <f>AS122*SUMIFS('Projection of Power Price '!W$47:W$90,'Projection of Power Price '!$A$47:$A$90,'Final Prices IND without CO2 '!$C122,'Projection of Power Price '!$B$47:$B$90,'Final Prices IND without CO2 '!$B122)/SUMIFS('Projection of Power Price '!V$47:V$90,'Projection of Power Price '!$A$47:$A$90,'Final Prices IND without CO2 '!$C122,'Projection of Power Price '!$B$47:$B$90,'Final Prices IND without CO2 '!$B122)</f>
        <v>227.03109411145311</v>
      </c>
      <c r="AU122" s="12">
        <f>AT122*SUMIFS('Projection of Power Price '!X$47:X$90,'Projection of Power Price '!$A$47:$A$90,'Final Prices IND without CO2 '!$C122,'Projection of Power Price '!$B$47:$B$90,'Final Prices IND without CO2 '!$B122)/SUMIFS('Projection of Power Price '!W$47:W$90,'Projection of Power Price '!$A$47:$A$90,'Final Prices IND without CO2 '!$C122,'Projection of Power Price '!$B$47:$B$90,'Final Prices IND without CO2 '!$B122)</f>
        <v>232.83160288082414</v>
      </c>
      <c r="AV122" s="12">
        <f>AU122*SUMIFS('Projection of Power Price '!Y$47:Y$90,'Projection of Power Price '!$A$47:$A$90,'Final Prices IND without CO2 '!$C122,'Projection of Power Price '!$B$47:$B$90,'Final Prices IND without CO2 '!$B122)/SUMIFS('Projection of Power Price '!X$47:X$90,'Projection of Power Price '!$A$47:$A$90,'Final Prices IND without CO2 '!$C122,'Projection of Power Price '!$B$47:$B$90,'Final Prices IND without CO2 '!$B122)</f>
        <v>227.2855005388391</v>
      </c>
      <c r="AW122" s="12">
        <f>AV122*SUMIFS('Projection of Power Price '!Z$47:Z$90,'Projection of Power Price '!$A$47:$A$90,'Final Prices IND without CO2 '!$C122,'Projection of Power Price '!$B$47:$B$90,'Final Prices IND without CO2 '!$B122)/SUMIFS('Projection of Power Price '!Y$47:Y$90,'Projection of Power Price '!$A$47:$A$90,'Final Prices IND without CO2 '!$C122,'Projection of Power Price '!$B$47:$B$90,'Final Prices IND without CO2 '!$B122)</f>
        <v>228.10036893049013</v>
      </c>
      <c r="AX122" s="12">
        <f>AW122*SUMIFS('Projection of Power Price '!AA$47:AA$90,'Projection of Power Price '!$A$47:$A$90,'Final Prices IND without CO2 '!$C122,'Projection of Power Price '!$B$47:$B$90,'Final Prices IND without CO2 '!$B122)/SUMIFS('Projection of Power Price '!Z$47:Z$90,'Projection of Power Price '!$A$47:$A$90,'Final Prices IND without CO2 '!$C122,'Projection of Power Price '!$B$47:$B$90,'Final Prices IND without CO2 '!$B122)</f>
        <v>235.94019880380813</v>
      </c>
      <c r="AY122" s="21">
        <f t="shared" si="140"/>
        <v>234.16384568339618</v>
      </c>
      <c r="AZ122" s="21">
        <f t="shared" si="54"/>
        <v>235.06005852850512</v>
      </c>
      <c r="BA122" s="21">
        <f t="shared" si="55"/>
        <v>238.59377231667895</v>
      </c>
      <c r="BB122" s="21">
        <f t="shared" si="56"/>
        <v>240.40364880169773</v>
      </c>
      <c r="BC122" s="21">
        <f t="shared" si="57"/>
        <v>240.83935281553568</v>
      </c>
      <c r="BD122" s="21">
        <f t="shared" si="58"/>
        <v>243.42051699040394</v>
      </c>
      <c r="BE122" s="21">
        <f t="shared" si="59"/>
        <v>245.35341911736077</v>
      </c>
      <c r="BF122" s="21">
        <f t="shared" si="60"/>
        <v>246.68299054535646</v>
      </c>
      <c r="BG122" s="21">
        <f t="shared" si="61"/>
        <v>248.46181059081346</v>
      </c>
      <c r="BH122" s="21">
        <f t="shared" si="62"/>
        <v>250.50383474354612</v>
      </c>
    </row>
    <row r="123" spans="1:60" x14ac:dyDescent="0.3">
      <c r="A123" s="9" t="s">
        <v>147</v>
      </c>
      <c r="B123" s="9" t="s">
        <v>103</v>
      </c>
      <c r="C123" s="9" t="s">
        <v>19</v>
      </c>
      <c r="D123" s="36" t="s">
        <v>78</v>
      </c>
      <c r="E123" s="36" t="s">
        <v>79</v>
      </c>
      <c r="F123" s="36" t="s">
        <v>90</v>
      </c>
      <c r="G123" s="36" t="s">
        <v>90</v>
      </c>
      <c r="H123" s="36" t="s">
        <v>80</v>
      </c>
      <c r="I123" s="9" t="s">
        <v>145</v>
      </c>
      <c r="J123" s="10">
        <f>SUMIFS('Historical Data'!D$2:D$93,'Historical Data'!$B$2:$B$93,'Final Prices IND without CO2 '!$D123,'Historical Data'!$A$2:$A$93,'Final Prices IND without CO2 '!$C123)</f>
        <v>64.223981767098579</v>
      </c>
      <c r="K123" s="10">
        <f>SUMIFS('Historical Data'!E$2:E$93,'Historical Data'!$B$2:$B$93,'Final Prices IND without CO2 '!$D123,'Historical Data'!$A$2:$A$93,'Final Prices IND without CO2 '!$C123)</f>
        <v>66.251331797953753</v>
      </c>
      <c r="L123" s="10">
        <f>SUMIFS('Historical Data'!F$2:F$93,'Historical Data'!$B$2:$B$93,'Final Prices IND without CO2 '!$D123,'Historical Data'!$A$2:$A$93,'Final Prices IND without CO2 '!$C123)</f>
        <v>64.594229674573242</v>
      </c>
      <c r="M123" s="10">
        <f>SUMIFS('Historical Data'!G$2:G$93,'Historical Data'!$B$2:$B$93,'Final Prices IND without CO2 '!$D123,'Historical Data'!$A$2:$A$93,'Final Prices IND without CO2 '!$C123)</f>
        <v>63.160087025565517</v>
      </c>
      <c r="N123" s="10">
        <f>SUMIFS('Historical Data'!H$2:H$93,'Historical Data'!$B$2:$B$93,'Final Prices IND without CO2 '!$D123,'Historical Data'!$A$2:$A$93,'Final Prices IND without CO2 '!$C123)</f>
        <v>63.497327895484801</v>
      </c>
      <c r="O123" s="10">
        <f>SUMIFS('Historical Data'!I$2:I$93,'Historical Data'!$B$2:$B$93,'Final Prices IND without CO2 '!$D123,'Historical Data'!$A$2:$A$93,'Final Prices IND without CO2 '!$C123)</f>
        <v>64.810386372240316</v>
      </c>
      <c r="P123" s="10">
        <f>SUMIFS('Historical Data'!J$2:J$93,'Historical Data'!$B$2:$B$93,'Final Prices IND without CO2 '!$D123,'Historical Data'!$A$2:$A$93,'Final Prices IND without CO2 '!$C123)</f>
        <v>67.114400166159143</v>
      </c>
      <c r="Q123" s="10">
        <f>SUMIFS('Historical Data'!K$2:K$93,'Historical Data'!$B$2:$B$93,'Final Prices IND without CO2 '!$D123,'Historical Data'!$A$2:$A$93,'Final Prices IND without CO2 '!$C123)</f>
        <v>76.210360505190749</v>
      </c>
      <c r="R123" s="10">
        <f>SUMIFS('Historical Data'!L$2:L$93,'Historical Data'!$B$2:$B$93,'Final Prices IND without CO2 '!$D123,'Historical Data'!$A$2:$A$93,'Final Prices IND without CO2 '!$C123)</f>
        <v>83.500529458559839</v>
      </c>
      <c r="S123" s="10">
        <f>SUMIFS('Historical Data'!M$2:M$93,'Historical Data'!$B$2:$B$93,'Final Prices IND without CO2 '!$D123,'Historical Data'!$A$2:$A$93,'Final Prices IND without CO2 '!$C123)</f>
        <v>88.088280044016031</v>
      </c>
      <c r="T123" s="10">
        <f>SUMIFS('Historical Data'!N$2:N$93,'Historical Data'!$B$2:$B$93,'Final Prices IND without CO2 '!$D123,'Historical Data'!$A$2:$A$93,'Final Prices IND without CO2 '!$C123)</f>
        <v>88.227137236490393</v>
      </c>
      <c r="U123" s="10">
        <f>SUMIFS('Historical Data'!O$2:O$93,'Historical Data'!$B$2:$B$93,'Final Prices IND without CO2 '!$D123,'Historical Data'!$A$2:$A$93,'Final Prices IND without CO2 '!$C123)</f>
        <v>89.603521947367398</v>
      </c>
      <c r="V123" s="10">
        <f>SUMIFS('Historical Data'!P$2:P$93,'Historical Data'!$B$2:$B$93,'Final Prices IND without CO2 '!$D123,'Historical Data'!$A$2:$A$93,'Final Prices IND without CO2 '!$C123)</f>
        <v>101.77647362188002</v>
      </c>
      <c r="W123" s="10">
        <f>SUMIFS('Historical Data'!Q$2:Q$93,'Historical Data'!$B$2:$B$93,'Final Prices IND without CO2 '!$D123,'Historical Data'!$A$2:$A$93,'Final Prices IND without CO2 '!$C123)</f>
        <v>105.53648300001569</v>
      </c>
      <c r="X123" s="10">
        <f>SUMIFS('Historical Data'!R$2:R$93,'Historical Data'!$B$2:$B$93,'Final Prices IND without CO2 '!$D123,'Historical Data'!$A$2:$A$93,'Final Prices IND without CO2 '!$C123)</f>
        <v>107.640046893449</v>
      </c>
      <c r="Y123" s="10">
        <f>SUMIFS('Historical Data'!S$2:S$93,'Historical Data'!$B$2:$B$93,'Final Prices IND without CO2 '!$D123,'Historical Data'!$A$2:$A$93,'Final Prices IND without CO2 '!$C123)</f>
        <v>96.663324542074108</v>
      </c>
      <c r="Z123" s="10">
        <f>SUMIFS('Historical Data'!T$2:T$93,'Historical Data'!$B$2:$B$93,'Final Prices IND without CO2 '!$D123,'Historical Data'!$A$2:$A$93,'Final Prices IND without CO2 '!$C123)</f>
        <v>91.924774695383476</v>
      </c>
      <c r="AA123" s="10">
        <f>SUMIFS('Historical Data'!U$2:U$93,'Historical Data'!$B$2:$B$93,'Final Prices IND without CO2 '!$D123,'Historical Data'!$A$2:$A$93,'Final Prices IND without CO2 '!$C123)</f>
        <v>91.462457290048761</v>
      </c>
      <c r="AB123" s="12">
        <f>AA123*SUMIFS('Projection of Power Price '!E$47:E$90,'Projection of Power Price '!$A$47:$A$90,'Final Prices IND without CO2 '!$C123,'Projection of Power Price '!$B$47:$B$90,'Final Prices IND without CO2 '!$B123)/SUMIFS('Projection of Power Price '!D$47:D$90,'Projection of Power Price '!$A$47:$A$90,'Final Prices IND without CO2 '!$C123,'Projection of Power Price '!$B$47:$B$90,'Final Prices IND without CO2 '!$B123)</f>
        <v>90.463219708315407</v>
      </c>
      <c r="AC123" s="12">
        <f>AB123*SUMIFS('Projection of Power Price '!F$47:F$90,'Projection of Power Price '!$A$47:$A$90,'Final Prices IND without CO2 '!$C123,'Projection of Power Price '!$B$47:$B$90,'Final Prices IND without CO2 '!$B123)/SUMIFS('Projection of Power Price '!E$47:E$90,'Projection of Power Price '!$A$47:$A$90,'Final Prices IND without CO2 '!$C123,'Projection of Power Price '!$B$47:$B$90,'Final Prices IND without CO2 '!$B123)</f>
        <v>97.430787482803339</v>
      </c>
      <c r="AD123" s="12">
        <f>AC123*SUMIFS('Projection of Power Price '!G$47:G$90,'Projection of Power Price '!$A$47:$A$90,'Final Prices IND without CO2 '!$C123,'Projection of Power Price '!$B$47:$B$90,'Final Prices IND without CO2 '!$B123)/SUMIFS('Projection of Power Price '!F$47:F$90,'Projection of Power Price '!$A$47:$A$90,'Final Prices IND without CO2 '!$C123,'Projection of Power Price '!$B$47:$B$90,'Final Prices IND without CO2 '!$B123)</f>
        <v>87.461577140699859</v>
      </c>
      <c r="AE123" s="12">
        <f>AD123*SUMIFS('Projection of Power Price '!H$47:H$90,'Projection of Power Price '!$A$47:$A$90,'Final Prices IND without CO2 '!$C123,'Projection of Power Price '!$B$47:$B$90,'Final Prices IND without CO2 '!$B123)/SUMIFS('Projection of Power Price '!G$47:G$90,'Projection of Power Price '!$A$47:$A$90,'Final Prices IND without CO2 '!$C123,'Projection of Power Price '!$B$47:$B$90,'Final Prices IND without CO2 '!$B123)</f>
        <v>84.308073836682027</v>
      </c>
      <c r="AF123" s="12">
        <f>AE123*SUMIFS('Projection of Power Price '!I$47:I$90,'Projection of Power Price '!$A$47:$A$90,'Final Prices IND without CO2 '!$C123,'Projection of Power Price '!$B$47:$B$90,'Final Prices IND without CO2 '!$B123)/SUMIFS('Projection of Power Price '!H$47:H$90,'Projection of Power Price '!$A$47:$A$90,'Final Prices IND without CO2 '!$C123,'Projection of Power Price '!$B$47:$B$90,'Final Prices IND without CO2 '!$B123)</f>
        <v>87.629424979412818</v>
      </c>
      <c r="AG123" s="12">
        <f>AF123*SUMIFS('Projection of Power Price '!J$47:J$90,'Projection of Power Price '!$A$47:$A$90,'Final Prices IND without CO2 '!$C123,'Projection of Power Price '!$B$47:$B$90,'Final Prices IND without CO2 '!$B123)/SUMIFS('Projection of Power Price '!I$47:I$90,'Projection of Power Price '!$A$47:$A$90,'Final Prices IND without CO2 '!$C123,'Projection of Power Price '!$B$47:$B$90,'Final Prices IND without CO2 '!$B123)</f>
        <v>89.812306826112732</v>
      </c>
      <c r="AH123" s="12">
        <f>AG123*SUMIFS('Projection of Power Price '!K$47:K$90,'Projection of Power Price '!$A$47:$A$90,'Final Prices IND without CO2 '!$C123,'Projection of Power Price '!$B$47:$B$90,'Final Prices IND without CO2 '!$B123)/SUMIFS('Projection of Power Price '!J$47:J$90,'Projection of Power Price '!$A$47:$A$90,'Final Prices IND without CO2 '!$C123,'Projection of Power Price '!$B$47:$B$90,'Final Prices IND without CO2 '!$B123)</f>
        <v>93.020414468841167</v>
      </c>
      <c r="AI123" s="12">
        <f>AH123*SUMIFS('Projection of Power Price '!L$47:L$90,'Projection of Power Price '!$A$47:$A$90,'Final Prices IND without CO2 '!$C123,'Projection of Power Price '!$B$47:$B$90,'Final Prices IND without CO2 '!$B123)/SUMIFS('Projection of Power Price '!K$47:K$90,'Projection of Power Price '!$A$47:$A$90,'Final Prices IND without CO2 '!$C123,'Projection of Power Price '!$B$47:$B$90,'Final Prices IND without CO2 '!$B123)</f>
        <v>102.3991298271421</v>
      </c>
      <c r="AJ123" s="12">
        <f>AI123*SUMIFS('Projection of Power Price '!M$47:M$90,'Projection of Power Price '!$A$47:$A$90,'Final Prices IND without CO2 '!$C123,'Projection of Power Price '!$B$47:$B$90,'Final Prices IND without CO2 '!$B123)/SUMIFS('Projection of Power Price '!L$47:L$90,'Projection of Power Price '!$A$47:$A$90,'Final Prices IND without CO2 '!$C123,'Projection of Power Price '!$B$47:$B$90,'Final Prices IND without CO2 '!$B123)</f>
        <v>101.98165950296807</v>
      </c>
      <c r="AK123" s="12">
        <f>AJ123*SUMIFS('Projection of Power Price '!N$47:N$90,'Projection of Power Price '!$A$47:$A$90,'Final Prices IND without CO2 '!$C123,'Projection of Power Price '!$B$47:$B$90,'Final Prices IND without CO2 '!$B123)/SUMIFS('Projection of Power Price '!M$47:M$90,'Projection of Power Price '!$A$47:$A$90,'Final Prices IND without CO2 '!$C123,'Projection of Power Price '!$B$47:$B$90,'Final Prices IND without CO2 '!$B123)</f>
        <v>102.81760961202838</v>
      </c>
      <c r="AL123" s="12">
        <f>AK123*SUMIFS('Projection of Power Price '!O$47:O$90,'Projection of Power Price '!$A$47:$A$90,'Final Prices IND without CO2 '!$C123,'Projection of Power Price '!$B$47:$B$90,'Final Prices IND without CO2 '!$B123)/SUMIFS('Projection of Power Price '!N$47:N$90,'Projection of Power Price '!$A$47:$A$90,'Final Prices IND without CO2 '!$C123,'Projection of Power Price '!$B$47:$B$90,'Final Prices IND without CO2 '!$B123)</f>
        <v>103.9029618601233</v>
      </c>
      <c r="AM123" s="12">
        <f>AL123*SUMIFS('Projection of Power Price '!P$47:P$90,'Projection of Power Price '!$A$47:$A$90,'Final Prices IND without CO2 '!$C123,'Projection of Power Price '!$B$47:$B$90,'Final Prices IND without CO2 '!$B123)/SUMIFS('Projection of Power Price '!O$47:O$90,'Projection of Power Price '!$A$47:$A$90,'Final Prices IND without CO2 '!$C123,'Projection of Power Price '!$B$47:$B$90,'Final Prices IND without CO2 '!$B123)</f>
        <v>103.97999317787705</v>
      </c>
      <c r="AN123" s="12">
        <f>AM123*SUMIFS('Projection of Power Price '!Q$47:Q$90,'Projection of Power Price '!$A$47:$A$90,'Final Prices IND without CO2 '!$C123,'Projection of Power Price '!$B$47:$B$90,'Final Prices IND without CO2 '!$B123)/SUMIFS('Projection of Power Price '!P$47:P$90,'Projection of Power Price '!$A$47:$A$90,'Final Prices IND without CO2 '!$C123,'Projection of Power Price '!$B$47:$B$90,'Final Prices IND without CO2 '!$B123)</f>
        <v>111.06291528637144</v>
      </c>
      <c r="AO123" s="12">
        <f>AN123*SUMIFS('Projection of Power Price '!R$47:R$90,'Projection of Power Price '!$A$47:$A$90,'Final Prices IND without CO2 '!$C123,'Projection of Power Price '!$B$47:$B$90,'Final Prices IND without CO2 '!$B123)/SUMIFS('Projection of Power Price '!Q$47:Q$90,'Projection of Power Price '!$A$47:$A$90,'Final Prices IND without CO2 '!$C123,'Projection of Power Price '!$B$47:$B$90,'Final Prices IND without CO2 '!$B123)</f>
        <v>109.80200045921697</v>
      </c>
      <c r="AP123" s="12">
        <f>AO123*SUMIFS('Projection of Power Price '!S$47:S$90,'Projection of Power Price '!$A$47:$A$90,'Final Prices IND without CO2 '!$C123,'Projection of Power Price '!$B$47:$B$90,'Final Prices IND without CO2 '!$B123)/SUMIFS('Projection of Power Price '!R$47:R$90,'Projection of Power Price '!$A$47:$A$90,'Final Prices IND without CO2 '!$C123,'Projection of Power Price '!$B$47:$B$90,'Final Prices IND without CO2 '!$B123)</f>
        <v>105.82682807858582</v>
      </c>
      <c r="AQ123" s="12">
        <f>AP123*SUMIFS('Projection of Power Price '!T$47:T$90,'Projection of Power Price '!$A$47:$A$90,'Final Prices IND without CO2 '!$C123,'Projection of Power Price '!$B$47:$B$90,'Final Prices IND without CO2 '!$B123)/SUMIFS('Projection of Power Price '!S$47:S$90,'Projection of Power Price '!$A$47:$A$90,'Final Prices IND without CO2 '!$C123,'Projection of Power Price '!$B$47:$B$90,'Final Prices IND without CO2 '!$B123)</f>
        <v>104.98352439471519</v>
      </c>
      <c r="AR123" s="12">
        <f>AQ123*SUMIFS('Projection of Power Price '!U$47:U$90,'Projection of Power Price '!$A$47:$A$90,'Final Prices IND without CO2 '!$C123,'Projection of Power Price '!$B$47:$B$90,'Final Prices IND without CO2 '!$B123)/SUMIFS('Projection of Power Price '!T$47:T$90,'Projection of Power Price '!$A$47:$A$90,'Final Prices IND without CO2 '!$C123,'Projection of Power Price '!$B$47:$B$90,'Final Prices IND without CO2 '!$B123)</f>
        <v>105.37988317858729</v>
      </c>
      <c r="AS123" s="12">
        <f>AR123*SUMIFS('Projection of Power Price '!V$47:V$90,'Projection of Power Price '!$A$47:$A$90,'Final Prices IND without CO2 '!$C123,'Projection of Power Price '!$B$47:$B$90,'Final Prices IND without CO2 '!$B123)/SUMIFS('Projection of Power Price '!U$47:U$90,'Projection of Power Price '!$A$47:$A$90,'Final Prices IND without CO2 '!$C123,'Projection of Power Price '!$B$47:$B$90,'Final Prices IND without CO2 '!$B123)</f>
        <v>113.81377872472018</v>
      </c>
      <c r="AT123" s="12">
        <f>AS123*SUMIFS('Projection of Power Price '!W$47:W$90,'Projection of Power Price '!$A$47:$A$90,'Final Prices IND without CO2 '!$C123,'Projection of Power Price '!$B$47:$B$90,'Final Prices IND without CO2 '!$B123)/SUMIFS('Projection of Power Price '!V$47:V$90,'Projection of Power Price '!$A$47:$A$90,'Final Prices IND without CO2 '!$C123,'Projection of Power Price '!$B$47:$B$90,'Final Prices IND without CO2 '!$B123)</f>
        <v>112.26265655154458</v>
      </c>
      <c r="AU123" s="12">
        <f>AT123*SUMIFS('Projection of Power Price '!X$47:X$90,'Projection of Power Price '!$A$47:$A$90,'Final Prices IND without CO2 '!$C123,'Projection of Power Price '!$B$47:$B$90,'Final Prices IND without CO2 '!$B123)/SUMIFS('Projection of Power Price '!W$47:W$90,'Projection of Power Price '!$A$47:$A$90,'Final Prices IND without CO2 '!$C123,'Projection of Power Price '!$B$47:$B$90,'Final Prices IND without CO2 '!$B123)</f>
        <v>112.86728438233409</v>
      </c>
      <c r="AV123" s="12">
        <f>AU123*SUMIFS('Projection of Power Price '!Y$47:Y$90,'Projection of Power Price '!$A$47:$A$90,'Final Prices IND without CO2 '!$C123,'Projection of Power Price '!$B$47:$B$90,'Final Prices IND without CO2 '!$B123)/SUMIFS('Projection of Power Price '!X$47:X$90,'Projection of Power Price '!$A$47:$A$90,'Final Prices IND without CO2 '!$C123,'Projection of Power Price '!$B$47:$B$90,'Final Prices IND without CO2 '!$B123)</f>
        <v>113.05142619668226</v>
      </c>
      <c r="AW123" s="12">
        <f>AV123*SUMIFS('Projection of Power Price '!Z$47:Z$90,'Projection of Power Price '!$A$47:$A$90,'Final Prices IND without CO2 '!$C123,'Projection of Power Price '!$B$47:$B$90,'Final Prices IND without CO2 '!$B123)/SUMIFS('Projection of Power Price '!Y$47:Y$90,'Projection of Power Price '!$A$47:$A$90,'Final Prices IND without CO2 '!$C123,'Projection of Power Price '!$B$47:$B$90,'Final Prices IND without CO2 '!$B123)</f>
        <v>108.65663749586905</v>
      </c>
      <c r="AX123" s="12">
        <f>AW123*SUMIFS('Projection of Power Price '!AA$47:AA$90,'Projection of Power Price '!$A$47:$A$90,'Final Prices IND without CO2 '!$C123,'Projection of Power Price '!$B$47:$B$90,'Final Prices IND without CO2 '!$B123)/SUMIFS('Projection of Power Price '!Z$47:Z$90,'Projection of Power Price '!$A$47:$A$90,'Final Prices IND without CO2 '!$C123,'Projection of Power Price '!$B$47:$B$90,'Final Prices IND without CO2 '!$B123)</f>
        <v>115.49332139103009</v>
      </c>
      <c r="AY123" s="21">
        <f t="shared" si="140"/>
        <v>113.14147004124379</v>
      </c>
      <c r="AZ123" s="21">
        <f t="shared" si="54"/>
        <v>113.53910785508202</v>
      </c>
      <c r="BA123" s="21">
        <f t="shared" si="55"/>
        <v>114.41445135463368</v>
      </c>
      <c r="BB123" s="21">
        <f t="shared" si="56"/>
        <v>115.91742188204603</v>
      </c>
      <c r="BC123" s="21">
        <f t="shared" si="57"/>
        <v>115.13750919343369</v>
      </c>
      <c r="BD123" s="21">
        <f t="shared" si="58"/>
        <v>116.34110976469105</v>
      </c>
      <c r="BE123" s="21">
        <f t="shared" si="59"/>
        <v>116.96803850738252</v>
      </c>
      <c r="BF123" s="21">
        <f t="shared" si="60"/>
        <v>117.4149647968801</v>
      </c>
      <c r="BG123" s="21">
        <f t="shared" si="61"/>
        <v>117.80349337197174</v>
      </c>
      <c r="BH123" s="21">
        <f t="shared" si="62"/>
        <v>118.65477014365138</v>
      </c>
    </row>
    <row r="124" spans="1:60" x14ac:dyDescent="0.3">
      <c r="A124" s="9" t="s">
        <v>147</v>
      </c>
      <c r="B124" s="9" t="s">
        <v>103</v>
      </c>
      <c r="C124" s="9" t="s">
        <v>21</v>
      </c>
      <c r="D124" s="36" t="s">
        <v>78</v>
      </c>
      <c r="E124" s="36" t="s">
        <v>79</v>
      </c>
      <c r="F124" s="36" t="s">
        <v>90</v>
      </c>
      <c r="G124" s="36" t="s">
        <v>90</v>
      </c>
      <c r="H124" s="36" t="s">
        <v>80</v>
      </c>
      <c r="I124" s="9" t="s">
        <v>145</v>
      </c>
      <c r="J124" s="10">
        <f>SUMIFS('Historical Data'!D$2:D$93,'Historical Data'!$B$2:$B$93,'Final Prices IND without CO2 '!$D124,'Historical Data'!$A$2:$A$93,'Final Prices IND without CO2 '!$C124)</f>
        <v>86.674466928484037</v>
      </c>
      <c r="K124" s="10">
        <f>SUMIFS('Historical Data'!E$2:E$93,'Historical Data'!$B$2:$B$93,'Final Prices IND without CO2 '!$D124,'Historical Data'!$A$2:$A$93,'Final Prices IND without CO2 '!$C124)</f>
        <v>83.922012693295542</v>
      </c>
      <c r="L124" s="10">
        <f>SUMIFS('Historical Data'!F$2:F$93,'Historical Data'!$B$2:$B$93,'Final Prices IND without CO2 '!$D124,'Historical Data'!$A$2:$A$93,'Final Prices IND without CO2 '!$C124)</f>
        <v>83.086812070591137</v>
      </c>
      <c r="M124" s="10">
        <f>SUMIFS('Historical Data'!G$2:G$93,'Historical Data'!$B$2:$B$93,'Final Prices IND without CO2 '!$D124,'Historical Data'!$A$2:$A$93,'Final Prices IND without CO2 '!$C124)</f>
        <v>92.146140726563914</v>
      </c>
      <c r="N124" s="10">
        <f>SUMIFS('Historical Data'!H$2:H$93,'Historical Data'!$B$2:$B$93,'Final Prices IND without CO2 '!$D124,'Historical Data'!$A$2:$A$93,'Final Prices IND without CO2 '!$C124)</f>
        <v>91.969837619069835</v>
      </c>
      <c r="O124" s="10">
        <f>SUMIFS('Historical Data'!I$2:I$93,'Historical Data'!$B$2:$B$93,'Final Prices IND without CO2 '!$D124,'Historical Data'!$A$2:$A$93,'Final Prices IND without CO2 '!$C124)</f>
        <v>90.382619361410008</v>
      </c>
      <c r="P124" s="10">
        <f>SUMIFS('Historical Data'!J$2:J$93,'Historical Data'!$B$2:$B$93,'Final Prices IND without CO2 '!$D124,'Historical Data'!$A$2:$A$93,'Final Prices IND without CO2 '!$C124)</f>
        <v>100.46041211756973</v>
      </c>
      <c r="Q124" s="10">
        <f>SUMIFS('Historical Data'!K$2:K$93,'Historical Data'!$B$2:$B$93,'Final Prices IND without CO2 '!$D124,'Historical Data'!$A$2:$A$93,'Final Prices IND without CO2 '!$C124)</f>
        <v>104.24855189667767</v>
      </c>
      <c r="R124" s="10">
        <f>SUMIFS('Historical Data'!L$2:L$93,'Historical Data'!$B$2:$B$93,'Final Prices IND without CO2 '!$D124,'Historical Data'!$A$2:$A$93,'Final Prices IND without CO2 '!$C124)</f>
        <v>116.62287276582524</v>
      </c>
      <c r="S124" s="10">
        <f>SUMIFS('Historical Data'!M$2:M$93,'Historical Data'!$B$2:$B$93,'Final Prices IND without CO2 '!$D124,'Historical Data'!$A$2:$A$93,'Final Prices IND without CO2 '!$C124)</f>
        <v>123.46305161064424</v>
      </c>
      <c r="T124" s="10">
        <f>SUMIFS('Historical Data'!N$2:N$93,'Historical Data'!$B$2:$B$93,'Final Prices IND without CO2 '!$D124,'Historical Data'!$A$2:$A$93,'Final Prices IND without CO2 '!$C124)</f>
        <v>100.52619855793876</v>
      </c>
      <c r="U124" s="10">
        <f>SUMIFS('Historical Data'!O$2:O$93,'Historical Data'!$B$2:$B$93,'Final Prices IND without CO2 '!$D124,'Historical Data'!$A$2:$A$93,'Final Prices IND without CO2 '!$C124)</f>
        <v>96.692776975585062</v>
      </c>
      <c r="V124" s="10">
        <f>SUMIFS('Historical Data'!P$2:P$93,'Historical Data'!$B$2:$B$93,'Final Prices IND without CO2 '!$D124,'Historical Data'!$A$2:$A$93,'Final Prices IND without CO2 '!$C124)</f>
        <v>98.23774272310105</v>
      </c>
      <c r="W124" s="10">
        <f>SUMIFS('Historical Data'!Q$2:Q$93,'Historical Data'!$B$2:$B$93,'Final Prices IND without CO2 '!$D124,'Historical Data'!$A$2:$A$93,'Final Prices IND without CO2 '!$C124)</f>
        <v>96.880015305866067</v>
      </c>
      <c r="X124" s="10">
        <f>SUMIFS('Historical Data'!R$2:R$93,'Historical Data'!$B$2:$B$93,'Final Prices IND without CO2 '!$D124,'Historical Data'!$A$2:$A$93,'Final Prices IND without CO2 '!$C124)</f>
        <v>93.846773616715069</v>
      </c>
      <c r="Y124" s="10">
        <f>SUMIFS('Historical Data'!S$2:S$93,'Historical Data'!$B$2:$B$93,'Final Prices IND without CO2 '!$D124,'Historical Data'!$A$2:$A$93,'Final Prices IND without CO2 '!$C124)</f>
        <v>91.172284280579802</v>
      </c>
      <c r="Z124" s="10">
        <f>SUMIFS('Historical Data'!T$2:T$93,'Historical Data'!$B$2:$B$93,'Final Prices IND without CO2 '!$D124,'Historical Data'!$A$2:$A$93,'Final Prices IND without CO2 '!$C124)</f>
        <v>82.46291777451782</v>
      </c>
      <c r="AA124" s="10">
        <f>SUMIFS('Historical Data'!U$2:U$93,'Historical Data'!$B$2:$B$93,'Final Prices IND without CO2 '!$D124,'Historical Data'!$A$2:$A$93,'Final Prices IND without CO2 '!$C124)</f>
        <v>76.105377113326924</v>
      </c>
      <c r="AB124" s="12">
        <f>AA124*SUMIFS('Projection of Power Price '!E$47:E$90,'Projection of Power Price '!$A$47:$A$90,'Final Prices IND without CO2 '!$C124,'Projection of Power Price '!$B$47:$B$90,'Final Prices IND without CO2 '!$B124)/SUMIFS('Projection of Power Price '!D$47:D$90,'Projection of Power Price '!$A$47:$A$90,'Final Prices IND without CO2 '!$C124,'Projection of Power Price '!$B$47:$B$90,'Final Prices IND without CO2 '!$B124)</f>
        <v>73.03253161780151</v>
      </c>
      <c r="AC124" s="12">
        <f>AB124*SUMIFS('Projection of Power Price '!F$47:F$90,'Projection of Power Price '!$A$47:$A$90,'Final Prices IND without CO2 '!$C124,'Projection of Power Price '!$B$47:$B$90,'Final Prices IND without CO2 '!$B124)/SUMIFS('Projection of Power Price '!E$47:E$90,'Projection of Power Price '!$A$47:$A$90,'Final Prices IND without CO2 '!$C124,'Projection of Power Price '!$B$47:$B$90,'Final Prices IND without CO2 '!$B124)</f>
        <v>74.285986953904242</v>
      </c>
      <c r="AD124" s="12">
        <f>AC124*SUMIFS('Projection of Power Price '!G$47:G$90,'Projection of Power Price '!$A$47:$A$90,'Final Prices IND without CO2 '!$C124,'Projection of Power Price '!$B$47:$B$90,'Final Prices IND without CO2 '!$B124)/SUMIFS('Projection of Power Price '!F$47:F$90,'Projection of Power Price '!$A$47:$A$90,'Final Prices IND without CO2 '!$C124,'Projection of Power Price '!$B$47:$B$90,'Final Prices IND without CO2 '!$B124)</f>
        <v>69.433615900825146</v>
      </c>
      <c r="AE124" s="12">
        <f>AD124*SUMIFS('Projection of Power Price '!H$47:H$90,'Projection of Power Price '!$A$47:$A$90,'Final Prices IND without CO2 '!$C124,'Projection of Power Price '!$B$47:$B$90,'Final Prices IND without CO2 '!$B124)/SUMIFS('Projection of Power Price '!G$47:G$90,'Projection of Power Price '!$A$47:$A$90,'Final Prices IND without CO2 '!$C124,'Projection of Power Price '!$B$47:$B$90,'Final Prices IND without CO2 '!$B124)</f>
        <v>61.755726734197928</v>
      </c>
      <c r="AF124" s="12">
        <f>AE124*SUMIFS('Projection of Power Price '!I$47:I$90,'Projection of Power Price '!$A$47:$A$90,'Final Prices IND without CO2 '!$C124,'Projection of Power Price '!$B$47:$B$90,'Final Prices IND without CO2 '!$B124)/SUMIFS('Projection of Power Price '!H$47:H$90,'Projection of Power Price '!$A$47:$A$90,'Final Prices IND without CO2 '!$C124,'Projection of Power Price '!$B$47:$B$90,'Final Prices IND without CO2 '!$B124)</f>
        <v>66.394028802786039</v>
      </c>
      <c r="AG124" s="12">
        <f>AF124*SUMIFS('Projection of Power Price '!J$47:J$90,'Projection of Power Price '!$A$47:$A$90,'Final Prices IND without CO2 '!$C124,'Projection of Power Price '!$B$47:$B$90,'Final Prices IND without CO2 '!$B124)/SUMIFS('Projection of Power Price '!I$47:I$90,'Projection of Power Price '!$A$47:$A$90,'Final Prices IND without CO2 '!$C124,'Projection of Power Price '!$B$47:$B$90,'Final Prices IND without CO2 '!$B124)</f>
        <v>72.607084128115602</v>
      </c>
      <c r="AH124" s="12">
        <f>AG124*SUMIFS('Projection of Power Price '!K$47:K$90,'Projection of Power Price '!$A$47:$A$90,'Final Prices IND without CO2 '!$C124,'Projection of Power Price '!$B$47:$B$90,'Final Prices IND without CO2 '!$B124)/SUMIFS('Projection of Power Price '!J$47:J$90,'Projection of Power Price '!$A$47:$A$90,'Final Prices IND without CO2 '!$C124,'Projection of Power Price '!$B$47:$B$90,'Final Prices IND without CO2 '!$B124)</f>
        <v>75.973869647217001</v>
      </c>
      <c r="AI124" s="12">
        <f>AH124*SUMIFS('Projection of Power Price '!L$47:L$90,'Projection of Power Price '!$A$47:$A$90,'Final Prices IND without CO2 '!$C124,'Projection of Power Price '!$B$47:$B$90,'Final Prices IND without CO2 '!$B124)/SUMIFS('Projection of Power Price '!K$47:K$90,'Projection of Power Price '!$A$47:$A$90,'Final Prices IND without CO2 '!$C124,'Projection of Power Price '!$B$47:$B$90,'Final Prices IND without CO2 '!$B124)</f>
        <v>79.861280564236907</v>
      </c>
      <c r="AJ124" s="12">
        <f>AI124*SUMIFS('Projection of Power Price '!M$47:M$90,'Projection of Power Price '!$A$47:$A$90,'Final Prices IND without CO2 '!$C124,'Projection of Power Price '!$B$47:$B$90,'Final Prices IND without CO2 '!$B124)/SUMIFS('Projection of Power Price '!L$47:L$90,'Projection of Power Price '!$A$47:$A$90,'Final Prices IND without CO2 '!$C124,'Projection of Power Price '!$B$47:$B$90,'Final Prices IND without CO2 '!$B124)</f>
        <v>86.682307279868439</v>
      </c>
      <c r="AK124" s="12">
        <f>AJ124*SUMIFS('Projection of Power Price '!N$47:N$90,'Projection of Power Price '!$A$47:$A$90,'Final Prices IND without CO2 '!$C124,'Projection of Power Price '!$B$47:$B$90,'Final Prices IND without CO2 '!$B124)/SUMIFS('Projection of Power Price '!M$47:M$90,'Projection of Power Price '!$A$47:$A$90,'Final Prices IND without CO2 '!$C124,'Projection of Power Price '!$B$47:$B$90,'Final Prices IND without CO2 '!$B124)</f>
        <v>93.772665166245829</v>
      </c>
      <c r="AL124" s="12">
        <f>AK124*SUMIFS('Projection of Power Price '!O$47:O$90,'Projection of Power Price '!$A$47:$A$90,'Final Prices IND without CO2 '!$C124,'Projection of Power Price '!$B$47:$B$90,'Final Prices IND without CO2 '!$B124)/SUMIFS('Projection of Power Price '!N$47:N$90,'Projection of Power Price '!$A$47:$A$90,'Final Prices IND without CO2 '!$C124,'Projection of Power Price '!$B$47:$B$90,'Final Prices IND without CO2 '!$B124)</f>
        <v>95.122862361318738</v>
      </c>
      <c r="AM124" s="12">
        <f>AL124*SUMIFS('Projection of Power Price '!P$47:P$90,'Projection of Power Price '!$A$47:$A$90,'Final Prices IND without CO2 '!$C124,'Projection of Power Price '!$B$47:$B$90,'Final Prices IND without CO2 '!$B124)/SUMIFS('Projection of Power Price '!O$47:O$90,'Projection of Power Price '!$A$47:$A$90,'Final Prices IND without CO2 '!$C124,'Projection of Power Price '!$B$47:$B$90,'Final Prices IND without CO2 '!$B124)</f>
        <v>98.107732627075436</v>
      </c>
      <c r="AN124" s="12">
        <f>AM124*SUMIFS('Projection of Power Price '!Q$47:Q$90,'Projection of Power Price '!$A$47:$A$90,'Final Prices IND without CO2 '!$C124,'Projection of Power Price '!$B$47:$B$90,'Final Prices IND without CO2 '!$B124)/SUMIFS('Projection of Power Price '!P$47:P$90,'Projection of Power Price '!$A$47:$A$90,'Final Prices IND without CO2 '!$C124,'Projection of Power Price '!$B$47:$B$90,'Final Prices IND without CO2 '!$B124)</f>
        <v>91.954897029326972</v>
      </c>
      <c r="AO124" s="12">
        <f>AN124*SUMIFS('Projection of Power Price '!R$47:R$90,'Projection of Power Price '!$A$47:$A$90,'Final Prices IND without CO2 '!$C124,'Projection of Power Price '!$B$47:$B$90,'Final Prices IND without CO2 '!$B124)/SUMIFS('Projection of Power Price '!Q$47:Q$90,'Projection of Power Price '!$A$47:$A$90,'Final Prices IND without CO2 '!$C124,'Projection of Power Price '!$B$47:$B$90,'Final Prices IND without CO2 '!$B124)</f>
        <v>91.765271160191901</v>
      </c>
      <c r="AP124" s="12">
        <f>AO124*SUMIFS('Projection of Power Price '!S$47:S$90,'Projection of Power Price '!$A$47:$A$90,'Final Prices IND without CO2 '!$C124,'Projection of Power Price '!$B$47:$B$90,'Final Prices IND without CO2 '!$B124)/SUMIFS('Projection of Power Price '!R$47:R$90,'Projection of Power Price '!$A$47:$A$90,'Final Prices IND without CO2 '!$C124,'Projection of Power Price '!$B$47:$B$90,'Final Prices IND without CO2 '!$B124)</f>
        <v>90.867975911776057</v>
      </c>
      <c r="AQ124" s="12">
        <f>AP124*SUMIFS('Projection of Power Price '!T$47:T$90,'Projection of Power Price '!$A$47:$A$90,'Final Prices IND without CO2 '!$C124,'Projection of Power Price '!$B$47:$B$90,'Final Prices IND without CO2 '!$B124)/SUMIFS('Projection of Power Price '!S$47:S$90,'Projection of Power Price '!$A$47:$A$90,'Final Prices IND without CO2 '!$C124,'Projection of Power Price '!$B$47:$B$90,'Final Prices IND without CO2 '!$B124)</f>
        <v>91.10670790727238</v>
      </c>
      <c r="AR124" s="12">
        <f>AQ124*SUMIFS('Projection of Power Price '!U$47:U$90,'Projection of Power Price '!$A$47:$A$90,'Final Prices IND without CO2 '!$C124,'Projection of Power Price '!$B$47:$B$90,'Final Prices IND without CO2 '!$B124)/SUMIFS('Projection of Power Price '!T$47:T$90,'Projection of Power Price '!$A$47:$A$90,'Final Prices IND without CO2 '!$C124,'Projection of Power Price '!$B$47:$B$90,'Final Prices IND without CO2 '!$B124)</f>
        <v>92.851834096954732</v>
      </c>
      <c r="AS124" s="12">
        <f>AR124*SUMIFS('Projection of Power Price '!V$47:V$90,'Projection of Power Price '!$A$47:$A$90,'Final Prices IND without CO2 '!$C124,'Projection of Power Price '!$B$47:$B$90,'Final Prices IND without CO2 '!$B124)/SUMIFS('Projection of Power Price '!U$47:U$90,'Projection of Power Price '!$A$47:$A$90,'Final Prices IND without CO2 '!$C124,'Projection of Power Price '!$B$47:$B$90,'Final Prices IND without CO2 '!$B124)</f>
        <v>90.902237034154382</v>
      </c>
      <c r="AT124" s="12">
        <f>AS124*SUMIFS('Projection of Power Price '!W$47:W$90,'Projection of Power Price '!$A$47:$A$90,'Final Prices IND without CO2 '!$C124,'Projection of Power Price '!$B$47:$B$90,'Final Prices IND without CO2 '!$B124)/SUMIFS('Projection of Power Price '!V$47:V$90,'Projection of Power Price '!$A$47:$A$90,'Final Prices IND without CO2 '!$C124,'Projection of Power Price '!$B$47:$B$90,'Final Prices IND without CO2 '!$B124)</f>
        <v>91.264103797913677</v>
      </c>
      <c r="AU124" s="12">
        <f>AT124*SUMIFS('Projection of Power Price '!X$47:X$90,'Projection of Power Price '!$A$47:$A$90,'Final Prices IND without CO2 '!$C124,'Projection of Power Price '!$B$47:$B$90,'Final Prices IND without CO2 '!$B124)/SUMIFS('Projection of Power Price '!W$47:W$90,'Projection of Power Price '!$A$47:$A$90,'Final Prices IND without CO2 '!$C124,'Projection of Power Price '!$B$47:$B$90,'Final Prices IND without CO2 '!$B124)</f>
        <v>93.777261652953385</v>
      </c>
      <c r="AV124" s="12">
        <f>AU124*SUMIFS('Projection of Power Price '!Y$47:Y$90,'Projection of Power Price '!$A$47:$A$90,'Final Prices IND without CO2 '!$C124,'Projection of Power Price '!$B$47:$B$90,'Final Prices IND without CO2 '!$B124)/SUMIFS('Projection of Power Price '!X$47:X$90,'Projection of Power Price '!$A$47:$A$90,'Final Prices IND without CO2 '!$C124,'Projection of Power Price '!$B$47:$B$90,'Final Prices IND without CO2 '!$B124)</f>
        <v>89.942854962621681</v>
      </c>
      <c r="AW124" s="12">
        <f>AV124*SUMIFS('Projection of Power Price '!Z$47:Z$90,'Projection of Power Price '!$A$47:$A$90,'Final Prices IND without CO2 '!$C124,'Projection of Power Price '!$B$47:$B$90,'Final Prices IND without CO2 '!$B124)/SUMIFS('Projection of Power Price '!Y$47:Y$90,'Projection of Power Price '!$A$47:$A$90,'Final Prices IND without CO2 '!$C124,'Projection of Power Price '!$B$47:$B$90,'Final Prices IND without CO2 '!$B124)</f>
        <v>90.511099975880043</v>
      </c>
      <c r="AX124" s="12">
        <f>AW124*SUMIFS('Projection of Power Price '!AA$47:AA$90,'Projection of Power Price '!$A$47:$A$90,'Final Prices IND without CO2 '!$C124,'Projection of Power Price '!$B$47:$B$90,'Final Prices IND without CO2 '!$B124)/SUMIFS('Projection of Power Price '!Z$47:Z$90,'Projection of Power Price '!$A$47:$A$90,'Final Prices IND without CO2 '!$C124,'Projection of Power Price '!$B$47:$B$90,'Final Prices IND without CO2 '!$B124)</f>
        <v>98.914993419311244</v>
      </c>
      <c r="AY124" s="21">
        <f t="shared" si="140"/>
        <v>96.492748031452265</v>
      </c>
      <c r="AZ124" s="21">
        <f t="shared" si="54"/>
        <v>98.248724972550008</v>
      </c>
      <c r="BA124" s="21">
        <f t="shared" si="55"/>
        <v>101.60010069499185</v>
      </c>
      <c r="BB124" s="21">
        <f t="shared" si="56"/>
        <v>103.60705331627651</v>
      </c>
      <c r="BC124" s="21">
        <f t="shared" si="57"/>
        <v>104.12016582415754</v>
      </c>
      <c r="BD124" s="21">
        <f t="shared" si="58"/>
        <v>106.99770774662647</v>
      </c>
      <c r="BE124" s="21">
        <f t="shared" si="59"/>
        <v>108.92015971411593</v>
      </c>
      <c r="BF124" s="21">
        <f t="shared" si="60"/>
        <v>110.458269199813</v>
      </c>
      <c r="BG124" s="21">
        <f t="shared" si="61"/>
        <v>112.37139885730721</v>
      </c>
      <c r="BH124" s="21">
        <f t="shared" si="62"/>
        <v>114.5624485242497</v>
      </c>
    </row>
    <row r="125" spans="1:60" x14ac:dyDescent="0.3">
      <c r="A125" s="9" t="s">
        <v>147</v>
      </c>
      <c r="B125" s="9" t="s">
        <v>103</v>
      </c>
      <c r="C125" s="9" t="s">
        <v>23</v>
      </c>
      <c r="D125" s="36" t="s">
        <v>78</v>
      </c>
      <c r="E125" s="36" t="s">
        <v>79</v>
      </c>
      <c r="F125" s="36" t="s">
        <v>90</v>
      </c>
      <c r="G125" s="36" t="s">
        <v>90</v>
      </c>
      <c r="H125" s="36" t="s">
        <v>80</v>
      </c>
      <c r="I125" s="9" t="s">
        <v>145</v>
      </c>
      <c r="J125" s="10">
        <f>SUMIFS('Historical Data'!D$2:D$93,'Historical Data'!$B$2:$B$93,'Final Prices IND without CO2 '!$D125,'Historical Data'!$A$2:$A$93,'Final Prices IND without CO2 '!$C125)</f>
        <v>130.81256319015401</v>
      </c>
      <c r="K125" s="10">
        <f>SUMIFS('Historical Data'!E$2:E$93,'Historical Data'!$B$2:$B$93,'Final Prices IND without CO2 '!$D125,'Historical Data'!$A$2:$A$93,'Final Prices IND without CO2 '!$C125)</f>
        <v>158.25657537454984</v>
      </c>
      <c r="L125" s="10">
        <f>SUMIFS('Historical Data'!F$2:F$93,'Historical Data'!$B$2:$B$93,'Final Prices IND without CO2 '!$D125,'Historical Data'!$A$2:$A$93,'Final Prices IND without CO2 '!$C125)</f>
        <v>154.45531157706111</v>
      </c>
      <c r="M125" s="10">
        <f>SUMIFS('Historical Data'!G$2:G$93,'Historical Data'!$B$2:$B$93,'Final Prices IND without CO2 '!$D125,'Historical Data'!$A$2:$A$93,'Final Prices IND without CO2 '!$C125)</f>
        <v>162.96487606613337</v>
      </c>
      <c r="N125" s="10">
        <f>SUMIFS('Historical Data'!H$2:H$93,'Historical Data'!$B$2:$B$93,'Final Prices IND without CO2 '!$D125,'Historical Data'!$A$2:$A$93,'Final Prices IND without CO2 '!$C125)</f>
        <v>159.43308802697808</v>
      </c>
      <c r="O125" s="10">
        <f>SUMIFS('Historical Data'!I$2:I$93,'Historical Data'!$B$2:$B$93,'Final Prices IND without CO2 '!$D125,'Historical Data'!$A$2:$A$93,'Final Prices IND without CO2 '!$C125)</f>
        <v>168.33210053847432</v>
      </c>
      <c r="P125" s="10">
        <f>SUMIFS('Historical Data'!J$2:J$93,'Historical Data'!$B$2:$B$93,'Final Prices IND without CO2 '!$D125,'Historical Data'!$A$2:$A$93,'Final Prices IND without CO2 '!$C125)</f>
        <v>196.72436901558851</v>
      </c>
      <c r="Q125" s="10">
        <f>SUMIFS('Historical Data'!K$2:K$93,'Historical Data'!$B$2:$B$93,'Final Prices IND without CO2 '!$D125,'Historical Data'!$A$2:$A$93,'Final Prices IND without CO2 '!$C125)</f>
        <v>200.14675229578037</v>
      </c>
      <c r="R125" s="10">
        <f>SUMIFS('Historical Data'!L$2:L$93,'Historical Data'!$B$2:$B$93,'Final Prices IND without CO2 '!$D125,'Historical Data'!$A$2:$A$93,'Final Prices IND without CO2 '!$C125)</f>
        <v>162.17155148073064</v>
      </c>
      <c r="S125" s="10">
        <f>SUMIFS('Historical Data'!M$2:M$93,'Historical Data'!$B$2:$B$93,'Final Prices IND without CO2 '!$D125,'Historical Data'!$A$2:$A$93,'Final Prices IND without CO2 '!$C125)</f>
        <v>162.57220613659521</v>
      </c>
      <c r="T125" s="10">
        <f>SUMIFS('Historical Data'!N$2:N$93,'Historical Data'!$B$2:$B$93,'Final Prices IND without CO2 '!$D125,'Historical Data'!$A$2:$A$93,'Final Prices IND without CO2 '!$C125)</f>
        <v>165.77162994241428</v>
      </c>
      <c r="U125" s="10">
        <f>SUMIFS('Historical Data'!O$2:O$93,'Historical Data'!$B$2:$B$93,'Final Prices IND without CO2 '!$D125,'Historical Data'!$A$2:$A$93,'Final Prices IND without CO2 '!$C125)</f>
        <v>167.7426316195012</v>
      </c>
      <c r="V125" s="10">
        <f>SUMIFS('Historical Data'!P$2:P$93,'Historical Data'!$B$2:$B$93,'Final Prices IND without CO2 '!$D125,'Historical Data'!$A$2:$A$93,'Final Prices IND without CO2 '!$C125)</f>
        <v>181.2837556438227</v>
      </c>
      <c r="W125" s="10">
        <f>SUMIFS('Historical Data'!Q$2:Q$93,'Historical Data'!$B$2:$B$93,'Final Prices IND without CO2 '!$D125,'Historical Data'!$A$2:$A$93,'Final Prices IND without CO2 '!$C125)</f>
        <v>183.09502777365216</v>
      </c>
      <c r="X125" s="10">
        <f>SUMIFS('Historical Data'!R$2:R$93,'Historical Data'!$B$2:$B$93,'Final Prices IND without CO2 '!$D125,'Historical Data'!$A$2:$A$93,'Final Prices IND without CO2 '!$C125)</f>
        <v>180.95029701268959</v>
      </c>
      <c r="Y125" s="10">
        <f>SUMIFS('Historical Data'!S$2:S$93,'Historical Data'!$B$2:$B$93,'Final Prices IND without CO2 '!$D125,'Historical Data'!$A$2:$A$93,'Final Prices IND without CO2 '!$C125)</f>
        <v>172.84666655445426</v>
      </c>
      <c r="Z125" s="10">
        <f>SUMIFS('Historical Data'!T$2:T$93,'Historical Data'!$B$2:$B$93,'Final Prices IND without CO2 '!$D125,'Historical Data'!$A$2:$A$93,'Final Prices IND without CO2 '!$C125)</f>
        <v>170.27517318378358</v>
      </c>
      <c r="AA125" s="10">
        <f>SUMIFS('Historical Data'!U$2:U$93,'Historical Data'!$B$2:$B$93,'Final Prices IND without CO2 '!$D125,'Historical Data'!$A$2:$A$93,'Final Prices IND without CO2 '!$C125)</f>
        <v>162.3166948941506</v>
      </c>
      <c r="AB125" s="12">
        <f>AA125*SUMIFS('Projection of Power Price '!E$47:E$90,'Projection of Power Price '!$A$47:$A$90,'Final Prices IND without CO2 '!$C125,'Projection of Power Price '!$B$47:$B$90,'Final Prices IND without CO2 '!$B125)/SUMIFS('Projection of Power Price '!D$47:D$90,'Projection of Power Price '!$A$47:$A$90,'Final Prices IND without CO2 '!$C125,'Projection of Power Price '!$B$47:$B$90,'Final Prices IND without CO2 '!$B125)</f>
        <v>176.01516880247758</v>
      </c>
      <c r="AC125" s="12">
        <f>AB125*SUMIFS('Projection of Power Price '!F$47:F$90,'Projection of Power Price '!$A$47:$A$90,'Final Prices IND without CO2 '!$C125,'Projection of Power Price '!$B$47:$B$90,'Final Prices IND without CO2 '!$B125)/SUMIFS('Projection of Power Price '!E$47:E$90,'Projection of Power Price '!$A$47:$A$90,'Final Prices IND without CO2 '!$C125,'Projection of Power Price '!$B$47:$B$90,'Final Prices IND without CO2 '!$B125)</f>
        <v>170.84907024867596</v>
      </c>
      <c r="AD125" s="12">
        <f>AC125*SUMIFS('Projection of Power Price '!G$47:G$90,'Projection of Power Price '!$A$47:$A$90,'Final Prices IND without CO2 '!$C125,'Projection of Power Price '!$B$47:$B$90,'Final Prices IND without CO2 '!$B125)/SUMIFS('Projection of Power Price '!F$47:F$90,'Projection of Power Price '!$A$47:$A$90,'Final Prices IND without CO2 '!$C125,'Projection of Power Price '!$B$47:$B$90,'Final Prices IND without CO2 '!$B125)</f>
        <v>153.20997022807319</v>
      </c>
      <c r="AE125" s="12">
        <f>AD125*SUMIFS('Projection of Power Price '!H$47:H$90,'Projection of Power Price '!$A$47:$A$90,'Final Prices IND without CO2 '!$C125,'Projection of Power Price '!$B$47:$B$90,'Final Prices IND without CO2 '!$B125)/SUMIFS('Projection of Power Price '!G$47:G$90,'Projection of Power Price '!$A$47:$A$90,'Final Prices IND without CO2 '!$C125,'Projection of Power Price '!$B$47:$B$90,'Final Prices IND without CO2 '!$B125)</f>
        <v>143.18132501084244</v>
      </c>
      <c r="AF125" s="12">
        <f>AE125*SUMIFS('Projection of Power Price '!I$47:I$90,'Projection of Power Price '!$A$47:$A$90,'Final Prices IND without CO2 '!$C125,'Projection of Power Price '!$B$47:$B$90,'Final Prices IND without CO2 '!$B125)/SUMIFS('Projection of Power Price '!H$47:H$90,'Projection of Power Price '!$A$47:$A$90,'Final Prices IND without CO2 '!$C125,'Projection of Power Price '!$B$47:$B$90,'Final Prices IND without CO2 '!$B125)</f>
        <v>146.37482042690587</v>
      </c>
      <c r="AG125" s="12">
        <f>AF125*SUMIFS('Projection of Power Price '!J$47:J$90,'Projection of Power Price '!$A$47:$A$90,'Final Prices IND without CO2 '!$C125,'Projection of Power Price '!$B$47:$B$90,'Final Prices IND without CO2 '!$B125)/SUMIFS('Projection of Power Price '!I$47:I$90,'Projection of Power Price '!$A$47:$A$90,'Final Prices IND without CO2 '!$C125,'Projection of Power Price '!$B$47:$B$90,'Final Prices IND without CO2 '!$B125)</f>
        <v>155.83250831100924</v>
      </c>
      <c r="AH125" s="12">
        <f>AG125*SUMIFS('Projection of Power Price '!K$47:K$90,'Projection of Power Price '!$A$47:$A$90,'Final Prices IND without CO2 '!$C125,'Projection of Power Price '!$B$47:$B$90,'Final Prices IND without CO2 '!$B125)/SUMIFS('Projection of Power Price '!J$47:J$90,'Projection of Power Price '!$A$47:$A$90,'Final Prices IND without CO2 '!$C125,'Projection of Power Price '!$B$47:$B$90,'Final Prices IND without CO2 '!$B125)</f>
        <v>165.07979035030692</v>
      </c>
      <c r="AI125" s="12">
        <f>AH125*SUMIFS('Projection of Power Price '!L$47:L$90,'Projection of Power Price '!$A$47:$A$90,'Final Prices IND without CO2 '!$C125,'Projection of Power Price '!$B$47:$B$90,'Final Prices IND without CO2 '!$B125)/SUMIFS('Projection of Power Price '!K$47:K$90,'Projection of Power Price '!$A$47:$A$90,'Final Prices IND without CO2 '!$C125,'Projection of Power Price '!$B$47:$B$90,'Final Prices IND without CO2 '!$B125)</f>
        <v>170.37913074121147</v>
      </c>
      <c r="AJ125" s="12">
        <f>AI125*SUMIFS('Projection of Power Price '!M$47:M$90,'Projection of Power Price '!$A$47:$A$90,'Final Prices IND without CO2 '!$C125,'Projection of Power Price '!$B$47:$B$90,'Final Prices IND without CO2 '!$B125)/SUMIFS('Projection of Power Price '!L$47:L$90,'Projection of Power Price '!$A$47:$A$90,'Final Prices IND without CO2 '!$C125,'Projection of Power Price '!$B$47:$B$90,'Final Prices IND without CO2 '!$B125)</f>
        <v>177.95120284202991</v>
      </c>
      <c r="AK125" s="12">
        <f>AJ125*SUMIFS('Projection of Power Price '!N$47:N$90,'Projection of Power Price '!$A$47:$A$90,'Final Prices IND without CO2 '!$C125,'Projection of Power Price '!$B$47:$B$90,'Final Prices IND without CO2 '!$B125)/SUMIFS('Projection of Power Price '!M$47:M$90,'Projection of Power Price '!$A$47:$A$90,'Final Prices IND without CO2 '!$C125,'Projection of Power Price '!$B$47:$B$90,'Final Prices IND without CO2 '!$B125)</f>
        <v>184.84716954880611</v>
      </c>
      <c r="AL125" s="12">
        <f>AK125*SUMIFS('Projection of Power Price '!O$47:O$90,'Projection of Power Price '!$A$47:$A$90,'Final Prices IND without CO2 '!$C125,'Projection of Power Price '!$B$47:$B$90,'Final Prices IND without CO2 '!$B125)/SUMIFS('Projection of Power Price '!N$47:N$90,'Projection of Power Price '!$A$47:$A$90,'Final Prices IND without CO2 '!$C125,'Projection of Power Price '!$B$47:$B$90,'Final Prices IND without CO2 '!$B125)</f>
        <v>191.06169255420113</v>
      </c>
      <c r="AM125" s="12">
        <f>AL125*SUMIFS('Projection of Power Price '!P$47:P$90,'Projection of Power Price '!$A$47:$A$90,'Final Prices IND without CO2 '!$C125,'Projection of Power Price '!$B$47:$B$90,'Final Prices IND without CO2 '!$B125)/SUMIFS('Projection of Power Price '!O$47:O$90,'Projection of Power Price '!$A$47:$A$90,'Final Prices IND without CO2 '!$C125,'Projection of Power Price '!$B$47:$B$90,'Final Prices IND without CO2 '!$B125)</f>
        <v>197.72010364584858</v>
      </c>
      <c r="AN125" s="12">
        <f>AM125*SUMIFS('Projection of Power Price '!Q$47:Q$90,'Projection of Power Price '!$A$47:$A$90,'Final Prices IND without CO2 '!$C125,'Projection of Power Price '!$B$47:$B$90,'Final Prices IND without CO2 '!$B125)/SUMIFS('Projection of Power Price '!P$47:P$90,'Projection of Power Price '!$A$47:$A$90,'Final Prices IND without CO2 '!$C125,'Projection of Power Price '!$B$47:$B$90,'Final Prices IND without CO2 '!$B125)</f>
        <v>198.34958532825331</v>
      </c>
      <c r="AO125" s="12">
        <f>AN125*SUMIFS('Projection of Power Price '!R$47:R$90,'Projection of Power Price '!$A$47:$A$90,'Final Prices IND without CO2 '!$C125,'Projection of Power Price '!$B$47:$B$90,'Final Prices IND without CO2 '!$B125)/SUMIFS('Projection of Power Price '!Q$47:Q$90,'Projection of Power Price '!$A$47:$A$90,'Final Prices IND without CO2 '!$C125,'Projection of Power Price '!$B$47:$B$90,'Final Prices IND without CO2 '!$B125)</f>
        <v>200.18161105017168</v>
      </c>
      <c r="AP125" s="12">
        <f>AO125*SUMIFS('Projection of Power Price '!S$47:S$90,'Projection of Power Price '!$A$47:$A$90,'Final Prices IND without CO2 '!$C125,'Projection of Power Price '!$B$47:$B$90,'Final Prices IND without CO2 '!$B125)/SUMIFS('Projection of Power Price '!R$47:R$90,'Projection of Power Price '!$A$47:$A$90,'Final Prices IND without CO2 '!$C125,'Projection of Power Price '!$B$47:$B$90,'Final Prices IND without CO2 '!$B125)</f>
        <v>202.73625730852527</v>
      </c>
      <c r="AQ125" s="12">
        <f>AP125*SUMIFS('Projection of Power Price '!T$47:T$90,'Projection of Power Price '!$A$47:$A$90,'Final Prices IND without CO2 '!$C125,'Projection of Power Price '!$B$47:$B$90,'Final Prices IND without CO2 '!$B125)/SUMIFS('Projection of Power Price '!S$47:S$90,'Projection of Power Price '!$A$47:$A$90,'Final Prices IND without CO2 '!$C125,'Projection of Power Price '!$B$47:$B$90,'Final Prices IND without CO2 '!$B125)</f>
        <v>207.02743684053192</v>
      </c>
      <c r="AR125" s="12">
        <f>AQ125*SUMIFS('Projection of Power Price '!U$47:U$90,'Projection of Power Price '!$A$47:$A$90,'Final Prices IND without CO2 '!$C125,'Projection of Power Price '!$B$47:$B$90,'Final Prices IND without CO2 '!$B125)/SUMIFS('Projection of Power Price '!T$47:T$90,'Projection of Power Price '!$A$47:$A$90,'Final Prices IND without CO2 '!$C125,'Projection of Power Price '!$B$47:$B$90,'Final Prices IND without CO2 '!$B125)</f>
        <v>211.43862471357014</v>
      </c>
      <c r="AS125" s="12">
        <f>AR125*SUMIFS('Projection of Power Price '!V$47:V$90,'Projection of Power Price '!$A$47:$A$90,'Final Prices IND without CO2 '!$C125,'Projection of Power Price '!$B$47:$B$90,'Final Prices IND without CO2 '!$B125)/SUMIFS('Projection of Power Price '!U$47:U$90,'Projection of Power Price '!$A$47:$A$90,'Final Prices IND without CO2 '!$C125,'Projection of Power Price '!$B$47:$B$90,'Final Prices IND without CO2 '!$B125)</f>
        <v>216.45154530085262</v>
      </c>
      <c r="AT125" s="12">
        <f>AS125*SUMIFS('Projection of Power Price '!W$47:W$90,'Projection of Power Price '!$A$47:$A$90,'Final Prices IND without CO2 '!$C125,'Projection of Power Price '!$B$47:$B$90,'Final Prices IND without CO2 '!$B125)/SUMIFS('Projection of Power Price '!V$47:V$90,'Projection of Power Price '!$A$47:$A$90,'Final Prices IND without CO2 '!$C125,'Projection of Power Price '!$B$47:$B$90,'Final Prices IND without CO2 '!$B125)</f>
        <v>224.63269403891462</v>
      </c>
      <c r="AU125" s="12">
        <f>AT125*SUMIFS('Projection of Power Price '!X$47:X$90,'Projection of Power Price '!$A$47:$A$90,'Final Prices IND without CO2 '!$C125,'Projection of Power Price '!$B$47:$B$90,'Final Prices IND without CO2 '!$B125)/SUMIFS('Projection of Power Price '!W$47:W$90,'Projection of Power Price '!$A$47:$A$90,'Final Prices IND without CO2 '!$C125,'Projection of Power Price '!$B$47:$B$90,'Final Prices IND without CO2 '!$B125)</f>
        <v>235.64405625124667</v>
      </c>
      <c r="AV125" s="12">
        <f>AU125*SUMIFS('Projection of Power Price '!Y$47:Y$90,'Projection of Power Price '!$A$47:$A$90,'Final Prices IND without CO2 '!$C125,'Projection of Power Price '!$B$47:$B$90,'Final Prices IND without CO2 '!$B125)/SUMIFS('Projection of Power Price '!X$47:X$90,'Projection of Power Price '!$A$47:$A$90,'Final Prices IND without CO2 '!$C125,'Projection of Power Price '!$B$47:$B$90,'Final Prices IND without CO2 '!$B125)</f>
        <v>235.42513299884848</v>
      </c>
      <c r="AW125" s="12">
        <f>AV125*SUMIFS('Projection of Power Price '!Z$47:Z$90,'Projection of Power Price '!$A$47:$A$90,'Final Prices IND without CO2 '!$C125,'Projection of Power Price '!$B$47:$B$90,'Final Prices IND without CO2 '!$B125)/SUMIFS('Projection of Power Price '!Y$47:Y$90,'Projection of Power Price '!$A$47:$A$90,'Final Prices IND without CO2 '!$C125,'Projection of Power Price '!$B$47:$B$90,'Final Prices IND without CO2 '!$B125)</f>
        <v>234.50285850078487</v>
      </c>
      <c r="AX125" s="12">
        <f>AW125*SUMIFS('Projection of Power Price '!AA$47:AA$90,'Projection of Power Price '!$A$47:$A$90,'Final Prices IND without CO2 '!$C125,'Projection of Power Price '!$B$47:$B$90,'Final Prices IND without CO2 '!$B125)/SUMIFS('Projection of Power Price '!Z$47:Z$90,'Projection of Power Price '!$A$47:$A$90,'Final Prices IND without CO2 '!$C125,'Projection of Power Price '!$B$47:$B$90,'Final Prices IND without CO2 '!$B125)</f>
        <v>246.61206050235864</v>
      </c>
      <c r="AY125" s="21">
        <f t="shared" si="140"/>
        <v>248.20862101135754</v>
      </c>
      <c r="AZ125" s="21">
        <f t="shared" si="54"/>
        <v>250.97336296003868</v>
      </c>
      <c r="BA125" s="21">
        <f t="shared" si="55"/>
        <v>256.58507392456158</v>
      </c>
      <c r="BB125" s="21">
        <f t="shared" si="56"/>
        <v>261.93411537139036</v>
      </c>
      <c r="BC125" s="21">
        <f t="shared" si="57"/>
        <v>264.5688155493217</v>
      </c>
      <c r="BD125" s="21">
        <f t="shared" si="58"/>
        <v>269.55834020951806</v>
      </c>
      <c r="BE125" s="21">
        <f t="shared" si="59"/>
        <v>274.27005044008183</v>
      </c>
      <c r="BF125" s="21">
        <f t="shared" si="60"/>
        <v>278.28153245972499</v>
      </c>
      <c r="BG125" s="21">
        <f t="shared" si="61"/>
        <v>282.44139152623575</v>
      </c>
      <c r="BH125" s="21">
        <f t="shared" si="62"/>
        <v>287.16452929818661</v>
      </c>
    </row>
    <row r="126" spans="1:60" x14ac:dyDescent="0.3">
      <c r="A126" s="9" t="s">
        <v>147</v>
      </c>
      <c r="B126" s="9" t="s">
        <v>103</v>
      </c>
      <c r="C126" s="9" t="s">
        <v>25</v>
      </c>
      <c r="D126" s="36" t="s">
        <v>78</v>
      </c>
      <c r="E126" s="36" t="s">
        <v>79</v>
      </c>
      <c r="F126" s="36" t="s">
        <v>90</v>
      </c>
      <c r="G126" s="36" t="s">
        <v>90</v>
      </c>
      <c r="H126" s="36" t="s">
        <v>80</v>
      </c>
      <c r="I126" s="9" t="s">
        <v>145</v>
      </c>
      <c r="J126" s="10">
        <f>SUMIFS('Historical Data'!D$2:D$93,'Historical Data'!$B$2:$B$93,'Final Prices IND without CO2 '!$D126,'Historical Data'!$A$2:$A$93,'Final Prices IND without CO2 '!$C126)</f>
        <v>81.985138717108086</v>
      </c>
      <c r="K126" s="10">
        <f>SUMIFS('Historical Data'!E$2:E$93,'Historical Data'!$B$2:$B$93,'Final Prices IND without CO2 '!$D126,'Historical Data'!$A$2:$A$93,'Final Prices IND without CO2 '!$C126)</f>
        <v>76.073849701592991</v>
      </c>
      <c r="L126" s="10">
        <f>SUMIFS('Historical Data'!F$2:F$93,'Historical Data'!$B$2:$B$93,'Final Prices IND without CO2 '!$D126,'Historical Data'!$A$2:$A$93,'Final Prices IND without CO2 '!$C126)</f>
        <v>77.967840794505577</v>
      </c>
      <c r="M126" s="10">
        <f>SUMIFS('Historical Data'!G$2:G$93,'Historical Data'!$B$2:$B$93,'Final Prices IND without CO2 '!$D126,'Historical Data'!$A$2:$A$93,'Final Prices IND without CO2 '!$C126)</f>
        <v>79.340259407766524</v>
      </c>
      <c r="N126" s="10">
        <f>SUMIFS('Historical Data'!H$2:H$93,'Historical Data'!$B$2:$B$93,'Final Prices IND without CO2 '!$D126,'Historical Data'!$A$2:$A$93,'Final Prices IND without CO2 '!$C126)</f>
        <v>79.726476767893985</v>
      </c>
      <c r="O126" s="10">
        <f>SUMIFS('Historical Data'!I$2:I$93,'Historical Data'!$B$2:$B$93,'Final Prices IND without CO2 '!$D126,'Historical Data'!$A$2:$A$93,'Final Prices IND without CO2 '!$C126)</f>
        <v>82.491871162633373</v>
      </c>
      <c r="P126" s="10">
        <f>SUMIFS('Historical Data'!J$2:J$93,'Historical Data'!$B$2:$B$93,'Final Prices IND without CO2 '!$D126,'Historical Data'!$A$2:$A$93,'Final Prices IND without CO2 '!$C126)</f>
        <v>84.077960001766741</v>
      </c>
      <c r="Q126" s="10">
        <f>SUMIFS('Historical Data'!K$2:K$93,'Historical Data'!$B$2:$B$93,'Final Prices IND without CO2 '!$D126,'Historical Data'!$A$2:$A$93,'Final Prices IND without CO2 '!$C126)</f>
        <v>85.836736058073143</v>
      </c>
      <c r="R126" s="10">
        <f>SUMIFS('Historical Data'!L$2:L$93,'Historical Data'!$B$2:$B$93,'Final Prices IND without CO2 '!$D126,'Historical Data'!$A$2:$A$93,'Final Prices IND without CO2 '!$C126)</f>
        <v>96.203178421968502</v>
      </c>
      <c r="S126" s="10">
        <f>SUMIFS('Historical Data'!M$2:M$93,'Historical Data'!$B$2:$B$93,'Final Prices IND without CO2 '!$D126,'Historical Data'!$A$2:$A$93,'Final Prices IND without CO2 '!$C126)</f>
        <v>111.65294971449904</v>
      </c>
      <c r="T126" s="10">
        <f>SUMIFS('Historical Data'!N$2:N$93,'Historical Data'!$B$2:$B$93,'Final Prices IND without CO2 '!$D126,'Historical Data'!$A$2:$A$93,'Final Prices IND without CO2 '!$C126)</f>
        <v>97.275635731864739</v>
      </c>
      <c r="U126" s="10">
        <f>SUMIFS('Historical Data'!O$2:O$93,'Historical Data'!$B$2:$B$93,'Final Prices IND without CO2 '!$D126,'Historical Data'!$A$2:$A$93,'Final Prices IND without CO2 '!$C126)</f>
        <v>91.165428972779821</v>
      </c>
      <c r="V126" s="10">
        <f>SUMIFS('Historical Data'!P$2:P$93,'Historical Data'!$B$2:$B$93,'Final Prices IND without CO2 '!$D126,'Historical Data'!$A$2:$A$93,'Final Prices IND without CO2 '!$C126)</f>
        <v>90.998677769257341</v>
      </c>
      <c r="W126" s="10">
        <f>SUMIFS('Historical Data'!Q$2:Q$93,'Historical Data'!$B$2:$B$93,'Final Prices IND without CO2 '!$D126,'Historical Data'!$A$2:$A$93,'Final Prices IND without CO2 '!$C126)</f>
        <v>82.705602674782426</v>
      </c>
      <c r="X126" s="10">
        <f>SUMIFS('Historical Data'!R$2:R$93,'Historical Data'!$B$2:$B$93,'Final Prices IND without CO2 '!$D126,'Historical Data'!$A$2:$A$93,'Final Prices IND without CO2 '!$C126)</f>
        <v>76.255344632235705</v>
      </c>
      <c r="Y126" s="10">
        <f>SUMIFS('Historical Data'!S$2:S$93,'Historical Data'!$B$2:$B$93,'Final Prices IND without CO2 '!$D126,'Historical Data'!$A$2:$A$93,'Final Prices IND without CO2 '!$C126)</f>
        <v>65.969283597729202</v>
      </c>
      <c r="Z126" s="10">
        <f>SUMIFS('Historical Data'!T$2:T$93,'Historical Data'!$B$2:$B$93,'Final Prices IND without CO2 '!$D126,'Historical Data'!$A$2:$A$93,'Final Prices IND without CO2 '!$C126)</f>
        <v>63.133488781508952</v>
      </c>
      <c r="AA126" s="10">
        <f>SUMIFS('Historical Data'!U$2:U$93,'Historical Data'!$B$2:$B$93,'Final Prices IND without CO2 '!$D126,'Historical Data'!$A$2:$A$93,'Final Prices IND without CO2 '!$C126)</f>
        <v>70.998505499284207</v>
      </c>
      <c r="AB126" s="18">
        <f>AB127/AA127*AA126</f>
        <v>88.756533409505067</v>
      </c>
      <c r="AC126" s="18">
        <f t="shared" ref="AC126" si="143">AC127/AB127*AB126</f>
        <v>82.492219463837756</v>
      </c>
      <c r="AD126" s="18">
        <f t="shared" ref="AD126" si="144">AD127/AC127*AC126</f>
        <v>75.996500618672513</v>
      </c>
      <c r="AE126" s="18">
        <f t="shared" ref="AE126" si="145">AE127/AD127*AD126</f>
        <v>65.583280039261055</v>
      </c>
      <c r="AF126" s="18">
        <f t="shared" ref="AF126" si="146">AF127/AE127*AE126</f>
        <v>71.986724931283575</v>
      </c>
      <c r="AG126" s="18">
        <f t="shared" ref="AG126" si="147">AG127/AF127*AF126</f>
        <v>80.422061270190511</v>
      </c>
      <c r="AH126" s="18">
        <f t="shared" ref="AH126" si="148">AH127/AG127*AG126</f>
        <v>85.961953617181592</v>
      </c>
      <c r="AI126" s="18">
        <f t="shared" ref="AI126" si="149">AI127/AH127*AH126</f>
        <v>91.460292790105271</v>
      </c>
      <c r="AJ126" s="18">
        <f t="shared" ref="AJ126" si="150">AJ127/AI127*AI126</f>
        <v>96.066409432853817</v>
      </c>
      <c r="AK126" s="18">
        <f t="shared" ref="AK126" si="151">AK127/AJ127*AJ126</f>
        <v>99.861254860710119</v>
      </c>
      <c r="AL126" s="18">
        <f t="shared" ref="AL126" si="152">AL127/AK127*AK126</f>
        <v>101.88957997251626</v>
      </c>
      <c r="AM126" s="18">
        <f t="shared" ref="AM126" si="153">AM127/AL127*AL126</f>
        <v>104.19352313837544</v>
      </c>
      <c r="AN126" s="18">
        <f t="shared" ref="AN126" si="154">AN127/AM127*AM126</f>
        <v>103.79921555975378</v>
      </c>
      <c r="AO126" s="18">
        <f t="shared" ref="AO126" si="155">AO127/AN127*AN126</f>
        <v>103.73996847380513</v>
      </c>
      <c r="AP126" s="18">
        <f t="shared" ref="AP126" si="156">AP127/AO127*AO126</f>
        <v>104.051465861655</v>
      </c>
      <c r="AQ126" s="18">
        <f t="shared" ref="AQ126" si="157">AQ127/AP127*AP126</f>
        <v>104.05614655057758</v>
      </c>
      <c r="AR126" s="18">
        <f t="shared" ref="AR126" si="158">AR127/AQ127*AQ126</f>
        <v>107.30028232373105</v>
      </c>
      <c r="AS126" s="18">
        <f t="shared" ref="AS126" si="159">AS127/AR127*AR126</f>
        <v>108.65769337553179</v>
      </c>
      <c r="AT126" s="18">
        <f t="shared" ref="AT126" si="160">AT127/AS127*AS126</f>
        <v>110.9111446416582</v>
      </c>
      <c r="AU126" s="18">
        <f t="shared" ref="AU126" si="161">AU127/AT127*AT126</f>
        <v>113.75513483881787</v>
      </c>
      <c r="AV126" s="18">
        <f t="shared" ref="AV126" si="162">AV127/AU127*AU126</f>
        <v>111.18088988498359</v>
      </c>
      <c r="AW126" s="18">
        <f t="shared" ref="AW126" si="163">AW127/AV127*AV126</f>
        <v>111.58726365955235</v>
      </c>
      <c r="AX126" s="18">
        <f t="shared" ref="AX126" si="164">AX127/AW127*AW126</f>
        <v>115.34073218053307</v>
      </c>
      <c r="AY126" s="21">
        <f t="shared" si="140"/>
        <v>114.56242421065417</v>
      </c>
      <c r="AZ126" s="21">
        <f t="shared" si="54"/>
        <v>115.01761526667497</v>
      </c>
      <c r="BA126" s="21">
        <f t="shared" si="55"/>
        <v>116.73236843482528</v>
      </c>
      <c r="BB126" s="21">
        <f t="shared" si="56"/>
        <v>117.63820854145411</v>
      </c>
      <c r="BC126" s="21">
        <f t="shared" si="57"/>
        <v>117.8877388106323</v>
      </c>
      <c r="BD126" s="21">
        <f t="shared" si="58"/>
        <v>119.1490377952689</v>
      </c>
      <c r="BE126" s="21">
        <f t="shared" si="59"/>
        <v>120.1104583996696</v>
      </c>
      <c r="BF126" s="21">
        <f t="shared" si="60"/>
        <v>120.78366515142125</v>
      </c>
      <c r="BG126" s="21">
        <f t="shared" si="61"/>
        <v>121.66791158238084</v>
      </c>
      <c r="BH126" s="21">
        <f t="shared" si="62"/>
        <v>122.67825421776956</v>
      </c>
    </row>
    <row r="127" spans="1:60" x14ac:dyDescent="0.3">
      <c r="A127" s="9" t="s">
        <v>147</v>
      </c>
      <c r="B127" s="9" t="s">
        <v>103</v>
      </c>
      <c r="C127" s="9" t="s">
        <v>27</v>
      </c>
      <c r="D127" s="36" t="s">
        <v>78</v>
      </c>
      <c r="E127" s="36" t="s">
        <v>79</v>
      </c>
      <c r="F127" s="36" t="s">
        <v>90</v>
      </c>
      <c r="G127" s="36" t="s">
        <v>90</v>
      </c>
      <c r="H127" s="36" t="s">
        <v>80</v>
      </c>
      <c r="I127" s="9" t="s">
        <v>145</v>
      </c>
      <c r="J127" s="10">
        <f>SUMIFS('Historical Data'!D$2:D$93,'Historical Data'!$B$2:$B$93,'Final Prices IND without CO2 '!$D127,'Historical Data'!$A$2:$A$93,'Final Prices IND without CO2 '!$C127)</f>
        <v>84.005440826151045</v>
      </c>
      <c r="K127" s="10">
        <f>SUMIFS('Historical Data'!E$2:E$93,'Historical Data'!$B$2:$B$93,'Final Prices IND without CO2 '!$D127,'Historical Data'!$A$2:$A$93,'Final Prices IND without CO2 '!$C127)</f>
        <v>85.338960164117935</v>
      </c>
      <c r="L127" s="10">
        <f>SUMIFS('Historical Data'!F$2:F$93,'Historical Data'!$B$2:$B$93,'Final Prices IND without CO2 '!$D127,'Historical Data'!$A$2:$A$93,'Final Prices IND without CO2 '!$C127)</f>
        <v>86.166027222395542</v>
      </c>
      <c r="M127" s="10">
        <f>SUMIFS('Historical Data'!G$2:G$93,'Historical Data'!$B$2:$B$93,'Final Prices IND without CO2 '!$D127,'Historical Data'!$A$2:$A$93,'Final Prices IND without CO2 '!$C127)</f>
        <v>88.001489921128368</v>
      </c>
      <c r="N127" s="10">
        <f>SUMIFS('Historical Data'!H$2:H$93,'Historical Data'!$B$2:$B$93,'Final Prices IND without CO2 '!$D127,'Historical Data'!$A$2:$A$93,'Final Prices IND without CO2 '!$C127)</f>
        <v>90.652138895655341</v>
      </c>
      <c r="O127" s="10">
        <f>SUMIFS('Historical Data'!I$2:I$93,'Historical Data'!$B$2:$B$93,'Final Prices IND without CO2 '!$D127,'Historical Data'!$A$2:$A$93,'Final Prices IND without CO2 '!$C127)</f>
        <v>92.982418236700482</v>
      </c>
      <c r="P127" s="10">
        <f>SUMIFS('Historical Data'!J$2:J$93,'Historical Data'!$B$2:$B$93,'Final Prices IND without CO2 '!$D127,'Historical Data'!$A$2:$A$93,'Final Prices IND without CO2 '!$C127)</f>
        <v>97.911472096698162</v>
      </c>
      <c r="Q127" s="10">
        <f>SUMIFS('Historical Data'!K$2:K$93,'Historical Data'!$B$2:$B$93,'Final Prices IND without CO2 '!$D127,'Historical Data'!$A$2:$A$93,'Final Prices IND without CO2 '!$C127)</f>
        <v>102.9090702795131</v>
      </c>
      <c r="R127" s="10">
        <f>SUMIFS('Historical Data'!L$2:L$93,'Historical Data'!$B$2:$B$93,'Final Prices IND without CO2 '!$D127,'Historical Data'!$A$2:$A$93,'Final Prices IND without CO2 '!$C127)</f>
        <v>103.54481033734038</v>
      </c>
      <c r="S127" s="10">
        <f>SUMIFS('Historical Data'!M$2:M$93,'Historical Data'!$B$2:$B$93,'Final Prices IND without CO2 '!$D127,'Historical Data'!$A$2:$A$93,'Final Prices IND without CO2 '!$C127)</f>
        <v>112.34604497206779</v>
      </c>
      <c r="T127" s="10">
        <f>SUMIFS('Historical Data'!N$2:N$93,'Historical Data'!$B$2:$B$93,'Final Prices IND without CO2 '!$D127,'Historical Data'!$A$2:$A$93,'Final Prices IND without CO2 '!$C127)</f>
        <v>97.425927192521414</v>
      </c>
      <c r="U127" s="10">
        <f>SUMIFS('Historical Data'!O$2:O$93,'Historical Data'!$B$2:$B$93,'Final Prices IND without CO2 '!$D127,'Historical Data'!$A$2:$A$93,'Final Prices IND without CO2 '!$C127)</f>
        <v>92.482024543215005</v>
      </c>
      <c r="V127" s="10">
        <f>SUMIFS('Historical Data'!P$2:P$93,'Historical Data'!$B$2:$B$93,'Final Prices IND without CO2 '!$D127,'Historical Data'!$A$2:$A$93,'Final Prices IND without CO2 '!$C127)</f>
        <v>90.318513916057114</v>
      </c>
      <c r="W127" s="10">
        <f>SUMIFS('Historical Data'!Q$2:Q$93,'Historical Data'!$B$2:$B$93,'Final Prices IND without CO2 '!$D127,'Historical Data'!$A$2:$A$93,'Final Prices IND without CO2 '!$C127)</f>
        <v>87.902862791669108</v>
      </c>
      <c r="X127" s="10">
        <f>SUMIFS('Historical Data'!R$2:R$93,'Historical Data'!$B$2:$B$93,'Final Prices IND without CO2 '!$D127,'Historical Data'!$A$2:$A$93,'Final Prices IND without CO2 '!$C127)</f>
        <v>91.149818482604445</v>
      </c>
      <c r="Y127" s="10">
        <f>SUMIFS('Historical Data'!S$2:S$93,'Historical Data'!$B$2:$B$93,'Final Prices IND without CO2 '!$D127,'Historical Data'!$A$2:$A$93,'Final Prices IND without CO2 '!$C127)</f>
        <v>82.15618871517691</v>
      </c>
      <c r="Z127" s="10">
        <f>SUMIFS('Historical Data'!T$2:T$93,'Historical Data'!$B$2:$B$93,'Final Prices IND without CO2 '!$D127,'Historical Data'!$A$2:$A$93,'Final Prices IND without CO2 '!$C127)</f>
        <v>78.141972616770559</v>
      </c>
      <c r="AA127" s="10">
        <f>SUMIFS('Historical Data'!U$2:U$93,'Historical Data'!$B$2:$B$93,'Final Prices IND without CO2 '!$D127,'Historical Data'!$A$2:$A$93,'Final Prices IND without CO2 '!$C127)</f>
        <v>77.56286107854757</v>
      </c>
      <c r="AB127" s="12">
        <f>AA127*SUMIFS('Projection of Power Price '!E$47:E$90,'Projection of Power Price '!$A$47:$A$90,'Final Prices IND without CO2 '!$C127,'Projection of Power Price '!$B$47:$B$90,'Final Prices IND without CO2 '!$B127)/SUMIFS('Projection of Power Price '!D$47:D$90,'Projection of Power Price '!$A$47:$A$90,'Final Prices IND without CO2 '!$C127,'Projection of Power Price '!$B$47:$B$90,'Final Prices IND without CO2 '!$B127)</f>
        <v>96.962754669875594</v>
      </c>
      <c r="AC127" s="12">
        <f>AB127*SUMIFS('Projection of Power Price '!F$47:F$90,'Projection of Power Price '!$A$47:$A$90,'Final Prices IND without CO2 '!$C127,'Projection of Power Price '!$B$47:$B$90,'Final Prices IND without CO2 '!$B127)/SUMIFS('Projection of Power Price '!E$47:E$90,'Projection of Power Price '!$A$47:$A$90,'Final Prices IND without CO2 '!$C127,'Projection of Power Price '!$B$47:$B$90,'Final Prices IND without CO2 '!$B127)</f>
        <v>90.119256924347695</v>
      </c>
      <c r="AD127" s="12">
        <f>AC127*SUMIFS('Projection of Power Price '!G$47:G$90,'Projection of Power Price '!$A$47:$A$90,'Final Prices IND without CO2 '!$C127,'Projection of Power Price '!$B$47:$B$90,'Final Prices IND without CO2 '!$B127)/SUMIFS('Projection of Power Price '!F$47:F$90,'Projection of Power Price '!$A$47:$A$90,'Final Prices IND without CO2 '!$C127,'Projection of Power Price '!$B$47:$B$90,'Final Prices IND without CO2 '!$B127)</f>
        <v>83.022959124136463</v>
      </c>
      <c r="AE127" s="12">
        <f>AD127*SUMIFS('Projection of Power Price '!H$47:H$90,'Projection of Power Price '!$A$47:$A$90,'Final Prices IND without CO2 '!$C127,'Projection of Power Price '!$B$47:$B$90,'Final Prices IND without CO2 '!$B127)/SUMIFS('Projection of Power Price '!G$47:G$90,'Projection of Power Price '!$A$47:$A$90,'Final Prices IND without CO2 '!$C127,'Projection of Power Price '!$B$47:$B$90,'Final Prices IND without CO2 '!$B127)</f>
        <v>71.646956551951249</v>
      </c>
      <c r="AF127" s="12">
        <f>AE127*SUMIFS('Projection of Power Price '!I$47:I$90,'Projection of Power Price '!$A$47:$A$90,'Final Prices IND without CO2 '!$C127,'Projection of Power Price '!$B$47:$B$90,'Final Prices IND without CO2 '!$B127)/SUMIFS('Projection of Power Price '!H$47:H$90,'Projection of Power Price '!$A$47:$A$90,'Final Prices IND without CO2 '!$C127,'Projection of Power Price '!$B$47:$B$90,'Final Prices IND without CO2 '!$B127)</f>
        <v>78.642448965366711</v>
      </c>
      <c r="AG127" s="12">
        <f>AF127*SUMIFS('Projection of Power Price '!J$47:J$90,'Projection of Power Price '!$A$47:$A$90,'Final Prices IND without CO2 '!$C127,'Projection of Power Price '!$B$47:$B$90,'Final Prices IND without CO2 '!$B127)/SUMIFS('Projection of Power Price '!I$47:I$90,'Projection of Power Price '!$A$47:$A$90,'Final Prices IND without CO2 '!$C127,'Projection of Power Price '!$B$47:$B$90,'Final Prices IND without CO2 '!$B127)</f>
        <v>87.857696751280443</v>
      </c>
      <c r="AH127" s="12">
        <f>AG127*SUMIFS('Projection of Power Price '!K$47:K$90,'Projection of Power Price '!$A$47:$A$90,'Final Prices IND without CO2 '!$C127,'Projection of Power Price '!$B$47:$B$90,'Final Prices IND without CO2 '!$B127)/SUMIFS('Projection of Power Price '!J$47:J$90,'Projection of Power Price '!$A$47:$A$90,'Final Prices IND without CO2 '!$C127,'Projection of Power Price '!$B$47:$B$90,'Final Prices IND without CO2 '!$B127)</f>
        <v>93.909794573312908</v>
      </c>
      <c r="AI127" s="12">
        <f>AH127*SUMIFS('Projection of Power Price '!L$47:L$90,'Projection of Power Price '!$A$47:$A$90,'Final Prices IND without CO2 '!$C127,'Projection of Power Price '!$B$47:$B$90,'Final Prices IND without CO2 '!$B127)/SUMIFS('Projection of Power Price '!K$47:K$90,'Projection of Power Price '!$A$47:$A$90,'Final Prices IND without CO2 '!$C127,'Projection of Power Price '!$B$47:$B$90,'Final Prices IND without CO2 '!$B127)</f>
        <v>99.91649731209823</v>
      </c>
      <c r="AJ127" s="12">
        <f>AI127*SUMIFS('Projection of Power Price '!M$47:M$90,'Projection of Power Price '!$A$47:$A$90,'Final Prices IND without CO2 '!$C127,'Projection of Power Price '!$B$47:$B$90,'Final Prices IND without CO2 '!$B127)/SUMIFS('Projection of Power Price '!L$47:L$90,'Projection of Power Price '!$A$47:$A$90,'Final Prices IND without CO2 '!$C127,'Projection of Power Price '!$B$47:$B$90,'Final Prices IND without CO2 '!$B127)</f>
        <v>104.94848471465973</v>
      </c>
      <c r="AK127" s="12">
        <f>AJ127*SUMIFS('Projection of Power Price '!N$47:N$90,'Projection of Power Price '!$A$47:$A$90,'Final Prices IND without CO2 '!$C127,'Projection of Power Price '!$B$47:$B$90,'Final Prices IND without CO2 '!$B127)/SUMIFS('Projection of Power Price '!M$47:M$90,'Projection of Power Price '!$A$47:$A$90,'Final Prices IND without CO2 '!$C127,'Projection of Power Price '!$B$47:$B$90,'Final Prices IND without CO2 '!$B127)</f>
        <v>109.09419266534816</v>
      </c>
      <c r="AL127" s="12">
        <f>AK127*SUMIFS('Projection of Power Price '!O$47:O$90,'Projection of Power Price '!$A$47:$A$90,'Final Prices IND without CO2 '!$C127,'Projection of Power Price '!$B$47:$B$90,'Final Prices IND without CO2 '!$B127)/SUMIFS('Projection of Power Price '!N$47:N$90,'Projection of Power Price '!$A$47:$A$90,'Final Prices IND without CO2 '!$C127,'Projection of Power Price '!$B$47:$B$90,'Final Prices IND without CO2 '!$B127)</f>
        <v>111.3100519677772</v>
      </c>
      <c r="AM127" s="12">
        <f>AL127*SUMIFS('Projection of Power Price '!P$47:P$90,'Projection of Power Price '!$A$47:$A$90,'Final Prices IND without CO2 '!$C127,'Projection of Power Price '!$B$47:$B$90,'Final Prices IND without CO2 '!$B127)/SUMIFS('Projection of Power Price '!O$47:O$90,'Projection of Power Price '!$A$47:$A$90,'Final Prices IND without CO2 '!$C127,'Projection of Power Price '!$B$47:$B$90,'Final Prices IND without CO2 '!$B127)</f>
        <v>113.82701232419213</v>
      </c>
      <c r="AN127" s="12">
        <f>AM127*SUMIFS('Projection of Power Price '!Q$47:Q$90,'Projection of Power Price '!$A$47:$A$90,'Final Prices IND without CO2 '!$C127,'Projection of Power Price '!$B$47:$B$90,'Final Prices IND without CO2 '!$B127)/SUMIFS('Projection of Power Price '!P$47:P$90,'Projection of Power Price '!$A$47:$A$90,'Final Prices IND without CO2 '!$C127,'Projection of Power Price '!$B$47:$B$90,'Final Prices IND without CO2 '!$B127)</f>
        <v>113.3962479901012</v>
      </c>
      <c r="AO127" s="12">
        <f>AN127*SUMIFS('Projection of Power Price '!R$47:R$90,'Projection of Power Price '!$A$47:$A$90,'Final Prices IND without CO2 '!$C127,'Projection of Power Price '!$B$47:$B$90,'Final Prices IND without CO2 '!$B127)/SUMIFS('Projection of Power Price '!Q$47:Q$90,'Projection of Power Price '!$A$47:$A$90,'Final Prices IND without CO2 '!$C127,'Projection of Power Price '!$B$47:$B$90,'Final Prices IND without CO2 '!$B127)</f>
        <v>113.33152305730962</v>
      </c>
      <c r="AP127" s="12">
        <f>AO127*SUMIFS('Projection of Power Price '!S$47:S$90,'Projection of Power Price '!$A$47:$A$90,'Final Prices IND without CO2 '!$C127,'Projection of Power Price '!$B$47:$B$90,'Final Prices IND without CO2 '!$B127)/SUMIFS('Projection of Power Price '!R$47:R$90,'Projection of Power Price '!$A$47:$A$90,'Final Prices IND without CO2 '!$C127,'Projection of Power Price '!$B$47:$B$90,'Final Prices IND without CO2 '!$B127)</f>
        <v>113.67182076428563</v>
      </c>
      <c r="AQ127" s="12">
        <f>AP127*SUMIFS('Projection of Power Price '!T$47:T$90,'Projection of Power Price '!$A$47:$A$90,'Final Prices IND without CO2 '!$C127,'Projection of Power Price '!$B$47:$B$90,'Final Prices IND without CO2 '!$B127)/SUMIFS('Projection of Power Price '!S$47:S$90,'Projection of Power Price '!$A$47:$A$90,'Final Prices IND without CO2 '!$C127,'Projection of Power Price '!$B$47:$B$90,'Final Prices IND without CO2 '!$B127)</f>
        <v>113.6769342187464</v>
      </c>
      <c r="AR127" s="12">
        <f>AQ127*SUMIFS('Projection of Power Price '!U$47:U$90,'Projection of Power Price '!$A$47:$A$90,'Final Prices IND without CO2 '!$C127,'Projection of Power Price '!$B$47:$B$90,'Final Prices IND without CO2 '!$B127)/SUMIFS('Projection of Power Price '!T$47:T$90,'Projection of Power Price '!$A$47:$A$90,'Final Prices IND without CO2 '!$C127,'Projection of Power Price '!$B$47:$B$90,'Final Prices IND without CO2 '!$B127)</f>
        <v>117.22101518951537</v>
      </c>
      <c r="AS127" s="12">
        <f>AR127*SUMIFS('Projection of Power Price '!V$47:V$90,'Projection of Power Price '!$A$47:$A$90,'Final Prices IND without CO2 '!$C127,'Projection of Power Price '!$B$47:$B$90,'Final Prices IND without CO2 '!$B127)/SUMIFS('Projection of Power Price '!U$47:U$90,'Projection of Power Price '!$A$47:$A$90,'Final Prices IND without CO2 '!$C127,'Projection of Power Price '!$B$47:$B$90,'Final Prices IND without CO2 '!$B127)</f>
        <v>118.70392928886027</v>
      </c>
      <c r="AT127" s="12">
        <f>AS127*SUMIFS('Projection of Power Price '!W$47:W$90,'Projection of Power Price '!$A$47:$A$90,'Final Prices IND without CO2 '!$C127,'Projection of Power Price '!$B$47:$B$90,'Final Prices IND without CO2 '!$B127)/SUMIFS('Projection of Power Price '!V$47:V$90,'Projection of Power Price '!$A$47:$A$90,'Final Prices IND without CO2 '!$C127,'Projection of Power Price '!$B$47:$B$90,'Final Prices IND without CO2 '!$B127)</f>
        <v>121.16572938271719</v>
      </c>
      <c r="AU127" s="12">
        <f>AT127*SUMIFS('Projection of Power Price '!X$47:X$90,'Projection of Power Price '!$A$47:$A$90,'Final Prices IND without CO2 '!$C127,'Projection of Power Price '!$B$47:$B$90,'Final Prices IND without CO2 '!$B127)/SUMIFS('Projection of Power Price '!W$47:W$90,'Projection of Power Price '!$A$47:$A$90,'Final Prices IND without CO2 '!$C127,'Projection of Power Price '!$B$47:$B$90,'Final Prices IND without CO2 '!$B127)</f>
        <v>124.27266825445543</v>
      </c>
      <c r="AV127" s="12">
        <f>AU127*SUMIFS('Projection of Power Price '!Y$47:Y$90,'Projection of Power Price '!$A$47:$A$90,'Final Prices IND without CO2 '!$C127,'Projection of Power Price '!$B$47:$B$90,'Final Prices IND without CO2 '!$B127)/SUMIFS('Projection of Power Price '!X$47:X$90,'Projection of Power Price '!$A$47:$A$90,'Final Prices IND without CO2 '!$C127,'Projection of Power Price '!$B$47:$B$90,'Final Prices IND without CO2 '!$B127)</f>
        <v>121.4604146396464</v>
      </c>
      <c r="AW127" s="12">
        <f>AV127*SUMIFS('Projection of Power Price '!Z$47:Z$90,'Projection of Power Price '!$A$47:$A$90,'Final Prices IND without CO2 '!$C127,'Projection of Power Price '!$B$47:$B$90,'Final Prices IND without CO2 '!$B127)/SUMIFS('Projection of Power Price '!Y$47:Y$90,'Projection of Power Price '!$A$47:$A$90,'Final Prices IND without CO2 '!$C127,'Projection of Power Price '!$B$47:$B$90,'Final Prices IND without CO2 '!$B127)</f>
        <v>121.90436078190935</v>
      </c>
      <c r="AX127" s="12">
        <f>AW127*SUMIFS('Projection of Power Price '!AA$47:AA$90,'Projection of Power Price '!$A$47:$A$90,'Final Prices IND without CO2 '!$C127,'Projection of Power Price '!$B$47:$B$90,'Final Prices IND without CO2 '!$B127)/SUMIFS('Projection of Power Price '!Z$47:Z$90,'Projection of Power Price '!$A$47:$A$90,'Final Prices IND without CO2 '!$C127,'Projection of Power Price '!$B$47:$B$90,'Final Prices IND without CO2 '!$B127)</f>
        <v>126.00486621379432</v>
      </c>
      <c r="AY127" s="21">
        <f t="shared" si="140"/>
        <v>125.15459771138694</v>
      </c>
      <c r="AZ127" s="21">
        <f t="shared" si="54"/>
        <v>125.65187466664202</v>
      </c>
      <c r="BA127" s="21">
        <f t="shared" si="55"/>
        <v>127.5251698977163</v>
      </c>
      <c r="BB127" s="21">
        <f t="shared" si="56"/>
        <v>128.51476185962838</v>
      </c>
      <c r="BC127" s="21">
        <f t="shared" si="57"/>
        <v>128.78736311323291</v>
      </c>
      <c r="BD127" s="21">
        <f t="shared" si="58"/>
        <v>130.16527884872471</v>
      </c>
      <c r="BE127" s="21">
        <f t="shared" si="59"/>
        <v>131.21559015109369</v>
      </c>
      <c r="BF127" s="21">
        <f t="shared" si="60"/>
        <v>131.95104002283438</v>
      </c>
      <c r="BG127" s="21">
        <f t="shared" si="61"/>
        <v>132.91704180838451</v>
      </c>
      <c r="BH127" s="21">
        <f t="shared" si="62"/>
        <v>134.02079835817767</v>
      </c>
    </row>
    <row r="128" spans="1:60" x14ac:dyDescent="0.3">
      <c r="A128" s="9" t="s">
        <v>147</v>
      </c>
      <c r="B128" s="9" t="s">
        <v>103</v>
      </c>
      <c r="C128" s="9" t="s">
        <v>29</v>
      </c>
      <c r="D128" s="36" t="s">
        <v>78</v>
      </c>
      <c r="E128" s="36" t="s">
        <v>79</v>
      </c>
      <c r="F128" s="36" t="s">
        <v>90</v>
      </c>
      <c r="G128" s="36" t="s">
        <v>90</v>
      </c>
      <c r="H128" s="36" t="s">
        <v>80</v>
      </c>
      <c r="I128" s="9" t="s">
        <v>145</v>
      </c>
      <c r="J128" s="10">
        <f>SUMIFS('Historical Data'!D$2:D$93,'Historical Data'!$B$2:$B$93,'Final Prices IND without CO2 '!$D128,'Historical Data'!$A$2:$A$93,'Final Prices IND without CO2 '!$C128)</f>
        <v>55.514965468331624</v>
      </c>
      <c r="K128" s="10">
        <f>SUMIFS('Historical Data'!E$2:E$93,'Historical Data'!$B$2:$B$93,'Final Prices IND without CO2 '!$D128,'Historical Data'!$A$2:$A$93,'Final Prices IND without CO2 '!$C128)</f>
        <v>60.274387669805307</v>
      </c>
      <c r="L128" s="10">
        <f>SUMIFS('Historical Data'!F$2:F$93,'Historical Data'!$B$2:$B$93,'Final Prices IND without CO2 '!$D128,'Historical Data'!$A$2:$A$93,'Final Prices IND without CO2 '!$C128)</f>
        <v>64.111845391234041</v>
      </c>
      <c r="M128" s="10">
        <f>SUMIFS('Historical Data'!G$2:G$93,'Historical Data'!$B$2:$B$93,'Final Prices IND without CO2 '!$D128,'Historical Data'!$A$2:$A$93,'Final Prices IND without CO2 '!$C128)</f>
        <v>69.971715220658226</v>
      </c>
      <c r="N128" s="10">
        <f>SUMIFS('Historical Data'!H$2:H$93,'Historical Data'!$B$2:$B$93,'Final Prices IND without CO2 '!$D128,'Historical Data'!$A$2:$A$93,'Final Prices IND without CO2 '!$C128)</f>
        <v>67.679004367186053</v>
      </c>
      <c r="O128" s="10">
        <f>SUMIFS('Historical Data'!I$2:I$93,'Historical Data'!$B$2:$B$93,'Final Prices IND without CO2 '!$D128,'Historical Data'!$A$2:$A$93,'Final Prices IND without CO2 '!$C128)</f>
        <v>68.348845860365657</v>
      </c>
      <c r="P128" s="10">
        <f>SUMIFS('Historical Data'!J$2:J$93,'Historical Data'!$B$2:$B$93,'Final Prices IND without CO2 '!$D128,'Historical Data'!$A$2:$A$93,'Final Prices IND without CO2 '!$C128)</f>
        <v>68.097677188379251</v>
      </c>
      <c r="Q128" s="10">
        <f>SUMIFS('Historical Data'!K$2:K$93,'Historical Data'!$B$2:$B$93,'Final Prices IND without CO2 '!$D128,'Historical Data'!$A$2:$A$93,'Final Prices IND without CO2 '!$C128)</f>
        <v>66.56719251251225</v>
      </c>
      <c r="R128" s="10">
        <f>SUMIFS('Historical Data'!L$2:L$93,'Historical Data'!$B$2:$B$93,'Final Prices IND without CO2 '!$D128,'Historical Data'!$A$2:$A$93,'Final Prices IND without CO2 '!$C128)</f>
        <v>80.418092399641267</v>
      </c>
      <c r="S128" s="10">
        <f>SUMIFS('Historical Data'!M$2:M$93,'Historical Data'!$B$2:$B$93,'Final Prices IND without CO2 '!$D128,'Historical Data'!$A$2:$A$93,'Final Prices IND without CO2 '!$C128)</f>
        <v>100.63820360606766</v>
      </c>
      <c r="T128" s="10">
        <f>SUMIFS('Historical Data'!N$2:N$93,'Historical Data'!$B$2:$B$93,'Final Prices IND without CO2 '!$D128,'Historical Data'!$A$2:$A$93,'Final Prices IND without CO2 '!$C128)</f>
        <v>95.206129497871856</v>
      </c>
      <c r="U128" s="10">
        <f>SUMIFS('Historical Data'!O$2:O$93,'Historical Data'!$B$2:$B$93,'Final Prices IND without CO2 '!$D128,'Historical Data'!$A$2:$A$93,'Final Prices IND without CO2 '!$C128)</f>
        <v>90.630180898257763</v>
      </c>
      <c r="V128" s="10">
        <f>SUMIFS('Historical Data'!P$2:P$93,'Historical Data'!$B$2:$B$93,'Final Prices IND without CO2 '!$D128,'Historical Data'!$A$2:$A$93,'Final Prices IND without CO2 '!$C128)</f>
        <v>90.547890939111056</v>
      </c>
      <c r="W128" s="10">
        <f>SUMIFS('Historical Data'!Q$2:Q$93,'Historical Data'!$B$2:$B$93,'Final Prices IND without CO2 '!$D128,'Historical Data'!$A$2:$A$93,'Final Prices IND without CO2 '!$C128)</f>
        <v>83.213105576356767</v>
      </c>
      <c r="X128" s="10">
        <f>SUMIFS('Historical Data'!R$2:R$93,'Historical Data'!$B$2:$B$93,'Final Prices IND without CO2 '!$D128,'Historical Data'!$A$2:$A$93,'Final Prices IND without CO2 '!$C128)</f>
        <v>75.73452509826835</v>
      </c>
      <c r="Y128" s="10">
        <f>SUMIFS('Historical Data'!S$2:S$93,'Historical Data'!$B$2:$B$93,'Final Prices IND without CO2 '!$D128,'Historical Data'!$A$2:$A$93,'Final Prices IND without CO2 '!$C128)</f>
        <v>82.05766664790616</v>
      </c>
      <c r="Z128" s="10">
        <f>SUMIFS('Historical Data'!T$2:T$93,'Historical Data'!$B$2:$B$93,'Final Prices IND without CO2 '!$D128,'Historical Data'!$A$2:$A$93,'Final Prices IND without CO2 '!$C128)</f>
        <v>79.70802959862894</v>
      </c>
      <c r="AA128" s="10">
        <f>SUMIFS('Historical Data'!U$2:U$93,'Historical Data'!$B$2:$B$93,'Final Prices IND without CO2 '!$D128,'Historical Data'!$A$2:$A$93,'Final Prices IND without CO2 '!$C128)</f>
        <v>78.984772737776836</v>
      </c>
      <c r="AB128" s="12">
        <f>AA128*SUMIFS('Projection of Power Price '!E$47:E$90,'Projection of Power Price '!$A$47:$A$90,'Final Prices IND without CO2 '!$C128,'Projection of Power Price '!$B$47:$B$90,'Final Prices IND without CO2 '!$B128)/SUMIFS('Projection of Power Price '!D$47:D$90,'Projection of Power Price '!$A$47:$A$90,'Final Prices IND without CO2 '!$C128,'Projection of Power Price '!$B$47:$B$90,'Final Prices IND without CO2 '!$B128)</f>
        <v>100.00535923780848</v>
      </c>
      <c r="AC128" s="12">
        <f>AB128*SUMIFS('Projection of Power Price '!F$47:F$90,'Projection of Power Price '!$A$47:$A$90,'Final Prices IND without CO2 '!$C128,'Projection of Power Price '!$B$47:$B$90,'Final Prices IND without CO2 '!$B128)/SUMIFS('Projection of Power Price '!E$47:E$90,'Projection of Power Price '!$A$47:$A$90,'Final Prices IND without CO2 '!$C128,'Projection of Power Price '!$B$47:$B$90,'Final Prices IND without CO2 '!$B128)</f>
        <v>91.355273046563724</v>
      </c>
      <c r="AD128" s="12">
        <f>AC128*SUMIFS('Projection of Power Price '!G$47:G$90,'Projection of Power Price '!$A$47:$A$90,'Final Prices IND without CO2 '!$C128,'Projection of Power Price '!$B$47:$B$90,'Final Prices IND without CO2 '!$B128)/SUMIFS('Projection of Power Price '!F$47:F$90,'Projection of Power Price '!$A$47:$A$90,'Final Prices IND without CO2 '!$C128,'Projection of Power Price '!$B$47:$B$90,'Final Prices IND without CO2 '!$B128)</f>
        <v>92.239664662099131</v>
      </c>
      <c r="AE128" s="12">
        <f>AD128*SUMIFS('Projection of Power Price '!H$47:H$90,'Projection of Power Price '!$A$47:$A$90,'Final Prices IND without CO2 '!$C128,'Projection of Power Price '!$B$47:$B$90,'Final Prices IND without CO2 '!$B128)/SUMIFS('Projection of Power Price '!G$47:G$90,'Projection of Power Price '!$A$47:$A$90,'Final Prices IND without CO2 '!$C128,'Projection of Power Price '!$B$47:$B$90,'Final Prices IND without CO2 '!$B128)</f>
        <v>75.656552585709818</v>
      </c>
      <c r="AF128" s="12">
        <f>AE128*SUMIFS('Projection of Power Price '!I$47:I$90,'Projection of Power Price '!$A$47:$A$90,'Final Prices IND without CO2 '!$C128,'Projection of Power Price '!$B$47:$B$90,'Final Prices IND without CO2 '!$B128)/SUMIFS('Projection of Power Price '!H$47:H$90,'Projection of Power Price '!$A$47:$A$90,'Final Prices IND without CO2 '!$C128,'Projection of Power Price '!$B$47:$B$90,'Final Prices IND without CO2 '!$B128)</f>
        <v>80.719854582857295</v>
      </c>
      <c r="AG128" s="12">
        <f>AF128*SUMIFS('Projection of Power Price '!J$47:J$90,'Projection of Power Price '!$A$47:$A$90,'Final Prices IND without CO2 '!$C128,'Projection of Power Price '!$B$47:$B$90,'Final Prices IND without CO2 '!$B128)/SUMIFS('Projection of Power Price '!I$47:I$90,'Projection of Power Price '!$A$47:$A$90,'Final Prices IND without CO2 '!$C128,'Projection of Power Price '!$B$47:$B$90,'Final Prices IND without CO2 '!$B128)</f>
        <v>88.277429319410373</v>
      </c>
      <c r="AH128" s="12">
        <f>AG128*SUMIFS('Projection of Power Price '!K$47:K$90,'Projection of Power Price '!$A$47:$A$90,'Final Prices IND without CO2 '!$C128,'Projection of Power Price '!$B$47:$B$90,'Final Prices IND without CO2 '!$B128)/SUMIFS('Projection of Power Price '!J$47:J$90,'Projection of Power Price '!$A$47:$A$90,'Final Prices IND without CO2 '!$C128,'Projection of Power Price '!$B$47:$B$90,'Final Prices IND without CO2 '!$B128)</f>
        <v>93.925450836908766</v>
      </c>
      <c r="AI128" s="12">
        <f>AH128*SUMIFS('Projection of Power Price '!L$47:L$90,'Projection of Power Price '!$A$47:$A$90,'Final Prices IND without CO2 '!$C128,'Projection of Power Price '!$B$47:$B$90,'Final Prices IND without CO2 '!$B128)/SUMIFS('Projection of Power Price '!K$47:K$90,'Projection of Power Price '!$A$47:$A$90,'Final Prices IND without CO2 '!$C128,'Projection of Power Price '!$B$47:$B$90,'Final Prices IND without CO2 '!$B128)</f>
        <v>100.66483687341265</v>
      </c>
      <c r="AJ128" s="12">
        <f>AI128*SUMIFS('Projection of Power Price '!M$47:M$90,'Projection of Power Price '!$A$47:$A$90,'Final Prices IND without CO2 '!$C128,'Projection of Power Price '!$B$47:$B$90,'Final Prices IND without CO2 '!$B128)/SUMIFS('Projection of Power Price '!L$47:L$90,'Projection of Power Price '!$A$47:$A$90,'Final Prices IND without CO2 '!$C128,'Projection of Power Price '!$B$47:$B$90,'Final Prices IND without CO2 '!$B128)</f>
        <v>105.12468570441955</v>
      </c>
      <c r="AK128" s="12">
        <f>AJ128*SUMIFS('Projection of Power Price '!N$47:N$90,'Projection of Power Price '!$A$47:$A$90,'Final Prices IND without CO2 '!$C128,'Projection of Power Price '!$B$47:$B$90,'Final Prices IND without CO2 '!$B128)/SUMIFS('Projection of Power Price '!M$47:M$90,'Projection of Power Price '!$A$47:$A$90,'Final Prices IND without CO2 '!$C128,'Projection of Power Price '!$B$47:$B$90,'Final Prices IND without CO2 '!$B128)</f>
        <v>109.52934463326216</v>
      </c>
      <c r="AL128" s="12">
        <f>AK128*SUMIFS('Projection of Power Price '!O$47:O$90,'Projection of Power Price '!$A$47:$A$90,'Final Prices IND without CO2 '!$C128,'Projection of Power Price '!$B$47:$B$90,'Final Prices IND without CO2 '!$B128)/SUMIFS('Projection of Power Price '!N$47:N$90,'Projection of Power Price '!$A$47:$A$90,'Final Prices IND without CO2 '!$C128,'Projection of Power Price '!$B$47:$B$90,'Final Prices IND without CO2 '!$B128)</f>
        <v>111.52725212439972</v>
      </c>
      <c r="AM128" s="12">
        <f>AL128*SUMIFS('Projection of Power Price '!P$47:P$90,'Projection of Power Price '!$A$47:$A$90,'Final Prices IND without CO2 '!$C128,'Projection of Power Price '!$B$47:$B$90,'Final Prices IND without CO2 '!$B128)/SUMIFS('Projection of Power Price '!O$47:O$90,'Projection of Power Price '!$A$47:$A$90,'Final Prices IND without CO2 '!$C128,'Projection of Power Price '!$B$47:$B$90,'Final Prices IND without CO2 '!$B128)</f>
        <v>114.04739878614777</v>
      </c>
      <c r="AN128" s="12">
        <f>AM128*SUMIFS('Projection of Power Price '!Q$47:Q$90,'Projection of Power Price '!$A$47:$A$90,'Final Prices IND without CO2 '!$C128,'Projection of Power Price '!$B$47:$B$90,'Final Prices IND without CO2 '!$B128)/SUMIFS('Projection of Power Price '!P$47:P$90,'Projection of Power Price '!$A$47:$A$90,'Final Prices IND without CO2 '!$C128,'Projection of Power Price '!$B$47:$B$90,'Final Prices IND without CO2 '!$B128)</f>
        <v>113.27180400581359</v>
      </c>
      <c r="AO128" s="12">
        <f>AN128*SUMIFS('Projection of Power Price '!R$47:R$90,'Projection of Power Price '!$A$47:$A$90,'Final Prices IND without CO2 '!$C128,'Projection of Power Price '!$B$47:$B$90,'Final Prices IND without CO2 '!$B128)/SUMIFS('Projection of Power Price '!Q$47:Q$90,'Projection of Power Price '!$A$47:$A$90,'Final Prices IND without CO2 '!$C128,'Projection of Power Price '!$B$47:$B$90,'Final Prices IND without CO2 '!$B128)</f>
        <v>112.00228734944153</v>
      </c>
      <c r="AP128" s="12">
        <f>AO128*SUMIFS('Projection of Power Price '!S$47:S$90,'Projection of Power Price '!$A$47:$A$90,'Final Prices IND without CO2 '!$C128,'Projection of Power Price '!$B$47:$B$90,'Final Prices IND without CO2 '!$B128)/SUMIFS('Projection of Power Price '!R$47:R$90,'Projection of Power Price '!$A$47:$A$90,'Final Prices IND without CO2 '!$C128,'Projection of Power Price '!$B$47:$B$90,'Final Prices IND without CO2 '!$B128)</f>
        <v>107.99536829227623</v>
      </c>
      <c r="AQ128" s="12">
        <f>AP128*SUMIFS('Projection of Power Price '!T$47:T$90,'Projection of Power Price '!$A$47:$A$90,'Final Prices IND without CO2 '!$C128,'Projection of Power Price '!$B$47:$B$90,'Final Prices IND without CO2 '!$B128)/SUMIFS('Projection of Power Price '!S$47:S$90,'Projection of Power Price '!$A$47:$A$90,'Final Prices IND without CO2 '!$C128,'Projection of Power Price '!$B$47:$B$90,'Final Prices IND without CO2 '!$B128)</f>
        <v>104.48946527064609</v>
      </c>
      <c r="AR128" s="12">
        <f>AQ128*SUMIFS('Projection of Power Price '!U$47:U$90,'Projection of Power Price '!$A$47:$A$90,'Final Prices IND without CO2 '!$C128,'Projection of Power Price '!$B$47:$B$90,'Final Prices IND without CO2 '!$B128)/SUMIFS('Projection of Power Price '!T$47:T$90,'Projection of Power Price '!$A$47:$A$90,'Final Prices IND without CO2 '!$C128,'Projection of Power Price '!$B$47:$B$90,'Final Prices IND without CO2 '!$B128)</f>
        <v>104.4136478055248</v>
      </c>
      <c r="AS128" s="12">
        <f>AR128*SUMIFS('Projection of Power Price '!V$47:V$90,'Projection of Power Price '!$A$47:$A$90,'Final Prices IND without CO2 '!$C128,'Projection of Power Price '!$B$47:$B$90,'Final Prices IND without CO2 '!$B128)/SUMIFS('Projection of Power Price '!U$47:U$90,'Projection of Power Price '!$A$47:$A$90,'Final Prices IND without CO2 '!$C128,'Projection of Power Price '!$B$47:$B$90,'Final Prices IND without CO2 '!$B128)</f>
        <v>102.98752414643975</v>
      </c>
      <c r="AT128" s="12">
        <f>AS128*SUMIFS('Projection of Power Price '!W$47:W$90,'Projection of Power Price '!$A$47:$A$90,'Final Prices IND without CO2 '!$C128,'Projection of Power Price '!$B$47:$B$90,'Final Prices IND without CO2 '!$B128)/SUMIFS('Projection of Power Price '!V$47:V$90,'Projection of Power Price '!$A$47:$A$90,'Final Prices IND without CO2 '!$C128,'Projection of Power Price '!$B$47:$B$90,'Final Prices IND without CO2 '!$B128)</f>
        <v>102.45753680565994</v>
      </c>
      <c r="AU128" s="12">
        <f>AT128*SUMIFS('Projection of Power Price '!X$47:X$90,'Projection of Power Price '!$A$47:$A$90,'Final Prices IND without CO2 '!$C128,'Projection of Power Price '!$B$47:$B$90,'Final Prices IND without CO2 '!$B128)/SUMIFS('Projection of Power Price '!W$47:W$90,'Projection of Power Price '!$A$47:$A$90,'Final Prices IND without CO2 '!$C128,'Projection of Power Price '!$B$47:$B$90,'Final Prices IND without CO2 '!$B128)</f>
        <v>103.21306425635323</v>
      </c>
      <c r="AV128" s="12">
        <f>AU128*SUMIFS('Projection of Power Price '!Y$47:Y$90,'Projection of Power Price '!$A$47:$A$90,'Final Prices IND without CO2 '!$C128,'Projection of Power Price '!$B$47:$B$90,'Final Prices IND without CO2 '!$B128)/SUMIFS('Projection of Power Price '!X$47:X$90,'Projection of Power Price '!$A$47:$A$90,'Final Prices IND without CO2 '!$C128,'Projection of Power Price '!$B$47:$B$90,'Final Prices IND without CO2 '!$B128)</f>
        <v>101.66826366034068</v>
      </c>
      <c r="AW128" s="12">
        <f>AV128*SUMIFS('Projection of Power Price '!Z$47:Z$90,'Projection of Power Price '!$A$47:$A$90,'Final Prices IND without CO2 '!$C128,'Projection of Power Price '!$B$47:$B$90,'Final Prices IND without CO2 '!$B128)/SUMIFS('Projection of Power Price '!Y$47:Y$90,'Projection of Power Price '!$A$47:$A$90,'Final Prices IND without CO2 '!$C128,'Projection of Power Price '!$B$47:$B$90,'Final Prices IND without CO2 '!$B128)</f>
        <v>100.57825181424954</v>
      </c>
      <c r="AX128" s="12">
        <f>AW128*SUMIFS('Projection of Power Price '!AA$47:AA$90,'Projection of Power Price '!$A$47:$A$90,'Final Prices IND without CO2 '!$C128,'Projection of Power Price '!$B$47:$B$90,'Final Prices IND without CO2 '!$B128)/SUMIFS('Projection of Power Price '!Z$47:Z$90,'Projection of Power Price '!$A$47:$A$90,'Final Prices IND without CO2 '!$C128,'Projection of Power Price '!$B$47:$B$90,'Final Prices IND without CO2 '!$B128)</f>
        <v>99.147161514639023</v>
      </c>
      <c r="AY128" s="21">
        <f t="shared" si="140"/>
        <v>98.636186703004796</v>
      </c>
      <c r="AZ128" s="21">
        <f t="shared" si="54"/>
        <v>97.146128413998213</v>
      </c>
      <c r="BA128" s="21">
        <f t="shared" si="55"/>
        <v>96.139297740067377</v>
      </c>
      <c r="BB128" s="21">
        <f t="shared" si="56"/>
        <v>95.06572286249002</v>
      </c>
      <c r="BC128" s="21">
        <f t="shared" si="57"/>
        <v>94.028969566669275</v>
      </c>
      <c r="BD128" s="21">
        <f t="shared" si="58"/>
        <v>92.814809109992439</v>
      </c>
      <c r="BE128" s="21">
        <f t="shared" si="59"/>
        <v>91.807095504220342</v>
      </c>
      <c r="BF128" s="21">
        <f t="shared" si="60"/>
        <v>90.696583489430395</v>
      </c>
      <c r="BG128" s="21">
        <f t="shared" si="61"/>
        <v>89.594590263990085</v>
      </c>
      <c r="BH128" s="21">
        <f t="shared" si="62"/>
        <v>88.492314319084471</v>
      </c>
    </row>
    <row r="129" spans="1:60" x14ac:dyDescent="0.3">
      <c r="A129" s="9" t="s">
        <v>147</v>
      </c>
      <c r="B129" s="9" t="s">
        <v>103</v>
      </c>
      <c r="C129" s="9" t="s">
        <v>31</v>
      </c>
      <c r="D129" s="36" t="s">
        <v>78</v>
      </c>
      <c r="E129" s="36" t="s">
        <v>79</v>
      </c>
      <c r="F129" s="36" t="s">
        <v>90</v>
      </c>
      <c r="G129" s="36" t="s">
        <v>90</v>
      </c>
      <c r="H129" s="36" t="s">
        <v>80</v>
      </c>
      <c r="I129" s="9" t="s">
        <v>145</v>
      </c>
      <c r="J129" s="10">
        <f>SUMIFS('Historical Data'!D$2:D$93,'Historical Data'!$B$2:$B$93,'Final Prices IND without CO2 '!$D129,'Historical Data'!$A$2:$A$93,'Final Prices IND without CO2 '!$C129)</f>
        <v>100.91110264070988</v>
      </c>
      <c r="K129" s="10">
        <f>SUMIFS('Historical Data'!E$2:E$93,'Historical Data'!$B$2:$B$93,'Final Prices IND without CO2 '!$D129,'Historical Data'!$A$2:$A$93,'Final Prices IND without CO2 '!$C129)</f>
        <v>97.859658927400346</v>
      </c>
      <c r="L129" s="10">
        <f>SUMIFS('Historical Data'!F$2:F$93,'Historical Data'!$B$2:$B$93,'Final Prices IND without CO2 '!$D129,'Historical Data'!$A$2:$A$93,'Final Prices IND without CO2 '!$C129)</f>
        <v>93.225164423241736</v>
      </c>
      <c r="M129" s="10">
        <f>SUMIFS('Historical Data'!G$2:G$93,'Historical Data'!$B$2:$B$93,'Final Prices IND without CO2 '!$D129,'Historical Data'!$A$2:$A$93,'Final Prices IND without CO2 '!$C129)</f>
        <v>91.256193948465935</v>
      </c>
      <c r="N129" s="10">
        <f>SUMIFS('Historical Data'!H$2:H$93,'Historical Data'!$B$2:$B$93,'Final Prices IND without CO2 '!$D129,'Historical Data'!$A$2:$A$93,'Final Prices IND without CO2 '!$C129)</f>
        <v>90.734752796549927</v>
      </c>
      <c r="O129" s="10">
        <f>SUMIFS('Historical Data'!I$2:I$93,'Historical Data'!$B$2:$B$93,'Final Prices IND without CO2 '!$D129,'Historical Data'!$A$2:$A$93,'Final Prices IND without CO2 '!$C129)</f>
        <v>93.627876546964501</v>
      </c>
      <c r="P129" s="10">
        <f>SUMIFS('Historical Data'!J$2:J$93,'Historical Data'!$B$2:$B$93,'Final Prices IND without CO2 '!$D129,'Historical Data'!$A$2:$A$93,'Final Prices IND without CO2 '!$C129)</f>
        <v>101.70271996554938</v>
      </c>
      <c r="Q129" s="10">
        <f>SUMIFS('Historical Data'!K$2:K$93,'Historical Data'!$B$2:$B$93,'Final Prices IND without CO2 '!$D129,'Historical Data'!$A$2:$A$93,'Final Prices IND without CO2 '!$C129)</f>
        <v>104.88587664251492</v>
      </c>
      <c r="R129" s="10">
        <f>SUMIFS('Historical Data'!L$2:L$93,'Historical Data'!$B$2:$B$93,'Final Prices IND without CO2 '!$D129,'Historical Data'!$A$2:$A$93,'Final Prices IND without CO2 '!$C129)</f>
        <v>98.402226334388288</v>
      </c>
      <c r="S129" s="10">
        <f>SUMIFS('Historical Data'!M$2:M$93,'Historical Data'!$B$2:$B$93,'Final Prices IND without CO2 '!$D129,'Historical Data'!$A$2:$A$93,'Final Prices IND without CO2 '!$C129)</f>
        <v>104.25920695362858</v>
      </c>
      <c r="T129" s="10">
        <f>SUMIFS('Historical Data'!N$2:N$93,'Historical Data'!$B$2:$B$93,'Final Prices IND without CO2 '!$D129,'Historical Data'!$A$2:$A$93,'Final Prices IND without CO2 '!$C129)</f>
        <v>101.0735287841389</v>
      </c>
      <c r="U129" s="10">
        <f>SUMIFS('Historical Data'!O$2:O$93,'Historical Data'!$B$2:$B$93,'Final Prices IND without CO2 '!$D129,'Historical Data'!$A$2:$A$93,'Final Prices IND without CO2 '!$C129)</f>
        <v>105.23875426815673</v>
      </c>
      <c r="V129" s="10">
        <f>SUMIFS('Historical Data'!P$2:P$93,'Historical Data'!$B$2:$B$93,'Final Prices IND without CO2 '!$D129,'Historical Data'!$A$2:$A$93,'Final Prices IND without CO2 '!$C129)</f>
        <v>117.23188325186034</v>
      </c>
      <c r="W129" s="10">
        <f>SUMIFS('Historical Data'!Q$2:Q$93,'Historical Data'!$B$2:$B$93,'Final Prices IND without CO2 '!$D129,'Historical Data'!$A$2:$A$93,'Final Prices IND without CO2 '!$C129)</f>
        <v>116.86005941155808</v>
      </c>
      <c r="X129" s="10">
        <f>SUMIFS('Historical Data'!R$2:R$93,'Historical Data'!$B$2:$B$93,'Final Prices IND without CO2 '!$D129,'Historical Data'!$A$2:$A$93,'Final Prices IND without CO2 '!$C129)</f>
        <v>120.1527434200403</v>
      </c>
      <c r="Y129" s="10">
        <f>SUMIFS('Historical Data'!S$2:S$93,'Historical Data'!$B$2:$B$93,'Final Prices IND without CO2 '!$D129,'Historical Data'!$A$2:$A$93,'Final Prices IND without CO2 '!$C129)</f>
        <v>116.76969717426125</v>
      </c>
      <c r="Z129" s="10">
        <f>SUMIFS('Historical Data'!T$2:T$93,'Historical Data'!$B$2:$B$93,'Final Prices IND without CO2 '!$D129,'Historical Data'!$A$2:$A$93,'Final Prices IND without CO2 '!$C129)</f>
        <v>114.19271430424115</v>
      </c>
      <c r="AA129" s="10">
        <f>SUMIFS('Historical Data'!U$2:U$93,'Historical Data'!$B$2:$B$93,'Final Prices IND without CO2 '!$D129,'Historical Data'!$A$2:$A$93,'Final Prices IND without CO2 '!$C129)</f>
        <v>114.05907520046257</v>
      </c>
      <c r="AB129" s="12">
        <f>AA129*SUMIFS('Projection of Power Price '!E$47:E$90,'Projection of Power Price '!$A$47:$A$90,'Final Prices IND without CO2 '!$C129,'Projection of Power Price '!$B$47:$B$90,'Final Prices IND without CO2 '!$B129)/SUMIFS('Projection of Power Price '!D$47:D$90,'Projection of Power Price '!$A$47:$A$90,'Final Prices IND without CO2 '!$C129,'Projection of Power Price '!$B$47:$B$90,'Final Prices IND without CO2 '!$B129)</f>
        <v>122.47924576961412</v>
      </c>
      <c r="AC129" s="12">
        <f>AB129*SUMIFS('Projection of Power Price '!F$47:F$90,'Projection of Power Price '!$A$47:$A$90,'Final Prices IND without CO2 '!$C129,'Projection of Power Price '!$B$47:$B$90,'Final Prices IND without CO2 '!$B129)/SUMIFS('Projection of Power Price '!E$47:E$90,'Projection of Power Price '!$A$47:$A$90,'Final Prices IND without CO2 '!$C129,'Projection of Power Price '!$B$47:$B$90,'Final Prices IND without CO2 '!$B129)</f>
        <v>113.09614593011344</v>
      </c>
      <c r="AD129" s="12">
        <f>AC129*SUMIFS('Projection of Power Price '!G$47:G$90,'Projection of Power Price '!$A$47:$A$90,'Final Prices IND without CO2 '!$C129,'Projection of Power Price '!$B$47:$B$90,'Final Prices IND without CO2 '!$B129)/SUMIFS('Projection of Power Price '!F$47:F$90,'Projection of Power Price '!$A$47:$A$90,'Final Prices IND without CO2 '!$C129,'Projection of Power Price '!$B$47:$B$90,'Final Prices IND without CO2 '!$B129)</f>
        <v>100.00549159546274</v>
      </c>
      <c r="AE129" s="12">
        <f>AD129*SUMIFS('Projection of Power Price '!H$47:H$90,'Projection of Power Price '!$A$47:$A$90,'Final Prices IND without CO2 '!$C129,'Projection of Power Price '!$B$47:$B$90,'Final Prices IND without CO2 '!$B129)/SUMIFS('Projection of Power Price '!G$47:G$90,'Projection of Power Price '!$A$47:$A$90,'Final Prices IND without CO2 '!$C129,'Projection of Power Price '!$B$47:$B$90,'Final Prices IND without CO2 '!$B129)</f>
        <v>95.914946514383487</v>
      </c>
      <c r="AF129" s="12">
        <f>AE129*SUMIFS('Projection of Power Price '!I$47:I$90,'Projection of Power Price '!$A$47:$A$90,'Final Prices IND without CO2 '!$C129,'Projection of Power Price '!$B$47:$B$90,'Final Prices IND without CO2 '!$B129)/SUMIFS('Projection of Power Price '!H$47:H$90,'Projection of Power Price '!$A$47:$A$90,'Final Prices IND without CO2 '!$C129,'Projection of Power Price '!$B$47:$B$90,'Final Prices IND without CO2 '!$B129)</f>
        <v>97.222004361302822</v>
      </c>
      <c r="AG129" s="12">
        <f>AF129*SUMIFS('Projection of Power Price '!J$47:J$90,'Projection of Power Price '!$A$47:$A$90,'Final Prices IND without CO2 '!$C129,'Projection of Power Price '!$B$47:$B$90,'Final Prices IND without CO2 '!$B129)/SUMIFS('Projection of Power Price '!I$47:I$90,'Projection of Power Price '!$A$47:$A$90,'Final Prices IND without CO2 '!$C129,'Projection of Power Price '!$B$47:$B$90,'Final Prices IND without CO2 '!$B129)</f>
        <v>99.198507154134077</v>
      </c>
      <c r="AH129" s="12">
        <f>AG129*SUMIFS('Projection of Power Price '!K$47:K$90,'Projection of Power Price '!$A$47:$A$90,'Final Prices IND without CO2 '!$C129,'Projection of Power Price '!$B$47:$B$90,'Final Prices IND without CO2 '!$B129)/SUMIFS('Projection of Power Price '!J$47:J$90,'Projection of Power Price '!$A$47:$A$90,'Final Prices IND without CO2 '!$C129,'Projection of Power Price '!$B$47:$B$90,'Final Prices IND without CO2 '!$B129)</f>
        <v>105.18596798078504</v>
      </c>
      <c r="AI129" s="12">
        <f>AH129*SUMIFS('Projection of Power Price '!L$47:L$90,'Projection of Power Price '!$A$47:$A$90,'Final Prices IND without CO2 '!$C129,'Projection of Power Price '!$B$47:$B$90,'Final Prices IND without CO2 '!$B129)/SUMIFS('Projection of Power Price '!K$47:K$90,'Projection of Power Price '!$A$47:$A$90,'Final Prices IND without CO2 '!$C129,'Projection of Power Price '!$B$47:$B$90,'Final Prices IND without CO2 '!$B129)</f>
        <v>102.08941517470674</v>
      </c>
      <c r="AJ129" s="12">
        <f>AI129*SUMIFS('Projection of Power Price '!M$47:M$90,'Projection of Power Price '!$A$47:$A$90,'Final Prices IND without CO2 '!$C129,'Projection of Power Price '!$B$47:$B$90,'Final Prices IND without CO2 '!$B129)/SUMIFS('Projection of Power Price '!L$47:L$90,'Projection of Power Price '!$A$47:$A$90,'Final Prices IND without CO2 '!$C129,'Projection of Power Price '!$B$47:$B$90,'Final Prices IND without CO2 '!$B129)</f>
        <v>105.53416205918096</v>
      </c>
      <c r="AK129" s="12">
        <f>AJ129*SUMIFS('Projection of Power Price '!N$47:N$90,'Projection of Power Price '!$A$47:$A$90,'Final Prices IND without CO2 '!$C129,'Projection of Power Price '!$B$47:$B$90,'Final Prices IND without CO2 '!$B129)/SUMIFS('Projection of Power Price '!M$47:M$90,'Projection of Power Price '!$A$47:$A$90,'Final Prices IND without CO2 '!$C129,'Projection of Power Price '!$B$47:$B$90,'Final Prices IND without CO2 '!$B129)</f>
        <v>107.33252113070766</v>
      </c>
      <c r="AL129" s="12">
        <f>AK129*SUMIFS('Projection of Power Price '!O$47:O$90,'Projection of Power Price '!$A$47:$A$90,'Final Prices IND without CO2 '!$C129,'Projection of Power Price '!$B$47:$B$90,'Final Prices IND without CO2 '!$B129)/SUMIFS('Projection of Power Price '!N$47:N$90,'Projection of Power Price '!$A$47:$A$90,'Final Prices IND without CO2 '!$C129,'Projection of Power Price '!$B$47:$B$90,'Final Prices IND without CO2 '!$B129)</f>
        <v>111.02935428572474</v>
      </c>
      <c r="AM129" s="12">
        <f>AL129*SUMIFS('Projection of Power Price '!P$47:P$90,'Projection of Power Price '!$A$47:$A$90,'Final Prices IND without CO2 '!$C129,'Projection of Power Price '!$B$47:$B$90,'Final Prices IND without CO2 '!$B129)/SUMIFS('Projection of Power Price '!O$47:O$90,'Projection of Power Price '!$A$47:$A$90,'Final Prices IND without CO2 '!$C129,'Projection of Power Price '!$B$47:$B$90,'Final Prices IND without CO2 '!$B129)</f>
        <v>113.9324355696784</v>
      </c>
      <c r="AN129" s="12">
        <f>AM129*SUMIFS('Projection of Power Price '!Q$47:Q$90,'Projection of Power Price '!$A$47:$A$90,'Final Prices IND without CO2 '!$C129,'Projection of Power Price '!$B$47:$B$90,'Final Prices IND without CO2 '!$B129)/SUMIFS('Projection of Power Price '!P$47:P$90,'Projection of Power Price '!$A$47:$A$90,'Final Prices IND without CO2 '!$C129,'Projection of Power Price '!$B$47:$B$90,'Final Prices IND without CO2 '!$B129)</f>
        <v>117.47944463963961</v>
      </c>
      <c r="AO129" s="12">
        <f>AN129*SUMIFS('Projection of Power Price '!R$47:R$90,'Projection of Power Price '!$A$47:$A$90,'Final Prices IND without CO2 '!$C129,'Projection of Power Price '!$B$47:$B$90,'Final Prices IND without CO2 '!$B129)/SUMIFS('Projection of Power Price '!Q$47:Q$90,'Projection of Power Price '!$A$47:$A$90,'Final Prices IND without CO2 '!$C129,'Projection of Power Price '!$B$47:$B$90,'Final Prices IND without CO2 '!$B129)</f>
        <v>116.64247928928376</v>
      </c>
      <c r="AP129" s="12">
        <f>AO129*SUMIFS('Projection of Power Price '!S$47:S$90,'Projection of Power Price '!$A$47:$A$90,'Final Prices IND without CO2 '!$C129,'Projection of Power Price '!$B$47:$B$90,'Final Prices IND without CO2 '!$B129)/SUMIFS('Projection of Power Price '!R$47:R$90,'Projection of Power Price '!$A$47:$A$90,'Final Prices IND without CO2 '!$C129,'Projection of Power Price '!$B$47:$B$90,'Final Prices IND without CO2 '!$B129)</f>
        <v>121.98786628566766</v>
      </c>
      <c r="AQ129" s="12">
        <f>AP129*SUMIFS('Projection of Power Price '!T$47:T$90,'Projection of Power Price '!$A$47:$A$90,'Final Prices IND without CO2 '!$C129,'Projection of Power Price '!$B$47:$B$90,'Final Prices IND without CO2 '!$B129)/SUMIFS('Projection of Power Price '!S$47:S$90,'Projection of Power Price '!$A$47:$A$90,'Final Prices IND without CO2 '!$C129,'Projection of Power Price '!$B$47:$B$90,'Final Prices IND without CO2 '!$B129)</f>
        <v>120.3051841625565</v>
      </c>
      <c r="AR129" s="12">
        <f>AQ129*SUMIFS('Projection of Power Price '!U$47:U$90,'Projection of Power Price '!$A$47:$A$90,'Final Prices IND without CO2 '!$C129,'Projection of Power Price '!$B$47:$B$90,'Final Prices IND without CO2 '!$B129)/SUMIFS('Projection of Power Price '!T$47:T$90,'Projection of Power Price '!$A$47:$A$90,'Final Prices IND without CO2 '!$C129,'Projection of Power Price '!$B$47:$B$90,'Final Prices IND without CO2 '!$B129)</f>
        <v>127.0439785025011</v>
      </c>
      <c r="AS129" s="12">
        <f>AR129*SUMIFS('Projection of Power Price '!V$47:V$90,'Projection of Power Price '!$A$47:$A$90,'Final Prices IND without CO2 '!$C129,'Projection of Power Price '!$B$47:$B$90,'Final Prices IND without CO2 '!$B129)/SUMIFS('Projection of Power Price '!U$47:U$90,'Projection of Power Price '!$A$47:$A$90,'Final Prices IND without CO2 '!$C129,'Projection of Power Price '!$B$47:$B$90,'Final Prices IND without CO2 '!$B129)</f>
        <v>129.37688536018945</v>
      </c>
      <c r="AT129" s="12">
        <f>AS129*SUMIFS('Projection of Power Price '!W$47:W$90,'Projection of Power Price '!$A$47:$A$90,'Final Prices IND without CO2 '!$C129,'Projection of Power Price '!$B$47:$B$90,'Final Prices IND without CO2 '!$B129)/SUMIFS('Projection of Power Price '!V$47:V$90,'Projection of Power Price '!$A$47:$A$90,'Final Prices IND without CO2 '!$C129,'Projection of Power Price '!$B$47:$B$90,'Final Prices IND without CO2 '!$B129)</f>
        <v>151.56451379429197</v>
      </c>
      <c r="AU129" s="12">
        <f>AT129*SUMIFS('Projection of Power Price '!X$47:X$90,'Projection of Power Price '!$A$47:$A$90,'Final Prices IND without CO2 '!$C129,'Projection of Power Price '!$B$47:$B$90,'Final Prices IND without CO2 '!$B129)/SUMIFS('Projection of Power Price '!W$47:W$90,'Projection of Power Price '!$A$47:$A$90,'Final Prices IND without CO2 '!$C129,'Projection of Power Price '!$B$47:$B$90,'Final Prices IND without CO2 '!$B129)</f>
        <v>151.50711293968547</v>
      </c>
      <c r="AV129" s="12">
        <f>AU129*SUMIFS('Projection of Power Price '!Y$47:Y$90,'Projection of Power Price '!$A$47:$A$90,'Final Prices IND without CO2 '!$C129,'Projection of Power Price '!$B$47:$B$90,'Final Prices IND without CO2 '!$B129)/SUMIFS('Projection of Power Price '!X$47:X$90,'Projection of Power Price '!$A$47:$A$90,'Final Prices IND without CO2 '!$C129,'Projection of Power Price '!$B$47:$B$90,'Final Prices IND without CO2 '!$B129)</f>
        <v>151.44816064400879</v>
      </c>
      <c r="AW129" s="12">
        <f>AV129*SUMIFS('Projection of Power Price '!Z$47:Z$90,'Projection of Power Price '!$A$47:$A$90,'Final Prices IND without CO2 '!$C129,'Projection of Power Price '!$B$47:$B$90,'Final Prices IND without CO2 '!$B129)/SUMIFS('Projection of Power Price '!Y$47:Y$90,'Projection of Power Price '!$A$47:$A$90,'Final Prices IND without CO2 '!$C129,'Projection of Power Price '!$B$47:$B$90,'Final Prices IND without CO2 '!$B129)</f>
        <v>151.39112923862572</v>
      </c>
      <c r="AX129" s="12">
        <f>AW129*SUMIFS('Projection of Power Price '!AA$47:AA$90,'Projection of Power Price '!$A$47:$A$90,'Final Prices IND without CO2 '!$C129,'Projection of Power Price '!$B$47:$B$90,'Final Prices IND without CO2 '!$B129)/SUMIFS('Projection of Power Price '!Z$47:Z$90,'Projection of Power Price '!$A$47:$A$90,'Final Prices IND without CO2 '!$C129,'Projection of Power Price '!$B$47:$B$90,'Final Prices IND without CO2 '!$B129)</f>
        <v>151.3354040581321</v>
      </c>
      <c r="AY129" s="21">
        <f t="shared" si="140"/>
        <v>151.277003182935</v>
      </c>
      <c r="AZ129" s="21">
        <f t="shared" si="54"/>
        <v>151.2198691828641</v>
      </c>
      <c r="BA129" s="21">
        <f t="shared" si="55"/>
        <v>151.16310056791912</v>
      </c>
      <c r="BB129" s="21">
        <f t="shared" si="56"/>
        <v>151.10582358109082</v>
      </c>
      <c r="BC129" s="21">
        <f t="shared" si="57"/>
        <v>151.04832104385866</v>
      </c>
      <c r="BD129" s="21">
        <f t="shared" si="58"/>
        <v>150.99140054775575</v>
      </c>
      <c r="BE129" s="21">
        <f t="shared" si="59"/>
        <v>150.93418794641454</v>
      </c>
      <c r="BF129" s="21">
        <f t="shared" si="60"/>
        <v>150.87689225450453</v>
      </c>
      <c r="BG129" s="21">
        <f t="shared" si="61"/>
        <v>150.81972634953985</v>
      </c>
      <c r="BH129" s="21">
        <f t="shared" si="62"/>
        <v>150.76259632384802</v>
      </c>
    </row>
    <row r="130" spans="1:60" x14ac:dyDescent="0.3">
      <c r="A130" s="9" t="s">
        <v>147</v>
      </c>
      <c r="B130" s="9" t="s">
        <v>103</v>
      </c>
      <c r="C130" s="9" t="s">
        <v>33</v>
      </c>
      <c r="D130" s="36" t="s">
        <v>78</v>
      </c>
      <c r="E130" s="36" t="s">
        <v>79</v>
      </c>
      <c r="F130" s="36" t="s">
        <v>90</v>
      </c>
      <c r="G130" s="36" t="s">
        <v>90</v>
      </c>
      <c r="H130" s="36" t="s">
        <v>80</v>
      </c>
      <c r="I130" s="9" t="s">
        <v>145</v>
      </c>
      <c r="J130" s="10">
        <f>SUMIFS('Historical Data'!D$2:D$93,'Historical Data'!$B$2:$B$93,'Final Prices IND without CO2 '!$D130,'Historical Data'!$A$2:$A$93,'Final Prices IND without CO2 '!$C130)</f>
        <v>77.006276624576572</v>
      </c>
      <c r="K130" s="10">
        <f>SUMIFS('Historical Data'!E$2:E$93,'Historical Data'!$B$2:$B$93,'Final Prices IND without CO2 '!$D130,'Historical Data'!$A$2:$A$93,'Final Prices IND without CO2 '!$C130)</f>
        <v>73.503039235147583</v>
      </c>
      <c r="L130" s="10">
        <f>SUMIFS('Historical Data'!F$2:F$93,'Historical Data'!$B$2:$B$93,'Final Prices IND without CO2 '!$D130,'Historical Data'!$A$2:$A$93,'Final Prices IND without CO2 '!$C130)</f>
        <v>86.984549222674744</v>
      </c>
      <c r="M130" s="10">
        <f>SUMIFS('Historical Data'!G$2:G$93,'Historical Data'!$B$2:$B$93,'Final Prices IND without CO2 '!$D130,'Historical Data'!$A$2:$A$93,'Final Prices IND without CO2 '!$C130)</f>
        <v>96.051013352283491</v>
      </c>
      <c r="N130" s="10">
        <f>SUMIFS('Historical Data'!H$2:H$93,'Historical Data'!$B$2:$B$93,'Final Prices IND without CO2 '!$D130,'Historical Data'!$A$2:$A$93,'Final Prices IND without CO2 '!$C130)</f>
        <v>88.506016060695046</v>
      </c>
      <c r="O130" s="10">
        <f>SUMIFS('Historical Data'!I$2:I$93,'Historical Data'!$B$2:$B$93,'Final Prices IND without CO2 '!$D130,'Historical Data'!$A$2:$A$93,'Final Prices IND without CO2 '!$C130)</f>
        <v>97.020903700651544</v>
      </c>
      <c r="P130" s="10">
        <f>SUMIFS('Historical Data'!J$2:J$93,'Historical Data'!$B$2:$B$93,'Final Prices IND without CO2 '!$D130,'Historical Data'!$A$2:$A$93,'Final Prices IND without CO2 '!$C130)</f>
        <v>106.19456628326509</v>
      </c>
      <c r="Q130" s="10">
        <f>SUMIFS('Historical Data'!K$2:K$93,'Historical Data'!$B$2:$B$93,'Final Prices IND without CO2 '!$D130,'Historical Data'!$A$2:$A$93,'Final Prices IND without CO2 '!$C130)</f>
        <v>115.36822886587863</v>
      </c>
      <c r="R130" s="10">
        <f>SUMIFS('Historical Data'!L$2:L$93,'Historical Data'!$B$2:$B$93,'Final Prices IND without CO2 '!$D130,'Historical Data'!$A$2:$A$93,'Final Prices IND without CO2 '!$C130)</f>
        <v>116.84599858866314</v>
      </c>
      <c r="S130" s="10">
        <f>SUMIFS('Historical Data'!M$2:M$93,'Historical Data'!$B$2:$B$93,'Final Prices IND without CO2 '!$D130,'Historical Data'!$A$2:$A$93,'Final Prices IND without CO2 '!$C130)</f>
        <v>116.85253870989759</v>
      </c>
      <c r="T130" s="10">
        <f>SUMIFS('Historical Data'!N$2:N$93,'Historical Data'!$B$2:$B$93,'Final Prices IND without CO2 '!$D130,'Historical Data'!$A$2:$A$93,'Final Prices IND without CO2 '!$C130)</f>
        <v>112.58096402556539</v>
      </c>
      <c r="U130" s="10">
        <f>SUMIFS('Historical Data'!O$2:O$93,'Historical Data'!$B$2:$B$93,'Final Prices IND without CO2 '!$D130,'Historical Data'!$A$2:$A$93,'Final Prices IND without CO2 '!$C130)</f>
        <v>106.53258636441578</v>
      </c>
      <c r="V130" s="10">
        <f>SUMIFS('Historical Data'!P$2:P$93,'Historical Data'!$B$2:$B$93,'Final Prices IND without CO2 '!$D130,'Historical Data'!$A$2:$A$93,'Final Prices IND without CO2 '!$C130)</f>
        <v>106.45518179703457</v>
      </c>
      <c r="W130" s="10">
        <f>SUMIFS('Historical Data'!Q$2:Q$93,'Historical Data'!$B$2:$B$93,'Final Prices IND without CO2 '!$D130,'Historical Data'!$A$2:$A$93,'Final Prices IND without CO2 '!$C130)</f>
        <v>109.54532341644352</v>
      </c>
      <c r="X130" s="10">
        <f>SUMIFS('Historical Data'!R$2:R$93,'Historical Data'!$B$2:$B$93,'Final Prices IND without CO2 '!$D130,'Historical Data'!$A$2:$A$93,'Final Prices IND without CO2 '!$C130)</f>
        <v>106.4070983354287</v>
      </c>
      <c r="Y130" s="10">
        <f>SUMIFS('Historical Data'!S$2:S$93,'Historical Data'!$B$2:$B$93,'Final Prices IND without CO2 '!$D130,'Historical Data'!$A$2:$A$93,'Final Prices IND without CO2 '!$C130)</f>
        <v>104.11730295768756</v>
      </c>
      <c r="Z130" s="10">
        <f>SUMIFS('Historical Data'!T$2:T$93,'Historical Data'!$B$2:$B$93,'Final Prices IND without CO2 '!$D130,'Historical Data'!$A$2:$A$93,'Final Prices IND without CO2 '!$C130)</f>
        <v>101.03625797276669</v>
      </c>
      <c r="AA130" s="10">
        <f>SUMIFS('Historical Data'!U$2:U$93,'Historical Data'!$B$2:$B$93,'Final Prices IND without CO2 '!$D130,'Historical Data'!$A$2:$A$93,'Final Prices IND without CO2 '!$C130)</f>
        <v>94.332941430315771</v>
      </c>
      <c r="AB130" s="12">
        <f>AA130*SUMIFS('Projection of Power Price '!E$47:E$90,'Projection of Power Price '!$A$47:$A$90,'Final Prices IND without CO2 '!$C130,'Projection of Power Price '!$B$47:$B$90,'Final Prices IND without CO2 '!$B130)/SUMIFS('Projection of Power Price '!D$47:D$90,'Projection of Power Price '!$A$47:$A$90,'Final Prices IND without CO2 '!$C130,'Projection of Power Price '!$B$47:$B$90,'Final Prices IND without CO2 '!$B130)</f>
        <v>86.465001166723169</v>
      </c>
      <c r="AC130" s="12">
        <f>AB130*SUMIFS('Projection of Power Price '!F$47:F$90,'Projection of Power Price '!$A$47:$A$90,'Final Prices IND without CO2 '!$C130,'Projection of Power Price '!$B$47:$B$90,'Final Prices IND without CO2 '!$B130)/SUMIFS('Projection of Power Price '!E$47:E$90,'Projection of Power Price '!$A$47:$A$90,'Final Prices IND without CO2 '!$C130,'Projection of Power Price '!$B$47:$B$90,'Final Prices IND without CO2 '!$B130)</f>
        <v>86.756396544379896</v>
      </c>
      <c r="AD130" s="12">
        <f>AC130*SUMIFS('Projection of Power Price '!G$47:G$90,'Projection of Power Price '!$A$47:$A$90,'Final Prices IND without CO2 '!$C130,'Projection of Power Price '!$B$47:$B$90,'Final Prices IND without CO2 '!$B130)/SUMIFS('Projection of Power Price '!F$47:F$90,'Projection of Power Price '!$A$47:$A$90,'Final Prices IND without CO2 '!$C130,'Projection of Power Price '!$B$47:$B$90,'Final Prices IND without CO2 '!$B130)</f>
        <v>80.516676795971776</v>
      </c>
      <c r="AE130" s="12">
        <f>AD130*SUMIFS('Projection of Power Price '!H$47:H$90,'Projection of Power Price '!$A$47:$A$90,'Final Prices IND without CO2 '!$C130,'Projection of Power Price '!$B$47:$B$90,'Final Prices IND without CO2 '!$B130)/SUMIFS('Projection of Power Price '!G$47:G$90,'Projection of Power Price '!$A$47:$A$90,'Final Prices IND without CO2 '!$C130,'Projection of Power Price '!$B$47:$B$90,'Final Prices IND without CO2 '!$B130)</f>
        <v>81.25321249064848</v>
      </c>
      <c r="AF130" s="12">
        <f>AE130*SUMIFS('Projection of Power Price '!I$47:I$90,'Projection of Power Price '!$A$47:$A$90,'Final Prices IND without CO2 '!$C130,'Projection of Power Price '!$B$47:$B$90,'Final Prices IND without CO2 '!$B130)/SUMIFS('Projection of Power Price '!H$47:H$90,'Projection of Power Price '!$A$47:$A$90,'Final Prices IND without CO2 '!$C130,'Projection of Power Price '!$B$47:$B$90,'Final Prices IND without CO2 '!$B130)</f>
        <v>85.681669484341555</v>
      </c>
      <c r="AG130" s="12">
        <f>AF130*SUMIFS('Projection of Power Price '!J$47:J$90,'Projection of Power Price '!$A$47:$A$90,'Final Prices IND without CO2 '!$C130,'Projection of Power Price '!$B$47:$B$90,'Final Prices IND without CO2 '!$B130)/SUMIFS('Projection of Power Price '!I$47:I$90,'Projection of Power Price '!$A$47:$A$90,'Final Prices IND without CO2 '!$C130,'Projection of Power Price '!$B$47:$B$90,'Final Prices IND without CO2 '!$B130)</f>
        <v>89.871755982476458</v>
      </c>
      <c r="AH130" s="12">
        <f>AG130*SUMIFS('Projection of Power Price '!K$47:K$90,'Projection of Power Price '!$A$47:$A$90,'Final Prices IND without CO2 '!$C130,'Projection of Power Price '!$B$47:$B$90,'Final Prices IND without CO2 '!$B130)/SUMIFS('Projection of Power Price '!J$47:J$90,'Projection of Power Price '!$A$47:$A$90,'Final Prices IND without CO2 '!$C130,'Projection of Power Price '!$B$47:$B$90,'Final Prices IND without CO2 '!$B130)</f>
        <v>94.05190167448157</v>
      </c>
      <c r="AI130" s="12">
        <f>AH130*SUMIFS('Projection of Power Price '!L$47:L$90,'Projection of Power Price '!$A$47:$A$90,'Final Prices IND without CO2 '!$C130,'Projection of Power Price '!$B$47:$B$90,'Final Prices IND without CO2 '!$B130)/SUMIFS('Projection of Power Price '!K$47:K$90,'Projection of Power Price '!$A$47:$A$90,'Final Prices IND without CO2 '!$C130,'Projection of Power Price '!$B$47:$B$90,'Final Prices IND without CO2 '!$B130)</f>
        <v>103.70397299980338</v>
      </c>
      <c r="AJ130" s="12">
        <f>AI130*SUMIFS('Projection of Power Price '!M$47:M$90,'Projection of Power Price '!$A$47:$A$90,'Final Prices IND without CO2 '!$C130,'Projection of Power Price '!$B$47:$B$90,'Final Prices IND without CO2 '!$B130)/SUMIFS('Projection of Power Price '!L$47:L$90,'Projection of Power Price '!$A$47:$A$90,'Final Prices IND without CO2 '!$C130,'Projection of Power Price '!$B$47:$B$90,'Final Prices IND without CO2 '!$B130)</f>
        <v>100.14497535080883</v>
      </c>
      <c r="AK130" s="12">
        <f>AJ130*SUMIFS('Projection of Power Price '!N$47:N$90,'Projection of Power Price '!$A$47:$A$90,'Final Prices IND without CO2 '!$C130,'Projection of Power Price '!$B$47:$B$90,'Final Prices IND without CO2 '!$B130)/SUMIFS('Projection of Power Price '!M$47:M$90,'Projection of Power Price '!$A$47:$A$90,'Final Prices IND without CO2 '!$C130,'Projection of Power Price '!$B$47:$B$90,'Final Prices IND without CO2 '!$B130)</f>
        <v>99.093842094610721</v>
      </c>
      <c r="AL130" s="12">
        <f>AK130*SUMIFS('Projection of Power Price '!O$47:O$90,'Projection of Power Price '!$A$47:$A$90,'Final Prices IND without CO2 '!$C130,'Projection of Power Price '!$B$47:$B$90,'Final Prices IND without CO2 '!$B130)/SUMIFS('Projection of Power Price '!N$47:N$90,'Projection of Power Price '!$A$47:$A$90,'Final Prices IND without CO2 '!$C130,'Projection of Power Price '!$B$47:$B$90,'Final Prices IND without CO2 '!$B130)</f>
        <v>104.76907164612508</v>
      </c>
      <c r="AM130" s="12">
        <f>AL130*SUMIFS('Projection of Power Price '!P$47:P$90,'Projection of Power Price '!$A$47:$A$90,'Final Prices IND without CO2 '!$C130,'Projection of Power Price '!$B$47:$B$90,'Final Prices IND without CO2 '!$B130)/SUMIFS('Projection of Power Price '!O$47:O$90,'Projection of Power Price '!$A$47:$A$90,'Final Prices IND without CO2 '!$C130,'Projection of Power Price '!$B$47:$B$90,'Final Prices IND without CO2 '!$B130)</f>
        <v>102.02927171849053</v>
      </c>
      <c r="AN130" s="12">
        <f>AM130*SUMIFS('Projection of Power Price '!Q$47:Q$90,'Projection of Power Price '!$A$47:$A$90,'Final Prices IND without CO2 '!$C130,'Projection of Power Price '!$B$47:$B$90,'Final Prices IND without CO2 '!$B130)/SUMIFS('Projection of Power Price '!P$47:P$90,'Projection of Power Price '!$A$47:$A$90,'Final Prices IND without CO2 '!$C130,'Projection of Power Price '!$B$47:$B$90,'Final Prices IND without CO2 '!$B130)</f>
        <v>117.32078130808098</v>
      </c>
      <c r="AO130" s="12">
        <f>AN130*SUMIFS('Projection of Power Price '!R$47:R$90,'Projection of Power Price '!$A$47:$A$90,'Final Prices IND without CO2 '!$C130,'Projection of Power Price '!$B$47:$B$90,'Final Prices IND without CO2 '!$B130)/SUMIFS('Projection of Power Price '!Q$47:Q$90,'Projection of Power Price '!$A$47:$A$90,'Final Prices IND without CO2 '!$C130,'Projection of Power Price '!$B$47:$B$90,'Final Prices IND without CO2 '!$B130)</f>
        <v>117.41953038884448</v>
      </c>
      <c r="AP130" s="12">
        <f>AO130*SUMIFS('Projection of Power Price '!S$47:S$90,'Projection of Power Price '!$A$47:$A$90,'Final Prices IND without CO2 '!$C130,'Projection of Power Price '!$B$47:$B$90,'Final Prices IND without CO2 '!$B130)/SUMIFS('Projection of Power Price '!R$47:R$90,'Projection of Power Price '!$A$47:$A$90,'Final Prices IND without CO2 '!$C130,'Projection of Power Price '!$B$47:$B$90,'Final Prices IND without CO2 '!$B130)</f>
        <v>100.87648875233405</v>
      </c>
      <c r="AQ130" s="12">
        <f>AP130*SUMIFS('Projection of Power Price '!T$47:T$90,'Projection of Power Price '!$A$47:$A$90,'Final Prices IND without CO2 '!$C130,'Projection of Power Price '!$B$47:$B$90,'Final Prices IND without CO2 '!$B130)/SUMIFS('Projection of Power Price '!S$47:S$90,'Projection of Power Price '!$A$47:$A$90,'Final Prices IND without CO2 '!$C130,'Projection of Power Price '!$B$47:$B$90,'Final Prices IND without CO2 '!$B130)</f>
        <v>99.114689578463711</v>
      </c>
      <c r="AR130" s="12">
        <f>AQ130*SUMIFS('Projection of Power Price '!U$47:U$90,'Projection of Power Price '!$A$47:$A$90,'Final Prices IND without CO2 '!$C130,'Projection of Power Price '!$B$47:$B$90,'Final Prices IND without CO2 '!$B130)/SUMIFS('Projection of Power Price '!T$47:T$90,'Projection of Power Price '!$A$47:$A$90,'Final Prices IND without CO2 '!$C130,'Projection of Power Price '!$B$47:$B$90,'Final Prices IND without CO2 '!$B130)</f>
        <v>98.923429601065251</v>
      </c>
      <c r="AS130" s="12">
        <f>AR130*SUMIFS('Projection of Power Price '!V$47:V$90,'Projection of Power Price '!$A$47:$A$90,'Final Prices IND without CO2 '!$C130,'Projection of Power Price '!$B$47:$B$90,'Final Prices IND without CO2 '!$B130)/SUMIFS('Projection of Power Price '!U$47:U$90,'Projection of Power Price '!$A$47:$A$90,'Final Prices IND without CO2 '!$C130,'Projection of Power Price '!$B$47:$B$90,'Final Prices IND without CO2 '!$B130)</f>
        <v>112.175809543722</v>
      </c>
      <c r="AT130" s="12">
        <f>AS130*SUMIFS('Projection of Power Price '!W$47:W$90,'Projection of Power Price '!$A$47:$A$90,'Final Prices IND without CO2 '!$C130,'Projection of Power Price '!$B$47:$B$90,'Final Prices IND without CO2 '!$B130)/SUMIFS('Projection of Power Price '!V$47:V$90,'Projection of Power Price '!$A$47:$A$90,'Final Prices IND without CO2 '!$C130,'Projection of Power Price '!$B$47:$B$90,'Final Prices IND without CO2 '!$B130)</f>
        <v>113.64717833408632</v>
      </c>
      <c r="AU130" s="12">
        <f>AT130*SUMIFS('Projection of Power Price '!X$47:X$90,'Projection of Power Price '!$A$47:$A$90,'Final Prices IND without CO2 '!$C130,'Projection of Power Price '!$B$47:$B$90,'Final Prices IND without CO2 '!$B130)/SUMIFS('Projection of Power Price '!W$47:W$90,'Projection of Power Price '!$A$47:$A$90,'Final Prices IND without CO2 '!$C130,'Projection of Power Price '!$B$47:$B$90,'Final Prices IND without CO2 '!$B130)</f>
        <v>115.92916895446328</v>
      </c>
      <c r="AV130" s="12">
        <f>AU130*SUMIFS('Projection of Power Price '!Y$47:Y$90,'Projection of Power Price '!$A$47:$A$90,'Final Prices IND without CO2 '!$C130,'Projection of Power Price '!$B$47:$B$90,'Final Prices IND without CO2 '!$B130)/SUMIFS('Projection of Power Price '!X$47:X$90,'Projection of Power Price '!$A$47:$A$90,'Final Prices IND without CO2 '!$C130,'Projection of Power Price '!$B$47:$B$90,'Final Prices IND without CO2 '!$B130)</f>
        <v>114.01791820598145</v>
      </c>
      <c r="AW130" s="12">
        <f>AV130*SUMIFS('Projection of Power Price '!Z$47:Z$90,'Projection of Power Price '!$A$47:$A$90,'Final Prices IND without CO2 '!$C130,'Projection of Power Price '!$B$47:$B$90,'Final Prices IND without CO2 '!$B130)/SUMIFS('Projection of Power Price '!Y$47:Y$90,'Projection of Power Price '!$A$47:$A$90,'Final Prices IND without CO2 '!$C130,'Projection of Power Price '!$B$47:$B$90,'Final Prices IND without CO2 '!$B130)</f>
        <v>109.95654641347078</v>
      </c>
      <c r="AX130" s="12">
        <f>AW130*SUMIFS('Projection of Power Price '!AA$47:AA$90,'Projection of Power Price '!$A$47:$A$90,'Final Prices IND without CO2 '!$C130,'Projection of Power Price '!$B$47:$B$90,'Final Prices IND without CO2 '!$B130)/SUMIFS('Projection of Power Price '!Z$47:Z$90,'Projection of Power Price '!$A$47:$A$90,'Final Prices IND without CO2 '!$C130,'Projection of Power Price '!$B$47:$B$90,'Final Prices IND without CO2 '!$B130)</f>
        <v>110.77936920921245</v>
      </c>
      <c r="AY130" s="21">
        <f t="shared" si="140"/>
        <v>109.35356398622071</v>
      </c>
      <c r="AZ130" s="21">
        <f t="shared" si="54"/>
        <v>107.09038567389371</v>
      </c>
      <c r="BA130" s="21">
        <f t="shared" si="55"/>
        <v>105.90214245032803</v>
      </c>
      <c r="BB130" s="21">
        <f t="shared" si="56"/>
        <v>105.07706410814399</v>
      </c>
      <c r="BC130" s="21">
        <f t="shared" si="57"/>
        <v>103.18369556415109</v>
      </c>
      <c r="BD130" s="21">
        <f t="shared" si="58"/>
        <v>101.81545283358082</v>
      </c>
      <c r="BE130" s="21">
        <f t="shared" si="59"/>
        <v>100.63325435597835</v>
      </c>
      <c r="BF130" s="21">
        <f t="shared" si="60"/>
        <v>99.182505623457928</v>
      </c>
      <c r="BG130" s="21">
        <f t="shared" si="61"/>
        <v>97.676527043799069</v>
      </c>
      <c r="BH130" s="21">
        <f t="shared" si="62"/>
        <v>96.404101808945597</v>
      </c>
    </row>
    <row r="131" spans="1:60" x14ac:dyDescent="0.3">
      <c r="A131" s="9" t="s">
        <v>147</v>
      </c>
      <c r="B131" s="9" t="s">
        <v>103</v>
      </c>
      <c r="C131" s="9" t="s">
        <v>35</v>
      </c>
      <c r="D131" s="36" t="s">
        <v>78</v>
      </c>
      <c r="E131" s="36" t="s">
        <v>79</v>
      </c>
      <c r="F131" s="36" t="s">
        <v>90</v>
      </c>
      <c r="G131" s="36" t="s">
        <v>90</v>
      </c>
      <c r="H131" s="36" t="s">
        <v>80</v>
      </c>
      <c r="I131" s="9" t="s">
        <v>145</v>
      </c>
      <c r="J131" s="10">
        <f>SUMIFS('Historical Data'!D$2:D$93,'Historical Data'!$B$2:$B$93,'Final Prices IND without CO2 '!$D131,'Historical Data'!$A$2:$A$93,'Final Prices IND without CO2 '!$C131)</f>
        <v>109.99508589025187</v>
      </c>
      <c r="K131" s="10">
        <f>SUMIFS('Historical Data'!E$2:E$93,'Historical Data'!$B$2:$B$93,'Final Prices IND without CO2 '!$D131,'Historical Data'!$A$2:$A$93,'Final Prices IND without CO2 '!$C131)</f>
        <v>109.30933623069612</v>
      </c>
      <c r="L131" s="10">
        <f>SUMIFS('Historical Data'!F$2:F$93,'Historical Data'!$B$2:$B$93,'Final Prices IND without CO2 '!$D131,'Historical Data'!$A$2:$A$93,'Final Prices IND without CO2 '!$C131)</f>
        <v>109.0355003915397</v>
      </c>
      <c r="M131" s="10">
        <f>SUMIFS('Historical Data'!G$2:G$93,'Historical Data'!$B$2:$B$93,'Final Prices IND without CO2 '!$D131,'Historical Data'!$A$2:$A$93,'Final Prices IND without CO2 '!$C131)</f>
        <v>120.17992826131601</v>
      </c>
      <c r="N131" s="10">
        <f>SUMIFS('Historical Data'!H$2:H$93,'Historical Data'!$B$2:$B$93,'Final Prices IND without CO2 '!$D131,'Historical Data'!$A$2:$A$93,'Final Prices IND without CO2 '!$C131)</f>
        <v>116.09363074641271</v>
      </c>
      <c r="O131" s="10">
        <f>SUMIFS('Historical Data'!I$2:I$93,'Historical Data'!$B$2:$B$93,'Final Prices IND without CO2 '!$D131,'Historical Data'!$A$2:$A$93,'Final Prices IND without CO2 '!$C131)</f>
        <v>113.45235857220983</v>
      </c>
      <c r="P131" s="10">
        <f>SUMIFS('Historical Data'!J$2:J$93,'Historical Data'!$B$2:$B$93,'Final Prices IND without CO2 '!$D131,'Historical Data'!$A$2:$A$93,'Final Prices IND without CO2 '!$C131)</f>
        <v>117.8973208883051</v>
      </c>
      <c r="Q131" s="10">
        <f>SUMIFS('Historical Data'!K$2:K$93,'Historical Data'!$B$2:$B$93,'Final Prices IND without CO2 '!$D131,'Historical Data'!$A$2:$A$93,'Final Prices IND without CO2 '!$C131)</f>
        <v>133.27674429044902</v>
      </c>
      <c r="R131" s="10">
        <f>SUMIFS('Historical Data'!L$2:L$93,'Historical Data'!$B$2:$B$93,'Final Prices IND without CO2 '!$D131,'Historical Data'!$A$2:$A$93,'Final Prices IND without CO2 '!$C131)</f>
        <v>140.3640381578146</v>
      </c>
      <c r="S131" s="10">
        <f>SUMIFS('Historical Data'!M$2:M$93,'Historical Data'!$B$2:$B$93,'Final Prices IND without CO2 '!$D131,'Historical Data'!$A$2:$A$93,'Final Prices IND without CO2 '!$C131)</f>
        <v>157.46719937639847</v>
      </c>
      <c r="T131" s="10">
        <f>SUMIFS('Historical Data'!N$2:N$93,'Historical Data'!$B$2:$B$93,'Final Prices IND without CO2 '!$D131,'Historical Data'!$A$2:$A$93,'Final Prices IND without CO2 '!$C131)</f>
        <v>142.80134960339942</v>
      </c>
      <c r="U131" s="10">
        <f>SUMIFS('Historical Data'!O$2:O$93,'Historical Data'!$B$2:$B$93,'Final Prices IND without CO2 '!$D131,'Historical Data'!$A$2:$A$93,'Final Prices IND without CO2 '!$C131)</f>
        <v>138.05478000965289</v>
      </c>
      <c r="V131" s="10">
        <f>SUMIFS('Historical Data'!P$2:P$93,'Historical Data'!$B$2:$B$93,'Final Prices IND without CO2 '!$D131,'Historical Data'!$A$2:$A$93,'Final Prices IND without CO2 '!$C131)</f>
        <v>137.156673401581</v>
      </c>
      <c r="W131" s="10">
        <f>SUMIFS('Historical Data'!Q$2:Q$93,'Historical Data'!$B$2:$B$93,'Final Prices IND without CO2 '!$D131,'Historical Data'!$A$2:$A$93,'Final Prices IND without CO2 '!$C131)</f>
        <v>138.10144513171394</v>
      </c>
      <c r="X131" s="10">
        <f>SUMIFS('Historical Data'!R$2:R$93,'Historical Data'!$B$2:$B$93,'Final Prices IND without CO2 '!$D131,'Historical Data'!$A$2:$A$93,'Final Prices IND without CO2 '!$C131)</f>
        <v>121.36214053747067</v>
      </c>
      <c r="Y131" s="10">
        <f>SUMIFS('Historical Data'!S$2:S$93,'Historical Data'!$B$2:$B$93,'Final Prices IND without CO2 '!$D131,'Historical Data'!$A$2:$A$93,'Final Prices IND without CO2 '!$C131)</f>
        <v>119.82179752624893</v>
      </c>
      <c r="Z131" s="10">
        <f>SUMIFS('Historical Data'!T$2:T$93,'Historical Data'!$B$2:$B$93,'Final Prices IND without CO2 '!$D131,'Historical Data'!$A$2:$A$93,'Final Prices IND without CO2 '!$C131)</f>
        <v>115.67349580976283</v>
      </c>
      <c r="AA131" s="10">
        <f>SUMIFS('Historical Data'!U$2:U$93,'Historical Data'!$B$2:$B$93,'Final Prices IND without CO2 '!$D131,'Historical Data'!$A$2:$A$93,'Final Prices IND without CO2 '!$C131)</f>
        <v>115.62652425631865</v>
      </c>
      <c r="AB131" s="18">
        <f>AB130/AA130*AA131</f>
        <v>105.98256985458309</v>
      </c>
      <c r="AC131" s="18">
        <f t="shared" ref="AC131" si="165">AC130/AB130*AB131</f>
        <v>106.33974131761538</v>
      </c>
      <c r="AD131" s="18">
        <f t="shared" ref="AD131" si="166">AD130/AC130*AC131</f>
        <v>98.691542333224533</v>
      </c>
      <c r="AE131" s="18">
        <f t="shared" ref="AE131" si="167">AE130/AD130*AD131</f>
        <v>99.594334730820776</v>
      </c>
      <c r="AF131" s="18">
        <f t="shared" ref="AF131" si="168">AF130/AE130*AE131</f>
        <v>105.0224183062446</v>
      </c>
      <c r="AG131" s="18">
        <f t="shared" ref="AG131" si="169">AG130/AF130*AF131</f>
        <v>110.15832449942273</v>
      </c>
      <c r="AH131" s="18">
        <f t="shared" ref="AH131" si="170">AH130/AG130*AG131</f>
        <v>115.2820459685409</v>
      </c>
      <c r="AI131" s="18">
        <f t="shared" ref="AI131" si="171">AI130/AH130*AH131</f>
        <v>127.11285970443465</v>
      </c>
      <c r="AJ131" s="18">
        <f t="shared" ref="AJ131" si="172">AJ130/AI130*AI131</f>
        <v>122.75049676154225</v>
      </c>
      <c r="AK131" s="18">
        <f t="shared" ref="AK131" si="173">AK130/AJ130*AJ131</f>
        <v>121.46209333532029</v>
      </c>
      <c r="AL131" s="18">
        <f t="shared" ref="AL131" si="174">AL130/AK130*AK131</f>
        <v>128.41838089986206</v>
      </c>
      <c r="AM131" s="18">
        <f t="shared" ref="AM131" si="175">AM130/AL130*AL131</f>
        <v>125.060131512249</v>
      </c>
      <c r="AN131" s="18">
        <f t="shared" ref="AN131" si="176">AN130/AM130*AM131</f>
        <v>143.80336243103275</v>
      </c>
      <c r="AO131" s="18">
        <f t="shared" ref="AO131" si="177">AO130/AN130*AN131</f>
        <v>143.92440194076354</v>
      </c>
      <c r="AP131" s="18">
        <f t="shared" ref="AP131" si="178">AP130/AO130*AO131</f>
        <v>123.64713319397833</v>
      </c>
      <c r="AQ131" s="18">
        <f t="shared" ref="AQ131" si="179">AQ130/AP130*AP131</f>
        <v>121.48764667926211</v>
      </c>
      <c r="AR131" s="18">
        <f t="shared" ref="AR131" si="180">AR130/AQ130*AQ131</f>
        <v>121.25321397653268</v>
      </c>
      <c r="AS131" s="18">
        <f t="shared" ref="AS131" si="181">AS130/AR130*AR131</f>
        <v>137.49702666444179</v>
      </c>
      <c r="AT131" s="18">
        <f t="shared" ref="AT131" si="182">AT130/AS130*AS131</f>
        <v>139.30052453644151</v>
      </c>
      <c r="AU131" s="18">
        <f t="shared" ref="AU131" si="183">AU130/AT130*AT131</f>
        <v>142.09762425387822</v>
      </c>
      <c r="AV131" s="18">
        <f t="shared" ref="AV131" si="184">AV130/AU130*AU131</f>
        <v>139.75495076486706</v>
      </c>
      <c r="AW131" s="18">
        <f t="shared" ref="AW131" si="185">AW130/AV130*AV131</f>
        <v>134.77681378577623</v>
      </c>
      <c r="AX131" s="18">
        <f t="shared" ref="AX131" si="186">AX130/AW130*AW131</f>
        <v>135.78537069609749</v>
      </c>
      <c r="AY131" s="21">
        <f t="shared" si="140"/>
        <v>134.0377213627753</v>
      </c>
      <c r="AZ131" s="21">
        <f t="shared" si="54"/>
        <v>131.26368041738624</v>
      </c>
      <c r="BA131" s="21">
        <f t="shared" si="55"/>
        <v>129.80721746999188</v>
      </c>
      <c r="BB131" s="21">
        <f t="shared" si="56"/>
        <v>128.79589587332157</v>
      </c>
      <c r="BC131" s="21">
        <f t="shared" si="57"/>
        <v>126.475141102414</v>
      </c>
      <c r="BD131" s="21">
        <f t="shared" si="58"/>
        <v>124.79804772574153</v>
      </c>
      <c r="BE131" s="21">
        <f t="shared" si="59"/>
        <v>123.34899399251071</v>
      </c>
      <c r="BF131" s="21">
        <f t="shared" si="60"/>
        <v>121.57077070203331</v>
      </c>
      <c r="BG131" s="21">
        <f t="shared" si="61"/>
        <v>119.72485064345983</v>
      </c>
      <c r="BH131" s="21">
        <f t="shared" si="62"/>
        <v>118.16520345074696</v>
      </c>
    </row>
    <row r="132" spans="1:60" x14ac:dyDescent="0.3">
      <c r="A132" s="9" t="s">
        <v>147</v>
      </c>
      <c r="B132" s="9" t="s">
        <v>103</v>
      </c>
      <c r="C132" s="9" t="s">
        <v>37</v>
      </c>
      <c r="D132" s="36" t="s">
        <v>78</v>
      </c>
      <c r="E132" s="36" t="s">
        <v>79</v>
      </c>
      <c r="F132" s="36" t="s">
        <v>90</v>
      </c>
      <c r="G132" s="36" t="s">
        <v>90</v>
      </c>
      <c r="H132" s="36" t="s">
        <v>80</v>
      </c>
      <c r="I132" s="9" t="s">
        <v>145</v>
      </c>
      <c r="J132" s="10">
        <f>SUMIFS('Historical Data'!D$2:D$93,'Historical Data'!$B$2:$B$93,'Final Prices IND without CO2 '!$D132,'Historical Data'!$A$2:$A$93,'Final Prices IND without CO2 '!$C132)</f>
        <v>127.62938024764136</v>
      </c>
      <c r="K132" s="10">
        <f>SUMIFS('Historical Data'!E$2:E$93,'Historical Data'!$B$2:$B$93,'Final Prices IND without CO2 '!$D132,'Historical Data'!$A$2:$A$93,'Final Prices IND without CO2 '!$C132)</f>
        <v>117.56317059776433</v>
      </c>
      <c r="L132" s="10">
        <f>SUMIFS('Historical Data'!F$2:F$93,'Historical Data'!$B$2:$B$93,'Final Prices IND without CO2 '!$D132,'Historical Data'!$A$2:$A$93,'Final Prices IND without CO2 '!$C132)</f>
        <v>95.135343848366503</v>
      </c>
      <c r="M132" s="10">
        <f>SUMIFS('Historical Data'!G$2:G$93,'Historical Data'!$B$2:$B$93,'Final Prices IND without CO2 '!$D132,'Historical Data'!$A$2:$A$93,'Final Prices IND without CO2 '!$C132)</f>
        <v>87.701922600970562</v>
      </c>
      <c r="N132" s="10">
        <f>SUMIFS('Historical Data'!H$2:H$93,'Historical Data'!$B$2:$B$93,'Final Prices IND without CO2 '!$D132,'Historical Data'!$A$2:$A$93,'Final Prices IND without CO2 '!$C132)</f>
        <v>88.018886468508356</v>
      </c>
      <c r="O132" s="10">
        <f>SUMIFS('Historical Data'!I$2:I$93,'Historical Data'!$B$2:$B$93,'Final Prices IND without CO2 '!$D132,'Historical Data'!$A$2:$A$93,'Final Prices IND without CO2 '!$C132)</f>
        <v>84.883463045853674</v>
      </c>
      <c r="P132" s="10">
        <f>SUMIFS('Historical Data'!J$2:J$93,'Historical Data'!$B$2:$B$93,'Final Prices IND without CO2 '!$D132,'Historical Data'!$A$2:$A$93,'Final Prices IND without CO2 '!$C132)</f>
        <v>87.514088918288024</v>
      </c>
      <c r="Q132" s="10">
        <f>SUMIFS('Historical Data'!K$2:K$93,'Historical Data'!$B$2:$B$93,'Final Prices IND without CO2 '!$D132,'Historical Data'!$A$2:$A$93,'Final Prices IND without CO2 '!$C132)</f>
        <v>98.462190578477617</v>
      </c>
      <c r="R132" s="10">
        <f>SUMIFS('Historical Data'!L$2:L$93,'Historical Data'!$B$2:$B$93,'Final Prices IND without CO2 '!$D132,'Historical Data'!$A$2:$A$93,'Final Prices IND without CO2 '!$C132)</f>
        <v>98.16194035409454</v>
      </c>
      <c r="S132" s="10">
        <f>SUMIFS('Historical Data'!M$2:M$93,'Historical Data'!$B$2:$B$93,'Final Prices IND without CO2 '!$D132,'Historical Data'!$A$2:$A$93,'Final Prices IND without CO2 '!$C132)</f>
        <v>106.31048489791581</v>
      </c>
      <c r="T132" s="10">
        <f>SUMIFS('Historical Data'!N$2:N$93,'Historical Data'!$B$2:$B$93,'Final Prices IND without CO2 '!$D132,'Historical Data'!$A$2:$A$93,'Final Prices IND without CO2 '!$C132)</f>
        <v>98.860516355830313</v>
      </c>
      <c r="U132" s="10">
        <f>SUMIFS('Historical Data'!O$2:O$93,'Historical Data'!$B$2:$B$93,'Final Prices IND without CO2 '!$D132,'Historical Data'!$A$2:$A$93,'Final Prices IND without CO2 '!$C132)</f>
        <v>96.234066705389026</v>
      </c>
      <c r="V132" s="10">
        <f>SUMIFS('Historical Data'!P$2:P$93,'Historical Data'!$B$2:$B$93,'Final Prices IND without CO2 '!$D132,'Historical Data'!$A$2:$A$93,'Final Prices IND without CO2 '!$C132)</f>
        <v>94.617588628230536</v>
      </c>
      <c r="W132" s="10">
        <f>SUMIFS('Historical Data'!Q$2:Q$93,'Historical Data'!$B$2:$B$93,'Final Prices IND without CO2 '!$D132,'Historical Data'!$A$2:$A$93,'Final Prices IND without CO2 '!$C132)</f>
        <v>96.114435893411127</v>
      </c>
      <c r="X132" s="10">
        <f>SUMIFS('Historical Data'!R$2:R$93,'Historical Data'!$B$2:$B$93,'Final Prices IND without CO2 '!$D132,'Historical Data'!$A$2:$A$93,'Final Prices IND without CO2 '!$C132)</f>
        <v>87.865381855919892</v>
      </c>
      <c r="Y132" s="10">
        <f>SUMIFS('Historical Data'!S$2:S$93,'Historical Data'!$B$2:$B$93,'Final Prices IND without CO2 '!$D132,'Historical Data'!$A$2:$A$93,'Final Prices IND without CO2 '!$C132)</f>
        <v>80.8414579985877</v>
      </c>
      <c r="Z132" s="10">
        <f>SUMIFS('Historical Data'!T$2:T$93,'Historical Data'!$B$2:$B$93,'Final Prices IND without CO2 '!$D132,'Historical Data'!$A$2:$A$93,'Final Prices IND without CO2 '!$C132)</f>
        <v>77.327197834548059</v>
      </c>
      <c r="AA132" s="10">
        <f>SUMIFS('Historical Data'!U$2:U$93,'Historical Data'!$B$2:$B$93,'Final Prices IND without CO2 '!$D132,'Historical Data'!$A$2:$A$93,'Final Prices IND without CO2 '!$C132)</f>
        <v>73.028149387921744</v>
      </c>
      <c r="AB132" s="18">
        <f>AB127/AA127*AA132</f>
        <v>91.293828446131869</v>
      </c>
      <c r="AC132" s="18">
        <f t="shared" ref="AC132:AX132" si="187">AC127/AB127*AB132</f>
        <v>84.850435709623554</v>
      </c>
      <c r="AD132" s="18">
        <f t="shared" si="187"/>
        <v>78.169022870427256</v>
      </c>
      <c r="AE132" s="18">
        <f t="shared" si="187"/>
        <v>67.458118144548095</v>
      </c>
      <c r="AF132" s="18">
        <f t="shared" si="187"/>
        <v>74.04461918261093</v>
      </c>
      <c r="AG132" s="18">
        <f t="shared" si="187"/>
        <v>82.721097623432073</v>
      </c>
      <c r="AH132" s="18">
        <f t="shared" si="187"/>
        <v>88.419359622949059</v>
      </c>
      <c r="AI132" s="18">
        <f t="shared" si="187"/>
        <v>94.074880562186024</v>
      </c>
      <c r="AJ132" s="18">
        <f t="shared" si="187"/>
        <v>98.812672884986739</v>
      </c>
      <c r="AK132" s="18">
        <f t="shared" si="187"/>
        <v>102.71600207284345</v>
      </c>
      <c r="AL132" s="18">
        <f t="shared" si="187"/>
        <v>104.80231118921978</v>
      </c>
      <c r="AM132" s="18">
        <f t="shared" si="187"/>
        <v>107.17211749027413</v>
      </c>
      <c r="AN132" s="18">
        <f t="shared" si="187"/>
        <v>106.76653778752021</v>
      </c>
      <c r="AO132" s="18">
        <f t="shared" si="187"/>
        <v>106.70559699710455</v>
      </c>
      <c r="AP132" s="18">
        <f t="shared" si="187"/>
        <v>107.02599920295206</v>
      </c>
      <c r="AQ132" s="18">
        <f t="shared" si="187"/>
        <v>107.03081369936255</v>
      </c>
      <c r="AR132" s="18">
        <f t="shared" si="187"/>
        <v>110.36769002106121</v>
      </c>
      <c r="AS132" s="18">
        <f t="shared" si="187"/>
        <v>111.76390556636898</v>
      </c>
      <c r="AT132" s="18">
        <f t="shared" si="187"/>
        <v>114.08177654891719</v>
      </c>
      <c r="AU132" s="18">
        <f t="shared" si="187"/>
        <v>117.00706827886854</v>
      </c>
      <c r="AV132" s="18">
        <f t="shared" si="187"/>
        <v>114.35923303603222</v>
      </c>
      <c r="AW132" s="18">
        <f t="shared" si="187"/>
        <v>114.77722387271032</v>
      </c>
      <c r="AX132" s="18">
        <f t="shared" si="187"/>
        <v>118.63799330645291</v>
      </c>
      <c r="AY132" s="21">
        <f t="shared" si="140"/>
        <v>117.83743574127016</v>
      </c>
      <c r="AZ132" s="21">
        <f t="shared" si="54"/>
        <v>118.30563940563388</v>
      </c>
      <c r="BA132" s="21">
        <f t="shared" si="55"/>
        <v>120.069412454749</v>
      </c>
      <c r="BB132" s="21">
        <f t="shared" si="56"/>
        <v>121.00114793514103</v>
      </c>
      <c r="BC132" s="21">
        <f t="shared" si="57"/>
        <v>121.25781155990603</v>
      </c>
      <c r="BD132" s="21">
        <f t="shared" si="58"/>
        <v>122.55516746937383</v>
      </c>
      <c r="BE132" s="21">
        <f t="shared" si="59"/>
        <v>123.54407233475172</v>
      </c>
      <c r="BF132" s="21">
        <f t="shared" si="60"/>
        <v>124.23652413905575</v>
      </c>
      <c r="BG132" s="21">
        <f t="shared" si="61"/>
        <v>125.14604864244825</v>
      </c>
      <c r="BH132" s="21">
        <f t="shared" si="62"/>
        <v>126.18527407953707</v>
      </c>
    </row>
    <row r="133" spans="1:60" x14ac:dyDescent="0.3">
      <c r="A133" s="9" t="s">
        <v>147</v>
      </c>
      <c r="B133" s="9" t="s">
        <v>103</v>
      </c>
      <c r="C133" s="9" t="s">
        <v>39</v>
      </c>
      <c r="D133" s="36" t="s">
        <v>78</v>
      </c>
      <c r="E133" s="36" t="s">
        <v>79</v>
      </c>
      <c r="F133" s="36" t="s">
        <v>90</v>
      </c>
      <c r="G133" s="36" t="s">
        <v>90</v>
      </c>
      <c r="H133" s="36" t="s">
        <v>80</v>
      </c>
      <c r="I133" s="9" t="s">
        <v>145</v>
      </c>
      <c r="J133" s="10">
        <f>SUMIFS('Historical Data'!D$2:D$93,'Historical Data'!$B$2:$B$93,'Final Prices IND without CO2 '!$D133,'Historical Data'!$A$2:$A$93,'Final Prices IND without CO2 '!$C133)</f>
        <v>65.982573964575124</v>
      </c>
      <c r="K133" s="10">
        <f>SUMIFS('Historical Data'!E$2:E$93,'Historical Data'!$B$2:$B$93,'Final Prices IND without CO2 '!$D133,'Historical Data'!$A$2:$A$93,'Final Prices IND without CO2 '!$C133)</f>
        <v>63.281608956936523</v>
      </c>
      <c r="L133" s="10">
        <f>SUMIFS('Historical Data'!F$2:F$93,'Historical Data'!$B$2:$B$93,'Final Prices IND without CO2 '!$D133,'Historical Data'!$A$2:$A$93,'Final Prices IND without CO2 '!$C133)</f>
        <v>68.755786737175754</v>
      </c>
      <c r="M133" s="10">
        <f>SUMIFS('Historical Data'!G$2:G$93,'Historical Data'!$B$2:$B$93,'Final Prices IND without CO2 '!$D133,'Historical Data'!$A$2:$A$93,'Final Prices IND without CO2 '!$C133)</f>
        <v>61.794199778356642</v>
      </c>
      <c r="N133" s="10">
        <f>SUMIFS('Historical Data'!H$2:H$93,'Historical Data'!$B$2:$B$93,'Final Prices IND without CO2 '!$D133,'Historical Data'!$A$2:$A$93,'Final Prices IND without CO2 '!$C133)</f>
        <v>60.738578684168353</v>
      </c>
      <c r="O133" s="10">
        <f>SUMIFS('Historical Data'!I$2:I$93,'Historical Data'!$B$2:$B$93,'Final Prices IND without CO2 '!$D133,'Historical Data'!$A$2:$A$93,'Final Prices IND without CO2 '!$C133)</f>
        <v>81.757171278416564</v>
      </c>
      <c r="P133" s="10">
        <f>SUMIFS('Historical Data'!J$2:J$93,'Historical Data'!$B$2:$B$93,'Final Prices IND without CO2 '!$D133,'Historical Data'!$A$2:$A$93,'Final Prices IND without CO2 '!$C133)</f>
        <v>85.695768866646318</v>
      </c>
      <c r="Q133" s="10">
        <f>SUMIFS('Historical Data'!K$2:K$93,'Historical Data'!$B$2:$B$93,'Final Prices IND without CO2 '!$D133,'Historical Data'!$A$2:$A$93,'Final Prices IND without CO2 '!$C133)</f>
        <v>74.91810434175926</v>
      </c>
      <c r="R133" s="10">
        <f>SUMIFS('Historical Data'!L$2:L$93,'Historical Data'!$B$2:$B$93,'Final Prices IND without CO2 '!$D133,'Historical Data'!$A$2:$A$93,'Final Prices IND without CO2 '!$C133)</f>
        <v>99.637862733397853</v>
      </c>
      <c r="S133" s="10">
        <f>SUMIFS('Historical Data'!M$2:M$93,'Historical Data'!$B$2:$B$93,'Final Prices IND without CO2 '!$D133,'Historical Data'!$A$2:$A$93,'Final Prices IND without CO2 '!$C133)</f>
        <v>110.27091791098988</v>
      </c>
      <c r="T133" s="10">
        <f>SUMIFS('Historical Data'!N$2:N$93,'Historical Data'!$B$2:$B$93,'Final Prices IND without CO2 '!$D133,'Historical Data'!$A$2:$A$93,'Final Prices IND without CO2 '!$C133)</f>
        <v>108.68253521407414</v>
      </c>
      <c r="U133" s="10">
        <f>SUMIFS('Historical Data'!O$2:O$93,'Historical Data'!$B$2:$B$93,'Final Prices IND without CO2 '!$D133,'Historical Data'!$A$2:$A$93,'Final Prices IND without CO2 '!$C133)</f>
        <v>106.98920414602409</v>
      </c>
      <c r="V133" s="10">
        <f>SUMIFS('Historical Data'!P$2:P$93,'Historical Data'!$B$2:$B$93,'Final Prices IND without CO2 '!$D133,'Historical Data'!$A$2:$A$93,'Final Prices IND without CO2 '!$C133)</f>
        <v>115.22690271197439</v>
      </c>
      <c r="W133" s="10">
        <f>SUMIFS('Historical Data'!Q$2:Q$93,'Historical Data'!$B$2:$B$93,'Final Prices IND without CO2 '!$D133,'Historical Data'!$A$2:$A$93,'Final Prices IND without CO2 '!$C133)</f>
        <v>108.83260779517144</v>
      </c>
      <c r="X133" s="10">
        <f>SUMIFS('Historical Data'!R$2:R$93,'Historical Data'!$B$2:$B$93,'Final Prices IND without CO2 '!$D133,'Historical Data'!$A$2:$A$93,'Final Prices IND without CO2 '!$C133)</f>
        <v>118.43293668048693</v>
      </c>
      <c r="Y133" s="10">
        <f>SUMIFS('Historical Data'!S$2:S$93,'Historical Data'!$B$2:$B$93,'Final Prices IND without CO2 '!$D133,'Historical Data'!$A$2:$A$93,'Final Prices IND without CO2 '!$C133)</f>
        <v>115.46326637056393</v>
      </c>
      <c r="Z133" s="10">
        <f>SUMIFS('Historical Data'!T$2:T$93,'Historical Data'!$B$2:$B$93,'Final Prices IND without CO2 '!$D133,'Historical Data'!$A$2:$A$93,'Final Prices IND without CO2 '!$C133)</f>
        <v>106.70832914023784</v>
      </c>
      <c r="AA133" s="10">
        <f>SUMIFS('Historical Data'!U$2:U$93,'Historical Data'!$B$2:$B$93,'Final Prices IND without CO2 '!$D133,'Historical Data'!$A$2:$A$93,'Final Prices IND without CO2 '!$C133)</f>
        <v>103.00780247116086</v>
      </c>
      <c r="AB133" s="12">
        <f>AA133*SUMIFS('Projection of Power Price '!E$47:E$90,'Projection of Power Price '!$A$47:$A$90,'Final Prices IND without CO2 '!$C133,'Projection of Power Price '!$B$47:$B$90,'Final Prices IND without CO2 '!$B133)/SUMIFS('Projection of Power Price '!D$47:D$90,'Projection of Power Price '!$A$47:$A$90,'Final Prices IND without CO2 '!$C133,'Projection of Power Price '!$B$47:$B$90,'Final Prices IND without CO2 '!$B133)</f>
        <v>110.61213614856671</v>
      </c>
      <c r="AC133" s="12">
        <f>AB133*SUMIFS('Projection of Power Price '!F$47:F$90,'Projection of Power Price '!$A$47:$A$90,'Final Prices IND without CO2 '!$C133,'Projection of Power Price '!$B$47:$B$90,'Final Prices IND without CO2 '!$B133)/SUMIFS('Projection of Power Price '!E$47:E$90,'Projection of Power Price '!$A$47:$A$90,'Final Prices IND without CO2 '!$C133,'Projection of Power Price '!$B$47:$B$90,'Final Prices IND without CO2 '!$B133)</f>
        <v>102.1381721686225</v>
      </c>
      <c r="AD133" s="12">
        <f>AC133*SUMIFS('Projection of Power Price '!G$47:G$90,'Projection of Power Price '!$A$47:$A$90,'Final Prices IND without CO2 '!$C133,'Projection of Power Price '!$B$47:$B$90,'Final Prices IND without CO2 '!$B133)/SUMIFS('Projection of Power Price '!F$47:F$90,'Projection of Power Price '!$A$47:$A$90,'Final Prices IND without CO2 '!$C133,'Projection of Power Price '!$B$47:$B$90,'Final Prices IND without CO2 '!$B133)</f>
        <v>90.315881539384833</v>
      </c>
      <c r="AE133" s="12">
        <f>AD133*SUMIFS('Projection of Power Price '!H$47:H$90,'Projection of Power Price '!$A$47:$A$90,'Final Prices IND without CO2 '!$C133,'Projection of Power Price '!$B$47:$B$90,'Final Prices IND without CO2 '!$B133)/SUMIFS('Projection of Power Price '!G$47:G$90,'Projection of Power Price '!$A$47:$A$90,'Final Prices IND without CO2 '!$C133,'Projection of Power Price '!$B$47:$B$90,'Final Prices IND without CO2 '!$B133)</f>
        <v>86.621672560654815</v>
      </c>
      <c r="AF133" s="12">
        <f>AE133*SUMIFS('Projection of Power Price '!I$47:I$90,'Projection of Power Price '!$A$47:$A$90,'Final Prices IND without CO2 '!$C133,'Projection of Power Price '!$B$47:$B$90,'Final Prices IND without CO2 '!$B133)/SUMIFS('Projection of Power Price '!H$47:H$90,'Projection of Power Price '!$A$47:$A$90,'Final Prices IND without CO2 '!$C133,'Projection of Power Price '!$B$47:$B$90,'Final Prices IND without CO2 '!$B133)</f>
        <v>87.802088553658592</v>
      </c>
      <c r="AG133" s="12">
        <f>AF133*SUMIFS('Projection of Power Price '!J$47:J$90,'Projection of Power Price '!$A$47:$A$90,'Final Prices IND without CO2 '!$C133,'Projection of Power Price '!$B$47:$B$90,'Final Prices IND without CO2 '!$B133)/SUMIFS('Projection of Power Price '!I$47:I$90,'Projection of Power Price '!$A$47:$A$90,'Final Prices IND without CO2 '!$C133,'Projection of Power Price '!$B$47:$B$90,'Final Prices IND without CO2 '!$B133)</f>
        <v>89.587086449791215</v>
      </c>
      <c r="AH133" s="12">
        <f>AG133*SUMIFS('Projection of Power Price '!K$47:K$90,'Projection of Power Price '!$A$47:$A$90,'Final Prices IND without CO2 '!$C133,'Projection of Power Price '!$B$47:$B$90,'Final Prices IND without CO2 '!$B133)/SUMIFS('Projection of Power Price '!J$47:J$90,'Projection of Power Price '!$A$47:$A$90,'Final Prices IND without CO2 '!$C133,'Projection of Power Price '!$B$47:$B$90,'Final Prices IND without CO2 '!$B133)</f>
        <v>94.9944175284582</v>
      </c>
      <c r="AI133" s="12">
        <f>AH133*SUMIFS('Projection of Power Price '!L$47:L$90,'Projection of Power Price '!$A$47:$A$90,'Final Prices IND without CO2 '!$C133,'Projection of Power Price '!$B$47:$B$90,'Final Prices IND without CO2 '!$B133)/SUMIFS('Projection of Power Price '!K$47:K$90,'Projection of Power Price '!$A$47:$A$90,'Final Prices IND without CO2 '!$C133,'Projection of Power Price '!$B$47:$B$90,'Final Prices IND without CO2 '!$B133)</f>
        <v>92.19789213817748</v>
      </c>
      <c r="AJ133" s="12">
        <f>AI133*SUMIFS('Projection of Power Price '!M$47:M$90,'Projection of Power Price '!$A$47:$A$90,'Final Prices IND without CO2 '!$C133,'Projection of Power Price '!$B$47:$B$90,'Final Prices IND without CO2 '!$B133)/SUMIFS('Projection of Power Price '!L$47:L$90,'Projection of Power Price '!$A$47:$A$90,'Final Prices IND without CO2 '!$C133,'Projection of Power Price '!$B$47:$B$90,'Final Prices IND without CO2 '!$B133)</f>
        <v>94.857094681209404</v>
      </c>
      <c r="AK133" s="12">
        <f>AJ133*SUMIFS('Projection of Power Price '!N$47:N$90,'Projection of Power Price '!$A$47:$A$90,'Final Prices IND without CO2 '!$C133,'Projection of Power Price '!$B$47:$B$90,'Final Prices IND without CO2 '!$B133)/SUMIFS('Projection of Power Price '!M$47:M$90,'Projection of Power Price '!$A$47:$A$90,'Final Prices IND without CO2 '!$C133,'Projection of Power Price '!$B$47:$B$90,'Final Prices IND without CO2 '!$B133)</f>
        <v>95.91454423238298</v>
      </c>
      <c r="AL133" s="12">
        <f>AK133*SUMIFS('Projection of Power Price '!O$47:O$90,'Projection of Power Price '!$A$47:$A$90,'Final Prices IND without CO2 '!$C133,'Projection of Power Price '!$B$47:$B$90,'Final Prices IND without CO2 '!$B133)/SUMIFS('Projection of Power Price '!N$47:N$90,'Projection of Power Price '!$A$47:$A$90,'Final Prices IND without CO2 '!$C133,'Projection of Power Price '!$B$47:$B$90,'Final Prices IND without CO2 '!$B133)</f>
        <v>96.627151560040048</v>
      </c>
      <c r="AM133" s="12">
        <f>AL133*SUMIFS('Projection of Power Price '!P$47:P$90,'Projection of Power Price '!$A$47:$A$90,'Final Prices IND without CO2 '!$C133,'Projection of Power Price '!$B$47:$B$90,'Final Prices IND without CO2 '!$B133)/SUMIFS('Projection of Power Price '!O$47:O$90,'Projection of Power Price '!$A$47:$A$90,'Final Prices IND without CO2 '!$C133,'Projection of Power Price '!$B$47:$B$90,'Final Prices IND without CO2 '!$B133)</f>
        <v>98.429441034340996</v>
      </c>
      <c r="AN133" s="12">
        <f>AM133*SUMIFS('Projection of Power Price '!Q$47:Q$90,'Projection of Power Price '!$A$47:$A$90,'Final Prices IND without CO2 '!$C133,'Projection of Power Price '!$B$47:$B$90,'Final Prices IND without CO2 '!$B133)/SUMIFS('Projection of Power Price '!P$47:P$90,'Projection of Power Price '!$A$47:$A$90,'Final Prices IND without CO2 '!$C133,'Projection of Power Price '!$B$47:$B$90,'Final Prices IND without CO2 '!$B133)</f>
        <v>99.306452083100439</v>
      </c>
      <c r="AO133" s="12">
        <f>AN133*SUMIFS('Projection of Power Price '!R$47:R$90,'Projection of Power Price '!$A$47:$A$90,'Final Prices IND without CO2 '!$C133,'Projection of Power Price '!$B$47:$B$90,'Final Prices IND without CO2 '!$B133)/SUMIFS('Projection of Power Price '!Q$47:Q$90,'Projection of Power Price '!$A$47:$A$90,'Final Prices IND without CO2 '!$C133,'Projection of Power Price '!$B$47:$B$90,'Final Prices IND without CO2 '!$B133)</f>
        <v>98.019202709536302</v>
      </c>
      <c r="AP133" s="12">
        <f>AO133*SUMIFS('Projection of Power Price '!S$47:S$90,'Projection of Power Price '!$A$47:$A$90,'Final Prices IND without CO2 '!$C133,'Projection of Power Price '!$B$47:$B$90,'Final Prices IND without CO2 '!$B133)/SUMIFS('Projection of Power Price '!R$47:R$90,'Projection of Power Price '!$A$47:$A$90,'Final Prices IND without CO2 '!$C133,'Projection of Power Price '!$B$47:$B$90,'Final Prices IND without CO2 '!$B133)</f>
        <v>103.86404678076612</v>
      </c>
      <c r="AQ133" s="12">
        <f>AP133*SUMIFS('Projection of Power Price '!T$47:T$90,'Projection of Power Price '!$A$47:$A$90,'Final Prices IND without CO2 '!$C133,'Projection of Power Price '!$B$47:$B$90,'Final Prices IND without CO2 '!$B133)/SUMIFS('Projection of Power Price '!S$47:S$90,'Projection of Power Price '!$A$47:$A$90,'Final Prices IND without CO2 '!$C133,'Projection of Power Price '!$B$47:$B$90,'Final Prices IND without CO2 '!$B133)</f>
        <v>100.00503983362799</v>
      </c>
      <c r="AR133" s="12">
        <f>AQ133*SUMIFS('Projection of Power Price '!U$47:U$90,'Projection of Power Price '!$A$47:$A$90,'Final Prices IND without CO2 '!$C133,'Projection of Power Price '!$B$47:$B$90,'Final Prices IND without CO2 '!$B133)/SUMIFS('Projection of Power Price '!T$47:T$90,'Projection of Power Price '!$A$47:$A$90,'Final Prices IND without CO2 '!$C133,'Projection of Power Price '!$B$47:$B$90,'Final Prices IND without CO2 '!$B133)</f>
        <v>106.33620697802228</v>
      </c>
      <c r="AS133" s="12">
        <f>AR133*SUMIFS('Projection of Power Price '!V$47:V$90,'Projection of Power Price '!$A$47:$A$90,'Final Prices IND without CO2 '!$C133,'Projection of Power Price '!$B$47:$B$90,'Final Prices IND without CO2 '!$B133)/SUMIFS('Projection of Power Price '!U$47:U$90,'Projection of Power Price '!$A$47:$A$90,'Final Prices IND without CO2 '!$C133,'Projection of Power Price '!$B$47:$B$90,'Final Prices IND without CO2 '!$B133)</f>
        <v>106.07527133379057</v>
      </c>
      <c r="AT133" s="12">
        <f>AS133*SUMIFS('Projection of Power Price '!W$47:W$90,'Projection of Power Price '!$A$47:$A$90,'Final Prices IND without CO2 '!$C133,'Projection of Power Price '!$B$47:$B$90,'Final Prices IND without CO2 '!$B133)/SUMIFS('Projection of Power Price '!V$47:V$90,'Projection of Power Price '!$A$47:$A$90,'Final Prices IND without CO2 '!$C133,'Projection of Power Price '!$B$47:$B$90,'Final Prices IND without CO2 '!$B133)</f>
        <v>126.13794277041551</v>
      </c>
      <c r="AU133" s="12">
        <f>AT133*SUMIFS('Projection of Power Price '!X$47:X$90,'Projection of Power Price '!$A$47:$A$90,'Final Prices IND without CO2 '!$C133,'Projection of Power Price '!$B$47:$B$90,'Final Prices IND without CO2 '!$B133)/SUMIFS('Projection of Power Price '!W$47:W$90,'Projection of Power Price '!$A$47:$A$90,'Final Prices IND without CO2 '!$C133,'Projection of Power Price '!$B$47:$B$90,'Final Prices IND without CO2 '!$B133)</f>
        <v>126.09017152415169</v>
      </c>
      <c r="AV133" s="12">
        <f>AU133*SUMIFS('Projection of Power Price '!Y$47:Y$90,'Projection of Power Price '!$A$47:$A$90,'Final Prices IND without CO2 '!$C133,'Projection of Power Price '!$B$47:$B$90,'Final Prices IND without CO2 '!$B133)/SUMIFS('Projection of Power Price '!X$47:X$90,'Projection of Power Price '!$A$47:$A$90,'Final Prices IND without CO2 '!$C133,'Projection of Power Price '!$B$47:$B$90,'Final Prices IND without CO2 '!$B133)</f>
        <v>126.04110910767903</v>
      </c>
      <c r="AW133" s="12">
        <f>AV133*SUMIFS('Projection of Power Price '!Z$47:Z$90,'Projection of Power Price '!$A$47:$A$90,'Final Prices IND without CO2 '!$C133,'Projection of Power Price '!$B$47:$B$90,'Final Prices IND without CO2 '!$B133)/SUMIFS('Projection of Power Price '!Y$47:Y$90,'Projection of Power Price '!$A$47:$A$90,'Final Prices IND without CO2 '!$C133,'Projection of Power Price '!$B$47:$B$90,'Final Prices IND without CO2 '!$B133)</f>
        <v>125.99364533157313</v>
      </c>
      <c r="AX133" s="12">
        <f>AW133*SUMIFS('Projection of Power Price '!AA$47:AA$90,'Projection of Power Price '!$A$47:$A$90,'Final Prices IND without CO2 '!$C133,'Projection of Power Price '!$B$47:$B$90,'Final Prices IND without CO2 '!$B133)/SUMIFS('Projection of Power Price '!Z$47:Z$90,'Projection of Power Price '!$A$47:$A$90,'Final Prices IND without CO2 '!$C133,'Projection of Power Price '!$B$47:$B$90,'Final Prices IND without CO2 '!$B133)</f>
        <v>125.94726864713685</v>
      </c>
      <c r="AY133" s="21">
        <f t="shared" si="140"/>
        <v>125.89866514445046</v>
      </c>
      <c r="AZ133" s="21">
        <f t="shared" si="54"/>
        <v>125.85111598501483</v>
      </c>
      <c r="BA133" s="21">
        <f t="shared" si="55"/>
        <v>125.80387091343556</v>
      </c>
      <c r="BB133" s="21">
        <f t="shared" si="56"/>
        <v>125.756202754803</v>
      </c>
      <c r="BC133" s="21">
        <f t="shared" si="57"/>
        <v>125.70834688426335</v>
      </c>
      <c r="BD133" s="21">
        <f t="shared" si="58"/>
        <v>125.66097541121763</v>
      </c>
      <c r="BE133" s="21">
        <f t="shared" si="59"/>
        <v>125.61336083671688</v>
      </c>
      <c r="BF133" s="21">
        <f t="shared" si="60"/>
        <v>125.56567711098046</v>
      </c>
      <c r="BG133" s="21">
        <f t="shared" si="61"/>
        <v>125.51810139903881</v>
      </c>
      <c r="BH133" s="21">
        <f t="shared" si="62"/>
        <v>125.47055554723752</v>
      </c>
    </row>
    <row r="134" spans="1:60" x14ac:dyDescent="0.3">
      <c r="A134" s="9" t="s">
        <v>147</v>
      </c>
      <c r="B134" s="9" t="s">
        <v>103</v>
      </c>
      <c r="C134" s="9" t="s">
        <v>41</v>
      </c>
      <c r="D134" s="36" t="s">
        <v>78</v>
      </c>
      <c r="E134" s="36" t="s">
        <v>79</v>
      </c>
      <c r="F134" s="36" t="s">
        <v>90</v>
      </c>
      <c r="G134" s="36" t="s">
        <v>90</v>
      </c>
      <c r="H134" s="36" t="s">
        <v>80</v>
      </c>
      <c r="I134" s="9" t="s">
        <v>145</v>
      </c>
      <c r="J134" s="10">
        <f>SUMIFS('Historical Data'!D$2:D$93,'Historical Data'!$B$2:$B$93,'Final Prices IND without CO2 '!$D134,'Historical Data'!$A$2:$A$93,'Final Prices IND without CO2 '!$C134)</f>
        <v>39.828121347439129</v>
      </c>
      <c r="K134" s="10">
        <f>SUMIFS('Historical Data'!E$2:E$93,'Historical Data'!$B$2:$B$93,'Final Prices IND without CO2 '!$D134,'Historical Data'!$A$2:$A$93,'Final Prices IND without CO2 '!$C134)</f>
        <v>34.403410347621083</v>
      </c>
      <c r="L134" s="10">
        <f>SUMIFS('Historical Data'!F$2:F$93,'Historical Data'!$B$2:$B$93,'Final Prices IND without CO2 '!$D134,'Historical Data'!$A$2:$A$93,'Final Prices IND without CO2 '!$C134)</f>
        <v>31.222643835444039</v>
      </c>
      <c r="M134" s="10">
        <f>SUMIFS('Historical Data'!G$2:G$93,'Historical Data'!$B$2:$B$93,'Final Prices IND without CO2 '!$D134,'Historical Data'!$A$2:$A$93,'Final Prices IND without CO2 '!$C134)</f>
        <v>39.148193884163035</v>
      </c>
      <c r="N134" s="10">
        <f>SUMIFS('Historical Data'!H$2:H$93,'Historical Data'!$B$2:$B$93,'Final Prices IND without CO2 '!$D134,'Historical Data'!$A$2:$A$93,'Final Prices IND without CO2 '!$C134)</f>
        <v>51.906963566598222</v>
      </c>
      <c r="O134" s="10">
        <f>SUMIFS('Historical Data'!I$2:I$93,'Historical Data'!$B$2:$B$93,'Final Prices IND without CO2 '!$D134,'Historical Data'!$A$2:$A$93,'Final Prices IND without CO2 '!$C134)</f>
        <v>47.818888749672716</v>
      </c>
      <c r="P134" s="10">
        <f>SUMIFS('Historical Data'!J$2:J$93,'Historical Data'!$B$2:$B$93,'Final Prices IND without CO2 '!$D134,'Historical Data'!$A$2:$A$93,'Final Prices IND without CO2 '!$C134)</f>
        <v>57.835973071241192</v>
      </c>
      <c r="Q134" s="10">
        <f>SUMIFS('Historical Data'!K$2:K$93,'Historical Data'!$B$2:$B$93,'Final Prices IND without CO2 '!$D134,'Historical Data'!$A$2:$A$93,'Final Prices IND without CO2 '!$C134)</f>
        <v>59.887951430118456</v>
      </c>
      <c r="R134" s="10">
        <f>SUMIFS('Historical Data'!L$2:L$93,'Historical Data'!$B$2:$B$93,'Final Prices IND without CO2 '!$D134,'Historical Data'!$A$2:$A$93,'Final Prices IND without CO2 '!$C134)</f>
        <v>71.128563733471253</v>
      </c>
      <c r="S134" s="10">
        <f>SUMIFS('Historical Data'!M$2:M$93,'Historical Data'!$B$2:$B$93,'Final Prices IND without CO2 '!$D134,'Historical Data'!$A$2:$A$93,'Final Prices IND without CO2 '!$C134)</f>
        <v>71.936588270082311</v>
      </c>
      <c r="T134" s="10">
        <f>SUMIFS('Historical Data'!N$2:N$93,'Historical Data'!$B$2:$B$93,'Final Prices IND without CO2 '!$D134,'Historical Data'!$A$2:$A$93,'Final Prices IND without CO2 '!$C134)</f>
        <v>77.909863976815473</v>
      </c>
      <c r="U134" s="10">
        <f>SUMIFS('Historical Data'!O$2:O$93,'Historical Data'!$B$2:$B$93,'Final Prices IND without CO2 '!$D134,'Historical Data'!$A$2:$A$93,'Final Prices IND without CO2 '!$C134)</f>
        <v>73.694252418227038</v>
      </c>
      <c r="V134" s="10">
        <f>SUMIFS('Historical Data'!P$2:P$93,'Historical Data'!$B$2:$B$93,'Final Prices IND without CO2 '!$D134,'Historical Data'!$A$2:$A$93,'Final Prices IND without CO2 '!$C134)</f>
        <v>65.296298994076821</v>
      </c>
      <c r="W134" s="10">
        <f>SUMIFS('Historical Data'!Q$2:Q$93,'Historical Data'!$B$2:$B$93,'Final Prices IND without CO2 '!$D134,'Historical Data'!$A$2:$A$93,'Final Prices IND without CO2 '!$C134)</f>
        <v>63.729296452521886</v>
      </c>
      <c r="X134" s="10">
        <f>SUMIFS('Historical Data'!R$2:R$93,'Historical Data'!$B$2:$B$93,'Final Prices IND without CO2 '!$D134,'Historical Data'!$A$2:$A$93,'Final Prices IND without CO2 '!$C134)</f>
        <v>60.771016634869333</v>
      </c>
      <c r="Y134" s="10">
        <f>SUMIFS('Historical Data'!S$2:S$93,'Historical Data'!$B$2:$B$93,'Final Prices IND without CO2 '!$D134,'Historical Data'!$A$2:$A$93,'Final Prices IND without CO2 '!$C134)</f>
        <v>53.750568584940197</v>
      </c>
      <c r="Z134" s="10">
        <f>SUMIFS('Historical Data'!T$2:T$93,'Historical Data'!$B$2:$B$93,'Final Prices IND without CO2 '!$D134,'Historical Data'!$A$2:$A$93,'Final Prices IND without CO2 '!$C134)</f>
        <v>55.347575136495735</v>
      </c>
      <c r="AA134" s="10">
        <f>SUMIFS('Historical Data'!U$2:U$93,'Historical Data'!$B$2:$B$93,'Final Prices IND without CO2 '!$D134,'Historical Data'!$A$2:$A$93,'Final Prices IND without CO2 '!$C134)</f>
        <v>56.096432150613616</v>
      </c>
      <c r="AB134" s="18">
        <f>AB127/AA127*AA134</f>
        <v>70.127178302086477</v>
      </c>
      <c r="AC134" s="18">
        <f t="shared" ref="AC134:AX134" si="188">AC127/AB127*AB134</f>
        <v>65.177698594702903</v>
      </c>
      <c r="AD134" s="18">
        <f t="shared" si="188"/>
        <v>60.045384204353546</v>
      </c>
      <c r="AE134" s="18">
        <f t="shared" si="188"/>
        <v>51.817823390299267</v>
      </c>
      <c r="AF134" s="18">
        <f t="shared" si="188"/>
        <v>56.877231463602392</v>
      </c>
      <c r="AG134" s="18">
        <f t="shared" si="188"/>
        <v>63.542051649259243</v>
      </c>
      <c r="AH134" s="18">
        <f t="shared" si="188"/>
        <v>67.919160617670158</v>
      </c>
      <c r="AI134" s="18">
        <f t="shared" si="188"/>
        <v>72.263438123033751</v>
      </c>
      <c r="AJ134" s="18">
        <f t="shared" si="188"/>
        <v>75.902764161105921</v>
      </c>
      <c r="AK134" s="18">
        <f t="shared" si="188"/>
        <v>78.901098950955173</v>
      </c>
      <c r="AL134" s="18">
        <f t="shared" si="188"/>
        <v>80.503693276197211</v>
      </c>
      <c r="AM134" s="18">
        <f t="shared" si="188"/>
        <v>82.324055417253717</v>
      </c>
      <c r="AN134" s="18">
        <f t="shared" si="188"/>
        <v>82.012510150560104</v>
      </c>
      <c r="AO134" s="18">
        <f t="shared" si="188"/>
        <v>81.965698599899042</v>
      </c>
      <c r="AP134" s="18">
        <f t="shared" si="188"/>
        <v>82.211814936570235</v>
      </c>
      <c r="AQ134" s="18">
        <f t="shared" si="188"/>
        <v>82.215513182705365</v>
      </c>
      <c r="AR134" s="18">
        <f t="shared" si="188"/>
        <v>84.778728295563155</v>
      </c>
      <c r="AS134" s="18">
        <f t="shared" si="188"/>
        <v>85.851228574721858</v>
      </c>
      <c r="AT134" s="18">
        <f t="shared" si="188"/>
        <v>87.631696701001616</v>
      </c>
      <c r="AU134" s="18">
        <f t="shared" si="188"/>
        <v>89.878753903263231</v>
      </c>
      <c r="AV134" s="18">
        <f t="shared" si="188"/>
        <v>87.844824366629823</v>
      </c>
      <c r="AW134" s="18">
        <f t="shared" si="188"/>
        <v>88.165903221918057</v>
      </c>
      <c r="AX134" s="18">
        <f t="shared" si="188"/>
        <v>91.131545818701753</v>
      </c>
      <c r="AY134" s="21">
        <f t="shared" si="140"/>
        <v>90.516599068519326</v>
      </c>
      <c r="AZ134" s="21">
        <f t="shared" si="54"/>
        <v>90.876248810581615</v>
      </c>
      <c r="BA134" s="21">
        <f t="shared" si="55"/>
        <v>92.231087677621645</v>
      </c>
      <c r="BB134" s="21">
        <f t="shared" si="56"/>
        <v>92.946798490454512</v>
      </c>
      <c r="BC134" s="21">
        <f t="shared" si="57"/>
        <v>93.143954158957968</v>
      </c>
      <c r="BD134" s="21">
        <f t="shared" si="58"/>
        <v>94.140515599452101</v>
      </c>
      <c r="BE134" s="21">
        <f t="shared" si="59"/>
        <v>94.90014096513687</v>
      </c>
      <c r="BF134" s="21">
        <f t="shared" si="60"/>
        <v>95.432046483532986</v>
      </c>
      <c r="BG134" s="21">
        <f t="shared" si="61"/>
        <v>96.130695977207779</v>
      </c>
      <c r="BH134" s="21">
        <f t="shared" si="62"/>
        <v>96.928974993031716</v>
      </c>
    </row>
    <row r="135" spans="1:60" x14ac:dyDescent="0.3">
      <c r="A135" s="9" t="s">
        <v>147</v>
      </c>
      <c r="B135" s="9" t="s">
        <v>103</v>
      </c>
      <c r="C135" s="9" t="s">
        <v>43</v>
      </c>
      <c r="D135" s="36" t="s">
        <v>78</v>
      </c>
      <c r="E135" s="36" t="s">
        <v>79</v>
      </c>
      <c r="F135" s="36" t="s">
        <v>90</v>
      </c>
      <c r="G135" s="36" t="s">
        <v>90</v>
      </c>
      <c r="H135" s="36" t="s">
        <v>80</v>
      </c>
      <c r="I135" s="9" t="s">
        <v>145</v>
      </c>
      <c r="J135" s="10">
        <f>SUMIFS('Historical Data'!D$2:D$93,'Historical Data'!$B$2:$B$93,'Final Prices IND without CO2 '!$D135,'Historical Data'!$A$2:$A$93,'Final Prices IND without CO2 '!$C135)</f>
        <v>25.705696989300808</v>
      </c>
      <c r="K135" s="10">
        <f>SUMIFS('Historical Data'!E$2:E$93,'Historical Data'!$B$2:$B$93,'Final Prices IND without CO2 '!$D135,'Historical Data'!$A$2:$A$93,'Final Prices IND without CO2 '!$C135)</f>
        <v>33.299556953726537</v>
      </c>
      <c r="L135" s="10">
        <f>SUMIFS('Historical Data'!F$2:F$93,'Historical Data'!$B$2:$B$93,'Final Prices IND without CO2 '!$D135,'Historical Data'!$A$2:$A$93,'Final Prices IND without CO2 '!$C135)</f>
        <v>35.377503183529335</v>
      </c>
      <c r="M135" s="10">
        <f>SUMIFS('Historical Data'!G$2:G$93,'Historical Data'!$B$2:$B$93,'Final Prices IND without CO2 '!$D135,'Historical Data'!$A$2:$A$93,'Final Prices IND without CO2 '!$C135)</f>
        <v>45.333134880004643</v>
      </c>
      <c r="N135" s="10">
        <f>SUMIFS('Historical Data'!H$2:H$93,'Historical Data'!$B$2:$B$93,'Final Prices IND without CO2 '!$D135,'Historical Data'!$A$2:$A$93,'Final Prices IND without CO2 '!$C135)</f>
        <v>40.840360512957147</v>
      </c>
      <c r="O135" s="10">
        <f>SUMIFS('Historical Data'!I$2:I$93,'Historical Data'!$B$2:$B$93,'Final Prices IND without CO2 '!$D135,'Historical Data'!$A$2:$A$93,'Final Prices IND without CO2 '!$C135)</f>
        <v>38.573722592599019</v>
      </c>
      <c r="P135" s="10">
        <f>SUMIFS('Historical Data'!J$2:J$93,'Historical Data'!$B$2:$B$93,'Final Prices IND without CO2 '!$D135,'Historical Data'!$A$2:$A$93,'Final Prices IND without CO2 '!$C135)</f>
        <v>47.825560198642798</v>
      </c>
      <c r="Q135" s="10">
        <f>SUMIFS('Historical Data'!K$2:K$93,'Historical Data'!$B$2:$B$93,'Final Prices IND without CO2 '!$D135,'Historical Data'!$A$2:$A$93,'Final Prices IND without CO2 '!$C135)</f>
        <v>37.699342528764568</v>
      </c>
      <c r="R135" s="10">
        <f>SUMIFS('Historical Data'!L$2:L$93,'Historical Data'!$B$2:$B$93,'Final Prices IND without CO2 '!$D135,'Historical Data'!$A$2:$A$93,'Final Prices IND without CO2 '!$C135)</f>
        <v>46.271751716927646</v>
      </c>
      <c r="S135" s="10">
        <f>SUMIFS('Historical Data'!M$2:M$93,'Historical Data'!$B$2:$B$93,'Final Prices IND without CO2 '!$D135,'Historical Data'!$A$2:$A$93,'Final Prices IND without CO2 '!$C135)</f>
        <v>46.564560036291617</v>
      </c>
      <c r="T135" s="10">
        <f>SUMIFS('Historical Data'!N$2:N$93,'Historical Data'!$B$2:$B$93,'Final Prices IND without CO2 '!$D135,'Historical Data'!$A$2:$A$93,'Final Prices IND without CO2 '!$C135)</f>
        <v>54.898425525453668</v>
      </c>
      <c r="U135" s="10">
        <f>SUMIFS('Historical Data'!O$2:O$93,'Historical Data'!$B$2:$B$93,'Final Prices IND without CO2 '!$D135,'Historical Data'!$A$2:$A$93,'Final Prices IND without CO2 '!$C135)</f>
        <v>48.457833204249418</v>
      </c>
      <c r="V135" s="10">
        <f>SUMIFS('Historical Data'!P$2:P$93,'Historical Data'!$B$2:$B$93,'Final Prices IND without CO2 '!$D135,'Historical Data'!$A$2:$A$93,'Final Prices IND without CO2 '!$C135)</f>
        <v>40.417677818236008</v>
      </c>
      <c r="W135" s="10">
        <f>SUMIFS('Historical Data'!Q$2:Q$93,'Historical Data'!$B$2:$B$93,'Final Prices IND without CO2 '!$D135,'Historical Data'!$A$2:$A$93,'Final Prices IND without CO2 '!$C135)</f>
        <v>47.740153394570463</v>
      </c>
      <c r="X135" s="10">
        <f>SUMIFS('Historical Data'!R$2:R$93,'Historical Data'!$B$2:$B$93,'Final Prices IND without CO2 '!$D135,'Historical Data'!$A$2:$A$93,'Final Prices IND without CO2 '!$C135)</f>
        <v>39.875084145700946</v>
      </c>
      <c r="Y135" s="10">
        <f>SUMIFS('Historical Data'!S$2:S$93,'Historical Data'!$B$2:$B$93,'Final Prices IND without CO2 '!$D135,'Historical Data'!$A$2:$A$93,'Final Prices IND without CO2 '!$C135)</f>
        <v>32.327355237211378</v>
      </c>
      <c r="Z135" s="10">
        <f>SUMIFS('Historical Data'!T$2:T$93,'Historical Data'!$B$2:$B$93,'Final Prices IND without CO2 '!$D135,'Historical Data'!$A$2:$A$93,'Final Prices IND without CO2 '!$C135)</f>
        <v>39.023852784067138</v>
      </c>
      <c r="AA135" s="10">
        <f>SUMIFS('Historical Data'!U$2:U$93,'Historical Data'!$B$2:$B$93,'Final Prices IND without CO2 '!$D135,'Historical Data'!$A$2:$A$93,'Final Prices IND without CO2 '!$C135)</f>
        <v>40.400482640050662</v>
      </c>
      <c r="AB135" s="18">
        <f>AB134/AA134*AA135</f>
        <v>50.505384049780268</v>
      </c>
      <c r="AC135" s="18">
        <f t="shared" ref="AC135" si="189">AC134/AB134*AB135</f>
        <v>46.940783569333391</v>
      </c>
      <c r="AD135" s="18">
        <f t="shared" ref="AD135" si="190">AD134/AC134*AC135</f>
        <v>43.244506097106964</v>
      </c>
      <c r="AE135" s="18">
        <f t="shared" ref="AE135" si="191">AE134/AD134*AD135</f>
        <v>37.319041408983743</v>
      </c>
      <c r="AF135" s="18">
        <f t="shared" ref="AF135" si="192">AF134/AE134*AE135</f>
        <v>40.962811969749779</v>
      </c>
      <c r="AG135" s="18">
        <f t="shared" ref="AG135" si="193">AG134/AF134*AF135</f>
        <v>45.762795531747912</v>
      </c>
      <c r="AH135" s="18">
        <f t="shared" ref="AH135" si="194">AH134/AG134*AG135</f>
        <v>48.915176318053604</v>
      </c>
      <c r="AI135" s="18">
        <f t="shared" ref="AI135" si="195">AI134/AH134*AH135</f>
        <v>52.043911982877603</v>
      </c>
      <c r="AJ135" s="18">
        <f t="shared" ref="AJ135" si="196">AJ134/AI134*AI135</f>
        <v>54.664943709598766</v>
      </c>
      <c r="AK135" s="18">
        <f t="shared" ref="AK135" si="197">AK134/AJ134*AJ135</f>
        <v>56.824335456673353</v>
      </c>
      <c r="AL135" s="18">
        <f t="shared" ref="AL135" si="198">AL134/AK134*AK135</f>
        <v>57.978519096056139</v>
      </c>
      <c r="AM135" s="18">
        <f t="shared" ref="AM135" si="199">AM134/AL134*AL135</f>
        <v>59.289538465004625</v>
      </c>
      <c r="AN135" s="18">
        <f t="shared" ref="AN135" si="200">AN134/AM134*AM135</f>
        <v>59.065164495821492</v>
      </c>
      <c r="AO135" s="18">
        <f t="shared" ref="AO135" si="201">AO134/AN134*AN135</f>
        <v>59.031450957057416</v>
      </c>
      <c r="AP135" s="18">
        <f t="shared" ref="AP135" si="202">AP134/AO134*AO135</f>
        <v>59.208703206548449</v>
      </c>
      <c r="AQ135" s="18">
        <f t="shared" ref="AQ135" si="203">AQ134/AP134*AP135</f>
        <v>59.211366672352831</v>
      </c>
      <c r="AR135" s="18">
        <f t="shared" ref="AR135" si="204">AR134/AQ134*AQ135</f>
        <v>61.057386529581741</v>
      </c>
      <c r="AS135" s="18">
        <f t="shared" ref="AS135" si="205">AS134/AR134*AR135</f>
        <v>61.829798022584804</v>
      </c>
      <c r="AT135" s="18">
        <f t="shared" ref="AT135" si="206">AT134/AS134*AS135</f>
        <v>63.112085841421468</v>
      </c>
      <c r="AU135" s="18">
        <f t="shared" ref="AU135" si="207">AU134/AT134*AT135</f>
        <v>64.730409717125895</v>
      </c>
      <c r="AV135" s="18">
        <f t="shared" ref="AV135" si="208">AV134/AU134*AU135</f>
        <v>63.265579748702578</v>
      </c>
      <c r="AW135" s="18">
        <f t="shared" ref="AW135" si="209">AW134/AV134*AV135</f>
        <v>63.496819779874819</v>
      </c>
      <c r="AX135" s="18">
        <f t="shared" ref="AX135" si="210">AX134/AW134*AW135</f>
        <v>65.632666707292003</v>
      </c>
      <c r="AY135" s="21">
        <f t="shared" si="140"/>
        <v>65.189783897230313</v>
      </c>
      <c r="AZ135" s="21">
        <f t="shared" si="54"/>
        <v>65.448802565684559</v>
      </c>
      <c r="BA135" s="21">
        <f t="shared" si="55"/>
        <v>66.424553465152712</v>
      </c>
      <c r="BB135" s="21">
        <f t="shared" si="56"/>
        <v>66.940006251731347</v>
      </c>
      <c r="BC135" s="21">
        <f t="shared" si="57"/>
        <v>67.081997174458593</v>
      </c>
      <c r="BD135" s="21">
        <f t="shared" si="58"/>
        <v>67.799717743002475</v>
      </c>
      <c r="BE135" s="21">
        <f t="shared" si="59"/>
        <v>68.346797659188496</v>
      </c>
      <c r="BF135" s="21">
        <f t="shared" si="60"/>
        <v>68.729874422509511</v>
      </c>
      <c r="BG135" s="21">
        <f t="shared" si="61"/>
        <v>69.233039698063976</v>
      </c>
      <c r="BH135" s="21">
        <f t="shared" si="62"/>
        <v>69.807957857459883</v>
      </c>
    </row>
    <row r="136" spans="1:60" x14ac:dyDescent="0.3">
      <c r="A136" s="9" t="s">
        <v>147</v>
      </c>
      <c r="B136" s="9" t="s">
        <v>103</v>
      </c>
      <c r="C136" s="9" t="s">
        <v>45</v>
      </c>
      <c r="D136" s="36" t="s">
        <v>78</v>
      </c>
      <c r="E136" s="36" t="s">
        <v>79</v>
      </c>
      <c r="F136" s="36" t="s">
        <v>90</v>
      </c>
      <c r="G136" s="36" t="s">
        <v>90</v>
      </c>
      <c r="H136" s="36" t="s">
        <v>80</v>
      </c>
      <c r="I136" s="9" t="s">
        <v>145</v>
      </c>
      <c r="J136" s="10">
        <f>SUMIFS('Historical Data'!D$2:D$93,'Historical Data'!$B$2:$B$93,'Final Prices IND without CO2 '!$D136,'Historical Data'!$A$2:$A$93,'Final Prices IND without CO2 '!$C136)</f>
        <v>118.59439099867231</v>
      </c>
      <c r="K136" s="10">
        <f>SUMIFS('Historical Data'!E$2:E$93,'Historical Data'!$B$2:$B$93,'Final Prices IND without CO2 '!$D136,'Historical Data'!$A$2:$A$93,'Final Prices IND without CO2 '!$C136)</f>
        <v>114.71366516594415</v>
      </c>
      <c r="L136" s="10">
        <f>SUMIFS('Historical Data'!F$2:F$93,'Historical Data'!$B$2:$B$93,'Final Prices IND without CO2 '!$D136,'Historical Data'!$A$2:$A$93,'Final Prices IND without CO2 '!$C136)</f>
        <v>109.7781149606239</v>
      </c>
      <c r="M136" s="10">
        <f>SUMIFS('Historical Data'!G$2:G$93,'Historical Data'!$B$2:$B$93,'Final Prices IND without CO2 '!$D136,'Historical Data'!$A$2:$A$93,'Final Prices IND without CO2 '!$C136)</f>
        <v>105.30320992080466</v>
      </c>
      <c r="N136" s="10">
        <f>SUMIFS('Historical Data'!H$2:H$93,'Historical Data'!$B$2:$B$93,'Final Prices IND without CO2 '!$D136,'Historical Data'!$A$2:$A$93,'Final Prices IND without CO2 '!$C136)</f>
        <v>102.39292601293423</v>
      </c>
      <c r="O136" s="10">
        <f>SUMIFS('Historical Data'!I$2:I$93,'Historical Data'!$B$2:$B$93,'Final Prices IND without CO2 '!$D136,'Historical Data'!$A$2:$A$93,'Final Prices IND without CO2 '!$C136)</f>
        <v>97.891755425988691</v>
      </c>
      <c r="P136" s="10">
        <f>SUMIFS('Historical Data'!J$2:J$93,'Historical Data'!$B$2:$B$93,'Final Prices IND without CO2 '!$D136,'Historical Data'!$A$2:$A$93,'Final Prices IND without CO2 '!$C136)</f>
        <v>97.059120071720301</v>
      </c>
      <c r="Q136" s="10">
        <f>SUMIFS('Historical Data'!K$2:K$93,'Historical Data'!$B$2:$B$93,'Final Prices IND without CO2 '!$D136,'Historical Data'!$A$2:$A$93,'Final Prices IND without CO2 '!$C136)</f>
        <v>96.161643836779447</v>
      </c>
      <c r="R136" s="10">
        <f>SUMIFS('Historical Data'!L$2:L$93,'Historical Data'!$B$2:$B$93,'Final Prices IND without CO2 '!$D136,'Historical Data'!$A$2:$A$93,'Final Prices IND without CO2 '!$C136)</f>
        <v>95.005539514468325</v>
      </c>
      <c r="S136" s="10">
        <f>SUMIFS('Historical Data'!M$2:M$93,'Historical Data'!$B$2:$B$93,'Final Prices IND without CO2 '!$D136,'Historical Data'!$A$2:$A$93,'Final Prices IND without CO2 '!$C136)</f>
        <v>95.464328581305736</v>
      </c>
      <c r="T136" s="10">
        <f>SUMIFS('Historical Data'!N$2:N$93,'Historical Data'!$B$2:$B$93,'Final Prices IND without CO2 '!$D136,'Historical Data'!$A$2:$A$93,'Final Prices IND without CO2 '!$C136)</f>
        <v>109.1717397844838</v>
      </c>
      <c r="U136" s="10">
        <f>SUMIFS('Historical Data'!O$2:O$93,'Historical Data'!$B$2:$B$93,'Final Prices IND without CO2 '!$D136,'Historical Data'!$A$2:$A$93,'Final Prices IND without CO2 '!$C136)</f>
        <v>108.9197568805365</v>
      </c>
      <c r="V136" s="10">
        <f>SUMIFS('Historical Data'!P$2:P$93,'Historical Data'!$B$2:$B$93,'Final Prices IND without CO2 '!$D136,'Historical Data'!$A$2:$A$93,'Final Prices IND without CO2 '!$C136)</f>
        <v>114.4602289017225</v>
      </c>
      <c r="W136" s="10">
        <f>SUMIFS('Historical Data'!Q$2:Q$93,'Historical Data'!$B$2:$B$93,'Final Prices IND without CO2 '!$D136,'Historical Data'!$A$2:$A$93,'Final Prices IND without CO2 '!$C136)</f>
        <v>115.43760493102154</v>
      </c>
      <c r="X136" s="10">
        <f>SUMIFS('Historical Data'!R$2:R$93,'Historical Data'!$B$2:$B$93,'Final Prices IND without CO2 '!$D136,'Historical Data'!$A$2:$A$93,'Final Prices IND without CO2 '!$C136)</f>
        <v>110.68438139866969</v>
      </c>
      <c r="Y136" s="10">
        <f>SUMIFS('Historical Data'!S$2:S$93,'Historical Data'!$B$2:$B$93,'Final Prices IND without CO2 '!$D136,'Historical Data'!$A$2:$A$93,'Final Prices IND without CO2 '!$C136)</f>
        <v>111.96516827318933</v>
      </c>
      <c r="Z136" s="10">
        <f>SUMIFS('Historical Data'!T$2:T$93,'Historical Data'!$B$2:$B$93,'Final Prices IND without CO2 '!$D136,'Historical Data'!$A$2:$A$93,'Final Prices IND without CO2 '!$C136)</f>
        <v>125.55604799895042</v>
      </c>
      <c r="AA136" s="10">
        <f>SUMIFS('Historical Data'!U$2:U$93,'Historical Data'!$B$2:$B$93,'Final Prices IND without CO2 '!$D136,'Historical Data'!$A$2:$A$93,'Final Prices IND without CO2 '!$C136)</f>
        <v>115.82694789125703</v>
      </c>
      <c r="AB136" s="18">
        <f>AA136*AB122/AA122</f>
        <v>139.78585270349285</v>
      </c>
      <c r="AC136" s="18">
        <f t="shared" ref="AC136:AX136" si="211">AB136*AC122/AB122</f>
        <v>141.19363234853719</v>
      </c>
      <c r="AD136" s="18">
        <f t="shared" si="211"/>
        <v>131.97311337451248</v>
      </c>
      <c r="AE136" s="18">
        <f t="shared" si="211"/>
        <v>122.97886392062367</v>
      </c>
      <c r="AF136" s="18">
        <f t="shared" si="211"/>
        <v>134.98632035659068</v>
      </c>
      <c r="AG136" s="18">
        <f t="shared" si="211"/>
        <v>150.80388969935782</v>
      </c>
      <c r="AH136" s="18">
        <f t="shared" si="211"/>
        <v>161.1920506249424</v>
      </c>
      <c r="AI136" s="18">
        <f t="shared" si="211"/>
        <v>171.53156947261024</v>
      </c>
      <c r="AJ136" s="18">
        <f t="shared" si="211"/>
        <v>180.45561394702571</v>
      </c>
      <c r="AK136" s="18">
        <f t="shared" si="211"/>
        <v>187.42468828874928</v>
      </c>
      <c r="AL136" s="18">
        <f t="shared" si="211"/>
        <v>191.30811001236839</v>
      </c>
      <c r="AM136" s="18">
        <f t="shared" si="211"/>
        <v>195.56940479251975</v>
      </c>
      <c r="AN136" s="18">
        <f t="shared" si="211"/>
        <v>194.7464489717492</v>
      </c>
      <c r="AO136" s="18">
        <f t="shared" si="211"/>
        <v>194.55479634159929</v>
      </c>
      <c r="AP136" s="18">
        <f t="shared" si="211"/>
        <v>195.13842342156696</v>
      </c>
      <c r="AQ136" s="18">
        <f t="shared" si="211"/>
        <v>195.07098306148177</v>
      </c>
      <c r="AR136" s="18">
        <f t="shared" si="211"/>
        <v>201.1056000964939</v>
      </c>
      <c r="AS136" s="18">
        <f t="shared" si="211"/>
        <v>203.62844089891365</v>
      </c>
      <c r="AT136" s="18">
        <f t="shared" si="211"/>
        <v>207.88011425012377</v>
      </c>
      <c r="AU136" s="18">
        <f t="shared" si="211"/>
        <v>213.19132692962458</v>
      </c>
      <c r="AV136" s="18">
        <f t="shared" si="211"/>
        <v>208.11306047891216</v>
      </c>
      <c r="AW136" s="18">
        <f t="shared" si="211"/>
        <v>208.8591914660274</v>
      </c>
      <c r="AX136" s="18">
        <f t="shared" si="211"/>
        <v>216.03770036651667</v>
      </c>
      <c r="AY136" s="21">
        <f t="shared" si="140"/>
        <v>214.41118972899767</v>
      </c>
      <c r="AZ136" s="21">
        <f t="shared" si="54"/>
        <v>215.23180343992112</v>
      </c>
      <c r="BA136" s="21">
        <f t="shared" si="55"/>
        <v>218.46743435157123</v>
      </c>
      <c r="BB136" s="21">
        <f t="shared" si="56"/>
        <v>220.12464052395444</v>
      </c>
      <c r="BC136" s="21">
        <f t="shared" si="57"/>
        <v>220.52359116342677</v>
      </c>
      <c r="BD136" s="21">
        <f t="shared" si="58"/>
        <v>222.88702382744168</v>
      </c>
      <c r="BE136" s="21">
        <f t="shared" si="59"/>
        <v>224.65687793733241</v>
      </c>
      <c r="BF136" s="21">
        <f t="shared" si="60"/>
        <v>225.87429470324832</v>
      </c>
      <c r="BG136" s="21">
        <f t="shared" si="61"/>
        <v>227.50306417082857</v>
      </c>
      <c r="BH136" s="21">
        <f t="shared" si="62"/>
        <v>229.37283542763862</v>
      </c>
    </row>
    <row r="137" spans="1:60" x14ac:dyDescent="0.3">
      <c r="A137" s="9" t="s">
        <v>147</v>
      </c>
      <c r="B137" s="9" t="s">
        <v>103</v>
      </c>
      <c r="C137" s="9" t="s">
        <v>47</v>
      </c>
      <c r="D137" s="36" t="s">
        <v>78</v>
      </c>
      <c r="E137" s="36" t="s">
        <v>79</v>
      </c>
      <c r="F137" s="36" t="s">
        <v>90</v>
      </c>
      <c r="G137" s="36" t="s">
        <v>90</v>
      </c>
      <c r="H137" s="36" t="s">
        <v>80</v>
      </c>
      <c r="I137" s="9" t="s">
        <v>145</v>
      </c>
      <c r="J137" s="10">
        <f>SUMIFS('Historical Data'!D$2:D$93,'Historical Data'!$B$2:$B$93,'Final Prices IND without CO2 '!$D137,'Historical Data'!$A$2:$A$93,'Final Prices IND without CO2 '!$C137)</f>
        <v>70.375863194290559</v>
      </c>
      <c r="K137" s="10">
        <f>SUMIFS('Historical Data'!E$2:E$93,'Historical Data'!$B$2:$B$93,'Final Prices IND without CO2 '!$D137,'Historical Data'!$A$2:$A$93,'Final Prices IND without CO2 '!$C137)</f>
        <v>67.047536838357985</v>
      </c>
      <c r="L137" s="10">
        <f>SUMIFS('Historical Data'!F$2:F$93,'Historical Data'!$B$2:$B$93,'Final Prices IND without CO2 '!$D137,'Historical Data'!$A$2:$A$93,'Final Prices IND without CO2 '!$C137)</f>
        <v>64.902683504842116</v>
      </c>
      <c r="M137" s="10">
        <f>SUMIFS('Historical Data'!G$2:G$93,'Historical Data'!$B$2:$B$93,'Final Prices IND without CO2 '!$D137,'Historical Data'!$A$2:$A$93,'Final Prices IND without CO2 '!$C137)</f>
        <v>61.99436951300617</v>
      </c>
      <c r="N137" s="10">
        <f>SUMIFS('Historical Data'!H$2:H$93,'Historical Data'!$B$2:$B$93,'Final Prices IND without CO2 '!$D137,'Historical Data'!$A$2:$A$93,'Final Prices IND without CO2 '!$C137)</f>
        <v>66.467330902338063</v>
      </c>
      <c r="O137" s="10">
        <f>SUMIFS('Historical Data'!I$2:I$93,'Historical Data'!$B$2:$B$93,'Final Prices IND without CO2 '!$D137,'Historical Data'!$A$2:$A$93,'Final Prices IND without CO2 '!$C137)</f>
        <v>85.35197912031019</v>
      </c>
      <c r="P137" s="10">
        <f>SUMIFS('Historical Data'!J$2:J$93,'Historical Data'!$B$2:$B$93,'Final Prices IND without CO2 '!$D137,'Historical Data'!$A$2:$A$93,'Final Prices IND without CO2 '!$C137)</f>
        <v>111.0327325950234</v>
      </c>
      <c r="Q137" s="10">
        <f>SUMIFS('Historical Data'!K$2:K$93,'Historical Data'!$B$2:$B$93,'Final Prices IND without CO2 '!$D137,'Historical Data'!$A$2:$A$93,'Final Prices IND without CO2 '!$C137)</f>
        <v>110.90651788589915</v>
      </c>
      <c r="R137" s="10">
        <f>SUMIFS('Historical Data'!L$2:L$93,'Historical Data'!$B$2:$B$93,'Final Prices IND without CO2 '!$D137,'Historical Data'!$A$2:$A$93,'Final Prices IND without CO2 '!$C137)</f>
        <v>131.44811063396904</v>
      </c>
      <c r="S137" s="10">
        <f>SUMIFS('Historical Data'!M$2:M$93,'Historical Data'!$B$2:$B$93,'Final Prices IND without CO2 '!$D137,'Historical Data'!$A$2:$A$93,'Final Prices IND without CO2 '!$C137)</f>
        <v>139.0249242583098</v>
      </c>
      <c r="T137" s="10">
        <f>SUMIFS('Historical Data'!N$2:N$93,'Historical Data'!$B$2:$B$93,'Final Prices IND without CO2 '!$D137,'Historical Data'!$A$2:$A$93,'Final Prices IND without CO2 '!$C137)</f>
        <v>122.51745689336801</v>
      </c>
      <c r="U137" s="10">
        <f>SUMIFS('Historical Data'!O$2:O$93,'Historical Data'!$B$2:$B$93,'Final Prices IND without CO2 '!$D137,'Historical Data'!$A$2:$A$93,'Final Prices IND without CO2 '!$C137)</f>
        <v>120.90634574300564</v>
      </c>
      <c r="V137" s="10">
        <f>SUMIFS('Historical Data'!P$2:P$93,'Historical Data'!$B$2:$B$93,'Final Prices IND without CO2 '!$D137,'Historical Data'!$A$2:$A$93,'Final Prices IND without CO2 '!$C137)</f>
        <v>123.20667360514445</v>
      </c>
      <c r="W137" s="10">
        <f>SUMIFS('Historical Data'!Q$2:Q$93,'Historical Data'!$B$2:$B$93,'Final Prices IND without CO2 '!$D137,'Historical Data'!$A$2:$A$93,'Final Prices IND without CO2 '!$C137)</f>
        <v>126.17637018061457</v>
      </c>
      <c r="X137" s="10">
        <f>SUMIFS('Historical Data'!R$2:R$93,'Historical Data'!$B$2:$B$93,'Final Prices IND without CO2 '!$D137,'Historical Data'!$A$2:$A$93,'Final Prices IND without CO2 '!$C137)</f>
        <v>131.08161869973344</v>
      </c>
      <c r="Y137" s="10">
        <f>SUMIFS('Historical Data'!S$2:S$93,'Historical Data'!$B$2:$B$93,'Final Prices IND without CO2 '!$D137,'Historical Data'!$A$2:$A$93,'Final Prices IND without CO2 '!$C137)</f>
        <v>132.73042091022202</v>
      </c>
      <c r="Z137" s="10">
        <f>SUMIFS('Historical Data'!T$2:T$93,'Historical Data'!$B$2:$B$93,'Final Prices IND without CO2 '!$D137,'Historical Data'!$A$2:$A$93,'Final Prices IND without CO2 '!$C137)</f>
        <v>128.86257395076814</v>
      </c>
      <c r="AA137" s="10">
        <f>SUMIFS('Historical Data'!U$2:U$93,'Historical Data'!$B$2:$B$93,'Final Prices IND without CO2 '!$D137,'Historical Data'!$A$2:$A$93,'Final Prices IND without CO2 '!$C137)</f>
        <v>129.20259021350049</v>
      </c>
      <c r="AB137" s="18">
        <f>AB121/AA121*AA137</f>
        <v>134.47462319209743</v>
      </c>
      <c r="AC137" s="18">
        <f t="shared" ref="AC137:AX137" si="212">AC121/AB121*AB137</f>
        <v>133.72082855481804</v>
      </c>
      <c r="AD137" s="18">
        <f t="shared" si="212"/>
        <v>121.89924938836882</v>
      </c>
      <c r="AE137" s="18">
        <f t="shared" si="212"/>
        <v>106.33034373950618</v>
      </c>
      <c r="AF137" s="18">
        <f t="shared" si="212"/>
        <v>114.74857754227268</v>
      </c>
      <c r="AG137" s="18">
        <f t="shared" si="212"/>
        <v>128.55292233618192</v>
      </c>
      <c r="AH137" s="18">
        <f t="shared" si="212"/>
        <v>139.02662766528815</v>
      </c>
      <c r="AI137" s="18">
        <f t="shared" si="212"/>
        <v>149.19947757355146</v>
      </c>
      <c r="AJ137" s="18">
        <f t="shared" si="212"/>
        <v>160.55770355906429</v>
      </c>
      <c r="AK137" s="18">
        <f t="shared" si="212"/>
        <v>169.54300582046636</v>
      </c>
      <c r="AL137" s="18">
        <f t="shared" si="212"/>
        <v>175.56014799707441</v>
      </c>
      <c r="AM137" s="18">
        <f t="shared" si="212"/>
        <v>183.93908808933853</v>
      </c>
      <c r="AN137" s="18">
        <f t="shared" si="212"/>
        <v>173.78344704061581</v>
      </c>
      <c r="AO137" s="18">
        <f t="shared" si="212"/>
        <v>174.44240311647988</v>
      </c>
      <c r="AP137" s="18">
        <f t="shared" si="212"/>
        <v>175.42121752463552</v>
      </c>
      <c r="AQ137" s="18">
        <f t="shared" si="212"/>
        <v>176.25476926624279</v>
      </c>
      <c r="AR137" s="18">
        <f t="shared" si="212"/>
        <v>179.97942268660725</v>
      </c>
      <c r="AS137" s="18">
        <f t="shared" si="212"/>
        <v>186.09891161362827</v>
      </c>
      <c r="AT137" s="18">
        <f t="shared" si="212"/>
        <v>191.45082467120929</v>
      </c>
      <c r="AU137" s="18">
        <f t="shared" si="212"/>
        <v>196.89694000418322</v>
      </c>
      <c r="AV137" s="18">
        <f t="shared" si="212"/>
        <v>191.88636737437866</v>
      </c>
      <c r="AW137" s="18">
        <f t="shared" si="212"/>
        <v>192.0868451227831</v>
      </c>
      <c r="AX137" s="18">
        <f t="shared" si="212"/>
        <v>203.61307002036932</v>
      </c>
      <c r="AY137" s="21">
        <f t="shared" si="140"/>
        <v>201.04112818366048</v>
      </c>
      <c r="AZ137" s="21">
        <f t="shared" si="54"/>
        <v>203.10939384255835</v>
      </c>
      <c r="BA137" s="21">
        <f t="shared" si="55"/>
        <v>207.76746170792012</v>
      </c>
      <c r="BB137" s="21">
        <f t="shared" si="56"/>
        <v>210.78084687319733</v>
      </c>
      <c r="BC137" s="21">
        <f t="shared" si="57"/>
        <v>211.58094629451534</v>
      </c>
      <c r="BD137" s="21">
        <f t="shared" si="58"/>
        <v>215.48128215607449</v>
      </c>
      <c r="BE137" s="21">
        <f t="shared" si="59"/>
        <v>218.31116453894174</v>
      </c>
      <c r="BF137" s="21">
        <f t="shared" si="60"/>
        <v>220.52069259760538</v>
      </c>
      <c r="BG137" s="21">
        <f t="shared" si="61"/>
        <v>223.19795940003951</v>
      </c>
      <c r="BH137" s="21">
        <f t="shared" si="62"/>
        <v>226.30043999320969</v>
      </c>
    </row>
    <row r="138" spans="1:60" x14ac:dyDescent="0.3">
      <c r="A138" s="9" t="s">
        <v>147</v>
      </c>
      <c r="B138" s="9" t="s">
        <v>103</v>
      </c>
      <c r="C138" s="9" t="s">
        <v>49</v>
      </c>
      <c r="D138" s="36" t="s">
        <v>78</v>
      </c>
      <c r="E138" s="36" t="s">
        <v>79</v>
      </c>
      <c r="F138" s="36" t="s">
        <v>90</v>
      </c>
      <c r="G138" s="36" t="s">
        <v>90</v>
      </c>
      <c r="H138" s="36" t="s">
        <v>80</v>
      </c>
      <c r="I138" s="9" t="s">
        <v>145</v>
      </c>
      <c r="J138" s="10">
        <f>SUMIFS('Historical Data'!D$2:D$93,'Historical Data'!$B$2:$B$93,'Final Prices IND without CO2 '!$D138,'Historical Data'!$A$2:$A$93,'Final Prices IND without CO2 '!$C138)</f>
        <v>83.209656034500838</v>
      </c>
      <c r="K138" s="10">
        <f>SUMIFS('Historical Data'!E$2:E$93,'Historical Data'!$B$2:$B$93,'Final Prices IND without CO2 '!$D138,'Historical Data'!$A$2:$A$93,'Final Prices IND without CO2 '!$C138)</f>
        <v>86.456550439159528</v>
      </c>
      <c r="L138" s="10">
        <f>SUMIFS('Historical Data'!F$2:F$93,'Historical Data'!$B$2:$B$93,'Final Prices IND without CO2 '!$D138,'Historical Data'!$A$2:$A$93,'Final Prices IND without CO2 '!$C138)</f>
        <v>93.356308300043352</v>
      </c>
      <c r="M138" s="10">
        <f>SUMIFS('Historical Data'!G$2:G$93,'Historical Data'!$B$2:$B$93,'Final Prices IND without CO2 '!$D138,'Historical Data'!$A$2:$A$93,'Final Prices IND without CO2 '!$C138)</f>
        <v>100.30907879021039</v>
      </c>
      <c r="N138" s="10">
        <f>SUMIFS('Historical Data'!H$2:H$93,'Historical Data'!$B$2:$B$93,'Final Prices IND without CO2 '!$D138,'Historical Data'!$A$2:$A$93,'Final Prices IND without CO2 '!$C138)</f>
        <v>94.546645385442389</v>
      </c>
      <c r="O138" s="10">
        <f>SUMIFS('Historical Data'!I$2:I$93,'Historical Data'!$B$2:$B$93,'Final Prices IND without CO2 '!$D138,'Historical Data'!$A$2:$A$93,'Final Prices IND without CO2 '!$C138)</f>
        <v>89.954657291716501</v>
      </c>
      <c r="P138" s="10">
        <f>SUMIFS('Historical Data'!J$2:J$93,'Historical Data'!$B$2:$B$93,'Final Prices IND without CO2 '!$D138,'Historical Data'!$A$2:$A$93,'Final Prices IND without CO2 '!$C138)</f>
        <v>91.302955377533138</v>
      </c>
      <c r="Q138" s="10">
        <f>SUMIFS('Historical Data'!K$2:K$93,'Historical Data'!$B$2:$B$93,'Final Prices IND without CO2 '!$D138,'Historical Data'!$A$2:$A$93,'Final Prices IND without CO2 '!$C138)</f>
        <v>85.705460853535925</v>
      </c>
      <c r="R138" s="10">
        <f>SUMIFS('Historical Data'!L$2:L$93,'Historical Data'!$B$2:$B$93,'Final Prices IND without CO2 '!$D138,'Historical Data'!$A$2:$A$93,'Final Prices IND without CO2 '!$C138)</f>
        <v>105.74447986770882</v>
      </c>
      <c r="S138" s="10">
        <f>SUMIFS('Historical Data'!M$2:M$93,'Historical Data'!$B$2:$B$93,'Final Prices IND without CO2 '!$D138,'Historical Data'!$A$2:$A$93,'Final Prices IND without CO2 '!$C138)</f>
        <v>94.631281733465713</v>
      </c>
      <c r="T138" s="10">
        <f>SUMIFS('Historical Data'!N$2:N$93,'Historical Data'!$B$2:$B$93,'Final Prices IND without CO2 '!$D138,'Historical Data'!$A$2:$A$93,'Final Prices IND without CO2 '!$C138)</f>
        <v>99.008513958704626</v>
      </c>
      <c r="U138" s="10">
        <f>SUMIFS('Historical Data'!O$2:O$93,'Historical Data'!$B$2:$B$93,'Final Prices IND without CO2 '!$D138,'Historical Data'!$A$2:$A$93,'Final Prices IND without CO2 '!$C138)</f>
        <v>96.861121622299891</v>
      </c>
      <c r="V138" s="10">
        <f>SUMIFS('Historical Data'!P$2:P$93,'Historical Data'!$B$2:$B$93,'Final Prices IND without CO2 '!$D138,'Historical Data'!$A$2:$A$93,'Final Prices IND without CO2 '!$C138)</f>
        <v>96.428589347406401</v>
      </c>
      <c r="W138" s="10">
        <f>SUMIFS('Historical Data'!Q$2:Q$93,'Historical Data'!$B$2:$B$93,'Final Prices IND without CO2 '!$D138,'Historical Data'!$A$2:$A$93,'Final Prices IND without CO2 '!$C138)</f>
        <v>99.070421853281317</v>
      </c>
      <c r="X138" s="10">
        <f>SUMIFS('Historical Data'!R$2:R$93,'Historical Data'!$B$2:$B$93,'Final Prices IND without CO2 '!$D138,'Historical Data'!$A$2:$A$93,'Final Prices IND without CO2 '!$C138)</f>
        <v>92.873363685032103</v>
      </c>
      <c r="Y138" s="10">
        <f>SUMIFS('Historical Data'!S$2:S$93,'Historical Data'!$B$2:$B$93,'Final Prices IND without CO2 '!$D138,'Historical Data'!$A$2:$A$93,'Final Prices IND without CO2 '!$C138)</f>
        <v>87.649706693283477</v>
      </c>
      <c r="Z138" s="10">
        <f>SUMIFS('Historical Data'!T$2:T$93,'Historical Data'!$B$2:$B$93,'Final Prices IND without CO2 '!$D138,'Historical Data'!$A$2:$A$93,'Final Prices IND without CO2 '!$C138)</f>
        <v>89.679963444687303</v>
      </c>
      <c r="AA138" s="10">
        <f>SUMIFS('Historical Data'!U$2:U$93,'Historical Data'!$B$2:$B$93,'Final Prices IND without CO2 '!$D138,'Historical Data'!$A$2:$A$93,'Final Prices IND without CO2 '!$C138)</f>
        <v>76.448501465802494</v>
      </c>
      <c r="AB138" s="18">
        <f>AB134/AA134*AA138</f>
        <v>95.569673287341274</v>
      </c>
      <c r="AC138" s="18">
        <f t="shared" ref="AC138:AX138" si="213">AC134/AB134*AB138</f>
        <v>88.824497308074768</v>
      </c>
      <c r="AD138" s="18">
        <f t="shared" si="213"/>
        <v>81.830153298100328</v>
      </c>
      <c r="AE138" s="18">
        <f t="shared" si="213"/>
        <v>70.617591806409678</v>
      </c>
      <c r="AF138" s="18">
        <f t="shared" si="213"/>
        <v>77.512578718759613</v>
      </c>
      <c r="AG138" s="18">
        <f t="shared" si="213"/>
        <v>86.595429377862089</v>
      </c>
      <c r="AH138" s="18">
        <f t="shared" si="213"/>
        <v>92.560575619054518</v>
      </c>
      <c r="AI138" s="18">
        <f t="shared" si="213"/>
        <v>98.480978976347345</v>
      </c>
      <c r="AJ138" s="18">
        <f t="shared" si="213"/>
        <v>103.44067090843131</v>
      </c>
      <c r="AK138" s="18">
        <f t="shared" si="213"/>
        <v>107.52681672535829</v>
      </c>
      <c r="AL138" s="18">
        <f t="shared" si="213"/>
        <v>109.71084037758288</v>
      </c>
      <c r="AM138" s="18">
        <f t="shared" si="213"/>
        <v>112.1916391106504</v>
      </c>
      <c r="AN138" s="18">
        <f t="shared" si="213"/>
        <v>111.76706364543108</v>
      </c>
      <c r="AO138" s="18">
        <f t="shared" si="213"/>
        <v>111.70326862742137</v>
      </c>
      <c r="AP138" s="18">
        <f t="shared" si="213"/>
        <v>112.0386772158722</v>
      </c>
      <c r="AQ138" s="18">
        <f t="shared" si="213"/>
        <v>112.04371720441057</v>
      </c>
      <c r="AR138" s="18">
        <f t="shared" si="213"/>
        <v>115.53687972473554</v>
      </c>
      <c r="AS138" s="18">
        <f t="shared" si="213"/>
        <v>116.99848852978752</v>
      </c>
      <c r="AT138" s="18">
        <f t="shared" si="213"/>
        <v>119.42491949773678</v>
      </c>
      <c r="AU138" s="18">
        <f t="shared" si="213"/>
        <v>122.48722041840168</v>
      </c>
      <c r="AV138" s="18">
        <f t="shared" si="213"/>
        <v>119.71537095843638</v>
      </c>
      <c r="AW138" s="18">
        <f t="shared" si="213"/>
        <v>120.15293884641251</v>
      </c>
      <c r="AX138" s="18">
        <f t="shared" si="213"/>
        <v>124.19453157727543</v>
      </c>
      <c r="AY138" s="21">
        <f t="shared" si="140"/>
        <v>123.3564790357791</v>
      </c>
      <c r="AZ138" s="21">
        <f t="shared" si="54"/>
        <v>123.84661152333933</v>
      </c>
      <c r="BA138" s="21">
        <f t="shared" si="55"/>
        <v>125.69299278400013</v>
      </c>
      <c r="BB138" s="21">
        <f t="shared" si="56"/>
        <v>126.66836709973313</v>
      </c>
      <c r="BC138" s="21">
        <f t="shared" si="57"/>
        <v>126.93705184196642</v>
      </c>
      <c r="BD138" s="21">
        <f t="shared" si="58"/>
        <v>128.29517081359404</v>
      </c>
      <c r="BE138" s="21">
        <f t="shared" si="59"/>
        <v>129.33039210406946</v>
      </c>
      <c r="BF138" s="21">
        <f t="shared" si="60"/>
        <v>130.05527563487249</v>
      </c>
      <c r="BG138" s="21">
        <f t="shared" si="61"/>
        <v>131.0073986985617</v>
      </c>
      <c r="BH138" s="21">
        <f t="shared" si="62"/>
        <v>132.09529737895332</v>
      </c>
    </row>
    <row r="139" spans="1:60" x14ac:dyDescent="0.3">
      <c r="A139" s="9" t="s">
        <v>147</v>
      </c>
      <c r="B139" s="9" t="s">
        <v>103</v>
      </c>
      <c r="C139" s="9" t="s">
        <v>97</v>
      </c>
      <c r="D139" s="36" t="s">
        <v>78</v>
      </c>
      <c r="E139" s="36" t="s">
        <v>79</v>
      </c>
      <c r="F139" s="36" t="s">
        <v>90</v>
      </c>
      <c r="G139" s="36" t="s">
        <v>90</v>
      </c>
      <c r="H139" s="36" t="s">
        <v>80</v>
      </c>
      <c r="I139" s="9" t="s">
        <v>145</v>
      </c>
      <c r="J139" s="10">
        <f>SUMIFS('Historical Data'!D$2:D$93,'Historical Data'!$B$2:$B$93,'Final Prices IND without CO2 '!$D139,'Historical Data'!$A$2:$A$93,'Final Prices IND without CO2 '!$C139)</f>
        <v>54.037283297370863</v>
      </c>
      <c r="K139" s="10">
        <f>SUMIFS('Historical Data'!E$2:E$93,'Historical Data'!$B$2:$B$93,'Final Prices IND without CO2 '!$D139,'Historical Data'!$A$2:$A$93,'Final Prices IND without CO2 '!$C139)</f>
        <v>53.565440253611676</v>
      </c>
      <c r="L139" s="10">
        <f>SUMIFS('Historical Data'!F$2:F$93,'Historical Data'!$B$2:$B$93,'Final Prices IND without CO2 '!$D139,'Historical Data'!$A$2:$A$93,'Final Prices IND without CO2 '!$C139)</f>
        <v>56.08431497820601</v>
      </c>
      <c r="M139" s="10">
        <f>SUMIFS('Historical Data'!G$2:G$93,'Historical Data'!$B$2:$B$93,'Final Prices IND without CO2 '!$D139,'Historical Data'!$A$2:$A$93,'Final Prices IND without CO2 '!$C139)</f>
        <v>71.060413393860884</v>
      </c>
      <c r="N139" s="10">
        <f>SUMIFS('Historical Data'!H$2:H$93,'Historical Data'!$B$2:$B$93,'Final Prices IND without CO2 '!$D139,'Historical Data'!$A$2:$A$93,'Final Prices IND without CO2 '!$C139)</f>
        <v>71.050187340846392</v>
      </c>
      <c r="O139" s="10">
        <f>SUMIFS('Historical Data'!I$2:I$93,'Historical Data'!$B$2:$B$93,'Final Prices IND without CO2 '!$D139,'Historical Data'!$A$2:$A$93,'Final Prices IND without CO2 '!$C139)</f>
        <v>68.7894153926798</v>
      </c>
      <c r="P139" s="10">
        <f>SUMIFS('Historical Data'!J$2:J$93,'Historical Data'!$B$2:$B$93,'Final Prices IND without CO2 '!$D139,'Historical Data'!$A$2:$A$93,'Final Prices IND without CO2 '!$C139)</f>
        <v>70.544873234865918</v>
      </c>
      <c r="Q139" s="10">
        <f>SUMIFS('Historical Data'!K$2:K$93,'Historical Data'!$B$2:$B$93,'Final Prices IND without CO2 '!$D139,'Historical Data'!$A$2:$A$93,'Final Prices IND without CO2 '!$C139)</f>
        <v>67.36184788563601</v>
      </c>
      <c r="R139" s="10">
        <f>SUMIFS('Historical Data'!L$2:L$93,'Historical Data'!$B$2:$B$93,'Final Prices IND without CO2 '!$D139,'Historical Data'!$A$2:$A$93,'Final Prices IND without CO2 '!$C139)</f>
        <v>69.847636776033596</v>
      </c>
      <c r="S139" s="10">
        <f>SUMIFS('Historical Data'!M$2:M$93,'Historical Data'!$B$2:$B$93,'Final Prices IND without CO2 '!$D139,'Historical Data'!$A$2:$A$93,'Final Prices IND without CO2 '!$C139)</f>
        <v>74.041552992695699</v>
      </c>
      <c r="T139" s="10">
        <f>SUMIFS('Historical Data'!N$2:N$93,'Historical Data'!$B$2:$B$93,'Final Prices IND without CO2 '!$D139,'Historical Data'!$A$2:$A$93,'Final Prices IND without CO2 '!$C139)</f>
        <v>74.636397593647345</v>
      </c>
      <c r="U139" s="10">
        <f>SUMIFS('Historical Data'!O$2:O$93,'Historical Data'!$B$2:$B$93,'Final Prices IND without CO2 '!$D139,'Historical Data'!$A$2:$A$93,'Final Prices IND without CO2 '!$C139)</f>
        <v>78.180153967109831</v>
      </c>
      <c r="V139" s="10">
        <f>SUMIFS('Historical Data'!P$2:P$93,'Historical Data'!$B$2:$B$93,'Final Prices IND without CO2 '!$D139,'Historical Data'!$A$2:$A$93,'Final Prices IND without CO2 '!$C139)</f>
        <v>75.041429840699607</v>
      </c>
      <c r="W139" s="10">
        <f>SUMIFS('Historical Data'!Q$2:Q$93,'Historical Data'!$B$2:$B$93,'Final Prices IND without CO2 '!$D139,'Historical Data'!$A$2:$A$93,'Final Prices IND without CO2 '!$C139)</f>
        <v>73.400463518437022</v>
      </c>
      <c r="X139" s="10">
        <f>SUMIFS('Historical Data'!R$2:R$93,'Historical Data'!$B$2:$B$93,'Final Prices IND without CO2 '!$D139,'Historical Data'!$A$2:$A$93,'Final Prices IND without CO2 '!$C139)</f>
        <v>71.079517201804094</v>
      </c>
      <c r="Y139" s="10">
        <f>SUMIFS('Historical Data'!S$2:S$93,'Historical Data'!$B$2:$B$93,'Final Prices IND without CO2 '!$D139,'Historical Data'!$A$2:$A$93,'Final Prices IND without CO2 '!$C139)</f>
        <v>68.544856883386842</v>
      </c>
      <c r="Z139" s="10">
        <f>SUMIFS('Historical Data'!T$2:T$93,'Historical Data'!$B$2:$B$93,'Final Prices IND without CO2 '!$D139,'Historical Data'!$A$2:$A$93,'Final Prices IND without CO2 '!$C139)</f>
        <v>66.864159543504542</v>
      </c>
      <c r="AA139" s="10">
        <f>SUMIFS('Historical Data'!U$2:U$93,'Historical Data'!$B$2:$B$93,'Final Prices IND without CO2 '!$D139,'Historical Data'!$A$2:$A$93,'Final Prices IND without CO2 '!$C139)</f>
        <v>64.958471526938382</v>
      </c>
      <c r="AB139" s="18">
        <f>AB134/AA134*AA139</f>
        <v>81.205776202841562</v>
      </c>
      <c r="AC139" s="18">
        <f t="shared" ref="AC139:AX139" si="214">AC134/AB134*AB139</f>
        <v>75.474384306437003</v>
      </c>
      <c r="AD139" s="18">
        <f t="shared" si="214"/>
        <v>69.53127374821662</v>
      </c>
      <c r="AE139" s="18">
        <f t="shared" si="214"/>
        <v>60.003933873178724</v>
      </c>
      <c r="AF139" s="18">
        <f t="shared" si="214"/>
        <v>65.862620471827725</v>
      </c>
      <c r="AG139" s="18">
        <f t="shared" si="214"/>
        <v>73.580340042651073</v>
      </c>
      <c r="AH139" s="18">
        <f t="shared" si="214"/>
        <v>78.648938835733446</v>
      </c>
      <c r="AI139" s="18">
        <f t="shared" si="214"/>
        <v>83.679519495116665</v>
      </c>
      <c r="AJ139" s="18">
        <f t="shared" si="214"/>
        <v>87.893781396597873</v>
      </c>
      <c r="AK139" s="18">
        <f t="shared" si="214"/>
        <v>91.365789109168958</v>
      </c>
      <c r="AL139" s="18">
        <f t="shared" si="214"/>
        <v>93.221559143989779</v>
      </c>
      <c r="AM139" s="18">
        <f t="shared" si="214"/>
        <v>95.329499663113197</v>
      </c>
      <c r="AN139" s="18">
        <f t="shared" si="214"/>
        <v>94.968736891578388</v>
      </c>
      <c r="AO139" s="18">
        <f t="shared" si="214"/>
        <v>94.914530114709152</v>
      </c>
      <c r="AP139" s="18">
        <f t="shared" si="214"/>
        <v>95.199527581304622</v>
      </c>
      <c r="AQ139" s="18">
        <f t="shared" si="214"/>
        <v>95.203810071421358</v>
      </c>
      <c r="AR139" s="18">
        <f t="shared" si="214"/>
        <v>98.171958481982443</v>
      </c>
      <c r="AS139" s="18">
        <f t="shared" si="214"/>
        <v>99.413890921808772</v>
      </c>
      <c r="AT139" s="18">
        <f t="shared" si="214"/>
        <v>101.47563502302074</v>
      </c>
      <c r="AU139" s="18">
        <f t="shared" si="214"/>
        <v>104.07767931882569</v>
      </c>
      <c r="AV139" s="18">
        <f t="shared" si="214"/>
        <v>101.72243231241238</v>
      </c>
      <c r="AW139" s="18">
        <f t="shared" si="214"/>
        <v>102.094234776126</v>
      </c>
      <c r="AX139" s="18">
        <f t="shared" si="214"/>
        <v>105.5283856266653</v>
      </c>
      <c r="AY139" s="21">
        <f t="shared" si="140"/>
        <v>104.81629041078668</v>
      </c>
      <c r="AZ139" s="21">
        <f t="shared" si="54"/>
        <v>105.23275713841554</v>
      </c>
      <c r="BA139" s="21">
        <f t="shared" si="55"/>
        <v>106.80163163888119</v>
      </c>
      <c r="BB139" s="21">
        <f t="shared" si="56"/>
        <v>107.63040948935304</v>
      </c>
      <c r="BC139" s="21">
        <f t="shared" si="57"/>
        <v>107.85871154686151</v>
      </c>
      <c r="BD139" s="21">
        <f t="shared" si="58"/>
        <v>109.01270843178577</v>
      </c>
      <c r="BE139" s="21">
        <f t="shared" si="59"/>
        <v>109.89233839747567</v>
      </c>
      <c r="BF139" s="21">
        <f t="shared" si="60"/>
        <v>110.50827363875806</v>
      </c>
      <c r="BG139" s="21">
        <f t="shared" si="61"/>
        <v>111.31729484567427</v>
      </c>
      <c r="BH139" s="21">
        <f t="shared" si="62"/>
        <v>112.24168491349019</v>
      </c>
    </row>
    <row r="140" spans="1:60" x14ac:dyDescent="0.3">
      <c r="A140" s="9" t="s">
        <v>147</v>
      </c>
      <c r="B140" s="9" t="s">
        <v>119</v>
      </c>
      <c r="C140" s="9" t="s">
        <v>5</v>
      </c>
      <c r="D140" s="36" t="s">
        <v>78</v>
      </c>
      <c r="E140" s="36" t="s">
        <v>79</v>
      </c>
      <c r="F140" s="36" t="s">
        <v>90</v>
      </c>
      <c r="G140" s="36" t="s">
        <v>90</v>
      </c>
      <c r="H140" s="36" t="s">
        <v>80</v>
      </c>
      <c r="I140" s="9" t="s">
        <v>145</v>
      </c>
      <c r="J140" s="10">
        <f>SUMIFS('Historical Data'!D$2:D$93,'Historical Data'!$B$2:$B$93,'Final Prices IND without CO2 '!$D140,'Historical Data'!$A$2:$A$93,'Final Prices IND without CO2 '!$C140)</f>
        <v>56.614178615567198</v>
      </c>
      <c r="K140" s="10">
        <f>SUMIFS('Historical Data'!E$2:E$93,'Historical Data'!$B$2:$B$93,'Final Prices IND without CO2 '!$D140,'Historical Data'!$A$2:$A$93,'Final Prices IND without CO2 '!$C140)</f>
        <v>96.08580468356763</v>
      </c>
      <c r="L140" s="10">
        <f>SUMIFS('Historical Data'!F$2:F$93,'Historical Data'!$B$2:$B$93,'Final Prices IND without CO2 '!$D140,'Historical Data'!$A$2:$A$93,'Final Prices IND without CO2 '!$C140)</f>
        <v>94.965320319435818</v>
      </c>
      <c r="M140" s="10">
        <f>SUMIFS('Historical Data'!G$2:G$93,'Historical Data'!$B$2:$B$93,'Final Prices IND without CO2 '!$D140,'Historical Data'!$A$2:$A$93,'Final Prices IND without CO2 '!$C140)</f>
        <v>91.564393878445927</v>
      </c>
      <c r="N140" s="10">
        <f>SUMIFS('Historical Data'!H$2:H$93,'Historical Data'!$B$2:$B$93,'Final Prices IND without CO2 '!$D140,'Historical Data'!$A$2:$A$93,'Final Prices IND without CO2 '!$C140)</f>
        <v>95.310132309309637</v>
      </c>
      <c r="O140" s="10">
        <f>SUMIFS('Historical Data'!I$2:I$93,'Historical Data'!$B$2:$B$93,'Final Prices IND without CO2 '!$D140,'Historical Data'!$A$2:$A$93,'Final Prices IND without CO2 '!$C140)</f>
        <v>100.94559805926909</v>
      </c>
      <c r="P140" s="10">
        <f>SUMIFS('Historical Data'!J$2:J$93,'Historical Data'!$B$2:$B$93,'Final Prices IND without CO2 '!$D140,'Historical Data'!$A$2:$A$93,'Final Prices IND without CO2 '!$C140)</f>
        <v>103.11326739805533</v>
      </c>
      <c r="Q140" s="10">
        <f>SUMIFS('Historical Data'!K$2:K$93,'Historical Data'!$B$2:$B$93,'Final Prices IND without CO2 '!$D140,'Historical Data'!$A$2:$A$93,'Final Prices IND without CO2 '!$C140)</f>
        <v>111.85628006998608</v>
      </c>
      <c r="R140" s="10">
        <f>SUMIFS('Historical Data'!L$2:L$93,'Historical Data'!$B$2:$B$93,'Final Prices IND without CO2 '!$D140,'Historical Data'!$A$2:$A$93,'Final Prices IND without CO2 '!$C140)</f>
        <v>123.12806957777781</v>
      </c>
      <c r="S140" s="10">
        <f>SUMIFS('Historical Data'!M$2:M$93,'Historical Data'!$B$2:$B$93,'Final Prices IND without CO2 '!$D140,'Historical Data'!$A$2:$A$93,'Final Prices IND without CO2 '!$C140)</f>
        <v>134.55210295189593</v>
      </c>
      <c r="T140" s="10">
        <f>SUMIFS('Historical Data'!N$2:N$93,'Historical Data'!$B$2:$B$93,'Final Prices IND without CO2 '!$D140,'Historical Data'!$A$2:$A$93,'Final Prices IND without CO2 '!$C140)</f>
        <v>127.02918623025832</v>
      </c>
      <c r="U140" s="10">
        <f>SUMIFS('Historical Data'!O$2:O$93,'Historical Data'!$B$2:$B$93,'Final Prices IND without CO2 '!$D140,'Historical Data'!$A$2:$A$93,'Final Prices IND without CO2 '!$C140)</f>
        <v>122.95596020264156</v>
      </c>
      <c r="V140" s="10">
        <f>SUMIFS('Historical Data'!P$2:P$93,'Historical Data'!$B$2:$B$93,'Final Prices IND without CO2 '!$D140,'Historical Data'!$A$2:$A$93,'Final Prices IND without CO2 '!$C140)</f>
        <v>118.05762827759926</v>
      </c>
      <c r="W140" s="10">
        <f>SUMIFS('Historical Data'!Q$2:Q$93,'Historical Data'!$B$2:$B$93,'Final Prices IND without CO2 '!$D140,'Historical Data'!$A$2:$A$93,'Final Prices IND without CO2 '!$C140)</f>
        <v>115.95132401208242</v>
      </c>
      <c r="X140" s="10">
        <f>SUMIFS('Historical Data'!R$2:R$93,'Historical Data'!$B$2:$B$93,'Final Prices IND without CO2 '!$D140,'Historical Data'!$A$2:$A$93,'Final Prices IND without CO2 '!$C140)</f>
        <v>110.11282558283669</v>
      </c>
      <c r="Y140" s="10">
        <f>SUMIFS('Historical Data'!S$2:S$93,'Historical Data'!$B$2:$B$93,'Final Prices IND without CO2 '!$D140,'Historical Data'!$A$2:$A$93,'Final Prices IND without CO2 '!$C140)</f>
        <v>106.18203761728584</v>
      </c>
      <c r="Z140" s="10">
        <f>SUMIFS('Historical Data'!T$2:T$93,'Historical Data'!$B$2:$B$93,'Final Prices IND without CO2 '!$D140,'Historical Data'!$A$2:$A$93,'Final Prices IND without CO2 '!$C140)</f>
        <v>102.45220735279828</v>
      </c>
      <c r="AA140" s="10">
        <f>SUMIFS('Historical Data'!U$2:U$93,'Historical Data'!$B$2:$B$93,'Final Prices IND without CO2 '!$D140,'Historical Data'!$A$2:$A$93,'Final Prices IND without CO2 '!$C140)</f>
        <v>95.714796838702114</v>
      </c>
      <c r="AB140" s="18">
        <f>AB150/AA150*AA140</f>
        <v>78.371121549177019</v>
      </c>
      <c r="AC140" s="18">
        <f t="shared" ref="AC140:AX140" si="215">AC150/AB150*AB140</f>
        <v>68.322111670830608</v>
      </c>
      <c r="AD140" s="18">
        <f t="shared" si="215"/>
        <v>65.073415924117768</v>
      </c>
      <c r="AE140" s="18">
        <f t="shared" si="215"/>
        <v>67.207224493285622</v>
      </c>
      <c r="AF140" s="18">
        <f t="shared" si="215"/>
        <v>66.701405717401869</v>
      </c>
      <c r="AG140" s="18">
        <f t="shared" si="215"/>
        <v>67.911847956915267</v>
      </c>
      <c r="AH140" s="18">
        <f t="shared" si="215"/>
        <v>65.661349645080847</v>
      </c>
      <c r="AI140" s="18">
        <f t="shared" si="215"/>
        <v>75.919891829687657</v>
      </c>
      <c r="AJ140" s="18">
        <f t="shared" si="215"/>
        <v>76.087737697348004</v>
      </c>
      <c r="AK140" s="18">
        <f t="shared" si="215"/>
        <v>75.58552461272977</v>
      </c>
      <c r="AL140" s="18">
        <f t="shared" si="215"/>
        <v>73.25672142567079</v>
      </c>
      <c r="AM140" s="18">
        <f t="shared" si="215"/>
        <v>71.315558939514617</v>
      </c>
      <c r="AN140" s="18">
        <f t="shared" si="215"/>
        <v>65.585748274273257</v>
      </c>
      <c r="AO140" s="18">
        <f t="shared" si="215"/>
        <v>62.616262664598558</v>
      </c>
      <c r="AP140" s="18">
        <f t="shared" si="215"/>
        <v>60.345102785368603</v>
      </c>
      <c r="AQ140" s="18">
        <f t="shared" si="215"/>
        <v>58.81880750582296</v>
      </c>
      <c r="AR140" s="18">
        <f t="shared" si="215"/>
        <v>58.086054772579111</v>
      </c>
      <c r="AS140" s="18">
        <f t="shared" si="215"/>
        <v>57.129219677397344</v>
      </c>
      <c r="AT140" s="18">
        <f t="shared" si="215"/>
        <v>56.111160549838537</v>
      </c>
      <c r="AU140" s="18">
        <f t="shared" si="215"/>
        <v>54.533928554440529</v>
      </c>
      <c r="AV140" s="18">
        <f t="shared" si="215"/>
        <v>53.742865933326975</v>
      </c>
      <c r="AW140" s="18">
        <f t="shared" si="215"/>
        <v>52.762145670143468</v>
      </c>
      <c r="AX140" s="18">
        <f t="shared" si="215"/>
        <v>53.569060163446096</v>
      </c>
      <c r="AY140" s="21">
        <f>TREND(AT140:AX140,AT$1:AX$1,AY$1)</f>
        <v>52.087037077114701</v>
      </c>
      <c r="AZ140" s="21">
        <f t="shared" si="54"/>
        <v>51.818730862334633</v>
      </c>
      <c r="BA140" s="21">
        <f t="shared" si="55"/>
        <v>51.438954320769085</v>
      </c>
      <c r="BB140" s="21">
        <f t="shared" si="56"/>
        <v>51.016172018803445</v>
      </c>
      <c r="BC140" s="21">
        <f t="shared" si="57"/>
        <v>50.259833174804271</v>
      </c>
      <c r="BD140" s="21">
        <f t="shared" si="58"/>
        <v>49.987055496319613</v>
      </c>
      <c r="BE140" s="21">
        <f t="shared" si="59"/>
        <v>49.451407611207742</v>
      </c>
      <c r="BF140" s="21">
        <f t="shared" si="60"/>
        <v>48.929421541898819</v>
      </c>
      <c r="BG140" s="21">
        <f t="shared" si="61"/>
        <v>48.434200013384952</v>
      </c>
      <c r="BH140" s="21">
        <f t="shared" si="62"/>
        <v>47.999713484345193</v>
      </c>
    </row>
    <row r="141" spans="1:60" x14ac:dyDescent="0.3">
      <c r="A141" s="9" t="s">
        <v>147</v>
      </c>
      <c r="B141" s="9" t="s">
        <v>119</v>
      </c>
      <c r="C141" s="9" t="s">
        <v>9</v>
      </c>
      <c r="D141" s="36" t="s">
        <v>78</v>
      </c>
      <c r="E141" s="36" t="s">
        <v>79</v>
      </c>
      <c r="F141" s="36" t="s">
        <v>90</v>
      </c>
      <c r="G141" s="36" t="s">
        <v>90</v>
      </c>
      <c r="H141" s="36" t="s">
        <v>80</v>
      </c>
      <c r="I141" s="9" t="s">
        <v>145</v>
      </c>
      <c r="J141" s="10">
        <f>SUMIFS('Historical Data'!D$2:D$93,'Historical Data'!$B$2:$B$93,'Final Prices IND without CO2 '!$D141,'Historical Data'!$A$2:$A$93,'Final Prices IND without CO2 '!$C141)</f>
        <v>70.356120258033968</v>
      </c>
      <c r="K141" s="10">
        <f>SUMIFS('Historical Data'!E$2:E$93,'Historical Data'!$B$2:$B$93,'Final Prices IND without CO2 '!$D141,'Historical Data'!$A$2:$A$93,'Final Prices IND without CO2 '!$C141)</f>
        <v>99.973729039684187</v>
      </c>
      <c r="L141" s="10">
        <f>SUMIFS('Historical Data'!F$2:F$93,'Historical Data'!$B$2:$B$93,'Final Prices IND without CO2 '!$D141,'Historical Data'!$A$2:$A$93,'Final Prices IND without CO2 '!$C141)</f>
        <v>98.807906464936337</v>
      </c>
      <c r="M141" s="10">
        <f>SUMIFS('Historical Data'!G$2:G$93,'Historical Data'!$B$2:$B$93,'Final Prices IND without CO2 '!$D141,'Historical Data'!$A$2:$A$93,'Final Prices IND without CO2 '!$C141)</f>
        <v>95.269368180169621</v>
      </c>
      <c r="N141" s="10">
        <f>SUMIFS('Historical Data'!H$2:H$93,'Historical Data'!$B$2:$B$93,'Final Prices IND without CO2 '!$D141,'Historical Data'!$A$2:$A$93,'Final Prices IND without CO2 '!$C141)</f>
        <v>96.564925047356624</v>
      </c>
      <c r="O141" s="10">
        <f>SUMIFS('Historical Data'!I$2:I$93,'Historical Data'!$B$2:$B$93,'Final Prices IND without CO2 '!$D141,'Historical Data'!$A$2:$A$93,'Final Prices IND without CO2 '!$C141)</f>
        <v>94.370394809042565</v>
      </c>
      <c r="P141" s="10">
        <f>SUMIFS('Historical Data'!J$2:J$93,'Historical Data'!$B$2:$B$93,'Final Prices IND without CO2 '!$D141,'Historical Data'!$A$2:$A$93,'Final Prices IND without CO2 '!$C141)</f>
        <v>111.23132639684533</v>
      </c>
      <c r="Q141" s="10">
        <f>SUMIFS('Historical Data'!K$2:K$93,'Historical Data'!$B$2:$B$93,'Final Prices IND without CO2 '!$D141,'Historical Data'!$A$2:$A$93,'Final Prices IND without CO2 '!$C141)</f>
        <v>109.03764541122169</v>
      </c>
      <c r="R141" s="10">
        <f>SUMIFS('Historical Data'!L$2:L$93,'Historical Data'!$B$2:$B$93,'Final Prices IND without CO2 '!$D141,'Historical Data'!$A$2:$A$93,'Final Prices IND without CO2 '!$C141)</f>
        <v>124.87546389699617</v>
      </c>
      <c r="S141" s="10">
        <f>SUMIFS('Historical Data'!M$2:M$93,'Historical Data'!$B$2:$B$93,'Final Prices IND without CO2 '!$D141,'Historical Data'!$A$2:$A$93,'Final Prices IND without CO2 '!$C141)</f>
        <v>124.34966266425718</v>
      </c>
      <c r="T141" s="10">
        <f>SUMIFS('Historical Data'!N$2:N$93,'Historical Data'!$B$2:$B$93,'Final Prices IND without CO2 '!$D141,'Historical Data'!$A$2:$A$93,'Final Prices IND without CO2 '!$C141)</f>
        <v>118.16915179069753</v>
      </c>
      <c r="U141" s="10">
        <f>SUMIFS('Historical Data'!O$2:O$93,'Historical Data'!$B$2:$B$93,'Final Prices IND without CO2 '!$D141,'Historical Data'!$A$2:$A$93,'Final Prices IND without CO2 '!$C141)</f>
        <v>122.88670671005187</v>
      </c>
      <c r="V141" s="10">
        <f>SUMIFS('Historical Data'!P$2:P$93,'Historical Data'!$B$2:$B$93,'Final Prices IND without CO2 '!$D141,'Historical Data'!$A$2:$A$93,'Final Prices IND without CO2 '!$C141)</f>
        <v>120.59553676867777</v>
      </c>
      <c r="W141" s="10">
        <f>SUMIFS('Historical Data'!Q$2:Q$93,'Historical Data'!$B$2:$B$93,'Final Prices IND without CO2 '!$D141,'Historical Data'!$A$2:$A$93,'Final Prices IND without CO2 '!$C141)</f>
        <v>117.18375601434258</v>
      </c>
      <c r="X141" s="10">
        <f>SUMIFS('Historical Data'!R$2:R$93,'Historical Data'!$B$2:$B$93,'Final Prices IND without CO2 '!$D141,'Historical Data'!$A$2:$A$93,'Final Prices IND without CO2 '!$C141)</f>
        <v>116.72526462370594</v>
      </c>
      <c r="Y141" s="10">
        <f>SUMIFS('Historical Data'!S$2:S$93,'Historical Data'!$B$2:$B$93,'Final Prices IND without CO2 '!$D141,'Historical Data'!$A$2:$A$93,'Final Prices IND without CO2 '!$C141)</f>
        <v>114.7336094713954</v>
      </c>
      <c r="Z141" s="10">
        <f>SUMIFS('Historical Data'!T$2:T$93,'Historical Data'!$B$2:$B$93,'Final Prices IND without CO2 '!$D141,'Historical Data'!$A$2:$A$93,'Final Prices IND without CO2 '!$C141)</f>
        <v>117.99975652209766</v>
      </c>
      <c r="AA141" s="10">
        <f>SUMIFS('Historical Data'!U$2:U$93,'Historical Data'!$B$2:$B$93,'Final Prices IND without CO2 '!$D141,'Historical Data'!$A$2:$A$93,'Final Prices IND without CO2 '!$C141)</f>
        <v>121.19914530718725</v>
      </c>
      <c r="AB141" s="12">
        <f>AA141*SUMIFS('Projection of Power Price '!E$47:E$90,'Projection of Power Price '!$A$47:$A$90,'Final Prices IND without CO2 '!$C141,'Projection of Power Price '!$B$47:$B$90,'Final Prices IND without CO2 '!$B141)/SUMIFS('Projection of Power Price '!D$47:D$90,'Projection of Power Price '!$A$47:$A$90,'Final Prices IND without CO2 '!$C141,'Projection of Power Price '!$B$47:$B$90,'Final Prices IND without CO2 '!$B141)</f>
        <v>93.764320288025857</v>
      </c>
      <c r="AC141" s="12">
        <f>AB141*SUMIFS('Projection of Power Price '!F$47:F$90,'Projection of Power Price '!$A$47:$A$90,'Final Prices IND without CO2 '!$C141,'Projection of Power Price '!$B$47:$B$90,'Final Prices IND without CO2 '!$B141)/SUMIFS('Projection of Power Price '!E$47:E$90,'Projection of Power Price '!$A$47:$A$90,'Final Prices IND without CO2 '!$C141,'Projection of Power Price '!$B$47:$B$90,'Final Prices IND without CO2 '!$B141)</f>
        <v>88.865407792718855</v>
      </c>
      <c r="AD141" s="12">
        <f>AC141*SUMIFS('Projection of Power Price '!G$47:G$90,'Projection of Power Price '!$A$47:$A$90,'Final Prices IND without CO2 '!$C141,'Projection of Power Price '!$B$47:$B$90,'Final Prices IND without CO2 '!$B141)/SUMIFS('Projection of Power Price '!F$47:F$90,'Projection of Power Price '!$A$47:$A$90,'Final Prices IND without CO2 '!$C141,'Projection of Power Price '!$B$47:$B$90,'Final Prices IND without CO2 '!$B141)</f>
        <v>85.152133886319476</v>
      </c>
      <c r="AE141" s="12">
        <f>AD141*SUMIFS('Projection of Power Price '!H$47:H$90,'Projection of Power Price '!$A$47:$A$90,'Final Prices IND without CO2 '!$C141,'Projection of Power Price '!$B$47:$B$90,'Final Prices IND without CO2 '!$B141)/SUMIFS('Projection of Power Price '!G$47:G$90,'Projection of Power Price '!$A$47:$A$90,'Final Prices IND without CO2 '!$C141,'Projection of Power Price '!$B$47:$B$90,'Final Prices IND without CO2 '!$B141)</f>
        <v>81.030090261230413</v>
      </c>
      <c r="AF141" s="12">
        <f>AE141*SUMIFS('Projection of Power Price '!I$47:I$90,'Projection of Power Price '!$A$47:$A$90,'Final Prices IND without CO2 '!$C141,'Projection of Power Price '!$B$47:$B$90,'Final Prices IND without CO2 '!$B141)/SUMIFS('Projection of Power Price '!H$47:H$90,'Projection of Power Price '!$A$47:$A$90,'Final Prices IND without CO2 '!$C141,'Projection of Power Price '!$B$47:$B$90,'Final Prices IND without CO2 '!$B141)</f>
        <v>79.890221360004773</v>
      </c>
      <c r="AG141" s="12">
        <f>AF141*SUMIFS('Projection of Power Price '!J$47:J$90,'Projection of Power Price '!$A$47:$A$90,'Final Prices IND without CO2 '!$C141,'Projection of Power Price '!$B$47:$B$90,'Final Prices IND without CO2 '!$B141)/SUMIFS('Projection of Power Price '!I$47:I$90,'Projection of Power Price '!$A$47:$A$90,'Final Prices IND without CO2 '!$C141,'Projection of Power Price '!$B$47:$B$90,'Final Prices IND without CO2 '!$B141)</f>
        <v>81.648450520048542</v>
      </c>
      <c r="AH141" s="12">
        <f>AG141*SUMIFS('Projection of Power Price '!K$47:K$90,'Projection of Power Price '!$A$47:$A$90,'Final Prices IND without CO2 '!$C141,'Projection of Power Price '!$B$47:$B$90,'Final Prices IND without CO2 '!$B141)/SUMIFS('Projection of Power Price '!J$47:J$90,'Projection of Power Price '!$A$47:$A$90,'Final Prices IND without CO2 '!$C141,'Projection of Power Price '!$B$47:$B$90,'Final Prices IND without CO2 '!$B141)</f>
        <v>79.919822533542302</v>
      </c>
      <c r="AI141" s="12">
        <f>AH141*SUMIFS('Projection of Power Price '!L$47:L$90,'Projection of Power Price '!$A$47:$A$90,'Final Prices IND without CO2 '!$C141,'Projection of Power Price '!$B$47:$B$90,'Final Prices IND without CO2 '!$B141)/SUMIFS('Projection of Power Price '!K$47:K$90,'Projection of Power Price '!$A$47:$A$90,'Final Prices IND without CO2 '!$C141,'Projection of Power Price '!$B$47:$B$90,'Final Prices IND without CO2 '!$B141)</f>
        <v>94.220171482207562</v>
      </c>
      <c r="AJ141" s="12">
        <f>AI141*SUMIFS('Projection of Power Price '!M$47:M$90,'Projection of Power Price '!$A$47:$A$90,'Final Prices IND without CO2 '!$C141,'Projection of Power Price '!$B$47:$B$90,'Final Prices IND without CO2 '!$B141)/SUMIFS('Projection of Power Price '!L$47:L$90,'Projection of Power Price '!$A$47:$A$90,'Final Prices IND without CO2 '!$C141,'Projection of Power Price '!$B$47:$B$90,'Final Prices IND without CO2 '!$B141)</f>
        <v>97.64015533249524</v>
      </c>
      <c r="AK141" s="12">
        <f>AJ141*SUMIFS('Projection of Power Price '!N$47:N$90,'Projection of Power Price '!$A$47:$A$90,'Final Prices IND without CO2 '!$C141,'Projection of Power Price '!$B$47:$B$90,'Final Prices IND without CO2 '!$B141)/SUMIFS('Projection of Power Price '!M$47:M$90,'Projection of Power Price '!$A$47:$A$90,'Final Prices IND without CO2 '!$C141,'Projection of Power Price '!$B$47:$B$90,'Final Prices IND without CO2 '!$B141)</f>
        <v>98.016092769857948</v>
      </c>
      <c r="AL141" s="12">
        <f>AK141*SUMIFS('Projection of Power Price '!O$47:O$90,'Projection of Power Price '!$A$47:$A$90,'Final Prices IND without CO2 '!$C141,'Projection of Power Price '!$B$47:$B$90,'Final Prices IND without CO2 '!$B141)/SUMIFS('Projection of Power Price '!N$47:N$90,'Projection of Power Price '!$A$47:$A$90,'Final Prices IND without CO2 '!$C141,'Projection of Power Price '!$B$47:$B$90,'Final Prices IND without CO2 '!$B141)</f>
        <v>97.341510259437243</v>
      </c>
      <c r="AM141" s="12">
        <f>AL141*SUMIFS('Projection of Power Price '!P$47:P$90,'Projection of Power Price '!$A$47:$A$90,'Final Prices IND without CO2 '!$C141,'Projection of Power Price '!$B$47:$B$90,'Final Prices IND without CO2 '!$B141)/SUMIFS('Projection of Power Price '!O$47:O$90,'Projection of Power Price '!$A$47:$A$90,'Final Prices IND without CO2 '!$C141,'Projection of Power Price '!$B$47:$B$90,'Final Prices IND without CO2 '!$B141)</f>
        <v>96.988981071924556</v>
      </c>
      <c r="AN141" s="12">
        <f>AM141*SUMIFS('Projection of Power Price '!Q$47:Q$90,'Projection of Power Price '!$A$47:$A$90,'Final Prices IND without CO2 '!$C141,'Projection of Power Price '!$B$47:$B$90,'Final Prices IND without CO2 '!$B141)/SUMIFS('Projection of Power Price '!P$47:P$90,'Projection of Power Price '!$A$47:$A$90,'Final Prices IND without CO2 '!$C141,'Projection of Power Price '!$B$47:$B$90,'Final Prices IND without CO2 '!$B141)</f>
        <v>85.172648563447893</v>
      </c>
      <c r="AO141" s="12">
        <f>AN141*SUMIFS('Projection of Power Price '!R$47:R$90,'Projection of Power Price '!$A$47:$A$90,'Final Prices IND without CO2 '!$C141,'Projection of Power Price '!$B$47:$B$90,'Final Prices IND without CO2 '!$B141)/SUMIFS('Projection of Power Price '!Q$47:Q$90,'Projection of Power Price '!$A$47:$A$90,'Final Prices IND without CO2 '!$C141,'Projection of Power Price '!$B$47:$B$90,'Final Prices IND without CO2 '!$B141)</f>
        <v>81.169132244643521</v>
      </c>
      <c r="AP141" s="12">
        <f>AO141*SUMIFS('Projection of Power Price '!S$47:S$90,'Projection of Power Price '!$A$47:$A$90,'Final Prices IND without CO2 '!$C141,'Projection of Power Price '!$B$47:$B$90,'Final Prices IND without CO2 '!$B141)/SUMIFS('Projection of Power Price '!R$47:R$90,'Projection of Power Price '!$A$47:$A$90,'Final Prices IND without CO2 '!$C141,'Projection of Power Price '!$B$47:$B$90,'Final Prices IND without CO2 '!$B141)</f>
        <v>78.246841543895215</v>
      </c>
      <c r="AQ141" s="12">
        <f>AP141*SUMIFS('Projection of Power Price '!T$47:T$90,'Projection of Power Price '!$A$47:$A$90,'Final Prices IND without CO2 '!$C141,'Projection of Power Price '!$B$47:$B$90,'Final Prices IND without CO2 '!$B141)/SUMIFS('Projection of Power Price '!S$47:S$90,'Projection of Power Price '!$A$47:$A$90,'Final Prices IND without CO2 '!$C141,'Projection of Power Price '!$B$47:$B$90,'Final Prices IND without CO2 '!$B141)</f>
        <v>75.792895917031416</v>
      </c>
      <c r="AR141" s="12">
        <f>AQ141*SUMIFS('Projection of Power Price '!U$47:U$90,'Projection of Power Price '!$A$47:$A$90,'Final Prices IND without CO2 '!$C141,'Projection of Power Price '!$B$47:$B$90,'Final Prices IND without CO2 '!$B141)/SUMIFS('Projection of Power Price '!T$47:T$90,'Projection of Power Price '!$A$47:$A$90,'Final Prices IND without CO2 '!$C141,'Projection of Power Price '!$B$47:$B$90,'Final Prices IND without CO2 '!$B141)</f>
        <v>73.887869256063439</v>
      </c>
      <c r="AS141" s="12">
        <f>AR141*SUMIFS('Projection of Power Price '!V$47:V$90,'Projection of Power Price '!$A$47:$A$90,'Final Prices IND without CO2 '!$C141,'Projection of Power Price '!$B$47:$B$90,'Final Prices IND without CO2 '!$B141)/SUMIFS('Projection of Power Price '!U$47:U$90,'Projection of Power Price '!$A$47:$A$90,'Final Prices IND without CO2 '!$C141,'Projection of Power Price '!$B$47:$B$90,'Final Prices IND without CO2 '!$B141)</f>
        <v>74.752329553116667</v>
      </c>
      <c r="AT141" s="12">
        <f>AS141*SUMIFS('Projection of Power Price '!W$47:W$90,'Projection of Power Price '!$A$47:$A$90,'Final Prices IND without CO2 '!$C141,'Projection of Power Price '!$B$47:$B$90,'Final Prices IND without CO2 '!$B141)/SUMIFS('Projection of Power Price '!V$47:V$90,'Projection of Power Price '!$A$47:$A$90,'Final Prices IND without CO2 '!$C141,'Projection of Power Price '!$B$47:$B$90,'Final Prices IND without CO2 '!$B141)</f>
        <v>74.011255920726555</v>
      </c>
      <c r="AU141" s="12">
        <f>AT141*SUMIFS('Projection of Power Price '!X$47:X$90,'Projection of Power Price '!$A$47:$A$90,'Final Prices IND without CO2 '!$C141,'Projection of Power Price '!$B$47:$B$90,'Final Prices IND without CO2 '!$B141)/SUMIFS('Projection of Power Price '!W$47:W$90,'Projection of Power Price '!$A$47:$A$90,'Final Prices IND without CO2 '!$C141,'Projection of Power Price '!$B$47:$B$90,'Final Prices IND without CO2 '!$B141)</f>
        <v>70.695239774900088</v>
      </c>
      <c r="AV141" s="12">
        <f>AU141*SUMIFS('Projection of Power Price '!Y$47:Y$90,'Projection of Power Price '!$A$47:$A$90,'Final Prices IND without CO2 '!$C141,'Projection of Power Price '!$B$47:$B$90,'Final Prices IND without CO2 '!$B141)/SUMIFS('Projection of Power Price '!X$47:X$90,'Projection of Power Price '!$A$47:$A$90,'Final Prices IND without CO2 '!$C141,'Projection of Power Price '!$B$47:$B$90,'Final Prices IND without CO2 '!$B141)</f>
        <v>70.266682821804423</v>
      </c>
      <c r="AW141" s="12">
        <f>AV141*SUMIFS('Projection of Power Price '!Z$47:Z$90,'Projection of Power Price '!$A$47:$A$90,'Final Prices IND without CO2 '!$C141,'Projection of Power Price '!$B$47:$B$90,'Final Prices IND without CO2 '!$B141)/SUMIFS('Projection of Power Price '!Y$47:Y$90,'Projection of Power Price '!$A$47:$A$90,'Final Prices IND without CO2 '!$C141,'Projection of Power Price '!$B$47:$B$90,'Final Prices IND without CO2 '!$B141)</f>
        <v>69.195104879646323</v>
      </c>
      <c r="AX141" s="12">
        <f>AW141*SUMIFS('Projection of Power Price '!AA$47:AA$90,'Projection of Power Price '!$A$47:$A$90,'Final Prices IND without CO2 '!$C141,'Projection of Power Price '!$B$47:$B$90,'Final Prices IND without CO2 '!$B141)/SUMIFS('Projection of Power Price '!Z$47:Z$90,'Projection of Power Price '!$A$47:$A$90,'Final Prices IND without CO2 '!$C141,'Projection of Power Price '!$B$47:$B$90,'Final Prices IND without CO2 '!$B141)</f>
        <v>69.772179263875515</v>
      </c>
      <c r="AY141" s="21">
        <f t="shared" ref="AY141:AY162" si="216">TREND(AT141:AX141,AT$1:AX$1,AY$1)</f>
        <v>67.794606069503971</v>
      </c>
      <c r="AZ141" s="21">
        <f t="shared" si="54"/>
        <v>67.656031271329766</v>
      </c>
      <c r="BA141" s="21">
        <f t="shared" si="55"/>
        <v>66.950380287904409</v>
      </c>
      <c r="BB141" s="21">
        <f t="shared" si="56"/>
        <v>66.291981201643011</v>
      </c>
      <c r="BC141" s="21">
        <f t="shared" si="57"/>
        <v>65.35164904703197</v>
      </c>
      <c r="BD141" s="21">
        <f t="shared" si="58"/>
        <v>64.933940341093376</v>
      </c>
      <c r="BE141" s="21">
        <f t="shared" si="59"/>
        <v>64.12392249939694</v>
      </c>
      <c r="BF141" s="21">
        <f t="shared" si="60"/>
        <v>63.427087744144501</v>
      </c>
      <c r="BG141" s="21">
        <f t="shared" si="61"/>
        <v>62.738462127872253</v>
      </c>
      <c r="BH141" s="21">
        <f t="shared" si="62"/>
        <v>62.09504442132743</v>
      </c>
    </row>
    <row r="142" spans="1:60" x14ac:dyDescent="0.3">
      <c r="A142" s="9" t="s">
        <v>147</v>
      </c>
      <c r="B142" s="9" t="s">
        <v>119</v>
      </c>
      <c r="C142" s="9" t="s">
        <v>11</v>
      </c>
      <c r="D142" s="36" t="s">
        <v>78</v>
      </c>
      <c r="E142" s="36" t="s">
        <v>79</v>
      </c>
      <c r="F142" s="36" t="s">
        <v>90</v>
      </c>
      <c r="G142" s="36" t="s">
        <v>90</v>
      </c>
      <c r="H142" s="36" t="s">
        <v>80</v>
      </c>
      <c r="I142" s="9" t="s">
        <v>145</v>
      </c>
      <c r="J142" s="10">
        <f>SUMIFS('Historical Data'!D$2:D$93,'Historical Data'!$B$2:$B$93,'Final Prices IND without CO2 '!$D142,'Historical Data'!$A$2:$A$93,'Final Prices IND without CO2 '!$C142)</f>
        <v>82.570525244875313</v>
      </c>
      <c r="K142" s="10">
        <f>SUMIFS('Historical Data'!E$2:E$93,'Historical Data'!$B$2:$B$93,'Final Prices IND without CO2 '!$D142,'Historical Data'!$A$2:$A$93,'Final Prices IND without CO2 '!$C142)</f>
        <v>80.073680957480761</v>
      </c>
      <c r="L142" s="10">
        <f>SUMIFS('Historical Data'!F$2:F$93,'Historical Data'!$B$2:$B$93,'Final Prices IND without CO2 '!$D142,'Historical Data'!$A$2:$A$93,'Final Prices IND without CO2 '!$C142)</f>
        <v>76.281505117173509</v>
      </c>
      <c r="M142" s="10">
        <f>SUMIFS('Historical Data'!G$2:G$93,'Historical Data'!$B$2:$B$93,'Final Prices IND without CO2 '!$D142,'Historical Data'!$A$2:$A$93,'Final Prices IND without CO2 '!$C142)</f>
        <v>74.704013867132815</v>
      </c>
      <c r="N142" s="10">
        <f>SUMIFS('Historical Data'!H$2:H$93,'Historical Data'!$B$2:$B$93,'Final Prices IND without CO2 '!$D142,'Historical Data'!$A$2:$A$93,'Final Prices IND without CO2 '!$C142)</f>
        <v>89.229202880088152</v>
      </c>
      <c r="O142" s="10">
        <f>SUMIFS('Historical Data'!I$2:I$93,'Historical Data'!$B$2:$B$93,'Final Prices IND without CO2 '!$D142,'Historical Data'!$A$2:$A$93,'Final Prices IND without CO2 '!$C142)</f>
        <v>83.926793022872531</v>
      </c>
      <c r="P142" s="10">
        <f>SUMIFS('Historical Data'!J$2:J$93,'Historical Data'!$B$2:$B$93,'Final Prices IND without CO2 '!$D142,'Historical Data'!$A$2:$A$93,'Final Prices IND without CO2 '!$C142)</f>
        <v>71.043524647058675</v>
      </c>
      <c r="Q142" s="10">
        <f>SUMIFS('Historical Data'!K$2:K$93,'Historical Data'!$B$2:$B$93,'Final Prices IND without CO2 '!$D142,'Historical Data'!$A$2:$A$93,'Final Prices IND without CO2 '!$C142)</f>
        <v>64.247515697323749</v>
      </c>
      <c r="R142" s="10">
        <f>SUMIFS('Historical Data'!L$2:L$93,'Historical Data'!$B$2:$B$93,'Final Prices IND without CO2 '!$D142,'Historical Data'!$A$2:$A$93,'Final Prices IND without CO2 '!$C142)</f>
        <v>61.548879568197037</v>
      </c>
      <c r="S142" s="10">
        <f>SUMIFS('Historical Data'!M$2:M$93,'Historical Data'!$B$2:$B$93,'Final Prices IND without CO2 '!$D142,'Historical Data'!$A$2:$A$93,'Final Prices IND without CO2 '!$C142)</f>
        <v>65.901036951112701</v>
      </c>
      <c r="T142" s="10">
        <f>SUMIFS('Historical Data'!N$2:N$93,'Historical Data'!$B$2:$B$93,'Final Prices IND without CO2 '!$D142,'Historical Data'!$A$2:$A$93,'Final Prices IND without CO2 '!$C142)</f>
        <v>66.155830268602543</v>
      </c>
      <c r="U142" s="10">
        <f>SUMIFS('Historical Data'!O$2:O$93,'Historical Data'!$B$2:$B$93,'Final Prices IND without CO2 '!$D142,'Historical Data'!$A$2:$A$93,'Final Prices IND without CO2 '!$C142)</f>
        <v>61.462010648667992</v>
      </c>
      <c r="V142" s="10">
        <f>SUMIFS('Historical Data'!P$2:P$93,'Historical Data'!$B$2:$B$93,'Final Prices IND without CO2 '!$D142,'Historical Data'!$A$2:$A$93,'Final Prices IND without CO2 '!$C142)</f>
        <v>65.920263331609149</v>
      </c>
      <c r="W142" s="10">
        <f>SUMIFS('Historical Data'!Q$2:Q$93,'Historical Data'!$B$2:$B$93,'Final Prices IND without CO2 '!$D142,'Historical Data'!$A$2:$A$93,'Final Prices IND without CO2 '!$C142)</f>
        <v>68.411900683833522</v>
      </c>
      <c r="X142" s="10">
        <f>SUMIFS('Historical Data'!R$2:R$93,'Historical Data'!$B$2:$B$93,'Final Prices IND without CO2 '!$D142,'Historical Data'!$A$2:$A$93,'Final Prices IND without CO2 '!$C142)</f>
        <v>67.711074600227263</v>
      </c>
      <c r="Y142" s="10">
        <f>SUMIFS('Historical Data'!S$2:S$93,'Historical Data'!$B$2:$B$93,'Final Prices IND without CO2 '!$D142,'Historical Data'!$A$2:$A$93,'Final Prices IND without CO2 '!$C142)</f>
        <v>66.765698762510425</v>
      </c>
      <c r="Z142" s="10">
        <f>SUMIFS('Historical Data'!T$2:T$93,'Historical Data'!$B$2:$B$93,'Final Prices IND without CO2 '!$D142,'Historical Data'!$A$2:$A$93,'Final Prices IND without CO2 '!$C142)</f>
        <v>82.316933863589853</v>
      </c>
      <c r="AA142" s="10">
        <f>SUMIFS('Historical Data'!U$2:U$93,'Historical Data'!$B$2:$B$93,'Final Prices IND without CO2 '!$D142,'Historical Data'!$A$2:$A$93,'Final Prices IND without CO2 '!$C142)</f>
        <v>76.085603755447437</v>
      </c>
      <c r="AB142" s="18">
        <f>AB147/AA147*AA142</f>
        <v>56.533234372178796</v>
      </c>
      <c r="AC142" s="18">
        <f t="shared" ref="AC142:AX142" si="217">AC147/AB147*AB142</f>
        <v>51.585738581828039</v>
      </c>
      <c r="AD142" s="18">
        <f t="shared" si="217"/>
        <v>48.284445054479583</v>
      </c>
      <c r="AE142" s="18">
        <f t="shared" si="217"/>
        <v>47.801135368637546</v>
      </c>
      <c r="AF142" s="18">
        <f t="shared" si="217"/>
        <v>46.537647895625042</v>
      </c>
      <c r="AG142" s="18">
        <f t="shared" si="217"/>
        <v>46.152481138401605</v>
      </c>
      <c r="AH142" s="18">
        <f t="shared" si="217"/>
        <v>43.804960754860566</v>
      </c>
      <c r="AI142" s="18">
        <f t="shared" si="217"/>
        <v>49.736301792591398</v>
      </c>
      <c r="AJ142" s="18">
        <f t="shared" si="217"/>
        <v>51.959276199723483</v>
      </c>
      <c r="AK142" s="18">
        <f t="shared" si="217"/>
        <v>54.86428638500314</v>
      </c>
      <c r="AL142" s="18">
        <f t="shared" si="217"/>
        <v>53.845015431080192</v>
      </c>
      <c r="AM142" s="18">
        <f t="shared" si="217"/>
        <v>53.023958095836441</v>
      </c>
      <c r="AN142" s="18">
        <f t="shared" si="217"/>
        <v>44.123985440873405</v>
      </c>
      <c r="AO142" s="18">
        <f t="shared" si="217"/>
        <v>42.03305631737183</v>
      </c>
      <c r="AP142" s="18">
        <f t="shared" si="217"/>
        <v>40.411159403470698</v>
      </c>
      <c r="AQ142" s="18">
        <f t="shared" si="217"/>
        <v>39.727192974928847</v>
      </c>
      <c r="AR142" s="18">
        <f t="shared" si="217"/>
        <v>38.426260987776438</v>
      </c>
      <c r="AS142" s="18">
        <f t="shared" si="217"/>
        <v>35.601997178617289</v>
      </c>
      <c r="AT142" s="18">
        <f t="shared" si="217"/>
        <v>35.156027177625255</v>
      </c>
      <c r="AU142" s="18">
        <f t="shared" si="217"/>
        <v>34.462538177394329</v>
      </c>
      <c r="AV142" s="18">
        <f t="shared" si="217"/>
        <v>33.796342857079694</v>
      </c>
      <c r="AW142" s="18">
        <f t="shared" si="217"/>
        <v>33.319451790387184</v>
      </c>
      <c r="AX142" s="18">
        <f t="shared" si="217"/>
        <v>35.245615346266774</v>
      </c>
      <c r="AY142" s="21">
        <f t="shared" si="216"/>
        <v>34.106822054833401</v>
      </c>
      <c r="AZ142" s="21">
        <f t="shared" si="54"/>
        <v>34.40750611841186</v>
      </c>
      <c r="BA142" s="21">
        <f t="shared" si="55"/>
        <v>34.778056669528951</v>
      </c>
      <c r="BB142" s="21">
        <f t="shared" si="56"/>
        <v>34.995220555014214</v>
      </c>
      <c r="BC142" s="21">
        <f t="shared" si="57"/>
        <v>34.757777658468164</v>
      </c>
      <c r="BD142" s="21">
        <f t="shared" si="58"/>
        <v>35.175964304412901</v>
      </c>
      <c r="BE142" s="21">
        <f t="shared" si="59"/>
        <v>35.277896269449627</v>
      </c>
      <c r="BF142" s="21">
        <f t="shared" si="60"/>
        <v>35.351109976146773</v>
      </c>
      <c r="BG142" s="21">
        <f t="shared" si="61"/>
        <v>35.48116298867231</v>
      </c>
      <c r="BH142" s="21">
        <f t="shared" si="62"/>
        <v>35.695357139072598</v>
      </c>
    </row>
    <row r="143" spans="1:60" x14ac:dyDescent="0.3">
      <c r="A143" s="9" t="s">
        <v>147</v>
      </c>
      <c r="B143" s="9" t="s">
        <v>119</v>
      </c>
      <c r="C143" s="9" t="s">
        <v>13</v>
      </c>
      <c r="D143" s="36" t="s">
        <v>78</v>
      </c>
      <c r="E143" s="36" t="s">
        <v>79</v>
      </c>
      <c r="F143" s="36" t="s">
        <v>90</v>
      </c>
      <c r="G143" s="36" t="s">
        <v>90</v>
      </c>
      <c r="H143" s="36" t="s">
        <v>80</v>
      </c>
      <c r="I143" s="9" t="s">
        <v>145</v>
      </c>
      <c r="J143" s="10">
        <f>SUMIFS('Historical Data'!D$2:D$93,'Historical Data'!$B$2:$B$93,'Final Prices IND without CO2 '!$D143,'Historical Data'!$A$2:$A$93,'Final Prices IND without CO2 '!$C143)</f>
        <v>85.296147322302062</v>
      </c>
      <c r="K143" s="10">
        <f>SUMIFS('Historical Data'!E$2:E$93,'Historical Data'!$B$2:$B$93,'Final Prices IND without CO2 '!$D143,'Historical Data'!$A$2:$A$93,'Final Prices IND without CO2 '!$C143)</f>
        <v>79.499708789187906</v>
      </c>
      <c r="L143" s="10">
        <f>SUMIFS('Historical Data'!F$2:F$93,'Historical Data'!$B$2:$B$93,'Final Prices IND without CO2 '!$D143,'Historical Data'!$A$2:$A$93,'Final Prices IND without CO2 '!$C143)</f>
        <v>77.623315612849936</v>
      </c>
      <c r="M143" s="10">
        <f>SUMIFS('Historical Data'!G$2:G$93,'Historical Data'!$B$2:$B$93,'Final Prices IND without CO2 '!$D143,'Historical Data'!$A$2:$A$93,'Final Prices IND without CO2 '!$C143)</f>
        <v>76.094958446300168</v>
      </c>
      <c r="N143" s="10">
        <f>SUMIFS('Historical Data'!H$2:H$93,'Historical Data'!$B$2:$B$93,'Final Prices IND without CO2 '!$D143,'Historical Data'!$A$2:$A$93,'Final Prices IND without CO2 '!$C143)</f>
        <v>79.62315686068149</v>
      </c>
      <c r="O143" s="10">
        <f>SUMIFS('Historical Data'!I$2:I$93,'Historical Data'!$B$2:$B$93,'Final Prices IND without CO2 '!$D143,'Historical Data'!$A$2:$A$93,'Final Prices IND without CO2 '!$C143)</f>
        <v>88.757097180857699</v>
      </c>
      <c r="P143" s="10">
        <f>SUMIFS('Historical Data'!J$2:J$93,'Historical Data'!$B$2:$B$93,'Final Prices IND without CO2 '!$D143,'Historical Data'!$A$2:$A$93,'Final Prices IND without CO2 '!$C143)</f>
        <v>95.090850011534542</v>
      </c>
      <c r="Q143" s="10">
        <f>SUMIFS('Historical Data'!K$2:K$93,'Historical Data'!$B$2:$B$93,'Final Prices IND without CO2 '!$D143,'Historical Data'!$A$2:$A$93,'Final Prices IND without CO2 '!$C143)</f>
        <v>101.97354402196862</v>
      </c>
      <c r="R143" s="10">
        <f>SUMIFS('Historical Data'!L$2:L$93,'Historical Data'!$B$2:$B$93,'Final Prices IND without CO2 '!$D143,'Historical Data'!$A$2:$A$93,'Final Prices IND without CO2 '!$C143)</f>
        <v>105.85344686755349</v>
      </c>
      <c r="S143" s="10">
        <f>SUMIFS('Historical Data'!M$2:M$93,'Historical Data'!$B$2:$B$93,'Final Prices IND without CO2 '!$D143,'Historical Data'!$A$2:$A$93,'Final Prices IND without CO2 '!$C143)</f>
        <v>114.08595361035513</v>
      </c>
      <c r="T143" s="10">
        <f>SUMIFS('Historical Data'!N$2:N$93,'Historical Data'!$B$2:$B$93,'Final Prices IND without CO2 '!$D143,'Historical Data'!$A$2:$A$93,'Final Prices IND without CO2 '!$C143)</f>
        <v>109.78187968904534</v>
      </c>
      <c r="U143" s="10">
        <f>SUMIFS('Historical Data'!O$2:O$93,'Historical Data'!$B$2:$B$93,'Final Prices IND without CO2 '!$D143,'Historical Data'!$A$2:$A$93,'Final Prices IND without CO2 '!$C143)</f>
        <v>110.77164430140562</v>
      </c>
      <c r="V143" s="10">
        <f>SUMIFS('Historical Data'!P$2:P$93,'Historical Data'!$B$2:$B$93,'Final Prices IND without CO2 '!$D143,'Historical Data'!$A$2:$A$93,'Final Prices IND without CO2 '!$C143)</f>
        <v>107.49443945536318</v>
      </c>
      <c r="W143" s="10">
        <f>SUMIFS('Historical Data'!Q$2:Q$93,'Historical Data'!$B$2:$B$93,'Final Prices IND without CO2 '!$D143,'Historical Data'!$A$2:$A$93,'Final Prices IND without CO2 '!$C143)</f>
        <v>108.99760796221882</v>
      </c>
      <c r="X143" s="10">
        <f>SUMIFS('Historical Data'!R$2:R$93,'Historical Data'!$B$2:$B$93,'Final Prices IND without CO2 '!$D143,'Historical Data'!$A$2:$A$93,'Final Prices IND without CO2 '!$C143)</f>
        <v>95.14768865551585</v>
      </c>
      <c r="Y143" s="10">
        <f>SUMIFS('Historical Data'!S$2:S$93,'Historical Data'!$B$2:$B$93,'Final Prices IND without CO2 '!$D143,'Historical Data'!$A$2:$A$93,'Final Prices IND without CO2 '!$C143)</f>
        <v>89.335455773396404</v>
      </c>
      <c r="Z143" s="10">
        <f>SUMIFS('Historical Data'!T$2:T$93,'Historical Data'!$B$2:$B$93,'Final Prices IND without CO2 '!$D143,'Historical Data'!$A$2:$A$93,'Final Prices IND without CO2 '!$C143)</f>
        <v>80.72875253586875</v>
      </c>
      <c r="AA143" s="10">
        <f>SUMIFS('Historical Data'!U$2:U$93,'Historical Data'!$B$2:$B$93,'Final Prices IND without CO2 '!$D143,'Historical Data'!$A$2:$A$93,'Final Prices IND without CO2 '!$C143)</f>
        <v>74.730384476447611</v>
      </c>
      <c r="AB143" s="18">
        <f>AB147/AA147*AA143</f>
        <v>55.526277400770034</v>
      </c>
      <c r="AC143" s="18">
        <f t="shared" ref="AC143:AX143" si="218">AC147/AB147*AB143</f>
        <v>50.66690526781187</v>
      </c>
      <c r="AD143" s="18">
        <f t="shared" si="218"/>
        <v>47.424413621674482</v>
      </c>
      <c r="AE143" s="18">
        <f t="shared" si="218"/>
        <v>46.949712536824634</v>
      </c>
      <c r="AF143" s="18">
        <f t="shared" si="218"/>
        <v>45.708730012155648</v>
      </c>
      <c r="AG143" s="18">
        <f t="shared" si="218"/>
        <v>45.330423756646788</v>
      </c>
      <c r="AH143" s="18">
        <f t="shared" si="218"/>
        <v>43.024716866389518</v>
      </c>
      <c r="AI143" s="18">
        <f t="shared" si="218"/>
        <v>48.850410221406385</v>
      </c>
      <c r="AJ143" s="18">
        <f t="shared" si="218"/>
        <v>51.033789519548449</v>
      </c>
      <c r="AK143" s="18">
        <f t="shared" si="218"/>
        <v>53.887056331384741</v>
      </c>
      <c r="AL143" s="18">
        <f t="shared" si="218"/>
        <v>52.885940397322329</v>
      </c>
      <c r="AM143" s="18">
        <f t="shared" si="218"/>
        <v>52.079507546540356</v>
      </c>
      <c r="AN143" s="18">
        <f t="shared" si="218"/>
        <v>43.338059158051493</v>
      </c>
      <c r="AO143" s="18">
        <f t="shared" si="218"/>
        <v>41.284373183310358</v>
      </c>
      <c r="AP143" s="18">
        <f t="shared" si="218"/>
        <v>39.691365124301328</v>
      </c>
      <c r="AQ143" s="18">
        <f t="shared" si="218"/>
        <v>39.019581348513711</v>
      </c>
      <c r="AR143" s="18">
        <f t="shared" si="218"/>
        <v>37.741821262780697</v>
      </c>
      <c r="AS143" s="18">
        <f t="shared" si="218"/>
        <v>34.967862591180236</v>
      </c>
      <c r="AT143" s="18">
        <f t="shared" si="218"/>
        <v>34.529836105299715</v>
      </c>
      <c r="AU143" s="18">
        <f t="shared" si="218"/>
        <v>33.848699371680325</v>
      </c>
      <c r="AV143" s="18">
        <f t="shared" si="218"/>
        <v>33.19437016922646</v>
      </c>
      <c r="AW143" s="18">
        <f t="shared" si="218"/>
        <v>32.725973376557739</v>
      </c>
      <c r="AX143" s="18">
        <f t="shared" si="218"/>
        <v>34.617828550081256</v>
      </c>
      <c r="AY143" s="21">
        <f t="shared" si="216"/>
        <v>33.499319182901246</v>
      </c>
      <c r="AZ143" s="21">
        <f t="shared" si="54"/>
        <v>33.794647531078411</v>
      </c>
      <c r="BA143" s="21">
        <f t="shared" si="55"/>
        <v>34.158597920983198</v>
      </c>
      <c r="BB143" s="21">
        <f t="shared" si="56"/>
        <v>34.371893733274817</v>
      </c>
      <c r="BC143" s="21">
        <f t="shared" si="57"/>
        <v>34.138680115004505</v>
      </c>
      <c r="BD143" s="21">
        <f t="shared" si="58"/>
        <v>34.549418116569313</v>
      </c>
      <c r="BE143" s="21">
        <f t="shared" si="59"/>
        <v>34.649534492882992</v>
      </c>
      <c r="BF143" s="21">
        <f t="shared" si="60"/>
        <v>34.721444133871188</v>
      </c>
      <c r="BG143" s="21">
        <f t="shared" si="61"/>
        <v>34.849180672041911</v>
      </c>
      <c r="BH143" s="21">
        <f t="shared" si="62"/>
        <v>35.059559645486956</v>
      </c>
    </row>
    <row r="144" spans="1:60" x14ac:dyDescent="0.3">
      <c r="A144" s="9" t="s">
        <v>147</v>
      </c>
      <c r="B144" s="9" t="s">
        <v>119</v>
      </c>
      <c r="C144" s="9" t="s">
        <v>15</v>
      </c>
      <c r="D144" s="36" t="s">
        <v>78</v>
      </c>
      <c r="E144" s="36" t="s">
        <v>79</v>
      </c>
      <c r="F144" s="36" t="s">
        <v>90</v>
      </c>
      <c r="G144" s="36" t="s">
        <v>90</v>
      </c>
      <c r="H144" s="36" t="s">
        <v>80</v>
      </c>
      <c r="I144" s="9" t="s">
        <v>145</v>
      </c>
      <c r="J144" s="10">
        <f>SUMIFS('Historical Data'!D$2:D$93,'Historical Data'!$B$2:$B$93,'Final Prices IND without CO2 '!$D144,'Historical Data'!$A$2:$A$93,'Final Prices IND without CO2 '!$C144)</f>
        <v>70.54613398112798</v>
      </c>
      <c r="K144" s="10">
        <f>SUMIFS('Historical Data'!E$2:E$93,'Historical Data'!$B$2:$B$93,'Final Prices IND without CO2 '!$D144,'Historical Data'!$A$2:$A$93,'Final Prices IND without CO2 '!$C144)</f>
        <v>68.049313560937364</v>
      </c>
      <c r="L144" s="10">
        <f>SUMIFS('Historical Data'!F$2:F$93,'Historical Data'!$B$2:$B$93,'Final Prices IND without CO2 '!$D144,'Historical Data'!$A$2:$A$93,'Final Prices IND without CO2 '!$C144)</f>
        <v>67.59372013566697</v>
      </c>
      <c r="M144" s="10">
        <f>SUMIFS('Historical Data'!G$2:G$93,'Historical Data'!$B$2:$B$93,'Final Prices IND without CO2 '!$D144,'Historical Data'!$A$2:$A$93,'Final Prices IND without CO2 '!$C144)</f>
        <v>66.197557467803847</v>
      </c>
      <c r="N144" s="10">
        <f>SUMIFS('Historical Data'!H$2:H$93,'Historical Data'!$B$2:$B$93,'Final Prices IND without CO2 '!$D144,'Historical Data'!$A$2:$A$93,'Final Prices IND without CO2 '!$C144)</f>
        <v>66.59229362038262</v>
      </c>
      <c r="O144" s="10">
        <f>SUMIFS('Historical Data'!I$2:I$93,'Historical Data'!$B$2:$B$93,'Final Prices IND without CO2 '!$D144,'Historical Data'!$A$2:$A$93,'Final Prices IND without CO2 '!$C144)</f>
        <v>65.456247420893604</v>
      </c>
      <c r="P144" s="10">
        <f>SUMIFS('Historical Data'!J$2:J$93,'Historical Data'!$B$2:$B$93,'Final Prices IND without CO2 '!$D144,'Historical Data'!$A$2:$A$93,'Final Prices IND without CO2 '!$C144)</f>
        <v>64.372390863544553</v>
      </c>
      <c r="Q144" s="10">
        <f>SUMIFS('Historical Data'!K$2:K$93,'Historical Data'!$B$2:$B$93,'Final Prices IND without CO2 '!$D144,'Historical Data'!$A$2:$A$93,'Final Prices IND without CO2 '!$C144)</f>
        <v>64.463707415720307</v>
      </c>
      <c r="R144" s="10">
        <f>SUMIFS('Historical Data'!L$2:L$93,'Historical Data'!$B$2:$B$93,'Final Prices IND without CO2 '!$D144,'Historical Data'!$A$2:$A$93,'Final Prices IND without CO2 '!$C144)</f>
        <v>69.253343751571606</v>
      </c>
      <c r="S144" s="10">
        <f>SUMIFS('Historical Data'!M$2:M$93,'Historical Data'!$B$2:$B$93,'Final Prices IND without CO2 '!$D144,'Historical Data'!$A$2:$A$93,'Final Prices IND without CO2 '!$C144)</f>
        <v>74.922052929010576</v>
      </c>
      <c r="T144" s="10">
        <f>SUMIFS('Historical Data'!N$2:N$93,'Historical Data'!$B$2:$B$93,'Final Prices IND without CO2 '!$D144,'Historical Data'!$A$2:$A$93,'Final Prices IND without CO2 '!$C144)</f>
        <v>80.296552957905519</v>
      </c>
      <c r="U144" s="10">
        <f>SUMIFS('Historical Data'!O$2:O$93,'Historical Data'!$B$2:$B$93,'Final Prices IND without CO2 '!$D144,'Historical Data'!$A$2:$A$93,'Final Prices IND without CO2 '!$C144)</f>
        <v>87.210485459055164</v>
      </c>
      <c r="V144" s="10">
        <f>SUMIFS('Historical Data'!P$2:P$93,'Historical Data'!$B$2:$B$93,'Final Prices IND without CO2 '!$D144,'Historical Data'!$A$2:$A$93,'Final Prices IND without CO2 '!$C144)</f>
        <v>90.028752400159775</v>
      </c>
      <c r="W144" s="10">
        <f>SUMIFS('Historical Data'!Q$2:Q$93,'Historical Data'!$B$2:$B$93,'Final Prices IND without CO2 '!$D144,'Historical Data'!$A$2:$A$93,'Final Prices IND without CO2 '!$C144)</f>
        <v>93.301133140713361</v>
      </c>
      <c r="X144" s="10">
        <f>SUMIFS('Historical Data'!R$2:R$93,'Historical Data'!$B$2:$B$93,'Final Prices IND without CO2 '!$D144,'Historical Data'!$A$2:$A$93,'Final Prices IND without CO2 '!$C144)</f>
        <v>97.972898456244195</v>
      </c>
      <c r="Y144" s="10">
        <f>SUMIFS('Historical Data'!S$2:S$93,'Historical Data'!$B$2:$B$93,'Final Prices IND without CO2 '!$D144,'Historical Data'!$A$2:$A$93,'Final Prices IND without CO2 '!$C144)</f>
        <v>100.68459731747508</v>
      </c>
      <c r="Z144" s="10">
        <f>SUMIFS('Historical Data'!T$2:T$93,'Historical Data'!$B$2:$B$93,'Final Prices IND without CO2 '!$D144,'Historical Data'!$A$2:$A$93,'Final Prices IND without CO2 '!$C144)</f>
        <v>94.758923537317145</v>
      </c>
      <c r="AA144" s="10">
        <f>SUMIFS('Historical Data'!U$2:U$93,'Historical Data'!$B$2:$B$93,'Final Prices IND without CO2 '!$D144,'Historical Data'!$A$2:$A$93,'Final Prices IND without CO2 '!$C144)</f>
        <v>96.03201460652879</v>
      </c>
      <c r="AB144" s="12">
        <f>AA144*SUMIFS('Projection of Power Price '!E$47:E$90,'Projection of Power Price '!$A$47:$A$90,'Final Prices IND without CO2 '!$C144,'Projection of Power Price '!$B$47:$B$90,'Final Prices IND without CO2 '!$B144)/SUMIFS('Projection of Power Price '!D$47:D$90,'Projection of Power Price '!$A$47:$A$90,'Final Prices IND without CO2 '!$C144,'Projection of Power Price '!$B$47:$B$90,'Final Prices IND without CO2 '!$B144)</f>
        <v>76.090559472194684</v>
      </c>
      <c r="AC144" s="12">
        <f>AB144*SUMIFS('Projection of Power Price '!F$47:F$90,'Projection of Power Price '!$A$47:$A$90,'Final Prices IND without CO2 '!$C144,'Projection of Power Price '!$B$47:$B$90,'Final Prices IND without CO2 '!$B144)/SUMIFS('Projection of Power Price '!E$47:E$90,'Projection of Power Price '!$A$47:$A$90,'Final Prices IND without CO2 '!$C144,'Projection of Power Price '!$B$47:$B$90,'Final Prices IND without CO2 '!$B144)</f>
        <v>72.866632313864685</v>
      </c>
      <c r="AD144" s="12">
        <f>AC144*SUMIFS('Projection of Power Price '!G$47:G$90,'Projection of Power Price '!$A$47:$A$90,'Final Prices IND without CO2 '!$C144,'Projection of Power Price '!$B$47:$B$90,'Final Prices IND without CO2 '!$B144)/SUMIFS('Projection of Power Price '!F$47:F$90,'Projection of Power Price '!$A$47:$A$90,'Final Prices IND without CO2 '!$C144,'Projection of Power Price '!$B$47:$B$90,'Final Prices IND without CO2 '!$B144)</f>
        <v>72.777690601565197</v>
      </c>
      <c r="AE144" s="12">
        <f>AD144*SUMIFS('Projection of Power Price '!H$47:H$90,'Projection of Power Price '!$A$47:$A$90,'Final Prices IND without CO2 '!$C144,'Projection of Power Price '!$B$47:$B$90,'Final Prices IND without CO2 '!$B144)/SUMIFS('Projection of Power Price '!G$47:G$90,'Projection of Power Price '!$A$47:$A$90,'Final Prices IND without CO2 '!$C144,'Projection of Power Price '!$B$47:$B$90,'Final Prices IND without CO2 '!$B144)</f>
        <v>62.425601953881625</v>
      </c>
      <c r="AF144" s="12">
        <f>AE144*SUMIFS('Projection of Power Price '!I$47:I$90,'Projection of Power Price '!$A$47:$A$90,'Final Prices IND without CO2 '!$C144,'Projection of Power Price '!$B$47:$B$90,'Final Prices IND without CO2 '!$B144)/SUMIFS('Projection of Power Price '!H$47:H$90,'Projection of Power Price '!$A$47:$A$90,'Final Prices IND without CO2 '!$C144,'Projection of Power Price '!$B$47:$B$90,'Final Prices IND without CO2 '!$B144)</f>
        <v>61.647437162220932</v>
      </c>
      <c r="AG144" s="12">
        <f>AF144*SUMIFS('Projection of Power Price '!J$47:J$90,'Projection of Power Price '!$A$47:$A$90,'Final Prices IND without CO2 '!$C144,'Projection of Power Price '!$B$47:$B$90,'Final Prices IND without CO2 '!$B144)/SUMIFS('Projection of Power Price '!I$47:I$90,'Projection of Power Price '!$A$47:$A$90,'Final Prices IND without CO2 '!$C144,'Projection of Power Price '!$B$47:$B$90,'Final Prices IND without CO2 '!$B144)</f>
        <v>62.837971732374989</v>
      </c>
      <c r="AH144" s="12">
        <f>AG144*SUMIFS('Projection of Power Price '!K$47:K$90,'Projection of Power Price '!$A$47:$A$90,'Final Prices IND without CO2 '!$C144,'Projection of Power Price '!$B$47:$B$90,'Final Prices IND without CO2 '!$B144)/SUMIFS('Projection of Power Price '!J$47:J$90,'Projection of Power Price '!$A$47:$A$90,'Final Prices IND without CO2 '!$C144,'Projection of Power Price '!$B$47:$B$90,'Final Prices IND without CO2 '!$B144)</f>
        <v>61.459148126598109</v>
      </c>
      <c r="AI144" s="12">
        <f>AH144*SUMIFS('Projection of Power Price '!L$47:L$90,'Projection of Power Price '!$A$47:$A$90,'Final Prices IND without CO2 '!$C144,'Projection of Power Price '!$B$47:$B$90,'Final Prices IND without CO2 '!$B144)/SUMIFS('Projection of Power Price '!K$47:K$90,'Projection of Power Price '!$A$47:$A$90,'Final Prices IND without CO2 '!$C144,'Projection of Power Price '!$B$47:$B$90,'Final Prices IND without CO2 '!$B144)</f>
        <v>72.868920076102157</v>
      </c>
      <c r="AJ144" s="12">
        <f>AI144*SUMIFS('Projection of Power Price '!M$47:M$90,'Projection of Power Price '!$A$47:$A$90,'Final Prices IND without CO2 '!$C144,'Projection of Power Price '!$B$47:$B$90,'Final Prices IND without CO2 '!$B144)/SUMIFS('Projection of Power Price '!L$47:L$90,'Projection of Power Price '!$A$47:$A$90,'Final Prices IND without CO2 '!$C144,'Projection of Power Price '!$B$47:$B$90,'Final Prices IND without CO2 '!$B144)</f>
        <v>75.442338013296762</v>
      </c>
      <c r="AK144" s="12">
        <f>AJ144*SUMIFS('Projection of Power Price '!N$47:N$90,'Projection of Power Price '!$A$47:$A$90,'Final Prices IND without CO2 '!$C144,'Projection of Power Price '!$B$47:$B$90,'Final Prices IND without CO2 '!$B144)/SUMIFS('Projection of Power Price '!M$47:M$90,'Projection of Power Price '!$A$47:$A$90,'Final Prices IND without CO2 '!$C144,'Projection of Power Price '!$B$47:$B$90,'Final Prices IND without CO2 '!$B144)</f>
        <v>75.688157934397609</v>
      </c>
      <c r="AL144" s="12">
        <f>AK144*SUMIFS('Projection of Power Price '!O$47:O$90,'Projection of Power Price '!$A$47:$A$90,'Final Prices IND without CO2 '!$C144,'Projection of Power Price '!$B$47:$B$90,'Final Prices IND without CO2 '!$B144)/SUMIFS('Projection of Power Price '!N$47:N$90,'Projection of Power Price '!$A$47:$A$90,'Final Prices IND without CO2 '!$C144,'Projection of Power Price '!$B$47:$B$90,'Final Prices IND without CO2 '!$B144)</f>
        <v>75.212351286798054</v>
      </c>
      <c r="AM144" s="12">
        <f>AL144*SUMIFS('Projection of Power Price '!P$47:P$90,'Projection of Power Price '!$A$47:$A$90,'Final Prices IND without CO2 '!$C144,'Projection of Power Price '!$B$47:$B$90,'Final Prices IND without CO2 '!$B144)/SUMIFS('Projection of Power Price '!O$47:O$90,'Projection of Power Price '!$A$47:$A$90,'Final Prices IND without CO2 '!$C144,'Projection of Power Price '!$B$47:$B$90,'Final Prices IND without CO2 '!$B144)</f>
        <v>74.91853172447837</v>
      </c>
      <c r="AN144" s="12">
        <f>AM144*SUMIFS('Projection of Power Price '!Q$47:Q$90,'Projection of Power Price '!$A$47:$A$90,'Final Prices IND without CO2 '!$C144,'Projection of Power Price '!$B$47:$B$90,'Final Prices IND without CO2 '!$B144)/SUMIFS('Projection of Power Price '!P$47:P$90,'Projection of Power Price '!$A$47:$A$90,'Final Prices IND without CO2 '!$C144,'Projection of Power Price '!$B$47:$B$90,'Final Prices IND without CO2 '!$B144)</f>
        <v>65.786578335421098</v>
      </c>
      <c r="AO144" s="12">
        <f>AN144*SUMIFS('Projection of Power Price '!R$47:R$90,'Projection of Power Price '!$A$47:$A$90,'Final Prices IND without CO2 '!$C144,'Projection of Power Price '!$B$47:$B$90,'Final Prices IND without CO2 '!$B144)/SUMIFS('Projection of Power Price '!Q$47:Q$90,'Projection of Power Price '!$A$47:$A$90,'Final Prices IND without CO2 '!$C144,'Projection of Power Price '!$B$47:$B$90,'Final Prices IND without CO2 '!$B144)</f>
        <v>62.651139029189544</v>
      </c>
      <c r="AP144" s="12">
        <f>AO144*SUMIFS('Projection of Power Price '!S$47:S$90,'Projection of Power Price '!$A$47:$A$90,'Final Prices IND without CO2 '!$C144,'Projection of Power Price '!$B$47:$B$90,'Final Prices IND without CO2 '!$B144)/SUMIFS('Projection of Power Price '!R$47:R$90,'Projection of Power Price '!$A$47:$A$90,'Final Prices IND without CO2 '!$C144,'Projection of Power Price '!$B$47:$B$90,'Final Prices IND without CO2 '!$B144)</f>
        <v>60.394056129481733</v>
      </c>
      <c r="AQ144" s="12">
        <f>AP144*SUMIFS('Projection of Power Price '!T$47:T$90,'Projection of Power Price '!$A$47:$A$90,'Final Prices IND without CO2 '!$C144,'Projection of Power Price '!$B$47:$B$90,'Final Prices IND without CO2 '!$B144)/SUMIFS('Projection of Power Price '!S$47:S$90,'Projection of Power Price '!$A$47:$A$90,'Final Prices IND without CO2 '!$C144,'Projection of Power Price '!$B$47:$B$90,'Final Prices IND without CO2 '!$B144)</f>
        <v>58.478722483316695</v>
      </c>
      <c r="AR144" s="12">
        <f>AQ144*SUMIFS('Projection of Power Price '!U$47:U$90,'Projection of Power Price '!$A$47:$A$90,'Final Prices IND without CO2 '!$C144,'Projection of Power Price '!$B$47:$B$90,'Final Prices IND without CO2 '!$B144)/SUMIFS('Projection of Power Price '!T$47:T$90,'Projection of Power Price '!$A$47:$A$90,'Final Prices IND without CO2 '!$C144,'Projection of Power Price '!$B$47:$B$90,'Final Prices IND without CO2 '!$B144)</f>
        <v>56.909017808129683</v>
      </c>
      <c r="AS144" s="12">
        <f>AR144*SUMIFS('Projection of Power Price '!V$47:V$90,'Projection of Power Price '!$A$47:$A$90,'Final Prices IND without CO2 '!$C144,'Projection of Power Price '!$B$47:$B$90,'Final Prices IND without CO2 '!$B144)/SUMIFS('Projection of Power Price '!U$47:U$90,'Projection of Power Price '!$A$47:$A$90,'Final Prices IND without CO2 '!$C144,'Projection of Power Price '!$B$47:$B$90,'Final Prices IND without CO2 '!$B144)</f>
        <v>57.600256688121398</v>
      </c>
      <c r="AT144" s="12">
        <f>AS144*SUMIFS('Projection of Power Price '!W$47:W$90,'Projection of Power Price '!$A$47:$A$90,'Final Prices IND without CO2 '!$C144,'Projection of Power Price '!$B$47:$B$90,'Final Prices IND without CO2 '!$B144)/SUMIFS('Projection of Power Price '!V$47:V$90,'Projection of Power Price '!$A$47:$A$90,'Final Prices IND without CO2 '!$C144,'Projection of Power Price '!$B$47:$B$90,'Final Prices IND without CO2 '!$B144)</f>
        <v>57.04979229973933</v>
      </c>
      <c r="AU144" s="12">
        <f>AT144*SUMIFS('Projection of Power Price '!X$47:X$90,'Projection of Power Price '!$A$47:$A$90,'Final Prices IND without CO2 '!$C144,'Projection of Power Price '!$B$47:$B$90,'Final Prices IND without CO2 '!$B144)/SUMIFS('Projection of Power Price '!W$47:W$90,'Projection of Power Price '!$A$47:$A$90,'Final Prices IND without CO2 '!$C144,'Projection of Power Price '!$B$47:$B$90,'Final Prices IND without CO2 '!$B144)</f>
        <v>54.18933410578105</v>
      </c>
      <c r="AV144" s="12">
        <f>AU144*SUMIFS('Projection of Power Price '!Y$47:Y$90,'Projection of Power Price '!$A$47:$A$90,'Final Prices IND without CO2 '!$C144,'Projection of Power Price '!$B$47:$B$90,'Final Prices IND without CO2 '!$B144)/SUMIFS('Projection of Power Price '!X$47:X$90,'Projection of Power Price '!$A$47:$A$90,'Final Prices IND without CO2 '!$C144,'Projection of Power Price '!$B$47:$B$90,'Final Prices IND without CO2 '!$B144)</f>
        <v>53.645164988548004</v>
      </c>
      <c r="AW144" s="12">
        <f>AV144*SUMIFS('Projection of Power Price '!Z$47:Z$90,'Projection of Power Price '!$A$47:$A$90,'Final Prices IND without CO2 '!$C144,'Projection of Power Price '!$B$47:$B$90,'Final Prices IND without CO2 '!$B144)/SUMIFS('Projection of Power Price '!Y$47:Y$90,'Projection of Power Price '!$A$47:$A$90,'Final Prices IND without CO2 '!$C144,'Projection of Power Price '!$B$47:$B$90,'Final Prices IND without CO2 '!$B144)</f>
        <v>52.630043323829568</v>
      </c>
      <c r="AX144" s="12">
        <f>AW144*SUMIFS('Projection of Power Price '!AA$47:AA$90,'Projection of Power Price '!$A$47:$A$90,'Final Prices IND without CO2 '!$C144,'Projection of Power Price '!$B$47:$B$90,'Final Prices IND without CO2 '!$B144)/SUMIFS('Projection of Power Price '!Z$47:Z$90,'Projection of Power Price '!$A$47:$A$90,'Final Prices IND without CO2 '!$C144,'Projection of Power Price '!$B$47:$B$90,'Final Prices IND without CO2 '!$B144)</f>
        <v>52.647503737439877</v>
      </c>
      <c r="AY144" s="21">
        <f t="shared" si="216"/>
        <v>50.923207319102403</v>
      </c>
      <c r="AZ144" s="21">
        <f t="shared" si="54"/>
        <v>50.548076247600648</v>
      </c>
      <c r="BA144" s="21">
        <f t="shared" si="55"/>
        <v>49.708495077317593</v>
      </c>
      <c r="BB144" s="21">
        <f t="shared" si="56"/>
        <v>48.908707946199002</v>
      </c>
      <c r="BC144" s="21">
        <f t="shared" si="57"/>
        <v>47.939506918251709</v>
      </c>
      <c r="BD144" s="21">
        <f t="shared" si="58"/>
        <v>47.323567970763406</v>
      </c>
      <c r="BE144" s="21">
        <f t="shared" si="59"/>
        <v>46.420269418204271</v>
      </c>
      <c r="BF144" s="21">
        <f t="shared" si="60"/>
        <v>45.611632078048615</v>
      </c>
      <c r="BG144" s="21">
        <f t="shared" si="61"/>
        <v>44.806720095388982</v>
      </c>
      <c r="BH144" s="21">
        <f t="shared" si="62"/>
        <v>44.027086434599369</v>
      </c>
    </row>
    <row r="145" spans="1:60" x14ac:dyDescent="0.3">
      <c r="A145" s="9" t="s">
        <v>147</v>
      </c>
      <c r="B145" s="9" t="s">
        <v>119</v>
      </c>
      <c r="C145" s="9" t="s">
        <v>17</v>
      </c>
      <c r="D145" s="36" t="s">
        <v>78</v>
      </c>
      <c r="E145" s="36" t="s">
        <v>79</v>
      </c>
      <c r="F145" s="36" t="s">
        <v>90</v>
      </c>
      <c r="G145" s="36" t="s">
        <v>90</v>
      </c>
      <c r="H145" s="36" t="s">
        <v>80</v>
      </c>
      <c r="I145" s="9" t="s">
        <v>145</v>
      </c>
      <c r="J145" s="10">
        <f>SUMIFS('Historical Data'!D$2:D$93,'Historical Data'!$B$2:$B$93,'Final Prices IND without CO2 '!$D145,'Historical Data'!$A$2:$A$93,'Final Prices IND without CO2 '!$C145)</f>
        <v>55.875915372123586</v>
      </c>
      <c r="K145" s="10">
        <f>SUMIFS('Historical Data'!E$2:E$93,'Historical Data'!$B$2:$B$93,'Final Prices IND without CO2 '!$D145,'Historical Data'!$A$2:$A$93,'Final Prices IND without CO2 '!$C145)</f>
        <v>61.0150060573079</v>
      </c>
      <c r="L145" s="10">
        <f>SUMIFS('Historical Data'!F$2:F$93,'Historical Data'!$B$2:$B$93,'Final Prices IND without CO2 '!$D145,'Historical Data'!$A$2:$A$93,'Final Prices IND without CO2 '!$C145)</f>
        <v>63.229646949538342</v>
      </c>
      <c r="M145" s="10">
        <f>SUMIFS('Historical Data'!G$2:G$93,'Historical Data'!$B$2:$B$93,'Final Prices IND without CO2 '!$D145,'Historical Data'!$A$2:$A$93,'Final Prices IND without CO2 '!$C145)</f>
        <v>70.359631086166516</v>
      </c>
      <c r="N145" s="10">
        <f>SUMIFS('Historical Data'!H$2:H$93,'Historical Data'!$B$2:$B$93,'Final Prices IND without CO2 '!$D145,'Historical Data'!$A$2:$A$93,'Final Prices IND without CO2 '!$C145)</f>
        <v>73.987962521375664</v>
      </c>
      <c r="O145" s="10">
        <f>SUMIFS('Historical Data'!I$2:I$93,'Historical Data'!$B$2:$B$93,'Final Prices IND without CO2 '!$D145,'Historical Data'!$A$2:$A$93,'Final Prices IND without CO2 '!$C145)</f>
        <v>79.570188007310122</v>
      </c>
      <c r="P145" s="10">
        <f>SUMIFS('Historical Data'!J$2:J$93,'Historical Data'!$B$2:$B$93,'Final Prices IND without CO2 '!$D145,'Historical Data'!$A$2:$A$93,'Final Prices IND without CO2 '!$C145)</f>
        <v>87.02547094509751</v>
      </c>
      <c r="Q145" s="10">
        <f>SUMIFS('Historical Data'!K$2:K$93,'Historical Data'!$B$2:$B$93,'Final Prices IND without CO2 '!$D145,'Historical Data'!$A$2:$A$93,'Final Prices IND without CO2 '!$C145)</f>
        <v>90.054413839702192</v>
      </c>
      <c r="R145" s="10">
        <f>SUMIFS('Historical Data'!L$2:L$93,'Historical Data'!$B$2:$B$93,'Final Prices IND without CO2 '!$D145,'Historical Data'!$A$2:$A$93,'Final Prices IND without CO2 '!$C145)</f>
        <v>97.350676400004573</v>
      </c>
      <c r="S145" s="10">
        <f>SUMIFS('Historical Data'!M$2:M$93,'Historical Data'!$B$2:$B$93,'Final Prices IND without CO2 '!$D145,'Historical Data'!$A$2:$A$93,'Final Prices IND without CO2 '!$C145)</f>
        <v>110.52594761840385</v>
      </c>
      <c r="T145" s="10">
        <f>SUMIFS('Historical Data'!N$2:N$93,'Historical Data'!$B$2:$B$93,'Final Prices IND without CO2 '!$D145,'Historical Data'!$A$2:$A$93,'Final Prices IND without CO2 '!$C145)</f>
        <v>111.60469114924567</v>
      </c>
      <c r="U145" s="10">
        <f>SUMIFS('Historical Data'!O$2:O$93,'Historical Data'!$B$2:$B$93,'Final Prices IND without CO2 '!$D145,'Historical Data'!$A$2:$A$93,'Final Prices IND without CO2 '!$C145)</f>
        <v>120.47726300996807</v>
      </c>
      <c r="V145" s="10">
        <f>SUMIFS('Historical Data'!P$2:P$93,'Historical Data'!$B$2:$B$93,'Final Prices IND without CO2 '!$D145,'Historical Data'!$A$2:$A$93,'Final Prices IND without CO2 '!$C145)</f>
        <v>120.92711303560019</v>
      </c>
      <c r="W145" s="10">
        <f>SUMIFS('Historical Data'!Q$2:Q$93,'Historical Data'!$B$2:$B$93,'Final Prices IND without CO2 '!$D145,'Historical Data'!$A$2:$A$93,'Final Prices IND without CO2 '!$C145)</f>
        <v>131.33623691357576</v>
      </c>
      <c r="X145" s="10">
        <f>SUMIFS('Historical Data'!R$2:R$93,'Historical Data'!$B$2:$B$93,'Final Prices IND without CO2 '!$D145,'Historical Data'!$A$2:$A$93,'Final Prices IND without CO2 '!$C145)</f>
        <v>134.79894656378886</v>
      </c>
      <c r="Y145" s="10">
        <f>SUMIFS('Historical Data'!S$2:S$93,'Historical Data'!$B$2:$B$93,'Final Prices IND without CO2 '!$D145,'Historical Data'!$A$2:$A$93,'Final Prices IND without CO2 '!$C145)</f>
        <v>133.16021281303202</v>
      </c>
      <c r="Z145" s="10">
        <f>SUMIFS('Historical Data'!T$2:T$93,'Historical Data'!$B$2:$B$93,'Final Prices IND without CO2 '!$D145,'Historical Data'!$A$2:$A$93,'Final Prices IND without CO2 '!$C145)</f>
        <v>129.02431718997192</v>
      </c>
      <c r="AA145" s="10">
        <f>SUMIFS('Historical Data'!U$2:U$93,'Historical Data'!$B$2:$B$93,'Final Prices IND without CO2 '!$D145,'Historical Data'!$A$2:$A$93,'Final Prices IND without CO2 '!$C145)</f>
        <v>126.4975190253278</v>
      </c>
      <c r="AB145" s="12">
        <f>AA145*SUMIFS('Projection of Power Price '!E$47:E$90,'Projection of Power Price '!$A$47:$A$90,'Final Prices IND without CO2 '!$C145,'Projection of Power Price '!$B$47:$B$90,'Final Prices IND without CO2 '!$B145)/SUMIFS('Projection of Power Price '!D$47:D$90,'Projection of Power Price '!$A$47:$A$90,'Final Prices IND without CO2 '!$C145,'Projection of Power Price '!$B$47:$B$90,'Final Prices IND without CO2 '!$B145)</f>
        <v>102.09454260855779</v>
      </c>
      <c r="AC145" s="12">
        <f>AB145*SUMIFS('Projection of Power Price '!F$47:F$90,'Projection of Power Price '!$A$47:$A$90,'Final Prices IND without CO2 '!$C145,'Projection of Power Price '!$B$47:$B$90,'Final Prices IND without CO2 '!$B145)/SUMIFS('Projection of Power Price '!E$47:E$90,'Projection of Power Price '!$A$47:$A$90,'Final Prices IND without CO2 '!$C145,'Projection of Power Price '!$B$47:$B$90,'Final Prices IND without CO2 '!$B145)</f>
        <v>89.461726440899213</v>
      </c>
      <c r="AD145" s="12">
        <f>AC145*SUMIFS('Projection of Power Price '!G$47:G$90,'Projection of Power Price '!$A$47:$A$90,'Final Prices IND without CO2 '!$C145,'Projection of Power Price '!$B$47:$B$90,'Final Prices IND without CO2 '!$B145)/SUMIFS('Projection of Power Price '!F$47:F$90,'Projection of Power Price '!$A$47:$A$90,'Final Prices IND without CO2 '!$C145,'Projection of Power Price '!$B$47:$B$90,'Final Prices IND without CO2 '!$B145)</f>
        <v>85.834291462247094</v>
      </c>
      <c r="AE145" s="12">
        <f>AD145*SUMIFS('Projection of Power Price '!H$47:H$90,'Projection of Power Price '!$A$47:$A$90,'Final Prices IND without CO2 '!$C145,'Projection of Power Price '!$B$47:$B$90,'Final Prices IND without CO2 '!$B145)/SUMIFS('Projection of Power Price '!G$47:G$90,'Projection of Power Price '!$A$47:$A$90,'Final Prices IND without CO2 '!$C145,'Projection of Power Price '!$B$47:$B$90,'Final Prices IND without CO2 '!$B145)</f>
        <v>96.442630349926475</v>
      </c>
      <c r="AF145" s="12">
        <f>AE145*SUMIFS('Projection of Power Price '!I$47:I$90,'Projection of Power Price '!$A$47:$A$90,'Final Prices IND without CO2 '!$C145,'Projection of Power Price '!$B$47:$B$90,'Final Prices IND without CO2 '!$B145)/SUMIFS('Projection of Power Price '!H$47:H$90,'Projection of Power Price '!$A$47:$A$90,'Final Prices IND without CO2 '!$C145,'Projection of Power Price '!$B$47:$B$90,'Final Prices IND without CO2 '!$B145)</f>
        <v>95.716778425607188</v>
      </c>
      <c r="AG145" s="12">
        <f>AF145*SUMIFS('Projection of Power Price '!J$47:J$90,'Projection of Power Price '!$A$47:$A$90,'Final Prices IND without CO2 '!$C145,'Projection of Power Price '!$B$47:$B$90,'Final Prices IND without CO2 '!$B145)/SUMIFS('Projection of Power Price '!I$47:I$90,'Projection of Power Price '!$A$47:$A$90,'Final Prices IND without CO2 '!$C145,'Projection of Power Price '!$B$47:$B$90,'Final Prices IND without CO2 '!$B145)</f>
        <v>97.453767779735216</v>
      </c>
      <c r="AH145" s="12">
        <f>AG145*SUMIFS('Projection of Power Price '!K$47:K$90,'Projection of Power Price '!$A$47:$A$90,'Final Prices IND without CO2 '!$C145,'Projection of Power Price '!$B$47:$B$90,'Final Prices IND without CO2 '!$B145)/SUMIFS('Projection of Power Price '!J$47:J$90,'Projection of Power Price '!$A$47:$A$90,'Final Prices IND without CO2 '!$C145,'Projection of Power Price '!$B$47:$B$90,'Final Prices IND without CO2 '!$B145)</f>
        <v>94.224293888679597</v>
      </c>
      <c r="AI145" s="12">
        <f>AH145*SUMIFS('Projection of Power Price '!L$47:L$90,'Projection of Power Price '!$A$47:$A$90,'Final Prices IND without CO2 '!$C145,'Projection of Power Price '!$B$47:$B$90,'Final Prices IND without CO2 '!$B145)/SUMIFS('Projection of Power Price '!K$47:K$90,'Projection of Power Price '!$A$47:$A$90,'Final Prices IND without CO2 '!$C145,'Projection of Power Price '!$B$47:$B$90,'Final Prices IND without CO2 '!$B145)</f>
        <v>108.98213552748099</v>
      </c>
      <c r="AJ145" s="12">
        <f>AI145*SUMIFS('Projection of Power Price '!M$47:M$90,'Projection of Power Price '!$A$47:$A$90,'Final Prices IND without CO2 '!$C145,'Projection of Power Price '!$B$47:$B$90,'Final Prices IND without CO2 '!$B145)/SUMIFS('Projection of Power Price '!L$47:L$90,'Projection of Power Price '!$A$47:$A$90,'Final Prices IND without CO2 '!$C145,'Projection of Power Price '!$B$47:$B$90,'Final Prices IND without CO2 '!$B145)</f>
        <v>109.33067554464401</v>
      </c>
      <c r="AK145" s="12">
        <f>AJ145*SUMIFS('Projection of Power Price '!N$47:N$90,'Projection of Power Price '!$A$47:$A$90,'Final Prices IND without CO2 '!$C145,'Projection of Power Price '!$B$47:$B$90,'Final Prices IND without CO2 '!$B145)/SUMIFS('Projection of Power Price '!M$47:M$90,'Projection of Power Price '!$A$47:$A$90,'Final Prices IND without CO2 '!$C145,'Projection of Power Price '!$B$47:$B$90,'Final Prices IND without CO2 '!$B145)</f>
        <v>108.57189734450861</v>
      </c>
      <c r="AL145" s="12">
        <f>AK145*SUMIFS('Projection of Power Price '!O$47:O$90,'Projection of Power Price '!$A$47:$A$90,'Final Prices IND without CO2 '!$C145,'Projection of Power Price '!$B$47:$B$90,'Final Prices IND without CO2 '!$B145)/SUMIFS('Projection of Power Price '!N$47:N$90,'Projection of Power Price '!$A$47:$A$90,'Final Prices IND without CO2 '!$C145,'Projection of Power Price '!$B$47:$B$90,'Final Prices IND without CO2 '!$B145)</f>
        <v>105.29772797075742</v>
      </c>
      <c r="AM145" s="12">
        <f>AL145*SUMIFS('Projection of Power Price '!P$47:P$90,'Projection of Power Price '!$A$47:$A$90,'Final Prices IND without CO2 '!$C145,'Projection of Power Price '!$B$47:$B$90,'Final Prices IND without CO2 '!$B145)/SUMIFS('Projection of Power Price '!O$47:O$90,'Projection of Power Price '!$A$47:$A$90,'Final Prices IND without CO2 '!$C145,'Projection of Power Price '!$B$47:$B$90,'Final Prices IND without CO2 '!$B145)</f>
        <v>102.47478497580784</v>
      </c>
      <c r="AN145" s="12">
        <f>AM145*SUMIFS('Projection of Power Price '!Q$47:Q$90,'Projection of Power Price '!$A$47:$A$90,'Final Prices IND without CO2 '!$C145,'Projection of Power Price '!$B$47:$B$90,'Final Prices IND without CO2 '!$B145)/SUMIFS('Projection of Power Price '!P$47:P$90,'Projection of Power Price '!$A$47:$A$90,'Final Prices IND without CO2 '!$C145,'Projection of Power Price '!$B$47:$B$90,'Final Prices IND without CO2 '!$B145)</f>
        <v>94.115805625494858</v>
      </c>
      <c r="AO145" s="12">
        <f>AN145*SUMIFS('Projection of Power Price '!R$47:R$90,'Projection of Power Price '!$A$47:$A$90,'Final Prices IND without CO2 '!$C145,'Projection of Power Price '!$B$47:$B$90,'Final Prices IND without CO2 '!$B145)/SUMIFS('Projection of Power Price '!Q$47:Q$90,'Projection of Power Price '!$A$47:$A$90,'Final Prices IND without CO2 '!$C145,'Projection of Power Price '!$B$47:$B$90,'Final Prices IND without CO2 '!$B145)</f>
        <v>89.887507973381958</v>
      </c>
      <c r="AP145" s="12">
        <f>AO145*SUMIFS('Projection of Power Price '!S$47:S$90,'Projection of Power Price '!$A$47:$A$90,'Final Prices IND without CO2 '!$C145,'Projection of Power Price '!$B$47:$B$90,'Final Prices IND without CO2 '!$B145)/SUMIFS('Projection of Power Price '!R$47:R$90,'Projection of Power Price '!$A$47:$A$90,'Final Prices IND without CO2 '!$C145,'Projection of Power Price '!$B$47:$B$90,'Final Prices IND without CO2 '!$B145)</f>
        <v>86.627782624587653</v>
      </c>
      <c r="AQ145" s="12">
        <f>AP145*SUMIFS('Projection of Power Price '!T$47:T$90,'Projection of Power Price '!$A$47:$A$90,'Final Prices IND without CO2 '!$C145,'Projection of Power Price '!$B$47:$B$90,'Final Prices IND without CO2 '!$B145)/SUMIFS('Projection of Power Price '!S$47:S$90,'Projection of Power Price '!$A$47:$A$90,'Final Prices IND without CO2 '!$C145,'Projection of Power Price '!$B$47:$B$90,'Final Prices IND without CO2 '!$B145)</f>
        <v>84.405219121558787</v>
      </c>
      <c r="AR145" s="12">
        <f>AQ145*SUMIFS('Projection of Power Price '!U$47:U$90,'Projection of Power Price '!$A$47:$A$90,'Final Prices IND without CO2 '!$C145,'Projection of Power Price '!$B$47:$B$90,'Final Prices IND without CO2 '!$B145)/SUMIFS('Projection of Power Price '!T$47:T$90,'Projection of Power Price '!$A$47:$A$90,'Final Prices IND without CO2 '!$C145,'Projection of Power Price '!$B$47:$B$90,'Final Prices IND without CO2 '!$B145)</f>
        <v>83.353716079691694</v>
      </c>
      <c r="AS145" s="12">
        <f>AR145*SUMIFS('Projection of Power Price '!V$47:V$90,'Projection of Power Price '!$A$47:$A$90,'Final Prices IND without CO2 '!$C145,'Projection of Power Price '!$B$47:$B$90,'Final Prices IND without CO2 '!$B145)/SUMIFS('Projection of Power Price '!U$47:U$90,'Projection of Power Price '!$A$47:$A$90,'Final Prices IND without CO2 '!$C145,'Projection of Power Price '!$B$47:$B$90,'Final Prices IND without CO2 '!$B145)</f>
        <v>81.980653970875238</v>
      </c>
      <c r="AT145" s="12">
        <f>AS145*SUMIFS('Projection of Power Price '!W$47:W$90,'Projection of Power Price '!$A$47:$A$90,'Final Prices IND without CO2 '!$C145,'Projection of Power Price '!$B$47:$B$90,'Final Prices IND without CO2 '!$B145)/SUMIFS('Projection of Power Price '!V$47:V$90,'Projection of Power Price '!$A$47:$A$90,'Final Prices IND without CO2 '!$C145,'Projection of Power Price '!$B$47:$B$90,'Final Prices IND without CO2 '!$B145)</f>
        <v>80.549757408435937</v>
      </c>
      <c r="AU145" s="12">
        <f>AT145*SUMIFS('Projection of Power Price '!X$47:X$90,'Projection of Power Price '!$A$47:$A$90,'Final Prices IND without CO2 '!$C145,'Projection of Power Price '!$B$47:$B$90,'Final Prices IND without CO2 '!$B145)/SUMIFS('Projection of Power Price '!W$47:W$90,'Projection of Power Price '!$A$47:$A$90,'Final Prices IND without CO2 '!$C145,'Projection of Power Price '!$B$47:$B$90,'Final Prices IND without CO2 '!$B145)</f>
        <v>78.285876149527013</v>
      </c>
      <c r="AV145" s="12">
        <f>AU145*SUMIFS('Projection of Power Price '!Y$47:Y$90,'Projection of Power Price '!$A$47:$A$90,'Final Prices IND without CO2 '!$C145,'Projection of Power Price '!$B$47:$B$90,'Final Prices IND without CO2 '!$B145)/SUMIFS('Projection of Power Price '!X$47:X$90,'Projection of Power Price '!$A$47:$A$90,'Final Prices IND without CO2 '!$C145,'Projection of Power Price '!$B$47:$B$90,'Final Prices IND without CO2 '!$B145)</f>
        <v>77.208038721981637</v>
      </c>
      <c r="AW145" s="12">
        <f>AV145*SUMIFS('Projection of Power Price '!Z$47:Z$90,'Projection of Power Price '!$A$47:$A$90,'Final Prices IND without CO2 '!$C145,'Projection of Power Price '!$B$47:$B$90,'Final Prices IND without CO2 '!$B145)/SUMIFS('Projection of Power Price '!Y$47:Y$90,'Projection of Power Price '!$A$47:$A$90,'Final Prices IND without CO2 '!$C145,'Projection of Power Price '!$B$47:$B$90,'Final Prices IND without CO2 '!$B145)</f>
        <v>75.770706595127848</v>
      </c>
      <c r="AX145" s="12">
        <f>AW145*SUMIFS('Projection of Power Price '!AA$47:AA$90,'Projection of Power Price '!$A$47:$A$90,'Final Prices IND without CO2 '!$C145,'Projection of Power Price '!$B$47:$B$90,'Final Prices IND without CO2 '!$B145)/SUMIFS('Projection of Power Price '!Z$47:Z$90,'Projection of Power Price '!$A$47:$A$90,'Final Prices IND without CO2 '!$C145,'Projection of Power Price '!$B$47:$B$90,'Final Prices IND without CO2 '!$B145)</f>
        <v>76.955488714094969</v>
      </c>
      <c r="AY145" s="21">
        <f t="shared" si="216"/>
        <v>74.84286143490931</v>
      </c>
      <c r="AZ145" s="21">
        <f t="shared" si="54"/>
        <v>74.471020491991567</v>
      </c>
      <c r="BA145" s="21">
        <f t="shared" si="55"/>
        <v>73.929058705561602</v>
      </c>
      <c r="BB145" s="21">
        <f t="shared" si="56"/>
        <v>73.343497987966202</v>
      </c>
      <c r="BC145" s="21">
        <f t="shared" si="57"/>
        <v>72.267050212423101</v>
      </c>
      <c r="BD145" s="21">
        <f t="shared" si="58"/>
        <v>71.886954281870885</v>
      </c>
      <c r="BE145" s="21">
        <f t="shared" si="59"/>
        <v>71.130474061948689</v>
      </c>
      <c r="BF145" s="21">
        <f t="shared" si="60"/>
        <v>70.395293151957731</v>
      </c>
      <c r="BG145" s="21">
        <f t="shared" si="61"/>
        <v>69.694758192486006</v>
      </c>
      <c r="BH145" s="21">
        <f t="shared" si="62"/>
        <v>69.084032429201216</v>
      </c>
    </row>
    <row r="146" spans="1:60" x14ac:dyDescent="0.3">
      <c r="A146" s="9" t="s">
        <v>147</v>
      </c>
      <c r="B146" s="9" t="s">
        <v>119</v>
      </c>
      <c r="C146" s="9" t="s">
        <v>19</v>
      </c>
      <c r="D146" s="36" t="s">
        <v>78</v>
      </c>
      <c r="E146" s="36" t="s">
        <v>79</v>
      </c>
      <c r="F146" s="36" t="s">
        <v>90</v>
      </c>
      <c r="G146" s="36" t="s">
        <v>90</v>
      </c>
      <c r="H146" s="36" t="s">
        <v>80</v>
      </c>
      <c r="I146" s="9" t="s">
        <v>145</v>
      </c>
      <c r="J146" s="10">
        <f>SUMIFS('Historical Data'!D$2:D$93,'Historical Data'!$B$2:$B$93,'Final Prices IND without CO2 '!$D146,'Historical Data'!$A$2:$A$93,'Final Prices IND without CO2 '!$C146)</f>
        <v>64.223981767098579</v>
      </c>
      <c r="K146" s="10">
        <f>SUMIFS('Historical Data'!E$2:E$93,'Historical Data'!$B$2:$B$93,'Final Prices IND without CO2 '!$D146,'Historical Data'!$A$2:$A$93,'Final Prices IND without CO2 '!$C146)</f>
        <v>66.251331797953753</v>
      </c>
      <c r="L146" s="10">
        <f>SUMIFS('Historical Data'!F$2:F$93,'Historical Data'!$B$2:$B$93,'Final Prices IND without CO2 '!$D146,'Historical Data'!$A$2:$A$93,'Final Prices IND without CO2 '!$C146)</f>
        <v>64.594229674573242</v>
      </c>
      <c r="M146" s="10">
        <f>SUMIFS('Historical Data'!G$2:G$93,'Historical Data'!$B$2:$B$93,'Final Prices IND without CO2 '!$D146,'Historical Data'!$A$2:$A$93,'Final Prices IND without CO2 '!$C146)</f>
        <v>63.160087025565517</v>
      </c>
      <c r="N146" s="10">
        <f>SUMIFS('Historical Data'!H$2:H$93,'Historical Data'!$B$2:$B$93,'Final Prices IND without CO2 '!$D146,'Historical Data'!$A$2:$A$93,'Final Prices IND without CO2 '!$C146)</f>
        <v>63.497327895484801</v>
      </c>
      <c r="O146" s="10">
        <f>SUMIFS('Historical Data'!I$2:I$93,'Historical Data'!$B$2:$B$93,'Final Prices IND without CO2 '!$D146,'Historical Data'!$A$2:$A$93,'Final Prices IND without CO2 '!$C146)</f>
        <v>64.810386372240316</v>
      </c>
      <c r="P146" s="10">
        <f>SUMIFS('Historical Data'!J$2:J$93,'Historical Data'!$B$2:$B$93,'Final Prices IND without CO2 '!$D146,'Historical Data'!$A$2:$A$93,'Final Prices IND without CO2 '!$C146)</f>
        <v>67.114400166159143</v>
      </c>
      <c r="Q146" s="10">
        <f>SUMIFS('Historical Data'!K$2:K$93,'Historical Data'!$B$2:$B$93,'Final Prices IND without CO2 '!$D146,'Historical Data'!$A$2:$A$93,'Final Prices IND without CO2 '!$C146)</f>
        <v>76.210360505190749</v>
      </c>
      <c r="R146" s="10">
        <f>SUMIFS('Historical Data'!L$2:L$93,'Historical Data'!$B$2:$B$93,'Final Prices IND without CO2 '!$D146,'Historical Data'!$A$2:$A$93,'Final Prices IND without CO2 '!$C146)</f>
        <v>83.500529458559839</v>
      </c>
      <c r="S146" s="10">
        <f>SUMIFS('Historical Data'!M$2:M$93,'Historical Data'!$B$2:$B$93,'Final Prices IND without CO2 '!$D146,'Historical Data'!$A$2:$A$93,'Final Prices IND without CO2 '!$C146)</f>
        <v>88.088280044016031</v>
      </c>
      <c r="T146" s="10">
        <f>SUMIFS('Historical Data'!N$2:N$93,'Historical Data'!$B$2:$B$93,'Final Prices IND without CO2 '!$D146,'Historical Data'!$A$2:$A$93,'Final Prices IND without CO2 '!$C146)</f>
        <v>88.227137236490393</v>
      </c>
      <c r="U146" s="10">
        <f>SUMIFS('Historical Data'!O$2:O$93,'Historical Data'!$B$2:$B$93,'Final Prices IND without CO2 '!$D146,'Historical Data'!$A$2:$A$93,'Final Prices IND without CO2 '!$C146)</f>
        <v>89.603521947367398</v>
      </c>
      <c r="V146" s="10">
        <f>SUMIFS('Historical Data'!P$2:P$93,'Historical Data'!$B$2:$B$93,'Final Prices IND without CO2 '!$D146,'Historical Data'!$A$2:$A$93,'Final Prices IND without CO2 '!$C146)</f>
        <v>101.77647362188002</v>
      </c>
      <c r="W146" s="10">
        <f>SUMIFS('Historical Data'!Q$2:Q$93,'Historical Data'!$B$2:$B$93,'Final Prices IND without CO2 '!$D146,'Historical Data'!$A$2:$A$93,'Final Prices IND without CO2 '!$C146)</f>
        <v>105.53648300001569</v>
      </c>
      <c r="X146" s="10">
        <f>SUMIFS('Historical Data'!R$2:R$93,'Historical Data'!$B$2:$B$93,'Final Prices IND without CO2 '!$D146,'Historical Data'!$A$2:$A$93,'Final Prices IND without CO2 '!$C146)</f>
        <v>107.640046893449</v>
      </c>
      <c r="Y146" s="10">
        <f>SUMIFS('Historical Data'!S$2:S$93,'Historical Data'!$B$2:$B$93,'Final Prices IND without CO2 '!$D146,'Historical Data'!$A$2:$A$93,'Final Prices IND without CO2 '!$C146)</f>
        <v>96.663324542074108</v>
      </c>
      <c r="Z146" s="10">
        <f>SUMIFS('Historical Data'!T$2:T$93,'Historical Data'!$B$2:$B$93,'Final Prices IND without CO2 '!$D146,'Historical Data'!$A$2:$A$93,'Final Prices IND without CO2 '!$C146)</f>
        <v>91.924774695383476</v>
      </c>
      <c r="AA146" s="10">
        <f>SUMIFS('Historical Data'!U$2:U$93,'Historical Data'!$B$2:$B$93,'Final Prices IND without CO2 '!$D146,'Historical Data'!$A$2:$A$93,'Final Prices IND without CO2 '!$C146)</f>
        <v>91.462457290048761</v>
      </c>
      <c r="AB146" s="12">
        <f>AA146*SUMIFS('Projection of Power Price '!E$47:E$90,'Projection of Power Price '!$A$47:$A$90,'Final Prices IND without CO2 '!$C146,'Projection of Power Price '!$B$47:$B$90,'Final Prices IND without CO2 '!$B146)/SUMIFS('Projection of Power Price '!D$47:D$90,'Projection of Power Price '!$A$47:$A$90,'Final Prices IND without CO2 '!$C146,'Projection of Power Price '!$B$47:$B$90,'Final Prices IND without CO2 '!$B146)</f>
        <v>74.494317267705327</v>
      </c>
      <c r="AC146" s="12">
        <f>AB146*SUMIFS('Projection of Power Price '!F$47:F$90,'Projection of Power Price '!$A$47:$A$90,'Final Prices IND without CO2 '!$C146,'Projection of Power Price '!$B$47:$B$90,'Final Prices IND without CO2 '!$B146)/SUMIFS('Projection of Power Price '!E$47:E$90,'Projection of Power Price '!$A$47:$A$90,'Final Prices IND without CO2 '!$C146,'Projection of Power Price '!$B$47:$B$90,'Final Prices IND without CO2 '!$B146)</f>
        <v>72.248137724734434</v>
      </c>
      <c r="AD146" s="12">
        <f>AC146*SUMIFS('Projection of Power Price '!G$47:G$90,'Projection of Power Price '!$A$47:$A$90,'Final Prices IND without CO2 '!$C146,'Projection of Power Price '!$B$47:$B$90,'Final Prices IND without CO2 '!$B146)/SUMIFS('Projection of Power Price '!F$47:F$90,'Projection of Power Price '!$A$47:$A$90,'Final Prices IND without CO2 '!$C146,'Projection of Power Price '!$B$47:$B$90,'Final Prices IND without CO2 '!$B146)</f>
        <v>64.749377590282606</v>
      </c>
      <c r="AE146" s="12">
        <f>AD146*SUMIFS('Projection of Power Price '!H$47:H$90,'Projection of Power Price '!$A$47:$A$90,'Final Prices IND without CO2 '!$C146,'Projection of Power Price '!$B$47:$B$90,'Final Prices IND without CO2 '!$B146)/SUMIFS('Projection of Power Price '!G$47:G$90,'Projection of Power Price '!$A$47:$A$90,'Final Prices IND without CO2 '!$C146,'Projection of Power Price '!$B$47:$B$90,'Final Prices IND without CO2 '!$B146)</f>
        <v>81.334207879387151</v>
      </c>
      <c r="AF146" s="12">
        <f>AE146*SUMIFS('Projection of Power Price '!I$47:I$90,'Projection of Power Price '!$A$47:$A$90,'Final Prices IND without CO2 '!$C146,'Projection of Power Price '!$B$47:$B$90,'Final Prices IND without CO2 '!$B146)/SUMIFS('Projection of Power Price '!H$47:H$90,'Projection of Power Price '!$A$47:$A$90,'Final Prices IND without CO2 '!$C146,'Projection of Power Price '!$B$47:$B$90,'Final Prices IND without CO2 '!$B146)</f>
        <v>74.928908962422966</v>
      </c>
      <c r="AG146" s="12">
        <f>AF146*SUMIFS('Projection of Power Price '!J$47:J$90,'Projection of Power Price '!$A$47:$A$90,'Final Prices IND without CO2 '!$C146,'Projection of Power Price '!$B$47:$B$90,'Final Prices IND without CO2 '!$B146)/SUMIFS('Projection of Power Price '!I$47:I$90,'Projection of Power Price '!$A$47:$A$90,'Final Prices IND without CO2 '!$C146,'Projection of Power Price '!$B$47:$B$90,'Final Prices IND without CO2 '!$B146)</f>
        <v>68.49592089912025</v>
      </c>
      <c r="AH146" s="12">
        <f>AG146*SUMIFS('Projection of Power Price '!K$47:K$90,'Projection of Power Price '!$A$47:$A$90,'Final Prices IND without CO2 '!$C146,'Projection of Power Price '!$B$47:$B$90,'Final Prices IND without CO2 '!$B146)/SUMIFS('Projection of Power Price '!J$47:J$90,'Projection of Power Price '!$A$47:$A$90,'Final Prices IND without CO2 '!$C146,'Projection of Power Price '!$B$47:$B$90,'Final Prices IND without CO2 '!$B146)</f>
        <v>65.73226442209986</v>
      </c>
      <c r="AI146" s="12">
        <f>AH146*SUMIFS('Projection of Power Price '!L$47:L$90,'Projection of Power Price '!$A$47:$A$90,'Final Prices IND without CO2 '!$C146,'Projection of Power Price '!$B$47:$B$90,'Final Prices IND without CO2 '!$B146)/SUMIFS('Projection of Power Price '!K$47:K$90,'Projection of Power Price '!$A$47:$A$90,'Final Prices IND without CO2 '!$C146,'Projection of Power Price '!$B$47:$B$90,'Final Prices IND without CO2 '!$B146)</f>
        <v>69.942177021227209</v>
      </c>
      <c r="AJ146" s="12">
        <f>AI146*SUMIFS('Projection of Power Price '!M$47:M$90,'Projection of Power Price '!$A$47:$A$90,'Final Prices IND without CO2 '!$C146,'Projection of Power Price '!$B$47:$B$90,'Final Prices IND without CO2 '!$B146)/SUMIFS('Projection of Power Price '!L$47:L$90,'Projection of Power Price '!$A$47:$A$90,'Final Prices IND without CO2 '!$C146,'Projection of Power Price '!$B$47:$B$90,'Final Prices IND without CO2 '!$B146)</f>
        <v>64.142880091758371</v>
      </c>
      <c r="AK146" s="12">
        <f>AJ146*SUMIFS('Projection of Power Price '!N$47:N$90,'Projection of Power Price '!$A$47:$A$90,'Final Prices IND without CO2 '!$C146,'Projection of Power Price '!$B$47:$B$90,'Final Prices IND without CO2 '!$B146)/SUMIFS('Projection of Power Price '!M$47:M$90,'Projection of Power Price '!$A$47:$A$90,'Final Prices IND without CO2 '!$C146,'Projection of Power Price '!$B$47:$B$90,'Final Prices IND without CO2 '!$B146)</f>
        <v>58.497727817827879</v>
      </c>
      <c r="AL146" s="12">
        <f>AK146*SUMIFS('Projection of Power Price '!O$47:O$90,'Projection of Power Price '!$A$47:$A$90,'Final Prices IND without CO2 '!$C146,'Projection of Power Price '!$B$47:$B$90,'Final Prices IND without CO2 '!$B146)/SUMIFS('Projection of Power Price '!N$47:N$90,'Projection of Power Price '!$A$47:$A$90,'Final Prices IND without CO2 '!$C146,'Projection of Power Price '!$B$47:$B$90,'Final Prices IND without CO2 '!$B146)</f>
        <v>56.039244397366758</v>
      </c>
      <c r="AM146" s="12">
        <f>AL146*SUMIFS('Projection of Power Price '!P$47:P$90,'Projection of Power Price '!$A$47:$A$90,'Final Prices IND without CO2 '!$C146,'Projection of Power Price '!$B$47:$B$90,'Final Prices IND without CO2 '!$B146)/SUMIFS('Projection of Power Price '!O$47:O$90,'Projection of Power Price '!$A$47:$A$90,'Final Prices IND without CO2 '!$C146,'Projection of Power Price '!$B$47:$B$90,'Final Prices IND without CO2 '!$B146)</f>
        <v>48.029886883359644</v>
      </c>
      <c r="AN146" s="12">
        <f>AM146*SUMIFS('Projection of Power Price '!Q$47:Q$90,'Projection of Power Price '!$A$47:$A$90,'Final Prices IND without CO2 '!$C146,'Projection of Power Price '!$B$47:$B$90,'Final Prices IND without CO2 '!$B146)/SUMIFS('Projection of Power Price '!P$47:P$90,'Projection of Power Price '!$A$47:$A$90,'Final Prices IND without CO2 '!$C146,'Projection of Power Price '!$B$47:$B$90,'Final Prices IND without CO2 '!$B146)</f>
        <v>57.323746433781999</v>
      </c>
      <c r="AO146" s="12">
        <f>AN146*SUMIFS('Projection of Power Price '!R$47:R$90,'Projection of Power Price '!$A$47:$A$90,'Final Prices IND without CO2 '!$C146,'Projection of Power Price '!$B$47:$B$90,'Final Prices IND without CO2 '!$B146)/SUMIFS('Projection of Power Price '!Q$47:Q$90,'Projection of Power Price '!$A$47:$A$90,'Final Prices IND without CO2 '!$C146,'Projection of Power Price '!$B$47:$B$90,'Final Prices IND without CO2 '!$B146)</f>
        <v>54.480175200655168</v>
      </c>
      <c r="AP146" s="12">
        <f>AO146*SUMIFS('Projection of Power Price '!S$47:S$90,'Projection of Power Price '!$A$47:$A$90,'Final Prices IND without CO2 '!$C146,'Projection of Power Price '!$B$47:$B$90,'Final Prices IND without CO2 '!$B146)/SUMIFS('Projection of Power Price '!R$47:R$90,'Projection of Power Price '!$A$47:$A$90,'Final Prices IND without CO2 '!$C146,'Projection of Power Price '!$B$47:$B$90,'Final Prices IND without CO2 '!$B146)</f>
        <v>47.560726278530403</v>
      </c>
      <c r="AQ146" s="12">
        <f>AP146*SUMIFS('Projection of Power Price '!T$47:T$90,'Projection of Power Price '!$A$47:$A$90,'Final Prices IND without CO2 '!$C146,'Projection of Power Price '!$B$47:$B$90,'Final Prices IND without CO2 '!$B146)/SUMIFS('Projection of Power Price '!S$47:S$90,'Projection of Power Price '!$A$47:$A$90,'Final Prices IND without CO2 '!$C146,'Projection of Power Price '!$B$47:$B$90,'Final Prices IND without CO2 '!$B146)</f>
        <v>44.380118144832771</v>
      </c>
      <c r="AR146" s="12">
        <f>AQ146*SUMIFS('Projection of Power Price '!U$47:U$90,'Projection of Power Price '!$A$47:$A$90,'Final Prices IND without CO2 '!$C146,'Projection of Power Price '!$B$47:$B$90,'Final Prices IND without CO2 '!$B146)/SUMIFS('Projection of Power Price '!T$47:T$90,'Projection of Power Price '!$A$47:$A$90,'Final Prices IND without CO2 '!$C146,'Projection of Power Price '!$B$47:$B$90,'Final Prices IND without CO2 '!$B146)</f>
        <v>41.651346743100866</v>
      </c>
      <c r="AS146" s="12">
        <f>AR146*SUMIFS('Projection of Power Price '!V$47:V$90,'Projection of Power Price '!$A$47:$A$90,'Final Prices IND without CO2 '!$C146,'Projection of Power Price '!$B$47:$B$90,'Final Prices IND without CO2 '!$B146)/SUMIFS('Projection of Power Price '!U$47:U$90,'Projection of Power Price '!$A$47:$A$90,'Final Prices IND without CO2 '!$C146,'Projection of Power Price '!$B$47:$B$90,'Final Prices IND without CO2 '!$B146)</f>
        <v>49.178673471809844</v>
      </c>
      <c r="AT146" s="12">
        <f>AS146*SUMIFS('Projection of Power Price '!W$47:W$90,'Projection of Power Price '!$A$47:$A$90,'Final Prices IND without CO2 '!$C146,'Projection of Power Price '!$B$47:$B$90,'Final Prices IND without CO2 '!$B146)/SUMIFS('Projection of Power Price '!V$47:V$90,'Projection of Power Price '!$A$47:$A$90,'Final Prices IND without CO2 '!$C146,'Projection of Power Price '!$B$47:$B$90,'Final Prices IND without CO2 '!$B146)</f>
        <v>45.79240219011637</v>
      </c>
      <c r="AU146" s="12">
        <f>AT146*SUMIFS('Projection of Power Price '!X$47:X$90,'Projection of Power Price '!$A$47:$A$90,'Final Prices IND without CO2 '!$C146,'Projection of Power Price '!$B$47:$B$90,'Final Prices IND without CO2 '!$B146)/SUMIFS('Projection of Power Price '!W$47:W$90,'Projection of Power Price '!$A$47:$A$90,'Final Prices IND without CO2 '!$C146,'Projection of Power Price '!$B$47:$B$90,'Final Prices IND without CO2 '!$B146)</f>
        <v>47.372511693098801</v>
      </c>
      <c r="AV146" s="12">
        <f>AU146*SUMIFS('Projection of Power Price '!Y$47:Y$90,'Projection of Power Price '!$A$47:$A$90,'Final Prices IND without CO2 '!$C146,'Projection of Power Price '!$B$47:$B$90,'Final Prices IND without CO2 '!$B146)/SUMIFS('Projection of Power Price '!X$47:X$90,'Projection of Power Price '!$A$47:$A$90,'Final Prices IND without CO2 '!$C146,'Projection of Power Price '!$B$47:$B$90,'Final Prices IND without CO2 '!$B146)</f>
        <v>46.307391687745429</v>
      </c>
      <c r="AW146" s="12">
        <f>AV146*SUMIFS('Projection of Power Price '!Z$47:Z$90,'Projection of Power Price '!$A$47:$A$90,'Final Prices IND without CO2 '!$C146,'Projection of Power Price '!$B$47:$B$90,'Final Prices IND without CO2 '!$B146)/SUMIFS('Projection of Power Price '!Y$47:Y$90,'Projection of Power Price '!$A$47:$A$90,'Final Prices IND without CO2 '!$C146,'Projection of Power Price '!$B$47:$B$90,'Final Prices IND without CO2 '!$B146)</f>
        <v>45.86047779655734</v>
      </c>
      <c r="AX146" s="12">
        <f>AW146*SUMIFS('Projection of Power Price '!AA$47:AA$90,'Projection of Power Price '!$A$47:$A$90,'Final Prices IND without CO2 '!$C146,'Projection of Power Price '!$B$47:$B$90,'Final Prices IND without CO2 '!$B146)/SUMIFS('Projection of Power Price '!Z$47:Z$90,'Projection of Power Price '!$A$47:$A$90,'Final Prices IND without CO2 '!$C146,'Projection of Power Price '!$B$47:$B$90,'Final Prices IND without CO2 '!$B146)</f>
        <v>46.858472702952866</v>
      </c>
      <c r="AY146" s="21">
        <f t="shared" si="216"/>
        <v>46.624283352833629</v>
      </c>
      <c r="AZ146" s="21">
        <f t="shared" si="54"/>
        <v>46.321014747040749</v>
      </c>
      <c r="BA146" s="21">
        <f t="shared" si="55"/>
        <v>46.631643559886072</v>
      </c>
      <c r="BB146" s="21">
        <f t="shared" si="56"/>
        <v>46.760640503077724</v>
      </c>
      <c r="BC146" s="21">
        <f t="shared" si="57"/>
        <v>46.582719715348851</v>
      </c>
      <c r="BD146" s="21">
        <f t="shared" si="58"/>
        <v>46.691009919957622</v>
      </c>
      <c r="BE146" s="21">
        <f t="shared" si="59"/>
        <v>46.804725639451178</v>
      </c>
      <c r="BF146" s="21">
        <f t="shared" si="60"/>
        <v>46.777107940347321</v>
      </c>
      <c r="BG146" s="21">
        <f t="shared" si="61"/>
        <v>46.799722983228996</v>
      </c>
      <c r="BH146" s="21">
        <f t="shared" si="62"/>
        <v>46.887088606511789</v>
      </c>
    </row>
    <row r="147" spans="1:60" x14ac:dyDescent="0.3">
      <c r="A147" s="9" t="s">
        <v>147</v>
      </c>
      <c r="B147" s="9" t="s">
        <v>119</v>
      </c>
      <c r="C147" s="9" t="s">
        <v>21</v>
      </c>
      <c r="D147" s="36" t="s">
        <v>78</v>
      </c>
      <c r="E147" s="36" t="s">
        <v>79</v>
      </c>
      <c r="F147" s="36" t="s">
        <v>90</v>
      </c>
      <c r="G147" s="36" t="s">
        <v>90</v>
      </c>
      <c r="H147" s="36" t="s">
        <v>80</v>
      </c>
      <c r="I147" s="9" t="s">
        <v>145</v>
      </c>
      <c r="J147" s="10">
        <f>SUMIFS('Historical Data'!D$2:D$93,'Historical Data'!$B$2:$B$93,'Final Prices IND without CO2 '!$D147,'Historical Data'!$A$2:$A$93,'Final Prices IND without CO2 '!$C147)</f>
        <v>86.674466928484037</v>
      </c>
      <c r="K147" s="10">
        <f>SUMIFS('Historical Data'!E$2:E$93,'Historical Data'!$B$2:$B$93,'Final Prices IND without CO2 '!$D147,'Historical Data'!$A$2:$A$93,'Final Prices IND without CO2 '!$C147)</f>
        <v>83.922012693295542</v>
      </c>
      <c r="L147" s="10">
        <f>SUMIFS('Historical Data'!F$2:F$93,'Historical Data'!$B$2:$B$93,'Final Prices IND without CO2 '!$D147,'Historical Data'!$A$2:$A$93,'Final Prices IND without CO2 '!$C147)</f>
        <v>83.086812070591137</v>
      </c>
      <c r="M147" s="10">
        <f>SUMIFS('Historical Data'!G$2:G$93,'Historical Data'!$B$2:$B$93,'Final Prices IND without CO2 '!$D147,'Historical Data'!$A$2:$A$93,'Final Prices IND without CO2 '!$C147)</f>
        <v>92.146140726563914</v>
      </c>
      <c r="N147" s="10">
        <f>SUMIFS('Historical Data'!H$2:H$93,'Historical Data'!$B$2:$B$93,'Final Prices IND without CO2 '!$D147,'Historical Data'!$A$2:$A$93,'Final Prices IND without CO2 '!$C147)</f>
        <v>91.969837619069835</v>
      </c>
      <c r="O147" s="10">
        <f>SUMIFS('Historical Data'!I$2:I$93,'Historical Data'!$B$2:$B$93,'Final Prices IND without CO2 '!$D147,'Historical Data'!$A$2:$A$93,'Final Prices IND without CO2 '!$C147)</f>
        <v>90.382619361410008</v>
      </c>
      <c r="P147" s="10">
        <f>SUMIFS('Historical Data'!J$2:J$93,'Historical Data'!$B$2:$B$93,'Final Prices IND without CO2 '!$D147,'Historical Data'!$A$2:$A$93,'Final Prices IND without CO2 '!$C147)</f>
        <v>100.46041211756973</v>
      </c>
      <c r="Q147" s="10">
        <f>SUMIFS('Historical Data'!K$2:K$93,'Historical Data'!$B$2:$B$93,'Final Prices IND without CO2 '!$D147,'Historical Data'!$A$2:$A$93,'Final Prices IND without CO2 '!$C147)</f>
        <v>104.24855189667767</v>
      </c>
      <c r="R147" s="10">
        <f>SUMIFS('Historical Data'!L$2:L$93,'Historical Data'!$B$2:$B$93,'Final Prices IND without CO2 '!$D147,'Historical Data'!$A$2:$A$93,'Final Prices IND without CO2 '!$C147)</f>
        <v>116.62287276582524</v>
      </c>
      <c r="S147" s="10">
        <f>SUMIFS('Historical Data'!M$2:M$93,'Historical Data'!$B$2:$B$93,'Final Prices IND without CO2 '!$D147,'Historical Data'!$A$2:$A$93,'Final Prices IND without CO2 '!$C147)</f>
        <v>123.46305161064424</v>
      </c>
      <c r="T147" s="10">
        <f>SUMIFS('Historical Data'!N$2:N$93,'Historical Data'!$B$2:$B$93,'Final Prices IND without CO2 '!$D147,'Historical Data'!$A$2:$A$93,'Final Prices IND without CO2 '!$C147)</f>
        <v>100.52619855793876</v>
      </c>
      <c r="U147" s="10">
        <f>SUMIFS('Historical Data'!O$2:O$93,'Historical Data'!$B$2:$B$93,'Final Prices IND without CO2 '!$D147,'Historical Data'!$A$2:$A$93,'Final Prices IND without CO2 '!$C147)</f>
        <v>96.692776975585062</v>
      </c>
      <c r="V147" s="10">
        <f>SUMIFS('Historical Data'!P$2:P$93,'Historical Data'!$B$2:$B$93,'Final Prices IND without CO2 '!$D147,'Historical Data'!$A$2:$A$93,'Final Prices IND without CO2 '!$C147)</f>
        <v>98.23774272310105</v>
      </c>
      <c r="W147" s="10">
        <f>SUMIFS('Historical Data'!Q$2:Q$93,'Historical Data'!$B$2:$B$93,'Final Prices IND without CO2 '!$D147,'Historical Data'!$A$2:$A$93,'Final Prices IND without CO2 '!$C147)</f>
        <v>96.880015305866067</v>
      </c>
      <c r="X147" s="10">
        <f>SUMIFS('Historical Data'!R$2:R$93,'Historical Data'!$B$2:$B$93,'Final Prices IND without CO2 '!$D147,'Historical Data'!$A$2:$A$93,'Final Prices IND without CO2 '!$C147)</f>
        <v>93.846773616715069</v>
      </c>
      <c r="Y147" s="10">
        <f>SUMIFS('Historical Data'!S$2:S$93,'Historical Data'!$B$2:$B$93,'Final Prices IND without CO2 '!$D147,'Historical Data'!$A$2:$A$93,'Final Prices IND without CO2 '!$C147)</f>
        <v>91.172284280579802</v>
      </c>
      <c r="Z147" s="10">
        <f>SUMIFS('Historical Data'!T$2:T$93,'Historical Data'!$B$2:$B$93,'Final Prices IND without CO2 '!$D147,'Historical Data'!$A$2:$A$93,'Final Prices IND without CO2 '!$C147)</f>
        <v>82.46291777451782</v>
      </c>
      <c r="AA147" s="10">
        <f>SUMIFS('Historical Data'!U$2:U$93,'Historical Data'!$B$2:$B$93,'Final Prices IND without CO2 '!$D147,'Historical Data'!$A$2:$A$93,'Final Prices IND without CO2 '!$C147)</f>
        <v>76.105377113326924</v>
      </c>
      <c r="AB147" s="12">
        <f>AA147*SUMIFS('Projection of Power Price '!E$47:E$90,'Projection of Power Price '!$A$47:$A$90,'Final Prices IND without CO2 '!$C147,'Projection of Power Price '!$B$47:$B$90,'Final Prices IND without CO2 '!$B147)/SUMIFS('Projection of Power Price '!D$47:D$90,'Projection of Power Price '!$A$47:$A$90,'Final Prices IND without CO2 '!$C147,'Projection of Power Price '!$B$47:$B$90,'Final Prices IND without CO2 '!$B147)</f>
        <v>56.547926400895804</v>
      </c>
      <c r="AC147" s="12">
        <f>AB147*SUMIFS('Projection of Power Price '!F$47:F$90,'Projection of Power Price '!$A$47:$A$90,'Final Prices IND without CO2 '!$C147,'Projection of Power Price '!$B$47:$B$90,'Final Prices IND without CO2 '!$B147)/SUMIFS('Projection of Power Price '!E$47:E$90,'Projection of Power Price '!$A$47:$A$90,'Final Prices IND without CO2 '!$C147,'Projection of Power Price '!$B$47:$B$90,'Final Prices IND without CO2 '!$B147)</f>
        <v>51.599144840306771</v>
      </c>
      <c r="AD147" s="12">
        <f>AC147*SUMIFS('Projection of Power Price '!G$47:G$90,'Projection of Power Price '!$A$47:$A$90,'Final Prices IND without CO2 '!$C147,'Projection of Power Price '!$B$47:$B$90,'Final Prices IND without CO2 '!$B147)/SUMIFS('Projection of Power Price '!F$47:F$90,'Projection of Power Price '!$A$47:$A$90,'Final Prices IND without CO2 '!$C147,'Projection of Power Price '!$B$47:$B$90,'Final Prices IND without CO2 '!$B147)</f>
        <v>48.29699336276591</v>
      </c>
      <c r="AE147" s="12">
        <f>AD147*SUMIFS('Projection of Power Price '!H$47:H$90,'Projection of Power Price '!$A$47:$A$90,'Final Prices IND without CO2 '!$C147,'Projection of Power Price '!$B$47:$B$90,'Final Prices IND without CO2 '!$B147)/SUMIFS('Projection of Power Price '!G$47:G$90,'Projection of Power Price '!$A$47:$A$90,'Final Prices IND without CO2 '!$C147,'Projection of Power Price '!$B$47:$B$90,'Final Prices IND without CO2 '!$B147)</f>
        <v>47.813558072934242</v>
      </c>
      <c r="AF147" s="12">
        <f>AE147*SUMIFS('Projection of Power Price '!I$47:I$90,'Projection of Power Price '!$A$47:$A$90,'Final Prices IND without CO2 '!$C147,'Projection of Power Price '!$B$47:$B$90,'Final Prices IND without CO2 '!$B147)/SUMIFS('Projection of Power Price '!H$47:H$90,'Projection of Power Price '!$A$47:$A$90,'Final Prices IND without CO2 '!$C147,'Projection of Power Price '!$B$47:$B$90,'Final Prices IND without CO2 '!$B147)</f>
        <v>46.549742240958324</v>
      </c>
      <c r="AG147" s="12">
        <f>AF147*SUMIFS('Projection of Power Price '!J$47:J$90,'Projection of Power Price '!$A$47:$A$90,'Final Prices IND without CO2 '!$C147,'Projection of Power Price '!$B$47:$B$90,'Final Prices IND without CO2 '!$B147)/SUMIFS('Projection of Power Price '!I$47:I$90,'Projection of Power Price '!$A$47:$A$90,'Final Prices IND without CO2 '!$C147,'Projection of Power Price '!$B$47:$B$90,'Final Prices IND without CO2 '!$B147)</f>
        <v>46.164475385427743</v>
      </c>
      <c r="AH147" s="12">
        <f>AG147*SUMIFS('Projection of Power Price '!K$47:K$90,'Projection of Power Price '!$A$47:$A$90,'Final Prices IND without CO2 '!$C147,'Projection of Power Price '!$B$47:$B$90,'Final Prices IND without CO2 '!$B147)/SUMIFS('Projection of Power Price '!J$47:J$90,'Projection of Power Price '!$A$47:$A$90,'Final Prices IND without CO2 '!$C147,'Projection of Power Price '!$B$47:$B$90,'Final Prices IND without CO2 '!$B147)</f>
        <v>43.816344921156812</v>
      </c>
      <c r="AI147" s="12">
        <f>AH147*SUMIFS('Projection of Power Price '!L$47:L$90,'Projection of Power Price '!$A$47:$A$90,'Final Prices IND without CO2 '!$C147,'Projection of Power Price '!$B$47:$B$90,'Final Prices IND without CO2 '!$B147)/SUMIFS('Projection of Power Price '!K$47:K$90,'Projection of Power Price '!$A$47:$A$90,'Final Prices IND without CO2 '!$C147,'Projection of Power Price '!$B$47:$B$90,'Final Prices IND without CO2 '!$B147)</f>
        <v>49.749227413818076</v>
      </c>
      <c r="AJ147" s="12">
        <f>AI147*SUMIFS('Projection of Power Price '!M$47:M$90,'Projection of Power Price '!$A$47:$A$90,'Final Prices IND without CO2 '!$C147,'Projection of Power Price '!$B$47:$B$90,'Final Prices IND without CO2 '!$B147)/SUMIFS('Projection of Power Price '!L$47:L$90,'Projection of Power Price '!$A$47:$A$90,'Final Prices IND without CO2 '!$C147,'Projection of Power Price '!$B$47:$B$90,'Final Prices IND without CO2 '!$B147)</f>
        <v>51.972779534293281</v>
      </c>
      <c r="AK147" s="12">
        <f>AJ147*SUMIFS('Projection of Power Price '!N$47:N$90,'Projection of Power Price '!$A$47:$A$90,'Final Prices IND without CO2 '!$C147,'Projection of Power Price '!$B$47:$B$90,'Final Prices IND without CO2 '!$B147)/SUMIFS('Projection of Power Price '!M$47:M$90,'Projection of Power Price '!$A$47:$A$90,'Final Prices IND without CO2 '!$C147,'Projection of Power Price '!$B$47:$B$90,'Final Prices IND without CO2 '!$B147)</f>
        <v>54.878544682446353</v>
      </c>
      <c r="AL147" s="12">
        <f>AK147*SUMIFS('Projection of Power Price '!O$47:O$90,'Projection of Power Price '!$A$47:$A$90,'Final Prices IND without CO2 '!$C147,'Projection of Power Price '!$B$47:$B$90,'Final Prices IND without CO2 '!$B147)/SUMIFS('Projection of Power Price '!N$47:N$90,'Projection of Power Price '!$A$47:$A$90,'Final Prices IND without CO2 '!$C147,'Projection of Power Price '!$B$47:$B$90,'Final Prices IND without CO2 '!$B147)</f>
        <v>53.859008837290986</v>
      </c>
      <c r="AM147" s="12">
        <f>AL147*SUMIFS('Projection of Power Price '!P$47:P$90,'Projection of Power Price '!$A$47:$A$90,'Final Prices IND without CO2 '!$C147,'Projection of Power Price '!$B$47:$B$90,'Final Prices IND without CO2 '!$B147)/SUMIFS('Projection of Power Price '!O$47:O$90,'Projection of Power Price '!$A$47:$A$90,'Final Prices IND without CO2 '!$C147,'Projection of Power Price '!$B$47:$B$90,'Final Prices IND without CO2 '!$B147)</f>
        <v>53.037738123172282</v>
      </c>
      <c r="AN147" s="12">
        <f>AM147*SUMIFS('Projection of Power Price '!Q$47:Q$90,'Projection of Power Price '!$A$47:$A$90,'Final Prices IND without CO2 '!$C147,'Projection of Power Price '!$B$47:$B$90,'Final Prices IND without CO2 '!$B147)/SUMIFS('Projection of Power Price '!P$47:P$90,'Projection of Power Price '!$A$47:$A$90,'Final Prices IND without CO2 '!$C147,'Projection of Power Price '!$B$47:$B$90,'Final Prices IND without CO2 '!$B147)</f>
        <v>44.135452516274349</v>
      </c>
      <c r="AO147" s="12">
        <f>AN147*SUMIFS('Projection of Power Price '!R$47:R$90,'Projection of Power Price '!$A$47:$A$90,'Final Prices IND without CO2 '!$C147,'Projection of Power Price '!$B$47:$B$90,'Final Prices IND without CO2 '!$B147)/SUMIFS('Projection of Power Price '!Q$47:Q$90,'Projection of Power Price '!$A$47:$A$90,'Final Prices IND without CO2 '!$C147,'Projection of Power Price '!$B$47:$B$90,'Final Prices IND without CO2 '!$B147)</f>
        <v>42.043979995759166</v>
      </c>
      <c r="AP147" s="12">
        <f>AO147*SUMIFS('Projection of Power Price '!S$47:S$90,'Projection of Power Price '!$A$47:$A$90,'Final Prices IND without CO2 '!$C147,'Projection of Power Price '!$B$47:$B$90,'Final Prices IND without CO2 '!$B147)/SUMIFS('Projection of Power Price '!R$47:R$90,'Projection of Power Price '!$A$47:$A$90,'Final Prices IND without CO2 '!$C147,'Projection of Power Price '!$B$47:$B$90,'Final Prices IND without CO2 '!$B147)</f>
        <v>40.421661578360144</v>
      </c>
      <c r="AQ147" s="12">
        <f>AP147*SUMIFS('Projection of Power Price '!T$47:T$90,'Projection of Power Price '!$A$47:$A$90,'Final Prices IND without CO2 '!$C147,'Projection of Power Price '!$B$47:$B$90,'Final Prices IND without CO2 '!$B147)/SUMIFS('Projection of Power Price '!S$47:S$90,'Projection of Power Price '!$A$47:$A$90,'Final Prices IND without CO2 '!$C147,'Projection of Power Price '!$B$47:$B$90,'Final Prices IND without CO2 '!$B147)</f>
        <v>39.737517398544711</v>
      </c>
      <c r="AR147" s="12">
        <f>AQ147*SUMIFS('Projection of Power Price '!U$47:U$90,'Projection of Power Price '!$A$47:$A$90,'Final Prices IND without CO2 '!$C147,'Projection of Power Price '!$B$47:$B$90,'Final Prices IND without CO2 '!$B147)/SUMIFS('Projection of Power Price '!T$47:T$90,'Projection of Power Price '!$A$47:$A$90,'Final Prices IND without CO2 '!$C147,'Projection of Power Price '!$B$47:$B$90,'Final Prices IND without CO2 '!$B147)</f>
        <v>38.436247321234774</v>
      </c>
      <c r="AS147" s="12">
        <f>AR147*SUMIFS('Projection of Power Price '!V$47:V$90,'Projection of Power Price '!$A$47:$A$90,'Final Prices IND without CO2 '!$C147,'Projection of Power Price '!$B$47:$B$90,'Final Prices IND without CO2 '!$B147)/SUMIFS('Projection of Power Price '!U$47:U$90,'Projection of Power Price '!$A$47:$A$90,'Final Prices IND without CO2 '!$C147,'Projection of Power Price '!$B$47:$B$90,'Final Prices IND without CO2 '!$B147)</f>
        <v>35.611249533815766</v>
      </c>
      <c r="AT147" s="12">
        <f>AS147*SUMIFS('Projection of Power Price '!W$47:W$90,'Projection of Power Price '!$A$47:$A$90,'Final Prices IND without CO2 '!$C147,'Projection of Power Price '!$B$47:$B$90,'Final Prices IND without CO2 '!$B147)/SUMIFS('Projection of Power Price '!V$47:V$90,'Projection of Power Price '!$A$47:$A$90,'Final Prices IND without CO2 '!$C147,'Projection of Power Price '!$B$47:$B$90,'Final Prices IND without CO2 '!$B147)</f>
        <v>35.165163632784861</v>
      </c>
      <c r="AU147" s="12">
        <f>AT147*SUMIFS('Projection of Power Price '!X$47:X$90,'Projection of Power Price '!$A$47:$A$90,'Final Prices IND without CO2 '!$C147,'Projection of Power Price '!$B$47:$B$90,'Final Prices IND without CO2 '!$B147)/SUMIFS('Projection of Power Price '!W$47:W$90,'Projection of Power Price '!$A$47:$A$90,'Final Prices IND without CO2 '!$C147,'Projection of Power Price '!$B$47:$B$90,'Final Prices IND without CO2 '!$B147)</f>
        <v>34.47149440652548</v>
      </c>
      <c r="AV147" s="12">
        <f>AU147*SUMIFS('Projection of Power Price '!Y$47:Y$90,'Projection of Power Price '!$A$47:$A$90,'Final Prices IND without CO2 '!$C147,'Projection of Power Price '!$B$47:$B$90,'Final Prices IND without CO2 '!$B147)/SUMIFS('Projection of Power Price '!X$47:X$90,'Projection of Power Price '!$A$47:$A$90,'Final Prices IND without CO2 '!$C147,'Projection of Power Price '!$B$47:$B$90,'Final Prices IND without CO2 '!$B147)</f>
        <v>33.80512595334686</v>
      </c>
      <c r="AW147" s="12">
        <f>AV147*SUMIFS('Projection of Power Price '!Z$47:Z$90,'Projection of Power Price '!$A$47:$A$90,'Final Prices IND without CO2 '!$C147,'Projection of Power Price '!$B$47:$B$90,'Final Prices IND without CO2 '!$B147)/SUMIFS('Projection of Power Price '!Y$47:Y$90,'Projection of Power Price '!$A$47:$A$90,'Final Prices IND without CO2 '!$C147,'Projection of Power Price '!$B$47:$B$90,'Final Prices IND without CO2 '!$B147)</f>
        <v>33.328110950754969</v>
      </c>
      <c r="AX147" s="12">
        <f>AW147*SUMIFS('Projection of Power Price '!AA$47:AA$90,'Projection of Power Price '!$A$47:$A$90,'Final Prices IND without CO2 '!$C147,'Projection of Power Price '!$B$47:$B$90,'Final Prices IND without CO2 '!$B147)/SUMIFS('Projection of Power Price '!Z$47:Z$90,'Projection of Power Price '!$A$47:$A$90,'Final Prices IND without CO2 '!$C147,'Projection of Power Price '!$B$47:$B$90,'Final Prices IND without CO2 '!$B147)</f>
        <v>35.254775083871841</v>
      </c>
      <c r="AY147" s="21">
        <f t="shared" si="216"/>
        <v>34.115685839377846</v>
      </c>
      <c r="AZ147" s="21">
        <f t="shared" si="54"/>
        <v>34.416448045644316</v>
      </c>
      <c r="BA147" s="21">
        <f t="shared" si="55"/>
        <v>34.787094896564554</v>
      </c>
      <c r="BB147" s="21">
        <f t="shared" si="56"/>
        <v>35.004315219260207</v>
      </c>
      <c r="BC147" s="21">
        <f t="shared" si="57"/>
        <v>34.76681061533278</v>
      </c>
      <c r="BD147" s="21">
        <f t="shared" si="58"/>
        <v>35.18510594089372</v>
      </c>
      <c r="BE147" s="21">
        <f t="shared" si="59"/>
        <v>35.287064396319238</v>
      </c>
      <c r="BF147" s="21">
        <f t="shared" si="60"/>
        <v>35.36029713001696</v>
      </c>
      <c r="BG147" s="21">
        <f t="shared" si="61"/>
        <v>35.490383941114573</v>
      </c>
      <c r="BH147" s="21">
        <f t="shared" si="62"/>
        <v>35.704633756941519</v>
      </c>
    </row>
    <row r="148" spans="1:60" x14ac:dyDescent="0.3">
      <c r="A148" s="9" t="s">
        <v>147</v>
      </c>
      <c r="B148" s="9" t="s">
        <v>119</v>
      </c>
      <c r="C148" s="9" t="s">
        <v>23</v>
      </c>
      <c r="D148" s="36" t="s">
        <v>78</v>
      </c>
      <c r="E148" s="36" t="s">
        <v>79</v>
      </c>
      <c r="F148" s="36" t="s">
        <v>90</v>
      </c>
      <c r="G148" s="36" t="s">
        <v>90</v>
      </c>
      <c r="H148" s="36" t="s">
        <v>80</v>
      </c>
      <c r="I148" s="9" t="s">
        <v>145</v>
      </c>
      <c r="J148" s="10">
        <f>SUMIFS('Historical Data'!D$2:D$93,'Historical Data'!$B$2:$B$93,'Final Prices IND without CO2 '!$D148,'Historical Data'!$A$2:$A$93,'Final Prices IND without CO2 '!$C148)</f>
        <v>130.81256319015401</v>
      </c>
      <c r="K148" s="10">
        <f>SUMIFS('Historical Data'!E$2:E$93,'Historical Data'!$B$2:$B$93,'Final Prices IND without CO2 '!$D148,'Historical Data'!$A$2:$A$93,'Final Prices IND without CO2 '!$C148)</f>
        <v>158.25657537454984</v>
      </c>
      <c r="L148" s="10">
        <f>SUMIFS('Historical Data'!F$2:F$93,'Historical Data'!$B$2:$B$93,'Final Prices IND without CO2 '!$D148,'Historical Data'!$A$2:$A$93,'Final Prices IND without CO2 '!$C148)</f>
        <v>154.45531157706111</v>
      </c>
      <c r="M148" s="10">
        <f>SUMIFS('Historical Data'!G$2:G$93,'Historical Data'!$B$2:$B$93,'Final Prices IND without CO2 '!$D148,'Historical Data'!$A$2:$A$93,'Final Prices IND without CO2 '!$C148)</f>
        <v>162.96487606613337</v>
      </c>
      <c r="N148" s="10">
        <f>SUMIFS('Historical Data'!H$2:H$93,'Historical Data'!$B$2:$B$93,'Final Prices IND without CO2 '!$D148,'Historical Data'!$A$2:$A$93,'Final Prices IND without CO2 '!$C148)</f>
        <v>159.43308802697808</v>
      </c>
      <c r="O148" s="10">
        <f>SUMIFS('Historical Data'!I$2:I$93,'Historical Data'!$B$2:$B$93,'Final Prices IND without CO2 '!$D148,'Historical Data'!$A$2:$A$93,'Final Prices IND without CO2 '!$C148)</f>
        <v>168.33210053847432</v>
      </c>
      <c r="P148" s="10">
        <f>SUMIFS('Historical Data'!J$2:J$93,'Historical Data'!$B$2:$B$93,'Final Prices IND without CO2 '!$D148,'Historical Data'!$A$2:$A$93,'Final Prices IND without CO2 '!$C148)</f>
        <v>196.72436901558851</v>
      </c>
      <c r="Q148" s="10">
        <f>SUMIFS('Historical Data'!K$2:K$93,'Historical Data'!$B$2:$B$93,'Final Prices IND without CO2 '!$D148,'Historical Data'!$A$2:$A$93,'Final Prices IND without CO2 '!$C148)</f>
        <v>200.14675229578037</v>
      </c>
      <c r="R148" s="10">
        <f>SUMIFS('Historical Data'!L$2:L$93,'Historical Data'!$B$2:$B$93,'Final Prices IND without CO2 '!$D148,'Historical Data'!$A$2:$A$93,'Final Prices IND without CO2 '!$C148)</f>
        <v>162.17155148073064</v>
      </c>
      <c r="S148" s="10">
        <f>SUMIFS('Historical Data'!M$2:M$93,'Historical Data'!$B$2:$B$93,'Final Prices IND without CO2 '!$D148,'Historical Data'!$A$2:$A$93,'Final Prices IND without CO2 '!$C148)</f>
        <v>162.57220613659521</v>
      </c>
      <c r="T148" s="10">
        <f>SUMIFS('Historical Data'!N$2:N$93,'Historical Data'!$B$2:$B$93,'Final Prices IND without CO2 '!$D148,'Historical Data'!$A$2:$A$93,'Final Prices IND without CO2 '!$C148)</f>
        <v>165.77162994241428</v>
      </c>
      <c r="U148" s="10">
        <f>SUMIFS('Historical Data'!O$2:O$93,'Historical Data'!$B$2:$B$93,'Final Prices IND without CO2 '!$D148,'Historical Data'!$A$2:$A$93,'Final Prices IND without CO2 '!$C148)</f>
        <v>167.7426316195012</v>
      </c>
      <c r="V148" s="10">
        <f>SUMIFS('Historical Data'!P$2:P$93,'Historical Data'!$B$2:$B$93,'Final Prices IND without CO2 '!$D148,'Historical Data'!$A$2:$A$93,'Final Prices IND without CO2 '!$C148)</f>
        <v>181.2837556438227</v>
      </c>
      <c r="W148" s="10">
        <f>SUMIFS('Historical Data'!Q$2:Q$93,'Historical Data'!$B$2:$B$93,'Final Prices IND without CO2 '!$D148,'Historical Data'!$A$2:$A$93,'Final Prices IND without CO2 '!$C148)</f>
        <v>183.09502777365216</v>
      </c>
      <c r="X148" s="10">
        <f>SUMIFS('Historical Data'!R$2:R$93,'Historical Data'!$B$2:$B$93,'Final Prices IND without CO2 '!$D148,'Historical Data'!$A$2:$A$93,'Final Prices IND without CO2 '!$C148)</f>
        <v>180.95029701268959</v>
      </c>
      <c r="Y148" s="10">
        <f>SUMIFS('Historical Data'!S$2:S$93,'Historical Data'!$B$2:$B$93,'Final Prices IND without CO2 '!$D148,'Historical Data'!$A$2:$A$93,'Final Prices IND without CO2 '!$C148)</f>
        <v>172.84666655445426</v>
      </c>
      <c r="Z148" s="10">
        <f>SUMIFS('Historical Data'!T$2:T$93,'Historical Data'!$B$2:$B$93,'Final Prices IND without CO2 '!$D148,'Historical Data'!$A$2:$A$93,'Final Prices IND without CO2 '!$C148)</f>
        <v>170.27517318378358</v>
      </c>
      <c r="AA148" s="10">
        <f>SUMIFS('Historical Data'!U$2:U$93,'Historical Data'!$B$2:$B$93,'Final Prices IND without CO2 '!$D148,'Historical Data'!$A$2:$A$93,'Final Prices IND without CO2 '!$C148)</f>
        <v>162.3166948941506</v>
      </c>
      <c r="AB148" s="12">
        <f>AA148*SUMIFS('Projection of Power Price '!E$47:E$90,'Projection of Power Price '!$A$47:$A$90,'Final Prices IND without CO2 '!$C148,'Projection of Power Price '!$B$47:$B$90,'Final Prices IND without CO2 '!$B148)/SUMIFS('Projection of Power Price '!D$47:D$90,'Projection of Power Price '!$A$47:$A$90,'Final Prices IND without CO2 '!$C148,'Projection of Power Price '!$B$47:$B$90,'Final Prices IND without CO2 '!$B148)</f>
        <v>122.06772217129567</v>
      </c>
      <c r="AC148" s="12">
        <f>AB148*SUMIFS('Projection of Power Price '!F$47:F$90,'Projection of Power Price '!$A$47:$A$90,'Final Prices IND without CO2 '!$C148,'Projection of Power Price '!$B$47:$B$90,'Final Prices IND without CO2 '!$B148)/SUMIFS('Projection of Power Price '!E$47:E$90,'Projection of Power Price '!$A$47:$A$90,'Final Prices IND without CO2 '!$C148,'Projection of Power Price '!$B$47:$B$90,'Final Prices IND without CO2 '!$B148)</f>
        <v>114.73842584329948</v>
      </c>
      <c r="AD148" s="12">
        <f>AC148*SUMIFS('Projection of Power Price '!G$47:G$90,'Projection of Power Price '!$A$47:$A$90,'Final Prices IND without CO2 '!$C148,'Projection of Power Price '!$B$47:$B$90,'Final Prices IND without CO2 '!$B148)/SUMIFS('Projection of Power Price '!F$47:F$90,'Projection of Power Price '!$A$47:$A$90,'Final Prices IND without CO2 '!$C148,'Projection of Power Price '!$B$47:$B$90,'Final Prices IND without CO2 '!$B148)</f>
        <v>113.07217288353851</v>
      </c>
      <c r="AE148" s="12">
        <f>AD148*SUMIFS('Projection of Power Price '!H$47:H$90,'Projection of Power Price '!$A$47:$A$90,'Final Prices IND without CO2 '!$C148,'Projection of Power Price '!$B$47:$B$90,'Final Prices IND without CO2 '!$B148)/SUMIFS('Projection of Power Price '!G$47:G$90,'Projection of Power Price '!$A$47:$A$90,'Final Prices IND without CO2 '!$C148,'Projection of Power Price '!$B$47:$B$90,'Final Prices IND without CO2 '!$B148)</f>
        <v>122.43186031091489</v>
      </c>
      <c r="AF148" s="12">
        <f>AE148*SUMIFS('Projection of Power Price '!I$47:I$90,'Projection of Power Price '!$A$47:$A$90,'Final Prices IND without CO2 '!$C148,'Projection of Power Price '!$B$47:$B$90,'Final Prices IND without CO2 '!$B148)/SUMIFS('Projection of Power Price '!H$47:H$90,'Projection of Power Price '!$A$47:$A$90,'Final Prices IND without CO2 '!$C148,'Projection of Power Price '!$B$47:$B$90,'Final Prices IND without CO2 '!$B148)</f>
        <v>118.15190375362678</v>
      </c>
      <c r="AG148" s="12">
        <f>AF148*SUMIFS('Projection of Power Price '!J$47:J$90,'Projection of Power Price '!$A$47:$A$90,'Final Prices IND without CO2 '!$C148,'Projection of Power Price '!$B$47:$B$90,'Final Prices IND without CO2 '!$B148)/SUMIFS('Projection of Power Price '!I$47:I$90,'Projection of Power Price '!$A$47:$A$90,'Final Prices IND without CO2 '!$C148,'Projection of Power Price '!$B$47:$B$90,'Final Prices IND without CO2 '!$B148)</f>
        <v>111.74073181487719</v>
      </c>
      <c r="AH148" s="12">
        <f>AG148*SUMIFS('Projection of Power Price '!K$47:K$90,'Projection of Power Price '!$A$47:$A$90,'Final Prices IND without CO2 '!$C148,'Projection of Power Price '!$B$47:$B$90,'Final Prices IND without CO2 '!$B148)/SUMIFS('Projection of Power Price '!J$47:J$90,'Projection of Power Price '!$A$47:$A$90,'Final Prices IND without CO2 '!$C148,'Projection of Power Price '!$B$47:$B$90,'Final Prices IND without CO2 '!$B148)</f>
        <v>108.16521727393071</v>
      </c>
      <c r="AI148" s="12">
        <f>AH148*SUMIFS('Projection of Power Price '!L$47:L$90,'Projection of Power Price '!$A$47:$A$90,'Final Prices IND without CO2 '!$C148,'Projection of Power Price '!$B$47:$B$90,'Final Prices IND without CO2 '!$B148)/SUMIFS('Projection of Power Price '!K$47:K$90,'Projection of Power Price '!$A$47:$A$90,'Final Prices IND without CO2 '!$C148,'Projection of Power Price '!$B$47:$B$90,'Final Prices IND without CO2 '!$B148)</f>
        <v>122.2076709208234</v>
      </c>
      <c r="AJ148" s="12">
        <f>AI148*SUMIFS('Projection of Power Price '!M$47:M$90,'Projection of Power Price '!$A$47:$A$90,'Final Prices IND without CO2 '!$C148,'Projection of Power Price '!$B$47:$B$90,'Final Prices IND without CO2 '!$B148)/SUMIFS('Projection of Power Price '!L$47:L$90,'Projection of Power Price '!$A$47:$A$90,'Final Prices IND without CO2 '!$C148,'Projection of Power Price '!$B$47:$B$90,'Final Prices IND without CO2 '!$B148)</f>
        <v>122.24122956267342</v>
      </c>
      <c r="AK148" s="12">
        <f>AJ148*SUMIFS('Projection of Power Price '!N$47:N$90,'Projection of Power Price '!$A$47:$A$90,'Final Prices IND without CO2 '!$C148,'Projection of Power Price '!$B$47:$B$90,'Final Prices IND without CO2 '!$B148)/SUMIFS('Projection of Power Price '!M$47:M$90,'Projection of Power Price '!$A$47:$A$90,'Final Prices IND without CO2 '!$C148,'Projection of Power Price '!$B$47:$B$90,'Final Prices IND without CO2 '!$B148)</f>
        <v>120.71747345585801</v>
      </c>
      <c r="AL148" s="12">
        <f>AK148*SUMIFS('Projection of Power Price '!O$47:O$90,'Projection of Power Price '!$A$47:$A$90,'Final Prices IND without CO2 '!$C148,'Projection of Power Price '!$B$47:$B$90,'Final Prices IND without CO2 '!$B148)/SUMIFS('Projection of Power Price '!N$47:N$90,'Projection of Power Price '!$A$47:$A$90,'Final Prices IND without CO2 '!$C148,'Projection of Power Price '!$B$47:$B$90,'Final Prices IND without CO2 '!$B148)</f>
        <v>119.01753641944514</v>
      </c>
      <c r="AM148" s="12">
        <f>AL148*SUMIFS('Projection of Power Price '!P$47:P$90,'Projection of Power Price '!$A$47:$A$90,'Final Prices IND without CO2 '!$C148,'Projection of Power Price '!$B$47:$B$90,'Final Prices IND without CO2 '!$B148)/SUMIFS('Projection of Power Price '!O$47:O$90,'Projection of Power Price '!$A$47:$A$90,'Final Prices IND without CO2 '!$C148,'Projection of Power Price '!$B$47:$B$90,'Final Prices IND without CO2 '!$B148)</f>
        <v>117.73564265449851</v>
      </c>
      <c r="AN148" s="12">
        <f>AM148*SUMIFS('Projection of Power Price '!Q$47:Q$90,'Projection of Power Price '!$A$47:$A$90,'Final Prices IND without CO2 '!$C148,'Projection of Power Price '!$B$47:$B$90,'Final Prices IND without CO2 '!$B148)/SUMIFS('Projection of Power Price '!P$47:P$90,'Projection of Power Price '!$A$47:$A$90,'Final Prices IND without CO2 '!$C148,'Projection of Power Price '!$B$47:$B$90,'Final Prices IND without CO2 '!$B148)</f>
        <v>116.02859026773203</v>
      </c>
      <c r="AO148" s="12">
        <f>AN148*SUMIFS('Projection of Power Price '!R$47:R$90,'Projection of Power Price '!$A$47:$A$90,'Final Prices IND without CO2 '!$C148,'Projection of Power Price '!$B$47:$B$90,'Final Prices IND without CO2 '!$B148)/SUMIFS('Projection of Power Price '!Q$47:Q$90,'Projection of Power Price '!$A$47:$A$90,'Final Prices IND without CO2 '!$C148,'Projection of Power Price '!$B$47:$B$90,'Final Prices IND without CO2 '!$B148)</f>
        <v>116.5161093839872</v>
      </c>
      <c r="AP148" s="12">
        <f>AO148*SUMIFS('Projection of Power Price '!S$47:S$90,'Projection of Power Price '!$A$47:$A$90,'Final Prices IND without CO2 '!$C148,'Projection of Power Price '!$B$47:$B$90,'Final Prices IND without CO2 '!$B148)/SUMIFS('Projection of Power Price '!R$47:R$90,'Projection of Power Price '!$A$47:$A$90,'Final Prices IND without CO2 '!$C148,'Projection of Power Price '!$B$47:$B$90,'Final Prices IND without CO2 '!$B148)</f>
        <v>112.82158975559717</v>
      </c>
      <c r="AQ148" s="12">
        <f>AP148*SUMIFS('Projection of Power Price '!T$47:T$90,'Projection of Power Price '!$A$47:$A$90,'Final Prices IND without CO2 '!$C148,'Projection of Power Price '!$B$47:$B$90,'Final Prices IND without CO2 '!$B148)/SUMIFS('Projection of Power Price '!S$47:S$90,'Projection of Power Price '!$A$47:$A$90,'Final Prices IND without CO2 '!$C148,'Projection of Power Price '!$B$47:$B$90,'Final Prices IND without CO2 '!$B148)</f>
        <v>111.27496981638569</v>
      </c>
      <c r="AR148" s="12">
        <f>AQ148*SUMIFS('Projection of Power Price '!U$47:U$90,'Projection of Power Price '!$A$47:$A$90,'Final Prices IND without CO2 '!$C148,'Projection of Power Price '!$B$47:$B$90,'Final Prices IND without CO2 '!$B148)/SUMIFS('Projection of Power Price '!T$47:T$90,'Projection of Power Price '!$A$47:$A$90,'Final Prices IND without CO2 '!$C148,'Projection of Power Price '!$B$47:$B$90,'Final Prices IND without CO2 '!$B148)</f>
        <v>110.25547667185667</v>
      </c>
      <c r="AS148" s="12">
        <f>AR148*SUMIFS('Projection of Power Price '!V$47:V$90,'Projection of Power Price '!$A$47:$A$90,'Final Prices IND without CO2 '!$C148,'Projection of Power Price '!$B$47:$B$90,'Final Prices IND without CO2 '!$B148)/SUMIFS('Projection of Power Price '!U$47:U$90,'Projection of Power Price '!$A$47:$A$90,'Final Prices IND without CO2 '!$C148,'Projection of Power Price '!$B$47:$B$90,'Final Prices IND without CO2 '!$B148)</f>
        <v>112.03384394531582</v>
      </c>
      <c r="AT148" s="12">
        <f>AS148*SUMIFS('Projection of Power Price '!W$47:W$90,'Projection of Power Price '!$A$47:$A$90,'Final Prices IND without CO2 '!$C148,'Projection of Power Price '!$B$47:$B$90,'Final Prices IND without CO2 '!$B148)/SUMIFS('Projection of Power Price '!V$47:V$90,'Projection of Power Price '!$A$47:$A$90,'Final Prices IND without CO2 '!$C148,'Projection of Power Price '!$B$47:$B$90,'Final Prices IND without CO2 '!$B148)</f>
        <v>111.99727070998298</v>
      </c>
      <c r="AU148" s="12">
        <f>AT148*SUMIFS('Projection of Power Price '!X$47:X$90,'Projection of Power Price '!$A$47:$A$90,'Final Prices IND without CO2 '!$C148,'Projection of Power Price '!$B$47:$B$90,'Final Prices IND without CO2 '!$B148)/SUMIFS('Projection of Power Price '!W$47:W$90,'Projection of Power Price '!$A$47:$A$90,'Final Prices IND without CO2 '!$C148,'Projection of Power Price '!$B$47:$B$90,'Final Prices IND without CO2 '!$B148)</f>
        <v>120.18204161692745</v>
      </c>
      <c r="AV148" s="12">
        <f>AU148*SUMIFS('Projection of Power Price '!Y$47:Y$90,'Projection of Power Price '!$A$47:$A$90,'Final Prices IND without CO2 '!$C148,'Projection of Power Price '!$B$47:$B$90,'Final Prices IND without CO2 '!$B148)/SUMIFS('Projection of Power Price '!X$47:X$90,'Projection of Power Price '!$A$47:$A$90,'Final Prices IND without CO2 '!$C148,'Projection of Power Price '!$B$47:$B$90,'Final Prices IND without CO2 '!$B148)</f>
        <v>118.76046905109482</v>
      </c>
      <c r="AW148" s="12">
        <f>AV148*SUMIFS('Projection of Power Price '!Z$47:Z$90,'Projection of Power Price '!$A$47:$A$90,'Final Prices IND without CO2 '!$C148,'Projection of Power Price '!$B$47:$B$90,'Final Prices IND without CO2 '!$B148)/SUMIFS('Projection of Power Price '!Y$47:Y$90,'Projection of Power Price '!$A$47:$A$90,'Final Prices IND without CO2 '!$C148,'Projection of Power Price '!$B$47:$B$90,'Final Prices IND without CO2 '!$B148)</f>
        <v>124.34887606077835</v>
      </c>
      <c r="AX148" s="12">
        <f>AW148*SUMIFS('Projection of Power Price '!AA$47:AA$90,'Projection of Power Price '!$A$47:$A$90,'Final Prices IND without CO2 '!$C148,'Projection of Power Price '!$B$47:$B$90,'Final Prices IND without CO2 '!$B148)/SUMIFS('Projection of Power Price '!Z$47:Z$90,'Projection of Power Price '!$A$47:$A$90,'Final Prices IND without CO2 '!$C148,'Projection of Power Price '!$B$47:$B$90,'Final Prices IND without CO2 '!$B148)</f>
        <v>130.33279071779569</v>
      </c>
      <c r="AY148" s="21">
        <f t="shared" si="216"/>
        <v>133.37565196915784</v>
      </c>
      <c r="AZ148" s="21">
        <f t="shared" si="54"/>
        <v>136.78782859449893</v>
      </c>
      <c r="BA148" s="21">
        <f t="shared" si="55"/>
        <v>142.2455717772209</v>
      </c>
      <c r="BB148" s="21">
        <f t="shared" si="56"/>
        <v>146.09267261676723</v>
      </c>
      <c r="BC148" s="21">
        <f t="shared" si="57"/>
        <v>149.88380821688861</v>
      </c>
      <c r="BD148" s="21">
        <f t="shared" si="58"/>
        <v>154.37345359022584</v>
      </c>
      <c r="BE148" s="21">
        <f t="shared" si="59"/>
        <v>158.71951288845594</v>
      </c>
      <c r="BF148" s="21">
        <f t="shared" si="60"/>
        <v>162.63160277669158</v>
      </c>
      <c r="BG148" s="21">
        <f t="shared" si="61"/>
        <v>166.9142795152311</v>
      </c>
      <c r="BH148" s="21">
        <f t="shared" si="62"/>
        <v>171.20025893244383</v>
      </c>
    </row>
    <row r="149" spans="1:60" x14ac:dyDescent="0.3">
      <c r="A149" s="9" t="s">
        <v>147</v>
      </c>
      <c r="B149" s="9" t="s">
        <v>119</v>
      </c>
      <c r="C149" s="9" t="s">
        <v>25</v>
      </c>
      <c r="D149" s="36" t="s">
        <v>78</v>
      </c>
      <c r="E149" s="36" t="s">
        <v>79</v>
      </c>
      <c r="F149" s="36" t="s">
        <v>90</v>
      </c>
      <c r="G149" s="36" t="s">
        <v>90</v>
      </c>
      <c r="H149" s="36" t="s">
        <v>80</v>
      </c>
      <c r="I149" s="9" t="s">
        <v>145</v>
      </c>
      <c r="J149" s="10">
        <f>SUMIFS('Historical Data'!D$2:D$93,'Historical Data'!$B$2:$B$93,'Final Prices IND without CO2 '!$D149,'Historical Data'!$A$2:$A$93,'Final Prices IND without CO2 '!$C149)</f>
        <v>81.985138717108086</v>
      </c>
      <c r="K149" s="10">
        <f>SUMIFS('Historical Data'!E$2:E$93,'Historical Data'!$B$2:$B$93,'Final Prices IND without CO2 '!$D149,'Historical Data'!$A$2:$A$93,'Final Prices IND without CO2 '!$C149)</f>
        <v>76.073849701592991</v>
      </c>
      <c r="L149" s="10">
        <f>SUMIFS('Historical Data'!F$2:F$93,'Historical Data'!$B$2:$B$93,'Final Prices IND without CO2 '!$D149,'Historical Data'!$A$2:$A$93,'Final Prices IND without CO2 '!$C149)</f>
        <v>77.967840794505577</v>
      </c>
      <c r="M149" s="10">
        <f>SUMIFS('Historical Data'!G$2:G$93,'Historical Data'!$B$2:$B$93,'Final Prices IND without CO2 '!$D149,'Historical Data'!$A$2:$A$93,'Final Prices IND without CO2 '!$C149)</f>
        <v>79.340259407766524</v>
      </c>
      <c r="N149" s="10">
        <f>SUMIFS('Historical Data'!H$2:H$93,'Historical Data'!$B$2:$B$93,'Final Prices IND without CO2 '!$D149,'Historical Data'!$A$2:$A$93,'Final Prices IND without CO2 '!$C149)</f>
        <v>79.726476767893985</v>
      </c>
      <c r="O149" s="10">
        <f>SUMIFS('Historical Data'!I$2:I$93,'Historical Data'!$B$2:$B$93,'Final Prices IND without CO2 '!$D149,'Historical Data'!$A$2:$A$93,'Final Prices IND without CO2 '!$C149)</f>
        <v>82.491871162633373</v>
      </c>
      <c r="P149" s="10">
        <f>SUMIFS('Historical Data'!J$2:J$93,'Historical Data'!$B$2:$B$93,'Final Prices IND without CO2 '!$D149,'Historical Data'!$A$2:$A$93,'Final Prices IND without CO2 '!$C149)</f>
        <v>84.077960001766741</v>
      </c>
      <c r="Q149" s="10">
        <f>SUMIFS('Historical Data'!K$2:K$93,'Historical Data'!$B$2:$B$93,'Final Prices IND without CO2 '!$D149,'Historical Data'!$A$2:$A$93,'Final Prices IND without CO2 '!$C149)</f>
        <v>85.836736058073143</v>
      </c>
      <c r="R149" s="10">
        <f>SUMIFS('Historical Data'!L$2:L$93,'Historical Data'!$B$2:$B$93,'Final Prices IND without CO2 '!$D149,'Historical Data'!$A$2:$A$93,'Final Prices IND without CO2 '!$C149)</f>
        <v>96.203178421968502</v>
      </c>
      <c r="S149" s="10">
        <f>SUMIFS('Historical Data'!M$2:M$93,'Historical Data'!$B$2:$B$93,'Final Prices IND without CO2 '!$D149,'Historical Data'!$A$2:$A$93,'Final Prices IND without CO2 '!$C149)</f>
        <v>111.65294971449904</v>
      </c>
      <c r="T149" s="10">
        <f>SUMIFS('Historical Data'!N$2:N$93,'Historical Data'!$B$2:$B$93,'Final Prices IND without CO2 '!$D149,'Historical Data'!$A$2:$A$93,'Final Prices IND without CO2 '!$C149)</f>
        <v>97.275635731864739</v>
      </c>
      <c r="U149" s="10">
        <f>SUMIFS('Historical Data'!O$2:O$93,'Historical Data'!$B$2:$B$93,'Final Prices IND without CO2 '!$D149,'Historical Data'!$A$2:$A$93,'Final Prices IND without CO2 '!$C149)</f>
        <v>91.165428972779821</v>
      </c>
      <c r="V149" s="10">
        <f>SUMIFS('Historical Data'!P$2:P$93,'Historical Data'!$B$2:$B$93,'Final Prices IND without CO2 '!$D149,'Historical Data'!$A$2:$A$93,'Final Prices IND without CO2 '!$C149)</f>
        <v>90.998677769257341</v>
      </c>
      <c r="W149" s="10">
        <f>SUMIFS('Historical Data'!Q$2:Q$93,'Historical Data'!$B$2:$B$93,'Final Prices IND without CO2 '!$D149,'Historical Data'!$A$2:$A$93,'Final Prices IND without CO2 '!$C149)</f>
        <v>82.705602674782426</v>
      </c>
      <c r="X149" s="10">
        <f>SUMIFS('Historical Data'!R$2:R$93,'Historical Data'!$B$2:$B$93,'Final Prices IND without CO2 '!$D149,'Historical Data'!$A$2:$A$93,'Final Prices IND without CO2 '!$C149)</f>
        <v>76.255344632235705</v>
      </c>
      <c r="Y149" s="10">
        <f>SUMIFS('Historical Data'!S$2:S$93,'Historical Data'!$B$2:$B$93,'Final Prices IND without CO2 '!$D149,'Historical Data'!$A$2:$A$93,'Final Prices IND without CO2 '!$C149)</f>
        <v>65.969283597729202</v>
      </c>
      <c r="Z149" s="10">
        <f>SUMIFS('Historical Data'!T$2:T$93,'Historical Data'!$B$2:$B$93,'Final Prices IND without CO2 '!$D149,'Historical Data'!$A$2:$A$93,'Final Prices IND without CO2 '!$C149)</f>
        <v>63.133488781508952</v>
      </c>
      <c r="AA149" s="10">
        <f>SUMIFS('Historical Data'!U$2:U$93,'Historical Data'!$B$2:$B$93,'Final Prices IND without CO2 '!$D149,'Historical Data'!$A$2:$A$93,'Final Prices IND without CO2 '!$C149)</f>
        <v>70.998505499284207</v>
      </c>
      <c r="AB149" s="18">
        <f>AB150/AA150*AA149</f>
        <v>58.133461994085614</v>
      </c>
      <c r="AC149" s="18">
        <f t="shared" ref="AC149" si="219">AC150/AB150*AB149</f>
        <v>50.679393170093185</v>
      </c>
      <c r="AD149" s="18">
        <f t="shared" ref="AD149" si="220">AD150/AC150*AC149</f>
        <v>48.269603352253561</v>
      </c>
      <c r="AE149" s="18">
        <f t="shared" ref="AE149" si="221">AE150/AD150*AD149</f>
        <v>49.85240167013314</v>
      </c>
      <c r="AF149" s="18">
        <f t="shared" ref="AF149" si="222">AF150/AE150*AE149</f>
        <v>49.477199733469746</v>
      </c>
      <c r="AG149" s="18">
        <f t="shared" ref="AG149" si="223">AG150/AF150*AF149</f>
        <v>50.375071252159621</v>
      </c>
      <c r="AH149" s="18">
        <f t="shared" ref="AH149" si="224">AH150/AG150*AG149</f>
        <v>48.705715812392363</v>
      </c>
      <c r="AI149" s="18">
        <f t="shared" ref="AI149" si="225">AI150/AH150*AH149</f>
        <v>56.315209723097105</v>
      </c>
      <c r="AJ149" s="18">
        <f t="shared" ref="AJ149" si="226">AJ150/AI150*AI149</f>
        <v>56.439712998992867</v>
      </c>
      <c r="AK149" s="18">
        <f t="shared" ref="AK149" si="227">AK150/AJ150*AJ149</f>
        <v>56.067185661237893</v>
      </c>
      <c r="AL149" s="18">
        <f t="shared" ref="AL149" si="228">AL150/AK150*AK149</f>
        <v>54.339745899110099</v>
      </c>
      <c r="AM149" s="18">
        <f t="shared" ref="AM149" si="229">AM150/AL150*AL149</f>
        <v>52.899846949310138</v>
      </c>
      <c r="AN149" s="18">
        <f t="shared" ref="AN149" si="230">AN150/AM150*AM149</f>
        <v>48.649636872475874</v>
      </c>
      <c r="AO149" s="18">
        <f t="shared" ref="AO149" si="231">AO150/AN150*AN149</f>
        <v>46.446957168272746</v>
      </c>
      <c r="AP149" s="18">
        <f t="shared" ref="AP149" si="232">AP150/AO150*AO149</f>
        <v>44.762275567297323</v>
      </c>
      <c r="AQ149" s="18">
        <f t="shared" ref="AQ149" si="233">AQ150/AP150*AP149</f>
        <v>43.630113274972047</v>
      </c>
      <c r="AR149" s="18">
        <f t="shared" ref="AR149" si="234">AR150/AQ150*AQ149</f>
        <v>43.086578203289243</v>
      </c>
      <c r="AS149" s="18">
        <f t="shared" ref="AS149" si="235">AS150/AR150*AR149</f>
        <v>42.376825228713614</v>
      </c>
      <c r="AT149" s="18">
        <f t="shared" ref="AT149" si="236">AT150/AS150*AS149</f>
        <v>41.621658013675926</v>
      </c>
      <c r="AU149" s="18">
        <f t="shared" ref="AU149" si="237">AU150/AT150*AT149</f>
        <v>40.451712318783819</v>
      </c>
      <c r="AV149" s="18">
        <f t="shared" ref="AV149" si="238">AV150/AU150*AU149</f>
        <v>39.864924635892365</v>
      </c>
      <c r="AW149" s="18">
        <f t="shared" ref="AW149" si="239">AW150/AV150*AV149</f>
        <v>39.137454325149989</v>
      </c>
      <c r="AX149" s="18">
        <f t="shared" ref="AX149" si="240">AX150/AW150*AW149</f>
        <v>39.736000474568691</v>
      </c>
      <c r="AY149" s="21">
        <f t="shared" si="216"/>
        <v>38.636678032059763</v>
      </c>
      <c r="AZ149" s="21">
        <f t="shared" si="54"/>
        <v>38.437656136859346</v>
      </c>
      <c r="BA149" s="21">
        <f t="shared" si="55"/>
        <v>38.155948733559171</v>
      </c>
      <c r="BB149" s="21">
        <f t="shared" si="56"/>
        <v>37.842340884172017</v>
      </c>
      <c r="BC149" s="21">
        <f t="shared" si="57"/>
        <v>37.281310308455659</v>
      </c>
      <c r="BD149" s="21">
        <f t="shared" si="58"/>
        <v>37.078971609052587</v>
      </c>
      <c r="BE149" s="21">
        <f t="shared" si="59"/>
        <v>36.681643290204534</v>
      </c>
      <c r="BF149" s="21">
        <f t="shared" si="60"/>
        <v>36.294448916540205</v>
      </c>
      <c r="BG149" s="21">
        <f t="shared" si="61"/>
        <v>35.927107715630541</v>
      </c>
      <c r="BH149" s="21">
        <f t="shared" si="62"/>
        <v>35.604818004527942</v>
      </c>
    </row>
    <row r="150" spans="1:60" x14ac:dyDescent="0.3">
      <c r="A150" s="9" t="s">
        <v>147</v>
      </c>
      <c r="B150" s="9" t="s">
        <v>119</v>
      </c>
      <c r="C150" s="9" t="s">
        <v>27</v>
      </c>
      <c r="D150" s="36" t="s">
        <v>78</v>
      </c>
      <c r="E150" s="36" t="s">
        <v>79</v>
      </c>
      <c r="F150" s="36" t="s">
        <v>90</v>
      </c>
      <c r="G150" s="36" t="s">
        <v>90</v>
      </c>
      <c r="H150" s="36" t="s">
        <v>80</v>
      </c>
      <c r="I150" s="9" t="s">
        <v>145</v>
      </c>
      <c r="J150" s="10">
        <f>SUMIFS('Historical Data'!D$2:D$93,'Historical Data'!$B$2:$B$93,'Final Prices IND without CO2 '!$D150,'Historical Data'!$A$2:$A$93,'Final Prices IND without CO2 '!$C150)</f>
        <v>84.005440826151045</v>
      </c>
      <c r="K150" s="10">
        <f>SUMIFS('Historical Data'!E$2:E$93,'Historical Data'!$B$2:$B$93,'Final Prices IND without CO2 '!$D150,'Historical Data'!$A$2:$A$93,'Final Prices IND without CO2 '!$C150)</f>
        <v>85.338960164117935</v>
      </c>
      <c r="L150" s="10">
        <f>SUMIFS('Historical Data'!F$2:F$93,'Historical Data'!$B$2:$B$93,'Final Prices IND without CO2 '!$D150,'Historical Data'!$A$2:$A$93,'Final Prices IND without CO2 '!$C150)</f>
        <v>86.166027222395542</v>
      </c>
      <c r="M150" s="10">
        <f>SUMIFS('Historical Data'!G$2:G$93,'Historical Data'!$B$2:$B$93,'Final Prices IND without CO2 '!$D150,'Historical Data'!$A$2:$A$93,'Final Prices IND without CO2 '!$C150)</f>
        <v>88.001489921128368</v>
      </c>
      <c r="N150" s="10">
        <f>SUMIFS('Historical Data'!H$2:H$93,'Historical Data'!$B$2:$B$93,'Final Prices IND without CO2 '!$D150,'Historical Data'!$A$2:$A$93,'Final Prices IND without CO2 '!$C150)</f>
        <v>90.652138895655341</v>
      </c>
      <c r="O150" s="10">
        <f>SUMIFS('Historical Data'!I$2:I$93,'Historical Data'!$B$2:$B$93,'Final Prices IND without CO2 '!$D150,'Historical Data'!$A$2:$A$93,'Final Prices IND without CO2 '!$C150)</f>
        <v>92.982418236700482</v>
      </c>
      <c r="P150" s="10">
        <f>SUMIFS('Historical Data'!J$2:J$93,'Historical Data'!$B$2:$B$93,'Final Prices IND without CO2 '!$D150,'Historical Data'!$A$2:$A$93,'Final Prices IND without CO2 '!$C150)</f>
        <v>97.911472096698162</v>
      </c>
      <c r="Q150" s="10">
        <f>SUMIFS('Historical Data'!K$2:K$93,'Historical Data'!$B$2:$B$93,'Final Prices IND without CO2 '!$D150,'Historical Data'!$A$2:$A$93,'Final Prices IND without CO2 '!$C150)</f>
        <v>102.9090702795131</v>
      </c>
      <c r="R150" s="10">
        <f>SUMIFS('Historical Data'!L$2:L$93,'Historical Data'!$B$2:$B$93,'Final Prices IND without CO2 '!$D150,'Historical Data'!$A$2:$A$93,'Final Prices IND without CO2 '!$C150)</f>
        <v>103.54481033734038</v>
      </c>
      <c r="S150" s="10">
        <f>SUMIFS('Historical Data'!M$2:M$93,'Historical Data'!$B$2:$B$93,'Final Prices IND without CO2 '!$D150,'Historical Data'!$A$2:$A$93,'Final Prices IND without CO2 '!$C150)</f>
        <v>112.34604497206779</v>
      </c>
      <c r="T150" s="10">
        <f>SUMIFS('Historical Data'!N$2:N$93,'Historical Data'!$B$2:$B$93,'Final Prices IND without CO2 '!$D150,'Historical Data'!$A$2:$A$93,'Final Prices IND without CO2 '!$C150)</f>
        <v>97.425927192521414</v>
      </c>
      <c r="U150" s="10">
        <f>SUMIFS('Historical Data'!O$2:O$93,'Historical Data'!$B$2:$B$93,'Final Prices IND without CO2 '!$D150,'Historical Data'!$A$2:$A$93,'Final Prices IND without CO2 '!$C150)</f>
        <v>92.482024543215005</v>
      </c>
      <c r="V150" s="10">
        <f>SUMIFS('Historical Data'!P$2:P$93,'Historical Data'!$B$2:$B$93,'Final Prices IND without CO2 '!$D150,'Historical Data'!$A$2:$A$93,'Final Prices IND without CO2 '!$C150)</f>
        <v>90.318513916057114</v>
      </c>
      <c r="W150" s="10">
        <f>SUMIFS('Historical Data'!Q$2:Q$93,'Historical Data'!$B$2:$B$93,'Final Prices IND without CO2 '!$D150,'Historical Data'!$A$2:$A$93,'Final Prices IND without CO2 '!$C150)</f>
        <v>87.902862791669108</v>
      </c>
      <c r="X150" s="10">
        <f>SUMIFS('Historical Data'!R$2:R$93,'Historical Data'!$B$2:$B$93,'Final Prices IND without CO2 '!$D150,'Historical Data'!$A$2:$A$93,'Final Prices IND without CO2 '!$C150)</f>
        <v>91.149818482604445</v>
      </c>
      <c r="Y150" s="10">
        <f>SUMIFS('Historical Data'!S$2:S$93,'Historical Data'!$B$2:$B$93,'Final Prices IND without CO2 '!$D150,'Historical Data'!$A$2:$A$93,'Final Prices IND without CO2 '!$C150)</f>
        <v>82.15618871517691</v>
      </c>
      <c r="Z150" s="10">
        <f>SUMIFS('Historical Data'!T$2:T$93,'Historical Data'!$B$2:$B$93,'Final Prices IND without CO2 '!$D150,'Historical Data'!$A$2:$A$93,'Final Prices IND without CO2 '!$C150)</f>
        <v>78.141972616770559</v>
      </c>
      <c r="AA150" s="10">
        <f>SUMIFS('Historical Data'!U$2:U$93,'Historical Data'!$B$2:$B$93,'Final Prices IND without CO2 '!$D150,'Historical Data'!$A$2:$A$93,'Final Prices IND without CO2 '!$C150)</f>
        <v>77.56286107854757</v>
      </c>
      <c r="AB150" s="12">
        <f>AA150*SUMIFS('Projection of Power Price '!E$47:E$90,'Projection of Power Price '!$A$47:$A$90,'Final Prices IND without CO2 '!$C150,'Projection of Power Price '!$B$47:$B$90,'Final Prices IND without CO2 '!$B150)/SUMIFS('Projection of Power Price '!D$47:D$90,'Projection of Power Price '!$A$47:$A$90,'Final Prices IND without CO2 '!$C150,'Projection of Power Price '!$B$47:$B$90,'Final Prices IND without CO2 '!$B150)</f>
        <v>63.508345773669092</v>
      </c>
      <c r="AC150" s="12">
        <f>AB150*SUMIFS('Projection of Power Price '!F$47:F$90,'Projection of Power Price '!$A$47:$A$90,'Final Prices IND without CO2 '!$C150,'Projection of Power Price '!$B$47:$B$90,'Final Prices IND without CO2 '!$B150)/SUMIFS('Projection of Power Price '!E$47:E$90,'Projection of Power Price '!$A$47:$A$90,'Final Prices IND without CO2 '!$C150,'Projection of Power Price '!$B$47:$B$90,'Final Prices IND without CO2 '!$B150)</f>
        <v>55.365091199513493</v>
      </c>
      <c r="AD150" s="12">
        <f>AC150*SUMIFS('Projection of Power Price '!G$47:G$90,'Projection of Power Price '!$A$47:$A$90,'Final Prices IND without CO2 '!$C150,'Projection of Power Price '!$B$47:$B$90,'Final Prices IND without CO2 '!$B150)/SUMIFS('Projection of Power Price '!F$47:F$90,'Projection of Power Price '!$A$47:$A$90,'Final Prices IND without CO2 '!$C150,'Projection of Power Price '!$B$47:$B$90,'Final Prices IND without CO2 '!$B150)</f>
        <v>52.732497857510296</v>
      </c>
      <c r="AE150" s="12">
        <f>AD150*SUMIFS('Projection of Power Price '!H$47:H$90,'Projection of Power Price '!$A$47:$A$90,'Final Prices IND without CO2 '!$C150,'Projection of Power Price '!$B$47:$B$90,'Final Prices IND without CO2 '!$B150)/SUMIFS('Projection of Power Price '!G$47:G$90,'Projection of Power Price '!$A$47:$A$90,'Final Prices IND without CO2 '!$C150,'Projection of Power Price '!$B$47:$B$90,'Final Prices IND without CO2 '!$B150)</f>
        <v>54.461638001823481</v>
      </c>
      <c r="AF150" s="12">
        <f>AE150*SUMIFS('Projection of Power Price '!I$47:I$90,'Projection of Power Price '!$A$47:$A$90,'Final Prices IND without CO2 '!$C150,'Projection of Power Price '!$B$47:$B$90,'Final Prices IND without CO2 '!$B150)/SUMIFS('Projection of Power Price '!H$47:H$90,'Projection of Power Price '!$A$47:$A$90,'Final Prices IND without CO2 '!$C150,'Projection of Power Price '!$B$47:$B$90,'Final Prices IND without CO2 '!$B150)</f>
        <v>54.05174577261144</v>
      </c>
      <c r="AG150" s="12">
        <f>AF150*SUMIFS('Projection of Power Price '!J$47:J$90,'Projection of Power Price '!$A$47:$A$90,'Final Prices IND without CO2 '!$C150,'Projection of Power Price '!$B$47:$B$90,'Final Prices IND without CO2 '!$B150)/SUMIFS('Projection of Power Price '!I$47:I$90,'Projection of Power Price '!$A$47:$A$90,'Final Prices IND without CO2 '!$C150,'Projection of Power Price '!$B$47:$B$90,'Final Prices IND without CO2 '!$B150)</f>
        <v>55.032632389601282</v>
      </c>
      <c r="AH150" s="12">
        <f>AG150*SUMIFS('Projection of Power Price '!K$47:K$90,'Projection of Power Price '!$A$47:$A$90,'Final Prices IND without CO2 '!$C150,'Projection of Power Price '!$B$47:$B$90,'Final Prices IND without CO2 '!$B150)/SUMIFS('Projection of Power Price '!J$47:J$90,'Projection of Power Price '!$A$47:$A$90,'Final Prices IND without CO2 '!$C150,'Projection of Power Price '!$B$47:$B$90,'Final Prices IND without CO2 '!$B150)</f>
        <v>53.208932254579551</v>
      </c>
      <c r="AI150" s="12">
        <f>AH150*SUMIFS('Projection of Power Price '!L$47:L$90,'Projection of Power Price '!$A$47:$A$90,'Final Prices IND without CO2 '!$C150,'Projection of Power Price '!$B$47:$B$90,'Final Prices IND without CO2 '!$B150)/SUMIFS('Projection of Power Price '!K$47:K$90,'Projection of Power Price '!$A$47:$A$90,'Final Prices IND without CO2 '!$C150,'Projection of Power Price '!$B$47:$B$90,'Final Prices IND without CO2 '!$B150)</f>
        <v>61.521982155045357</v>
      </c>
      <c r="AJ150" s="12">
        <f>AI150*SUMIFS('Projection of Power Price '!M$47:M$90,'Projection of Power Price '!$A$47:$A$90,'Final Prices IND without CO2 '!$C150,'Projection of Power Price '!$B$47:$B$90,'Final Prices IND without CO2 '!$B150)/SUMIFS('Projection of Power Price '!L$47:L$90,'Projection of Power Price '!$A$47:$A$90,'Final Prices IND without CO2 '!$C150,'Projection of Power Price '!$B$47:$B$90,'Final Prices IND without CO2 '!$B150)</f>
        <v>61.657996712312681</v>
      </c>
      <c r="AK150" s="12">
        <f>AJ150*SUMIFS('Projection of Power Price '!N$47:N$90,'Projection of Power Price '!$A$47:$A$90,'Final Prices IND without CO2 '!$C150,'Projection of Power Price '!$B$47:$B$90,'Final Prices IND without CO2 '!$B150)/SUMIFS('Projection of Power Price '!M$47:M$90,'Projection of Power Price '!$A$47:$A$90,'Final Prices IND without CO2 '!$C150,'Projection of Power Price '!$B$47:$B$90,'Final Prices IND without CO2 '!$B150)</f>
        <v>61.251026369161707</v>
      </c>
      <c r="AL150" s="12">
        <f>AK150*SUMIFS('Projection of Power Price '!O$47:O$90,'Projection of Power Price '!$A$47:$A$90,'Final Prices IND without CO2 '!$C150,'Projection of Power Price '!$B$47:$B$90,'Final Prices IND without CO2 '!$B150)/SUMIFS('Projection of Power Price '!N$47:N$90,'Projection of Power Price '!$A$47:$A$90,'Final Prices IND without CO2 '!$C150,'Projection of Power Price '!$B$47:$B$90,'Final Prices IND without CO2 '!$B150)</f>
        <v>59.363871571335324</v>
      </c>
      <c r="AM150" s="12">
        <f>AL150*SUMIFS('Projection of Power Price '!P$47:P$90,'Projection of Power Price '!$A$47:$A$90,'Final Prices IND without CO2 '!$C150,'Projection of Power Price '!$B$47:$B$90,'Final Prices IND without CO2 '!$B150)/SUMIFS('Projection of Power Price '!O$47:O$90,'Projection of Power Price '!$A$47:$A$90,'Final Prices IND without CO2 '!$C150,'Projection of Power Price '!$B$47:$B$90,'Final Prices IND without CO2 '!$B150)</f>
        <v>57.79084293608318</v>
      </c>
      <c r="AN150" s="12">
        <f>AM150*SUMIFS('Projection of Power Price '!Q$47:Q$90,'Projection of Power Price '!$A$47:$A$90,'Final Prices IND without CO2 '!$C150,'Projection of Power Price '!$B$47:$B$90,'Final Prices IND without CO2 '!$B150)/SUMIFS('Projection of Power Price '!P$47:P$90,'Projection of Power Price '!$A$47:$A$90,'Final Prices IND without CO2 '!$C150,'Projection of Power Price '!$B$47:$B$90,'Final Prices IND without CO2 '!$B150)</f>
        <v>53.147668387184225</v>
      </c>
      <c r="AO150" s="12">
        <f>AN150*SUMIFS('Projection of Power Price '!R$47:R$90,'Projection of Power Price '!$A$47:$A$90,'Final Prices IND without CO2 '!$C150,'Projection of Power Price '!$B$47:$B$90,'Final Prices IND without CO2 '!$B150)/SUMIFS('Projection of Power Price '!Q$47:Q$90,'Projection of Power Price '!$A$47:$A$90,'Final Prices IND without CO2 '!$C150,'Projection of Power Price '!$B$47:$B$90,'Final Prices IND without CO2 '!$B150)</f>
        <v>50.741334074987108</v>
      </c>
      <c r="AP150" s="12">
        <f>AO150*SUMIFS('Projection of Power Price '!S$47:S$90,'Projection of Power Price '!$A$47:$A$90,'Final Prices IND without CO2 '!$C150,'Projection of Power Price '!$B$47:$B$90,'Final Prices IND without CO2 '!$B150)/SUMIFS('Projection of Power Price '!R$47:R$90,'Projection of Power Price '!$A$47:$A$90,'Final Prices IND without CO2 '!$C150,'Projection of Power Price '!$B$47:$B$90,'Final Prices IND without CO2 '!$B150)</f>
        <v>48.900890757777297</v>
      </c>
      <c r="AQ150" s="12">
        <f>AP150*SUMIFS('Projection of Power Price '!T$47:T$90,'Projection of Power Price '!$A$47:$A$90,'Final Prices IND without CO2 '!$C150,'Projection of Power Price '!$B$47:$B$90,'Final Prices IND without CO2 '!$B150)/SUMIFS('Projection of Power Price '!S$47:S$90,'Projection of Power Price '!$A$47:$A$90,'Final Prices IND without CO2 '!$C150,'Projection of Power Price '!$B$47:$B$90,'Final Prices IND without CO2 '!$B150)</f>
        <v>47.664051390801035</v>
      </c>
      <c r="AR150" s="12">
        <f>AQ150*SUMIFS('Projection of Power Price '!U$47:U$90,'Projection of Power Price '!$A$47:$A$90,'Final Prices IND without CO2 '!$C150,'Projection of Power Price '!$B$47:$B$90,'Final Prices IND without CO2 '!$B150)/SUMIFS('Projection of Power Price '!T$47:T$90,'Projection of Power Price '!$A$47:$A$90,'Final Prices IND without CO2 '!$C150,'Projection of Power Price '!$B$47:$B$90,'Final Prices IND without CO2 '!$B150)</f>
        <v>47.070262339048718</v>
      </c>
      <c r="AS150" s="12">
        <f>AR150*SUMIFS('Projection of Power Price '!V$47:V$90,'Projection of Power Price '!$A$47:$A$90,'Final Prices IND without CO2 '!$C150,'Projection of Power Price '!$B$47:$B$90,'Final Prices IND without CO2 '!$B150)/SUMIFS('Projection of Power Price '!U$47:U$90,'Projection of Power Price '!$A$47:$A$90,'Final Prices IND without CO2 '!$C150,'Projection of Power Price '!$B$47:$B$90,'Final Prices IND without CO2 '!$B150)</f>
        <v>46.294887266292427</v>
      </c>
      <c r="AT150" s="12">
        <f>AS150*SUMIFS('Projection of Power Price '!W$47:W$90,'Projection of Power Price '!$A$47:$A$90,'Final Prices IND without CO2 '!$C150,'Projection of Power Price '!$B$47:$B$90,'Final Prices IND without CO2 '!$B150)/SUMIFS('Projection of Power Price '!V$47:V$90,'Projection of Power Price '!$A$47:$A$90,'Final Prices IND without CO2 '!$C150,'Projection of Power Price '!$B$47:$B$90,'Final Prices IND without CO2 '!$B150)</f>
        <v>45.469899058735969</v>
      </c>
      <c r="AU150" s="12">
        <f>AT150*SUMIFS('Projection of Power Price '!X$47:X$90,'Projection of Power Price '!$A$47:$A$90,'Final Prices IND without CO2 '!$C150,'Projection of Power Price '!$B$47:$B$90,'Final Prices IND without CO2 '!$B150)/SUMIFS('Projection of Power Price '!W$47:W$90,'Projection of Power Price '!$A$47:$A$90,'Final Prices IND without CO2 '!$C150,'Projection of Power Price '!$B$47:$B$90,'Final Prices IND without CO2 '!$B150)</f>
        <v>44.191782924259357</v>
      </c>
      <c r="AV150" s="12">
        <f>AU150*SUMIFS('Projection of Power Price '!Y$47:Y$90,'Projection of Power Price '!$A$47:$A$90,'Final Prices IND without CO2 '!$C150,'Projection of Power Price '!$B$47:$B$90,'Final Prices IND without CO2 '!$B150)/SUMIFS('Projection of Power Price '!X$47:X$90,'Projection of Power Price '!$A$47:$A$90,'Final Prices IND without CO2 '!$C150,'Projection of Power Price '!$B$47:$B$90,'Final Prices IND without CO2 '!$B150)</f>
        <v>43.550742226139704</v>
      </c>
      <c r="AW150" s="12">
        <f>AV150*SUMIFS('Projection of Power Price '!Z$47:Z$90,'Projection of Power Price '!$A$47:$A$90,'Final Prices IND without CO2 '!$C150,'Projection of Power Price '!$B$47:$B$90,'Final Prices IND without CO2 '!$B150)/SUMIFS('Projection of Power Price '!Y$47:Y$90,'Projection of Power Price '!$A$47:$A$90,'Final Prices IND without CO2 '!$C150,'Projection of Power Price '!$B$47:$B$90,'Final Prices IND without CO2 '!$B150)</f>
        <v>42.756011713798884</v>
      </c>
      <c r="AX150" s="12">
        <f>AW150*SUMIFS('Projection of Power Price '!AA$47:AA$90,'Projection of Power Price '!$A$47:$A$90,'Final Prices IND without CO2 '!$C150,'Projection of Power Price '!$B$47:$B$90,'Final Prices IND without CO2 '!$B150)/SUMIFS('Projection of Power Price '!Z$47:Z$90,'Projection of Power Price '!$A$47:$A$90,'Final Prices IND without CO2 '!$C150,'Projection of Power Price '!$B$47:$B$90,'Final Prices IND without CO2 '!$B150)</f>
        <v>43.409898038729068</v>
      </c>
      <c r="AY150" s="21">
        <f t="shared" si="216"/>
        <v>42.208934817190311</v>
      </c>
      <c r="AZ150" s="21">
        <f t="shared" si="54"/>
        <v>41.991511823558881</v>
      </c>
      <c r="BA150" s="21">
        <f t="shared" si="55"/>
        <v>41.683758413352393</v>
      </c>
      <c r="BB150" s="21">
        <f t="shared" si="56"/>
        <v>41.341155116506911</v>
      </c>
      <c r="BC150" s="21">
        <f t="shared" si="57"/>
        <v>40.728252967382787</v>
      </c>
      <c r="BD150" s="21">
        <f t="shared" si="58"/>
        <v>40.507206505598106</v>
      </c>
      <c r="BE150" s="21">
        <f t="shared" si="59"/>
        <v>40.073142140712434</v>
      </c>
      <c r="BF150" s="21">
        <f t="shared" si="60"/>
        <v>39.650148681853921</v>
      </c>
      <c r="BG150" s="21">
        <f t="shared" si="61"/>
        <v>39.248843973617909</v>
      </c>
      <c r="BH150" s="21">
        <f t="shared" si="62"/>
        <v>38.896756110450838</v>
      </c>
    </row>
    <row r="151" spans="1:60" x14ac:dyDescent="0.3">
      <c r="A151" s="9" t="s">
        <v>147</v>
      </c>
      <c r="B151" s="9" t="s">
        <v>119</v>
      </c>
      <c r="C151" s="9" t="s">
        <v>29</v>
      </c>
      <c r="D151" s="36" t="s">
        <v>78</v>
      </c>
      <c r="E151" s="36" t="s">
        <v>79</v>
      </c>
      <c r="F151" s="36" t="s">
        <v>90</v>
      </c>
      <c r="G151" s="36" t="s">
        <v>90</v>
      </c>
      <c r="H151" s="36" t="s">
        <v>80</v>
      </c>
      <c r="I151" s="9" t="s">
        <v>145</v>
      </c>
      <c r="J151" s="10">
        <f>SUMIFS('Historical Data'!D$2:D$93,'Historical Data'!$B$2:$B$93,'Final Prices IND without CO2 '!$D151,'Historical Data'!$A$2:$A$93,'Final Prices IND without CO2 '!$C151)</f>
        <v>55.514965468331624</v>
      </c>
      <c r="K151" s="10">
        <f>SUMIFS('Historical Data'!E$2:E$93,'Historical Data'!$B$2:$B$93,'Final Prices IND without CO2 '!$D151,'Historical Data'!$A$2:$A$93,'Final Prices IND without CO2 '!$C151)</f>
        <v>60.274387669805307</v>
      </c>
      <c r="L151" s="10">
        <f>SUMIFS('Historical Data'!F$2:F$93,'Historical Data'!$B$2:$B$93,'Final Prices IND without CO2 '!$D151,'Historical Data'!$A$2:$A$93,'Final Prices IND without CO2 '!$C151)</f>
        <v>64.111845391234041</v>
      </c>
      <c r="M151" s="10">
        <f>SUMIFS('Historical Data'!G$2:G$93,'Historical Data'!$B$2:$B$93,'Final Prices IND without CO2 '!$D151,'Historical Data'!$A$2:$A$93,'Final Prices IND without CO2 '!$C151)</f>
        <v>69.971715220658226</v>
      </c>
      <c r="N151" s="10">
        <f>SUMIFS('Historical Data'!H$2:H$93,'Historical Data'!$B$2:$B$93,'Final Prices IND without CO2 '!$D151,'Historical Data'!$A$2:$A$93,'Final Prices IND without CO2 '!$C151)</f>
        <v>67.679004367186053</v>
      </c>
      <c r="O151" s="10">
        <f>SUMIFS('Historical Data'!I$2:I$93,'Historical Data'!$B$2:$B$93,'Final Prices IND without CO2 '!$D151,'Historical Data'!$A$2:$A$93,'Final Prices IND without CO2 '!$C151)</f>
        <v>68.348845860365657</v>
      </c>
      <c r="P151" s="10">
        <f>SUMIFS('Historical Data'!J$2:J$93,'Historical Data'!$B$2:$B$93,'Final Prices IND without CO2 '!$D151,'Historical Data'!$A$2:$A$93,'Final Prices IND without CO2 '!$C151)</f>
        <v>68.097677188379251</v>
      </c>
      <c r="Q151" s="10">
        <f>SUMIFS('Historical Data'!K$2:K$93,'Historical Data'!$B$2:$B$93,'Final Prices IND without CO2 '!$D151,'Historical Data'!$A$2:$A$93,'Final Prices IND without CO2 '!$C151)</f>
        <v>66.56719251251225</v>
      </c>
      <c r="R151" s="10">
        <f>SUMIFS('Historical Data'!L$2:L$93,'Historical Data'!$B$2:$B$93,'Final Prices IND without CO2 '!$D151,'Historical Data'!$A$2:$A$93,'Final Prices IND without CO2 '!$C151)</f>
        <v>80.418092399641267</v>
      </c>
      <c r="S151" s="10">
        <f>SUMIFS('Historical Data'!M$2:M$93,'Historical Data'!$B$2:$B$93,'Final Prices IND without CO2 '!$D151,'Historical Data'!$A$2:$A$93,'Final Prices IND without CO2 '!$C151)</f>
        <v>100.63820360606766</v>
      </c>
      <c r="T151" s="10">
        <f>SUMIFS('Historical Data'!N$2:N$93,'Historical Data'!$B$2:$B$93,'Final Prices IND without CO2 '!$D151,'Historical Data'!$A$2:$A$93,'Final Prices IND without CO2 '!$C151)</f>
        <v>95.206129497871856</v>
      </c>
      <c r="U151" s="10">
        <f>SUMIFS('Historical Data'!O$2:O$93,'Historical Data'!$B$2:$B$93,'Final Prices IND without CO2 '!$D151,'Historical Data'!$A$2:$A$93,'Final Prices IND without CO2 '!$C151)</f>
        <v>90.630180898257763</v>
      </c>
      <c r="V151" s="10">
        <f>SUMIFS('Historical Data'!P$2:P$93,'Historical Data'!$B$2:$B$93,'Final Prices IND without CO2 '!$D151,'Historical Data'!$A$2:$A$93,'Final Prices IND without CO2 '!$C151)</f>
        <v>90.547890939111056</v>
      </c>
      <c r="W151" s="10">
        <f>SUMIFS('Historical Data'!Q$2:Q$93,'Historical Data'!$B$2:$B$93,'Final Prices IND without CO2 '!$D151,'Historical Data'!$A$2:$A$93,'Final Prices IND without CO2 '!$C151)</f>
        <v>83.213105576356767</v>
      </c>
      <c r="X151" s="10">
        <f>SUMIFS('Historical Data'!R$2:R$93,'Historical Data'!$B$2:$B$93,'Final Prices IND without CO2 '!$D151,'Historical Data'!$A$2:$A$93,'Final Prices IND without CO2 '!$C151)</f>
        <v>75.73452509826835</v>
      </c>
      <c r="Y151" s="10">
        <f>SUMIFS('Historical Data'!S$2:S$93,'Historical Data'!$B$2:$B$93,'Final Prices IND without CO2 '!$D151,'Historical Data'!$A$2:$A$93,'Final Prices IND without CO2 '!$C151)</f>
        <v>82.05766664790616</v>
      </c>
      <c r="Z151" s="10">
        <f>SUMIFS('Historical Data'!T$2:T$93,'Historical Data'!$B$2:$B$93,'Final Prices IND without CO2 '!$D151,'Historical Data'!$A$2:$A$93,'Final Prices IND without CO2 '!$C151)</f>
        <v>79.70802959862894</v>
      </c>
      <c r="AA151" s="10">
        <f>SUMIFS('Historical Data'!U$2:U$93,'Historical Data'!$B$2:$B$93,'Final Prices IND without CO2 '!$D151,'Historical Data'!$A$2:$A$93,'Final Prices IND without CO2 '!$C151)</f>
        <v>78.984772737776836</v>
      </c>
      <c r="AB151" s="12">
        <f>AA151*SUMIFS('Projection of Power Price '!E$47:E$90,'Projection of Power Price '!$A$47:$A$90,'Final Prices IND without CO2 '!$C151,'Projection of Power Price '!$B$47:$B$90,'Final Prices IND without CO2 '!$B151)/SUMIFS('Projection of Power Price '!D$47:D$90,'Projection of Power Price '!$A$47:$A$90,'Final Prices IND without CO2 '!$C151,'Projection of Power Price '!$B$47:$B$90,'Final Prices IND without CO2 '!$B151)</f>
        <v>84.8997920822992</v>
      </c>
      <c r="AC151" s="12">
        <f>AB151*SUMIFS('Projection of Power Price '!F$47:F$90,'Projection of Power Price '!$A$47:$A$90,'Final Prices IND without CO2 '!$C151,'Projection of Power Price '!$B$47:$B$90,'Final Prices IND without CO2 '!$B151)/SUMIFS('Projection of Power Price '!E$47:E$90,'Projection of Power Price '!$A$47:$A$90,'Final Prices IND without CO2 '!$C151,'Projection of Power Price '!$B$47:$B$90,'Final Prices IND without CO2 '!$B151)</f>
        <v>80.971686790366107</v>
      </c>
      <c r="AD151" s="12">
        <f>AC151*SUMIFS('Projection of Power Price '!G$47:G$90,'Projection of Power Price '!$A$47:$A$90,'Final Prices IND without CO2 '!$C151,'Projection of Power Price '!$B$47:$B$90,'Final Prices IND without CO2 '!$B151)/SUMIFS('Projection of Power Price '!F$47:F$90,'Projection of Power Price '!$A$47:$A$90,'Final Prices IND without CO2 '!$C151,'Projection of Power Price '!$B$47:$B$90,'Final Prices IND without CO2 '!$B151)</f>
        <v>66.883837014506398</v>
      </c>
      <c r="AE151" s="12">
        <f>AD151*SUMIFS('Projection of Power Price '!H$47:H$90,'Projection of Power Price '!$A$47:$A$90,'Final Prices IND without CO2 '!$C151,'Projection of Power Price '!$B$47:$B$90,'Final Prices IND without CO2 '!$B151)/SUMIFS('Projection of Power Price '!G$47:G$90,'Projection of Power Price '!$A$47:$A$90,'Final Prices IND without CO2 '!$C151,'Projection of Power Price '!$B$47:$B$90,'Final Prices IND without CO2 '!$B151)</f>
        <v>52.439677406861804</v>
      </c>
      <c r="AF151" s="12">
        <f>AE151*SUMIFS('Projection of Power Price '!I$47:I$90,'Projection of Power Price '!$A$47:$A$90,'Final Prices IND without CO2 '!$C151,'Projection of Power Price '!$B$47:$B$90,'Final Prices IND without CO2 '!$B151)/SUMIFS('Projection of Power Price '!H$47:H$90,'Projection of Power Price '!$A$47:$A$90,'Final Prices IND without CO2 '!$C151,'Projection of Power Price '!$B$47:$B$90,'Final Prices IND without CO2 '!$B151)</f>
        <v>50.728364505959853</v>
      </c>
      <c r="AG151" s="12">
        <f>AF151*SUMIFS('Projection of Power Price '!J$47:J$90,'Projection of Power Price '!$A$47:$A$90,'Final Prices IND without CO2 '!$C151,'Projection of Power Price '!$B$47:$B$90,'Final Prices IND without CO2 '!$B151)/SUMIFS('Projection of Power Price '!I$47:I$90,'Projection of Power Price '!$A$47:$A$90,'Final Prices IND without CO2 '!$C151,'Projection of Power Price '!$B$47:$B$90,'Final Prices IND without CO2 '!$B151)</f>
        <v>50.044030351839744</v>
      </c>
      <c r="AH151" s="12">
        <f>AG151*SUMIFS('Projection of Power Price '!K$47:K$90,'Projection of Power Price '!$A$47:$A$90,'Final Prices IND without CO2 '!$C151,'Projection of Power Price '!$B$47:$B$90,'Final Prices IND without CO2 '!$B151)/SUMIFS('Projection of Power Price '!J$47:J$90,'Projection of Power Price '!$A$47:$A$90,'Final Prices IND without CO2 '!$C151,'Projection of Power Price '!$B$47:$B$90,'Final Prices IND without CO2 '!$B151)</f>
        <v>47.855610352087631</v>
      </c>
      <c r="AI151" s="12">
        <f>AH151*SUMIFS('Projection of Power Price '!L$47:L$90,'Projection of Power Price '!$A$47:$A$90,'Final Prices IND without CO2 '!$C151,'Projection of Power Price '!$B$47:$B$90,'Final Prices IND without CO2 '!$B151)/SUMIFS('Projection of Power Price '!K$47:K$90,'Projection of Power Price '!$A$47:$A$90,'Final Prices IND without CO2 '!$C151,'Projection of Power Price '!$B$47:$B$90,'Final Prices IND without CO2 '!$B151)</f>
        <v>53.113533904076952</v>
      </c>
      <c r="AJ151" s="12">
        <f>AI151*SUMIFS('Projection of Power Price '!M$47:M$90,'Projection of Power Price '!$A$47:$A$90,'Final Prices IND without CO2 '!$C151,'Projection of Power Price '!$B$47:$B$90,'Final Prices IND without CO2 '!$B151)/SUMIFS('Projection of Power Price '!L$47:L$90,'Projection of Power Price '!$A$47:$A$90,'Final Prices IND without CO2 '!$C151,'Projection of Power Price '!$B$47:$B$90,'Final Prices IND without CO2 '!$B151)</f>
        <v>52.494547006857019</v>
      </c>
      <c r="AK151" s="12">
        <f>AJ151*SUMIFS('Projection of Power Price '!N$47:N$90,'Projection of Power Price '!$A$47:$A$90,'Final Prices IND without CO2 '!$C151,'Projection of Power Price '!$B$47:$B$90,'Final Prices IND without CO2 '!$B151)/SUMIFS('Projection of Power Price '!M$47:M$90,'Projection of Power Price '!$A$47:$A$90,'Final Prices IND without CO2 '!$C151,'Projection of Power Price '!$B$47:$B$90,'Final Prices IND without CO2 '!$B151)</f>
        <v>52.305439954701598</v>
      </c>
      <c r="AL151" s="12">
        <f>AK151*SUMIFS('Projection of Power Price '!O$47:O$90,'Projection of Power Price '!$A$47:$A$90,'Final Prices IND without CO2 '!$C151,'Projection of Power Price '!$B$47:$B$90,'Final Prices IND without CO2 '!$B151)/SUMIFS('Projection of Power Price '!N$47:N$90,'Projection of Power Price '!$A$47:$A$90,'Final Prices IND without CO2 '!$C151,'Projection of Power Price '!$B$47:$B$90,'Final Prices IND without CO2 '!$B151)</f>
        <v>51.16832294717905</v>
      </c>
      <c r="AM151" s="12">
        <f>AL151*SUMIFS('Projection of Power Price '!P$47:P$90,'Projection of Power Price '!$A$47:$A$90,'Final Prices IND without CO2 '!$C151,'Projection of Power Price '!$B$47:$B$90,'Final Prices IND without CO2 '!$B151)/SUMIFS('Projection of Power Price '!O$47:O$90,'Projection of Power Price '!$A$47:$A$90,'Final Prices IND without CO2 '!$C151,'Projection of Power Price '!$B$47:$B$90,'Final Prices IND without CO2 '!$B151)</f>
        <v>49.998258385128871</v>
      </c>
      <c r="AN151" s="12">
        <f>AM151*SUMIFS('Projection of Power Price '!Q$47:Q$90,'Projection of Power Price '!$A$47:$A$90,'Final Prices IND without CO2 '!$C151,'Projection of Power Price '!$B$47:$B$90,'Final Prices IND without CO2 '!$B151)/SUMIFS('Projection of Power Price '!P$47:P$90,'Projection of Power Price '!$A$47:$A$90,'Final Prices IND without CO2 '!$C151,'Projection of Power Price '!$B$47:$B$90,'Final Prices IND without CO2 '!$B151)</f>
        <v>46.699030967864843</v>
      </c>
      <c r="AO151" s="12">
        <f>AN151*SUMIFS('Projection of Power Price '!R$47:R$90,'Projection of Power Price '!$A$47:$A$90,'Final Prices IND without CO2 '!$C151,'Projection of Power Price '!$B$47:$B$90,'Final Prices IND without CO2 '!$B151)/SUMIFS('Projection of Power Price '!Q$47:Q$90,'Projection of Power Price '!$A$47:$A$90,'Final Prices IND without CO2 '!$C151,'Projection of Power Price '!$B$47:$B$90,'Final Prices IND without CO2 '!$B151)</f>
        <v>44.802703720651579</v>
      </c>
      <c r="AP151" s="12">
        <f>AO151*SUMIFS('Projection of Power Price '!S$47:S$90,'Projection of Power Price '!$A$47:$A$90,'Final Prices IND without CO2 '!$C151,'Projection of Power Price '!$B$47:$B$90,'Final Prices IND without CO2 '!$B151)/SUMIFS('Projection of Power Price '!R$47:R$90,'Projection of Power Price '!$A$47:$A$90,'Final Prices IND without CO2 '!$C151,'Projection of Power Price '!$B$47:$B$90,'Final Prices IND without CO2 '!$B151)</f>
        <v>41.322411967656109</v>
      </c>
      <c r="AQ151" s="12">
        <f>AP151*SUMIFS('Projection of Power Price '!T$47:T$90,'Projection of Power Price '!$A$47:$A$90,'Final Prices IND without CO2 '!$C151,'Projection of Power Price '!$B$47:$B$90,'Final Prices IND without CO2 '!$B151)/SUMIFS('Projection of Power Price '!S$47:S$90,'Projection of Power Price '!$A$47:$A$90,'Final Prices IND without CO2 '!$C151,'Projection of Power Price '!$B$47:$B$90,'Final Prices IND without CO2 '!$B151)</f>
        <v>37.459733313063879</v>
      </c>
      <c r="AR151" s="12">
        <f>AQ151*SUMIFS('Projection of Power Price '!U$47:U$90,'Projection of Power Price '!$A$47:$A$90,'Final Prices IND without CO2 '!$C151,'Projection of Power Price '!$B$47:$B$90,'Final Prices IND without CO2 '!$B151)/SUMIFS('Projection of Power Price '!T$47:T$90,'Projection of Power Price '!$A$47:$A$90,'Final Prices IND without CO2 '!$C151,'Projection of Power Price '!$B$47:$B$90,'Final Prices IND without CO2 '!$B151)</f>
        <v>36.707371242604921</v>
      </c>
      <c r="AS151" s="12">
        <f>AR151*SUMIFS('Projection of Power Price '!V$47:V$90,'Projection of Power Price '!$A$47:$A$90,'Final Prices IND without CO2 '!$C151,'Projection of Power Price '!$B$47:$B$90,'Final Prices IND without CO2 '!$B151)/SUMIFS('Projection of Power Price '!U$47:U$90,'Projection of Power Price '!$A$47:$A$90,'Final Prices IND without CO2 '!$C151,'Projection of Power Price '!$B$47:$B$90,'Final Prices IND without CO2 '!$B151)</f>
        <v>35.354561626943529</v>
      </c>
      <c r="AT151" s="12">
        <f>AS151*SUMIFS('Projection of Power Price '!W$47:W$90,'Projection of Power Price '!$A$47:$A$90,'Final Prices IND without CO2 '!$C151,'Projection of Power Price '!$B$47:$B$90,'Final Prices IND without CO2 '!$B151)/SUMIFS('Projection of Power Price '!V$47:V$90,'Projection of Power Price '!$A$47:$A$90,'Final Prices IND without CO2 '!$C151,'Projection of Power Price '!$B$47:$B$90,'Final Prices IND without CO2 '!$B151)</f>
        <v>33.856620745628582</v>
      </c>
      <c r="AU151" s="12">
        <f>AT151*SUMIFS('Projection of Power Price '!X$47:X$90,'Projection of Power Price '!$A$47:$A$90,'Final Prices IND without CO2 '!$C151,'Projection of Power Price '!$B$47:$B$90,'Final Prices IND without CO2 '!$B151)/SUMIFS('Projection of Power Price '!W$47:W$90,'Projection of Power Price '!$A$47:$A$90,'Final Prices IND without CO2 '!$C151,'Projection of Power Price '!$B$47:$B$90,'Final Prices IND without CO2 '!$B151)</f>
        <v>33.315877041655902</v>
      </c>
      <c r="AV151" s="12">
        <f>AU151*SUMIFS('Projection of Power Price '!Y$47:Y$90,'Projection of Power Price '!$A$47:$A$90,'Final Prices IND without CO2 '!$C151,'Projection of Power Price '!$B$47:$B$90,'Final Prices IND without CO2 '!$B151)/SUMIFS('Projection of Power Price '!X$47:X$90,'Projection of Power Price '!$A$47:$A$90,'Final Prices IND without CO2 '!$C151,'Projection of Power Price '!$B$47:$B$90,'Final Prices IND without CO2 '!$B151)</f>
        <v>32.72438536859547</v>
      </c>
      <c r="AW151" s="12">
        <f>AV151*SUMIFS('Projection of Power Price '!Z$47:Z$90,'Projection of Power Price '!$A$47:$A$90,'Final Prices IND without CO2 '!$C151,'Projection of Power Price '!$B$47:$B$90,'Final Prices IND without CO2 '!$B151)/SUMIFS('Projection of Power Price '!Y$47:Y$90,'Projection of Power Price '!$A$47:$A$90,'Final Prices IND without CO2 '!$C151,'Projection of Power Price '!$B$47:$B$90,'Final Prices IND without CO2 '!$B151)</f>
        <v>31.215181916976732</v>
      </c>
      <c r="AX151" s="12">
        <f>AW151*SUMIFS('Projection of Power Price '!AA$47:AA$90,'Projection of Power Price '!$A$47:$A$90,'Final Prices IND without CO2 '!$C151,'Projection of Power Price '!$B$47:$B$90,'Final Prices IND without CO2 '!$B151)/SUMIFS('Projection of Power Price '!Z$47:Z$90,'Projection of Power Price '!$A$47:$A$90,'Final Prices IND without CO2 '!$C151,'Projection of Power Price '!$B$47:$B$90,'Final Prices IND without CO2 '!$B151)</f>
        <v>30.747211176265374</v>
      </c>
      <c r="AY151" s="21">
        <f t="shared" si="216"/>
        <v>29.876000970802806</v>
      </c>
      <c r="AZ151" s="21">
        <f t="shared" si="54"/>
        <v>28.918653394648345</v>
      </c>
      <c r="BA151" s="21">
        <f t="shared" si="55"/>
        <v>28.011093097237335</v>
      </c>
      <c r="BB151" s="21">
        <f t="shared" si="56"/>
        <v>27.282607484857408</v>
      </c>
      <c r="BC151" s="21">
        <f t="shared" si="57"/>
        <v>26.32887864784766</v>
      </c>
      <c r="BD151" s="21">
        <f t="shared" si="58"/>
        <v>25.464359552368251</v>
      </c>
      <c r="BE151" s="21">
        <f t="shared" si="59"/>
        <v>24.623877795206909</v>
      </c>
      <c r="BF151" s="21">
        <f t="shared" si="60"/>
        <v>23.764359754538418</v>
      </c>
      <c r="BG151" s="21">
        <f t="shared" si="61"/>
        <v>22.870367752980201</v>
      </c>
      <c r="BH151" s="21">
        <f t="shared" si="62"/>
        <v>22.025262224318794</v>
      </c>
    </row>
    <row r="152" spans="1:60" x14ac:dyDescent="0.3">
      <c r="A152" s="9" t="s">
        <v>147</v>
      </c>
      <c r="B152" s="9" t="s">
        <v>119</v>
      </c>
      <c r="C152" s="9" t="s">
        <v>31</v>
      </c>
      <c r="D152" s="36" t="s">
        <v>78</v>
      </c>
      <c r="E152" s="36" t="s">
        <v>79</v>
      </c>
      <c r="F152" s="36" t="s">
        <v>90</v>
      </c>
      <c r="G152" s="36" t="s">
        <v>90</v>
      </c>
      <c r="H152" s="36" t="s">
        <v>80</v>
      </c>
      <c r="I152" s="9" t="s">
        <v>145</v>
      </c>
      <c r="J152" s="10">
        <f>SUMIFS('Historical Data'!D$2:D$93,'Historical Data'!$B$2:$B$93,'Final Prices IND without CO2 '!$D152,'Historical Data'!$A$2:$A$93,'Final Prices IND without CO2 '!$C152)</f>
        <v>100.91110264070988</v>
      </c>
      <c r="K152" s="10">
        <f>SUMIFS('Historical Data'!E$2:E$93,'Historical Data'!$B$2:$B$93,'Final Prices IND without CO2 '!$D152,'Historical Data'!$A$2:$A$93,'Final Prices IND without CO2 '!$C152)</f>
        <v>97.859658927400346</v>
      </c>
      <c r="L152" s="10">
        <f>SUMIFS('Historical Data'!F$2:F$93,'Historical Data'!$B$2:$B$93,'Final Prices IND without CO2 '!$D152,'Historical Data'!$A$2:$A$93,'Final Prices IND without CO2 '!$C152)</f>
        <v>93.225164423241736</v>
      </c>
      <c r="M152" s="10">
        <f>SUMIFS('Historical Data'!G$2:G$93,'Historical Data'!$B$2:$B$93,'Final Prices IND without CO2 '!$D152,'Historical Data'!$A$2:$A$93,'Final Prices IND without CO2 '!$C152)</f>
        <v>91.256193948465935</v>
      </c>
      <c r="N152" s="10">
        <f>SUMIFS('Historical Data'!H$2:H$93,'Historical Data'!$B$2:$B$93,'Final Prices IND without CO2 '!$D152,'Historical Data'!$A$2:$A$93,'Final Prices IND without CO2 '!$C152)</f>
        <v>90.734752796549927</v>
      </c>
      <c r="O152" s="10">
        <f>SUMIFS('Historical Data'!I$2:I$93,'Historical Data'!$B$2:$B$93,'Final Prices IND without CO2 '!$D152,'Historical Data'!$A$2:$A$93,'Final Prices IND without CO2 '!$C152)</f>
        <v>93.627876546964501</v>
      </c>
      <c r="P152" s="10">
        <f>SUMIFS('Historical Data'!J$2:J$93,'Historical Data'!$B$2:$B$93,'Final Prices IND without CO2 '!$D152,'Historical Data'!$A$2:$A$93,'Final Prices IND without CO2 '!$C152)</f>
        <v>101.70271996554938</v>
      </c>
      <c r="Q152" s="10">
        <f>SUMIFS('Historical Data'!K$2:K$93,'Historical Data'!$B$2:$B$93,'Final Prices IND without CO2 '!$D152,'Historical Data'!$A$2:$A$93,'Final Prices IND without CO2 '!$C152)</f>
        <v>104.88587664251492</v>
      </c>
      <c r="R152" s="10">
        <f>SUMIFS('Historical Data'!L$2:L$93,'Historical Data'!$B$2:$B$93,'Final Prices IND without CO2 '!$D152,'Historical Data'!$A$2:$A$93,'Final Prices IND without CO2 '!$C152)</f>
        <v>98.402226334388288</v>
      </c>
      <c r="S152" s="10">
        <f>SUMIFS('Historical Data'!M$2:M$93,'Historical Data'!$B$2:$B$93,'Final Prices IND without CO2 '!$D152,'Historical Data'!$A$2:$A$93,'Final Prices IND without CO2 '!$C152)</f>
        <v>104.25920695362858</v>
      </c>
      <c r="T152" s="10">
        <f>SUMIFS('Historical Data'!N$2:N$93,'Historical Data'!$B$2:$B$93,'Final Prices IND without CO2 '!$D152,'Historical Data'!$A$2:$A$93,'Final Prices IND without CO2 '!$C152)</f>
        <v>101.0735287841389</v>
      </c>
      <c r="U152" s="10">
        <f>SUMIFS('Historical Data'!O$2:O$93,'Historical Data'!$B$2:$B$93,'Final Prices IND without CO2 '!$D152,'Historical Data'!$A$2:$A$93,'Final Prices IND without CO2 '!$C152)</f>
        <v>105.23875426815673</v>
      </c>
      <c r="V152" s="10">
        <f>SUMIFS('Historical Data'!P$2:P$93,'Historical Data'!$B$2:$B$93,'Final Prices IND without CO2 '!$D152,'Historical Data'!$A$2:$A$93,'Final Prices IND without CO2 '!$C152)</f>
        <v>117.23188325186034</v>
      </c>
      <c r="W152" s="10">
        <f>SUMIFS('Historical Data'!Q$2:Q$93,'Historical Data'!$B$2:$B$93,'Final Prices IND without CO2 '!$D152,'Historical Data'!$A$2:$A$93,'Final Prices IND without CO2 '!$C152)</f>
        <v>116.86005941155808</v>
      </c>
      <c r="X152" s="10">
        <f>SUMIFS('Historical Data'!R$2:R$93,'Historical Data'!$B$2:$B$93,'Final Prices IND without CO2 '!$D152,'Historical Data'!$A$2:$A$93,'Final Prices IND without CO2 '!$C152)</f>
        <v>120.1527434200403</v>
      </c>
      <c r="Y152" s="10">
        <f>SUMIFS('Historical Data'!S$2:S$93,'Historical Data'!$B$2:$B$93,'Final Prices IND without CO2 '!$D152,'Historical Data'!$A$2:$A$93,'Final Prices IND without CO2 '!$C152)</f>
        <v>116.76969717426125</v>
      </c>
      <c r="Z152" s="10">
        <f>SUMIFS('Historical Data'!T$2:T$93,'Historical Data'!$B$2:$B$93,'Final Prices IND without CO2 '!$D152,'Historical Data'!$A$2:$A$93,'Final Prices IND without CO2 '!$C152)</f>
        <v>114.19271430424115</v>
      </c>
      <c r="AA152" s="10">
        <f>SUMIFS('Historical Data'!U$2:U$93,'Historical Data'!$B$2:$B$93,'Final Prices IND without CO2 '!$D152,'Historical Data'!$A$2:$A$93,'Final Prices IND without CO2 '!$C152)</f>
        <v>114.05907520046257</v>
      </c>
      <c r="AB152" s="12">
        <f>AA152*SUMIFS('Projection of Power Price '!E$47:E$90,'Projection of Power Price '!$A$47:$A$90,'Final Prices IND without CO2 '!$C152,'Projection of Power Price '!$B$47:$B$90,'Final Prices IND without CO2 '!$B152)/SUMIFS('Projection of Power Price '!D$47:D$90,'Projection of Power Price '!$A$47:$A$90,'Final Prices IND without CO2 '!$C152,'Projection of Power Price '!$B$47:$B$90,'Final Prices IND without CO2 '!$B152)</f>
        <v>93.081919256317889</v>
      </c>
      <c r="AC152" s="12">
        <f>AB152*SUMIFS('Projection of Power Price '!F$47:F$90,'Projection of Power Price '!$A$47:$A$90,'Final Prices IND without CO2 '!$C152,'Projection of Power Price '!$B$47:$B$90,'Final Prices IND without CO2 '!$B152)/SUMIFS('Projection of Power Price '!E$47:E$90,'Projection of Power Price '!$A$47:$A$90,'Final Prices IND without CO2 '!$C152,'Projection of Power Price '!$B$47:$B$90,'Final Prices IND without CO2 '!$B152)</f>
        <v>89.954296634849328</v>
      </c>
      <c r="AD152" s="12">
        <f>AC152*SUMIFS('Projection of Power Price '!G$47:G$90,'Projection of Power Price '!$A$47:$A$90,'Final Prices IND without CO2 '!$C152,'Projection of Power Price '!$B$47:$B$90,'Final Prices IND without CO2 '!$B152)/SUMIFS('Projection of Power Price '!F$47:F$90,'Projection of Power Price '!$A$47:$A$90,'Final Prices IND without CO2 '!$C152,'Projection of Power Price '!$B$47:$B$90,'Final Prices IND without CO2 '!$B152)</f>
        <v>86.304756762933025</v>
      </c>
      <c r="AE152" s="12">
        <f>AD152*SUMIFS('Projection of Power Price '!H$47:H$90,'Projection of Power Price '!$A$47:$A$90,'Final Prices IND without CO2 '!$C152,'Projection of Power Price '!$B$47:$B$90,'Final Prices IND without CO2 '!$B152)/SUMIFS('Projection of Power Price '!G$47:G$90,'Projection of Power Price '!$A$47:$A$90,'Final Prices IND without CO2 '!$C152,'Projection of Power Price '!$B$47:$B$90,'Final Prices IND without CO2 '!$B152)</f>
        <v>86.051838052631808</v>
      </c>
      <c r="AF152" s="12">
        <f>AE152*SUMIFS('Projection of Power Price '!I$47:I$90,'Projection of Power Price '!$A$47:$A$90,'Final Prices IND without CO2 '!$C152,'Projection of Power Price '!$B$47:$B$90,'Final Prices IND without CO2 '!$B152)/SUMIFS('Projection of Power Price '!H$47:H$90,'Projection of Power Price '!$A$47:$A$90,'Final Prices IND without CO2 '!$C152,'Projection of Power Price '!$B$47:$B$90,'Final Prices IND without CO2 '!$B152)</f>
        <v>79.610610897004236</v>
      </c>
      <c r="AG152" s="12">
        <f>AF152*SUMIFS('Projection of Power Price '!J$47:J$90,'Projection of Power Price '!$A$47:$A$90,'Final Prices IND without CO2 '!$C152,'Projection of Power Price '!$B$47:$B$90,'Final Prices IND without CO2 '!$B152)/SUMIFS('Projection of Power Price '!I$47:I$90,'Projection of Power Price '!$A$47:$A$90,'Final Prices IND without CO2 '!$C152,'Projection of Power Price '!$B$47:$B$90,'Final Prices IND without CO2 '!$B152)</f>
        <v>74.627873456104822</v>
      </c>
      <c r="AH152" s="12">
        <f>AG152*SUMIFS('Projection of Power Price '!K$47:K$90,'Projection of Power Price '!$A$47:$A$90,'Final Prices IND without CO2 '!$C152,'Projection of Power Price '!$B$47:$B$90,'Final Prices IND without CO2 '!$B152)/SUMIFS('Projection of Power Price '!J$47:J$90,'Projection of Power Price '!$A$47:$A$90,'Final Prices IND without CO2 '!$C152,'Projection of Power Price '!$B$47:$B$90,'Final Prices IND without CO2 '!$B152)</f>
        <v>72.973846754536325</v>
      </c>
      <c r="AI152" s="12">
        <f>AH152*SUMIFS('Projection of Power Price '!L$47:L$90,'Projection of Power Price '!$A$47:$A$90,'Final Prices IND without CO2 '!$C152,'Projection of Power Price '!$B$47:$B$90,'Final Prices IND without CO2 '!$B152)/SUMIFS('Projection of Power Price '!K$47:K$90,'Projection of Power Price '!$A$47:$A$90,'Final Prices IND without CO2 '!$C152,'Projection of Power Price '!$B$47:$B$90,'Final Prices IND without CO2 '!$B152)</f>
        <v>72.970613397485934</v>
      </c>
      <c r="AJ152" s="12">
        <f>AI152*SUMIFS('Projection of Power Price '!M$47:M$90,'Projection of Power Price '!$A$47:$A$90,'Final Prices IND without CO2 '!$C152,'Projection of Power Price '!$B$47:$B$90,'Final Prices IND without CO2 '!$B152)/SUMIFS('Projection of Power Price '!L$47:L$90,'Projection of Power Price '!$A$47:$A$90,'Final Prices IND without CO2 '!$C152,'Projection of Power Price '!$B$47:$B$90,'Final Prices IND without CO2 '!$B152)</f>
        <v>73.464289449518219</v>
      </c>
      <c r="AK152" s="12">
        <f>AJ152*SUMIFS('Projection of Power Price '!N$47:N$90,'Projection of Power Price '!$A$47:$A$90,'Final Prices IND without CO2 '!$C152,'Projection of Power Price '!$B$47:$B$90,'Final Prices IND without CO2 '!$B152)/SUMIFS('Projection of Power Price '!M$47:M$90,'Projection of Power Price '!$A$47:$A$90,'Final Prices IND without CO2 '!$C152,'Projection of Power Price '!$B$47:$B$90,'Final Prices IND without CO2 '!$B152)</f>
        <v>71.292543448056847</v>
      </c>
      <c r="AL152" s="12">
        <f>AK152*SUMIFS('Projection of Power Price '!O$47:O$90,'Projection of Power Price '!$A$47:$A$90,'Final Prices IND without CO2 '!$C152,'Projection of Power Price '!$B$47:$B$90,'Final Prices IND without CO2 '!$B152)/SUMIFS('Projection of Power Price '!N$47:N$90,'Projection of Power Price '!$A$47:$A$90,'Final Prices IND without CO2 '!$C152,'Projection of Power Price '!$B$47:$B$90,'Final Prices IND without CO2 '!$B152)</f>
        <v>69.960278239219903</v>
      </c>
      <c r="AM152" s="12">
        <f>AL152*SUMIFS('Projection of Power Price '!P$47:P$90,'Projection of Power Price '!$A$47:$A$90,'Final Prices IND without CO2 '!$C152,'Projection of Power Price '!$B$47:$B$90,'Final Prices IND without CO2 '!$B152)/SUMIFS('Projection of Power Price '!O$47:O$90,'Projection of Power Price '!$A$47:$A$90,'Final Prices IND without CO2 '!$C152,'Projection of Power Price '!$B$47:$B$90,'Final Prices IND without CO2 '!$B152)</f>
        <v>67.436836141485571</v>
      </c>
      <c r="AN152" s="12">
        <f>AM152*SUMIFS('Projection of Power Price '!Q$47:Q$90,'Projection of Power Price '!$A$47:$A$90,'Final Prices IND without CO2 '!$C152,'Projection of Power Price '!$B$47:$B$90,'Final Prices IND without CO2 '!$B152)/SUMIFS('Projection of Power Price '!P$47:P$90,'Projection of Power Price '!$A$47:$A$90,'Final Prices IND without CO2 '!$C152,'Projection of Power Price '!$B$47:$B$90,'Final Prices IND without CO2 '!$B152)</f>
        <v>65.520774064631681</v>
      </c>
      <c r="AO152" s="12">
        <f>AN152*SUMIFS('Projection of Power Price '!R$47:R$90,'Projection of Power Price '!$A$47:$A$90,'Final Prices IND without CO2 '!$C152,'Projection of Power Price '!$B$47:$B$90,'Final Prices IND without CO2 '!$B152)/SUMIFS('Projection of Power Price '!Q$47:Q$90,'Projection of Power Price '!$A$47:$A$90,'Final Prices IND without CO2 '!$C152,'Projection of Power Price '!$B$47:$B$90,'Final Prices IND without CO2 '!$B152)</f>
        <v>64.266201936160272</v>
      </c>
      <c r="AP152" s="12">
        <f>AO152*SUMIFS('Projection of Power Price '!S$47:S$90,'Projection of Power Price '!$A$47:$A$90,'Final Prices IND without CO2 '!$C152,'Projection of Power Price '!$B$47:$B$90,'Final Prices IND without CO2 '!$B152)/SUMIFS('Projection of Power Price '!R$47:R$90,'Projection of Power Price '!$A$47:$A$90,'Final Prices IND without CO2 '!$C152,'Projection of Power Price '!$B$47:$B$90,'Final Prices IND without CO2 '!$B152)</f>
        <v>68.218591853317974</v>
      </c>
      <c r="AQ152" s="12">
        <f>AP152*SUMIFS('Projection of Power Price '!T$47:T$90,'Projection of Power Price '!$A$47:$A$90,'Final Prices IND without CO2 '!$C152,'Projection of Power Price '!$B$47:$B$90,'Final Prices IND without CO2 '!$B152)/SUMIFS('Projection of Power Price '!S$47:S$90,'Projection of Power Price '!$A$47:$A$90,'Final Prices IND without CO2 '!$C152,'Projection of Power Price '!$B$47:$B$90,'Final Prices IND without CO2 '!$B152)</f>
        <v>65.511721441974331</v>
      </c>
      <c r="AR152" s="12">
        <f>AQ152*SUMIFS('Projection of Power Price '!U$47:U$90,'Projection of Power Price '!$A$47:$A$90,'Final Prices IND without CO2 '!$C152,'Projection of Power Price '!$B$47:$B$90,'Final Prices IND without CO2 '!$B152)/SUMIFS('Projection of Power Price '!T$47:T$90,'Projection of Power Price '!$A$47:$A$90,'Final Prices IND without CO2 '!$C152,'Projection of Power Price '!$B$47:$B$90,'Final Prices IND without CO2 '!$B152)</f>
        <v>67.318540909938008</v>
      </c>
      <c r="AS152" s="12">
        <f>AR152*SUMIFS('Projection of Power Price '!V$47:V$90,'Projection of Power Price '!$A$47:$A$90,'Final Prices IND without CO2 '!$C152,'Projection of Power Price '!$B$47:$B$90,'Final Prices IND without CO2 '!$B152)/SUMIFS('Projection of Power Price '!U$47:U$90,'Projection of Power Price '!$A$47:$A$90,'Final Prices IND without CO2 '!$C152,'Projection of Power Price '!$B$47:$B$90,'Final Prices IND without CO2 '!$B152)</f>
        <v>66.012275575514252</v>
      </c>
      <c r="AT152" s="12">
        <f>AS152*SUMIFS('Projection of Power Price '!W$47:W$90,'Projection of Power Price '!$A$47:$A$90,'Final Prices IND without CO2 '!$C152,'Projection of Power Price '!$B$47:$B$90,'Final Prices IND without CO2 '!$B152)/SUMIFS('Projection of Power Price '!V$47:V$90,'Projection of Power Price '!$A$47:$A$90,'Final Prices IND without CO2 '!$C152,'Projection of Power Price '!$B$47:$B$90,'Final Prices IND without CO2 '!$B152)</f>
        <v>78.62947113932502</v>
      </c>
      <c r="AU152" s="12">
        <f>AT152*SUMIFS('Projection of Power Price '!X$47:X$90,'Projection of Power Price '!$A$47:$A$90,'Final Prices IND without CO2 '!$C152,'Projection of Power Price '!$B$47:$B$90,'Final Prices IND without CO2 '!$B152)/SUMIFS('Projection of Power Price '!W$47:W$90,'Projection of Power Price '!$A$47:$A$90,'Final Prices IND without CO2 '!$C152,'Projection of Power Price '!$B$47:$B$90,'Final Prices IND without CO2 '!$B152)</f>
        <v>78.599692408620427</v>
      </c>
      <c r="AV152" s="12">
        <f>AU152*SUMIFS('Projection of Power Price '!Y$47:Y$90,'Projection of Power Price '!$A$47:$A$90,'Final Prices IND without CO2 '!$C152,'Projection of Power Price '!$B$47:$B$90,'Final Prices IND without CO2 '!$B152)/SUMIFS('Projection of Power Price '!X$47:X$90,'Projection of Power Price '!$A$47:$A$90,'Final Prices IND without CO2 '!$C152,'Projection of Power Price '!$B$47:$B$90,'Final Prices IND without CO2 '!$B152)</f>
        <v>78.569108812794028</v>
      </c>
      <c r="AW152" s="12">
        <f>AV152*SUMIFS('Projection of Power Price '!Z$47:Z$90,'Projection of Power Price '!$A$47:$A$90,'Final Prices IND without CO2 '!$C152,'Projection of Power Price '!$B$47:$B$90,'Final Prices IND without CO2 '!$B152)/SUMIFS('Projection of Power Price '!Y$47:Y$90,'Projection of Power Price '!$A$47:$A$90,'Final Prices IND without CO2 '!$C152,'Projection of Power Price '!$B$47:$B$90,'Final Prices IND without CO2 '!$B152)</f>
        <v>78.539521746987248</v>
      </c>
      <c r="AX152" s="12">
        <f>AW152*SUMIFS('Projection of Power Price '!AA$47:AA$90,'Projection of Power Price '!$A$47:$A$90,'Final Prices IND without CO2 '!$C152,'Projection of Power Price '!$B$47:$B$90,'Final Prices IND without CO2 '!$B152)/SUMIFS('Projection of Power Price '!Z$47:Z$90,'Projection of Power Price '!$A$47:$A$90,'Final Prices IND without CO2 '!$C152,'Projection of Power Price '!$B$47:$B$90,'Final Prices IND without CO2 '!$B152)</f>
        <v>78.510612331704834</v>
      </c>
      <c r="AY152" s="21">
        <f t="shared" si="216"/>
        <v>78.480314804824246</v>
      </c>
      <c r="AZ152" s="21">
        <f t="shared" si="54"/>
        <v>78.450674514381703</v>
      </c>
      <c r="BA152" s="21">
        <f t="shared" si="55"/>
        <v>78.421223780442105</v>
      </c>
      <c r="BB152" s="21">
        <f t="shared" si="56"/>
        <v>78.391509310543995</v>
      </c>
      <c r="BC152" s="21">
        <f t="shared" si="57"/>
        <v>78.361677828368244</v>
      </c>
      <c r="BD152" s="21">
        <f t="shared" si="58"/>
        <v>78.332148300687123</v>
      </c>
      <c r="BE152" s="21">
        <f t="shared" si="59"/>
        <v>78.302467233045718</v>
      </c>
      <c r="BF152" s="21">
        <f t="shared" si="60"/>
        <v>78.272743059222563</v>
      </c>
      <c r="BG152" s="21">
        <f t="shared" si="61"/>
        <v>78.243086216983897</v>
      </c>
      <c r="BH152" s="21">
        <f t="shared" si="62"/>
        <v>78.213447988391522</v>
      </c>
    </row>
    <row r="153" spans="1:60" x14ac:dyDescent="0.3">
      <c r="A153" s="9" t="s">
        <v>147</v>
      </c>
      <c r="B153" s="9" t="s">
        <v>119</v>
      </c>
      <c r="C153" s="9" t="s">
        <v>33</v>
      </c>
      <c r="D153" s="36" t="s">
        <v>78</v>
      </c>
      <c r="E153" s="36" t="s">
        <v>79</v>
      </c>
      <c r="F153" s="36" t="s">
        <v>90</v>
      </c>
      <c r="G153" s="36" t="s">
        <v>90</v>
      </c>
      <c r="H153" s="36" t="s">
        <v>80</v>
      </c>
      <c r="I153" s="9" t="s">
        <v>145</v>
      </c>
      <c r="J153" s="10">
        <f>SUMIFS('Historical Data'!D$2:D$93,'Historical Data'!$B$2:$B$93,'Final Prices IND without CO2 '!$D153,'Historical Data'!$A$2:$A$93,'Final Prices IND without CO2 '!$C153)</f>
        <v>77.006276624576572</v>
      </c>
      <c r="K153" s="10">
        <f>SUMIFS('Historical Data'!E$2:E$93,'Historical Data'!$B$2:$B$93,'Final Prices IND without CO2 '!$D153,'Historical Data'!$A$2:$A$93,'Final Prices IND without CO2 '!$C153)</f>
        <v>73.503039235147583</v>
      </c>
      <c r="L153" s="10">
        <f>SUMIFS('Historical Data'!F$2:F$93,'Historical Data'!$B$2:$B$93,'Final Prices IND without CO2 '!$D153,'Historical Data'!$A$2:$A$93,'Final Prices IND without CO2 '!$C153)</f>
        <v>86.984549222674744</v>
      </c>
      <c r="M153" s="10">
        <f>SUMIFS('Historical Data'!G$2:G$93,'Historical Data'!$B$2:$B$93,'Final Prices IND without CO2 '!$D153,'Historical Data'!$A$2:$A$93,'Final Prices IND without CO2 '!$C153)</f>
        <v>96.051013352283491</v>
      </c>
      <c r="N153" s="10">
        <f>SUMIFS('Historical Data'!H$2:H$93,'Historical Data'!$B$2:$B$93,'Final Prices IND without CO2 '!$D153,'Historical Data'!$A$2:$A$93,'Final Prices IND without CO2 '!$C153)</f>
        <v>88.506016060695046</v>
      </c>
      <c r="O153" s="10">
        <f>SUMIFS('Historical Data'!I$2:I$93,'Historical Data'!$B$2:$B$93,'Final Prices IND without CO2 '!$D153,'Historical Data'!$A$2:$A$93,'Final Prices IND without CO2 '!$C153)</f>
        <v>97.020903700651544</v>
      </c>
      <c r="P153" s="10">
        <f>SUMIFS('Historical Data'!J$2:J$93,'Historical Data'!$B$2:$B$93,'Final Prices IND without CO2 '!$D153,'Historical Data'!$A$2:$A$93,'Final Prices IND without CO2 '!$C153)</f>
        <v>106.19456628326509</v>
      </c>
      <c r="Q153" s="10">
        <f>SUMIFS('Historical Data'!K$2:K$93,'Historical Data'!$B$2:$B$93,'Final Prices IND without CO2 '!$D153,'Historical Data'!$A$2:$A$93,'Final Prices IND without CO2 '!$C153)</f>
        <v>115.36822886587863</v>
      </c>
      <c r="R153" s="10">
        <f>SUMIFS('Historical Data'!L$2:L$93,'Historical Data'!$B$2:$B$93,'Final Prices IND without CO2 '!$D153,'Historical Data'!$A$2:$A$93,'Final Prices IND without CO2 '!$C153)</f>
        <v>116.84599858866314</v>
      </c>
      <c r="S153" s="10">
        <f>SUMIFS('Historical Data'!M$2:M$93,'Historical Data'!$B$2:$B$93,'Final Prices IND without CO2 '!$D153,'Historical Data'!$A$2:$A$93,'Final Prices IND without CO2 '!$C153)</f>
        <v>116.85253870989759</v>
      </c>
      <c r="T153" s="10">
        <f>SUMIFS('Historical Data'!N$2:N$93,'Historical Data'!$B$2:$B$93,'Final Prices IND without CO2 '!$D153,'Historical Data'!$A$2:$A$93,'Final Prices IND without CO2 '!$C153)</f>
        <v>112.58096402556539</v>
      </c>
      <c r="U153" s="10">
        <f>SUMIFS('Historical Data'!O$2:O$93,'Historical Data'!$B$2:$B$93,'Final Prices IND without CO2 '!$D153,'Historical Data'!$A$2:$A$93,'Final Prices IND without CO2 '!$C153)</f>
        <v>106.53258636441578</v>
      </c>
      <c r="V153" s="10">
        <f>SUMIFS('Historical Data'!P$2:P$93,'Historical Data'!$B$2:$B$93,'Final Prices IND without CO2 '!$D153,'Historical Data'!$A$2:$A$93,'Final Prices IND without CO2 '!$C153)</f>
        <v>106.45518179703457</v>
      </c>
      <c r="W153" s="10">
        <f>SUMIFS('Historical Data'!Q$2:Q$93,'Historical Data'!$B$2:$B$93,'Final Prices IND without CO2 '!$D153,'Historical Data'!$A$2:$A$93,'Final Prices IND without CO2 '!$C153)</f>
        <v>109.54532341644352</v>
      </c>
      <c r="X153" s="10">
        <f>SUMIFS('Historical Data'!R$2:R$93,'Historical Data'!$B$2:$B$93,'Final Prices IND without CO2 '!$D153,'Historical Data'!$A$2:$A$93,'Final Prices IND without CO2 '!$C153)</f>
        <v>106.4070983354287</v>
      </c>
      <c r="Y153" s="10">
        <f>SUMIFS('Historical Data'!S$2:S$93,'Historical Data'!$B$2:$B$93,'Final Prices IND without CO2 '!$D153,'Historical Data'!$A$2:$A$93,'Final Prices IND without CO2 '!$C153)</f>
        <v>104.11730295768756</v>
      </c>
      <c r="Z153" s="10">
        <f>SUMIFS('Historical Data'!T$2:T$93,'Historical Data'!$B$2:$B$93,'Final Prices IND without CO2 '!$D153,'Historical Data'!$A$2:$A$93,'Final Prices IND without CO2 '!$C153)</f>
        <v>101.03625797276669</v>
      </c>
      <c r="AA153" s="10">
        <f>SUMIFS('Historical Data'!U$2:U$93,'Historical Data'!$B$2:$B$93,'Final Prices IND without CO2 '!$D153,'Historical Data'!$A$2:$A$93,'Final Prices IND without CO2 '!$C153)</f>
        <v>94.332941430315771</v>
      </c>
      <c r="AB153" s="12">
        <f>AA153*SUMIFS('Projection of Power Price '!E$47:E$90,'Projection of Power Price '!$A$47:$A$90,'Final Prices IND without CO2 '!$C153,'Projection of Power Price '!$B$47:$B$90,'Final Prices IND without CO2 '!$B153)/SUMIFS('Projection of Power Price '!D$47:D$90,'Projection of Power Price '!$A$47:$A$90,'Final Prices IND without CO2 '!$C153,'Projection of Power Price '!$B$47:$B$90,'Final Prices IND without CO2 '!$B153)</f>
        <v>74.61238705847164</v>
      </c>
      <c r="AC153" s="12">
        <f>AB153*SUMIFS('Projection of Power Price '!F$47:F$90,'Projection of Power Price '!$A$47:$A$90,'Final Prices IND without CO2 '!$C153,'Projection of Power Price '!$B$47:$B$90,'Final Prices IND without CO2 '!$B153)/SUMIFS('Projection of Power Price '!E$47:E$90,'Projection of Power Price '!$A$47:$A$90,'Final Prices IND without CO2 '!$C153,'Projection of Power Price '!$B$47:$B$90,'Final Prices IND without CO2 '!$B153)</f>
        <v>71.803356383435343</v>
      </c>
      <c r="AD153" s="12">
        <f>AC153*SUMIFS('Projection of Power Price '!G$47:G$90,'Projection of Power Price '!$A$47:$A$90,'Final Prices IND without CO2 '!$C153,'Projection of Power Price '!$B$47:$B$90,'Final Prices IND without CO2 '!$B153)/SUMIFS('Projection of Power Price '!F$47:F$90,'Projection of Power Price '!$A$47:$A$90,'Final Prices IND without CO2 '!$C153,'Projection of Power Price '!$B$47:$B$90,'Final Prices IND without CO2 '!$B153)</f>
        <v>73.085536648154616</v>
      </c>
      <c r="AE153" s="12">
        <f>AD153*SUMIFS('Projection of Power Price '!H$47:H$90,'Projection of Power Price '!$A$47:$A$90,'Final Prices IND without CO2 '!$C153,'Projection of Power Price '!$B$47:$B$90,'Final Prices IND without CO2 '!$B153)/SUMIFS('Projection of Power Price '!G$47:G$90,'Projection of Power Price '!$A$47:$A$90,'Final Prices IND without CO2 '!$C153,'Projection of Power Price '!$B$47:$B$90,'Final Prices IND without CO2 '!$B153)</f>
        <v>69.058250265222142</v>
      </c>
      <c r="AF153" s="12">
        <f>AE153*SUMIFS('Projection of Power Price '!I$47:I$90,'Projection of Power Price '!$A$47:$A$90,'Final Prices IND without CO2 '!$C153,'Projection of Power Price '!$B$47:$B$90,'Final Prices IND without CO2 '!$B153)/SUMIFS('Projection of Power Price '!H$47:H$90,'Projection of Power Price '!$A$47:$A$90,'Final Prices IND without CO2 '!$C153,'Projection of Power Price '!$B$47:$B$90,'Final Prices IND without CO2 '!$B153)</f>
        <v>67.161211570757729</v>
      </c>
      <c r="AG153" s="12">
        <f>AF153*SUMIFS('Projection of Power Price '!J$47:J$90,'Projection of Power Price '!$A$47:$A$90,'Final Prices IND without CO2 '!$C153,'Projection of Power Price '!$B$47:$B$90,'Final Prices IND without CO2 '!$B153)/SUMIFS('Projection of Power Price '!I$47:I$90,'Projection of Power Price '!$A$47:$A$90,'Final Prices IND without CO2 '!$C153,'Projection of Power Price '!$B$47:$B$90,'Final Prices IND without CO2 '!$B153)</f>
        <v>64.608859333779534</v>
      </c>
      <c r="AH153" s="12">
        <f>AG153*SUMIFS('Projection of Power Price '!K$47:K$90,'Projection of Power Price '!$A$47:$A$90,'Final Prices IND without CO2 '!$C153,'Projection of Power Price '!$B$47:$B$90,'Final Prices IND without CO2 '!$B153)/SUMIFS('Projection of Power Price '!J$47:J$90,'Projection of Power Price '!$A$47:$A$90,'Final Prices IND without CO2 '!$C153,'Projection of Power Price '!$B$47:$B$90,'Final Prices IND without CO2 '!$B153)</f>
        <v>64.286019473414711</v>
      </c>
      <c r="AI153" s="12">
        <f>AH153*SUMIFS('Projection of Power Price '!L$47:L$90,'Projection of Power Price '!$A$47:$A$90,'Final Prices IND without CO2 '!$C153,'Projection of Power Price '!$B$47:$B$90,'Final Prices IND without CO2 '!$B153)/SUMIFS('Projection of Power Price '!K$47:K$90,'Projection of Power Price '!$A$47:$A$90,'Final Prices IND without CO2 '!$C153,'Projection of Power Price '!$B$47:$B$90,'Final Prices IND without CO2 '!$B153)</f>
        <v>78.342481613349619</v>
      </c>
      <c r="AJ153" s="12">
        <f>AI153*SUMIFS('Projection of Power Price '!M$47:M$90,'Projection of Power Price '!$A$47:$A$90,'Final Prices IND without CO2 '!$C153,'Projection of Power Price '!$B$47:$B$90,'Final Prices IND without CO2 '!$B153)/SUMIFS('Projection of Power Price '!L$47:L$90,'Projection of Power Price '!$A$47:$A$90,'Final Prices IND without CO2 '!$C153,'Projection of Power Price '!$B$47:$B$90,'Final Prices IND without CO2 '!$B153)</f>
        <v>71.253042097280982</v>
      </c>
      <c r="AK153" s="12">
        <f>AJ153*SUMIFS('Projection of Power Price '!N$47:N$90,'Projection of Power Price '!$A$47:$A$90,'Final Prices IND without CO2 '!$C153,'Projection of Power Price '!$B$47:$B$90,'Final Prices IND without CO2 '!$B153)/SUMIFS('Projection of Power Price '!M$47:M$90,'Projection of Power Price '!$A$47:$A$90,'Final Prices IND without CO2 '!$C153,'Projection of Power Price '!$B$47:$B$90,'Final Prices IND without CO2 '!$B153)</f>
        <v>66.660787965945104</v>
      </c>
      <c r="AL153" s="12">
        <f>AK153*SUMIFS('Projection of Power Price '!O$47:O$90,'Projection of Power Price '!$A$47:$A$90,'Final Prices IND without CO2 '!$C153,'Projection of Power Price '!$B$47:$B$90,'Final Prices IND without CO2 '!$B153)/SUMIFS('Projection of Power Price '!N$47:N$90,'Projection of Power Price '!$A$47:$A$90,'Final Prices IND without CO2 '!$C153,'Projection of Power Price '!$B$47:$B$90,'Final Prices IND without CO2 '!$B153)</f>
        <v>63.890031436815626</v>
      </c>
      <c r="AM153" s="12">
        <f>AL153*SUMIFS('Projection of Power Price '!P$47:P$90,'Projection of Power Price '!$A$47:$A$90,'Final Prices IND without CO2 '!$C153,'Projection of Power Price '!$B$47:$B$90,'Final Prices IND without CO2 '!$B153)/SUMIFS('Projection of Power Price '!O$47:O$90,'Projection of Power Price '!$A$47:$A$90,'Final Prices IND without CO2 '!$C153,'Projection of Power Price '!$B$47:$B$90,'Final Prices IND without CO2 '!$B153)</f>
        <v>57.545959331184008</v>
      </c>
      <c r="AN153" s="12">
        <f>AM153*SUMIFS('Projection of Power Price '!Q$47:Q$90,'Projection of Power Price '!$A$47:$A$90,'Final Prices IND without CO2 '!$C153,'Projection of Power Price '!$B$47:$B$90,'Final Prices IND without CO2 '!$B153)/SUMIFS('Projection of Power Price '!P$47:P$90,'Projection of Power Price '!$A$47:$A$90,'Final Prices IND without CO2 '!$C153,'Projection of Power Price '!$B$47:$B$90,'Final Prices IND without CO2 '!$B153)</f>
        <v>67.78450485110298</v>
      </c>
      <c r="AO153" s="12">
        <f>AN153*SUMIFS('Projection of Power Price '!R$47:R$90,'Projection of Power Price '!$A$47:$A$90,'Final Prices IND without CO2 '!$C153,'Projection of Power Price '!$B$47:$B$90,'Final Prices IND without CO2 '!$B153)/SUMIFS('Projection of Power Price '!Q$47:Q$90,'Projection of Power Price '!$A$47:$A$90,'Final Prices IND without CO2 '!$C153,'Projection of Power Price '!$B$47:$B$90,'Final Prices IND without CO2 '!$B153)</f>
        <v>64.630510616878908</v>
      </c>
      <c r="AP153" s="12">
        <f>AO153*SUMIFS('Projection of Power Price '!S$47:S$90,'Projection of Power Price '!$A$47:$A$90,'Final Prices IND without CO2 '!$C153,'Projection of Power Price '!$B$47:$B$90,'Final Prices IND without CO2 '!$B153)/SUMIFS('Projection of Power Price '!R$47:R$90,'Projection of Power Price '!$A$47:$A$90,'Final Prices IND without CO2 '!$C153,'Projection of Power Price '!$B$47:$B$90,'Final Prices IND without CO2 '!$B153)</f>
        <v>51.338574598981168</v>
      </c>
      <c r="AQ153" s="12">
        <f>AP153*SUMIFS('Projection of Power Price '!T$47:T$90,'Projection of Power Price '!$A$47:$A$90,'Final Prices IND without CO2 '!$C153,'Projection of Power Price '!$B$47:$B$90,'Final Prices IND without CO2 '!$B153)/SUMIFS('Projection of Power Price '!S$47:S$90,'Projection of Power Price '!$A$47:$A$90,'Final Prices IND without CO2 '!$C153,'Projection of Power Price '!$B$47:$B$90,'Final Prices IND without CO2 '!$B153)</f>
        <v>47.733757713893851</v>
      </c>
      <c r="AR153" s="12">
        <f>AQ153*SUMIFS('Projection of Power Price '!U$47:U$90,'Projection of Power Price '!$A$47:$A$90,'Final Prices IND without CO2 '!$C153,'Projection of Power Price '!$B$47:$B$90,'Final Prices IND without CO2 '!$B153)/SUMIFS('Projection of Power Price '!T$47:T$90,'Projection of Power Price '!$A$47:$A$90,'Final Prices IND without CO2 '!$C153,'Projection of Power Price '!$B$47:$B$90,'Final Prices IND without CO2 '!$B153)</f>
        <v>43.725902877043929</v>
      </c>
      <c r="AS153" s="12">
        <f>AR153*SUMIFS('Projection of Power Price '!V$47:V$90,'Projection of Power Price '!$A$47:$A$90,'Final Prices IND without CO2 '!$C153,'Projection of Power Price '!$B$47:$B$90,'Final Prices IND without CO2 '!$B153)/SUMIFS('Projection of Power Price '!U$47:U$90,'Projection of Power Price '!$A$47:$A$90,'Final Prices IND without CO2 '!$C153,'Projection of Power Price '!$B$47:$B$90,'Final Prices IND without CO2 '!$B153)</f>
        <v>50.80061921486741</v>
      </c>
      <c r="AT153" s="12">
        <f>AS153*SUMIFS('Projection of Power Price '!W$47:W$90,'Projection of Power Price '!$A$47:$A$90,'Final Prices IND without CO2 '!$C153,'Projection of Power Price '!$B$47:$B$90,'Final Prices IND without CO2 '!$B153)/SUMIFS('Projection of Power Price '!V$47:V$90,'Projection of Power Price '!$A$47:$A$90,'Final Prices IND without CO2 '!$C153,'Projection of Power Price '!$B$47:$B$90,'Final Prices IND without CO2 '!$B153)</f>
        <v>50.639041946417535</v>
      </c>
      <c r="AU153" s="12">
        <f>AT153*SUMIFS('Projection of Power Price '!X$47:X$90,'Projection of Power Price '!$A$47:$A$90,'Final Prices IND without CO2 '!$C153,'Projection of Power Price '!$B$47:$B$90,'Final Prices IND without CO2 '!$B153)/SUMIFS('Projection of Power Price '!W$47:W$90,'Projection of Power Price '!$A$47:$A$90,'Final Prices IND without CO2 '!$C153,'Projection of Power Price '!$B$47:$B$90,'Final Prices IND without CO2 '!$B153)</f>
        <v>49.02880426896251</v>
      </c>
      <c r="AV153" s="12">
        <f>AU153*SUMIFS('Projection of Power Price '!Y$47:Y$90,'Projection of Power Price '!$A$47:$A$90,'Final Prices IND without CO2 '!$C153,'Projection of Power Price '!$B$47:$B$90,'Final Prices IND without CO2 '!$B153)/SUMIFS('Projection of Power Price '!X$47:X$90,'Projection of Power Price '!$A$47:$A$90,'Final Prices IND without CO2 '!$C153,'Projection of Power Price '!$B$47:$B$90,'Final Prices IND without CO2 '!$B153)</f>
        <v>46.171853351966561</v>
      </c>
      <c r="AW153" s="12">
        <f>AV153*SUMIFS('Projection of Power Price '!Z$47:Z$90,'Projection of Power Price '!$A$47:$A$90,'Final Prices IND without CO2 '!$C153,'Projection of Power Price '!$B$47:$B$90,'Final Prices IND without CO2 '!$B153)/SUMIFS('Projection of Power Price '!Y$47:Y$90,'Projection of Power Price '!$A$47:$A$90,'Final Prices IND without CO2 '!$C153,'Projection of Power Price '!$B$47:$B$90,'Final Prices IND without CO2 '!$B153)</f>
        <v>45.653177620134336</v>
      </c>
      <c r="AX153" s="12">
        <f>AW153*SUMIFS('Projection of Power Price '!AA$47:AA$90,'Projection of Power Price '!$A$47:$A$90,'Final Prices IND without CO2 '!$C153,'Projection of Power Price '!$B$47:$B$90,'Final Prices IND without CO2 '!$B153)/SUMIFS('Projection of Power Price '!Z$47:Z$90,'Projection of Power Price '!$A$47:$A$90,'Final Prices IND without CO2 '!$C153,'Projection of Power Price '!$B$47:$B$90,'Final Prices IND without CO2 '!$B153)</f>
        <v>43.693513702415046</v>
      </c>
      <c r="AY153" s="21">
        <f t="shared" si="216"/>
        <v>41.857273236929359</v>
      </c>
      <c r="AZ153" s="21">
        <f t="shared" si="54"/>
        <v>40.234503921996293</v>
      </c>
      <c r="BA153" s="21">
        <f t="shared" si="55"/>
        <v>38.820883393745135</v>
      </c>
      <c r="BB153" s="21">
        <f t="shared" si="56"/>
        <v>36.914790905084828</v>
      </c>
      <c r="BC153" s="21">
        <f t="shared" si="57"/>
        <v>35.326042400680763</v>
      </c>
      <c r="BD153" s="21">
        <f t="shared" si="58"/>
        <v>33.716046364864724</v>
      </c>
      <c r="BE153" s="21">
        <f t="shared" si="59"/>
        <v>32.042926565075959</v>
      </c>
      <c r="BF153" s="21">
        <f t="shared" si="60"/>
        <v>30.337740466622563</v>
      </c>
      <c r="BG153" s="21">
        <f t="shared" si="61"/>
        <v>28.736344326706785</v>
      </c>
      <c r="BH153" s="21">
        <f t="shared" si="62"/>
        <v>27.064509410933169</v>
      </c>
    </row>
    <row r="154" spans="1:60" x14ac:dyDescent="0.3">
      <c r="A154" s="9" t="s">
        <v>147</v>
      </c>
      <c r="B154" s="9" t="s">
        <v>119</v>
      </c>
      <c r="C154" s="9" t="s">
        <v>35</v>
      </c>
      <c r="D154" s="36" t="s">
        <v>78</v>
      </c>
      <c r="E154" s="36" t="s">
        <v>79</v>
      </c>
      <c r="F154" s="36" t="s">
        <v>90</v>
      </c>
      <c r="G154" s="36" t="s">
        <v>90</v>
      </c>
      <c r="H154" s="36" t="s">
        <v>80</v>
      </c>
      <c r="I154" s="9" t="s">
        <v>145</v>
      </c>
      <c r="J154" s="10">
        <f>SUMIFS('Historical Data'!D$2:D$93,'Historical Data'!$B$2:$B$93,'Final Prices IND without CO2 '!$D154,'Historical Data'!$A$2:$A$93,'Final Prices IND without CO2 '!$C154)</f>
        <v>109.99508589025187</v>
      </c>
      <c r="K154" s="10">
        <f>SUMIFS('Historical Data'!E$2:E$93,'Historical Data'!$B$2:$B$93,'Final Prices IND without CO2 '!$D154,'Historical Data'!$A$2:$A$93,'Final Prices IND without CO2 '!$C154)</f>
        <v>109.30933623069612</v>
      </c>
      <c r="L154" s="10">
        <f>SUMIFS('Historical Data'!F$2:F$93,'Historical Data'!$B$2:$B$93,'Final Prices IND without CO2 '!$D154,'Historical Data'!$A$2:$A$93,'Final Prices IND without CO2 '!$C154)</f>
        <v>109.0355003915397</v>
      </c>
      <c r="M154" s="10">
        <f>SUMIFS('Historical Data'!G$2:G$93,'Historical Data'!$B$2:$B$93,'Final Prices IND without CO2 '!$D154,'Historical Data'!$A$2:$A$93,'Final Prices IND without CO2 '!$C154)</f>
        <v>120.17992826131601</v>
      </c>
      <c r="N154" s="10">
        <f>SUMIFS('Historical Data'!H$2:H$93,'Historical Data'!$B$2:$B$93,'Final Prices IND without CO2 '!$D154,'Historical Data'!$A$2:$A$93,'Final Prices IND without CO2 '!$C154)</f>
        <v>116.09363074641271</v>
      </c>
      <c r="O154" s="10">
        <f>SUMIFS('Historical Data'!I$2:I$93,'Historical Data'!$B$2:$B$93,'Final Prices IND without CO2 '!$D154,'Historical Data'!$A$2:$A$93,'Final Prices IND without CO2 '!$C154)</f>
        <v>113.45235857220983</v>
      </c>
      <c r="P154" s="10">
        <f>SUMIFS('Historical Data'!J$2:J$93,'Historical Data'!$B$2:$B$93,'Final Prices IND without CO2 '!$D154,'Historical Data'!$A$2:$A$93,'Final Prices IND without CO2 '!$C154)</f>
        <v>117.8973208883051</v>
      </c>
      <c r="Q154" s="10">
        <f>SUMIFS('Historical Data'!K$2:K$93,'Historical Data'!$B$2:$B$93,'Final Prices IND without CO2 '!$D154,'Historical Data'!$A$2:$A$93,'Final Prices IND without CO2 '!$C154)</f>
        <v>133.27674429044902</v>
      </c>
      <c r="R154" s="10">
        <f>SUMIFS('Historical Data'!L$2:L$93,'Historical Data'!$B$2:$B$93,'Final Prices IND without CO2 '!$D154,'Historical Data'!$A$2:$A$93,'Final Prices IND without CO2 '!$C154)</f>
        <v>140.3640381578146</v>
      </c>
      <c r="S154" s="10">
        <f>SUMIFS('Historical Data'!M$2:M$93,'Historical Data'!$B$2:$B$93,'Final Prices IND without CO2 '!$D154,'Historical Data'!$A$2:$A$93,'Final Prices IND without CO2 '!$C154)</f>
        <v>157.46719937639847</v>
      </c>
      <c r="T154" s="10">
        <f>SUMIFS('Historical Data'!N$2:N$93,'Historical Data'!$B$2:$B$93,'Final Prices IND without CO2 '!$D154,'Historical Data'!$A$2:$A$93,'Final Prices IND without CO2 '!$C154)</f>
        <v>142.80134960339942</v>
      </c>
      <c r="U154" s="10">
        <f>SUMIFS('Historical Data'!O$2:O$93,'Historical Data'!$B$2:$B$93,'Final Prices IND without CO2 '!$D154,'Historical Data'!$A$2:$A$93,'Final Prices IND without CO2 '!$C154)</f>
        <v>138.05478000965289</v>
      </c>
      <c r="V154" s="10">
        <f>SUMIFS('Historical Data'!P$2:P$93,'Historical Data'!$B$2:$B$93,'Final Prices IND without CO2 '!$D154,'Historical Data'!$A$2:$A$93,'Final Prices IND without CO2 '!$C154)</f>
        <v>137.156673401581</v>
      </c>
      <c r="W154" s="10">
        <f>SUMIFS('Historical Data'!Q$2:Q$93,'Historical Data'!$B$2:$B$93,'Final Prices IND without CO2 '!$D154,'Historical Data'!$A$2:$A$93,'Final Prices IND without CO2 '!$C154)</f>
        <v>138.10144513171394</v>
      </c>
      <c r="X154" s="10">
        <f>SUMIFS('Historical Data'!R$2:R$93,'Historical Data'!$B$2:$B$93,'Final Prices IND without CO2 '!$D154,'Historical Data'!$A$2:$A$93,'Final Prices IND without CO2 '!$C154)</f>
        <v>121.36214053747067</v>
      </c>
      <c r="Y154" s="10">
        <f>SUMIFS('Historical Data'!S$2:S$93,'Historical Data'!$B$2:$B$93,'Final Prices IND without CO2 '!$D154,'Historical Data'!$A$2:$A$93,'Final Prices IND without CO2 '!$C154)</f>
        <v>119.82179752624893</v>
      </c>
      <c r="Z154" s="10">
        <f>SUMIFS('Historical Data'!T$2:T$93,'Historical Data'!$B$2:$B$93,'Final Prices IND without CO2 '!$D154,'Historical Data'!$A$2:$A$93,'Final Prices IND without CO2 '!$C154)</f>
        <v>115.67349580976283</v>
      </c>
      <c r="AA154" s="10">
        <f>SUMIFS('Historical Data'!U$2:U$93,'Historical Data'!$B$2:$B$93,'Final Prices IND without CO2 '!$D154,'Historical Data'!$A$2:$A$93,'Final Prices IND without CO2 '!$C154)</f>
        <v>115.62652425631865</v>
      </c>
      <c r="AB154" s="18">
        <f>AB153/AA153*AA154</f>
        <v>91.454489293235312</v>
      </c>
      <c r="AC154" s="18">
        <f t="shared" ref="AC154" si="241">AC153/AB153*AB154</f>
        <v>88.011381842549511</v>
      </c>
      <c r="AD154" s="18">
        <f t="shared" ref="AD154" si="242">AD153/AC153*AC154</f>
        <v>89.582986048160464</v>
      </c>
      <c r="AE154" s="18">
        <f t="shared" ref="AE154" si="243">AE153/AD153*AD154</f>
        <v>84.646628508760827</v>
      </c>
      <c r="AF154" s="18">
        <f t="shared" ref="AF154" si="244">AF153/AE153*AE154</f>
        <v>82.321375131787548</v>
      </c>
      <c r="AG154" s="18">
        <f t="shared" ref="AG154" si="245">AG153/AF153*AF154</f>
        <v>79.19288562043657</v>
      </c>
      <c r="AH154" s="18">
        <f t="shared" ref="AH154" si="246">AH153/AG153*AG154</f>
        <v>78.797171775629195</v>
      </c>
      <c r="AI154" s="18">
        <f t="shared" ref="AI154" si="247">AI153/AH153*AH154</f>
        <v>96.02657049825703</v>
      </c>
      <c r="AJ154" s="18">
        <f t="shared" ref="AJ154" si="248">AJ153/AI153*AI154</f>
        <v>87.336846232911711</v>
      </c>
      <c r="AK154" s="18">
        <f t="shared" ref="AK154" si="249">AK153/AJ153*AJ154</f>
        <v>81.707991925423272</v>
      </c>
      <c r="AL154" s="18">
        <f t="shared" ref="AL154" si="250">AL153/AK153*AK154</f>
        <v>78.31179816568131</v>
      </c>
      <c r="AM154" s="18">
        <f t="shared" ref="AM154" si="251">AM153/AL153*AL154</f>
        <v>70.535691578911511</v>
      </c>
      <c r="AN154" s="18">
        <f t="shared" ref="AN154" si="252">AN153/AM153*AM154</f>
        <v>83.085363135404307</v>
      </c>
      <c r="AO154" s="18">
        <f t="shared" ref="AO154" si="253">AO153/AN153*AN154</f>
        <v>79.219424203592311</v>
      </c>
      <c r="AP154" s="18">
        <f t="shared" ref="AP154" si="254">AP153/AO153*AO154</f>
        <v>62.927126528106321</v>
      </c>
      <c r="AQ154" s="18">
        <f t="shared" ref="AQ154" si="255">AQ153/AP153*AP154</f>
        <v>58.508601666236757</v>
      </c>
      <c r="AR154" s="18">
        <f t="shared" ref="AR154" si="256">AR153/AQ153*AQ154</f>
        <v>53.59606191625813</v>
      </c>
      <c r="AS154" s="18">
        <f t="shared" ref="AS154" si="257">AS153/AR153*AR154</f>
        <v>62.267739570306475</v>
      </c>
      <c r="AT154" s="18">
        <f t="shared" ref="AT154" si="258">AT153/AS153*AS154</f>
        <v>62.069689793988516</v>
      </c>
      <c r="AU154" s="18">
        <f t="shared" ref="AU154" si="259">AU153/AT153*AT154</f>
        <v>60.09597644372446</v>
      </c>
      <c r="AV154" s="18">
        <f t="shared" ref="AV154" si="260">AV153/AU153*AU154</f>
        <v>56.594131812417508</v>
      </c>
      <c r="AW154" s="18">
        <f t="shared" ref="AW154" si="261">AW153/AV153*AV154</f>
        <v>55.958376463559176</v>
      </c>
      <c r="AX154" s="18">
        <f t="shared" ref="AX154" si="262">AX153/AW153*AW154</f>
        <v>53.556361599178167</v>
      </c>
      <c r="AY154" s="21">
        <f t="shared" si="216"/>
        <v>51.305630311637287</v>
      </c>
      <c r="AZ154" s="21">
        <f t="shared" si="54"/>
        <v>49.316556582879457</v>
      </c>
      <c r="BA154" s="21">
        <f t="shared" si="55"/>
        <v>47.583842370635466</v>
      </c>
      <c r="BB154" s="21">
        <f t="shared" si="56"/>
        <v>45.24749150493426</v>
      </c>
      <c r="BC154" s="21">
        <f t="shared" si="57"/>
        <v>43.300118035005653</v>
      </c>
      <c r="BD154" s="21">
        <f t="shared" si="58"/>
        <v>41.326700871656612</v>
      </c>
      <c r="BE154" s="21">
        <f t="shared" si="59"/>
        <v>39.27591114560073</v>
      </c>
      <c r="BF154" s="21">
        <f t="shared" si="60"/>
        <v>37.185816860562227</v>
      </c>
      <c r="BG154" s="21">
        <f t="shared" si="61"/>
        <v>35.222940830107291</v>
      </c>
      <c r="BH154" s="21">
        <f t="shared" si="62"/>
        <v>33.173726022318988</v>
      </c>
    </row>
    <row r="155" spans="1:60" x14ac:dyDescent="0.3">
      <c r="A155" s="9" t="s">
        <v>147</v>
      </c>
      <c r="B155" s="9" t="s">
        <v>119</v>
      </c>
      <c r="C155" s="9" t="s">
        <v>37</v>
      </c>
      <c r="D155" s="36" t="s">
        <v>78</v>
      </c>
      <c r="E155" s="36" t="s">
        <v>79</v>
      </c>
      <c r="F155" s="36" t="s">
        <v>90</v>
      </c>
      <c r="G155" s="36" t="s">
        <v>90</v>
      </c>
      <c r="H155" s="36" t="s">
        <v>80</v>
      </c>
      <c r="I155" s="9" t="s">
        <v>145</v>
      </c>
      <c r="J155" s="10">
        <f>SUMIFS('Historical Data'!D$2:D$93,'Historical Data'!$B$2:$B$93,'Final Prices IND without CO2 '!$D155,'Historical Data'!$A$2:$A$93,'Final Prices IND without CO2 '!$C155)</f>
        <v>127.62938024764136</v>
      </c>
      <c r="K155" s="10">
        <f>SUMIFS('Historical Data'!E$2:E$93,'Historical Data'!$B$2:$B$93,'Final Prices IND without CO2 '!$D155,'Historical Data'!$A$2:$A$93,'Final Prices IND without CO2 '!$C155)</f>
        <v>117.56317059776433</v>
      </c>
      <c r="L155" s="10">
        <f>SUMIFS('Historical Data'!F$2:F$93,'Historical Data'!$B$2:$B$93,'Final Prices IND without CO2 '!$D155,'Historical Data'!$A$2:$A$93,'Final Prices IND without CO2 '!$C155)</f>
        <v>95.135343848366503</v>
      </c>
      <c r="M155" s="10">
        <f>SUMIFS('Historical Data'!G$2:G$93,'Historical Data'!$B$2:$B$93,'Final Prices IND without CO2 '!$D155,'Historical Data'!$A$2:$A$93,'Final Prices IND without CO2 '!$C155)</f>
        <v>87.701922600970562</v>
      </c>
      <c r="N155" s="10">
        <f>SUMIFS('Historical Data'!H$2:H$93,'Historical Data'!$B$2:$B$93,'Final Prices IND without CO2 '!$D155,'Historical Data'!$A$2:$A$93,'Final Prices IND without CO2 '!$C155)</f>
        <v>88.018886468508356</v>
      </c>
      <c r="O155" s="10">
        <f>SUMIFS('Historical Data'!I$2:I$93,'Historical Data'!$B$2:$B$93,'Final Prices IND without CO2 '!$D155,'Historical Data'!$A$2:$A$93,'Final Prices IND without CO2 '!$C155)</f>
        <v>84.883463045853674</v>
      </c>
      <c r="P155" s="10">
        <f>SUMIFS('Historical Data'!J$2:J$93,'Historical Data'!$B$2:$B$93,'Final Prices IND without CO2 '!$D155,'Historical Data'!$A$2:$A$93,'Final Prices IND without CO2 '!$C155)</f>
        <v>87.514088918288024</v>
      </c>
      <c r="Q155" s="10">
        <f>SUMIFS('Historical Data'!K$2:K$93,'Historical Data'!$B$2:$B$93,'Final Prices IND without CO2 '!$D155,'Historical Data'!$A$2:$A$93,'Final Prices IND without CO2 '!$C155)</f>
        <v>98.462190578477617</v>
      </c>
      <c r="R155" s="10">
        <f>SUMIFS('Historical Data'!L$2:L$93,'Historical Data'!$B$2:$B$93,'Final Prices IND without CO2 '!$D155,'Historical Data'!$A$2:$A$93,'Final Prices IND without CO2 '!$C155)</f>
        <v>98.16194035409454</v>
      </c>
      <c r="S155" s="10">
        <f>SUMIFS('Historical Data'!M$2:M$93,'Historical Data'!$B$2:$B$93,'Final Prices IND without CO2 '!$D155,'Historical Data'!$A$2:$A$93,'Final Prices IND without CO2 '!$C155)</f>
        <v>106.31048489791581</v>
      </c>
      <c r="T155" s="10">
        <f>SUMIFS('Historical Data'!N$2:N$93,'Historical Data'!$B$2:$B$93,'Final Prices IND without CO2 '!$D155,'Historical Data'!$A$2:$A$93,'Final Prices IND without CO2 '!$C155)</f>
        <v>98.860516355830313</v>
      </c>
      <c r="U155" s="10">
        <f>SUMIFS('Historical Data'!O$2:O$93,'Historical Data'!$B$2:$B$93,'Final Prices IND without CO2 '!$D155,'Historical Data'!$A$2:$A$93,'Final Prices IND without CO2 '!$C155)</f>
        <v>96.234066705389026</v>
      </c>
      <c r="V155" s="10">
        <f>SUMIFS('Historical Data'!P$2:P$93,'Historical Data'!$B$2:$B$93,'Final Prices IND without CO2 '!$D155,'Historical Data'!$A$2:$A$93,'Final Prices IND without CO2 '!$C155)</f>
        <v>94.617588628230536</v>
      </c>
      <c r="W155" s="10">
        <f>SUMIFS('Historical Data'!Q$2:Q$93,'Historical Data'!$B$2:$B$93,'Final Prices IND without CO2 '!$D155,'Historical Data'!$A$2:$A$93,'Final Prices IND without CO2 '!$C155)</f>
        <v>96.114435893411127</v>
      </c>
      <c r="X155" s="10">
        <f>SUMIFS('Historical Data'!R$2:R$93,'Historical Data'!$B$2:$B$93,'Final Prices IND without CO2 '!$D155,'Historical Data'!$A$2:$A$93,'Final Prices IND without CO2 '!$C155)</f>
        <v>87.865381855919892</v>
      </c>
      <c r="Y155" s="10">
        <f>SUMIFS('Historical Data'!S$2:S$93,'Historical Data'!$B$2:$B$93,'Final Prices IND without CO2 '!$D155,'Historical Data'!$A$2:$A$93,'Final Prices IND without CO2 '!$C155)</f>
        <v>80.8414579985877</v>
      </c>
      <c r="Z155" s="10">
        <f>SUMIFS('Historical Data'!T$2:T$93,'Historical Data'!$B$2:$B$93,'Final Prices IND without CO2 '!$D155,'Historical Data'!$A$2:$A$93,'Final Prices IND without CO2 '!$C155)</f>
        <v>77.327197834548059</v>
      </c>
      <c r="AA155" s="10">
        <f>SUMIFS('Historical Data'!U$2:U$93,'Historical Data'!$B$2:$B$93,'Final Prices IND without CO2 '!$D155,'Historical Data'!$A$2:$A$93,'Final Prices IND without CO2 '!$C155)</f>
        <v>73.028149387921744</v>
      </c>
      <c r="AB155" s="18">
        <f>AB150/AA150*AA155</f>
        <v>59.795331142342938</v>
      </c>
      <c r="AC155" s="18">
        <f t="shared" ref="AC155:AX155" si="263">AC150/AB150*AB155</f>
        <v>52.128171843731259</v>
      </c>
      <c r="AD155" s="18">
        <f t="shared" si="263"/>
        <v>49.649493038126558</v>
      </c>
      <c r="AE155" s="18">
        <f t="shared" si="263"/>
        <v>51.277539025801985</v>
      </c>
      <c r="AF155" s="18">
        <f t="shared" si="263"/>
        <v>50.891611140579556</v>
      </c>
      <c r="AG155" s="18">
        <f t="shared" si="263"/>
        <v>51.815150233929984</v>
      </c>
      <c r="AH155" s="18">
        <f t="shared" si="263"/>
        <v>50.098072704205187</v>
      </c>
      <c r="AI155" s="18">
        <f t="shared" si="263"/>
        <v>57.92510024752481</v>
      </c>
      <c r="AJ155" s="18">
        <f t="shared" si="263"/>
        <v>58.053162715424122</v>
      </c>
      <c r="AK155" s="18">
        <f t="shared" si="263"/>
        <v>57.669985888231203</v>
      </c>
      <c r="AL155" s="18">
        <f t="shared" si="263"/>
        <v>55.893163571758976</v>
      </c>
      <c r="AM155" s="18">
        <f t="shared" si="263"/>
        <v>54.412102035744482</v>
      </c>
      <c r="AN155" s="18">
        <f t="shared" si="263"/>
        <v>50.04039062804123</v>
      </c>
      <c r="AO155" s="18">
        <f t="shared" si="263"/>
        <v>47.77474262093056</v>
      </c>
      <c r="AP155" s="18">
        <f t="shared" si="263"/>
        <v>46.041900798952256</v>
      </c>
      <c r="AQ155" s="18">
        <f t="shared" si="263"/>
        <v>44.877373229901728</v>
      </c>
      <c r="AR155" s="18">
        <f t="shared" si="263"/>
        <v>44.318300047539786</v>
      </c>
      <c r="AS155" s="18">
        <f t="shared" si="263"/>
        <v>43.588257268592088</v>
      </c>
      <c r="AT155" s="18">
        <f t="shared" si="263"/>
        <v>42.811501986141963</v>
      </c>
      <c r="AU155" s="18">
        <f t="shared" si="263"/>
        <v>41.60811089528022</v>
      </c>
      <c r="AV155" s="18">
        <f t="shared" si="263"/>
        <v>41.004548633457375</v>
      </c>
      <c r="AW155" s="18">
        <f t="shared" si="263"/>
        <v>40.256282030455324</v>
      </c>
      <c r="AX155" s="18">
        <f t="shared" si="263"/>
        <v>40.871938899679918</v>
      </c>
      <c r="AY155" s="21">
        <f t="shared" si="216"/>
        <v>39.741189977678232</v>
      </c>
      <c r="AZ155" s="21">
        <f t="shared" si="54"/>
        <v>39.536478616615909</v>
      </c>
      <c r="BA155" s="21">
        <f t="shared" si="55"/>
        <v>39.246718005639423</v>
      </c>
      <c r="BB155" s="21">
        <f t="shared" si="56"/>
        <v>38.924145006204981</v>
      </c>
      <c r="BC155" s="21">
        <f t="shared" si="57"/>
        <v>38.34707617346703</v>
      </c>
      <c r="BD155" s="21">
        <f t="shared" si="58"/>
        <v>38.138953190271081</v>
      </c>
      <c r="BE155" s="21">
        <f t="shared" si="59"/>
        <v>37.730266392981093</v>
      </c>
      <c r="BF155" s="21">
        <f t="shared" si="60"/>
        <v>37.332003241337588</v>
      </c>
      <c r="BG155" s="21">
        <f t="shared" si="61"/>
        <v>36.954160807786138</v>
      </c>
      <c r="BH155" s="21">
        <f t="shared" si="62"/>
        <v>36.622657757079992</v>
      </c>
    </row>
    <row r="156" spans="1:60" x14ac:dyDescent="0.3">
      <c r="A156" s="9" t="s">
        <v>147</v>
      </c>
      <c r="B156" s="9" t="s">
        <v>119</v>
      </c>
      <c r="C156" s="9" t="s">
        <v>39</v>
      </c>
      <c r="D156" s="36" t="s">
        <v>78</v>
      </c>
      <c r="E156" s="36" t="s">
        <v>79</v>
      </c>
      <c r="F156" s="36" t="s">
        <v>90</v>
      </c>
      <c r="G156" s="36" t="s">
        <v>90</v>
      </c>
      <c r="H156" s="36" t="s">
        <v>80</v>
      </c>
      <c r="I156" s="9" t="s">
        <v>145</v>
      </c>
      <c r="J156" s="10">
        <f>SUMIFS('Historical Data'!D$2:D$93,'Historical Data'!$B$2:$B$93,'Final Prices IND without CO2 '!$D156,'Historical Data'!$A$2:$A$93,'Final Prices IND without CO2 '!$C156)</f>
        <v>65.982573964575124</v>
      </c>
      <c r="K156" s="10">
        <f>SUMIFS('Historical Data'!E$2:E$93,'Historical Data'!$B$2:$B$93,'Final Prices IND without CO2 '!$D156,'Historical Data'!$A$2:$A$93,'Final Prices IND without CO2 '!$C156)</f>
        <v>63.281608956936523</v>
      </c>
      <c r="L156" s="10">
        <f>SUMIFS('Historical Data'!F$2:F$93,'Historical Data'!$B$2:$B$93,'Final Prices IND without CO2 '!$D156,'Historical Data'!$A$2:$A$93,'Final Prices IND without CO2 '!$C156)</f>
        <v>68.755786737175754</v>
      </c>
      <c r="M156" s="10">
        <f>SUMIFS('Historical Data'!G$2:G$93,'Historical Data'!$B$2:$B$93,'Final Prices IND without CO2 '!$D156,'Historical Data'!$A$2:$A$93,'Final Prices IND without CO2 '!$C156)</f>
        <v>61.794199778356642</v>
      </c>
      <c r="N156" s="10">
        <f>SUMIFS('Historical Data'!H$2:H$93,'Historical Data'!$B$2:$B$93,'Final Prices IND without CO2 '!$D156,'Historical Data'!$A$2:$A$93,'Final Prices IND without CO2 '!$C156)</f>
        <v>60.738578684168353</v>
      </c>
      <c r="O156" s="10">
        <f>SUMIFS('Historical Data'!I$2:I$93,'Historical Data'!$B$2:$B$93,'Final Prices IND without CO2 '!$D156,'Historical Data'!$A$2:$A$93,'Final Prices IND without CO2 '!$C156)</f>
        <v>81.757171278416564</v>
      </c>
      <c r="P156" s="10">
        <f>SUMIFS('Historical Data'!J$2:J$93,'Historical Data'!$B$2:$B$93,'Final Prices IND without CO2 '!$D156,'Historical Data'!$A$2:$A$93,'Final Prices IND without CO2 '!$C156)</f>
        <v>85.695768866646318</v>
      </c>
      <c r="Q156" s="10">
        <f>SUMIFS('Historical Data'!K$2:K$93,'Historical Data'!$B$2:$B$93,'Final Prices IND without CO2 '!$D156,'Historical Data'!$A$2:$A$93,'Final Prices IND without CO2 '!$C156)</f>
        <v>74.91810434175926</v>
      </c>
      <c r="R156" s="10">
        <f>SUMIFS('Historical Data'!L$2:L$93,'Historical Data'!$B$2:$B$93,'Final Prices IND without CO2 '!$D156,'Historical Data'!$A$2:$A$93,'Final Prices IND without CO2 '!$C156)</f>
        <v>99.637862733397853</v>
      </c>
      <c r="S156" s="10">
        <f>SUMIFS('Historical Data'!M$2:M$93,'Historical Data'!$B$2:$B$93,'Final Prices IND without CO2 '!$D156,'Historical Data'!$A$2:$A$93,'Final Prices IND without CO2 '!$C156)</f>
        <v>110.27091791098988</v>
      </c>
      <c r="T156" s="10">
        <f>SUMIFS('Historical Data'!N$2:N$93,'Historical Data'!$B$2:$B$93,'Final Prices IND without CO2 '!$D156,'Historical Data'!$A$2:$A$93,'Final Prices IND without CO2 '!$C156)</f>
        <v>108.68253521407414</v>
      </c>
      <c r="U156" s="10">
        <f>SUMIFS('Historical Data'!O$2:O$93,'Historical Data'!$B$2:$B$93,'Final Prices IND without CO2 '!$D156,'Historical Data'!$A$2:$A$93,'Final Prices IND without CO2 '!$C156)</f>
        <v>106.98920414602409</v>
      </c>
      <c r="V156" s="10">
        <f>SUMIFS('Historical Data'!P$2:P$93,'Historical Data'!$B$2:$B$93,'Final Prices IND without CO2 '!$D156,'Historical Data'!$A$2:$A$93,'Final Prices IND without CO2 '!$C156)</f>
        <v>115.22690271197439</v>
      </c>
      <c r="W156" s="10">
        <f>SUMIFS('Historical Data'!Q$2:Q$93,'Historical Data'!$B$2:$B$93,'Final Prices IND without CO2 '!$D156,'Historical Data'!$A$2:$A$93,'Final Prices IND without CO2 '!$C156)</f>
        <v>108.83260779517144</v>
      </c>
      <c r="X156" s="10">
        <f>SUMIFS('Historical Data'!R$2:R$93,'Historical Data'!$B$2:$B$93,'Final Prices IND without CO2 '!$D156,'Historical Data'!$A$2:$A$93,'Final Prices IND without CO2 '!$C156)</f>
        <v>118.43293668048693</v>
      </c>
      <c r="Y156" s="10">
        <f>SUMIFS('Historical Data'!S$2:S$93,'Historical Data'!$B$2:$B$93,'Final Prices IND without CO2 '!$D156,'Historical Data'!$A$2:$A$93,'Final Prices IND without CO2 '!$C156)</f>
        <v>115.46326637056393</v>
      </c>
      <c r="Z156" s="10">
        <f>SUMIFS('Historical Data'!T$2:T$93,'Historical Data'!$B$2:$B$93,'Final Prices IND without CO2 '!$D156,'Historical Data'!$A$2:$A$93,'Final Prices IND without CO2 '!$C156)</f>
        <v>106.70832914023784</v>
      </c>
      <c r="AA156" s="10">
        <f>SUMIFS('Historical Data'!U$2:U$93,'Historical Data'!$B$2:$B$93,'Final Prices IND without CO2 '!$D156,'Historical Data'!$A$2:$A$93,'Final Prices IND without CO2 '!$C156)</f>
        <v>103.00780247116086</v>
      </c>
      <c r="AB156" s="12">
        <f>AA156*SUMIFS('Projection of Power Price '!E$47:E$90,'Projection of Power Price '!$A$47:$A$90,'Final Prices IND without CO2 '!$C156,'Projection of Power Price '!$B$47:$B$90,'Final Prices IND without CO2 '!$B156)/SUMIFS('Projection of Power Price '!D$47:D$90,'Projection of Power Price '!$A$47:$A$90,'Final Prices IND without CO2 '!$C156,'Projection of Power Price '!$B$47:$B$90,'Final Prices IND without CO2 '!$B156)</f>
        <v>84.063139522566047</v>
      </c>
      <c r="AC156" s="12">
        <f>AB156*SUMIFS('Projection of Power Price '!F$47:F$90,'Projection of Power Price '!$A$47:$A$90,'Final Prices IND without CO2 '!$C156,'Projection of Power Price '!$B$47:$B$90,'Final Prices IND without CO2 '!$B156)/SUMIFS('Projection of Power Price '!E$47:E$90,'Projection of Power Price '!$A$47:$A$90,'Final Prices IND without CO2 '!$C156,'Projection of Power Price '!$B$47:$B$90,'Final Prices IND without CO2 '!$B156)</f>
        <v>81.238554695533693</v>
      </c>
      <c r="AD156" s="12">
        <f>AC156*SUMIFS('Projection of Power Price '!G$47:G$90,'Projection of Power Price '!$A$47:$A$90,'Final Prices IND without CO2 '!$C156,'Projection of Power Price '!$B$47:$B$90,'Final Prices IND without CO2 '!$B156)/SUMIFS('Projection of Power Price '!F$47:F$90,'Projection of Power Price '!$A$47:$A$90,'Final Prices IND without CO2 '!$C156,'Projection of Power Price '!$B$47:$B$90,'Final Prices IND without CO2 '!$B156)</f>
        <v>77.942621587394171</v>
      </c>
      <c r="AE156" s="12">
        <f>AD156*SUMIFS('Projection of Power Price '!H$47:H$90,'Projection of Power Price '!$A$47:$A$90,'Final Prices IND without CO2 '!$C156,'Projection of Power Price '!$B$47:$B$90,'Final Prices IND without CO2 '!$B156)/SUMIFS('Projection of Power Price '!G$47:G$90,'Projection of Power Price '!$A$47:$A$90,'Final Prices IND without CO2 '!$C156,'Projection of Power Price '!$B$47:$B$90,'Final Prices IND without CO2 '!$B156)</f>
        <v>77.714208368137577</v>
      </c>
      <c r="AF156" s="12">
        <f>AE156*SUMIFS('Projection of Power Price '!I$47:I$90,'Projection of Power Price '!$A$47:$A$90,'Final Prices IND without CO2 '!$C156,'Projection of Power Price '!$B$47:$B$90,'Final Prices IND without CO2 '!$B156)/SUMIFS('Projection of Power Price '!H$47:H$90,'Projection of Power Price '!$A$47:$A$90,'Final Prices IND without CO2 '!$C156,'Projection of Power Price '!$B$47:$B$90,'Final Prices IND without CO2 '!$B156)</f>
        <v>71.897076733915171</v>
      </c>
      <c r="AG156" s="12">
        <f>AF156*SUMIFS('Projection of Power Price '!J$47:J$90,'Projection of Power Price '!$A$47:$A$90,'Final Prices IND without CO2 '!$C156,'Projection of Power Price '!$B$47:$B$90,'Final Prices IND without CO2 '!$B156)/SUMIFS('Projection of Power Price '!I$47:I$90,'Projection of Power Price '!$A$47:$A$90,'Final Prices IND without CO2 '!$C156,'Projection of Power Price '!$B$47:$B$90,'Final Prices IND without CO2 '!$B156)</f>
        <v>67.397120608760289</v>
      </c>
      <c r="AH156" s="12">
        <f>AG156*SUMIFS('Projection of Power Price '!K$47:K$90,'Projection of Power Price '!$A$47:$A$90,'Final Prices IND without CO2 '!$C156,'Projection of Power Price '!$B$47:$B$90,'Final Prices IND without CO2 '!$B156)/SUMIFS('Projection of Power Price '!J$47:J$90,'Projection of Power Price '!$A$47:$A$90,'Final Prices IND without CO2 '!$C156,'Projection of Power Price '!$B$47:$B$90,'Final Prices IND without CO2 '!$B156)</f>
        <v>65.903353843969768</v>
      </c>
      <c r="AI156" s="12">
        <f>AH156*SUMIFS('Projection of Power Price '!L$47:L$90,'Projection of Power Price '!$A$47:$A$90,'Final Prices IND without CO2 '!$C156,'Projection of Power Price '!$B$47:$B$90,'Final Prices IND without CO2 '!$B156)/SUMIFS('Projection of Power Price '!K$47:K$90,'Projection of Power Price '!$A$47:$A$90,'Final Prices IND without CO2 '!$C156,'Projection of Power Price '!$B$47:$B$90,'Final Prices IND without CO2 '!$B156)</f>
        <v>65.900433769405069</v>
      </c>
      <c r="AJ156" s="12">
        <f>AI156*SUMIFS('Projection of Power Price '!M$47:M$90,'Projection of Power Price '!$A$47:$A$90,'Final Prices IND without CO2 '!$C156,'Projection of Power Price '!$B$47:$B$90,'Final Prices IND without CO2 '!$B156)/SUMIFS('Projection of Power Price '!L$47:L$90,'Projection of Power Price '!$A$47:$A$90,'Final Prices IND without CO2 '!$C156,'Projection of Power Price '!$B$47:$B$90,'Final Prices IND without CO2 '!$B156)</f>
        <v>66.293746461405419</v>
      </c>
      <c r="AK156" s="12">
        <f>AJ156*SUMIFS('Projection of Power Price '!N$47:N$90,'Projection of Power Price '!$A$47:$A$90,'Final Prices IND without CO2 '!$C156,'Projection of Power Price '!$B$47:$B$90,'Final Prices IND without CO2 '!$B156)/SUMIFS('Projection of Power Price '!M$47:M$90,'Projection of Power Price '!$A$47:$A$90,'Final Prices IND without CO2 '!$C156,'Projection of Power Price '!$B$47:$B$90,'Final Prices IND without CO2 '!$B156)</f>
        <v>64.33338347930956</v>
      </c>
      <c r="AL156" s="12">
        <f>AK156*SUMIFS('Projection of Power Price '!O$47:O$90,'Projection of Power Price '!$A$47:$A$90,'Final Prices IND without CO2 '!$C156,'Projection of Power Price '!$B$47:$B$90,'Final Prices IND without CO2 '!$B156)/SUMIFS('Projection of Power Price '!N$47:N$90,'Projection of Power Price '!$A$47:$A$90,'Final Prices IND without CO2 '!$C156,'Projection of Power Price '!$B$47:$B$90,'Final Prices IND without CO2 '!$B156)</f>
        <v>63.156459121746366</v>
      </c>
      <c r="AM156" s="12">
        <f>AL156*SUMIFS('Projection of Power Price '!P$47:P$90,'Projection of Power Price '!$A$47:$A$90,'Final Prices IND without CO2 '!$C156,'Projection of Power Price '!$B$47:$B$90,'Final Prices IND without CO2 '!$B156)/SUMIFS('Projection of Power Price '!O$47:O$90,'Projection of Power Price '!$A$47:$A$90,'Final Prices IND without CO2 '!$C156,'Projection of Power Price '!$B$47:$B$90,'Final Prices IND without CO2 '!$B156)</f>
        <v>60.877980351240794</v>
      </c>
      <c r="AN156" s="12">
        <f>AM156*SUMIFS('Projection of Power Price '!Q$47:Q$90,'Projection of Power Price '!$A$47:$A$90,'Final Prices IND without CO2 '!$C156,'Projection of Power Price '!$B$47:$B$90,'Final Prices IND without CO2 '!$B156)/SUMIFS('Projection of Power Price '!P$47:P$90,'Projection of Power Price '!$A$47:$A$90,'Final Prices IND without CO2 '!$C156,'Projection of Power Price '!$B$47:$B$90,'Final Prices IND without CO2 '!$B156)</f>
        <v>59.123633302571392</v>
      </c>
      <c r="AO156" s="12">
        <f>AN156*SUMIFS('Projection of Power Price '!R$47:R$90,'Projection of Power Price '!$A$47:$A$90,'Final Prices IND without CO2 '!$C156,'Projection of Power Price '!$B$47:$B$90,'Final Prices IND without CO2 '!$B156)/SUMIFS('Projection of Power Price '!Q$47:Q$90,'Projection of Power Price '!$A$47:$A$90,'Final Prices IND without CO2 '!$C156,'Projection of Power Price '!$B$47:$B$90,'Final Prices IND without CO2 '!$B156)</f>
        <v>57.991512228159046</v>
      </c>
      <c r="AP156" s="12">
        <f>AO156*SUMIFS('Projection of Power Price '!S$47:S$90,'Projection of Power Price '!$A$47:$A$90,'Final Prices IND without CO2 '!$C156,'Projection of Power Price '!$B$47:$B$90,'Final Prices IND without CO2 '!$B156)/SUMIFS('Projection of Power Price '!R$47:R$90,'Projection of Power Price '!$A$47:$A$90,'Final Prices IND without CO2 '!$C156,'Projection of Power Price '!$B$47:$B$90,'Final Prices IND without CO2 '!$B156)</f>
        <v>61.585333445395477</v>
      </c>
      <c r="AQ156" s="12">
        <f>AP156*SUMIFS('Projection of Power Price '!T$47:T$90,'Projection of Power Price '!$A$47:$A$90,'Final Prices IND without CO2 '!$C156,'Projection of Power Price '!$B$47:$B$90,'Final Prices IND without CO2 '!$B156)/SUMIFS('Projection of Power Price '!S$47:S$90,'Projection of Power Price '!$A$47:$A$90,'Final Prices IND without CO2 '!$C156,'Projection of Power Price '!$B$47:$B$90,'Final Prices IND without CO2 '!$B156)</f>
        <v>59.141164694773103</v>
      </c>
      <c r="AR156" s="12">
        <f>AQ156*SUMIFS('Projection of Power Price '!U$47:U$90,'Projection of Power Price '!$A$47:$A$90,'Final Prices IND without CO2 '!$C156,'Projection of Power Price '!$B$47:$B$90,'Final Prices IND without CO2 '!$B156)/SUMIFS('Projection of Power Price '!T$47:T$90,'Projection of Power Price '!$A$47:$A$90,'Final Prices IND without CO2 '!$C156,'Projection of Power Price '!$B$47:$B$90,'Final Prices IND without CO2 '!$B156)</f>
        <v>60.7959949921594</v>
      </c>
      <c r="AS156" s="12">
        <f>AR156*SUMIFS('Projection of Power Price '!V$47:V$90,'Projection of Power Price '!$A$47:$A$90,'Final Prices IND without CO2 '!$C156,'Projection of Power Price '!$B$47:$B$90,'Final Prices IND without CO2 '!$B156)/SUMIFS('Projection of Power Price '!U$47:U$90,'Projection of Power Price '!$A$47:$A$90,'Final Prices IND without CO2 '!$C156,'Projection of Power Price '!$B$47:$B$90,'Final Prices IND without CO2 '!$B156)</f>
        <v>59.616294724497564</v>
      </c>
      <c r="AT156" s="12">
        <f>AS156*SUMIFS('Projection of Power Price '!W$47:W$90,'Projection of Power Price '!$A$47:$A$90,'Final Prices IND without CO2 '!$C156,'Projection of Power Price '!$B$47:$B$90,'Final Prices IND without CO2 '!$B156)/SUMIFS('Projection of Power Price '!V$47:V$90,'Projection of Power Price '!$A$47:$A$90,'Final Prices IND without CO2 '!$C156,'Projection of Power Price '!$B$47:$B$90,'Final Prices IND without CO2 '!$B156)</f>
        <v>71.326904342226442</v>
      </c>
      <c r="AU156" s="12">
        <f>AT156*SUMIFS('Projection of Power Price '!X$47:X$90,'Projection of Power Price '!$A$47:$A$90,'Final Prices IND without CO2 '!$C156,'Projection of Power Price '!$B$47:$B$90,'Final Prices IND without CO2 '!$B156)/SUMIFS('Projection of Power Price '!W$47:W$90,'Projection of Power Price '!$A$47:$A$90,'Final Prices IND without CO2 '!$C156,'Projection of Power Price '!$B$47:$B$90,'Final Prices IND without CO2 '!$B156)</f>
        <v>71.299891256094455</v>
      </c>
      <c r="AV156" s="12">
        <f>AU156*SUMIFS('Projection of Power Price '!Y$47:Y$90,'Projection of Power Price '!$A$47:$A$90,'Final Prices IND without CO2 '!$C156,'Projection of Power Price '!$B$47:$B$90,'Final Prices IND without CO2 '!$B156)/SUMIFS('Projection of Power Price '!X$47:X$90,'Projection of Power Price '!$A$47:$A$90,'Final Prices IND without CO2 '!$C156,'Projection of Power Price '!$B$47:$B$90,'Final Prices IND without CO2 '!$B156)</f>
        <v>71.272148055201185</v>
      </c>
      <c r="AW156" s="12">
        <f>AV156*SUMIFS('Projection of Power Price '!Z$47:Z$90,'Projection of Power Price '!$A$47:$A$90,'Final Prices IND without CO2 '!$C156,'Projection of Power Price '!$B$47:$B$90,'Final Prices IND without CO2 '!$B156)/SUMIFS('Projection of Power Price '!Y$47:Y$90,'Projection of Power Price '!$A$47:$A$90,'Final Prices IND without CO2 '!$C156,'Projection of Power Price '!$B$47:$B$90,'Final Prices IND without CO2 '!$B156)</f>
        <v>71.245308833443886</v>
      </c>
      <c r="AX156" s="12">
        <f>AW156*SUMIFS('Projection of Power Price '!AA$47:AA$90,'Projection of Power Price '!$A$47:$A$90,'Final Prices IND without CO2 '!$C156,'Projection of Power Price '!$B$47:$B$90,'Final Prices IND without CO2 '!$B156)/SUMIFS('Projection of Power Price '!Z$47:Z$90,'Projection of Power Price '!$A$47:$A$90,'Final Prices IND without CO2 '!$C156,'Projection of Power Price '!$B$47:$B$90,'Final Prices IND without CO2 '!$B156)</f>
        <v>71.219084326671037</v>
      </c>
      <c r="AY156" s="21">
        <f t="shared" si="216"/>
        <v>71.191600626598969</v>
      </c>
      <c r="AZ156" s="21">
        <f t="shared" si="54"/>
        <v>71.164713123345564</v>
      </c>
      <c r="BA156" s="21">
        <f t="shared" si="55"/>
        <v>71.137997571885279</v>
      </c>
      <c r="BB156" s="21">
        <f t="shared" si="56"/>
        <v>71.111042778456152</v>
      </c>
      <c r="BC156" s="21">
        <f t="shared" si="57"/>
        <v>71.083981840048352</v>
      </c>
      <c r="BD156" s="21">
        <f t="shared" si="58"/>
        <v>71.057194812669664</v>
      </c>
      <c r="BE156" s="21">
        <f t="shared" si="59"/>
        <v>71.030270319324387</v>
      </c>
      <c r="BF156" s="21">
        <f t="shared" si="60"/>
        <v>71.003306723204275</v>
      </c>
      <c r="BG156" s="21">
        <f t="shared" si="61"/>
        <v>70.976404205372248</v>
      </c>
      <c r="BH156" s="21">
        <f t="shared" si="62"/>
        <v>70.949518572478496</v>
      </c>
    </row>
    <row r="157" spans="1:60" x14ac:dyDescent="0.3">
      <c r="A157" s="9" t="s">
        <v>147</v>
      </c>
      <c r="B157" s="9" t="s">
        <v>119</v>
      </c>
      <c r="C157" s="9" t="s">
        <v>41</v>
      </c>
      <c r="D157" s="36" t="s">
        <v>78</v>
      </c>
      <c r="E157" s="36" t="s">
        <v>79</v>
      </c>
      <c r="F157" s="36" t="s">
        <v>90</v>
      </c>
      <c r="G157" s="36" t="s">
        <v>90</v>
      </c>
      <c r="H157" s="36" t="s">
        <v>80</v>
      </c>
      <c r="I157" s="9" t="s">
        <v>145</v>
      </c>
      <c r="J157" s="10">
        <f>SUMIFS('Historical Data'!D$2:D$93,'Historical Data'!$B$2:$B$93,'Final Prices IND without CO2 '!$D157,'Historical Data'!$A$2:$A$93,'Final Prices IND without CO2 '!$C157)</f>
        <v>39.828121347439129</v>
      </c>
      <c r="K157" s="10">
        <f>SUMIFS('Historical Data'!E$2:E$93,'Historical Data'!$B$2:$B$93,'Final Prices IND without CO2 '!$D157,'Historical Data'!$A$2:$A$93,'Final Prices IND without CO2 '!$C157)</f>
        <v>34.403410347621083</v>
      </c>
      <c r="L157" s="10">
        <f>SUMIFS('Historical Data'!F$2:F$93,'Historical Data'!$B$2:$B$93,'Final Prices IND without CO2 '!$D157,'Historical Data'!$A$2:$A$93,'Final Prices IND without CO2 '!$C157)</f>
        <v>31.222643835444039</v>
      </c>
      <c r="M157" s="10">
        <f>SUMIFS('Historical Data'!G$2:G$93,'Historical Data'!$B$2:$B$93,'Final Prices IND without CO2 '!$D157,'Historical Data'!$A$2:$A$93,'Final Prices IND without CO2 '!$C157)</f>
        <v>39.148193884163035</v>
      </c>
      <c r="N157" s="10">
        <f>SUMIFS('Historical Data'!H$2:H$93,'Historical Data'!$B$2:$B$93,'Final Prices IND without CO2 '!$D157,'Historical Data'!$A$2:$A$93,'Final Prices IND without CO2 '!$C157)</f>
        <v>51.906963566598222</v>
      </c>
      <c r="O157" s="10">
        <f>SUMIFS('Historical Data'!I$2:I$93,'Historical Data'!$B$2:$B$93,'Final Prices IND without CO2 '!$D157,'Historical Data'!$A$2:$A$93,'Final Prices IND without CO2 '!$C157)</f>
        <v>47.818888749672716</v>
      </c>
      <c r="P157" s="10">
        <f>SUMIFS('Historical Data'!J$2:J$93,'Historical Data'!$B$2:$B$93,'Final Prices IND without CO2 '!$D157,'Historical Data'!$A$2:$A$93,'Final Prices IND without CO2 '!$C157)</f>
        <v>57.835973071241192</v>
      </c>
      <c r="Q157" s="10">
        <f>SUMIFS('Historical Data'!K$2:K$93,'Historical Data'!$B$2:$B$93,'Final Prices IND without CO2 '!$D157,'Historical Data'!$A$2:$A$93,'Final Prices IND without CO2 '!$C157)</f>
        <v>59.887951430118456</v>
      </c>
      <c r="R157" s="10">
        <f>SUMIFS('Historical Data'!L$2:L$93,'Historical Data'!$B$2:$B$93,'Final Prices IND without CO2 '!$D157,'Historical Data'!$A$2:$A$93,'Final Prices IND without CO2 '!$C157)</f>
        <v>71.128563733471253</v>
      </c>
      <c r="S157" s="10">
        <f>SUMIFS('Historical Data'!M$2:M$93,'Historical Data'!$B$2:$B$93,'Final Prices IND without CO2 '!$D157,'Historical Data'!$A$2:$A$93,'Final Prices IND without CO2 '!$C157)</f>
        <v>71.936588270082311</v>
      </c>
      <c r="T157" s="10">
        <f>SUMIFS('Historical Data'!N$2:N$93,'Historical Data'!$B$2:$B$93,'Final Prices IND without CO2 '!$D157,'Historical Data'!$A$2:$A$93,'Final Prices IND without CO2 '!$C157)</f>
        <v>77.909863976815473</v>
      </c>
      <c r="U157" s="10">
        <f>SUMIFS('Historical Data'!O$2:O$93,'Historical Data'!$B$2:$B$93,'Final Prices IND without CO2 '!$D157,'Historical Data'!$A$2:$A$93,'Final Prices IND without CO2 '!$C157)</f>
        <v>73.694252418227038</v>
      </c>
      <c r="V157" s="10">
        <f>SUMIFS('Historical Data'!P$2:P$93,'Historical Data'!$B$2:$B$93,'Final Prices IND without CO2 '!$D157,'Historical Data'!$A$2:$A$93,'Final Prices IND without CO2 '!$C157)</f>
        <v>65.296298994076821</v>
      </c>
      <c r="W157" s="10">
        <f>SUMIFS('Historical Data'!Q$2:Q$93,'Historical Data'!$B$2:$B$93,'Final Prices IND without CO2 '!$D157,'Historical Data'!$A$2:$A$93,'Final Prices IND without CO2 '!$C157)</f>
        <v>63.729296452521886</v>
      </c>
      <c r="X157" s="10">
        <f>SUMIFS('Historical Data'!R$2:R$93,'Historical Data'!$B$2:$B$93,'Final Prices IND without CO2 '!$D157,'Historical Data'!$A$2:$A$93,'Final Prices IND without CO2 '!$C157)</f>
        <v>60.771016634869333</v>
      </c>
      <c r="Y157" s="10">
        <f>SUMIFS('Historical Data'!S$2:S$93,'Historical Data'!$B$2:$B$93,'Final Prices IND without CO2 '!$D157,'Historical Data'!$A$2:$A$93,'Final Prices IND without CO2 '!$C157)</f>
        <v>53.750568584940197</v>
      </c>
      <c r="Z157" s="10">
        <f>SUMIFS('Historical Data'!T$2:T$93,'Historical Data'!$B$2:$B$93,'Final Prices IND without CO2 '!$D157,'Historical Data'!$A$2:$A$93,'Final Prices IND without CO2 '!$C157)</f>
        <v>55.347575136495735</v>
      </c>
      <c r="AA157" s="10">
        <f>SUMIFS('Historical Data'!U$2:U$93,'Historical Data'!$B$2:$B$93,'Final Prices IND without CO2 '!$D157,'Historical Data'!$A$2:$A$93,'Final Prices IND without CO2 '!$C157)</f>
        <v>56.096432150613616</v>
      </c>
      <c r="AB157" s="18">
        <f>AB150/AA150*AA157</f>
        <v>45.931668328770336</v>
      </c>
      <c r="AC157" s="18">
        <f t="shared" ref="AC157:AX157" si="264">AC150/AB150*AB157</f>
        <v>40.042154696186742</v>
      </c>
      <c r="AD157" s="18">
        <f t="shared" si="264"/>
        <v>38.138162350671202</v>
      </c>
      <c r="AE157" s="18">
        <f t="shared" si="264"/>
        <v>39.38874273715458</v>
      </c>
      <c r="AF157" s="18">
        <f t="shared" si="264"/>
        <v>39.092292976208149</v>
      </c>
      <c r="AG157" s="18">
        <f t="shared" si="264"/>
        <v>39.80170775013832</v>
      </c>
      <c r="AH157" s="18">
        <f t="shared" si="264"/>
        <v>38.482737956286726</v>
      </c>
      <c r="AI157" s="18">
        <f t="shared" si="264"/>
        <v>44.495054072809204</v>
      </c>
      <c r="AJ157" s="18">
        <f t="shared" si="264"/>
        <v>44.593425010615576</v>
      </c>
      <c r="AK157" s="18">
        <f t="shared" si="264"/>
        <v>44.299088469590338</v>
      </c>
      <c r="AL157" s="18">
        <f t="shared" si="264"/>
        <v>42.934225832989476</v>
      </c>
      <c r="AM157" s="18">
        <f t="shared" si="264"/>
        <v>41.796551269656483</v>
      </c>
      <c r="AN157" s="18">
        <f t="shared" si="264"/>
        <v>38.438429580695143</v>
      </c>
      <c r="AO157" s="18">
        <f t="shared" si="264"/>
        <v>36.698076432309364</v>
      </c>
      <c r="AP157" s="18">
        <f t="shared" si="264"/>
        <v>35.366997327757545</v>
      </c>
      <c r="AQ157" s="18">
        <f t="shared" si="264"/>
        <v>34.472467720855491</v>
      </c>
      <c r="AR157" s="18">
        <f t="shared" si="264"/>
        <v>34.043016733743649</v>
      </c>
      <c r="AS157" s="18">
        <f t="shared" si="264"/>
        <v>33.482235780651905</v>
      </c>
      <c r="AT157" s="18">
        <f t="shared" si="264"/>
        <v>32.885572708058689</v>
      </c>
      <c r="AU157" s="18">
        <f t="shared" si="264"/>
        <v>31.961190161808059</v>
      </c>
      <c r="AV157" s="18">
        <f t="shared" si="264"/>
        <v>31.497564974085364</v>
      </c>
      <c r="AW157" s="18">
        <f t="shared" si="264"/>
        <v>30.922785425682662</v>
      </c>
      <c r="AX157" s="18">
        <f t="shared" si="264"/>
        <v>31.395701062762036</v>
      </c>
      <c r="AY157" s="21">
        <f t="shared" si="216"/>
        <v>30.527118458463747</v>
      </c>
      <c r="AZ157" s="21">
        <f t="shared" ref="AZ157:AZ162" si="265">TREND(AU157:AY157,AU$1:AY$1,AZ$1)</f>
        <v>30.36986982115684</v>
      </c>
      <c r="BA157" s="21">
        <f t="shared" ref="BA157:BA162" si="266">TREND(AV157:AZ157,AV$1:AZ$1,BA$1)</f>
        <v>30.147290766507354</v>
      </c>
      <c r="BB157" s="21">
        <f t="shared" ref="BB157:BB162" si="267">TREND(AW157:BA157,AW$1:BA$1,BB$1)</f>
        <v>29.899506938927743</v>
      </c>
      <c r="BC157" s="21">
        <f t="shared" ref="BC157:BC162" si="268">TREND(AX157:BB157,AX$1:BB$1,BC$1)</f>
        <v>29.456232627676059</v>
      </c>
      <c r="BD157" s="21">
        <f t="shared" ref="BD157:BD162" si="269">TREND(AY157:BC157,AY$1:BC$1,BD$1)</f>
        <v>29.296363359405063</v>
      </c>
      <c r="BE157" s="21">
        <f t="shared" ref="BE157:BE162" si="270">TREND(AZ157:BD157,AZ$1:BD$1,BE$1)</f>
        <v>28.982431384034044</v>
      </c>
      <c r="BF157" s="21">
        <f t="shared" ref="BF157:BF162" si="271">TREND(BA157:BE157,BA$1:BE$1,BF$1)</f>
        <v>28.676506311969206</v>
      </c>
      <c r="BG157" s="21">
        <f t="shared" ref="BG157:BG162" si="272">TREND(BB157:BF157,BB$1:BF$1,BG$1)</f>
        <v>28.386267375134707</v>
      </c>
      <c r="BH157" s="21">
        <f t="shared" ref="BH157:BH162" si="273">TREND(BC157:BG157,BC$1:BG$1,BH$1)</f>
        <v>28.13162394588835</v>
      </c>
    </row>
    <row r="158" spans="1:60" x14ac:dyDescent="0.3">
      <c r="A158" s="9" t="s">
        <v>147</v>
      </c>
      <c r="B158" s="9" t="s">
        <v>119</v>
      </c>
      <c r="C158" s="9" t="s">
        <v>43</v>
      </c>
      <c r="D158" s="36" t="s">
        <v>78</v>
      </c>
      <c r="E158" s="36" t="s">
        <v>79</v>
      </c>
      <c r="F158" s="36" t="s">
        <v>90</v>
      </c>
      <c r="G158" s="36" t="s">
        <v>90</v>
      </c>
      <c r="H158" s="36" t="s">
        <v>80</v>
      </c>
      <c r="I158" s="9" t="s">
        <v>145</v>
      </c>
      <c r="J158" s="10">
        <f>SUMIFS('Historical Data'!D$2:D$93,'Historical Data'!$B$2:$B$93,'Final Prices IND without CO2 '!$D158,'Historical Data'!$A$2:$A$93,'Final Prices IND without CO2 '!$C158)</f>
        <v>25.705696989300808</v>
      </c>
      <c r="K158" s="10">
        <f>SUMIFS('Historical Data'!E$2:E$93,'Historical Data'!$B$2:$B$93,'Final Prices IND without CO2 '!$D158,'Historical Data'!$A$2:$A$93,'Final Prices IND without CO2 '!$C158)</f>
        <v>33.299556953726537</v>
      </c>
      <c r="L158" s="10">
        <f>SUMIFS('Historical Data'!F$2:F$93,'Historical Data'!$B$2:$B$93,'Final Prices IND without CO2 '!$D158,'Historical Data'!$A$2:$A$93,'Final Prices IND without CO2 '!$C158)</f>
        <v>35.377503183529335</v>
      </c>
      <c r="M158" s="10">
        <f>SUMIFS('Historical Data'!G$2:G$93,'Historical Data'!$B$2:$B$93,'Final Prices IND without CO2 '!$D158,'Historical Data'!$A$2:$A$93,'Final Prices IND without CO2 '!$C158)</f>
        <v>45.333134880004643</v>
      </c>
      <c r="N158" s="10">
        <f>SUMIFS('Historical Data'!H$2:H$93,'Historical Data'!$B$2:$B$93,'Final Prices IND without CO2 '!$D158,'Historical Data'!$A$2:$A$93,'Final Prices IND without CO2 '!$C158)</f>
        <v>40.840360512957147</v>
      </c>
      <c r="O158" s="10">
        <f>SUMIFS('Historical Data'!I$2:I$93,'Historical Data'!$B$2:$B$93,'Final Prices IND without CO2 '!$D158,'Historical Data'!$A$2:$A$93,'Final Prices IND without CO2 '!$C158)</f>
        <v>38.573722592599019</v>
      </c>
      <c r="P158" s="10">
        <f>SUMIFS('Historical Data'!J$2:J$93,'Historical Data'!$B$2:$B$93,'Final Prices IND without CO2 '!$D158,'Historical Data'!$A$2:$A$93,'Final Prices IND without CO2 '!$C158)</f>
        <v>47.825560198642798</v>
      </c>
      <c r="Q158" s="10">
        <f>SUMIFS('Historical Data'!K$2:K$93,'Historical Data'!$B$2:$B$93,'Final Prices IND without CO2 '!$D158,'Historical Data'!$A$2:$A$93,'Final Prices IND without CO2 '!$C158)</f>
        <v>37.699342528764568</v>
      </c>
      <c r="R158" s="10">
        <f>SUMIFS('Historical Data'!L$2:L$93,'Historical Data'!$B$2:$B$93,'Final Prices IND without CO2 '!$D158,'Historical Data'!$A$2:$A$93,'Final Prices IND without CO2 '!$C158)</f>
        <v>46.271751716927646</v>
      </c>
      <c r="S158" s="10">
        <f>SUMIFS('Historical Data'!M$2:M$93,'Historical Data'!$B$2:$B$93,'Final Prices IND without CO2 '!$D158,'Historical Data'!$A$2:$A$93,'Final Prices IND without CO2 '!$C158)</f>
        <v>46.564560036291617</v>
      </c>
      <c r="T158" s="10">
        <f>SUMIFS('Historical Data'!N$2:N$93,'Historical Data'!$B$2:$B$93,'Final Prices IND without CO2 '!$D158,'Historical Data'!$A$2:$A$93,'Final Prices IND without CO2 '!$C158)</f>
        <v>54.898425525453668</v>
      </c>
      <c r="U158" s="10">
        <f>SUMIFS('Historical Data'!O$2:O$93,'Historical Data'!$B$2:$B$93,'Final Prices IND without CO2 '!$D158,'Historical Data'!$A$2:$A$93,'Final Prices IND without CO2 '!$C158)</f>
        <v>48.457833204249418</v>
      </c>
      <c r="V158" s="10">
        <f>SUMIFS('Historical Data'!P$2:P$93,'Historical Data'!$B$2:$B$93,'Final Prices IND without CO2 '!$D158,'Historical Data'!$A$2:$A$93,'Final Prices IND without CO2 '!$C158)</f>
        <v>40.417677818236008</v>
      </c>
      <c r="W158" s="10">
        <f>SUMIFS('Historical Data'!Q$2:Q$93,'Historical Data'!$B$2:$B$93,'Final Prices IND without CO2 '!$D158,'Historical Data'!$A$2:$A$93,'Final Prices IND without CO2 '!$C158)</f>
        <v>47.740153394570463</v>
      </c>
      <c r="X158" s="10">
        <f>SUMIFS('Historical Data'!R$2:R$93,'Historical Data'!$B$2:$B$93,'Final Prices IND without CO2 '!$D158,'Historical Data'!$A$2:$A$93,'Final Prices IND without CO2 '!$C158)</f>
        <v>39.875084145700946</v>
      </c>
      <c r="Y158" s="10">
        <f>SUMIFS('Historical Data'!S$2:S$93,'Historical Data'!$B$2:$B$93,'Final Prices IND without CO2 '!$D158,'Historical Data'!$A$2:$A$93,'Final Prices IND without CO2 '!$C158)</f>
        <v>32.327355237211378</v>
      </c>
      <c r="Z158" s="10">
        <f>SUMIFS('Historical Data'!T$2:T$93,'Historical Data'!$B$2:$B$93,'Final Prices IND without CO2 '!$D158,'Historical Data'!$A$2:$A$93,'Final Prices IND without CO2 '!$C158)</f>
        <v>39.023852784067138</v>
      </c>
      <c r="AA158" s="10">
        <f>SUMIFS('Historical Data'!U$2:U$93,'Historical Data'!$B$2:$B$93,'Final Prices IND without CO2 '!$D158,'Historical Data'!$A$2:$A$93,'Final Prices IND without CO2 '!$C158)</f>
        <v>40.400482640050662</v>
      </c>
      <c r="AB158" s="18">
        <f>AB157/AA157*AA158</f>
        <v>33.079850140250898</v>
      </c>
      <c r="AC158" s="18">
        <f t="shared" ref="AC158" si="274">AC157/AB157*AB158</f>
        <v>28.838240038690589</v>
      </c>
      <c r="AD158" s="18">
        <f t="shared" ref="AD158" si="275">AD157/AC157*AC158</f>
        <v>27.466990446644143</v>
      </c>
      <c r="AE158" s="18">
        <f t="shared" ref="AE158" si="276">AE157/AD157*AD158</f>
        <v>28.367654700271849</v>
      </c>
      <c r="AF158" s="18">
        <f t="shared" ref="AF158" si="277">AF157/AE157*AE158</f>
        <v>28.154152469174388</v>
      </c>
      <c r="AG158" s="18">
        <f t="shared" ref="AG158" si="278">AG157/AF157*AF158</f>
        <v>28.665070867367881</v>
      </c>
      <c r="AH158" s="18">
        <f t="shared" ref="AH158" si="279">AH157/AG157*AG158</f>
        <v>27.715152767118976</v>
      </c>
      <c r="AI158" s="18">
        <f t="shared" ref="AI158" si="280">AI157/AH157*AH158</f>
        <v>32.045204850287085</v>
      </c>
      <c r="AJ158" s="18">
        <f t="shared" ref="AJ158" si="281">AJ157/AI157*AI158</f>
        <v>32.116051305449538</v>
      </c>
      <c r="AK158" s="18">
        <f t="shared" ref="AK158" si="282">AK157/AJ157*AJ158</f>
        <v>31.904071009018288</v>
      </c>
      <c r="AL158" s="18">
        <f t="shared" ref="AL158" si="283">AL157/AK157*AK158</f>
        <v>30.921101020695357</v>
      </c>
      <c r="AM158" s="18">
        <f t="shared" ref="AM158" si="284">AM157/AL157*AL158</f>
        <v>30.101751203178324</v>
      </c>
      <c r="AN158" s="18">
        <f t="shared" ref="AN158" si="285">AN157/AM157*AM158</f>
        <v>27.683242007552479</v>
      </c>
      <c r="AO158" s="18">
        <f t="shared" ref="AO158" si="286">AO157/AN157*AN158</f>
        <v>26.429844875803735</v>
      </c>
      <c r="AP158" s="18">
        <f t="shared" ref="AP158" si="287">AP157/AO157*AO158</f>
        <v>25.471205686209721</v>
      </c>
      <c r="AQ158" s="18">
        <f t="shared" ref="AQ158" si="288">AQ157/AP157*AP158</f>
        <v>24.82696813902264</v>
      </c>
      <c r="AR158" s="18">
        <f t="shared" ref="AR158" si="289">AR157/AQ157*AQ158</f>
        <v>24.517678822672156</v>
      </c>
      <c r="AS158" s="18">
        <f t="shared" ref="AS158" si="290">AS157/AR157*AR158</f>
        <v>24.113806057655207</v>
      </c>
      <c r="AT158" s="18">
        <f t="shared" ref="AT158" si="291">AT157/AS157*AS158</f>
        <v>23.684091097503366</v>
      </c>
      <c r="AU158" s="18">
        <f t="shared" ref="AU158" si="292">AU157/AT157*AT158</f>
        <v>23.018353552693114</v>
      </c>
      <c r="AV158" s="18">
        <f t="shared" ref="AV158" si="293">AV157/AU157*AU158</f>
        <v>22.684452079284057</v>
      </c>
      <c r="AW158" s="18">
        <f t="shared" ref="AW158" si="294">AW157/AV157*AV158</f>
        <v>22.270497567796546</v>
      </c>
      <c r="AX158" s="18">
        <f t="shared" ref="AX158" si="295">AX157/AW157*AW158</f>
        <v>22.611089995042828</v>
      </c>
      <c r="AY158" s="21">
        <f t="shared" si="216"/>
        <v>21.985539401518736</v>
      </c>
      <c r="AZ158" s="21">
        <f t="shared" si="265"/>
        <v>21.872289403290097</v>
      </c>
      <c r="BA158" s="21">
        <f t="shared" si="266"/>
        <v>21.711988633906742</v>
      </c>
      <c r="BB158" s="21">
        <f t="shared" si="267"/>
        <v>21.533535462451312</v>
      </c>
      <c r="BC158" s="21">
        <f t="shared" si="268"/>
        <v>21.214290629403479</v>
      </c>
      <c r="BD158" s="21">
        <f t="shared" si="269"/>
        <v>21.099153260593312</v>
      </c>
      <c r="BE158" s="21">
        <f t="shared" si="270"/>
        <v>20.873060390959893</v>
      </c>
      <c r="BF158" s="21">
        <f t="shared" si="271"/>
        <v>20.652734069137466</v>
      </c>
      <c r="BG158" s="21">
        <f t="shared" si="272"/>
        <v>20.443704854987686</v>
      </c>
      <c r="BH158" s="21">
        <f t="shared" si="273"/>
        <v>20.260311418930144</v>
      </c>
    </row>
    <row r="159" spans="1:60" x14ac:dyDescent="0.3">
      <c r="A159" s="9" t="s">
        <v>147</v>
      </c>
      <c r="B159" s="9" t="s">
        <v>119</v>
      </c>
      <c r="C159" s="9" t="s">
        <v>45</v>
      </c>
      <c r="D159" s="36" t="s">
        <v>78</v>
      </c>
      <c r="E159" s="36" t="s">
        <v>79</v>
      </c>
      <c r="F159" s="36" t="s">
        <v>90</v>
      </c>
      <c r="G159" s="36" t="s">
        <v>90</v>
      </c>
      <c r="H159" s="36" t="s">
        <v>80</v>
      </c>
      <c r="I159" s="9" t="s">
        <v>145</v>
      </c>
      <c r="J159" s="10">
        <f>SUMIFS('Historical Data'!D$2:D$93,'Historical Data'!$B$2:$B$93,'Final Prices IND without CO2 '!$D159,'Historical Data'!$A$2:$A$93,'Final Prices IND without CO2 '!$C159)</f>
        <v>118.59439099867231</v>
      </c>
      <c r="K159" s="10">
        <f>SUMIFS('Historical Data'!E$2:E$93,'Historical Data'!$B$2:$B$93,'Final Prices IND without CO2 '!$D159,'Historical Data'!$A$2:$A$93,'Final Prices IND without CO2 '!$C159)</f>
        <v>114.71366516594415</v>
      </c>
      <c r="L159" s="10">
        <f>SUMIFS('Historical Data'!F$2:F$93,'Historical Data'!$B$2:$B$93,'Final Prices IND without CO2 '!$D159,'Historical Data'!$A$2:$A$93,'Final Prices IND without CO2 '!$C159)</f>
        <v>109.7781149606239</v>
      </c>
      <c r="M159" s="10">
        <f>SUMIFS('Historical Data'!G$2:G$93,'Historical Data'!$B$2:$B$93,'Final Prices IND without CO2 '!$D159,'Historical Data'!$A$2:$A$93,'Final Prices IND without CO2 '!$C159)</f>
        <v>105.30320992080466</v>
      </c>
      <c r="N159" s="10">
        <f>SUMIFS('Historical Data'!H$2:H$93,'Historical Data'!$B$2:$B$93,'Final Prices IND without CO2 '!$D159,'Historical Data'!$A$2:$A$93,'Final Prices IND without CO2 '!$C159)</f>
        <v>102.39292601293423</v>
      </c>
      <c r="O159" s="10">
        <f>SUMIFS('Historical Data'!I$2:I$93,'Historical Data'!$B$2:$B$93,'Final Prices IND without CO2 '!$D159,'Historical Data'!$A$2:$A$93,'Final Prices IND without CO2 '!$C159)</f>
        <v>97.891755425988691</v>
      </c>
      <c r="P159" s="10">
        <f>SUMIFS('Historical Data'!J$2:J$93,'Historical Data'!$B$2:$B$93,'Final Prices IND without CO2 '!$D159,'Historical Data'!$A$2:$A$93,'Final Prices IND without CO2 '!$C159)</f>
        <v>97.059120071720301</v>
      </c>
      <c r="Q159" s="10">
        <f>SUMIFS('Historical Data'!K$2:K$93,'Historical Data'!$B$2:$B$93,'Final Prices IND without CO2 '!$D159,'Historical Data'!$A$2:$A$93,'Final Prices IND without CO2 '!$C159)</f>
        <v>96.161643836779447</v>
      </c>
      <c r="R159" s="10">
        <f>SUMIFS('Historical Data'!L$2:L$93,'Historical Data'!$B$2:$B$93,'Final Prices IND without CO2 '!$D159,'Historical Data'!$A$2:$A$93,'Final Prices IND without CO2 '!$C159)</f>
        <v>95.005539514468325</v>
      </c>
      <c r="S159" s="10">
        <f>SUMIFS('Historical Data'!M$2:M$93,'Historical Data'!$B$2:$B$93,'Final Prices IND without CO2 '!$D159,'Historical Data'!$A$2:$A$93,'Final Prices IND without CO2 '!$C159)</f>
        <v>95.464328581305736</v>
      </c>
      <c r="T159" s="10">
        <f>SUMIFS('Historical Data'!N$2:N$93,'Historical Data'!$B$2:$B$93,'Final Prices IND without CO2 '!$D159,'Historical Data'!$A$2:$A$93,'Final Prices IND without CO2 '!$C159)</f>
        <v>109.1717397844838</v>
      </c>
      <c r="U159" s="10">
        <f>SUMIFS('Historical Data'!O$2:O$93,'Historical Data'!$B$2:$B$93,'Final Prices IND without CO2 '!$D159,'Historical Data'!$A$2:$A$93,'Final Prices IND without CO2 '!$C159)</f>
        <v>108.9197568805365</v>
      </c>
      <c r="V159" s="10">
        <f>SUMIFS('Historical Data'!P$2:P$93,'Historical Data'!$B$2:$B$93,'Final Prices IND without CO2 '!$D159,'Historical Data'!$A$2:$A$93,'Final Prices IND without CO2 '!$C159)</f>
        <v>114.4602289017225</v>
      </c>
      <c r="W159" s="10">
        <f>SUMIFS('Historical Data'!Q$2:Q$93,'Historical Data'!$B$2:$B$93,'Final Prices IND without CO2 '!$D159,'Historical Data'!$A$2:$A$93,'Final Prices IND without CO2 '!$C159)</f>
        <v>115.43760493102154</v>
      </c>
      <c r="X159" s="10">
        <f>SUMIFS('Historical Data'!R$2:R$93,'Historical Data'!$B$2:$B$93,'Final Prices IND without CO2 '!$D159,'Historical Data'!$A$2:$A$93,'Final Prices IND without CO2 '!$C159)</f>
        <v>110.68438139866969</v>
      </c>
      <c r="Y159" s="10">
        <f>SUMIFS('Historical Data'!S$2:S$93,'Historical Data'!$B$2:$B$93,'Final Prices IND without CO2 '!$D159,'Historical Data'!$A$2:$A$93,'Final Prices IND without CO2 '!$C159)</f>
        <v>111.96516827318933</v>
      </c>
      <c r="Z159" s="10">
        <f>SUMIFS('Historical Data'!T$2:T$93,'Historical Data'!$B$2:$B$93,'Final Prices IND without CO2 '!$D159,'Historical Data'!$A$2:$A$93,'Final Prices IND without CO2 '!$C159)</f>
        <v>125.55604799895042</v>
      </c>
      <c r="AA159" s="10">
        <f>SUMIFS('Historical Data'!U$2:U$93,'Historical Data'!$B$2:$B$93,'Final Prices IND without CO2 '!$D159,'Historical Data'!$A$2:$A$93,'Final Prices IND without CO2 '!$C159)</f>
        <v>115.82694789125703</v>
      </c>
      <c r="AB159" s="18">
        <f>AA159*AB145/AA145</f>
        <v>93.482460034140573</v>
      </c>
      <c r="AC159" s="18">
        <f t="shared" ref="AC159:AX159" si="296">AB159*AC145/AB145</f>
        <v>81.915272382987922</v>
      </c>
      <c r="AD159" s="18">
        <f t="shared" si="296"/>
        <v>78.593826037726899</v>
      </c>
      <c r="AE159" s="18">
        <f t="shared" si="296"/>
        <v>88.307309156000656</v>
      </c>
      <c r="AF159" s="18">
        <f t="shared" si="296"/>
        <v>87.642685741544085</v>
      </c>
      <c r="AG159" s="18">
        <f t="shared" si="296"/>
        <v>89.233153103737735</v>
      </c>
      <c r="AH159" s="18">
        <f t="shared" si="296"/>
        <v>86.276098238332992</v>
      </c>
      <c r="AI159" s="18">
        <f t="shared" si="296"/>
        <v>99.789056971876363</v>
      </c>
      <c r="AJ159" s="18">
        <f t="shared" si="296"/>
        <v>100.10819624604565</v>
      </c>
      <c r="AK159" s="18">
        <f t="shared" si="296"/>
        <v>99.413424018690691</v>
      </c>
      <c r="AL159" s="18">
        <f t="shared" si="296"/>
        <v>96.415443913130702</v>
      </c>
      <c r="AM159" s="18">
        <f t="shared" si="296"/>
        <v>93.83062743850445</v>
      </c>
      <c r="AN159" s="18">
        <f t="shared" si="296"/>
        <v>86.176761393598554</v>
      </c>
      <c r="AO159" s="18">
        <f t="shared" si="296"/>
        <v>82.305137542051341</v>
      </c>
      <c r="AP159" s="18">
        <f t="shared" si="296"/>
        <v>79.320383050233914</v>
      </c>
      <c r="AQ159" s="18">
        <f t="shared" si="296"/>
        <v>77.285301658647171</v>
      </c>
      <c r="AR159" s="18">
        <f t="shared" si="296"/>
        <v>76.322497099504375</v>
      </c>
      <c r="AS159" s="18">
        <f t="shared" si="296"/>
        <v>75.065258265456563</v>
      </c>
      <c r="AT159" s="18">
        <f t="shared" si="296"/>
        <v>73.755063545018984</v>
      </c>
      <c r="AU159" s="18">
        <f t="shared" si="296"/>
        <v>71.682149715340358</v>
      </c>
      <c r="AV159" s="18">
        <f t="shared" si="296"/>
        <v>70.695232181166844</v>
      </c>
      <c r="AW159" s="18">
        <f t="shared" si="296"/>
        <v>69.379144761885613</v>
      </c>
      <c r="AX159" s="18">
        <f t="shared" si="296"/>
        <v>70.463985775475933</v>
      </c>
      <c r="AY159" s="21">
        <f t="shared" si="216"/>
        <v>68.529567048015451</v>
      </c>
      <c r="AZ159" s="21">
        <f t="shared" si="265"/>
        <v>68.189092374274651</v>
      </c>
      <c r="BA159" s="21">
        <f t="shared" si="266"/>
        <v>67.692847229867311</v>
      </c>
      <c r="BB159" s="21">
        <f t="shared" si="267"/>
        <v>67.156680898332297</v>
      </c>
      <c r="BC159" s="21">
        <f t="shared" si="268"/>
        <v>66.171035793462579</v>
      </c>
      <c r="BD159" s="21">
        <f t="shared" si="269"/>
        <v>65.823002473276119</v>
      </c>
      <c r="BE159" s="21">
        <f t="shared" si="270"/>
        <v>65.130334382322189</v>
      </c>
      <c r="BF159" s="21">
        <f t="shared" si="271"/>
        <v>64.457168919408105</v>
      </c>
      <c r="BG159" s="21">
        <f t="shared" si="272"/>
        <v>63.815726882663512</v>
      </c>
      <c r="BH159" s="21">
        <f t="shared" si="273"/>
        <v>63.256518277586792</v>
      </c>
    </row>
    <row r="160" spans="1:60" x14ac:dyDescent="0.3">
      <c r="A160" s="9" t="s">
        <v>147</v>
      </c>
      <c r="B160" s="9" t="s">
        <v>119</v>
      </c>
      <c r="C160" s="9" t="s">
        <v>47</v>
      </c>
      <c r="D160" s="36" t="s">
        <v>78</v>
      </c>
      <c r="E160" s="36" t="s">
        <v>79</v>
      </c>
      <c r="F160" s="36" t="s">
        <v>90</v>
      </c>
      <c r="G160" s="36" t="s">
        <v>90</v>
      </c>
      <c r="H160" s="36" t="s">
        <v>80</v>
      </c>
      <c r="I160" s="9" t="s">
        <v>145</v>
      </c>
      <c r="J160" s="10">
        <f>SUMIFS('Historical Data'!D$2:D$93,'Historical Data'!$B$2:$B$93,'Final Prices IND without CO2 '!$D160,'Historical Data'!$A$2:$A$93,'Final Prices IND without CO2 '!$C160)</f>
        <v>70.375863194290559</v>
      </c>
      <c r="K160" s="10">
        <f>SUMIFS('Historical Data'!E$2:E$93,'Historical Data'!$B$2:$B$93,'Final Prices IND without CO2 '!$D160,'Historical Data'!$A$2:$A$93,'Final Prices IND without CO2 '!$C160)</f>
        <v>67.047536838357985</v>
      </c>
      <c r="L160" s="10">
        <f>SUMIFS('Historical Data'!F$2:F$93,'Historical Data'!$B$2:$B$93,'Final Prices IND without CO2 '!$D160,'Historical Data'!$A$2:$A$93,'Final Prices IND without CO2 '!$C160)</f>
        <v>64.902683504842116</v>
      </c>
      <c r="M160" s="10">
        <f>SUMIFS('Historical Data'!G$2:G$93,'Historical Data'!$B$2:$B$93,'Final Prices IND without CO2 '!$D160,'Historical Data'!$A$2:$A$93,'Final Prices IND without CO2 '!$C160)</f>
        <v>61.99436951300617</v>
      </c>
      <c r="N160" s="10">
        <f>SUMIFS('Historical Data'!H$2:H$93,'Historical Data'!$B$2:$B$93,'Final Prices IND without CO2 '!$D160,'Historical Data'!$A$2:$A$93,'Final Prices IND without CO2 '!$C160)</f>
        <v>66.467330902338063</v>
      </c>
      <c r="O160" s="10">
        <f>SUMIFS('Historical Data'!I$2:I$93,'Historical Data'!$B$2:$B$93,'Final Prices IND without CO2 '!$D160,'Historical Data'!$A$2:$A$93,'Final Prices IND without CO2 '!$C160)</f>
        <v>85.35197912031019</v>
      </c>
      <c r="P160" s="10">
        <f>SUMIFS('Historical Data'!J$2:J$93,'Historical Data'!$B$2:$B$93,'Final Prices IND without CO2 '!$D160,'Historical Data'!$A$2:$A$93,'Final Prices IND without CO2 '!$C160)</f>
        <v>111.0327325950234</v>
      </c>
      <c r="Q160" s="10">
        <f>SUMIFS('Historical Data'!K$2:K$93,'Historical Data'!$B$2:$B$93,'Final Prices IND without CO2 '!$D160,'Historical Data'!$A$2:$A$93,'Final Prices IND without CO2 '!$C160)</f>
        <v>110.90651788589915</v>
      </c>
      <c r="R160" s="10">
        <f>SUMIFS('Historical Data'!L$2:L$93,'Historical Data'!$B$2:$B$93,'Final Prices IND without CO2 '!$D160,'Historical Data'!$A$2:$A$93,'Final Prices IND without CO2 '!$C160)</f>
        <v>131.44811063396904</v>
      </c>
      <c r="S160" s="10">
        <f>SUMIFS('Historical Data'!M$2:M$93,'Historical Data'!$B$2:$B$93,'Final Prices IND without CO2 '!$D160,'Historical Data'!$A$2:$A$93,'Final Prices IND without CO2 '!$C160)</f>
        <v>139.0249242583098</v>
      </c>
      <c r="T160" s="10">
        <f>SUMIFS('Historical Data'!N$2:N$93,'Historical Data'!$B$2:$B$93,'Final Prices IND without CO2 '!$D160,'Historical Data'!$A$2:$A$93,'Final Prices IND without CO2 '!$C160)</f>
        <v>122.51745689336801</v>
      </c>
      <c r="U160" s="10">
        <f>SUMIFS('Historical Data'!O$2:O$93,'Historical Data'!$B$2:$B$93,'Final Prices IND without CO2 '!$D160,'Historical Data'!$A$2:$A$93,'Final Prices IND without CO2 '!$C160)</f>
        <v>120.90634574300564</v>
      </c>
      <c r="V160" s="10">
        <f>SUMIFS('Historical Data'!P$2:P$93,'Historical Data'!$B$2:$B$93,'Final Prices IND without CO2 '!$D160,'Historical Data'!$A$2:$A$93,'Final Prices IND without CO2 '!$C160)</f>
        <v>123.20667360514445</v>
      </c>
      <c r="W160" s="10">
        <f>SUMIFS('Historical Data'!Q$2:Q$93,'Historical Data'!$B$2:$B$93,'Final Prices IND without CO2 '!$D160,'Historical Data'!$A$2:$A$93,'Final Prices IND without CO2 '!$C160)</f>
        <v>126.17637018061457</v>
      </c>
      <c r="X160" s="10">
        <f>SUMIFS('Historical Data'!R$2:R$93,'Historical Data'!$B$2:$B$93,'Final Prices IND without CO2 '!$D160,'Historical Data'!$A$2:$A$93,'Final Prices IND without CO2 '!$C160)</f>
        <v>131.08161869973344</v>
      </c>
      <c r="Y160" s="10">
        <f>SUMIFS('Historical Data'!S$2:S$93,'Historical Data'!$B$2:$B$93,'Final Prices IND without CO2 '!$D160,'Historical Data'!$A$2:$A$93,'Final Prices IND without CO2 '!$C160)</f>
        <v>132.73042091022202</v>
      </c>
      <c r="Z160" s="10">
        <f>SUMIFS('Historical Data'!T$2:T$93,'Historical Data'!$B$2:$B$93,'Final Prices IND without CO2 '!$D160,'Historical Data'!$A$2:$A$93,'Final Prices IND without CO2 '!$C160)</f>
        <v>128.86257395076814</v>
      </c>
      <c r="AA160" s="10">
        <f>SUMIFS('Historical Data'!U$2:U$93,'Historical Data'!$B$2:$B$93,'Final Prices IND without CO2 '!$D160,'Historical Data'!$A$2:$A$93,'Final Prices IND without CO2 '!$C160)</f>
        <v>129.20259021350049</v>
      </c>
      <c r="AB160" s="18">
        <f>AB144/AA144*AA160</f>
        <v>102.37312436777292</v>
      </c>
      <c r="AC160" s="18">
        <f t="shared" ref="AC160:AX160" si="297">AC144/AB144*AB160</f>
        <v>98.035615244148147</v>
      </c>
      <c r="AD160" s="18">
        <f t="shared" si="297"/>
        <v>97.915952029185917</v>
      </c>
      <c r="AE160" s="18">
        <f t="shared" si="297"/>
        <v>83.988131469753853</v>
      </c>
      <c r="AF160" s="18">
        <f t="shared" si="297"/>
        <v>82.941179501626806</v>
      </c>
      <c r="AG160" s="18">
        <f t="shared" si="297"/>
        <v>84.542938569505026</v>
      </c>
      <c r="AH160" s="18">
        <f t="shared" si="297"/>
        <v>82.687853241515043</v>
      </c>
      <c r="AI160" s="18">
        <f t="shared" si="297"/>
        <v>98.038693226090786</v>
      </c>
      <c r="AJ160" s="18">
        <f t="shared" si="297"/>
        <v>101.5009996720166</v>
      </c>
      <c r="AK160" s="18">
        <f t="shared" si="297"/>
        <v>101.83172865507959</v>
      </c>
      <c r="AL160" s="18">
        <f t="shared" si="297"/>
        <v>101.19157285326133</v>
      </c>
      <c r="AM160" s="18">
        <f t="shared" si="297"/>
        <v>100.79626459421208</v>
      </c>
      <c r="AN160" s="18">
        <f t="shared" si="297"/>
        <v>88.510028213465148</v>
      </c>
      <c r="AO160" s="18">
        <f t="shared" si="297"/>
        <v>84.291571676005432</v>
      </c>
      <c r="AP160" s="18">
        <f t="shared" si="297"/>
        <v>81.254866071486944</v>
      </c>
      <c r="AQ160" s="18">
        <f t="shared" si="297"/>
        <v>78.677953890465517</v>
      </c>
      <c r="AR160" s="18">
        <f t="shared" si="297"/>
        <v>76.566054949936415</v>
      </c>
      <c r="AS160" s="18">
        <f t="shared" si="297"/>
        <v>77.496055784732363</v>
      </c>
      <c r="AT160" s="18">
        <f t="shared" si="297"/>
        <v>76.755454589488693</v>
      </c>
      <c r="AU160" s="18">
        <f t="shared" si="297"/>
        <v>72.906960841116216</v>
      </c>
      <c r="AV160" s="18">
        <f t="shared" si="297"/>
        <v>72.174829376950058</v>
      </c>
      <c r="AW160" s="18">
        <f t="shared" si="297"/>
        <v>70.80907287375841</v>
      </c>
      <c r="AX160" s="18">
        <f t="shared" si="297"/>
        <v>70.832564317459699</v>
      </c>
      <c r="AY160" s="21">
        <f t="shared" si="216"/>
        <v>68.512675846330239</v>
      </c>
      <c r="AZ160" s="21">
        <f t="shared" si="265"/>
        <v>68.007970136404765</v>
      </c>
      <c r="BA160" s="21">
        <f t="shared" si="266"/>
        <v>66.878387857625057</v>
      </c>
      <c r="BB160" s="21">
        <f t="shared" si="267"/>
        <v>65.802344942318996</v>
      </c>
      <c r="BC160" s="21">
        <f t="shared" si="268"/>
        <v>64.498370598331803</v>
      </c>
      <c r="BD160" s="21">
        <f t="shared" si="269"/>
        <v>63.669679169177016</v>
      </c>
      <c r="BE160" s="21">
        <f t="shared" si="270"/>
        <v>62.454370782646947</v>
      </c>
      <c r="BF160" s="21">
        <f t="shared" si="271"/>
        <v>61.366420693090731</v>
      </c>
      <c r="BG160" s="21">
        <f t="shared" si="272"/>
        <v>60.283482742871001</v>
      </c>
      <c r="BH160" s="21">
        <f t="shared" si="273"/>
        <v>59.23455454112127</v>
      </c>
    </row>
    <row r="161" spans="1:60" x14ac:dyDescent="0.3">
      <c r="A161" s="9" t="s">
        <v>147</v>
      </c>
      <c r="B161" s="9" t="s">
        <v>119</v>
      </c>
      <c r="C161" s="9" t="s">
        <v>49</v>
      </c>
      <c r="D161" s="36" t="s">
        <v>78</v>
      </c>
      <c r="E161" s="36" t="s">
        <v>79</v>
      </c>
      <c r="F161" s="36" t="s">
        <v>90</v>
      </c>
      <c r="G161" s="36" t="s">
        <v>90</v>
      </c>
      <c r="H161" s="36" t="s">
        <v>80</v>
      </c>
      <c r="I161" s="9" t="s">
        <v>145</v>
      </c>
      <c r="J161" s="10">
        <f>SUMIFS('Historical Data'!D$2:D$93,'Historical Data'!$B$2:$B$93,'Final Prices IND without CO2 '!$D161,'Historical Data'!$A$2:$A$93,'Final Prices IND without CO2 '!$C161)</f>
        <v>83.209656034500838</v>
      </c>
      <c r="K161" s="10">
        <f>SUMIFS('Historical Data'!E$2:E$93,'Historical Data'!$B$2:$B$93,'Final Prices IND without CO2 '!$D161,'Historical Data'!$A$2:$A$93,'Final Prices IND without CO2 '!$C161)</f>
        <v>86.456550439159528</v>
      </c>
      <c r="L161" s="10">
        <f>SUMIFS('Historical Data'!F$2:F$93,'Historical Data'!$B$2:$B$93,'Final Prices IND without CO2 '!$D161,'Historical Data'!$A$2:$A$93,'Final Prices IND without CO2 '!$C161)</f>
        <v>93.356308300043352</v>
      </c>
      <c r="M161" s="10">
        <f>SUMIFS('Historical Data'!G$2:G$93,'Historical Data'!$B$2:$B$93,'Final Prices IND without CO2 '!$D161,'Historical Data'!$A$2:$A$93,'Final Prices IND without CO2 '!$C161)</f>
        <v>100.30907879021039</v>
      </c>
      <c r="N161" s="10">
        <f>SUMIFS('Historical Data'!H$2:H$93,'Historical Data'!$B$2:$B$93,'Final Prices IND without CO2 '!$D161,'Historical Data'!$A$2:$A$93,'Final Prices IND without CO2 '!$C161)</f>
        <v>94.546645385442389</v>
      </c>
      <c r="O161" s="10">
        <f>SUMIFS('Historical Data'!I$2:I$93,'Historical Data'!$B$2:$B$93,'Final Prices IND without CO2 '!$D161,'Historical Data'!$A$2:$A$93,'Final Prices IND without CO2 '!$C161)</f>
        <v>89.954657291716501</v>
      </c>
      <c r="P161" s="10">
        <f>SUMIFS('Historical Data'!J$2:J$93,'Historical Data'!$B$2:$B$93,'Final Prices IND without CO2 '!$D161,'Historical Data'!$A$2:$A$93,'Final Prices IND without CO2 '!$C161)</f>
        <v>91.302955377533138</v>
      </c>
      <c r="Q161" s="10">
        <f>SUMIFS('Historical Data'!K$2:K$93,'Historical Data'!$B$2:$B$93,'Final Prices IND without CO2 '!$D161,'Historical Data'!$A$2:$A$93,'Final Prices IND without CO2 '!$C161)</f>
        <v>85.705460853535925</v>
      </c>
      <c r="R161" s="10">
        <f>SUMIFS('Historical Data'!L$2:L$93,'Historical Data'!$B$2:$B$93,'Final Prices IND without CO2 '!$D161,'Historical Data'!$A$2:$A$93,'Final Prices IND without CO2 '!$C161)</f>
        <v>105.74447986770882</v>
      </c>
      <c r="S161" s="10">
        <f>SUMIFS('Historical Data'!M$2:M$93,'Historical Data'!$B$2:$B$93,'Final Prices IND without CO2 '!$D161,'Historical Data'!$A$2:$A$93,'Final Prices IND without CO2 '!$C161)</f>
        <v>94.631281733465713</v>
      </c>
      <c r="T161" s="10">
        <f>SUMIFS('Historical Data'!N$2:N$93,'Historical Data'!$B$2:$B$93,'Final Prices IND without CO2 '!$D161,'Historical Data'!$A$2:$A$93,'Final Prices IND without CO2 '!$C161)</f>
        <v>99.008513958704626</v>
      </c>
      <c r="U161" s="10">
        <f>SUMIFS('Historical Data'!O$2:O$93,'Historical Data'!$B$2:$B$93,'Final Prices IND without CO2 '!$D161,'Historical Data'!$A$2:$A$93,'Final Prices IND without CO2 '!$C161)</f>
        <v>96.861121622299891</v>
      </c>
      <c r="V161" s="10">
        <f>SUMIFS('Historical Data'!P$2:P$93,'Historical Data'!$B$2:$B$93,'Final Prices IND without CO2 '!$D161,'Historical Data'!$A$2:$A$93,'Final Prices IND without CO2 '!$C161)</f>
        <v>96.428589347406401</v>
      </c>
      <c r="W161" s="10">
        <f>SUMIFS('Historical Data'!Q$2:Q$93,'Historical Data'!$B$2:$B$93,'Final Prices IND without CO2 '!$D161,'Historical Data'!$A$2:$A$93,'Final Prices IND without CO2 '!$C161)</f>
        <v>99.070421853281317</v>
      </c>
      <c r="X161" s="10">
        <f>SUMIFS('Historical Data'!R$2:R$93,'Historical Data'!$B$2:$B$93,'Final Prices IND without CO2 '!$D161,'Historical Data'!$A$2:$A$93,'Final Prices IND without CO2 '!$C161)</f>
        <v>92.873363685032103</v>
      </c>
      <c r="Y161" s="10">
        <f>SUMIFS('Historical Data'!S$2:S$93,'Historical Data'!$B$2:$B$93,'Final Prices IND without CO2 '!$D161,'Historical Data'!$A$2:$A$93,'Final Prices IND without CO2 '!$C161)</f>
        <v>87.649706693283477</v>
      </c>
      <c r="Z161" s="10">
        <f>SUMIFS('Historical Data'!T$2:T$93,'Historical Data'!$B$2:$B$93,'Final Prices IND without CO2 '!$D161,'Historical Data'!$A$2:$A$93,'Final Prices IND without CO2 '!$C161)</f>
        <v>89.679963444687303</v>
      </c>
      <c r="AA161" s="10">
        <f>SUMIFS('Historical Data'!U$2:U$93,'Historical Data'!$B$2:$B$93,'Final Prices IND without CO2 '!$D161,'Historical Data'!$A$2:$A$93,'Final Prices IND without CO2 '!$C161)</f>
        <v>76.448501465802494</v>
      </c>
      <c r="AB161" s="18">
        <f>AB157/AA157*AA161</f>
        <v>62.5959099168902</v>
      </c>
      <c r="AC161" s="18">
        <f t="shared" ref="AC161:AX161" si="298">AC157/AB157*AB161</f>
        <v>54.569650949750063</v>
      </c>
      <c r="AD161" s="18">
        <f t="shared" si="298"/>
        <v>51.974880551051378</v>
      </c>
      <c r="AE161" s="18">
        <f t="shared" si="298"/>
        <v>53.67917782707935</v>
      </c>
      <c r="AF161" s="18">
        <f t="shared" si="298"/>
        <v>53.275174593444071</v>
      </c>
      <c r="AG161" s="18">
        <f t="shared" si="298"/>
        <v>54.241968635515242</v>
      </c>
      <c r="AH161" s="18">
        <f t="shared" si="298"/>
        <v>52.444469929218108</v>
      </c>
      <c r="AI161" s="18">
        <f t="shared" si="298"/>
        <v>60.638084742594593</v>
      </c>
      <c r="AJ161" s="18">
        <f t="shared" si="298"/>
        <v>60.772145154188891</v>
      </c>
      <c r="AK161" s="18">
        <f t="shared" si="298"/>
        <v>60.371021827350702</v>
      </c>
      <c r="AL161" s="18">
        <f t="shared" si="298"/>
        <v>58.510980122832805</v>
      </c>
      <c r="AM161" s="18">
        <f t="shared" si="298"/>
        <v>56.960551473662164</v>
      </c>
      <c r="AN161" s="18">
        <f t="shared" si="298"/>
        <v>52.38408625085394</v>
      </c>
      <c r="AO161" s="18">
        <f t="shared" si="298"/>
        <v>50.012324177676732</v>
      </c>
      <c r="AP161" s="18">
        <f t="shared" si="298"/>
        <v>48.19832284150948</v>
      </c>
      <c r="AQ161" s="18">
        <f t="shared" si="298"/>
        <v>46.979253368769271</v>
      </c>
      <c r="AR161" s="18">
        <f t="shared" si="298"/>
        <v>46.39399539140696</v>
      </c>
      <c r="AS161" s="18">
        <f t="shared" si="298"/>
        <v>45.629760272151529</v>
      </c>
      <c r="AT161" s="18">
        <f t="shared" si="298"/>
        <v>44.816624818950807</v>
      </c>
      <c r="AU161" s="18">
        <f t="shared" si="298"/>
        <v>43.556871609472751</v>
      </c>
      <c r="AV161" s="18">
        <f t="shared" si="298"/>
        <v>42.925040858667792</v>
      </c>
      <c r="AW161" s="18">
        <f t="shared" si="298"/>
        <v>42.141728382918892</v>
      </c>
      <c r="AX161" s="18">
        <f t="shared" si="298"/>
        <v>42.786220205097429</v>
      </c>
      <c r="AY161" s="21">
        <f t="shared" si="216"/>
        <v>41.602511438743477</v>
      </c>
      <c r="AZ161" s="21">
        <f t="shared" si="265"/>
        <v>41.388212200471457</v>
      </c>
      <c r="BA161" s="21">
        <f t="shared" si="266"/>
        <v>41.084880339009374</v>
      </c>
      <c r="BB161" s="21">
        <f t="shared" si="267"/>
        <v>40.747199285514625</v>
      </c>
      <c r="BC161" s="21">
        <f t="shared" si="268"/>
        <v>40.143102812097368</v>
      </c>
      <c r="BD161" s="21">
        <f t="shared" si="269"/>
        <v>39.925232164692488</v>
      </c>
      <c r="BE161" s="21">
        <f t="shared" si="270"/>
        <v>39.497404080816068</v>
      </c>
      <c r="BF161" s="21">
        <f t="shared" si="271"/>
        <v>39.080487845263406</v>
      </c>
      <c r="BG161" s="21">
        <f t="shared" si="272"/>
        <v>38.684948754141601</v>
      </c>
      <c r="BH161" s="21">
        <f t="shared" si="273"/>
        <v>38.337919400799933</v>
      </c>
    </row>
    <row r="162" spans="1:60" x14ac:dyDescent="0.3">
      <c r="A162" s="9" t="s">
        <v>147</v>
      </c>
      <c r="B162" s="9" t="s">
        <v>119</v>
      </c>
      <c r="C162" s="9" t="s">
        <v>97</v>
      </c>
      <c r="D162" s="36" t="s">
        <v>78</v>
      </c>
      <c r="E162" s="36" t="s">
        <v>79</v>
      </c>
      <c r="F162" s="36" t="s">
        <v>90</v>
      </c>
      <c r="G162" s="36" t="s">
        <v>90</v>
      </c>
      <c r="H162" s="36" t="s">
        <v>80</v>
      </c>
      <c r="I162" s="9" t="s">
        <v>145</v>
      </c>
      <c r="J162" s="10">
        <f>SUMIFS('Historical Data'!D$2:D$93,'Historical Data'!$B$2:$B$93,'Final Prices IND without CO2 '!$D162,'Historical Data'!$A$2:$A$93,'Final Prices IND without CO2 '!$C162)</f>
        <v>54.037283297370863</v>
      </c>
      <c r="K162" s="10">
        <f>SUMIFS('Historical Data'!E$2:E$93,'Historical Data'!$B$2:$B$93,'Final Prices IND without CO2 '!$D162,'Historical Data'!$A$2:$A$93,'Final Prices IND without CO2 '!$C162)</f>
        <v>53.565440253611676</v>
      </c>
      <c r="L162" s="10">
        <f>SUMIFS('Historical Data'!F$2:F$93,'Historical Data'!$B$2:$B$93,'Final Prices IND without CO2 '!$D162,'Historical Data'!$A$2:$A$93,'Final Prices IND without CO2 '!$C162)</f>
        <v>56.08431497820601</v>
      </c>
      <c r="M162" s="10">
        <f>SUMIFS('Historical Data'!G$2:G$93,'Historical Data'!$B$2:$B$93,'Final Prices IND without CO2 '!$D162,'Historical Data'!$A$2:$A$93,'Final Prices IND without CO2 '!$C162)</f>
        <v>71.060413393860884</v>
      </c>
      <c r="N162" s="10">
        <f>SUMIFS('Historical Data'!H$2:H$93,'Historical Data'!$B$2:$B$93,'Final Prices IND without CO2 '!$D162,'Historical Data'!$A$2:$A$93,'Final Prices IND without CO2 '!$C162)</f>
        <v>71.050187340846392</v>
      </c>
      <c r="O162" s="10">
        <f>SUMIFS('Historical Data'!I$2:I$93,'Historical Data'!$B$2:$B$93,'Final Prices IND without CO2 '!$D162,'Historical Data'!$A$2:$A$93,'Final Prices IND without CO2 '!$C162)</f>
        <v>68.7894153926798</v>
      </c>
      <c r="P162" s="10">
        <f>SUMIFS('Historical Data'!J$2:J$93,'Historical Data'!$B$2:$B$93,'Final Prices IND without CO2 '!$D162,'Historical Data'!$A$2:$A$93,'Final Prices IND without CO2 '!$C162)</f>
        <v>70.544873234865918</v>
      </c>
      <c r="Q162" s="10">
        <f>SUMIFS('Historical Data'!K$2:K$93,'Historical Data'!$B$2:$B$93,'Final Prices IND without CO2 '!$D162,'Historical Data'!$A$2:$A$93,'Final Prices IND without CO2 '!$C162)</f>
        <v>67.36184788563601</v>
      </c>
      <c r="R162" s="10">
        <f>SUMIFS('Historical Data'!L$2:L$93,'Historical Data'!$B$2:$B$93,'Final Prices IND without CO2 '!$D162,'Historical Data'!$A$2:$A$93,'Final Prices IND without CO2 '!$C162)</f>
        <v>69.847636776033596</v>
      </c>
      <c r="S162" s="10">
        <f>SUMIFS('Historical Data'!M$2:M$93,'Historical Data'!$B$2:$B$93,'Final Prices IND without CO2 '!$D162,'Historical Data'!$A$2:$A$93,'Final Prices IND without CO2 '!$C162)</f>
        <v>74.041552992695699</v>
      </c>
      <c r="T162" s="10">
        <f>SUMIFS('Historical Data'!N$2:N$93,'Historical Data'!$B$2:$B$93,'Final Prices IND without CO2 '!$D162,'Historical Data'!$A$2:$A$93,'Final Prices IND without CO2 '!$C162)</f>
        <v>74.636397593647345</v>
      </c>
      <c r="U162" s="10">
        <f>SUMIFS('Historical Data'!O$2:O$93,'Historical Data'!$B$2:$B$93,'Final Prices IND without CO2 '!$D162,'Historical Data'!$A$2:$A$93,'Final Prices IND without CO2 '!$C162)</f>
        <v>78.180153967109831</v>
      </c>
      <c r="V162" s="10">
        <f>SUMIFS('Historical Data'!P$2:P$93,'Historical Data'!$B$2:$B$93,'Final Prices IND without CO2 '!$D162,'Historical Data'!$A$2:$A$93,'Final Prices IND without CO2 '!$C162)</f>
        <v>75.041429840699607</v>
      </c>
      <c r="W162" s="10">
        <f>SUMIFS('Historical Data'!Q$2:Q$93,'Historical Data'!$B$2:$B$93,'Final Prices IND without CO2 '!$D162,'Historical Data'!$A$2:$A$93,'Final Prices IND without CO2 '!$C162)</f>
        <v>73.400463518437022</v>
      </c>
      <c r="X162" s="10">
        <f>SUMIFS('Historical Data'!R$2:R$93,'Historical Data'!$B$2:$B$93,'Final Prices IND without CO2 '!$D162,'Historical Data'!$A$2:$A$93,'Final Prices IND without CO2 '!$C162)</f>
        <v>71.079517201804094</v>
      </c>
      <c r="Y162" s="10">
        <f>SUMIFS('Historical Data'!S$2:S$93,'Historical Data'!$B$2:$B$93,'Final Prices IND without CO2 '!$D162,'Historical Data'!$A$2:$A$93,'Final Prices IND without CO2 '!$C162)</f>
        <v>68.544856883386842</v>
      </c>
      <c r="Z162" s="10">
        <f>SUMIFS('Historical Data'!T$2:T$93,'Historical Data'!$B$2:$B$93,'Final Prices IND without CO2 '!$D162,'Historical Data'!$A$2:$A$93,'Final Prices IND without CO2 '!$C162)</f>
        <v>66.864159543504542</v>
      </c>
      <c r="AA162" s="10">
        <f>SUMIFS('Historical Data'!U$2:U$93,'Historical Data'!$B$2:$B$93,'Final Prices IND without CO2 '!$D162,'Historical Data'!$A$2:$A$93,'Final Prices IND without CO2 '!$C162)</f>
        <v>64.958471526938382</v>
      </c>
      <c r="AB162" s="18">
        <f>AB157/AA157*AA162</f>
        <v>53.187891902080061</v>
      </c>
      <c r="AC162" s="18">
        <f t="shared" ref="AC162:AX162" si="299">AC157/AB157*AB162</f>
        <v>46.367960777360359</v>
      </c>
      <c r="AD162" s="18">
        <f t="shared" si="299"/>
        <v>44.163178265852146</v>
      </c>
      <c r="AE162" s="18">
        <f t="shared" si="299"/>
        <v>45.611323670348064</v>
      </c>
      <c r="AF162" s="18">
        <f t="shared" si="299"/>
        <v>45.268041172382716</v>
      </c>
      <c r="AG162" s="18">
        <f t="shared" si="299"/>
        <v>46.089528344140902</v>
      </c>
      <c r="AH162" s="18">
        <f t="shared" si="299"/>
        <v>44.562189465105554</v>
      </c>
      <c r="AI162" s="18">
        <f t="shared" si="299"/>
        <v>51.524323246047018</v>
      </c>
      <c r="AJ162" s="18">
        <f t="shared" si="299"/>
        <v>51.638234693131871</v>
      </c>
      <c r="AK162" s="18">
        <f t="shared" si="299"/>
        <v>51.297399258746474</v>
      </c>
      <c r="AL162" s="18">
        <f t="shared" si="299"/>
        <v>49.716917447001713</v>
      </c>
      <c r="AM162" s="18">
        <f t="shared" si="299"/>
        <v>48.399514576694926</v>
      </c>
      <c r="AN162" s="18">
        <f t="shared" si="299"/>
        <v>44.510881311557696</v>
      </c>
      <c r="AO162" s="18">
        <f t="shared" si="299"/>
        <v>42.495589498832338</v>
      </c>
      <c r="AP162" s="18">
        <f t="shared" si="299"/>
        <v>40.954228296376861</v>
      </c>
      <c r="AQ162" s="18">
        <f t="shared" si="299"/>
        <v>39.918382097746296</v>
      </c>
      <c r="AR162" s="18">
        <f t="shared" si="299"/>
        <v>39.421087017666679</v>
      </c>
      <c r="AS162" s="18">
        <f t="shared" si="299"/>
        <v>38.771714639108716</v>
      </c>
      <c r="AT162" s="18">
        <f t="shared" si="299"/>
        <v>38.080791531768135</v>
      </c>
      <c r="AU162" s="18">
        <f t="shared" si="299"/>
        <v>37.010376266330198</v>
      </c>
      <c r="AV162" s="18">
        <f t="shared" si="299"/>
        <v>36.473508191102233</v>
      </c>
      <c r="AW162" s="18">
        <f t="shared" si="299"/>
        <v>35.80792573785569</v>
      </c>
      <c r="AX162" s="18">
        <f t="shared" si="299"/>
        <v>36.355551955212697</v>
      </c>
      <c r="AY162" s="21">
        <f t="shared" si="216"/>
        <v>35.349751831978097</v>
      </c>
      <c r="AZ162" s="21">
        <f t="shared" si="265"/>
        <v>35.167661265117658</v>
      </c>
      <c r="BA162" s="21">
        <f t="shared" si="266"/>
        <v>34.909919468899261</v>
      </c>
      <c r="BB162" s="21">
        <f t="shared" si="267"/>
        <v>34.622991083410284</v>
      </c>
      <c r="BC162" s="21">
        <f t="shared" si="268"/>
        <v>34.109688888918527</v>
      </c>
      <c r="BD162" s="21">
        <f t="shared" si="269"/>
        <v>33.924563687316891</v>
      </c>
      <c r="BE162" s="21">
        <f t="shared" si="270"/>
        <v>33.561037158057843</v>
      </c>
      <c r="BF162" s="21">
        <f t="shared" si="271"/>
        <v>33.206782451987692</v>
      </c>
      <c r="BG162" s="21">
        <f t="shared" si="272"/>
        <v>32.870691955826487</v>
      </c>
      <c r="BH162" s="21">
        <f t="shared" si="273"/>
        <v>32.575820297967539</v>
      </c>
    </row>
    <row r="163" spans="1:60" x14ac:dyDescent="0.3">
      <c r="A163" s="9" t="s">
        <v>147</v>
      </c>
      <c r="B163" s="9" t="s">
        <v>118</v>
      </c>
      <c r="C163" s="9" t="s">
        <v>5</v>
      </c>
      <c r="D163" s="36" t="s">
        <v>81</v>
      </c>
      <c r="E163" s="36" t="s">
        <v>79</v>
      </c>
      <c r="F163" s="36" t="s">
        <v>90</v>
      </c>
      <c r="G163" s="36" t="s">
        <v>90</v>
      </c>
      <c r="H163" s="36" t="s">
        <v>80</v>
      </c>
      <c r="I163" s="9" t="s">
        <v>145</v>
      </c>
      <c r="J163" s="10">
        <f>SUMIFS('Historical Data'!D$2:D$93,'Historical Data'!$B$2:$B$93,'Final Prices IND without CO2 '!$D163,'Historical Data'!$A$2:$A$93,'Final Prices IND without CO2 '!$C163)</f>
        <v>11.061034757650303</v>
      </c>
      <c r="K163" s="10">
        <f>SUMIFS('Historical Data'!E$2:E$93,'Historical Data'!$B$2:$B$93,'Final Prices IND without CO2 '!$D163,'Historical Data'!$A$2:$A$93,'Final Prices IND without CO2 '!$C163)</f>
        <v>11.433839178378598</v>
      </c>
      <c r="L163" s="10">
        <f>SUMIFS('Historical Data'!F$2:F$93,'Historical Data'!$B$2:$B$93,'Final Prices IND without CO2 '!$D163,'Historical Data'!$A$2:$A$93,'Final Prices IND without CO2 '!$C163)</f>
        <v>14.243420978566801</v>
      </c>
      <c r="M163" s="10">
        <f>SUMIFS('Historical Data'!G$2:G$93,'Historical Data'!$B$2:$B$93,'Final Prices IND without CO2 '!$D163,'Historical Data'!$A$2:$A$93,'Final Prices IND without CO2 '!$C163)</f>
        <v>13.636905719508709</v>
      </c>
      <c r="N163" s="10">
        <f>SUMIFS('Historical Data'!H$2:H$93,'Historical Data'!$B$2:$B$93,'Final Prices IND without CO2 '!$D163,'Historical Data'!$A$2:$A$93,'Final Prices IND without CO2 '!$C163)</f>
        <v>23.749841777723411</v>
      </c>
      <c r="O163" s="10">
        <f>SUMIFS('Historical Data'!I$2:I$93,'Historical Data'!$B$2:$B$93,'Final Prices IND without CO2 '!$D163,'Historical Data'!$A$2:$A$93,'Final Prices IND without CO2 '!$C163)</f>
        <v>24.222639136361522</v>
      </c>
      <c r="P163" s="10">
        <f>SUMIFS('Historical Data'!J$2:J$93,'Historical Data'!$B$2:$B$93,'Final Prices IND without CO2 '!$D163,'Historical Data'!$A$2:$A$93,'Final Prices IND without CO2 '!$C163)</f>
        <v>23.988324190447823</v>
      </c>
      <c r="Q163" s="10">
        <f>SUMIFS('Historical Data'!K$2:K$93,'Historical Data'!$B$2:$B$93,'Final Prices IND without CO2 '!$D163,'Historical Data'!$A$2:$A$93,'Final Prices IND without CO2 '!$C163)</f>
        <v>24.090497168769115</v>
      </c>
      <c r="R163" s="10">
        <f>SUMIFS('Historical Data'!L$2:L$93,'Historical Data'!$B$2:$B$93,'Final Prices IND without CO2 '!$D163,'Historical Data'!$A$2:$A$93,'Final Prices IND without CO2 '!$C163)</f>
        <v>26.859489943464819</v>
      </c>
      <c r="S163" s="10">
        <f>SUMIFS('Historical Data'!M$2:M$93,'Historical Data'!$B$2:$B$93,'Final Prices IND without CO2 '!$D163,'Historical Data'!$A$2:$A$93,'Final Prices IND without CO2 '!$C163)</f>
        <v>27.465068398008739</v>
      </c>
      <c r="T163" s="10">
        <f>SUMIFS('Historical Data'!N$2:N$93,'Historical Data'!$B$2:$B$93,'Final Prices IND without CO2 '!$D163,'Historical Data'!$A$2:$A$93,'Final Prices IND without CO2 '!$C163)</f>
        <v>24.243958005445705</v>
      </c>
      <c r="U163" s="10">
        <f>SUMIFS('Historical Data'!O$2:O$93,'Historical Data'!$B$2:$B$93,'Final Prices IND without CO2 '!$D163,'Historical Data'!$A$2:$A$93,'Final Prices IND without CO2 '!$C163)</f>
        <v>26.423814558098542</v>
      </c>
      <c r="V163" s="10">
        <f>SUMIFS('Historical Data'!P$2:P$93,'Historical Data'!$B$2:$B$93,'Final Prices IND without CO2 '!$D163,'Historical Data'!$A$2:$A$93,'Final Prices IND without CO2 '!$C163)</f>
        <v>28.473332710728311</v>
      </c>
      <c r="W163" s="10">
        <f>SUMIFS('Historical Data'!Q$2:Q$93,'Historical Data'!$B$2:$B$93,'Final Prices IND without CO2 '!$D163,'Historical Data'!$A$2:$A$93,'Final Prices IND without CO2 '!$C163)</f>
        <v>24.398600791742972</v>
      </c>
      <c r="X163" s="10">
        <f>SUMIFS('Historical Data'!R$2:R$93,'Historical Data'!$B$2:$B$93,'Final Prices IND without CO2 '!$D163,'Historical Data'!$A$2:$A$93,'Final Prices IND without CO2 '!$C163)</f>
        <v>22.097344880272384</v>
      </c>
      <c r="Y163" s="10">
        <f>SUMIFS('Historical Data'!S$2:S$93,'Historical Data'!$B$2:$B$93,'Final Prices IND without CO2 '!$D163,'Historical Data'!$A$2:$A$93,'Final Prices IND without CO2 '!$C163)</f>
        <v>21.615249517951561</v>
      </c>
      <c r="Z163" s="10">
        <f>SUMIFS('Historical Data'!T$2:T$93,'Historical Data'!$B$2:$B$93,'Final Prices IND without CO2 '!$D163,'Historical Data'!$A$2:$A$93,'Final Prices IND without CO2 '!$C163)</f>
        <v>21.055303073948394</v>
      </c>
      <c r="AA163" s="10">
        <f>SUMIFS('Historical Data'!U$2:U$93,'Historical Data'!$B$2:$B$93,'Final Prices IND without CO2 '!$D163,'Historical Data'!$A$2:$A$93,'Final Prices IND without CO2 '!$C163)</f>
        <v>21.297917932754007</v>
      </c>
      <c r="AB163" s="12">
        <f>AA163*('Projection of Coal-OIl-Gas-CO2'!P$22/'Projection of Coal-OIl-Gas-CO2'!O$22)</f>
        <v>21.611017173109484</v>
      </c>
      <c r="AC163" s="12">
        <f>AB163*('Projection of Coal-OIl-Gas-CO2'!Q$22/'Projection of Coal-OIl-Gas-CO2'!P$22)</f>
        <v>20.392653394002807</v>
      </c>
      <c r="AD163" s="12">
        <f>AC163*('Projection of Coal-OIl-Gas-CO2'!R$22/'Projection of Coal-OIl-Gas-CO2'!Q$22)</f>
        <v>18.388992399840507</v>
      </c>
      <c r="AE163" s="12">
        <f>AD163*('Projection of Coal-OIl-Gas-CO2'!S$22/'Projection of Coal-OIl-Gas-CO2'!R$22)</f>
        <v>17.719080843153321</v>
      </c>
      <c r="AF163" s="12">
        <f>AE163*('Projection of Coal-OIl-Gas-CO2'!T$22/'Projection of Coal-OIl-Gas-CO2'!S$22)</f>
        <v>17.757910691209499</v>
      </c>
      <c r="AG163" s="12">
        <f>AF163*('Projection of Coal-OIl-Gas-CO2'!U$22/'Projection of Coal-OIl-Gas-CO2'!T$22)</f>
        <v>17.807166259205822</v>
      </c>
      <c r="AH163" s="12">
        <f>AG163*('Projection of Coal-OIl-Gas-CO2'!V$22/'Projection of Coal-OIl-Gas-CO2'!U$22)</f>
        <v>17.859692115377928</v>
      </c>
      <c r="AI163" s="12">
        <f>AH163*('Projection of Coal-OIl-Gas-CO2'!W$22/'Projection of Coal-OIl-Gas-CO2'!V$22)</f>
        <v>17.917505047756318</v>
      </c>
      <c r="AJ163" s="12">
        <f>AI163*('Projection of Coal-OIl-Gas-CO2'!X$22/'Projection of Coal-OIl-Gas-CO2'!W$22)</f>
        <v>17.932804900813057</v>
      </c>
      <c r="AK163" s="12">
        <f>AJ163*('Projection of Coal-OIl-Gas-CO2'!Y$22/'Projection of Coal-OIl-Gas-CO2'!X$22)</f>
        <v>17.922729452881153</v>
      </c>
      <c r="AL163" s="12">
        <f>AK163*('Projection of Coal-OIl-Gas-CO2'!Z$22/'Projection of Coal-OIl-Gas-CO2'!Y$22)</f>
        <v>17.91755675358225</v>
      </c>
      <c r="AM163" s="12">
        <f>AL163*('Projection of Coal-OIl-Gas-CO2'!AA$22/'Projection of Coal-OIl-Gas-CO2'!Z$22)</f>
        <v>17.921753133361943</v>
      </c>
      <c r="AN163" s="12">
        <f>AM163*('Projection of Coal-OIl-Gas-CO2'!AB$22/'Projection of Coal-OIl-Gas-CO2'!AA$22)</f>
        <v>17.933470723043094</v>
      </c>
      <c r="AO163" s="12">
        <f>AN163*('Projection of Coal-OIl-Gas-CO2'!AC$22/'Projection of Coal-OIl-Gas-CO2'!AB$22)</f>
        <v>17.943772936672005</v>
      </c>
      <c r="AP163" s="12">
        <f>AO163*('Projection of Coal-OIl-Gas-CO2'!AD$22/'Projection of Coal-OIl-Gas-CO2'!AC$22)</f>
        <v>17.960616853785861</v>
      </c>
      <c r="AQ163" s="12">
        <f>AP163*('Projection of Coal-OIl-Gas-CO2'!AE$22/'Projection of Coal-OIl-Gas-CO2'!AD$22)</f>
        <v>17.98018291713959</v>
      </c>
      <c r="AR163" s="12">
        <f>AQ163*('Projection of Coal-OIl-Gas-CO2'!AF$22/'Projection of Coal-OIl-Gas-CO2'!AE$22)</f>
        <v>17.995993223799058</v>
      </c>
      <c r="AS163" s="12">
        <f>AR163*('Projection of Coal-OIl-Gas-CO2'!AG$22/'Projection of Coal-OIl-Gas-CO2'!AF$22)</f>
        <v>18.014431945486201</v>
      </c>
      <c r="AT163" s="12">
        <f>AS163*('Projection of Coal-OIl-Gas-CO2'!AH$22/'Projection of Coal-OIl-Gas-CO2'!AG$22)</f>
        <v>18.034943891305499</v>
      </c>
      <c r="AU163" s="12">
        <f>AT163*('Projection of Coal-OIl-Gas-CO2'!AI$22/'Projection of Coal-OIl-Gas-CO2'!AH$22)</f>
        <v>18.057719506181542</v>
      </c>
      <c r="AV163" s="12">
        <f>AU163*('Projection of Coal-OIl-Gas-CO2'!AJ$22/'Projection of Coal-OIl-Gas-CO2'!AI$22)</f>
        <v>18.082665958002199</v>
      </c>
      <c r="AW163" s="12">
        <f>AV163*('Projection of Coal-OIl-Gas-CO2'!AK$22/'Projection of Coal-OIl-Gas-CO2'!AJ$22)</f>
        <v>18.107288583653919</v>
      </c>
      <c r="AX163" s="12">
        <f>AW163*('Projection of Coal-OIl-Gas-CO2'!AL$22/'Projection of Coal-OIl-Gas-CO2'!AK$22)</f>
        <v>18.134193112542658</v>
      </c>
      <c r="AY163" s="12">
        <f>AX163*('Projection of Coal-OIl-Gas-CO2'!AM$22/'Projection of Coal-OIl-Gas-CO2'!AL$22)</f>
        <v>18.110006185353861</v>
      </c>
      <c r="AZ163" s="12">
        <f>AY163*('Projection of Coal-OIl-Gas-CO2'!AN$22/'Projection of Coal-OIl-Gas-CO2'!AM$22)</f>
        <v>18.097329302876886</v>
      </c>
      <c r="BA163" s="12">
        <f>AZ163*('Projection of Coal-OIl-Gas-CO2'!AO$22/'Projection of Coal-OIl-Gas-CO2'!AN$22)</f>
        <v>18.068071195048695</v>
      </c>
      <c r="BB163" s="12">
        <f>BA163*('Projection of Coal-OIl-Gas-CO2'!AP$22/'Projection of Coal-OIl-Gas-CO2'!AO$22)</f>
        <v>18.021105523113349</v>
      </c>
      <c r="BC163" s="12">
        <f>BB163*('Projection of Coal-OIl-Gas-CO2'!AQ$22/'Projection of Coal-OIl-Gas-CO2'!AP$22)</f>
        <v>17.95821589168159</v>
      </c>
      <c r="BD163" s="12">
        <f>BC163*('Projection of Coal-OIl-Gas-CO2'!AR$22/'Projection of Coal-OIl-Gas-CO2'!AQ$22)</f>
        <v>17.889500278320323</v>
      </c>
      <c r="BE163" s="12">
        <f>BD163*('Projection of Coal-OIl-Gas-CO2'!AS$22/'Projection of Coal-OIl-Gas-CO2'!AR$22)</f>
        <v>17.801837579857118</v>
      </c>
      <c r="BF163" s="12">
        <f>BE163*('Projection of Coal-OIl-Gas-CO2'!AT$22/'Projection of Coal-OIl-Gas-CO2'!AS$22)</f>
        <v>17.701294967140612</v>
      </c>
      <c r="BG163" s="12">
        <f>BF163*('Projection of Coal-OIl-Gas-CO2'!AU$22/'Projection of Coal-OIl-Gas-CO2'!AT$22)</f>
        <v>17.588452751702139</v>
      </c>
      <c r="BH163" s="12">
        <f>BG163*('Projection of Coal-OIl-Gas-CO2'!AV$22/'Projection of Coal-OIl-Gas-CO2'!AU$22)</f>
        <v>17.462492599317219</v>
      </c>
    </row>
    <row r="164" spans="1:60" x14ac:dyDescent="0.3">
      <c r="A164" s="9" t="s">
        <v>147</v>
      </c>
      <c r="B164" s="9" t="s">
        <v>118</v>
      </c>
      <c r="C164" s="9" t="s">
        <v>9</v>
      </c>
      <c r="D164" s="36" t="s">
        <v>81</v>
      </c>
      <c r="E164" s="36" t="s">
        <v>79</v>
      </c>
      <c r="F164" s="36" t="s">
        <v>90</v>
      </c>
      <c r="G164" s="36" t="s">
        <v>90</v>
      </c>
      <c r="H164" s="36" t="s">
        <v>80</v>
      </c>
      <c r="I164" s="9" t="s">
        <v>145</v>
      </c>
      <c r="J164" s="10">
        <f>SUMIFS('Historical Data'!D$2:D$93,'Historical Data'!$B$2:$B$93,'Final Prices IND without CO2 '!$D164,'Historical Data'!$A$2:$A$93,'Final Prices IND without CO2 '!$C164)</f>
        <v>5.7791382927403117</v>
      </c>
      <c r="K164" s="10">
        <f>SUMIFS('Historical Data'!E$2:E$93,'Historical Data'!$B$2:$B$93,'Final Prices IND without CO2 '!$D164,'Historical Data'!$A$2:$A$93,'Final Prices IND without CO2 '!$C164)</f>
        <v>6.6631665675524934</v>
      </c>
      <c r="L164" s="10">
        <f>SUMIFS('Historical Data'!F$2:F$93,'Historical Data'!$B$2:$B$93,'Final Prices IND without CO2 '!$D164,'Historical Data'!$A$2:$A$93,'Final Prices IND without CO2 '!$C164)</f>
        <v>5.8475600430043171</v>
      </c>
      <c r="M164" s="10">
        <f>SUMIFS('Historical Data'!G$2:G$93,'Historical Data'!$B$2:$B$93,'Final Prices IND without CO2 '!$D164,'Historical Data'!$A$2:$A$93,'Final Prices IND without CO2 '!$C164)</f>
        <v>4.9125503412199913</v>
      </c>
      <c r="N164" s="10">
        <f>SUMIFS('Historical Data'!H$2:H$93,'Historical Data'!$B$2:$B$93,'Final Prices IND without CO2 '!$D164,'Historical Data'!$A$2:$A$93,'Final Prices IND without CO2 '!$C164)</f>
        <v>8.924717726950492</v>
      </c>
      <c r="O164" s="10">
        <f>SUMIFS('Historical Data'!I$2:I$93,'Historical Data'!$B$2:$B$93,'Final Prices IND without CO2 '!$D164,'Historical Data'!$A$2:$A$93,'Final Prices IND without CO2 '!$C164)</f>
        <v>10.092580259191823</v>
      </c>
      <c r="P164" s="10">
        <f>SUMIFS('Historical Data'!J$2:J$93,'Historical Data'!$B$2:$B$93,'Final Prices IND without CO2 '!$D164,'Historical Data'!$A$2:$A$93,'Final Prices IND without CO2 '!$C164)</f>
        <v>7.7259844216533837</v>
      </c>
      <c r="Q164" s="10">
        <f>SUMIFS('Historical Data'!K$2:K$93,'Historical Data'!$B$2:$B$93,'Final Prices IND without CO2 '!$D164,'Historical Data'!$A$2:$A$93,'Final Prices IND without CO2 '!$C164)</f>
        <v>8.3024694051637447</v>
      </c>
      <c r="R164" s="10">
        <f>SUMIFS('Historical Data'!L$2:L$93,'Historical Data'!$B$2:$B$93,'Final Prices IND without CO2 '!$D164,'Historical Data'!$A$2:$A$93,'Final Prices IND without CO2 '!$C164)</f>
        <v>12.865057596472944</v>
      </c>
      <c r="S164" s="10">
        <f>SUMIFS('Historical Data'!M$2:M$93,'Historical Data'!$B$2:$B$93,'Final Prices IND without CO2 '!$D164,'Historical Data'!$A$2:$A$93,'Final Prices IND without CO2 '!$C164)</f>
        <v>7.9731081993823461</v>
      </c>
      <c r="T164" s="10">
        <f>SUMIFS('Historical Data'!N$2:N$93,'Historical Data'!$B$2:$B$93,'Final Prices IND without CO2 '!$D164,'Historical Data'!$A$2:$A$93,'Final Prices IND without CO2 '!$C164)</f>
        <v>10.39959823955112</v>
      </c>
      <c r="U164" s="10">
        <f>SUMIFS('Historical Data'!O$2:O$93,'Historical Data'!$B$2:$B$93,'Final Prices IND without CO2 '!$D164,'Historical Data'!$A$2:$A$93,'Final Prices IND without CO2 '!$C164)</f>
        <v>12.40547180803936</v>
      </c>
      <c r="V164" s="10">
        <f>SUMIFS('Historical Data'!P$2:P$93,'Historical Data'!$B$2:$B$93,'Final Prices IND without CO2 '!$D164,'Historical Data'!$A$2:$A$93,'Final Prices IND without CO2 '!$C164)</f>
        <v>9.4471307041101813</v>
      </c>
      <c r="W164" s="10">
        <f>SUMIFS('Historical Data'!Q$2:Q$93,'Historical Data'!$B$2:$B$93,'Final Prices IND without CO2 '!$D164,'Historical Data'!$A$2:$A$93,'Final Prices IND without CO2 '!$C164)</f>
        <v>8.1966892917037679</v>
      </c>
      <c r="X164" s="10">
        <f>SUMIFS('Historical Data'!R$2:R$93,'Historical Data'!$B$2:$B$93,'Final Prices IND without CO2 '!$D164,'Historical Data'!$A$2:$A$93,'Final Prices IND without CO2 '!$C164)</f>
        <v>6.9168217113335269</v>
      </c>
      <c r="Y164" s="10">
        <f>SUMIFS('Historical Data'!S$2:S$93,'Historical Data'!$B$2:$B$93,'Final Prices IND without CO2 '!$D164,'Historical Data'!$A$2:$A$93,'Final Prices IND without CO2 '!$C164)</f>
        <v>6.0065366445774231</v>
      </c>
      <c r="Z164" s="10">
        <f>SUMIFS('Historical Data'!T$2:T$93,'Historical Data'!$B$2:$B$93,'Final Prices IND without CO2 '!$D164,'Historical Data'!$A$2:$A$93,'Final Prices IND without CO2 '!$C164)</f>
        <v>5.601863360002552</v>
      </c>
      <c r="AA164" s="10">
        <f>SUMIFS('Historical Data'!U$2:U$93,'Historical Data'!$B$2:$B$93,'Final Prices IND without CO2 '!$D164,'Historical Data'!$A$2:$A$93,'Final Prices IND without CO2 '!$C164)</f>
        <v>5.6664121951991806</v>
      </c>
      <c r="AB164" s="12">
        <f>AA164*('Projection of Coal-OIl-Gas-CO2'!P$22/'Projection of Coal-OIl-Gas-CO2'!O$22)</f>
        <v>5.7497137347890863</v>
      </c>
      <c r="AC164" s="12">
        <f>AB164*('Projection of Coal-OIl-Gas-CO2'!Q$22/'Projection of Coal-OIl-Gas-CO2'!P$22)</f>
        <v>5.4255622661846461</v>
      </c>
      <c r="AD164" s="12">
        <f>AC164*('Projection of Coal-OIl-Gas-CO2'!R$22/'Projection of Coal-OIl-Gas-CO2'!Q$22)</f>
        <v>4.8924787446773372</v>
      </c>
      <c r="AE164" s="12">
        <f>AD164*('Projection of Coal-OIl-Gas-CO2'!S$22/'Projection of Coal-OIl-Gas-CO2'!R$22)</f>
        <v>4.7142455940706629</v>
      </c>
      <c r="AF164" s="12">
        <f>AE164*('Projection of Coal-OIl-Gas-CO2'!T$22/'Projection of Coal-OIl-Gas-CO2'!S$22)</f>
        <v>4.7245764595222983</v>
      </c>
      <c r="AG164" s="12">
        <f>AF164*('Projection of Coal-OIl-Gas-CO2'!U$22/'Projection of Coal-OIl-Gas-CO2'!T$22)</f>
        <v>4.7376811372685959</v>
      </c>
      <c r="AH164" s="12">
        <f>AG164*('Projection of Coal-OIl-Gas-CO2'!V$22/'Projection of Coal-OIl-Gas-CO2'!U$22)</f>
        <v>4.7516558907124136</v>
      </c>
      <c r="AI164" s="12">
        <f>AH164*('Projection of Coal-OIl-Gas-CO2'!W$22/'Projection of Coal-OIl-Gas-CO2'!V$22)</f>
        <v>4.7670372958856086</v>
      </c>
      <c r="AJ164" s="12">
        <f>AI164*('Projection of Coal-OIl-Gas-CO2'!X$22/'Projection of Coal-OIl-Gas-CO2'!W$22)</f>
        <v>4.7711078944398517</v>
      </c>
      <c r="AK164" s="12">
        <f>AJ164*('Projection of Coal-OIl-Gas-CO2'!Y$22/'Projection of Coal-OIl-Gas-CO2'!X$22)</f>
        <v>4.7684272736761839</v>
      </c>
      <c r="AL164" s="12">
        <f>AK164*('Projection of Coal-OIl-Gas-CO2'!Z$22/'Projection of Coal-OIl-Gas-CO2'!Y$22)</f>
        <v>4.7670510524661136</v>
      </c>
      <c r="AM164" s="12">
        <f>AL164*('Projection of Coal-OIl-Gas-CO2'!AA$22/'Projection of Coal-OIl-Gas-CO2'!Z$22)</f>
        <v>4.7681675192322279</v>
      </c>
      <c r="AN164" s="12">
        <f>AM164*('Projection of Coal-OIl-Gas-CO2'!AB$22/'Projection of Coal-OIl-Gas-CO2'!AA$22)</f>
        <v>4.7712850396056865</v>
      </c>
      <c r="AO164" s="12">
        <f>AN164*('Projection of Coal-OIl-Gas-CO2'!AC$22/'Projection of Coal-OIl-Gas-CO2'!AB$22)</f>
        <v>4.7740259924597979</v>
      </c>
      <c r="AP164" s="12">
        <f>AO164*('Projection of Coal-OIl-Gas-CO2'!AD$22/'Projection of Coal-OIl-Gas-CO2'!AC$22)</f>
        <v>4.7785073965881377</v>
      </c>
      <c r="AQ164" s="12">
        <f>AP164*('Projection of Coal-OIl-Gas-CO2'!AE$22/'Projection of Coal-OIl-Gas-CO2'!AD$22)</f>
        <v>4.7837130406491983</v>
      </c>
      <c r="AR164" s="12">
        <f>AQ164*('Projection of Coal-OIl-Gas-CO2'!AF$22/'Projection of Coal-OIl-Gas-CO2'!AE$22)</f>
        <v>4.7879194478082416</v>
      </c>
      <c r="AS164" s="12">
        <f>AR164*('Projection of Coal-OIl-Gas-CO2'!AG$22/'Projection of Coal-OIl-Gas-CO2'!AF$22)</f>
        <v>4.7928251572659368</v>
      </c>
      <c r="AT164" s="12">
        <f>AS164*('Projection of Coal-OIl-Gas-CO2'!AH$22/'Projection of Coal-OIl-Gas-CO2'!AG$22)</f>
        <v>4.798282457848309</v>
      </c>
      <c r="AU164" s="12">
        <f>AT164*('Projection of Coal-OIl-Gas-CO2'!AI$22/'Projection of Coal-OIl-Gas-CO2'!AH$22)</f>
        <v>4.8043420183318384</v>
      </c>
      <c r="AV164" s="12">
        <f>AU164*('Projection of Coal-OIl-Gas-CO2'!AJ$22/'Projection of Coal-OIl-Gas-CO2'!AI$22)</f>
        <v>4.8109791402922975</v>
      </c>
      <c r="AW164" s="12">
        <f>AV164*('Projection of Coal-OIl-Gas-CO2'!AK$22/'Projection of Coal-OIl-Gas-CO2'!AJ$22)</f>
        <v>4.8175301067628817</v>
      </c>
      <c r="AX164" s="12">
        <f>AW164*('Projection of Coal-OIl-Gas-CO2'!AL$22/'Projection of Coal-OIl-Gas-CO2'!AK$22)</f>
        <v>4.8246881844248675</v>
      </c>
      <c r="AY164" s="12">
        <f>AX164*('Projection of Coal-OIl-Gas-CO2'!AM$22/'Projection of Coal-OIl-Gas-CO2'!AL$22)</f>
        <v>4.8182531375991768</v>
      </c>
      <c r="AZ164" s="12">
        <f>AY164*('Projection of Coal-OIl-Gas-CO2'!AN$22/'Projection of Coal-OIl-Gas-CO2'!AM$22)</f>
        <v>4.8148803928223662</v>
      </c>
      <c r="BA164" s="12">
        <f>AZ164*('Projection of Coal-OIl-Gas-CO2'!AO$22/'Projection of Coal-OIl-Gas-CO2'!AN$22)</f>
        <v>4.8070961343080096</v>
      </c>
      <c r="BB164" s="12">
        <f>BA164*('Projection of Coal-OIl-Gas-CO2'!AP$22/'Projection of Coal-OIl-Gas-CO2'!AO$22)</f>
        <v>4.7946006942818791</v>
      </c>
      <c r="BC164" s="12">
        <f>BB164*('Projection of Coal-OIl-Gas-CO2'!AQ$22/'Projection of Coal-OIl-Gas-CO2'!AP$22)</f>
        <v>4.7778686092197775</v>
      </c>
      <c r="BD164" s="12">
        <f>BC164*('Projection of Coal-OIl-Gas-CO2'!AR$22/'Projection of Coal-OIl-Gas-CO2'!AQ$22)</f>
        <v>4.7595864940017423</v>
      </c>
      <c r="BE164" s="12">
        <f>BD164*('Projection of Coal-OIl-Gas-CO2'!AS$22/'Projection of Coal-OIl-Gas-CO2'!AR$22)</f>
        <v>4.7362634168256363</v>
      </c>
      <c r="BF164" s="12">
        <f>BE164*('Projection of Coal-OIl-Gas-CO2'!AT$22/'Projection of Coal-OIl-Gas-CO2'!AS$22)</f>
        <v>4.7095135773045707</v>
      </c>
      <c r="BG164" s="12">
        <f>BF164*('Projection of Coal-OIl-Gas-CO2'!AU$22/'Projection of Coal-OIl-Gas-CO2'!AT$22)</f>
        <v>4.6794913700769563</v>
      </c>
      <c r="BH164" s="12">
        <f>BG164*('Projection of Coal-OIl-Gas-CO2'!AV$22/'Projection of Coal-OIl-Gas-CO2'!AU$22)</f>
        <v>4.6459790734366635</v>
      </c>
    </row>
    <row r="165" spans="1:60" x14ac:dyDescent="0.3">
      <c r="A165" s="9" t="s">
        <v>147</v>
      </c>
      <c r="B165" s="9" t="s">
        <v>118</v>
      </c>
      <c r="C165" s="9" t="s">
        <v>11</v>
      </c>
      <c r="D165" s="36" t="s">
        <v>81</v>
      </c>
      <c r="E165" s="36" t="s">
        <v>79</v>
      </c>
      <c r="F165" s="36" t="s">
        <v>90</v>
      </c>
      <c r="G165" s="36" t="s">
        <v>90</v>
      </c>
      <c r="H165" s="36" t="s">
        <v>80</v>
      </c>
      <c r="I165" s="9" t="s">
        <v>145</v>
      </c>
      <c r="J165" s="10">
        <f>SUMIFS('Historical Data'!D$2:D$93,'Historical Data'!$B$2:$B$93,'Final Prices IND without CO2 '!$D165,'Historical Data'!$A$2:$A$93,'Final Prices IND without CO2 '!$C165)</f>
        <v>5.4150723433009489</v>
      </c>
      <c r="K165" s="10">
        <f>SUMIFS('Historical Data'!E$2:E$93,'Historical Data'!$B$2:$B$93,'Final Prices IND without CO2 '!$D165,'Historical Data'!$A$2:$A$93,'Final Prices IND without CO2 '!$C165)</f>
        <v>6.2434098599243129</v>
      </c>
      <c r="L165" s="10">
        <f>SUMIFS('Historical Data'!F$2:F$93,'Historical Data'!$B$2:$B$93,'Final Prices IND without CO2 '!$D165,'Historical Data'!$A$2:$A$93,'Final Prices IND without CO2 '!$C165)</f>
        <v>5.4791837572811763</v>
      </c>
      <c r="M165" s="10">
        <f>SUMIFS('Historical Data'!G$2:G$93,'Historical Data'!$B$2:$B$93,'Final Prices IND without CO2 '!$D165,'Historical Data'!$A$2:$A$93,'Final Prices IND without CO2 '!$C165)</f>
        <v>4.6030764692429873</v>
      </c>
      <c r="N165" s="10">
        <f>SUMIFS('Historical Data'!H$2:H$93,'Historical Data'!$B$2:$B$93,'Final Prices IND without CO2 '!$D165,'Historical Data'!$A$2:$A$93,'Final Prices IND without CO2 '!$C165)</f>
        <v>8.3624910301396334</v>
      </c>
      <c r="O165" s="10">
        <f>SUMIFS('Historical Data'!I$2:I$93,'Historical Data'!$B$2:$B$93,'Final Prices IND without CO2 '!$D165,'Historical Data'!$A$2:$A$93,'Final Prices IND without CO2 '!$C165)</f>
        <v>9.4567822166062481</v>
      </c>
      <c r="P165" s="10">
        <f>SUMIFS('Historical Data'!J$2:J$93,'Historical Data'!$B$2:$B$93,'Final Prices IND without CO2 '!$D165,'Historical Data'!$A$2:$A$93,'Final Prices IND without CO2 '!$C165)</f>
        <v>7.2392738237505219</v>
      </c>
      <c r="Q165" s="10">
        <f>SUMIFS('Historical Data'!K$2:K$93,'Historical Data'!$B$2:$B$93,'Final Prices IND without CO2 '!$D165,'Historical Data'!$A$2:$A$93,'Final Prices IND without CO2 '!$C165)</f>
        <v>7.7794422247138133</v>
      </c>
      <c r="R165" s="10">
        <f>SUMIFS('Historical Data'!L$2:L$93,'Historical Data'!$B$2:$B$93,'Final Prices IND without CO2 '!$D165,'Historical Data'!$A$2:$A$93,'Final Prices IND without CO2 '!$C165)</f>
        <v>12.054602962719736</v>
      </c>
      <c r="S165" s="10">
        <f>SUMIFS('Historical Data'!M$2:M$93,'Historical Data'!$B$2:$B$93,'Final Prices IND without CO2 '!$D165,'Historical Data'!$A$2:$A$93,'Final Prices IND without CO2 '!$C165)</f>
        <v>8.306518700239419</v>
      </c>
      <c r="T165" s="10">
        <f>SUMIFS('Historical Data'!N$2:N$93,'Historical Data'!$B$2:$B$93,'Final Prices IND without CO2 '!$D165,'Historical Data'!$A$2:$A$93,'Final Prices IND without CO2 '!$C165)</f>
        <v>10.801583258805149</v>
      </c>
      <c r="U165" s="10">
        <f>SUMIFS('Historical Data'!O$2:O$93,'Historical Data'!$B$2:$B$93,'Final Prices IND without CO2 '!$D165,'Historical Data'!$A$2:$A$93,'Final Prices IND without CO2 '!$C165)</f>
        <v>12.551471141007243</v>
      </c>
      <c r="V165" s="10">
        <f>SUMIFS('Historical Data'!P$2:P$93,'Historical Data'!$B$2:$B$93,'Final Prices IND without CO2 '!$D165,'Historical Data'!$A$2:$A$93,'Final Prices IND without CO2 '!$C165)</f>
        <v>9.662190997867782</v>
      </c>
      <c r="W165" s="10">
        <f>SUMIFS('Historical Data'!Q$2:Q$93,'Historical Data'!$B$2:$B$93,'Final Prices IND without CO2 '!$D165,'Historical Data'!$A$2:$A$93,'Final Prices IND without CO2 '!$C165)</f>
        <v>9.8133276587840204</v>
      </c>
      <c r="X165" s="10">
        <f>SUMIFS('Historical Data'!R$2:R$93,'Historical Data'!$B$2:$B$93,'Final Prices IND without CO2 '!$D165,'Historical Data'!$A$2:$A$93,'Final Prices IND without CO2 '!$C165)</f>
        <v>8.2810309620261542</v>
      </c>
      <c r="Y165" s="10">
        <f>SUMIFS('Historical Data'!S$2:S$93,'Historical Data'!$B$2:$B$93,'Final Prices IND without CO2 '!$D165,'Historical Data'!$A$2:$A$93,'Final Prices IND without CO2 '!$C165)</f>
        <v>7.1912097787324143</v>
      </c>
      <c r="Z165" s="10">
        <f>SUMIFS('Historical Data'!T$2:T$93,'Historical Data'!$B$2:$B$93,'Final Prices IND without CO2 '!$D165,'Historical Data'!$A$2:$A$93,'Final Prices IND without CO2 '!$C165)</f>
        <v>6.7067225186981734</v>
      </c>
      <c r="AA165" s="10">
        <f>SUMIFS('Historical Data'!U$2:U$93,'Historical Data'!$B$2:$B$93,'Final Prices IND without CO2 '!$D165,'Historical Data'!$A$2:$A$93,'Final Prices IND without CO2 '!$C165)</f>
        <v>6.7840023626979331</v>
      </c>
      <c r="AB165" s="12">
        <f>AA165*('Projection of Coal-OIl-Gas-CO2'!P$22/'Projection of Coal-OIl-Gas-CO2'!O$22)</f>
        <v>6.8837335191911171</v>
      </c>
      <c r="AC165" s="12">
        <f>AB165*('Projection of Coal-OIl-Gas-CO2'!Q$22/'Projection of Coal-OIl-Gas-CO2'!P$22)</f>
        <v>6.4956494453308276</v>
      </c>
      <c r="AD165" s="12">
        <f>AC165*('Projection of Coal-OIl-Gas-CO2'!R$22/'Projection of Coal-OIl-Gas-CO2'!Q$22)</f>
        <v>5.8574255137070539</v>
      </c>
      <c r="AE165" s="12">
        <f>AD165*('Projection of Coal-OIl-Gas-CO2'!S$22/'Projection of Coal-OIl-Gas-CO2'!R$22)</f>
        <v>5.6440393227322421</v>
      </c>
      <c r="AF165" s="12">
        <f>AE165*('Projection of Coal-OIl-Gas-CO2'!T$22/'Projection of Coal-OIl-Gas-CO2'!S$22)</f>
        <v>5.656407751504859</v>
      </c>
      <c r="AG165" s="12">
        <f>AF165*('Projection of Coal-OIl-Gas-CO2'!U$22/'Projection of Coal-OIl-Gas-CO2'!T$22)</f>
        <v>5.6720970733774534</v>
      </c>
      <c r="AH165" s="12">
        <f>AG165*('Projection of Coal-OIl-Gas-CO2'!V$22/'Projection of Coal-OIl-Gas-CO2'!U$22)</f>
        <v>5.6888280765440253</v>
      </c>
      <c r="AI165" s="12">
        <f>AH165*('Projection of Coal-OIl-Gas-CO2'!W$22/'Projection of Coal-OIl-Gas-CO2'!V$22)</f>
        <v>5.7072431662766387</v>
      </c>
      <c r="AJ165" s="12">
        <f>AI165*('Projection of Coal-OIl-Gas-CO2'!X$22/'Projection of Coal-OIl-Gas-CO2'!W$22)</f>
        <v>5.7121166116347046</v>
      </c>
      <c r="AK165" s="12">
        <f>AJ165*('Projection of Coal-OIl-Gas-CO2'!Y$22/'Projection of Coal-OIl-Gas-CO2'!X$22)</f>
        <v>5.7089072902920703</v>
      </c>
      <c r="AL165" s="12">
        <f>AK165*('Projection of Coal-OIl-Gas-CO2'!Z$22/'Projection of Coal-OIl-Gas-CO2'!Y$22)</f>
        <v>5.7072596360764765</v>
      </c>
      <c r="AM165" s="12">
        <f>AL165*('Projection of Coal-OIl-Gas-CO2'!AA$22/'Projection of Coal-OIl-Gas-CO2'!Z$22)</f>
        <v>5.7085963043099683</v>
      </c>
      <c r="AN165" s="12">
        <f>AM165*('Projection of Coal-OIl-Gas-CO2'!AB$22/'Projection of Coal-OIl-Gas-CO2'!AA$22)</f>
        <v>5.7123286952569634</v>
      </c>
      <c r="AO165" s="12">
        <f>AN165*('Projection of Coal-OIl-Gas-CO2'!AC$22/'Projection of Coal-OIl-Gas-CO2'!AB$22)</f>
        <v>5.7156102480275317</v>
      </c>
      <c r="AP165" s="12">
        <f>AO165*('Projection of Coal-OIl-Gas-CO2'!AD$22/'Projection of Coal-OIl-Gas-CO2'!AC$22)</f>
        <v>5.7209755224106091</v>
      </c>
      <c r="AQ165" s="12">
        <f>AP165*('Projection of Coal-OIl-Gas-CO2'!AE$22/'Projection of Coal-OIl-Gas-CO2'!AD$22)</f>
        <v>5.7272078790399981</v>
      </c>
      <c r="AR165" s="12">
        <f>AQ165*('Projection of Coal-OIl-Gas-CO2'!AF$22/'Projection of Coal-OIl-Gas-CO2'!AE$22)</f>
        <v>5.7322439186224337</v>
      </c>
      <c r="AS165" s="12">
        <f>AR165*('Projection of Coal-OIl-Gas-CO2'!AG$22/'Projection of Coal-OIl-Gas-CO2'!AF$22)</f>
        <v>5.738117184351303</v>
      </c>
      <c r="AT165" s="12">
        <f>AS165*('Projection of Coal-OIl-Gas-CO2'!AH$22/'Projection of Coal-OIl-Gas-CO2'!AG$22)</f>
        <v>5.744650831881593</v>
      </c>
      <c r="AU165" s="12">
        <f>AT165*('Projection of Coal-OIl-Gas-CO2'!AI$22/'Projection of Coal-OIl-Gas-CO2'!AH$22)</f>
        <v>5.7519055234255658</v>
      </c>
      <c r="AV165" s="12">
        <f>AU165*('Projection of Coal-OIl-Gas-CO2'!AJ$22/'Projection of Coal-OIl-Gas-CO2'!AI$22)</f>
        <v>5.7598516892726979</v>
      </c>
      <c r="AW165" s="12">
        <f>AV165*('Projection of Coal-OIl-Gas-CO2'!AK$22/'Projection of Coal-OIl-Gas-CO2'!AJ$22)</f>
        <v>5.7676947071265792</v>
      </c>
      <c r="AX165" s="12">
        <f>AW165*('Projection of Coal-OIl-Gas-CO2'!AL$22/'Projection of Coal-OIl-Gas-CO2'!AK$22)</f>
        <v>5.7762645771075221</v>
      </c>
      <c r="AY165" s="12">
        <f>AX165*('Projection of Coal-OIl-Gas-CO2'!AM$22/'Projection of Coal-OIl-Gas-CO2'!AL$22)</f>
        <v>5.7685603418055891</v>
      </c>
      <c r="AZ165" s="12">
        <f>AY165*('Projection of Coal-OIl-Gas-CO2'!AN$22/'Projection of Coal-OIl-Gas-CO2'!AM$22)</f>
        <v>5.7645223883799552</v>
      </c>
      <c r="BA165" s="12">
        <f>AZ165*('Projection of Coal-OIl-Gas-CO2'!AO$22/'Projection of Coal-OIl-Gas-CO2'!AN$22)</f>
        <v>5.755202835489329</v>
      </c>
      <c r="BB165" s="12">
        <f>BA165*('Projection of Coal-OIl-Gas-CO2'!AP$22/'Projection of Coal-OIl-Gas-CO2'!AO$22)</f>
        <v>5.7402429116892142</v>
      </c>
      <c r="BC165" s="12">
        <f>BB165*('Projection of Coal-OIl-Gas-CO2'!AQ$22/'Projection of Coal-OIl-Gas-CO2'!AP$22)</f>
        <v>5.7202107465935779</v>
      </c>
      <c r="BD165" s="12">
        <f>BC165*('Projection of Coal-OIl-Gas-CO2'!AR$22/'Projection of Coal-OIl-Gas-CO2'!AQ$22)</f>
        <v>5.6983228378848985</v>
      </c>
      <c r="BE165" s="12">
        <f>BD165*('Projection of Coal-OIl-Gas-CO2'!AS$22/'Projection of Coal-OIl-Gas-CO2'!AR$22)</f>
        <v>5.6703997350082425</v>
      </c>
      <c r="BF165" s="12">
        <f>BE165*('Projection of Coal-OIl-Gas-CO2'!AT$22/'Projection of Coal-OIl-Gas-CO2'!AS$22)</f>
        <v>5.6383740072176574</v>
      </c>
      <c r="BG165" s="12">
        <f>BF165*('Projection of Coal-OIl-Gas-CO2'!AU$22/'Projection of Coal-OIl-Gas-CO2'!AT$22)</f>
        <v>5.6024305005066388</v>
      </c>
      <c r="BH165" s="12">
        <f>BG165*('Projection of Coal-OIl-Gas-CO2'!AV$22/'Projection of Coal-OIl-Gas-CO2'!AU$22)</f>
        <v>5.5623085517751649</v>
      </c>
    </row>
    <row r="166" spans="1:60" x14ac:dyDescent="0.3">
      <c r="A166" s="9" t="s">
        <v>147</v>
      </c>
      <c r="B166" s="9" t="s">
        <v>118</v>
      </c>
      <c r="C166" s="9" t="s">
        <v>13</v>
      </c>
      <c r="D166" s="36" t="s">
        <v>81</v>
      </c>
      <c r="E166" s="36" t="s">
        <v>79</v>
      </c>
      <c r="F166" s="36" t="s">
        <v>90</v>
      </c>
      <c r="G166" s="36" t="s">
        <v>90</v>
      </c>
      <c r="H166" s="36" t="s">
        <v>80</v>
      </c>
      <c r="I166" s="9" t="s">
        <v>145</v>
      </c>
      <c r="J166" s="10">
        <f>SUMIFS('Historical Data'!D$2:D$93,'Historical Data'!$B$2:$B$93,'Final Prices IND without CO2 '!$D166,'Historical Data'!$A$2:$A$93,'Final Prices IND without CO2 '!$C166)</f>
        <v>4.8819772443649807</v>
      </c>
      <c r="K166" s="10">
        <f>SUMIFS('Historical Data'!E$2:E$93,'Historical Data'!$B$2:$B$93,'Final Prices IND without CO2 '!$D166,'Historical Data'!$A$2:$A$93,'Final Prices IND without CO2 '!$C166)</f>
        <v>4.6078437290078096</v>
      </c>
      <c r="L166" s="10">
        <f>SUMIFS('Historical Data'!F$2:F$93,'Historical Data'!$B$2:$B$93,'Final Prices IND without CO2 '!$D166,'Historical Data'!$A$2:$A$93,'Final Prices IND without CO2 '!$C166)</f>
        <v>4.2104722665340493</v>
      </c>
      <c r="M166" s="10">
        <f>SUMIFS('Historical Data'!G$2:G$93,'Historical Data'!$B$2:$B$93,'Final Prices IND without CO2 '!$D166,'Historical Data'!$A$2:$A$93,'Final Prices IND without CO2 '!$C166)</f>
        <v>4.2923769976562216</v>
      </c>
      <c r="N166" s="10">
        <f>SUMIFS('Historical Data'!H$2:H$93,'Historical Data'!$B$2:$B$93,'Final Prices IND without CO2 '!$D166,'Historical Data'!$A$2:$A$93,'Final Prices IND without CO2 '!$C166)</f>
        <v>4.4351476425017227</v>
      </c>
      <c r="O166" s="10">
        <f>SUMIFS('Historical Data'!I$2:I$93,'Historical Data'!$B$2:$B$93,'Final Prices IND without CO2 '!$D166,'Historical Data'!$A$2:$A$93,'Final Prices IND without CO2 '!$C166)</f>
        <v>4.298998747886043</v>
      </c>
      <c r="P166" s="10">
        <f>SUMIFS('Historical Data'!J$2:J$93,'Historical Data'!$B$2:$B$93,'Final Prices IND without CO2 '!$D166,'Historical Data'!$A$2:$A$93,'Final Prices IND without CO2 '!$C166)</f>
        <v>4.2127240244401136</v>
      </c>
      <c r="Q166" s="10">
        <f>SUMIFS('Historical Data'!K$2:K$93,'Historical Data'!$B$2:$B$93,'Final Prices IND without CO2 '!$D166,'Historical Data'!$A$2:$A$93,'Final Prices IND without CO2 '!$C166)</f>
        <v>4.4962508548993334</v>
      </c>
      <c r="R166" s="10">
        <f>SUMIFS('Historical Data'!L$2:L$93,'Historical Data'!$B$2:$B$93,'Final Prices IND without CO2 '!$D166,'Historical Data'!$A$2:$A$93,'Final Prices IND without CO2 '!$C166)</f>
        <v>4.347540201066777</v>
      </c>
      <c r="S166" s="10">
        <f>SUMIFS('Historical Data'!M$2:M$93,'Historical Data'!$B$2:$B$93,'Final Prices IND without CO2 '!$D166,'Historical Data'!$A$2:$A$93,'Final Prices IND without CO2 '!$C166)</f>
        <v>4.388859381045723</v>
      </c>
      <c r="T166" s="10">
        <f>SUMIFS('Historical Data'!N$2:N$93,'Historical Data'!$B$2:$B$93,'Final Prices IND without CO2 '!$D166,'Historical Data'!$A$2:$A$93,'Final Prices IND without CO2 '!$C166)</f>
        <v>4.2616949499921928</v>
      </c>
      <c r="U166" s="10">
        <f>SUMIFS('Historical Data'!O$2:O$93,'Historical Data'!$B$2:$B$93,'Final Prices IND without CO2 '!$D166,'Historical Data'!$A$2:$A$93,'Final Prices IND without CO2 '!$C166)</f>
        <v>5.3331239172099076</v>
      </c>
      <c r="V166" s="10">
        <f>SUMIFS('Historical Data'!P$2:P$93,'Historical Data'!$B$2:$B$93,'Final Prices IND without CO2 '!$D166,'Historical Data'!$A$2:$A$93,'Final Prices IND without CO2 '!$C166)</f>
        <v>4.5610150423821922</v>
      </c>
      <c r="W166" s="10">
        <f>SUMIFS('Historical Data'!Q$2:Q$93,'Historical Data'!$B$2:$B$93,'Final Prices IND without CO2 '!$D166,'Historical Data'!$A$2:$A$93,'Final Prices IND without CO2 '!$C166)</f>
        <v>4.1330218280295821</v>
      </c>
      <c r="X166" s="10">
        <f>SUMIFS('Historical Data'!R$2:R$93,'Historical Data'!$B$2:$B$93,'Final Prices IND without CO2 '!$D166,'Historical Data'!$A$2:$A$93,'Final Prices IND without CO2 '!$C166)</f>
        <v>4.5121942475731043</v>
      </c>
      <c r="Y166" s="10">
        <f>SUMIFS('Historical Data'!S$2:S$93,'Historical Data'!$B$2:$B$93,'Final Prices IND without CO2 '!$D166,'Historical Data'!$A$2:$A$93,'Final Prices IND without CO2 '!$C166)</f>
        <v>5.0294721837106389</v>
      </c>
      <c r="Z166" s="10">
        <f>SUMIFS('Historical Data'!T$2:T$93,'Historical Data'!$B$2:$B$93,'Final Prices IND without CO2 '!$D166,'Historical Data'!$A$2:$A$93,'Final Prices IND without CO2 '!$C166)</f>
        <v>5.4828867168232653</v>
      </c>
      <c r="AA166" s="10">
        <f>SUMIFS('Historical Data'!U$2:U$93,'Historical Data'!$B$2:$B$93,'Final Prices IND without CO2 '!$D166,'Historical Data'!$A$2:$A$93,'Final Prices IND without CO2 '!$C166)</f>
        <v>6.4126488693304262</v>
      </c>
      <c r="AB166" s="12">
        <f>AA166*('Projection of Coal-OIl-Gas-CO2'!P$22/'Projection of Coal-OIl-Gas-CO2'!O$22)</f>
        <v>6.5069207834204876</v>
      </c>
      <c r="AC166" s="12">
        <f>AB166*('Projection of Coal-OIl-Gas-CO2'!Q$22/'Projection of Coal-OIl-Gas-CO2'!P$22)</f>
        <v>6.1400802718178911</v>
      </c>
      <c r="AD166" s="12">
        <f>AC166*('Projection of Coal-OIl-Gas-CO2'!R$22/'Projection of Coal-OIl-Gas-CO2'!Q$22)</f>
        <v>5.5367924551728533</v>
      </c>
      <c r="AE166" s="12">
        <f>AD166*('Projection of Coal-OIl-Gas-CO2'!S$22/'Projection of Coal-OIl-Gas-CO2'!R$22)</f>
        <v>5.3350869363467712</v>
      </c>
      <c r="AF166" s="12">
        <f>AE166*('Projection of Coal-OIl-Gas-CO2'!T$22/'Projection of Coal-OIl-Gas-CO2'!S$22)</f>
        <v>5.346778322425914</v>
      </c>
      <c r="AG166" s="12">
        <f>AF166*('Projection of Coal-OIl-Gas-CO2'!U$22/'Projection of Coal-OIl-Gas-CO2'!T$22)</f>
        <v>5.3616088172854184</v>
      </c>
      <c r="AH166" s="12">
        <f>AG166*('Projection of Coal-OIl-Gas-CO2'!V$22/'Projection of Coal-OIl-Gas-CO2'!U$22)</f>
        <v>5.3774239722341868</v>
      </c>
      <c r="AI166" s="12">
        <f>AH166*('Projection of Coal-OIl-Gas-CO2'!W$22/'Projection of Coal-OIl-Gas-CO2'!V$22)</f>
        <v>5.3948310275444529</v>
      </c>
      <c r="AJ166" s="12">
        <f>AI166*('Projection of Coal-OIl-Gas-CO2'!X$22/'Projection of Coal-OIl-Gas-CO2'!W$22)</f>
        <v>5.3994377025121656</v>
      </c>
      <c r="AK166" s="12">
        <f>AJ166*('Projection of Coal-OIl-Gas-CO2'!Y$22/'Projection of Coal-OIl-Gas-CO2'!X$22)</f>
        <v>5.3964040580971337</v>
      </c>
      <c r="AL166" s="12">
        <f>AK166*('Projection of Coal-OIl-Gas-CO2'!Z$22/'Projection of Coal-OIl-Gas-CO2'!Y$22)</f>
        <v>5.3948465957942346</v>
      </c>
      <c r="AM166" s="12">
        <f>AL166*('Projection of Coal-OIl-Gas-CO2'!AA$22/'Projection of Coal-OIl-Gas-CO2'!Z$22)</f>
        <v>5.3961100953595205</v>
      </c>
      <c r="AN166" s="12">
        <f>AM166*('Projection of Coal-OIl-Gas-CO2'!AB$22/'Projection of Coal-OIl-Gas-CO2'!AA$22)</f>
        <v>5.3996381767643493</v>
      </c>
      <c r="AO166" s="12">
        <f>AN166*('Projection of Coal-OIl-Gas-CO2'!AC$22/'Projection of Coal-OIl-Gas-CO2'!AB$22)</f>
        <v>5.4027400986887191</v>
      </c>
      <c r="AP166" s="12">
        <f>AO166*('Projection of Coal-OIl-Gas-CO2'!AD$22/'Projection of Coal-OIl-Gas-CO2'!AC$22)</f>
        <v>5.4078116801633174</v>
      </c>
      <c r="AQ166" s="12">
        <f>AP166*('Projection of Coal-OIl-Gas-CO2'!AE$22/'Projection of Coal-OIl-Gas-CO2'!AD$22)</f>
        <v>5.4137028801594242</v>
      </c>
      <c r="AR166" s="12">
        <f>AQ166*('Projection of Coal-OIl-Gas-CO2'!AF$22/'Projection of Coal-OIl-Gas-CO2'!AE$22)</f>
        <v>5.4184632490106761</v>
      </c>
      <c r="AS166" s="12">
        <f>AR166*('Projection of Coal-OIl-Gas-CO2'!AG$22/'Projection of Coal-OIl-Gas-CO2'!AF$22)</f>
        <v>5.4240150145941621</v>
      </c>
      <c r="AT166" s="12">
        <f>AS166*('Projection of Coal-OIl-Gas-CO2'!AH$22/'Projection of Coal-OIl-Gas-CO2'!AG$22)</f>
        <v>5.430191012951429</v>
      </c>
      <c r="AU166" s="12">
        <f>AT166*('Projection of Coal-OIl-Gas-CO2'!AI$22/'Projection of Coal-OIl-Gas-CO2'!AH$22)</f>
        <v>5.437048585670242</v>
      </c>
      <c r="AV166" s="12">
        <f>AU166*('Projection of Coal-OIl-Gas-CO2'!AJ$22/'Projection of Coal-OIl-Gas-CO2'!AI$22)</f>
        <v>5.4445597816738447</v>
      </c>
      <c r="AW166" s="12">
        <f>AV166*('Projection of Coal-OIl-Gas-CO2'!AK$22/'Projection of Coal-OIl-Gas-CO2'!AJ$22)</f>
        <v>5.4519734759628351</v>
      </c>
      <c r="AX166" s="12">
        <f>AW166*('Projection of Coal-OIl-Gas-CO2'!AL$22/'Projection of Coal-OIl-Gas-CO2'!AK$22)</f>
        <v>5.4600742347930167</v>
      </c>
      <c r="AY166" s="12">
        <f>AX166*('Projection of Coal-OIl-Gas-CO2'!AM$22/'Projection of Coal-OIl-Gas-CO2'!AL$22)</f>
        <v>5.4527917261562786</v>
      </c>
      <c r="AZ166" s="12">
        <f>AY166*('Projection of Coal-OIl-Gas-CO2'!AN$22/'Projection of Coal-OIl-Gas-CO2'!AM$22)</f>
        <v>5.4489748086369572</v>
      </c>
      <c r="BA166" s="12">
        <f>AZ166*('Projection of Coal-OIl-Gas-CO2'!AO$22/'Projection of Coal-OIl-Gas-CO2'!AN$22)</f>
        <v>5.4401654042305925</v>
      </c>
      <c r="BB166" s="12">
        <f>BA166*('Projection of Coal-OIl-Gas-CO2'!AP$22/'Projection of Coal-OIl-Gas-CO2'!AO$22)</f>
        <v>5.4260243804936961</v>
      </c>
      <c r="BC166" s="12">
        <f>BB166*('Projection of Coal-OIl-Gas-CO2'!AQ$22/'Projection of Coal-OIl-Gas-CO2'!AP$22)</f>
        <v>5.4070887678593156</v>
      </c>
      <c r="BD166" s="12">
        <f>BC166*('Projection of Coal-OIl-Gas-CO2'!AR$22/'Projection of Coal-OIl-Gas-CO2'!AQ$22)</f>
        <v>5.3863989942524411</v>
      </c>
      <c r="BE166" s="12">
        <f>BD166*('Projection of Coal-OIl-Gas-CO2'!AS$22/'Projection of Coal-OIl-Gas-CO2'!AR$22)</f>
        <v>5.3600043905189931</v>
      </c>
      <c r="BF166" s="12">
        <f>BE166*('Projection of Coal-OIl-Gas-CO2'!AT$22/'Projection of Coal-OIl-Gas-CO2'!AS$22)</f>
        <v>5.3297317378685438</v>
      </c>
      <c r="BG166" s="12">
        <f>BF166*('Projection of Coal-OIl-Gas-CO2'!AU$22/'Projection of Coal-OIl-Gas-CO2'!AT$22)</f>
        <v>5.2957557639010879</v>
      </c>
      <c r="BH166" s="12">
        <f>BG166*('Projection of Coal-OIl-Gas-CO2'!AV$22/'Projection of Coal-OIl-Gas-CO2'!AU$22)</f>
        <v>5.257830074107269</v>
      </c>
    </row>
    <row r="167" spans="1:60" x14ac:dyDescent="0.3">
      <c r="A167" s="9" t="s">
        <v>147</v>
      </c>
      <c r="B167" s="9" t="s">
        <v>118</v>
      </c>
      <c r="C167" s="9" t="s">
        <v>15</v>
      </c>
      <c r="D167" s="36" t="s">
        <v>81</v>
      </c>
      <c r="E167" s="36" t="s">
        <v>79</v>
      </c>
      <c r="F167" s="36" t="s">
        <v>90</v>
      </c>
      <c r="G167" s="36" t="s">
        <v>90</v>
      </c>
      <c r="H167" s="36" t="s">
        <v>80</v>
      </c>
      <c r="I167" s="9" t="s">
        <v>145</v>
      </c>
      <c r="J167" s="10">
        <f>SUMIFS('Historical Data'!D$2:D$93,'Historical Data'!$B$2:$B$93,'Final Prices IND without CO2 '!$D167,'Historical Data'!$A$2:$A$93,'Final Prices IND without CO2 '!$C167)</f>
        <v>13.274940214561196</v>
      </c>
      <c r="K167" s="10">
        <f>SUMIFS('Historical Data'!E$2:E$93,'Historical Data'!$B$2:$B$93,'Final Prices IND without CO2 '!$D167,'Historical Data'!$A$2:$A$93,'Final Prices IND without CO2 '!$C167)</f>
        <v>12.374390910606573</v>
      </c>
      <c r="L167" s="10">
        <f>SUMIFS('Historical Data'!F$2:F$93,'Historical Data'!$B$2:$B$93,'Final Prices IND without CO2 '!$D167,'Historical Data'!$A$2:$A$93,'Final Prices IND without CO2 '!$C167)</f>
        <v>11.000702795901198</v>
      </c>
      <c r="M167" s="10">
        <f>SUMIFS('Historical Data'!G$2:G$93,'Historical Data'!$B$2:$B$93,'Final Prices IND without CO2 '!$D167,'Historical Data'!$A$2:$A$93,'Final Prices IND without CO2 '!$C167)</f>
        <v>9.5777317596045091</v>
      </c>
      <c r="N167" s="10">
        <f>SUMIFS('Historical Data'!H$2:H$93,'Historical Data'!$B$2:$B$93,'Final Prices IND without CO2 '!$D167,'Historical Data'!$A$2:$A$93,'Final Prices IND without CO2 '!$C167)</f>
        <v>11.746810682753189</v>
      </c>
      <c r="O167" s="10">
        <f>SUMIFS('Historical Data'!I$2:I$93,'Historical Data'!$B$2:$B$93,'Final Prices IND without CO2 '!$D167,'Historical Data'!$A$2:$A$93,'Final Prices IND without CO2 '!$C167)</f>
        <v>13.498101058128597</v>
      </c>
      <c r="P167" s="10">
        <f>SUMIFS('Historical Data'!J$2:J$93,'Historical Data'!$B$2:$B$93,'Final Prices IND without CO2 '!$D167,'Historical Data'!$A$2:$A$93,'Final Prices IND without CO2 '!$C167)</f>
        <v>11.459404310914863</v>
      </c>
      <c r="Q167" s="10">
        <f>SUMIFS('Historical Data'!K$2:K$93,'Historical Data'!$B$2:$B$93,'Final Prices IND without CO2 '!$D167,'Historical Data'!$A$2:$A$93,'Final Prices IND without CO2 '!$C167)</f>
        <v>12.457836553826821</v>
      </c>
      <c r="R167" s="10">
        <f>SUMIFS('Historical Data'!L$2:L$93,'Historical Data'!$B$2:$B$93,'Final Prices IND without CO2 '!$D167,'Historical Data'!$A$2:$A$93,'Final Prices IND without CO2 '!$C167)</f>
        <v>17.850092092579139</v>
      </c>
      <c r="S167" s="10">
        <f>SUMIFS('Historical Data'!M$2:M$93,'Historical Data'!$B$2:$B$93,'Final Prices IND without CO2 '!$D167,'Historical Data'!$A$2:$A$93,'Final Prices IND without CO2 '!$C167)</f>
        <v>15.657978284600699</v>
      </c>
      <c r="T167" s="10">
        <f>SUMIFS('Historical Data'!N$2:N$93,'Historical Data'!$B$2:$B$93,'Final Prices IND without CO2 '!$D167,'Historical Data'!$A$2:$A$93,'Final Prices IND without CO2 '!$C167)</f>
        <v>15.889500327336636</v>
      </c>
      <c r="U167" s="10">
        <f>SUMIFS('Historical Data'!O$2:O$93,'Historical Data'!$B$2:$B$93,'Final Prices IND without CO2 '!$D167,'Historical Data'!$A$2:$A$93,'Final Prices IND without CO2 '!$C167)</f>
        <v>15.560025304184359</v>
      </c>
      <c r="V167" s="10">
        <f>SUMIFS('Historical Data'!P$2:P$93,'Historical Data'!$B$2:$B$93,'Final Prices IND without CO2 '!$D167,'Historical Data'!$A$2:$A$93,'Final Prices IND without CO2 '!$C167)</f>
        <v>15.99360820096291</v>
      </c>
      <c r="W167" s="10">
        <f>SUMIFS('Historical Data'!Q$2:Q$93,'Historical Data'!$B$2:$B$93,'Final Prices IND without CO2 '!$D167,'Historical Data'!$A$2:$A$93,'Final Prices IND without CO2 '!$C167)</f>
        <v>14.759486448504303</v>
      </c>
      <c r="X167" s="10">
        <f>SUMIFS('Historical Data'!R$2:R$93,'Historical Data'!$B$2:$B$93,'Final Prices IND without CO2 '!$D167,'Historical Data'!$A$2:$A$93,'Final Prices IND without CO2 '!$C167)</f>
        <v>13.553801528401101</v>
      </c>
      <c r="Y167" s="10">
        <f>SUMIFS('Historical Data'!S$2:S$93,'Historical Data'!$B$2:$B$93,'Final Prices IND without CO2 '!$D167,'Historical Data'!$A$2:$A$93,'Final Prices IND without CO2 '!$C167)</f>
        <v>13.058493726852957</v>
      </c>
      <c r="Z167" s="10">
        <f>SUMIFS('Historical Data'!T$2:T$93,'Historical Data'!$B$2:$B$93,'Final Prices IND without CO2 '!$D167,'Historical Data'!$A$2:$A$93,'Final Prices IND without CO2 '!$C167)</f>
        <v>12.522193890427801</v>
      </c>
      <c r="AA167" s="10">
        <f>SUMIFS('Historical Data'!U$2:U$93,'Historical Data'!$B$2:$B$93,'Final Prices IND without CO2 '!$D167,'Historical Data'!$A$2:$A$93,'Final Prices IND without CO2 '!$C167)</f>
        <v>13.836991689626108</v>
      </c>
      <c r="AB167" s="12">
        <f>AA167*('Projection of Coal-OIl-Gas-CO2'!P$22/'Projection of Coal-OIl-Gas-CO2'!O$22)</f>
        <v>14.040408361645691</v>
      </c>
      <c r="AC167" s="12">
        <f>AB167*('Projection of Coal-OIl-Gas-CO2'!Q$22/'Projection of Coal-OIl-Gas-CO2'!P$22)</f>
        <v>13.248852607713802</v>
      </c>
      <c r="AD167" s="12">
        <f>AC167*('Projection of Coal-OIl-Gas-CO2'!R$22/'Projection of Coal-OIl-Gas-CO2'!Q$22)</f>
        <v>11.947099046046908</v>
      </c>
      <c r="AE167" s="12">
        <f>AD167*('Projection of Coal-OIl-Gas-CO2'!S$22/'Projection of Coal-OIl-Gas-CO2'!R$22)</f>
        <v>11.511865861660867</v>
      </c>
      <c r="AF167" s="12">
        <f>AE167*('Projection of Coal-OIl-Gas-CO2'!T$22/'Projection of Coal-OIl-Gas-CO2'!S$22)</f>
        <v>11.53709312972337</v>
      </c>
      <c r="AG167" s="12">
        <f>AF167*('Projection of Coal-OIl-Gas-CO2'!U$22/'Projection of Coal-OIl-Gas-CO2'!T$22)</f>
        <v>11.569093858019199</v>
      </c>
      <c r="AH167" s="12">
        <f>AG167*('Projection of Coal-OIl-Gas-CO2'!V$22/'Projection of Coal-OIl-Gas-CO2'!U$22)</f>
        <v>11.603219251761383</v>
      </c>
      <c r="AI167" s="12">
        <f>AH167*('Projection of Coal-OIl-Gas-CO2'!W$22/'Projection of Coal-OIl-Gas-CO2'!V$22)</f>
        <v>11.640779592983398</v>
      </c>
      <c r="AJ167" s="12">
        <f>AI167*('Projection of Coal-OIl-Gas-CO2'!X$22/'Projection of Coal-OIl-Gas-CO2'!W$22)</f>
        <v>11.650719716720705</v>
      </c>
      <c r="AK167" s="12">
        <f>AJ167*('Projection of Coal-OIl-Gas-CO2'!Y$22/'Projection of Coal-OIl-Gas-CO2'!X$22)</f>
        <v>11.64417382384314</v>
      </c>
      <c r="AL167" s="12">
        <f>AK167*('Projection of Coal-OIl-Gas-CO2'!Z$22/'Projection of Coal-OIl-Gas-CO2'!Y$22)</f>
        <v>11.64081318561372</v>
      </c>
      <c r="AM167" s="12">
        <f>AL167*('Projection of Coal-OIl-Gas-CO2'!AA$22/'Projection of Coal-OIl-Gas-CO2'!Z$22)</f>
        <v>11.643539521226501</v>
      </c>
      <c r="AN167" s="12">
        <f>AM167*('Projection of Coal-OIl-Gas-CO2'!AB$22/'Projection of Coal-OIl-Gas-CO2'!AA$22)</f>
        <v>11.651152293120564</v>
      </c>
      <c r="AO167" s="12">
        <f>AN167*('Projection of Coal-OIl-Gas-CO2'!AC$22/'Projection of Coal-OIl-Gas-CO2'!AB$22)</f>
        <v>11.657845512843643</v>
      </c>
      <c r="AP167" s="12">
        <f>AO167*('Projection of Coal-OIl-Gas-CO2'!AD$22/'Projection of Coal-OIl-Gas-CO2'!AC$22)</f>
        <v>11.668788795743929</v>
      </c>
      <c r="AQ167" s="12">
        <f>AP167*('Projection of Coal-OIl-Gas-CO2'!AE$22/'Projection of Coal-OIl-Gas-CO2'!AD$22)</f>
        <v>11.681500623110296</v>
      </c>
      <c r="AR167" s="12">
        <f>AQ167*('Projection of Coal-OIl-Gas-CO2'!AF$22/'Projection of Coal-OIl-Gas-CO2'!AE$22)</f>
        <v>11.691772382187789</v>
      </c>
      <c r="AS167" s="12">
        <f>AR167*('Projection of Coal-OIl-Gas-CO2'!AG$22/'Projection of Coal-OIl-Gas-CO2'!AF$22)</f>
        <v>11.703751789731658</v>
      </c>
      <c r="AT167" s="12">
        <f>AS167*('Projection of Coal-OIl-Gas-CO2'!AH$22/'Projection of Coal-OIl-Gas-CO2'!AG$22)</f>
        <v>11.717078145140475</v>
      </c>
      <c r="AU167" s="12">
        <f>AT167*('Projection of Coal-OIl-Gas-CO2'!AI$22/'Projection of Coal-OIl-Gas-CO2'!AH$22)</f>
        <v>11.731875178106842</v>
      </c>
      <c r="AV167" s="12">
        <f>AU167*('Projection of Coal-OIl-Gas-CO2'!AJ$22/'Projection of Coal-OIl-Gas-CO2'!AI$22)</f>
        <v>11.748082576765151</v>
      </c>
      <c r="AW167" s="12">
        <f>AV167*('Projection of Coal-OIl-Gas-CO2'!AK$22/'Projection of Coal-OIl-Gas-CO2'!AJ$22)</f>
        <v>11.764079589599708</v>
      </c>
      <c r="AX167" s="12">
        <f>AW167*('Projection of Coal-OIl-Gas-CO2'!AL$22/'Projection of Coal-OIl-Gas-CO2'!AK$22)</f>
        <v>11.781559126511356</v>
      </c>
      <c r="AY167" s="12">
        <f>AX167*('Projection of Coal-OIl-Gas-CO2'!AM$22/'Projection of Coal-OIl-Gas-CO2'!AL$22)</f>
        <v>11.765845181534871</v>
      </c>
      <c r="AZ167" s="12">
        <f>AY167*('Projection of Coal-OIl-Gas-CO2'!AN$22/'Projection of Coal-OIl-Gas-CO2'!AM$22)</f>
        <v>11.757609169074025</v>
      </c>
      <c r="BA167" s="12">
        <f>AZ167*('Projection of Coal-OIl-Gas-CO2'!AO$22/'Projection of Coal-OIl-Gas-CO2'!AN$22)</f>
        <v>11.738600541275236</v>
      </c>
      <c r="BB167" s="12">
        <f>BA167*('Projection of Coal-OIl-Gas-CO2'!AP$22/'Projection of Coal-OIl-Gas-CO2'!AO$22)</f>
        <v>11.708087529894547</v>
      </c>
      <c r="BC167" s="12">
        <f>BB167*('Projection of Coal-OIl-Gas-CO2'!AQ$22/'Projection of Coal-OIl-Gas-CO2'!AP$22)</f>
        <v>11.667228920605487</v>
      </c>
      <c r="BD167" s="12">
        <f>BC167*('Projection of Coal-OIl-Gas-CO2'!AR$22/'Projection of Coal-OIl-Gas-CO2'!AQ$22)</f>
        <v>11.622585243508528</v>
      </c>
      <c r="BE167" s="12">
        <f>BD167*('Projection of Coal-OIl-Gas-CO2'!AS$22/'Projection of Coal-OIl-Gas-CO2'!AR$22)</f>
        <v>11.565631881496547</v>
      </c>
      <c r="BF167" s="12">
        <f>BE167*('Projection of Coal-OIl-Gas-CO2'!AT$22/'Projection of Coal-OIl-Gas-CO2'!AS$22)</f>
        <v>11.500310599810506</v>
      </c>
      <c r="BG167" s="12">
        <f>BF167*('Projection of Coal-OIl-Gas-CO2'!AU$22/'Projection of Coal-OIl-Gas-CO2'!AT$22)</f>
        <v>11.426998419615657</v>
      </c>
      <c r="BH167" s="12">
        <f>BG167*('Projection of Coal-OIl-Gas-CO2'!AV$22/'Projection of Coal-OIl-Gas-CO2'!AU$22)</f>
        <v>11.345163679371224</v>
      </c>
    </row>
    <row r="168" spans="1:60" x14ac:dyDescent="0.3">
      <c r="A168" s="9" t="s">
        <v>147</v>
      </c>
      <c r="B168" s="9" t="s">
        <v>118</v>
      </c>
      <c r="C168" s="9" t="s">
        <v>17</v>
      </c>
      <c r="D168" s="36" t="s">
        <v>81</v>
      </c>
      <c r="E168" s="36" t="s">
        <v>79</v>
      </c>
      <c r="F168" s="36" t="s">
        <v>90</v>
      </c>
      <c r="G168" s="36" t="s">
        <v>90</v>
      </c>
      <c r="H168" s="36" t="s">
        <v>80</v>
      </c>
      <c r="I168" s="9" t="s">
        <v>145</v>
      </c>
      <c r="J168" s="10">
        <f>SUMIFS('Historical Data'!D$2:D$93,'Historical Data'!$B$2:$B$93,'Final Prices IND without CO2 '!$D168,'Historical Data'!$A$2:$A$93,'Final Prices IND without CO2 '!$C168)</f>
        <v>11.668600638593448</v>
      </c>
      <c r="K168" s="10">
        <f>SUMIFS('Historical Data'!E$2:E$93,'Historical Data'!$B$2:$B$93,'Final Prices IND without CO2 '!$D168,'Historical Data'!$A$2:$A$93,'Final Prices IND without CO2 '!$C168)</f>
        <v>14.462405600141125</v>
      </c>
      <c r="L168" s="10">
        <f>SUMIFS('Historical Data'!F$2:F$93,'Historical Data'!$B$2:$B$93,'Final Prices IND without CO2 '!$D168,'Historical Data'!$A$2:$A$93,'Final Prices IND without CO2 '!$C168)</f>
        <v>11.852862206866805</v>
      </c>
      <c r="M168" s="10">
        <f>SUMIFS('Historical Data'!G$2:G$93,'Historical Data'!$B$2:$B$93,'Final Prices IND without CO2 '!$D168,'Historical Data'!$A$2:$A$93,'Final Prices IND without CO2 '!$C168)</f>
        <v>10.890291190964616</v>
      </c>
      <c r="N168" s="10">
        <f>SUMIFS('Historical Data'!H$2:H$93,'Historical Data'!$B$2:$B$93,'Final Prices IND without CO2 '!$D168,'Historical Data'!$A$2:$A$93,'Final Prices IND without CO2 '!$C168)</f>
        <v>13.502364831945433</v>
      </c>
      <c r="O168" s="10">
        <f>SUMIFS('Historical Data'!I$2:I$93,'Historical Data'!$B$2:$B$93,'Final Prices IND without CO2 '!$D168,'Historical Data'!$A$2:$A$93,'Final Prices IND without CO2 '!$C168)</f>
        <v>14.992689486256324</v>
      </c>
      <c r="P168" s="10">
        <f>SUMIFS('Historical Data'!J$2:J$93,'Historical Data'!$B$2:$B$93,'Final Prices IND without CO2 '!$D168,'Historical Data'!$A$2:$A$93,'Final Prices IND without CO2 '!$C168)</f>
        <v>13.700687223113736</v>
      </c>
      <c r="Q168" s="10">
        <f>SUMIFS('Historical Data'!K$2:K$93,'Historical Data'!$B$2:$B$93,'Final Prices IND without CO2 '!$D168,'Historical Data'!$A$2:$A$93,'Final Prices IND without CO2 '!$C168)</f>
        <v>14.909944257626112</v>
      </c>
      <c r="R168" s="10">
        <f>SUMIFS('Historical Data'!L$2:L$93,'Historical Data'!$B$2:$B$93,'Final Prices IND without CO2 '!$D168,'Historical Data'!$A$2:$A$93,'Final Prices IND without CO2 '!$C168)</f>
        <v>22.989322860681458</v>
      </c>
      <c r="S168" s="10">
        <f>SUMIFS('Historical Data'!M$2:M$93,'Historical Data'!$B$2:$B$93,'Final Prices IND without CO2 '!$D168,'Historical Data'!$A$2:$A$93,'Final Prices IND without CO2 '!$C168)</f>
        <v>17.001706165217346</v>
      </c>
      <c r="T168" s="10">
        <f>SUMIFS('Historical Data'!N$2:N$93,'Historical Data'!$B$2:$B$93,'Final Prices IND without CO2 '!$D168,'Historical Data'!$A$2:$A$93,'Final Prices IND without CO2 '!$C168)</f>
        <v>18.752830192127625</v>
      </c>
      <c r="U168" s="10">
        <f>SUMIFS('Historical Data'!O$2:O$93,'Historical Data'!$B$2:$B$93,'Final Prices IND without CO2 '!$D168,'Historical Data'!$A$2:$A$93,'Final Prices IND without CO2 '!$C168)</f>
        <v>22.802075775218078</v>
      </c>
      <c r="V168" s="10">
        <f>SUMIFS('Historical Data'!P$2:P$93,'Historical Data'!$B$2:$B$93,'Final Prices IND without CO2 '!$D168,'Historical Data'!$A$2:$A$93,'Final Prices IND without CO2 '!$C168)</f>
        <v>20.404293978058352</v>
      </c>
      <c r="W168" s="10">
        <f>SUMIFS('Historical Data'!Q$2:Q$93,'Historical Data'!$B$2:$B$93,'Final Prices IND without CO2 '!$D168,'Historical Data'!$A$2:$A$93,'Final Prices IND without CO2 '!$C168)</f>
        <v>16.218721450200029</v>
      </c>
      <c r="X168" s="10">
        <f>SUMIFS('Historical Data'!R$2:R$93,'Historical Data'!$B$2:$B$93,'Final Prices IND without CO2 '!$D168,'Historical Data'!$A$2:$A$93,'Final Prices IND without CO2 '!$C168)</f>
        <v>14.888240160517414</v>
      </c>
      <c r="Y168" s="10">
        <f>SUMIFS('Historical Data'!S$2:S$93,'Historical Data'!$B$2:$B$93,'Final Prices IND without CO2 '!$D168,'Historical Data'!$A$2:$A$93,'Final Prices IND without CO2 '!$C168)</f>
        <v>14.344166862160906</v>
      </c>
      <c r="Z168" s="10">
        <f>SUMIFS('Historical Data'!T$2:T$93,'Historical Data'!$B$2:$B$93,'Final Prices IND without CO2 '!$D168,'Historical Data'!$A$2:$A$93,'Final Prices IND without CO2 '!$C168)</f>
        <v>13.755065660847546</v>
      </c>
      <c r="AA168" s="10">
        <f>SUMIFS('Historical Data'!U$2:U$93,'Historical Data'!$B$2:$B$93,'Final Prices IND without CO2 '!$D168,'Historical Data'!$A$2:$A$93,'Final Prices IND without CO2 '!$C168)</f>
        <v>15.199311790316536</v>
      </c>
      <c r="AB168" s="12">
        <f>AA168*('Projection of Coal-OIl-Gas-CO2'!P$22/'Projection of Coal-OIl-Gas-CO2'!O$22)</f>
        <v>15.422755837312108</v>
      </c>
      <c r="AC168" s="12">
        <f>AB168*('Projection of Coal-OIl-Gas-CO2'!Q$22/'Projection of Coal-OIl-Gas-CO2'!P$22)</f>
        <v>14.553267514033731</v>
      </c>
      <c r="AD168" s="12">
        <f>AC168*('Projection of Coal-OIl-Gas-CO2'!R$22/'Projection of Coal-OIl-Gas-CO2'!Q$22)</f>
        <v>13.123349891638686</v>
      </c>
      <c r="AE168" s="12">
        <f>AD168*('Projection of Coal-OIl-Gas-CO2'!S$22/'Projection of Coal-OIl-Gas-CO2'!R$22)</f>
        <v>12.645265852899589</v>
      </c>
      <c r="AF168" s="12">
        <f>AE168*('Projection of Coal-OIl-Gas-CO2'!T$22/'Projection of Coal-OIl-Gas-CO2'!S$22)</f>
        <v>12.672976869968954</v>
      </c>
      <c r="AG168" s="12">
        <f>AF168*('Projection of Coal-OIl-Gas-CO2'!U$22/'Projection of Coal-OIl-Gas-CO2'!T$22)</f>
        <v>12.708128227850464</v>
      </c>
      <c r="AH168" s="12">
        <f>AG168*('Projection of Coal-OIl-Gas-CO2'!V$22/'Projection of Coal-OIl-Gas-CO2'!U$22)</f>
        <v>12.745613434974178</v>
      </c>
      <c r="AI168" s="12">
        <f>AH168*('Projection of Coal-OIl-Gas-CO2'!W$22/'Projection of Coal-OIl-Gas-CO2'!V$22)</f>
        <v>12.786871777104432</v>
      </c>
      <c r="AJ168" s="12">
        <f>AI168*('Projection of Coal-OIl-Gas-CO2'!X$22/'Projection of Coal-OIl-Gas-CO2'!W$22)</f>
        <v>12.797790555066186</v>
      </c>
      <c r="AK168" s="12">
        <f>AJ168*('Projection of Coal-OIl-Gas-CO2'!Y$22/'Projection of Coal-OIl-Gas-CO2'!X$22)</f>
        <v>12.790600186738747</v>
      </c>
      <c r="AL168" s="12">
        <f>AK168*('Projection of Coal-OIl-Gas-CO2'!Z$22/'Projection of Coal-OIl-Gas-CO2'!Y$22)</f>
        <v>12.786908677094949</v>
      </c>
      <c r="AM168" s="12">
        <f>AL168*('Projection of Coal-OIl-Gas-CO2'!AA$22/'Projection of Coal-OIl-Gas-CO2'!Z$22)</f>
        <v>12.789903433899982</v>
      </c>
      <c r="AN168" s="12">
        <f>AM168*('Projection of Coal-OIl-Gas-CO2'!AB$22/'Projection of Coal-OIl-Gas-CO2'!AA$22)</f>
        <v>12.798265720746853</v>
      </c>
      <c r="AO168" s="12">
        <f>AN168*('Projection of Coal-OIl-Gas-CO2'!AC$22/'Projection of Coal-OIl-Gas-CO2'!AB$22)</f>
        <v>12.805617920974626</v>
      </c>
      <c r="AP168" s="12">
        <f>AO168*('Projection of Coal-OIl-Gas-CO2'!AD$22/'Projection of Coal-OIl-Gas-CO2'!AC$22)</f>
        <v>12.817638624068334</v>
      </c>
      <c r="AQ168" s="12">
        <f>AP168*('Projection of Coal-OIl-Gas-CO2'!AE$22/'Projection of Coal-OIl-Gas-CO2'!AD$22)</f>
        <v>12.831601993556438</v>
      </c>
      <c r="AR168" s="12">
        <f>AQ168*('Projection of Coal-OIl-Gas-CO2'!AF$22/'Projection of Coal-OIl-Gas-CO2'!AE$22)</f>
        <v>12.84288505799384</v>
      </c>
      <c r="AS168" s="12">
        <f>AR168*('Projection of Coal-OIl-Gas-CO2'!AG$22/'Projection of Coal-OIl-Gas-CO2'!AF$22)</f>
        <v>12.856043897314315</v>
      </c>
      <c r="AT168" s="12">
        <f>AS168*('Projection of Coal-OIl-Gas-CO2'!AH$22/'Projection of Coal-OIl-Gas-CO2'!AG$22)</f>
        <v>12.870682298162603</v>
      </c>
      <c r="AU168" s="12">
        <f>AT168*('Projection of Coal-OIl-Gas-CO2'!AI$22/'Projection of Coal-OIl-Gas-CO2'!AH$22)</f>
        <v>12.88693617203</v>
      </c>
      <c r="AV168" s="12">
        <f>AU168*('Projection of Coal-OIl-Gas-CO2'!AJ$22/'Projection of Coal-OIl-Gas-CO2'!AI$22)</f>
        <v>12.904739269050163</v>
      </c>
      <c r="AW168" s="12">
        <f>AV168*('Projection of Coal-OIl-Gas-CO2'!AK$22/'Projection of Coal-OIl-Gas-CO2'!AJ$22)</f>
        <v>12.922311266724225</v>
      </c>
      <c r="AX168" s="12">
        <f>AW168*('Projection of Coal-OIl-Gas-CO2'!AL$22/'Projection of Coal-OIl-Gas-CO2'!AK$22)</f>
        <v>12.941511750285233</v>
      </c>
      <c r="AY168" s="12">
        <f>AX168*('Projection of Coal-OIl-Gas-CO2'!AM$22/'Projection of Coal-OIl-Gas-CO2'!AL$22)</f>
        <v>12.92425068989647</v>
      </c>
      <c r="AZ168" s="12">
        <f>AY168*('Projection of Coal-OIl-Gas-CO2'!AN$22/'Projection of Coal-OIl-Gas-CO2'!AM$22)</f>
        <v>12.915203801374075</v>
      </c>
      <c r="BA168" s="12">
        <f>AZ168*('Projection of Coal-OIl-Gas-CO2'!AO$22/'Projection of Coal-OIl-Gas-CO2'!AN$22)</f>
        <v>12.894323680383868</v>
      </c>
      <c r="BB168" s="12">
        <f>BA168*('Projection of Coal-OIl-Gas-CO2'!AP$22/'Projection of Coal-OIl-Gas-CO2'!AO$22)</f>
        <v>12.860806512487882</v>
      </c>
      <c r="BC168" s="12">
        <f>BB168*('Projection of Coal-OIl-Gas-CO2'!AQ$22/'Projection of Coal-OIl-Gas-CO2'!AP$22)</f>
        <v>12.815925171526411</v>
      </c>
      <c r="BD168" s="12">
        <f>BC168*('Projection of Coal-OIl-Gas-CO2'!AR$22/'Projection of Coal-OIl-Gas-CO2'!AQ$22)</f>
        <v>12.766886104156615</v>
      </c>
      <c r="BE168" s="12">
        <f>BD168*('Projection of Coal-OIl-Gas-CO2'!AS$22/'Projection of Coal-OIl-Gas-CO2'!AR$22)</f>
        <v>12.704325402658482</v>
      </c>
      <c r="BF168" s="12">
        <f>BE168*('Projection of Coal-OIl-Gas-CO2'!AT$22/'Projection of Coal-OIl-Gas-CO2'!AS$22)</f>
        <v>12.632572918508796</v>
      </c>
      <c r="BG168" s="12">
        <f>BF168*('Projection of Coal-OIl-Gas-CO2'!AU$22/'Projection of Coal-OIl-Gas-CO2'!AT$22)</f>
        <v>12.552042792466676</v>
      </c>
      <c r="BH168" s="12">
        <f>BG168*('Projection of Coal-OIl-Gas-CO2'!AV$22/'Projection of Coal-OIl-Gas-CO2'!AU$22)</f>
        <v>12.462151018289545</v>
      </c>
    </row>
    <row r="169" spans="1:60" x14ac:dyDescent="0.3">
      <c r="A169" s="9" t="s">
        <v>147</v>
      </c>
      <c r="B169" s="9" t="s">
        <v>118</v>
      </c>
      <c r="C169" s="9" t="s">
        <v>19</v>
      </c>
      <c r="D169" s="36" t="s">
        <v>81</v>
      </c>
      <c r="E169" s="36" t="s">
        <v>79</v>
      </c>
      <c r="F169" s="36" t="s">
        <v>90</v>
      </c>
      <c r="G169" s="36" t="s">
        <v>90</v>
      </c>
      <c r="H169" s="36" t="s">
        <v>80</v>
      </c>
      <c r="I169" s="9" t="s">
        <v>145</v>
      </c>
      <c r="J169" s="10">
        <f>SUMIFS('Historical Data'!D$2:D$93,'Historical Data'!$B$2:$B$93,'Final Prices IND without CO2 '!$D169,'Historical Data'!$A$2:$A$93,'Final Prices IND without CO2 '!$C169)</f>
        <v>31.11281882772661</v>
      </c>
      <c r="K169" s="10">
        <f>SUMIFS('Historical Data'!E$2:E$93,'Historical Data'!$B$2:$B$93,'Final Prices IND without CO2 '!$D169,'Historical Data'!$A$2:$A$93,'Final Prices IND without CO2 '!$C169)</f>
        <v>31.249872452631632</v>
      </c>
      <c r="L169" s="10">
        <f>SUMIFS('Historical Data'!F$2:F$93,'Historical Data'!$B$2:$B$93,'Final Prices IND without CO2 '!$D169,'Historical Data'!$A$2:$A$93,'Final Prices IND without CO2 '!$C169)</f>
        <v>30.504955270582698</v>
      </c>
      <c r="M169" s="10">
        <f>SUMIFS('Historical Data'!G$2:G$93,'Historical Data'!$B$2:$B$93,'Final Prices IND without CO2 '!$D169,'Historical Data'!$A$2:$A$93,'Final Prices IND without CO2 '!$C169)</f>
        <v>30.538890357469874</v>
      </c>
      <c r="N169" s="10">
        <f>SUMIFS('Historical Data'!H$2:H$93,'Historical Data'!$B$2:$B$93,'Final Prices IND without CO2 '!$D169,'Historical Data'!$A$2:$A$93,'Final Prices IND without CO2 '!$C169)</f>
        <v>31.554657861485193</v>
      </c>
      <c r="O169" s="10">
        <f>SUMIFS('Historical Data'!I$2:I$93,'Historical Data'!$B$2:$B$93,'Final Prices IND without CO2 '!$D169,'Historical Data'!$A$2:$A$93,'Final Prices IND without CO2 '!$C169)</f>
        <v>30.586001993832078</v>
      </c>
      <c r="P169" s="10">
        <f>SUMIFS('Historical Data'!J$2:J$93,'Historical Data'!$B$2:$B$93,'Final Prices IND without CO2 '!$D169,'Historical Data'!$A$2:$A$93,'Final Prices IND without CO2 '!$C169)</f>
        <v>29.972184912672873</v>
      </c>
      <c r="Q169" s="10">
        <f>SUMIFS('Historical Data'!K$2:K$93,'Historical Data'!$B$2:$B$93,'Final Prices IND without CO2 '!$D169,'Historical Data'!$A$2:$A$93,'Final Prices IND without CO2 '!$C169)</f>
        <v>31.98938768715492</v>
      </c>
      <c r="R169" s="10">
        <f>SUMIFS('Historical Data'!L$2:L$93,'Historical Data'!$B$2:$B$93,'Final Prices IND without CO2 '!$D169,'Historical Data'!$A$2:$A$93,'Final Prices IND without CO2 '!$C169)</f>
        <v>30.931358917813395</v>
      </c>
      <c r="S169" s="10">
        <f>SUMIFS('Historical Data'!M$2:M$93,'Historical Data'!$B$2:$B$93,'Final Prices IND without CO2 '!$D169,'Historical Data'!$A$2:$A$93,'Final Prices IND without CO2 '!$C169)</f>
        <v>31.225331676433296</v>
      </c>
      <c r="T169" s="10">
        <f>SUMIFS('Historical Data'!N$2:N$93,'Historical Data'!$B$2:$B$93,'Final Prices IND without CO2 '!$D169,'Historical Data'!$A$2:$A$93,'Final Prices IND without CO2 '!$C169)</f>
        <v>30.320597395303214</v>
      </c>
      <c r="U169" s="10">
        <f>SUMIFS('Historical Data'!O$2:O$93,'Historical Data'!$B$2:$B$93,'Final Prices IND without CO2 '!$D169,'Historical Data'!$A$2:$A$93,'Final Prices IND without CO2 '!$C169)</f>
        <v>37.943472034121129</v>
      </c>
      <c r="V169" s="10">
        <f>SUMIFS('Historical Data'!P$2:P$93,'Historical Data'!$B$2:$B$93,'Final Prices IND without CO2 '!$D169,'Historical Data'!$A$2:$A$93,'Final Prices IND without CO2 '!$C169)</f>
        <v>32.450164180391567</v>
      </c>
      <c r="W169" s="10">
        <f>SUMIFS('Historical Data'!Q$2:Q$93,'Historical Data'!$B$2:$B$93,'Final Prices IND without CO2 '!$D169,'Historical Data'!$A$2:$A$93,'Final Prices IND without CO2 '!$C169)</f>
        <v>29.405129260580853</v>
      </c>
      <c r="X169" s="10">
        <f>SUMIFS('Historical Data'!R$2:R$93,'Historical Data'!$B$2:$B$93,'Final Prices IND without CO2 '!$D169,'Historical Data'!$A$2:$A$93,'Final Prices IND without CO2 '!$C169)</f>
        <v>32.102819830011029</v>
      </c>
      <c r="Y169" s="10">
        <f>SUMIFS('Historical Data'!S$2:S$93,'Historical Data'!$B$2:$B$93,'Final Prices IND without CO2 '!$D169,'Historical Data'!$A$2:$A$93,'Final Prices IND without CO2 '!$C169)</f>
        <v>35.783087007071252</v>
      </c>
      <c r="Z169" s="10">
        <f>SUMIFS('Historical Data'!T$2:T$93,'Historical Data'!$B$2:$B$93,'Final Prices IND without CO2 '!$D169,'Historical Data'!$A$2:$A$93,'Final Prices IND without CO2 '!$C169)</f>
        <v>39.008986484393652</v>
      </c>
      <c r="AA169" s="10">
        <f>SUMIFS('Historical Data'!U$2:U$93,'Historical Data'!$B$2:$B$93,'Final Prices IND without CO2 '!$D169,'Historical Data'!$A$2:$A$93,'Final Prices IND without CO2 '!$C169)</f>
        <v>45.62394701778701</v>
      </c>
      <c r="AB169" s="12">
        <f>AA169*('Projection of Coal-OIl-Gas-CO2'!P$22/'Projection of Coal-OIl-Gas-CO2'!O$22)</f>
        <v>46.294661554221534</v>
      </c>
      <c r="AC169" s="12">
        <f>AB169*('Projection of Coal-OIl-Gas-CO2'!Q$22/'Projection of Coal-OIl-Gas-CO2'!P$22)</f>
        <v>43.684708568119191</v>
      </c>
      <c r="AD169" s="12">
        <f>AC169*('Projection of Coal-OIl-Gas-CO2'!R$22/'Projection of Coal-OIl-Gas-CO2'!Q$22)</f>
        <v>39.392508582754402</v>
      </c>
      <c r="AE169" s="12">
        <f>AD169*('Projection of Coal-OIl-Gas-CO2'!S$22/'Projection of Coal-OIl-Gas-CO2'!R$22)</f>
        <v>37.957438287836275</v>
      </c>
      <c r="AF169" s="12">
        <f>AE169*('Projection of Coal-OIl-Gas-CO2'!T$22/'Projection of Coal-OIl-Gas-CO2'!S$22)</f>
        <v>38.04061876284878</v>
      </c>
      <c r="AG169" s="12">
        <f>AF169*('Projection of Coal-OIl-Gas-CO2'!U$22/'Projection of Coal-OIl-Gas-CO2'!T$22)</f>
        <v>38.146132993474076</v>
      </c>
      <c r="AH169" s="12">
        <f>AG169*('Projection of Coal-OIl-Gas-CO2'!V$22/'Projection of Coal-OIl-Gas-CO2'!U$22)</f>
        <v>38.258652765905659</v>
      </c>
      <c r="AI169" s="12">
        <f>AH169*('Projection of Coal-OIl-Gas-CO2'!W$22/'Projection of Coal-OIl-Gas-CO2'!V$22)</f>
        <v>38.382498400587075</v>
      </c>
      <c r="AJ169" s="12">
        <f>AI169*('Projection of Coal-OIl-Gas-CO2'!X$22/'Projection of Coal-OIl-Gas-CO2'!W$22)</f>
        <v>38.415273420541823</v>
      </c>
      <c r="AK169" s="12">
        <f>AJ169*('Projection of Coal-OIl-Gas-CO2'!Y$22/'Projection of Coal-OIl-Gas-CO2'!X$22)</f>
        <v>38.393690010178567</v>
      </c>
      <c r="AL169" s="12">
        <f>AK169*('Projection of Coal-OIl-Gas-CO2'!Z$22/'Projection of Coal-OIl-Gas-CO2'!Y$22)</f>
        <v>38.38260916370816</v>
      </c>
      <c r="AM169" s="12">
        <f>AL169*('Projection of Coal-OIl-Gas-CO2'!AA$22/'Projection of Coal-OIl-Gas-CO2'!Z$22)</f>
        <v>38.391598559260338</v>
      </c>
      <c r="AN169" s="12">
        <f>AM169*('Projection of Coal-OIl-Gas-CO2'!AB$22/'Projection of Coal-OIl-Gas-CO2'!AA$22)</f>
        <v>38.416699730768137</v>
      </c>
      <c r="AO169" s="12">
        <f>AN169*('Projection of Coal-OIl-Gas-CO2'!AC$22/'Projection of Coal-OIl-Gas-CO2'!AB$22)</f>
        <v>38.43876891378666</v>
      </c>
      <c r="AP169" s="12">
        <f>AO169*('Projection of Coal-OIl-Gas-CO2'!AD$22/'Projection of Coal-OIl-Gas-CO2'!AC$22)</f>
        <v>38.474851594938926</v>
      </c>
      <c r="AQ169" s="12">
        <f>AP169*('Projection of Coal-OIl-Gas-CO2'!AE$22/'Projection of Coal-OIl-Gas-CO2'!AD$22)</f>
        <v>38.51676559989545</v>
      </c>
      <c r="AR169" s="12">
        <f>AQ169*('Projection of Coal-OIl-Gas-CO2'!AF$22/'Projection of Coal-OIl-Gas-CO2'!AE$22)</f>
        <v>38.550634102706105</v>
      </c>
      <c r="AS169" s="12">
        <f>AR169*('Projection of Coal-OIl-Gas-CO2'!AG$22/'Projection of Coal-OIl-Gas-CO2'!AF$22)</f>
        <v>38.590133140310918</v>
      </c>
      <c r="AT169" s="12">
        <f>AS169*('Projection of Coal-OIl-Gas-CO2'!AH$22/'Projection of Coal-OIl-Gas-CO2'!AG$22)</f>
        <v>38.63407339457644</v>
      </c>
      <c r="AU169" s="12">
        <f>AT169*('Projection of Coal-OIl-Gas-CO2'!AI$22/'Projection of Coal-OIl-Gas-CO2'!AH$22)</f>
        <v>38.682862832571409</v>
      </c>
      <c r="AV169" s="12">
        <f>AU169*('Projection of Coal-OIl-Gas-CO2'!AJ$22/'Projection of Coal-OIl-Gas-CO2'!AI$22)</f>
        <v>38.736302591318776</v>
      </c>
      <c r="AW169" s="12">
        <f>AV169*('Projection of Coal-OIl-Gas-CO2'!AK$22/'Projection of Coal-OIl-Gas-CO2'!AJ$22)</f>
        <v>38.789048656531335</v>
      </c>
      <c r="AX169" s="12">
        <f>AW169*('Projection of Coal-OIl-Gas-CO2'!AL$22/'Projection of Coal-OIl-Gas-CO2'!AK$22)</f>
        <v>38.846682966346691</v>
      </c>
      <c r="AY169" s="12">
        <f>AX169*('Projection of Coal-OIl-Gas-CO2'!AM$22/'Projection of Coal-OIl-Gas-CO2'!AL$22)</f>
        <v>38.79487024511878</v>
      </c>
      <c r="AZ169" s="12">
        <f>AY169*('Projection of Coal-OIl-Gas-CO2'!AN$22/'Projection of Coal-OIl-Gas-CO2'!AM$22)</f>
        <v>38.76771409697762</v>
      </c>
      <c r="BA169" s="12">
        <f>AZ169*('Projection of Coal-OIl-Gas-CO2'!AO$22/'Projection of Coal-OIl-Gas-CO2'!AN$22)</f>
        <v>38.705038000393493</v>
      </c>
      <c r="BB169" s="12">
        <f>BA169*('Projection of Coal-OIl-Gas-CO2'!AP$22/'Projection of Coal-OIl-Gas-CO2'!AO$22)</f>
        <v>38.604429136428543</v>
      </c>
      <c r="BC169" s="12">
        <f>BB169*('Projection of Coal-OIl-Gas-CO2'!AQ$22/'Projection of Coal-OIl-Gas-CO2'!AP$22)</f>
        <v>38.46970830496182</v>
      </c>
      <c r="BD169" s="12">
        <f>BC169*('Projection of Coal-OIl-Gas-CO2'!AR$22/'Projection of Coal-OIl-Gas-CO2'!AQ$22)</f>
        <v>38.322507178861713</v>
      </c>
      <c r="BE169" s="12">
        <f>BD169*('Projection of Coal-OIl-Gas-CO2'!AS$22/'Projection of Coal-OIl-Gas-CO2'!AR$22)</f>
        <v>38.134718009857039</v>
      </c>
      <c r="BF169" s="12">
        <f>BE169*('Projection of Coal-OIl-Gas-CO2'!AT$22/'Projection of Coal-OIl-Gas-CO2'!AS$22)</f>
        <v>37.919337762356264</v>
      </c>
      <c r="BG169" s="12">
        <f>BF169*('Projection of Coal-OIl-Gas-CO2'!AU$22/'Projection of Coal-OIl-Gas-CO2'!AT$22)</f>
        <v>37.67760956738482</v>
      </c>
      <c r="BH169" s="12">
        <f>BG169*('Projection of Coal-OIl-Gas-CO2'!AV$22/'Projection of Coal-OIl-Gas-CO2'!AU$22)</f>
        <v>37.407780406764196</v>
      </c>
    </row>
    <row r="170" spans="1:60" x14ac:dyDescent="0.3">
      <c r="A170" s="9" t="s">
        <v>147</v>
      </c>
      <c r="B170" s="9" t="s">
        <v>118</v>
      </c>
      <c r="C170" s="9" t="s">
        <v>21</v>
      </c>
      <c r="D170" s="36" t="s">
        <v>81</v>
      </c>
      <c r="E170" s="36" t="s">
        <v>79</v>
      </c>
      <c r="F170" s="36" t="s">
        <v>90</v>
      </c>
      <c r="G170" s="36" t="s">
        <v>90</v>
      </c>
      <c r="H170" s="36" t="s">
        <v>80</v>
      </c>
      <c r="I170" s="9" t="s">
        <v>145</v>
      </c>
      <c r="J170" s="10">
        <f>SUMIFS('Historical Data'!D$2:D$93,'Historical Data'!$B$2:$B$93,'Final Prices IND without CO2 '!$D170,'Historical Data'!$A$2:$A$93,'Final Prices IND without CO2 '!$C170)</f>
        <v>5.3101198354793331</v>
      </c>
      <c r="K170" s="10">
        <f>SUMIFS('Historical Data'!E$2:E$93,'Historical Data'!$B$2:$B$93,'Final Prices IND without CO2 '!$D170,'Historical Data'!$A$2:$A$93,'Final Prices IND without CO2 '!$C170)</f>
        <v>4.7903429775904742</v>
      </c>
      <c r="L170" s="10">
        <f>SUMIFS('Historical Data'!F$2:F$93,'Historical Data'!$B$2:$B$93,'Final Prices IND without CO2 '!$D170,'Historical Data'!$A$2:$A$93,'Final Prices IND without CO2 '!$C170)</f>
        <v>4.5767032429816359</v>
      </c>
      <c r="M170" s="10">
        <f>SUMIFS('Historical Data'!G$2:G$93,'Historical Data'!$B$2:$B$93,'Final Prices IND without CO2 '!$D170,'Historical Data'!$A$2:$A$93,'Final Prices IND without CO2 '!$C170)</f>
        <v>4.859453618667704</v>
      </c>
      <c r="N170" s="10">
        <f>SUMIFS('Historical Data'!H$2:H$93,'Historical Data'!$B$2:$B$93,'Final Prices IND without CO2 '!$D170,'Historical Data'!$A$2:$A$93,'Final Prices IND without CO2 '!$C170)</f>
        <v>4.1400012324707287</v>
      </c>
      <c r="O170" s="10">
        <f>SUMIFS('Historical Data'!I$2:I$93,'Historical Data'!$B$2:$B$93,'Final Prices IND without CO2 '!$D170,'Historical Data'!$A$2:$A$93,'Final Prices IND without CO2 '!$C170)</f>
        <v>4.9483812252411692</v>
      </c>
      <c r="P170" s="10">
        <f>SUMIFS('Historical Data'!J$2:J$93,'Historical Data'!$B$2:$B$93,'Final Prices IND without CO2 '!$D170,'Historical Data'!$A$2:$A$93,'Final Prices IND without CO2 '!$C170)</f>
        <v>4.6353255967383564</v>
      </c>
      <c r="Q170" s="10">
        <f>SUMIFS('Historical Data'!K$2:K$93,'Historical Data'!$B$2:$B$93,'Final Prices IND without CO2 '!$D170,'Historical Data'!$A$2:$A$93,'Final Prices IND without CO2 '!$C170)</f>
        <v>5.1380200073817761</v>
      </c>
      <c r="R170" s="10">
        <f>SUMIFS('Historical Data'!L$2:L$93,'Historical Data'!$B$2:$B$93,'Final Prices IND without CO2 '!$D170,'Historical Data'!$A$2:$A$93,'Final Prices IND without CO2 '!$C170)</f>
        <v>5.179723787110281</v>
      </c>
      <c r="S170" s="10">
        <f>SUMIFS('Historical Data'!M$2:M$93,'Historical Data'!$B$2:$B$93,'Final Prices IND without CO2 '!$D170,'Historical Data'!$A$2:$A$93,'Final Prices IND without CO2 '!$C170)</f>
        <v>5.4390063260999959</v>
      </c>
      <c r="T170" s="10">
        <f>SUMIFS('Historical Data'!N$2:N$93,'Historical Data'!$B$2:$B$93,'Final Prices IND without CO2 '!$D170,'Historical Data'!$A$2:$A$93,'Final Prices IND without CO2 '!$C170)</f>
        <v>5.4455294589706833</v>
      </c>
      <c r="U170" s="10">
        <f>SUMIFS('Historical Data'!O$2:O$93,'Historical Data'!$B$2:$B$93,'Final Prices IND without CO2 '!$D170,'Historical Data'!$A$2:$A$93,'Final Prices IND without CO2 '!$C170)</f>
        <v>7.5686590344535789</v>
      </c>
      <c r="V170" s="10">
        <f>SUMIFS('Historical Data'!P$2:P$93,'Historical Data'!$B$2:$B$93,'Final Prices IND without CO2 '!$D170,'Historical Data'!$A$2:$A$93,'Final Prices IND without CO2 '!$C170)</f>
        <v>6.6066775263728186</v>
      </c>
      <c r="W170" s="10">
        <f>SUMIFS('Historical Data'!Q$2:Q$93,'Historical Data'!$B$2:$B$93,'Final Prices IND without CO2 '!$D170,'Historical Data'!$A$2:$A$93,'Final Prices IND without CO2 '!$C170)</f>
        <v>5.3580398601041948</v>
      </c>
      <c r="X170" s="10">
        <f>SUMIFS('Historical Data'!R$2:R$93,'Historical Data'!$B$2:$B$93,'Final Prices IND without CO2 '!$D170,'Historical Data'!$A$2:$A$93,'Final Prices IND without CO2 '!$C170)</f>
        <v>6.872507058987658</v>
      </c>
      <c r="Y170" s="10">
        <f>SUMIFS('Historical Data'!S$2:S$93,'Historical Data'!$B$2:$B$93,'Final Prices IND without CO2 '!$D170,'Historical Data'!$A$2:$A$93,'Final Prices IND without CO2 '!$C170)</f>
        <v>8.4214529776383138</v>
      </c>
      <c r="Z170" s="10">
        <f>SUMIFS('Historical Data'!T$2:T$93,'Historical Data'!$B$2:$B$93,'Final Prices IND without CO2 '!$D170,'Historical Data'!$A$2:$A$93,'Final Prices IND without CO2 '!$C170)</f>
        <v>9.6549287839408215</v>
      </c>
      <c r="AA170" s="10">
        <f>SUMIFS('Historical Data'!U$2:U$93,'Historical Data'!$B$2:$B$93,'Final Prices IND without CO2 '!$D170,'Historical Data'!$A$2:$A$93,'Final Prices IND without CO2 '!$C170)</f>
        <v>11.302525630672875</v>
      </c>
      <c r="AB170" s="12">
        <f>AA170*('Projection of Coal-OIl-Gas-CO2'!P$22/'Projection of Coal-OIl-Gas-CO2'!O$22)</f>
        <v>11.468683289850425</v>
      </c>
      <c r="AC170" s="12">
        <f>AB170*('Projection of Coal-OIl-Gas-CO2'!Q$22/'Projection of Coal-OIl-Gas-CO2'!P$22)</f>
        <v>10.822113616499447</v>
      </c>
      <c r="AD170" s="12">
        <f>AC170*('Projection of Coal-OIl-Gas-CO2'!R$22/'Projection of Coal-OIl-Gas-CO2'!Q$22)</f>
        <v>9.7587970137590911</v>
      </c>
      <c r="AE170" s="12">
        <f>AD170*('Projection of Coal-OIl-Gas-CO2'!S$22/'Projection of Coal-OIl-Gas-CO2'!R$22)</f>
        <v>9.4032837394734194</v>
      </c>
      <c r="AF170" s="12">
        <f>AE170*('Projection of Coal-OIl-Gas-CO2'!T$22/'Projection of Coal-OIl-Gas-CO2'!S$22)</f>
        <v>9.4238902304119136</v>
      </c>
      <c r="AG170" s="12">
        <f>AF170*('Projection of Coal-OIl-Gas-CO2'!U$22/'Projection of Coal-OIl-Gas-CO2'!T$22)</f>
        <v>9.4500295141432886</v>
      </c>
      <c r="AH170" s="12">
        <f>AG170*('Projection of Coal-OIl-Gas-CO2'!V$22/'Projection of Coal-OIl-Gas-CO2'!U$22)</f>
        <v>9.4779042969052814</v>
      </c>
      <c r="AI170" s="12">
        <f>AH170*('Projection of Coal-OIl-Gas-CO2'!W$22/'Projection of Coal-OIl-Gas-CO2'!V$22)</f>
        <v>9.5085848616465984</v>
      </c>
      <c r="AJ170" s="12">
        <f>AI170*('Projection of Coal-OIl-Gas-CO2'!X$22/'Projection of Coal-OIl-Gas-CO2'!W$22)</f>
        <v>9.5167042929386767</v>
      </c>
      <c r="AK170" s="12">
        <f>AJ170*('Projection of Coal-OIl-Gas-CO2'!Y$22/'Projection of Coal-OIl-Gas-CO2'!X$22)</f>
        <v>9.5113573849052067</v>
      </c>
      <c r="AL170" s="12">
        <f>AK170*('Projection of Coal-OIl-Gas-CO2'!Z$22/'Projection of Coal-OIl-Gas-CO2'!Y$22)</f>
        <v>9.5086123012500714</v>
      </c>
      <c r="AM170" s="12">
        <f>AL170*('Projection of Coal-OIl-Gas-CO2'!AA$22/'Projection of Coal-OIl-Gas-CO2'!Z$22)</f>
        <v>9.5108392649451048</v>
      </c>
      <c r="AN170" s="12">
        <f>AM170*('Projection of Coal-OIl-Gas-CO2'!AB$22/'Projection of Coal-OIl-Gas-CO2'!AA$22)</f>
        <v>9.5170576360609616</v>
      </c>
      <c r="AO170" s="12">
        <f>AN170*('Projection of Coal-OIl-Gas-CO2'!AC$22/'Projection of Coal-OIl-Gas-CO2'!AB$22)</f>
        <v>9.5225248856748017</v>
      </c>
      <c r="AP170" s="12">
        <f>AO170*('Projection of Coal-OIl-Gas-CO2'!AD$22/'Projection of Coal-OIl-Gas-CO2'!AC$22)</f>
        <v>9.5314637315047754</v>
      </c>
      <c r="AQ170" s="12">
        <f>AP170*('Projection of Coal-OIl-Gas-CO2'!AE$22/'Projection of Coal-OIl-Gas-CO2'!AD$22)</f>
        <v>9.5418471846312798</v>
      </c>
      <c r="AR170" s="12">
        <f>AQ170*('Projection of Coal-OIl-Gas-CO2'!AF$22/'Projection of Coal-OIl-Gas-CO2'!AE$22)</f>
        <v>9.550237506953474</v>
      </c>
      <c r="AS170" s="12">
        <f>AR170*('Projection of Coal-OIl-Gas-CO2'!AG$22/'Projection of Coal-OIl-Gas-CO2'!AF$22)</f>
        <v>9.5600226946475857</v>
      </c>
      <c r="AT170" s="12">
        <f>AS170*('Projection of Coal-OIl-Gas-CO2'!AH$22/'Projection of Coal-OIl-Gas-CO2'!AG$22)</f>
        <v>9.5709081151891429</v>
      </c>
      <c r="AU170" s="12">
        <f>AT170*('Projection of Coal-OIl-Gas-CO2'!AI$22/'Projection of Coal-OIl-Gas-CO2'!AH$22)</f>
        <v>9.5829948352010987</v>
      </c>
      <c r="AV170" s="12">
        <f>AU170*('Projection of Coal-OIl-Gas-CO2'!AJ$22/'Projection of Coal-OIl-Gas-CO2'!AI$22)</f>
        <v>9.59623358989945</v>
      </c>
      <c r="AW170" s="12">
        <f>AV170*('Projection of Coal-OIl-Gas-CO2'!AK$22/'Projection of Coal-OIl-Gas-CO2'!AJ$22)</f>
        <v>9.6093004942983544</v>
      </c>
      <c r="AX170" s="12">
        <f>AW170*('Projection of Coal-OIl-Gas-CO2'!AL$22/'Projection of Coal-OIl-Gas-CO2'!AK$22)</f>
        <v>9.6235783748079093</v>
      </c>
      <c r="AY170" s="12">
        <f>AX170*('Projection of Coal-OIl-Gas-CO2'!AM$22/'Projection of Coal-OIl-Gas-CO2'!AL$22)</f>
        <v>9.610742689867168</v>
      </c>
      <c r="AZ170" s="12">
        <f>AY170*('Projection of Coal-OIl-Gas-CO2'!AN$22/'Projection of Coal-OIl-Gas-CO2'!AM$22)</f>
        <v>9.6040152346499283</v>
      </c>
      <c r="BA170" s="12">
        <f>AZ170*('Projection of Coal-OIl-Gas-CO2'!AO$22/'Projection of Coal-OIl-Gas-CO2'!AN$22)</f>
        <v>9.5884883406747878</v>
      </c>
      <c r="BB170" s="12">
        <f>BA170*('Projection of Coal-OIl-Gas-CO2'!AP$22/'Projection of Coal-OIl-Gas-CO2'!AO$22)</f>
        <v>9.5635642747408749</v>
      </c>
      <c r="BC170" s="12">
        <f>BB170*('Projection of Coal-OIl-Gas-CO2'!AQ$22/'Projection of Coal-OIl-Gas-CO2'!AP$22)</f>
        <v>9.5301895724152619</v>
      </c>
      <c r="BD170" s="12">
        <f>BC170*('Projection of Coal-OIl-Gas-CO2'!AR$22/'Projection of Coal-OIl-Gas-CO2'!AQ$22)</f>
        <v>9.4937230979131382</v>
      </c>
      <c r="BE170" s="12">
        <f>BD170*('Projection of Coal-OIl-Gas-CO2'!AS$22/'Projection of Coal-OIl-Gas-CO2'!AR$22)</f>
        <v>9.4472016539221002</v>
      </c>
      <c r="BF170" s="12">
        <f>BE170*('Projection of Coal-OIl-Gas-CO2'!AT$22/'Projection of Coal-OIl-Gas-CO2'!AS$22)</f>
        <v>9.3938450084137859</v>
      </c>
      <c r="BG170" s="12">
        <f>BF170*('Projection of Coal-OIl-Gas-CO2'!AU$22/'Projection of Coal-OIl-Gas-CO2'!AT$22)</f>
        <v>9.3339611251045245</v>
      </c>
      <c r="BH170" s="12">
        <f>BG170*('Projection of Coal-OIl-Gas-CO2'!AV$22/'Projection of Coal-OIl-Gas-CO2'!AU$22)</f>
        <v>9.2671157247574527</v>
      </c>
    </row>
    <row r="171" spans="1:60" x14ac:dyDescent="0.3">
      <c r="A171" s="9" t="s">
        <v>147</v>
      </c>
      <c r="B171" s="9" t="s">
        <v>118</v>
      </c>
      <c r="C171" s="9" t="s">
        <v>23</v>
      </c>
      <c r="D171" s="36" t="s">
        <v>81</v>
      </c>
      <c r="E171" s="36" t="s">
        <v>79</v>
      </c>
      <c r="F171" s="36" t="s">
        <v>90</v>
      </c>
      <c r="G171" s="36" t="s">
        <v>90</v>
      </c>
      <c r="H171" s="36" t="s">
        <v>80</v>
      </c>
      <c r="I171" s="9" t="s">
        <v>145</v>
      </c>
      <c r="J171" s="10">
        <f>SUMIFS('Historical Data'!D$2:D$93,'Historical Data'!$B$2:$B$93,'Final Prices IND without CO2 '!$D171,'Historical Data'!$A$2:$A$93,'Final Prices IND without CO2 '!$C171)</f>
        <v>7.580271921379059</v>
      </c>
      <c r="K171" s="10">
        <f>SUMIFS('Historical Data'!E$2:E$93,'Historical Data'!$B$2:$B$93,'Final Prices IND without CO2 '!$D171,'Historical Data'!$A$2:$A$93,'Final Prices IND without CO2 '!$C171)</f>
        <v>9.1137858903479589</v>
      </c>
      <c r="L171" s="10">
        <f>SUMIFS('Historical Data'!F$2:F$93,'Historical Data'!$B$2:$B$93,'Final Prices IND without CO2 '!$D171,'Historical Data'!$A$2:$A$93,'Final Prices IND without CO2 '!$C171)</f>
        <v>7.7902999913833124</v>
      </c>
      <c r="M171" s="10">
        <f>SUMIFS('Historical Data'!G$2:G$93,'Historical Data'!$B$2:$B$93,'Final Prices IND without CO2 '!$D171,'Historical Data'!$A$2:$A$93,'Final Prices IND without CO2 '!$C171)</f>
        <v>6.4857252863495995</v>
      </c>
      <c r="N171" s="10">
        <f>SUMIFS('Historical Data'!H$2:H$93,'Historical Data'!$B$2:$B$93,'Final Prices IND without CO2 '!$D171,'Historical Data'!$A$2:$A$93,'Final Prices IND without CO2 '!$C171)</f>
        <v>8.6777077665924107</v>
      </c>
      <c r="O171" s="10">
        <f>SUMIFS('Historical Data'!I$2:I$93,'Historical Data'!$B$2:$B$93,'Final Prices IND without CO2 '!$D171,'Historical Data'!$A$2:$A$93,'Final Prices IND without CO2 '!$C171)</f>
        <v>9.759883328925385</v>
      </c>
      <c r="P171" s="10">
        <f>SUMIFS('Historical Data'!J$2:J$93,'Historical Data'!$B$2:$B$93,'Final Prices IND without CO2 '!$D171,'Historical Data'!$A$2:$A$93,'Final Prices IND without CO2 '!$C171)</f>
        <v>9.1579820509791432</v>
      </c>
      <c r="Q171" s="10">
        <f>SUMIFS('Historical Data'!K$2:K$93,'Historical Data'!$B$2:$B$93,'Final Prices IND without CO2 '!$D171,'Historical Data'!$A$2:$A$93,'Final Prices IND without CO2 '!$C171)</f>
        <v>10.198474190022681</v>
      </c>
      <c r="R171" s="10">
        <f>SUMIFS('Historical Data'!L$2:L$93,'Historical Data'!$B$2:$B$93,'Final Prices IND without CO2 '!$D171,'Historical Data'!$A$2:$A$93,'Final Prices IND without CO2 '!$C171)</f>
        <v>15.512186987684995</v>
      </c>
      <c r="S171" s="10">
        <f>SUMIFS('Historical Data'!M$2:M$93,'Historical Data'!$B$2:$B$93,'Final Prices IND without CO2 '!$D171,'Historical Data'!$A$2:$A$93,'Final Prices IND without CO2 '!$C171)</f>
        <v>12.832602135407214</v>
      </c>
      <c r="T171" s="10">
        <f>SUMIFS('Historical Data'!N$2:N$93,'Historical Data'!$B$2:$B$93,'Final Prices IND without CO2 '!$D171,'Historical Data'!$A$2:$A$93,'Final Prices IND without CO2 '!$C171)</f>
        <v>13.154784091640758</v>
      </c>
      <c r="U171" s="10">
        <f>SUMIFS('Historical Data'!O$2:O$93,'Historical Data'!$B$2:$B$93,'Final Prices IND without CO2 '!$D171,'Historical Data'!$A$2:$A$93,'Final Prices IND without CO2 '!$C171)</f>
        <v>15.296783235702229</v>
      </c>
      <c r="V171" s="10">
        <f>SUMIFS('Historical Data'!P$2:P$93,'Historical Data'!$B$2:$B$93,'Final Prices IND without CO2 '!$D171,'Historical Data'!$A$2:$A$93,'Final Prices IND without CO2 '!$C171)</f>
        <v>13.892268123852952</v>
      </c>
      <c r="W171" s="10">
        <f>SUMIFS('Historical Data'!Q$2:Q$93,'Historical Data'!$B$2:$B$93,'Final Prices IND without CO2 '!$D171,'Historical Data'!$A$2:$A$93,'Final Prices IND without CO2 '!$C171)</f>
        <v>12.820292990586774</v>
      </c>
      <c r="X171" s="10">
        <f>SUMIFS('Historical Data'!R$2:R$93,'Historical Data'!$B$2:$B$93,'Final Prices IND without CO2 '!$D171,'Historical Data'!$A$2:$A$93,'Final Prices IND without CO2 '!$C171)</f>
        <v>11.773018481139214</v>
      </c>
      <c r="Y171" s="10">
        <f>SUMIFS('Historical Data'!S$2:S$93,'Historical Data'!$B$2:$B$93,'Final Prices IND without CO2 '!$D171,'Historical Data'!$A$2:$A$93,'Final Prices IND without CO2 '!$C171)</f>
        <v>11.342787310256293</v>
      </c>
      <c r="Z171" s="10">
        <f>SUMIFS('Historical Data'!T$2:T$93,'Historical Data'!$B$2:$B$93,'Final Prices IND without CO2 '!$D171,'Historical Data'!$A$2:$A$93,'Final Prices IND without CO2 '!$C171)</f>
        <v>10.87694989390967</v>
      </c>
      <c r="AA171" s="10">
        <f>SUMIFS('Historical Data'!U$2:U$93,'Historical Data'!$B$2:$B$93,'Final Prices IND without CO2 '!$D171,'Historical Data'!$A$2:$A$93,'Final Prices IND without CO2 '!$C171)</f>
        <v>12.019001351317197</v>
      </c>
      <c r="AB171" s="12">
        <f>AA171*('Projection of Coal-OIl-Gas-CO2'!P$22/'Projection of Coal-OIl-Gas-CO2'!O$22)</f>
        <v>12.195691871245511</v>
      </c>
      <c r="AC171" s="12">
        <f>AB171*('Projection of Coal-OIl-Gas-CO2'!Q$22/'Projection of Coal-OIl-Gas-CO2'!P$22)</f>
        <v>11.508135653134683</v>
      </c>
      <c r="AD171" s="12">
        <f>AC171*('Projection of Coal-OIl-Gas-CO2'!R$22/'Projection of Coal-OIl-Gas-CO2'!Q$22)</f>
        <v>10.377414599909917</v>
      </c>
      <c r="AE171" s="12">
        <f>AD171*('Projection of Coal-OIl-Gas-CO2'!S$22/'Projection of Coal-OIl-Gas-CO2'!R$22)</f>
        <v>9.9993650680022146</v>
      </c>
      <c r="AF171" s="12">
        <f>AE171*('Projection of Coal-OIl-Gas-CO2'!T$22/'Projection of Coal-OIl-Gas-CO2'!S$22)</f>
        <v>10.021277820118744</v>
      </c>
      <c r="AG171" s="12">
        <f>AF171*('Projection of Coal-OIl-Gas-CO2'!U$22/'Projection of Coal-OIl-Gas-CO2'!T$22)</f>
        <v>10.049074092983393</v>
      </c>
      <c r="AH171" s="12">
        <f>AG171*('Projection of Coal-OIl-Gas-CO2'!V$22/'Projection of Coal-OIl-Gas-CO2'!U$22)</f>
        <v>10.078715879485948</v>
      </c>
      <c r="AI171" s="12">
        <f>AH171*('Projection of Coal-OIl-Gas-CO2'!W$22/'Projection of Coal-OIl-Gas-CO2'!V$22)</f>
        <v>10.111341308627585</v>
      </c>
      <c r="AJ171" s="12">
        <f>AI171*('Projection of Coal-OIl-Gas-CO2'!X$22/'Projection of Coal-OIl-Gas-CO2'!W$22)</f>
        <v>10.119975436862303</v>
      </c>
      <c r="AK171" s="12">
        <f>AJ171*('Projection of Coal-OIl-Gas-CO2'!Y$22/'Projection of Coal-OIl-Gas-CO2'!X$22)</f>
        <v>10.114289584250278</v>
      </c>
      <c r="AL171" s="12">
        <f>AK171*('Projection of Coal-OIl-Gas-CO2'!Z$22/'Projection of Coal-OIl-Gas-CO2'!Y$22)</f>
        <v>10.111370487648452</v>
      </c>
      <c r="AM171" s="12">
        <f>AL171*('Projection of Coal-OIl-Gas-CO2'!AA$22/'Projection of Coal-OIl-Gas-CO2'!Z$22)</f>
        <v>10.113738620270713</v>
      </c>
      <c r="AN171" s="12">
        <f>AM171*('Projection of Coal-OIl-Gas-CO2'!AB$22/'Projection of Coal-OIl-Gas-CO2'!AA$22)</f>
        <v>10.120351178674619</v>
      </c>
      <c r="AO171" s="12">
        <f>AN171*('Projection of Coal-OIl-Gas-CO2'!AC$22/'Projection of Coal-OIl-Gas-CO2'!AB$22)</f>
        <v>10.126165001411584</v>
      </c>
      <c r="AP171" s="12">
        <f>AO171*('Projection of Coal-OIl-Gas-CO2'!AD$22/'Projection of Coal-OIl-Gas-CO2'!AC$22)</f>
        <v>10.135670487496757</v>
      </c>
      <c r="AQ171" s="12">
        <f>AP171*('Projection of Coal-OIl-Gas-CO2'!AE$22/'Projection of Coal-OIl-Gas-CO2'!AD$22)</f>
        <v>10.14671215563685</v>
      </c>
      <c r="AR171" s="12">
        <f>AQ171*('Projection of Coal-OIl-Gas-CO2'!AF$22/'Projection of Coal-OIl-Gas-CO2'!AE$22)</f>
        <v>10.155634346890702</v>
      </c>
      <c r="AS171" s="12">
        <f>AR171*('Projection of Coal-OIl-Gas-CO2'!AG$22/'Projection of Coal-OIl-Gas-CO2'!AF$22)</f>
        <v>10.166039825096322</v>
      </c>
      <c r="AT171" s="12">
        <f>AS171*('Projection of Coal-OIl-Gas-CO2'!AH$22/'Projection of Coal-OIl-Gas-CO2'!AG$22)</f>
        <v>10.17761528074878</v>
      </c>
      <c r="AU171" s="12">
        <f>AT171*('Projection of Coal-OIl-Gas-CO2'!AI$22/'Projection of Coal-OIl-Gas-CO2'!AH$22)</f>
        <v>10.190468187161349</v>
      </c>
      <c r="AV171" s="12">
        <f>AU171*('Projection of Coal-OIl-Gas-CO2'!AJ$22/'Projection of Coal-OIl-Gas-CO2'!AI$22)</f>
        <v>10.204546156617788</v>
      </c>
      <c r="AW171" s="12">
        <f>AV171*('Projection of Coal-OIl-Gas-CO2'!AK$22/'Projection of Coal-OIl-Gas-CO2'!AJ$22)</f>
        <v>10.218441382053221</v>
      </c>
      <c r="AX171" s="12">
        <f>AW171*('Projection of Coal-OIl-Gas-CO2'!AL$22/'Projection of Coal-OIl-Gas-CO2'!AK$22)</f>
        <v>10.233624348298623</v>
      </c>
      <c r="AY171" s="12">
        <f>AX171*('Projection of Coal-OIl-Gas-CO2'!AM$22/'Projection of Coal-OIl-Gas-CO2'!AL$22)</f>
        <v>10.219974999499167</v>
      </c>
      <c r="AZ171" s="12">
        <f>AY171*('Projection of Coal-OIl-Gas-CO2'!AN$22/'Projection of Coal-OIl-Gas-CO2'!AM$22)</f>
        <v>10.212821085764391</v>
      </c>
      <c r="BA171" s="12">
        <f>AZ171*('Projection of Coal-OIl-Gas-CO2'!AO$22/'Projection of Coal-OIl-Gas-CO2'!AN$22)</f>
        <v>10.196309930137145</v>
      </c>
      <c r="BB171" s="12">
        <f>BA171*('Projection of Coal-OIl-Gas-CO2'!AP$22/'Projection of Coal-OIl-Gas-CO2'!AO$22)</f>
        <v>10.169805908653037</v>
      </c>
      <c r="BC171" s="12">
        <f>BB171*('Projection of Coal-OIl-Gas-CO2'!AQ$22/'Projection of Coal-OIl-Gas-CO2'!AP$22)</f>
        <v>10.134315558490702</v>
      </c>
      <c r="BD171" s="12">
        <f>BC171*('Projection of Coal-OIl-Gas-CO2'!AR$22/'Projection of Coal-OIl-Gas-CO2'!AQ$22)</f>
        <v>10.09553744635536</v>
      </c>
      <c r="BE171" s="12">
        <f>BD171*('Projection of Coal-OIl-Gas-CO2'!AS$22/'Projection of Coal-OIl-Gas-CO2'!AR$22)</f>
        <v>10.04606697254585</v>
      </c>
      <c r="BF171" s="12">
        <f>BE171*('Projection of Coal-OIl-Gas-CO2'!AT$22/'Projection of Coal-OIl-Gas-CO2'!AS$22)</f>
        <v>9.9893280085813849</v>
      </c>
      <c r="BG171" s="12">
        <f>BF171*('Projection of Coal-OIl-Gas-CO2'!AU$22/'Projection of Coal-OIl-Gas-CO2'!AT$22)</f>
        <v>9.9256480402331704</v>
      </c>
      <c r="BH171" s="12">
        <f>BG171*('Projection of Coal-OIl-Gas-CO2'!AV$22/'Projection of Coal-OIl-Gas-CO2'!AU$22)</f>
        <v>9.8545652589722739</v>
      </c>
    </row>
    <row r="172" spans="1:60" x14ac:dyDescent="0.3">
      <c r="A172" s="9" t="s">
        <v>147</v>
      </c>
      <c r="B172" s="9" t="s">
        <v>118</v>
      </c>
      <c r="C172" s="9" t="s">
        <v>25</v>
      </c>
      <c r="D172" s="36" t="s">
        <v>81</v>
      </c>
      <c r="E172" s="36" t="s">
        <v>79</v>
      </c>
      <c r="F172" s="36" t="s">
        <v>90</v>
      </c>
      <c r="G172" s="36" t="s">
        <v>90</v>
      </c>
      <c r="H172" s="36" t="s">
        <v>80</v>
      </c>
      <c r="I172" s="9" t="s">
        <v>145</v>
      </c>
      <c r="J172" s="10">
        <f>SUMIFS('Historical Data'!D$2:D$93,'Historical Data'!$B$2:$B$93,'Final Prices IND without CO2 '!$D172,'Historical Data'!$A$2:$A$93,'Final Prices IND without CO2 '!$C172)</f>
        <v>13.330107659715667</v>
      </c>
      <c r="K172" s="10">
        <f>SUMIFS('Historical Data'!E$2:E$93,'Historical Data'!$B$2:$B$93,'Final Prices IND without CO2 '!$D172,'Historical Data'!$A$2:$A$93,'Final Prices IND without CO2 '!$C172)</f>
        <v>12.21670039697843</v>
      </c>
      <c r="L172" s="10">
        <f>SUMIFS('Historical Data'!F$2:F$93,'Historical Data'!$B$2:$B$93,'Final Prices IND without CO2 '!$D172,'Historical Data'!$A$2:$A$93,'Final Prices IND without CO2 '!$C172)</f>
        <v>10.583197389733215</v>
      </c>
      <c r="M172" s="10">
        <f>SUMIFS('Historical Data'!G$2:G$93,'Historical Data'!$B$2:$B$93,'Final Prices IND without CO2 '!$D172,'Historical Data'!$A$2:$A$93,'Final Prices IND without CO2 '!$C172)</f>
        <v>9.7429331717034415</v>
      </c>
      <c r="N172" s="10">
        <f>SUMIFS('Historical Data'!H$2:H$93,'Historical Data'!$B$2:$B$93,'Final Prices IND without CO2 '!$D172,'Historical Data'!$A$2:$A$93,'Final Prices IND without CO2 '!$C172)</f>
        <v>11.439053703026186</v>
      </c>
      <c r="O172" s="10">
        <f>SUMIFS('Historical Data'!I$2:I$93,'Historical Data'!$B$2:$B$93,'Final Prices IND without CO2 '!$D172,'Historical Data'!$A$2:$A$93,'Final Prices IND without CO2 '!$C172)</f>
        <v>9.3752946816195841</v>
      </c>
      <c r="P172" s="10">
        <f>SUMIFS('Historical Data'!J$2:J$93,'Historical Data'!$B$2:$B$93,'Final Prices IND without CO2 '!$D172,'Historical Data'!$A$2:$A$93,'Final Prices IND without CO2 '!$C172)</f>
        <v>7.9893217909496919</v>
      </c>
      <c r="Q172" s="10">
        <f>SUMIFS('Historical Data'!K$2:K$93,'Historical Data'!$B$2:$B$93,'Final Prices IND without CO2 '!$D172,'Historical Data'!$A$2:$A$93,'Final Prices IND without CO2 '!$C172)</f>
        <v>9.1184775782734988</v>
      </c>
      <c r="R172" s="10">
        <f>SUMIFS('Historical Data'!L$2:L$93,'Historical Data'!$B$2:$B$93,'Final Prices IND without CO2 '!$D172,'Historical Data'!$A$2:$A$93,'Final Prices IND without CO2 '!$C172)</f>
        <v>14.431849523960727</v>
      </c>
      <c r="S172" s="10">
        <f>SUMIFS('Historical Data'!M$2:M$93,'Historical Data'!$B$2:$B$93,'Final Prices IND without CO2 '!$D172,'Historical Data'!$A$2:$A$93,'Final Prices IND without CO2 '!$C172)</f>
        <v>11.643298387931647</v>
      </c>
      <c r="T172" s="10">
        <f>SUMIFS('Historical Data'!N$2:N$93,'Historical Data'!$B$2:$B$93,'Final Prices IND without CO2 '!$D172,'Historical Data'!$A$2:$A$93,'Final Prices IND without CO2 '!$C172)</f>
        <v>12.207944818944677</v>
      </c>
      <c r="U172" s="10">
        <f>SUMIFS('Historical Data'!O$2:O$93,'Historical Data'!$B$2:$B$93,'Final Prices IND without CO2 '!$D172,'Historical Data'!$A$2:$A$93,'Final Prices IND without CO2 '!$C172)</f>
        <v>10.952030969201724</v>
      </c>
      <c r="V172" s="10">
        <f>SUMIFS('Historical Data'!P$2:P$93,'Historical Data'!$B$2:$B$93,'Final Prices IND without CO2 '!$D172,'Historical Data'!$A$2:$A$93,'Final Prices IND without CO2 '!$C172)</f>
        <v>10.665682324397174</v>
      </c>
      <c r="W172" s="10">
        <f>SUMIFS('Historical Data'!Q$2:Q$93,'Historical Data'!$B$2:$B$93,'Final Prices IND without CO2 '!$D172,'Historical Data'!$A$2:$A$93,'Final Prices IND without CO2 '!$C172)</f>
        <v>10.165431935482053</v>
      </c>
      <c r="X172" s="10">
        <f>SUMIFS('Historical Data'!R$2:R$93,'Historical Data'!$B$2:$B$93,'Final Prices IND without CO2 '!$D172,'Historical Data'!$A$2:$A$93,'Final Prices IND without CO2 '!$C172)</f>
        <v>9.5182276555913887</v>
      </c>
      <c r="Y172" s="10">
        <f>SUMIFS('Historical Data'!S$2:S$93,'Historical Data'!$B$2:$B$93,'Final Prices IND without CO2 '!$D172,'Historical Data'!$A$2:$A$93,'Final Prices IND without CO2 '!$C172)</f>
        <v>9.7237796068705418</v>
      </c>
      <c r="Z172" s="10">
        <f>SUMIFS('Historical Data'!T$2:T$93,'Historical Data'!$B$2:$B$93,'Final Prices IND without CO2 '!$D172,'Historical Data'!$A$2:$A$93,'Final Prices IND without CO2 '!$C172)</f>
        <v>9.3458816509098206</v>
      </c>
      <c r="AA172" s="10">
        <f>SUMIFS('Historical Data'!U$2:U$93,'Historical Data'!$B$2:$B$93,'Final Prices IND without CO2 '!$D172,'Historical Data'!$A$2:$A$93,'Final Prices IND without CO2 '!$C172)</f>
        <v>9.7063196249346504</v>
      </c>
      <c r="AB172" s="12">
        <f>AA172*('Projection of Coal-OIl-Gas-CO2'!P$22/'Projection of Coal-OIl-Gas-CO2'!O$22)</f>
        <v>9.8490115683823607</v>
      </c>
      <c r="AC172" s="12">
        <f>AB172*('Projection of Coal-OIl-Gas-CO2'!Q$22/'Projection of Coal-OIl-Gas-CO2'!P$22)</f>
        <v>9.2937540874965983</v>
      </c>
      <c r="AD172" s="12">
        <f>AC172*('Projection of Coal-OIl-Gas-CO2'!R$22/'Projection of Coal-OIl-Gas-CO2'!Q$22)</f>
        <v>8.3806050139224002</v>
      </c>
      <c r="AE172" s="12">
        <f>AD172*('Projection of Coal-OIl-Gas-CO2'!S$22/'Projection of Coal-OIl-Gas-CO2'!R$22)</f>
        <v>8.0752993164277456</v>
      </c>
      <c r="AF172" s="12">
        <f>AE172*('Projection of Coal-OIl-Gas-CO2'!T$22/'Projection of Coal-OIl-Gas-CO2'!S$22)</f>
        <v>8.0929956432429258</v>
      </c>
      <c r="AG172" s="12">
        <f>AF172*('Projection of Coal-OIl-Gas-CO2'!U$22/'Projection of Coal-OIl-Gas-CO2'!T$22)</f>
        <v>8.1154433908485615</v>
      </c>
      <c r="AH172" s="12">
        <f>AG172*('Projection of Coal-OIl-Gas-CO2'!V$22/'Projection of Coal-OIl-Gas-CO2'!U$22)</f>
        <v>8.1393815405864629</v>
      </c>
      <c r="AI172" s="12">
        <f>AH172*('Projection of Coal-OIl-Gas-CO2'!W$22/'Projection of Coal-OIl-Gas-CO2'!V$22)</f>
        <v>8.1657292240497554</v>
      </c>
      <c r="AJ172" s="12">
        <f>AI172*('Projection of Coal-OIl-Gas-CO2'!X$22/'Projection of Coal-OIl-Gas-CO2'!W$22)</f>
        <v>8.1727019837557577</v>
      </c>
      <c r="AK172" s="12">
        <f>AJ172*('Projection of Coal-OIl-Gas-CO2'!Y$22/'Projection of Coal-OIl-Gas-CO2'!X$22)</f>
        <v>8.1681101960373432</v>
      </c>
      <c r="AL172" s="12">
        <f>AK172*('Projection of Coal-OIl-Gas-CO2'!Z$22/'Projection of Coal-OIl-Gas-CO2'!Y$22)</f>
        <v>8.1657527884786631</v>
      </c>
      <c r="AM172" s="12">
        <f>AL172*('Projection of Coal-OIl-Gas-CO2'!AA$22/'Projection of Coal-OIl-Gas-CO2'!Z$22)</f>
        <v>8.1676652478814056</v>
      </c>
      <c r="AN172" s="12">
        <f>AM172*('Projection of Coal-OIl-Gas-CO2'!AB$22/'Projection of Coal-OIl-Gas-CO2'!AA$22)</f>
        <v>8.1730054257822786</v>
      </c>
      <c r="AO172" s="12">
        <f>AN172*('Projection of Coal-OIl-Gas-CO2'!AC$22/'Projection of Coal-OIl-Gas-CO2'!AB$22)</f>
        <v>8.1777005597687236</v>
      </c>
      <c r="AP172" s="12">
        <f>AO172*('Projection of Coal-OIl-Gas-CO2'!AD$22/'Projection of Coal-OIl-Gas-CO2'!AC$22)</f>
        <v>8.1853770116998099</v>
      </c>
      <c r="AQ172" s="12">
        <f>AP172*('Projection of Coal-OIl-Gas-CO2'!AE$22/'Projection of Coal-OIl-Gas-CO2'!AD$22)</f>
        <v>8.1942940553898378</v>
      </c>
      <c r="AR172" s="12">
        <f>AQ172*('Projection of Coal-OIl-Gas-CO2'!AF$22/'Projection of Coal-OIl-Gas-CO2'!AE$22)</f>
        <v>8.2014994493766853</v>
      </c>
      <c r="AS172" s="12">
        <f>AR172*('Projection of Coal-OIl-Gas-CO2'!AG$22/'Projection of Coal-OIl-Gas-CO2'!AF$22)</f>
        <v>8.209902718031195</v>
      </c>
      <c r="AT172" s="12">
        <f>AS172*('Projection of Coal-OIl-Gas-CO2'!AH$22/'Projection of Coal-OIl-Gas-CO2'!AG$22)</f>
        <v>8.2192508384850385</v>
      </c>
      <c r="AU172" s="12">
        <f>AT172*('Projection of Coal-OIl-Gas-CO2'!AI$22/'Projection of Coal-OIl-Gas-CO2'!AH$22)</f>
        <v>8.2296306041663261</v>
      </c>
      <c r="AV172" s="12">
        <f>AU172*('Projection of Coal-OIl-Gas-CO2'!AJ$22/'Projection of Coal-OIl-Gas-CO2'!AI$22)</f>
        <v>8.2409997077399186</v>
      </c>
      <c r="AW172" s="12">
        <f>AV172*('Projection of Coal-OIl-Gas-CO2'!AK$22/'Projection of Coal-OIl-Gas-CO2'!AJ$22)</f>
        <v>8.2522212306763532</v>
      </c>
      <c r="AX172" s="12">
        <f>AW172*('Projection of Coal-OIl-Gas-CO2'!AL$22/'Projection of Coal-OIl-Gas-CO2'!AK$22)</f>
        <v>8.2644827088911228</v>
      </c>
      <c r="AY172" s="12">
        <f>AX172*('Projection of Coal-OIl-Gas-CO2'!AM$22/'Projection of Coal-OIl-Gas-CO2'!AL$22)</f>
        <v>8.2534597513052805</v>
      </c>
      <c r="AZ172" s="12">
        <f>AY172*('Projection of Coal-OIl-Gas-CO2'!AN$22/'Projection of Coal-OIl-Gas-CO2'!AM$22)</f>
        <v>8.2476823850125864</v>
      </c>
      <c r="BA172" s="12">
        <f>AZ172*('Projection of Coal-OIl-Gas-CO2'!AO$22/'Projection of Coal-OIl-Gas-CO2'!AN$22)</f>
        <v>8.2343482860129615</v>
      </c>
      <c r="BB172" s="12">
        <f>BA172*('Projection of Coal-OIl-Gas-CO2'!AP$22/'Projection of Coal-OIl-Gas-CO2'!AO$22)</f>
        <v>8.2129441363376898</v>
      </c>
      <c r="BC172" s="12">
        <f>BB172*('Projection of Coal-OIl-Gas-CO2'!AQ$22/'Projection of Coal-OIl-Gas-CO2'!AP$22)</f>
        <v>8.1842827964969445</v>
      </c>
      <c r="BD172" s="12">
        <f>BC172*('Projection of Coal-OIl-Gas-CO2'!AR$22/'Projection of Coal-OIl-Gas-CO2'!AQ$22)</f>
        <v>8.152966321871876</v>
      </c>
      <c r="BE172" s="12">
        <f>BD172*('Projection of Coal-OIl-Gas-CO2'!AS$22/'Projection of Coal-OIl-Gas-CO2'!AR$22)</f>
        <v>8.1130148968943399</v>
      </c>
      <c r="BF172" s="12">
        <f>BE172*('Projection of Coal-OIl-Gas-CO2'!AT$22/'Projection of Coal-OIl-Gas-CO2'!AS$22)</f>
        <v>8.0671935758603421</v>
      </c>
      <c r="BG172" s="12">
        <f>BF172*('Projection of Coal-OIl-Gas-CO2'!AU$22/'Projection of Coal-OIl-Gas-CO2'!AT$22)</f>
        <v>8.0157668301244538</v>
      </c>
      <c r="BH172" s="12">
        <f>BG172*('Projection of Coal-OIl-Gas-CO2'!AV$22/'Projection of Coal-OIl-Gas-CO2'!AU$22)</f>
        <v>7.9583617117972176</v>
      </c>
    </row>
    <row r="173" spans="1:60" x14ac:dyDescent="0.3">
      <c r="A173" s="9" t="s">
        <v>147</v>
      </c>
      <c r="B173" s="9" t="s">
        <v>118</v>
      </c>
      <c r="C173" s="9" t="s">
        <v>27</v>
      </c>
      <c r="D173" s="36" t="s">
        <v>81</v>
      </c>
      <c r="E173" s="36" t="s">
        <v>79</v>
      </c>
      <c r="F173" s="36" t="s">
        <v>90</v>
      </c>
      <c r="G173" s="36" t="s">
        <v>90</v>
      </c>
      <c r="H173" s="36" t="s">
        <v>80</v>
      </c>
      <c r="I173" s="9" t="s">
        <v>145</v>
      </c>
      <c r="J173" s="10">
        <f>SUMIFS('Historical Data'!D$2:D$93,'Historical Data'!$B$2:$B$93,'Final Prices IND without CO2 '!$D173,'Historical Data'!$A$2:$A$93,'Final Prices IND without CO2 '!$C173)</f>
        <v>6.2576527854695803</v>
      </c>
      <c r="K173" s="10">
        <f>SUMIFS('Historical Data'!E$2:E$93,'Historical Data'!$B$2:$B$93,'Final Prices IND without CO2 '!$D173,'Historical Data'!$A$2:$A$93,'Final Prices IND without CO2 '!$C173)</f>
        <v>7.6757822059126539</v>
      </c>
      <c r="L173" s="10">
        <f>SUMIFS('Historical Data'!F$2:F$93,'Historical Data'!$B$2:$B$93,'Final Prices IND without CO2 '!$D173,'Historical Data'!$A$2:$A$93,'Final Prices IND without CO2 '!$C173)</f>
        <v>7.766293281309876</v>
      </c>
      <c r="M173" s="10">
        <f>SUMIFS('Historical Data'!G$2:G$93,'Historical Data'!$B$2:$B$93,'Final Prices IND without CO2 '!$D173,'Historical Data'!$A$2:$A$93,'Final Prices IND without CO2 '!$C173)</f>
        <v>6.3440489251503491</v>
      </c>
      <c r="N173" s="10">
        <f>SUMIFS('Historical Data'!H$2:H$93,'Historical Data'!$B$2:$B$93,'Final Prices IND without CO2 '!$D173,'Historical Data'!$A$2:$A$93,'Final Prices IND without CO2 '!$C173)</f>
        <v>8.9529794556583884</v>
      </c>
      <c r="O173" s="10">
        <f>SUMIFS('Historical Data'!I$2:I$93,'Historical Data'!$B$2:$B$93,'Final Prices IND without CO2 '!$D173,'Historical Data'!$A$2:$A$93,'Final Prices IND without CO2 '!$C173)</f>
        <v>10.295884349131745</v>
      </c>
      <c r="P173" s="10">
        <f>SUMIFS('Historical Data'!J$2:J$93,'Historical Data'!$B$2:$B$93,'Final Prices IND without CO2 '!$D173,'Historical Data'!$A$2:$A$93,'Final Prices IND without CO2 '!$C173)</f>
        <v>9.6357523532065006</v>
      </c>
      <c r="Q173" s="10">
        <f>SUMIFS('Historical Data'!K$2:K$93,'Historical Data'!$B$2:$B$93,'Final Prices IND without CO2 '!$D173,'Historical Data'!$A$2:$A$93,'Final Prices IND without CO2 '!$C173)</f>
        <v>10.967363061415549</v>
      </c>
      <c r="R173" s="10">
        <f>SUMIFS('Historical Data'!L$2:L$93,'Historical Data'!$B$2:$B$93,'Final Prices IND without CO2 '!$D173,'Historical Data'!$A$2:$A$93,'Final Prices IND without CO2 '!$C173)</f>
        <v>19.305168382646539</v>
      </c>
      <c r="S173" s="10">
        <f>SUMIFS('Historical Data'!M$2:M$93,'Historical Data'!$B$2:$B$93,'Final Prices IND without CO2 '!$D173,'Historical Data'!$A$2:$A$93,'Final Prices IND without CO2 '!$C173)</f>
        <v>11.651020232383582</v>
      </c>
      <c r="T173" s="10">
        <f>SUMIFS('Historical Data'!N$2:N$93,'Historical Data'!$B$2:$B$93,'Final Prices IND without CO2 '!$D173,'Historical Data'!$A$2:$A$93,'Final Prices IND without CO2 '!$C173)</f>
        <v>12.30224820783301</v>
      </c>
      <c r="U173" s="10">
        <f>SUMIFS('Historical Data'!O$2:O$93,'Historical Data'!$B$2:$B$93,'Final Prices IND without CO2 '!$D173,'Historical Data'!$A$2:$A$93,'Final Prices IND without CO2 '!$C173)</f>
        <v>15.152935589273868</v>
      </c>
      <c r="V173" s="10">
        <f>SUMIFS('Historical Data'!P$2:P$93,'Historical Data'!$B$2:$B$93,'Final Prices IND without CO2 '!$D173,'Historical Data'!$A$2:$A$93,'Final Prices IND without CO2 '!$C173)</f>
        <v>13.652428657860348</v>
      </c>
      <c r="W173" s="10">
        <f>SUMIFS('Historical Data'!Q$2:Q$93,'Historical Data'!$B$2:$B$93,'Final Prices IND without CO2 '!$D173,'Historical Data'!$A$2:$A$93,'Final Prices IND without CO2 '!$C173)</f>
        <v>11.239097656801851</v>
      </c>
      <c r="X173" s="10">
        <f>SUMIFS('Historical Data'!R$2:R$93,'Historical Data'!$B$2:$B$93,'Final Prices IND without CO2 '!$D173,'Historical Data'!$A$2:$A$93,'Final Prices IND without CO2 '!$C173)</f>
        <v>10.284712736420692</v>
      </c>
      <c r="Y173" s="10">
        <f>SUMIFS('Historical Data'!S$2:S$93,'Historical Data'!$B$2:$B$93,'Final Prices IND without CO2 '!$D173,'Historical Data'!$A$2:$A$93,'Final Prices IND without CO2 '!$C173)</f>
        <v>9.751417067568342</v>
      </c>
      <c r="Z173" s="10">
        <f>SUMIFS('Historical Data'!T$2:T$93,'Historical Data'!$B$2:$B$93,'Final Prices IND without CO2 '!$D173,'Historical Data'!$A$2:$A$93,'Final Prices IND without CO2 '!$C173)</f>
        <v>9.3509357036652236</v>
      </c>
      <c r="AA173" s="10">
        <f>SUMIFS('Historical Data'!U$2:U$93,'Historical Data'!$B$2:$B$93,'Final Prices IND without CO2 '!$D173,'Historical Data'!$A$2:$A$93,'Final Prices IND without CO2 '!$C173)</f>
        <v>10.332759638928048</v>
      </c>
      <c r="AB173" s="12">
        <f>AA173*('Projection of Coal-OIl-Gas-CO2'!P$22/'Projection of Coal-OIl-Gas-CO2'!O$22)</f>
        <v>10.484660834337799</v>
      </c>
      <c r="AC173" s="12">
        <f>AB173*('Projection of Coal-OIl-Gas-CO2'!Q$22/'Projection of Coal-OIl-Gas-CO2'!P$22)</f>
        <v>9.8935673705525584</v>
      </c>
      <c r="AD173" s="12">
        <f>AC173*('Projection of Coal-OIl-Gas-CO2'!R$22/'Projection of Coal-OIl-Gas-CO2'!Q$22)</f>
        <v>8.9214842065576843</v>
      </c>
      <c r="AE173" s="12">
        <f>AD173*('Projection of Coal-OIl-Gas-CO2'!S$22/'Projection of Coal-OIl-Gas-CO2'!R$22)</f>
        <v>8.5964742634991929</v>
      </c>
      <c r="AF173" s="12">
        <f>AE173*('Projection of Coal-OIl-Gas-CO2'!T$22/'Projection of Coal-OIl-Gas-CO2'!S$22)</f>
        <v>8.6153127005730603</v>
      </c>
      <c r="AG173" s="12">
        <f>AF173*('Projection of Coal-OIl-Gas-CO2'!U$22/'Projection of Coal-OIl-Gas-CO2'!T$22)</f>
        <v>8.6392092122692663</v>
      </c>
      <c r="AH173" s="12">
        <f>AG173*('Projection of Coal-OIl-Gas-CO2'!V$22/'Projection of Coal-OIl-Gas-CO2'!U$22)</f>
        <v>8.6646923157523812</v>
      </c>
      <c r="AI173" s="12">
        <f>AH173*('Projection of Coal-OIl-Gas-CO2'!W$22/'Projection of Coal-OIl-Gas-CO2'!V$22)</f>
        <v>8.6927404628141574</v>
      </c>
      <c r="AJ173" s="12">
        <f>AI173*('Projection of Coal-OIl-Gas-CO2'!X$22/'Projection of Coal-OIl-Gas-CO2'!W$22)</f>
        <v>8.7001632402257965</v>
      </c>
      <c r="AK173" s="12">
        <f>AJ173*('Projection of Coal-OIl-Gas-CO2'!Y$22/'Projection of Coal-OIl-Gas-CO2'!X$22)</f>
        <v>8.6952751012976819</v>
      </c>
      <c r="AL173" s="12">
        <f>AK173*('Projection of Coal-OIl-Gas-CO2'!Z$22/'Projection of Coal-OIl-Gas-CO2'!Y$22)</f>
        <v>8.6927655480770909</v>
      </c>
      <c r="AM173" s="12">
        <f>AL173*('Projection of Coal-OIl-Gas-CO2'!AA$22/'Projection of Coal-OIl-Gas-CO2'!Z$22)</f>
        <v>8.6948014364561406</v>
      </c>
      <c r="AN173" s="12">
        <f>AM173*('Projection of Coal-OIl-Gas-CO2'!AB$22/'Projection of Coal-OIl-Gas-CO2'!AA$22)</f>
        <v>8.7004862662176787</v>
      </c>
      <c r="AO173" s="12">
        <f>AN173*('Projection of Coal-OIl-Gas-CO2'!AC$22/'Projection of Coal-OIl-Gas-CO2'!AB$22)</f>
        <v>8.7054844213196247</v>
      </c>
      <c r="AP173" s="12">
        <f>AO173*('Projection of Coal-OIl-Gas-CO2'!AD$22/'Projection of Coal-OIl-Gas-CO2'!AC$22)</f>
        <v>8.7136563068281063</v>
      </c>
      <c r="AQ173" s="12">
        <f>AP173*('Projection of Coal-OIl-Gas-CO2'!AE$22/'Projection of Coal-OIl-Gas-CO2'!AD$22)</f>
        <v>8.72314885113936</v>
      </c>
      <c r="AR173" s="12">
        <f>AQ173*('Projection of Coal-OIl-Gas-CO2'!AF$22/'Projection of Coal-OIl-Gas-CO2'!AE$22)</f>
        <v>8.7308192769080115</v>
      </c>
      <c r="AS173" s="12">
        <f>AR173*('Projection of Coal-OIl-Gas-CO2'!AG$22/'Projection of Coal-OIl-Gas-CO2'!AF$22)</f>
        <v>8.73976488745285</v>
      </c>
      <c r="AT173" s="12">
        <f>AS173*('Projection of Coal-OIl-Gas-CO2'!AH$22/'Projection of Coal-OIl-Gas-CO2'!AG$22)</f>
        <v>8.7497163299622418</v>
      </c>
      <c r="AU173" s="12">
        <f>AT173*('Projection of Coal-OIl-Gas-CO2'!AI$22/'Projection of Coal-OIl-Gas-CO2'!AH$22)</f>
        <v>8.7607659994597959</v>
      </c>
      <c r="AV173" s="12">
        <f>AU173*('Projection of Coal-OIl-Gas-CO2'!AJ$22/'Projection of Coal-OIl-Gas-CO2'!AI$22)</f>
        <v>8.7728688581204803</v>
      </c>
      <c r="AW173" s="12">
        <f>AV173*('Projection of Coal-OIl-Gas-CO2'!AK$22/'Projection of Coal-OIl-Gas-CO2'!AJ$22)</f>
        <v>8.7848146113787013</v>
      </c>
      <c r="AX173" s="12">
        <f>AW173*('Projection of Coal-OIl-Gas-CO2'!AL$22/'Projection of Coal-OIl-Gas-CO2'!AK$22)</f>
        <v>8.7978674380016457</v>
      </c>
      <c r="AY173" s="12">
        <f>AX173*('Projection of Coal-OIl-Gas-CO2'!AM$22/'Projection of Coal-OIl-Gas-CO2'!AL$22)</f>
        <v>8.7861330653819749</v>
      </c>
      <c r="AZ173" s="12">
        <f>AY173*('Projection of Coal-OIl-Gas-CO2'!AN$22/'Projection of Coal-OIl-Gas-CO2'!AM$22)</f>
        <v>8.7799828313535091</v>
      </c>
      <c r="BA173" s="12">
        <f>AZ173*('Projection of Coal-OIl-Gas-CO2'!AO$22/'Projection of Coal-OIl-Gas-CO2'!AN$22)</f>
        <v>8.765788157647231</v>
      </c>
      <c r="BB173" s="12">
        <f>BA173*('Projection of Coal-OIl-Gas-CO2'!AP$22/'Projection of Coal-OIl-Gas-CO2'!AO$22)</f>
        <v>8.7430025970623451</v>
      </c>
      <c r="BC173" s="12">
        <f>BB173*('Projection of Coal-OIl-Gas-CO2'!AQ$22/'Projection of Coal-OIl-Gas-CO2'!AP$22)</f>
        <v>8.7124914716360529</v>
      </c>
      <c r="BD173" s="12">
        <f>BC173*('Projection of Coal-OIl-Gas-CO2'!AR$22/'Projection of Coal-OIl-Gas-CO2'!AQ$22)</f>
        <v>8.6791538506279675</v>
      </c>
      <c r="BE173" s="12">
        <f>BD173*('Projection of Coal-OIl-Gas-CO2'!AS$22/'Projection of Coal-OIl-Gas-CO2'!AR$22)</f>
        <v>8.6366239847800426</v>
      </c>
      <c r="BF173" s="12">
        <f>BE173*('Projection of Coal-OIl-Gas-CO2'!AT$22/'Projection of Coal-OIl-Gas-CO2'!AS$22)</f>
        <v>8.5878453833247423</v>
      </c>
      <c r="BG173" s="12">
        <f>BF173*('Projection of Coal-OIl-Gas-CO2'!AU$22/'Projection of Coal-OIl-Gas-CO2'!AT$22)</f>
        <v>8.5330995864383379</v>
      </c>
      <c r="BH173" s="12">
        <f>BG173*('Projection of Coal-OIl-Gas-CO2'!AV$22/'Projection of Coal-OIl-Gas-CO2'!AU$22)</f>
        <v>8.4719895763995385</v>
      </c>
    </row>
    <row r="174" spans="1:60" x14ac:dyDescent="0.3">
      <c r="A174" s="9" t="s">
        <v>147</v>
      </c>
      <c r="B174" s="9" t="s">
        <v>118</v>
      </c>
      <c r="C174" s="9" t="s">
        <v>29</v>
      </c>
      <c r="D174" s="36" t="s">
        <v>81</v>
      </c>
      <c r="E174" s="36" t="s">
        <v>79</v>
      </c>
      <c r="F174" s="36" t="s">
        <v>90</v>
      </c>
      <c r="G174" s="36" t="s">
        <v>90</v>
      </c>
      <c r="H174" s="36" t="s">
        <v>80</v>
      </c>
      <c r="I174" s="9" t="s">
        <v>145</v>
      </c>
      <c r="J174" s="10">
        <f>SUMIFS('Historical Data'!D$2:D$93,'Historical Data'!$B$2:$B$93,'Final Prices IND without CO2 '!$D174,'Historical Data'!$A$2:$A$93,'Final Prices IND without CO2 '!$C174)</f>
        <v>9.4000803540246061</v>
      </c>
      <c r="K174" s="10">
        <f>SUMIFS('Historical Data'!E$2:E$93,'Historical Data'!$B$2:$B$93,'Final Prices IND without CO2 '!$D174,'Historical Data'!$A$2:$A$93,'Final Prices IND without CO2 '!$C174)</f>
        <v>9.4663133086947528</v>
      </c>
      <c r="L174" s="10">
        <f>SUMIFS('Historical Data'!F$2:F$93,'Historical Data'!$B$2:$B$93,'Final Prices IND without CO2 '!$D174,'Historical Data'!$A$2:$A$93,'Final Prices IND without CO2 '!$C174)</f>
        <v>8.5873630396603229</v>
      </c>
      <c r="M174" s="10">
        <f>SUMIFS('Historical Data'!G$2:G$93,'Historical Data'!$B$2:$B$93,'Final Prices IND without CO2 '!$D174,'Historical Data'!$A$2:$A$93,'Final Prices IND without CO2 '!$C174)</f>
        <v>9.1649074002381106</v>
      </c>
      <c r="N174" s="10">
        <f>SUMIFS('Historical Data'!H$2:H$93,'Historical Data'!$B$2:$B$93,'Final Prices IND without CO2 '!$D174,'Historical Data'!$A$2:$A$93,'Final Prices IND without CO2 '!$C174)</f>
        <v>10.021785854504076</v>
      </c>
      <c r="O174" s="10">
        <f>SUMIFS('Historical Data'!I$2:I$93,'Historical Data'!$B$2:$B$93,'Final Prices IND without CO2 '!$D174,'Historical Data'!$A$2:$A$93,'Final Prices IND without CO2 '!$C174)</f>
        <v>9.4713913144725037</v>
      </c>
      <c r="P174" s="10">
        <f>SUMIFS('Historical Data'!J$2:J$93,'Historical Data'!$B$2:$B$93,'Final Prices IND without CO2 '!$D174,'Historical Data'!$A$2:$A$93,'Final Prices IND without CO2 '!$C174)</f>
        <v>9.6334584954241365</v>
      </c>
      <c r="Q174" s="10">
        <f>SUMIFS('Historical Data'!K$2:K$93,'Historical Data'!$B$2:$B$93,'Final Prices IND without CO2 '!$D174,'Historical Data'!$A$2:$A$93,'Final Prices IND without CO2 '!$C174)</f>
        <v>10.102499880823189</v>
      </c>
      <c r="R174" s="10">
        <f>SUMIFS('Historical Data'!L$2:L$93,'Historical Data'!$B$2:$B$93,'Final Prices IND without CO2 '!$D174,'Historical Data'!$A$2:$A$93,'Final Prices IND without CO2 '!$C174)</f>
        <v>11.284081783846824</v>
      </c>
      <c r="S174" s="10">
        <f>SUMIFS('Historical Data'!M$2:M$93,'Historical Data'!$B$2:$B$93,'Final Prices IND without CO2 '!$D174,'Historical Data'!$A$2:$A$93,'Final Prices IND without CO2 '!$C174)</f>
        <v>12.612558136765468</v>
      </c>
      <c r="T174" s="10">
        <f>SUMIFS('Historical Data'!N$2:N$93,'Historical Data'!$B$2:$B$93,'Final Prices IND without CO2 '!$D174,'Historical Data'!$A$2:$A$93,'Final Prices IND without CO2 '!$C174)</f>
        <v>12.109126394995716</v>
      </c>
      <c r="U174" s="10">
        <f>SUMIFS('Historical Data'!O$2:O$93,'Historical Data'!$B$2:$B$93,'Final Prices IND without CO2 '!$D174,'Historical Data'!$A$2:$A$93,'Final Prices IND without CO2 '!$C174)</f>
        <v>13.110841831298465</v>
      </c>
      <c r="V174" s="10">
        <f>SUMIFS('Historical Data'!P$2:P$93,'Historical Data'!$B$2:$B$93,'Final Prices IND without CO2 '!$D174,'Historical Data'!$A$2:$A$93,'Final Prices IND without CO2 '!$C174)</f>
        <v>13.918840102362386</v>
      </c>
      <c r="W174" s="10">
        <f>SUMIFS('Historical Data'!Q$2:Q$93,'Historical Data'!$B$2:$B$93,'Final Prices IND without CO2 '!$D174,'Historical Data'!$A$2:$A$93,'Final Prices IND without CO2 '!$C174)</f>
        <v>12.232618242401193</v>
      </c>
      <c r="X174" s="10">
        <f>SUMIFS('Historical Data'!R$2:R$93,'Historical Data'!$B$2:$B$93,'Final Prices IND without CO2 '!$D174,'Historical Data'!$A$2:$A$93,'Final Prices IND without CO2 '!$C174)</f>
        <v>11.315434091933248</v>
      </c>
      <c r="Y174" s="10">
        <f>SUMIFS('Historical Data'!S$2:S$93,'Historical Data'!$B$2:$B$93,'Final Prices IND without CO2 '!$D174,'Historical Data'!$A$2:$A$93,'Final Prices IND without CO2 '!$C174)</f>
        <v>10.33283121875607</v>
      </c>
      <c r="Z174" s="10">
        <f>SUMIFS('Historical Data'!T$2:T$93,'Historical Data'!$B$2:$B$93,'Final Prices IND without CO2 '!$D174,'Historical Data'!$A$2:$A$93,'Final Prices IND without CO2 '!$C174)</f>
        <v>9.307905793976051</v>
      </c>
      <c r="AA174" s="10">
        <f>SUMIFS('Historical Data'!U$2:U$93,'Historical Data'!$B$2:$B$93,'Final Prices IND without CO2 '!$D174,'Historical Data'!$A$2:$A$93,'Final Prices IND without CO2 '!$C174)</f>
        <v>11.036774147287979</v>
      </c>
      <c r="AB174" s="12">
        <f>AA174*('Projection of Coal-OIl-Gas-CO2'!P$22/'Projection of Coal-OIl-Gas-CO2'!O$22)</f>
        <v>11.199025012015769</v>
      </c>
      <c r="AC174" s="12">
        <f>AB174*('Projection of Coal-OIl-Gas-CO2'!Q$22/'Projection of Coal-OIl-Gas-CO2'!P$22)</f>
        <v>10.567657856705395</v>
      </c>
      <c r="AD174" s="12">
        <f>AC174*('Projection of Coal-OIl-Gas-CO2'!R$22/'Projection of Coal-OIl-Gas-CO2'!Q$22)</f>
        <v>9.5293425655054591</v>
      </c>
      <c r="AE174" s="12">
        <f>AD174*('Projection of Coal-OIl-Gas-CO2'!S$22/'Projection of Coal-OIl-Gas-CO2'!R$22)</f>
        <v>9.182188323801677</v>
      </c>
      <c r="AF174" s="12">
        <f>AE174*('Projection of Coal-OIl-Gas-CO2'!T$22/'Projection of Coal-OIl-Gas-CO2'!S$22)</f>
        <v>9.2023103030732027</v>
      </c>
      <c r="AG174" s="12">
        <f>AF174*('Projection of Coal-OIl-Gas-CO2'!U$22/'Projection of Coal-OIl-Gas-CO2'!T$22)</f>
        <v>9.2278349849312242</v>
      </c>
      <c r="AH174" s="12">
        <f>AG174*('Projection of Coal-OIl-Gas-CO2'!V$22/'Projection of Coal-OIl-Gas-CO2'!U$22)</f>
        <v>9.2550543597684669</v>
      </c>
      <c r="AI174" s="12">
        <f>AH174*('Projection of Coal-OIl-Gas-CO2'!W$22/'Projection of Coal-OIl-Gas-CO2'!V$22)</f>
        <v>9.2850135454253646</v>
      </c>
      <c r="AJ174" s="12">
        <f>AI174*('Projection of Coal-OIl-Gas-CO2'!X$22/'Projection of Coal-OIl-Gas-CO2'!W$22)</f>
        <v>9.2929420679789345</v>
      </c>
      <c r="AK174" s="12">
        <f>AJ174*('Projection of Coal-OIl-Gas-CO2'!Y$22/'Projection of Coal-OIl-Gas-CO2'!X$22)</f>
        <v>9.2877208795224728</v>
      </c>
      <c r="AL174" s="12">
        <f>AK174*('Projection of Coal-OIl-Gas-CO2'!Z$22/'Projection of Coal-OIl-Gas-CO2'!Y$22)</f>
        <v>9.285040339853099</v>
      </c>
      <c r="AM174" s="12">
        <f>AL174*('Projection of Coal-OIl-Gas-CO2'!AA$22/'Projection of Coal-OIl-Gas-CO2'!Z$22)</f>
        <v>9.2872149418968739</v>
      </c>
      <c r="AN174" s="12">
        <f>AM174*('Projection of Coal-OIl-Gas-CO2'!AB$22/'Projection of Coal-OIl-Gas-CO2'!AA$22)</f>
        <v>9.2932871030944977</v>
      </c>
      <c r="AO174" s="12">
        <f>AN174*('Projection of Coal-OIl-Gas-CO2'!AC$22/'Projection of Coal-OIl-Gas-CO2'!AB$22)</f>
        <v>9.2986258035908751</v>
      </c>
      <c r="AP174" s="12">
        <f>AO174*('Projection of Coal-OIl-Gas-CO2'!AD$22/'Projection of Coal-OIl-Gas-CO2'!AC$22)</f>
        <v>9.3073544741364298</v>
      </c>
      <c r="AQ174" s="12">
        <f>AP174*('Projection of Coal-OIl-Gas-CO2'!AE$22/'Projection of Coal-OIl-Gas-CO2'!AD$22)</f>
        <v>9.3174937855408793</v>
      </c>
      <c r="AR174" s="12">
        <f>AQ174*('Projection of Coal-OIl-Gas-CO2'!AF$22/'Projection of Coal-OIl-Gas-CO2'!AE$22)</f>
        <v>9.3256868297788582</v>
      </c>
      <c r="AS174" s="12">
        <f>AR174*('Projection of Coal-OIl-Gas-CO2'!AG$22/'Projection of Coal-OIl-Gas-CO2'!AF$22)</f>
        <v>9.3352419425118622</v>
      </c>
      <c r="AT174" s="12">
        <f>AS174*('Projection of Coal-OIl-Gas-CO2'!AH$22/'Projection of Coal-OIl-Gas-CO2'!AG$22)</f>
        <v>9.3458714187847924</v>
      </c>
      <c r="AU174" s="12">
        <f>AT174*('Projection of Coal-OIl-Gas-CO2'!AI$22/'Projection of Coal-OIl-Gas-CO2'!AH$22)</f>
        <v>9.3576739488840346</v>
      </c>
      <c r="AV174" s="12">
        <f>AU174*('Projection of Coal-OIl-Gas-CO2'!AJ$22/'Projection of Coal-OIl-Gas-CO2'!AI$22)</f>
        <v>9.3706014263675197</v>
      </c>
      <c r="AW174" s="12">
        <f>AV174*('Projection of Coal-OIl-Gas-CO2'!AK$22/'Projection of Coal-OIl-Gas-CO2'!AJ$22)</f>
        <v>9.3833610941946421</v>
      </c>
      <c r="AX174" s="12">
        <f>AW174*('Projection of Coal-OIl-Gas-CO2'!AL$22/'Projection of Coal-OIl-Gas-CO2'!AK$22)</f>
        <v>9.3973032649655952</v>
      </c>
      <c r="AY174" s="12">
        <f>AX174*('Projection of Coal-OIl-Gas-CO2'!AM$22/'Projection of Coal-OIl-Gas-CO2'!AL$22)</f>
        <v>9.3847693800317487</v>
      </c>
      <c r="AZ174" s="12">
        <f>AY174*('Projection of Coal-OIl-Gas-CO2'!AN$22/'Projection of Coal-OIl-Gas-CO2'!AM$22)</f>
        <v>9.3782001046109382</v>
      </c>
      <c r="BA174" s="12">
        <f>AZ174*('Projection of Coal-OIl-Gas-CO2'!AO$22/'Projection of Coal-OIl-Gas-CO2'!AN$22)</f>
        <v>9.3630382878973837</v>
      </c>
      <c r="BB174" s="12">
        <f>BA174*('Projection of Coal-OIl-Gas-CO2'!AP$22/'Projection of Coal-OIl-Gas-CO2'!AO$22)</f>
        <v>9.3387002509370252</v>
      </c>
      <c r="BC174" s="12">
        <f>BB174*('Projection of Coal-OIl-Gas-CO2'!AQ$22/'Projection of Coal-OIl-Gas-CO2'!AP$22)</f>
        <v>9.3061102738082742</v>
      </c>
      <c r="BD174" s="12">
        <f>BC174*('Projection of Coal-OIl-Gas-CO2'!AR$22/'Projection of Coal-OIl-Gas-CO2'!AQ$22)</f>
        <v>9.270501220028688</v>
      </c>
      <c r="BE174" s="12">
        <f>BD174*('Projection of Coal-OIl-Gas-CO2'!AS$22/'Projection of Coal-OIl-Gas-CO2'!AR$22)</f>
        <v>9.2250736149860231</v>
      </c>
      <c r="BF174" s="12">
        <f>BE174*('Projection of Coal-OIl-Gas-CO2'!AT$22/'Projection of Coal-OIl-Gas-CO2'!AS$22)</f>
        <v>9.172971521615489</v>
      </c>
      <c r="BG174" s="12">
        <f>BF174*('Projection of Coal-OIl-Gas-CO2'!AU$22/'Projection of Coal-OIl-Gas-CO2'!AT$22)</f>
        <v>9.1144956626133879</v>
      </c>
      <c r="BH174" s="12">
        <f>BG174*('Projection of Coal-OIl-Gas-CO2'!AV$22/'Projection of Coal-OIl-Gas-CO2'!AU$22)</f>
        <v>9.0492219697660516</v>
      </c>
    </row>
    <row r="175" spans="1:60" x14ac:dyDescent="0.3">
      <c r="A175" s="9" t="s">
        <v>147</v>
      </c>
      <c r="B175" s="9" t="s">
        <v>118</v>
      </c>
      <c r="C175" s="9" t="s">
        <v>31</v>
      </c>
      <c r="D175" s="36" t="s">
        <v>81</v>
      </c>
      <c r="E175" s="36" t="s">
        <v>79</v>
      </c>
      <c r="F175" s="36" t="s">
        <v>90</v>
      </c>
      <c r="G175" s="36" t="s">
        <v>90</v>
      </c>
      <c r="H175" s="36" t="s">
        <v>80</v>
      </c>
      <c r="I175" s="9" t="s">
        <v>145</v>
      </c>
      <c r="J175" s="10">
        <f>SUMIFS('Historical Data'!D$2:D$93,'Historical Data'!$B$2:$B$93,'Final Prices IND without CO2 '!$D175,'Historical Data'!$A$2:$A$93,'Final Prices IND without CO2 '!$C175)</f>
        <v>6.9197371870645457</v>
      </c>
      <c r="K175" s="10">
        <f>SUMIFS('Historical Data'!E$2:E$93,'Historical Data'!$B$2:$B$93,'Final Prices IND without CO2 '!$D175,'Historical Data'!$A$2:$A$93,'Final Prices IND without CO2 '!$C175)</f>
        <v>8.3417889292118126</v>
      </c>
      <c r="L175" s="10">
        <f>SUMIFS('Historical Data'!F$2:F$93,'Historical Data'!$B$2:$B$93,'Final Prices IND without CO2 '!$D175,'Historical Data'!$A$2:$A$93,'Final Prices IND without CO2 '!$C175)</f>
        <v>6.6492458275755544</v>
      </c>
      <c r="M175" s="10">
        <f>SUMIFS('Historical Data'!G$2:G$93,'Historical Data'!$B$2:$B$93,'Final Prices IND without CO2 '!$D175,'Historical Data'!$A$2:$A$93,'Final Prices IND without CO2 '!$C175)</f>
        <v>6.3522437758537551</v>
      </c>
      <c r="N175" s="10">
        <f>SUMIFS('Historical Data'!H$2:H$93,'Historical Data'!$B$2:$B$93,'Final Prices IND without CO2 '!$D175,'Historical Data'!$A$2:$A$93,'Final Prices IND without CO2 '!$C175)</f>
        <v>7.206116844186873</v>
      </c>
      <c r="O175" s="10">
        <f>SUMIFS('Historical Data'!I$2:I$93,'Historical Data'!$B$2:$B$93,'Final Prices IND without CO2 '!$D175,'Historical Data'!$A$2:$A$93,'Final Prices IND without CO2 '!$C175)</f>
        <v>9.2794113353940677</v>
      </c>
      <c r="P175" s="10">
        <f>SUMIFS('Historical Data'!J$2:J$93,'Historical Data'!$B$2:$B$93,'Final Prices IND without CO2 '!$D175,'Historical Data'!$A$2:$A$93,'Final Prices IND without CO2 '!$C175)</f>
        <v>9.6742687248651951</v>
      </c>
      <c r="Q175" s="10">
        <f>SUMIFS('Historical Data'!K$2:K$93,'Historical Data'!$B$2:$B$93,'Final Prices IND without CO2 '!$D175,'Historical Data'!$A$2:$A$93,'Final Prices IND without CO2 '!$C175)</f>
        <v>8.4653546148938403</v>
      </c>
      <c r="R175" s="10">
        <f>SUMIFS('Historical Data'!L$2:L$93,'Historical Data'!$B$2:$B$93,'Final Prices IND without CO2 '!$D175,'Historical Data'!$A$2:$A$93,'Final Prices IND without CO2 '!$C175)</f>
        <v>13.658100491761161</v>
      </c>
      <c r="S175" s="10">
        <f>SUMIFS('Historical Data'!M$2:M$93,'Historical Data'!$B$2:$B$93,'Final Prices IND without CO2 '!$D175,'Historical Data'!$A$2:$A$93,'Final Prices IND without CO2 '!$C175)</f>
        <v>13.590338936985981</v>
      </c>
      <c r="T175" s="10">
        <f>SUMIFS('Historical Data'!N$2:N$93,'Historical Data'!$B$2:$B$93,'Final Prices IND without CO2 '!$D175,'Historical Data'!$A$2:$A$93,'Final Prices IND without CO2 '!$C175)</f>
        <v>16.575591439005041</v>
      </c>
      <c r="U175" s="10">
        <f>SUMIFS('Historical Data'!O$2:O$93,'Historical Data'!$B$2:$B$93,'Final Prices IND without CO2 '!$D175,'Historical Data'!$A$2:$A$93,'Final Prices IND without CO2 '!$C175)</f>
        <v>23.519519194972908</v>
      </c>
      <c r="V175" s="10">
        <f>SUMIFS('Historical Data'!P$2:P$93,'Historical Data'!$B$2:$B$93,'Final Prices IND without CO2 '!$D175,'Historical Data'!$A$2:$A$93,'Final Prices IND without CO2 '!$C175)</f>
        <v>28.241320377779346</v>
      </c>
      <c r="W175" s="10">
        <f>SUMIFS('Historical Data'!Q$2:Q$93,'Historical Data'!$B$2:$B$93,'Final Prices IND without CO2 '!$D175,'Historical Data'!$A$2:$A$93,'Final Prices IND without CO2 '!$C175)</f>
        <v>22.46480863975167</v>
      </c>
      <c r="X175" s="10">
        <f>SUMIFS('Historical Data'!R$2:R$93,'Historical Data'!$B$2:$B$93,'Final Prices IND without CO2 '!$D175,'Historical Data'!$A$2:$A$93,'Final Prices IND without CO2 '!$C175)</f>
        <v>20.267389191253709</v>
      </c>
      <c r="Y175" s="10">
        <f>SUMIFS('Historical Data'!S$2:S$93,'Historical Data'!$B$2:$B$93,'Final Prices IND without CO2 '!$D175,'Historical Data'!$A$2:$A$93,'Final Prices IND without CO2 '!$C175)</f>
        <v>14.588016201681455</v>
      </c>
      <c r="Z175" s="10">
        <f>SUMIFS('Historical Data'!T$2:T$93,'Historical Data'!$B$2:$B$93,'Final Prices IND without CO2 '!$D175,'Historical Data'!$A$2:$A$93,'Final Prices IND without CO2 '!$C175)</f>
        <v>29.181530657894676</v>
      </c>
      <c r="AA175" s="10">
        <f>SUMIFS('Historical Data'!U$2:U$93,'Historical Data'!$B$2:$B$93,'Final Prices IND without CO2 '!$D175,'Historical Data'!$A$2:$A$93,'Final Prices IND without CO2 '!$C175)</f>
        <v>30.855180819800108</v>
      </c>
      <c r="AB175" s="12">
        <f>AA175*('Projection of Coal-OIl-Gas-CO2'!P$22/'Projection of Coal-OIl-Gas-CO2'!O$22)</f>
        <v>31.308780730655858</v>
      </c>
      <c r="AC175" s="12">
        <f>AB175*('Projection of Coal-OIl-Gas-CO2'!Q$22/'Projection of Coal-OIl-Gas-CO2'!P$22)</f>
        <v>29.543686376018606</v>
      </c>
      <c r="AD175" s="12">
        <f>AC175*('Projection of Coal-OIl-Gas-CO2'!R$22/'Projection of Coal-OIl-Gas-CO2'!Q$22)</f>
        <v>26.640899236371478</v>
      </c>
      <c r="AE175" s="12">
        <f>AD175*('Projection of Coal-OIl-Gas-CO2'!S$22/'Projection of Coal-OIl-Gas-CO2'!R$22)</f>
        <v>25.670370460736176</v>
      </c>
      <c r="AF175" s="12">
        <f>AE175*('Projection of Coal-OIl-Gas-CO2'!T$22/'Projection of Coal-OIl-Gas-CO2'!S$22)</f>
        <v>25.726624878973752</v>
      </c>
      <c r="AG175" s="12">
        <f>AF175*('Projection of Coal-OIl-Gas-CO2'!U$22/'Projection of Coal-OIl-Gas-CO2'!T$22)</f>
        <v>25.797983471945471</v>
      </c>
      <c r="AH175" s="12">
        <f>AG175*('Projection of Coal-OIl-Gas-CO2'!V$22/'Projection of Coal-OIl-Gas-CO2'!U$22)</f>
        <v>25.874079867612988</v>
      </c>
      <c r="AI175" s="12">
        <f>AH175*('Projection of Coal-OIl-Gas-CO2'!W$22/'Projection of Coal-OIl-Gas-CO2'!V$22)</f>
        <v>25.957835870800267</v>
      </c>
      <c r="AJ175" s="12">
        <f>AI175*('Projection of Coal-OIl-Gas-CO2'!X$22/'Projection of Coal-OIl-Gas-CO2'!W$22)</f>
        <v>25.980001405200042</v>
      </c>
      <c r="AK175" s="12">
        <f>AJ175*('Projection of Coal-OIl-Gas-CO2'!Y$22/'Projection of Coal-OIl-Gas-CO2'!X$22)</f>
        <v>25.965404684113931</v>
      </c>
      <c r="AL175" s="12">
        <f>AK175*('Projection of Coal-OIl-Gas-CO2'!Z$22/'Projection of Coal-OIl-Gas-CO2'!Y$22)</f>
        <v>25.957910779183972</v>
      </c>
      <c r="AM175" s="12">
        <f>AL175*('Projection of Coal-OIl-Gas-CO2'!AA$22/'Projection of Coal-OIl-Gas-CO2'!Z$22)</f>
        <v>25.963990249360346</v>
      </c>
      <c r="AN175" s="12">
        <f>AM175*('Projection of Coal-OIl-Gas-CO2'!AB$22/'Projection of Coal-OIl-Gas-CO2'!AA$22)</f>
        <v>25.980966009597836</v>
      </c>
      <c r="AO175" s="12">
        <f>AN175*('Projection of Coal-OIl-Gas-CO2'!AC$22/'Projection of Coal-OIl-Gas-CO2'!AB$22)</f>
        <v>25.995891255594554</v>
      </c>
      <c r="AP175" s="12">
        <f>AO175*('Projection of Coal-OIl-Gas-CO2'!AD$22/'Projection of Coal-OIl-Gas-CO2'!AC$22)</f>
        <v>26.020293739907938</v>
      </c>
      <c r="AQ175" s="12">
        <f>AP175*('Projection of Coal-OIl-Gas-CO2'!AE$22/'Projection of Coal-OIl-Gas-CO2'!AD$22)</f>
        <v>26.048639910863102</v>
      </c>
      <c r="AR175" s="12">
        <f>AQ175*('Projection of Coal-OIl-Gas-CO2'!AF$22/'Projection of Coal-OIl-Gas-CO2'!AE$22)</f>
        <v>26.071544960658798</v>
      </c>
      <c r="AS175" s="12">
        <f>AR175*('Projection of Coal-OIl-Gas-CO2'!AG$22/'Projection of Coal-OIl-Gas-CO2'!AF$22)</f>
        <v>26.098257904785033</v>
      </c>
      <c r="AT175" s="12">
        <f>AS175*('Projection of Coal-OIl-Gas-CO2'!AH$22/'Projection of Coal-OIl-Gas-CO2'!AG$22)</f>
        <v>26.127974415066401</v>
      </c>
      <c r="AU175" s="12">
        <f>AT175*('Projection of Coal-OIl-Gas-CO2'!AI$22/'Projection of Coal-OIl-Gas-CO2'!AH$22)</f>
        <v>26.160970396997651</v>
      </c>
      <c r="AV175" s="12">
        <f>AU175*('Projection of Coal-OIl-Gas-CO2'!AJ$22/'Projection of Coal-OIl-Gas-CO2'!AI$22)</f>
        <v>26.197111360831261</v>
      </c>
      <c r="AW175" s="12">
        <f>AV175*('Projection of Coal-OIl-Gas-CO2'!AK$22/'Projection of Coal-OIl-Gas-CO2'!AJ$22)</f>
        <v>26.232783184205772</v>
      </c>
      <c r="AX175" s="12">
        <f>AW175*('Projection of Coal-OIl-Gas-CO2'!AL$22/'Projection of Coal-OIl-Gas-CO2'!AK$22)</f>
        <v>26.271760895846633</v>
      </c>
      <c r="AY175" s="12">
        <f>AX175*('Projection of Coal-OIl-Gas-CO2'!AM$22/'Projection of Coal-OIl-Gas-CO2'!AL$22)</f>
        <v>26.236720286983267</v>
      </c>
      <c r="AZ175" s="12">
        <f>AY175*('Projection of Coal-OIl-Gas-CO2'!AN$22/'Projection of Coal-OIl-Gas-CO2'!AM$22)</f>
        <v>26.218354759315567</v>
      </c>
      <c r="BA175" s="12">
        <f>AZ175*('Projection of Coal-OIl-Gas-CO2'!AO$22/'Projection of Coal-OIl-Gas-CO2'!AN$22)</f>
        <v>26.175967319832775</v>
      </c>
      <c r="BB175" s="12">
        <f>BA175*('Projection of Coal-OIl-Gas-CO2'!AP$22/'Projection of Coal-OIl-Gas-CO2'!AO$22)</f>
        <v>26.107926194664387</v>
      </c>
      <c r="BC175" s="12">
        <f>BB175*('Projection of Coal-OIl-Gas-CO2'!AQ$22/'Projection of Coal-OIl-Gas-CO2'!AP$22)</f>
        <v>26.016815366101508</v>
      </c>
      <c r="BD175" s="12">
        <f>BC175*('Projection of Coal-OIl-Gas-CO2'!AR$22/'Projection of Coal-OIl-Gas-CO2'!AQ$22)</f>
        <v>25.917264194850883</v>
      </c>
      <c r="BE175" s="12">
        <f>BD175*('Projection of Coal-OIl-Gas-CO2'!AS$22/'Projection of Coal-OIl-Gas-CO2'!AR$22)</f>
        <v>25.790263592220423</v>
      </c>
      <c r="BF175" s="12">
        <f>BE175*('Projection of Coal-OIl-Gas-CO2'!AT$22/'Projection of Coal-OIl-Gas-CO2'!AS$22)</f>
        <v>25.644603321331125</v>
      </c>
      <c r="BG175" s="12">
        <f>BF175*('Projection of Coal-OIl-Gas-CO2'!AU$22/'Projection of Coal-OIl-Gas-CO2'!AT$22)</f>
        <v>25.481124103669838</v>
      </c>
      <c r="BH175" s="12">
        <f>BG175*('Projection of Coal-OIl-Gas-CO2'!AV$22/'Projection of Coal-OIl-Gas-CO2'!AU$22)</f>
        <v>25.298640384359924</v>
      </c>
    </row>
    <row r="176" spans="1:60" x14ac:dyDescent="0.3">
      <c r="A176" s="9" t="s">
        <v>147</v>
      </c>
      <c r="B176" s="9" t="s">
        <v>118</v>
      </c>
      <c r="C176" s="9" t="s">
        <v>33</v>
      </c>
      <c r="D176" s="36" t="s">
        <v>81</v>
      </c>
      <c r="E176" s="36" t="s">
        <v>79</v>
      </c>
      <c r="F176" s="36" t="s">
        <v>90</v>
      </c>
      <c r="G176" s="36" t="s">
        <v>90</v>
      </c>
      <c r="H176" s="36" t="s">
        <v>80</v>
      </c>
      <c r="I176" s="9" t="s">
        <v>145</v>
      </c>
      <c r="J176" s="10">
        <f>SUMIFS('Historical Data'!D$2:D$93,'Historical Data'!$B$2:$B$93,'Final Prices IND without CO2 '!$D176,'Historical Data'!$A$2:$A$93,'Final Prices IND without CO2 '!$C176)</f>
        <v>7.9631220141819989</v>
      </c>
      <c r="K176" s="10">
        <f>SUMIFS('Historical Data'!E$2:E$93,'Historical Data'!$B$2:$B$93,'Final Prices IND without CO2 '!$D176,'Historical Data'!$A$2:$A$93,'Final Prices IND without CO2 '!$C176)</f>
        <v>9.6576160698868083</v>
      </c>
      <c r="L176" s="10">
        <f>SUMIFS('Historical Data'!F$2:F$93,'Historical Data'!$B$2:$B$93,'Final Prices IND without CO2 '!$D176,'Historical Data'!$A$2:$A$93,'Final Prices IND without CO2 '!$C176)</f>
        <v>8.6103730507435934</v>
      </c>
      <c r="M176" s="10">
        <f>SUMIFS('Historical Data'!G$2:G$93,'Historical Data'!$B$2:$B$93,'Final Prices IND without CO2 '!$D176,'Historical Data'!$A$2:$A$93,'Final Prices IND without CO2 '!$C176)</f>
        <v>8.3549729527561354</v>
      </c>
      <c r="N176" s="10">
        <f>SUMIFS('Historical Data'!H$2:H$93,'Historical Data'!$B$2:$B$93,'Final Prices IND without CO2 '!$D176,'Historical Data'!$A$2:$A$93,'Final Prices IND without CO2 '!$C176)</f>
        <v>10.552441320396314</v>
      </c>
      <c r="O176" s="10">
        <f>SUMIFS('Historical Data'!I$2:I$93,'Historical Data'!$B$2:$B$93,'Final Prices IND without CO2 '!$D176,'Historical Data'!$A$2:$A$93,'Final Prices IND without CO2 '!$C176)</f>
        <v>9.620363244801009</v>
      </c>
      <c r="P176" s="10">
        <f>SUMIFS('Historical Data'!J$2:J$93,'Historical Data'!$B$2:$B$93,'Final Prices IND without CO2 '!$D176,'Historical Data'!$A$2:$A$93,'Final Prices IND without CO2 '!$C176)</f>
        <v>10.786649657973484</v>
      </c>
      <c r="Q176" s="10">
        <f>SUMIFS('Historical Data'!K$2:K$93,'Historical Data'!$B$2:$B$93,'Final Prices IND without CO2 '!$D176,'Historical Data'!$A$2:$A$93,'Final Prices IND without CO2 '!$C176)</f>
        <v>8.8155929559039077</v>
      </c>
      <c r="R176" s="10">
        <f>SUMIFS('Historical Data'!L$2:L$93,'Historical Data'!$B$2:$B$93,'Final Prices IND without CO2 '!$D176,'Historical Data'!$A$2:$A$93,'Final Prices IND without CO2 '!$C176)</f>
        <v>14.63385987225905</v>
      </c>
      <c r="S176" s="10">
        <f>SUMIFS('Historical Data'!M$2:M$93,'Historical Data'!$B$2:$B$93,'Final Prices IND without CO2 '!$D176,'Historical Data'!$A$2:$A$93,'Final Prices IND without CO2 '!$C176)</f>
        <v>14.084868284984539</v>
      </c>
      <c r="T176" s="10">
        <f>SUMIFS('Historical Data'!N$2:N$93,'Historical Data'!$B$2:$B$93,'Final Prices IND without CO2 '!$D176,'Historical Data'!$A$2:$A$93,'Final Prices IND without CO2 '!$C176)</f>
        <v>17.959341065336787</v>
      </c>
      <c r="U176" s="10">
        <f>SUMIFS('Historical Data'!O$2:O$93,'Historical Data'!$B$2:$B$93,'Final Prices IND without CO2 '!$D176,'Historical Data'!$A$2:$A$93,'Final Prices IND without CO2 '!$C176)</f>
        <v>22.220504577361332</v>
      </c>
      <c r="V176" s="10">
        <f>SUMIFS('Historical Data'!P$2:P$93,'Historical Data'!$B$2:$B$93,'Final Prices IND without CO2 '!$D176,'Historical Data'!$A$2:$A$93,'Final Prices IND without CO2 '!$C176)</f>
        <v>26.850943659123978</v>
      </c>
      <c r="W176" s="10">
        <f>SUMIFS('Historical Data'!Q$2:Q$93,'Historical Data'!$B$2:$B$93,'Final Prices IND without CO2 '!$D176,'Historical Data'!$A$2:$A$93,'Final Prices IND without CO2 '!$C176)</f>
        <v>21.439472761366883</v>
      </c>
      <c r="X176" s="10">
        <f>SUMIFS('Historical Data'!R$2:R$93,'Historical Data'!$B$2:$B$93,'Final Prices IND without CO2 '!$D176,'Historical Data'!$A$2:$A$93,'Final Prices IND without CO2 '!$C176)</f>
        <v>17.524280227881412</v>
      </c>
      <c r="Y176" s="10">
        <f>SUMIFS('Historical Data'!S$2:S$93,'Historical Data'!$B$2:$B$93,'Final Prices IND without CO2 '!$D176,'Historical Data'!$A$2:$A$93,'Final Prices IND without CO2 '!$C176)</f>
        <v>13.373456398042872</v>
      </c>
      <c r="Z176" s="10">
        <f>SUMIFS('Historical Data'!T$2:T$93,'Historical Data'!$B$2:$B$93,'Final Prices IND without CO2 '!$D176,'Historical Data'!$A$2:$A$93,'Final Prices IND without CO2 '!$C176)</f>
        <v>20.670138273183525</v>
      </c>
      <c r="AA176" s="10">
        <f>SUMIFS('Historical Data'!U$2:U$93,'Historical Data'!$B$2:$B$93,'Final Prices IND without CO2 '!$D176,'Historical Data'!$A$2:$A$93,'Final Prices IND without CO2 '!$C176)</f>
        <v>25.678672450750316</v>
      </c>
      <c r="AB176" s="12">
        <f>AA176*('Projection of Coal-OIl-Gas-CO2'!P$22/'Projection of Coal-OIl-Gas-CO2'!O$22)</f>
        <v>26.056172864783857</v>
      </c>
      <c r="AC176" s="12">
        <f>AB176*('Projection of Coal-OIl-Gas-CO2'!Q$22/'Projection of Coal-OIl-Gas-CO2'!P$22)</f>
        <v>24.587204653509826</v>
      </c>
      <c r="AD176" s="12">
        <f>AC176*('Projection of Coal-OIl-Gas-CO2'!R$22/'Projection of Coal-OIl-Gas-CO2'!Q$22)</f>
        <v>22.171411967394178</v>
      </c>
      <c r="AE176" s="12">
        <f>AD176*('Projection of Coal-OIl-Gas-CO2'!S$22/'Projection of Coal-OIl-Gas-CO2'!R$22)</f>
        <v>21.363706749942526</v>
      </c>
      <c r="AF176" s="12">
        <f>AE176*('Projection of Coal-OIl-Gas-CO2'!T$22/'Projection of Coal-OIl-Gas-CO2'!S$22)</f>
        <v>21.410523483516918</v>
      </c>
      <c r="AG176" s="12">
        <f>AF176*('Projection of Coal-OIl-Gas-CO2'!U$22/'Projection of Coal-OIl-Gas-CO2'!T$22)</f>
        <v>21.469910396404213</v>
      </c>
      <c r="AH176" s="12">
        <f>AG176*('Projection of Coal-OIl-Gas-CO2'!V$22/'Projection of Coal-OIl-Gas-CO2'!U$22)</f>
        <v>21.533240260858449</v>
      </c>
      <c r="AI176" s="12">
        <f>AH176*('Projection of Coal-OIl-Gas-CO2'!W$22/'Projection of Coal-OIl-Gas-CO2'!V$22)</f>
        <v>21.602944696693417</v>
      </c>
      <c r="AJ176" s="12">
        <f>AI176*('Projection of Coal-OIl-Gas-CO2'!X$22/'Projection of Coal-OIl-Gas-CO2'!W$22)</f>
        <v>21.621391566308986</v>
      </c>
      <c r="AK176" s="12">
        <f>AJ176*('Projection of Coal-OIl-Gas-CO2'!Y$22/'Projection of Coal-OIl-Gas-CO2'!X$22)</f>
        <v>21.609243706219807</v>
      </c>
      <c r="AL176" s="12">
        <f>AK176*('Projection of Coal-OIl-Gas-CO2'!Z$22/'Projection of Coal-OIl-Gas-CO2'!Y$22)</f>
        <v>21.603007037856159</v>
      </c>
      <c r="AM176" s="12">
        <f>AL176*('Projection of Coal-OIl-Gas-CO2'!AA$22/'Projection of Coal-OIl-Gas-CO2'!Z$22)</f>
        <v>21.608066568190623</v>
      </c>
      <c r="AN176" s="12">
        <f>AM176*('Projection of Coal-OIl-Gas-CO2'!AB$22/'Projection of Coal-OIl-Gas-CO2'!AA$22)</f>
        <v>21.622194341068919</v>
      </c>
      <c r="AO176" s="12">
        <f>AN176*('Projection of Coal-OIl-Gas-CO2'!AC$22/'Projection of Coal-OIl-Gas-CO2'!AB$22)</f>
        <v>21.634615610139903</v>
      </c>
      <c r="AP176" s="12">
        <f>AO176*('Projection of Coal-OIl-Gas-CO2'!AD$22/'Projection of Coal-OIl-Gas-CO2'!AC$22)</f>
        <v>21.654924141317458</v>
      </c>
      <c r="AQ176" s="12">
        <f>AP176*('Projection of Coal-OIl-Gas-CO2'!AE$22/'Projection of Coal-OIl-Gas-CO2'!AD$22)</f>
        <v>21.678514735177259</v>
      </c>
      <c r="AR176" s="12">
        <f>AQ176*('Projection of Coal-OIl-Gas-CO2'!AF$22/'Projection of Coal-OIl-Gas-CO2'!AE$22)</f>
        <v>21.69757705325625</v>
      </c>
      <c r="AS176" s="12">
        <f>AR176*('Projection of Coal-OIl-Gas-CO2'!AG$22/'Projection of Coal-OIl-Gas-CO2'!AF$22)</f>
        <v>21.719808423294847</v>
      </c>
      <c r="AT176" s="12">
        <f>AS176*('Projection of Coal-OIl-Gas-CO2'!AH$22/'Projection of Coal-OIl-Gas-CO2'!AG$22)</f>
        <v>21.744539457552953</v>
      </c>
      <c r="AU176" s="12">
        <f>AT176*('Projection of Coal-OIl-Gas-CO2'!AI$22/'Projection of Coal-OIl-Gas-CO2'!AH$22)</f>
        <v>21.771999773444531</v>
      </c>
      <c r="AV176" s="12">
        <f>AU176*('Projection of Coal-OIl-Gas-CO2'!AJ$22/'Projection of Coal-OIl-Gas-CO2'!AI$22)</f>
        <v>21.802077444282297</v>
      </c>
      <c r="AW176" s="12">
        <f>AV176*('Projection of Coal-OIl-Gas-CO2'!AK$22/'Projection of Coal-OIl-Gas-CO2'!AJ$22)</f>
        <v>21.831764681362667</v>
      </c>
      <c r="AX176" s="12">
        <f>AW176*('Projection of Coal-OIl-Gas-CO2'!AL$22/'Projection of Coal-OIl-Gas-CO2'!AK$22)</f>
        <v>21.864203184833151</v>
      </c>
      <c r="AY176" s="12">
        <f>AX176*('Projection of Coal-OIl-Gas-CO2'!AM$22/'Projection of Coal-OIl-Gas-CO2'!AL$22)</f>
        <v>21.835041264741605</v>
      </c>
      <c r="AZ176" s="12">
        <f>AY176*('Projection of Coal-OIl-Gas-CO2'!AN$22/'Projection of Coal-OIl-Gas-CO2'!AM$22)</f>
        <v>21.819756882772875</v>
      </c>
      <c r="BA176" s="12">
        <f>AZ176*('Projection of Coal-OIl-Gas-CO2'!AO$22/'Projection of Coal-OIl-Gas-CO2'!AN$22)</f>
        <v>21.784480694282479</v>
      </c>
      <c r="BB176" s="12">
        <f>BA176*('Projection of Coal-OIl-Gas-CO2'!AP$22/'Projection of Coal-OIl-Gas-CO2'!AO$22)</f>
        <v>21.727854684647873</v>
      </c>
      <c r="BC176" s="12">
        <f>BB176*('Projection of Coal-OIl-Gas-CO2'!AQ$22/'Projection of Coal-OIl-Gas-CO2'!AP$22)</f>
        <v>21.652029326921195</v>
      </c>
      <c r="BD176" s="12">
        <f>BC176*('Projection of Coal-OIl-Gas-CO2'!AR$22/'Projection of Coal-OIl-Gas-CO2'!AQ$22)</f>
        <v>21.569179644932202</v>
      </c>
      <c r="BE176" s="12">
        <f>BD176*('Projection of Coal-OIl-Gas-CO2'!AS$22/'Projection of Coal-OIl-Gas-CO2'!AR$22)</f>
        <v>21.463485664558483</v>
      </c>
      <c r="BF176" s="12">
        <f>BE176*('Projection of Coal-OIl-Gas-CO2'!AT$22/'Projection of Coal-OIl-Gas-CO2'!AS$22)</f>
        <v>21.34226250896921</v>
      </c>
      <c r="BG176" s="12">
        <f>BF176*('Projection of Coal-OIl-Gas-CO2'!AU$22/'Projection of Coal-OIl-Gas-CO2'!AT$22)</f>
        <v>21.206209853587094</v>
      </c>
      <c r="BH176" s="12">
        <f>BG176*('Projection of Coal-OIl-Gas-CO2'!AV$22/'Projection of Coal-OIl-Gas-CO2'!AU$22)</f>
        <v>21.054341041567461</v>
      </c>
    </row>
    <row r="177" spans="1:60" x14ac:dyDescent="0.3">
      <c r="A177" s="9" t="s">
        <v>147</v>
      </c>
      <c r="B177" s="9" t="s">
        <v>118</v>
      </c>
      <c r="C177" s="9" t="s">
        <v>35</v>
      </c>
      <c r="D177" s="36" t="s">
        <v>81</v>
      </c>
      <c r="E177" s="36" t="s">
        <v>79</v>
      </c>
      <c r="F177" s="36" t="s">
        <v>90</v>
      </c>
      <c r="G177" s="36" t="s">
        <v>90</v>
      </c>
      <c r="H177" s="36" t="s">
        <v>80</v>
      </c>
      <c r="I177" s="9" t="s">
        <v>145</v>
      </c>
      <c r="J177" s="10">
        <f>SUMIFS('Historical Data'!D$2:D$93,'Historical Data'!$B$2:$B$93,'Final Prices IND without CO2 '!$D177,'Historical Data'!$A$2:$A$93,'Final Prices IND without CO2 '!$C177)</f>
        <v>9.6818571435955292</v>
      </c>
      <c r="K177" s="10">
        <f>SUMIFS('Historical Data'!E$2:E$93,'Historical Data'!$B$2:$B$93,'Final Prices IND without CO2 '!$D177,'Historical Data'!$A$2:$A$93,'Final Prices IND without CO2 '!$C177)</f>
        <v>11.742085449627712</v>
      </c>
      <c r="L177" s="10">
        <f>SUMIFS('Historical Data'!F$2:F$93,'Historical Data'!$B$2:$B$93,'Final Prices IND without CO2 '!$D177,'Historical Data'!$A$2:$A$93,'Final Prices IND without CO2 '!$C177)</f>
        <v>10.468808801610178</v>
      </c>
      <c r="M177" s="10">
        <f>SUMIFS('Historical Data'!G$2:G$93,'Historical Data'!$B$2:$B$93,'Final Prices IND without CO2 '!$D177,'Historical Data'!$A$2:$A$93,'Final Prices IND without CO2 '!$C177)</f>
        <v>10.158283952339879</v>
      </c>
      <c r="N177" s="10">
        <f>SUMIFS('Historical Data'!H$2:H$93,'Historical Data'!$B$2:$B$93,'Final Prices IND without CO2 '!$D177,'Historical Data'!$A$2:$A$93,'Final Prices IND without CO2 '!$C177)</f>
        <v>12.830046958755117</v>
      </c>
      <c r="O177" s="10">
        <f>SUMIFS('Historical Data'!I$2:I$93,'Historical Data'!$B$2:$B$93,'Final Prices IND without CO2 '!$D177,'Historical Data'!$A$2:$A$93,'Final Prices IND without CO2 '!$C177)</f>
        <v>13.058695721825343</v>
      </c>
      <c r="P177" s="10">
        <f>SUMIFS('Historical Data'!J$2:J$93,'Historical Data'!$B$2:$B$93,'Final Prices IND without CO2 '!$D177,'Historical Data'!$A$2:$A$93,'Final Prices IND without CO2 '!$C177)</f>
        <v>14.06026251610953</v>
      </c>
      <c r="Q177" s="10">
        <f>SUMIFS('Historical Data'!K$2:K$93,'Historical Data'!$B$2:$B$93,'Final Prices IND without CO2 '!$D177,'Historical Data'!$A$2:$A$93,'Final Prices IND without CO2 '!$C177)</f>
        <v>11.94107829882571</v>
      </c>
      <c r="R177" s="10">
        <f>SUMIFS('Historical Data'!L$2:L$93,'Historical Data'!$B$2:$B$93,'Final Prices IND without CO2 '!$D177,'Historical Data'!$A$2:$A$93,'Final Prices IND without CO2 '!$C177)</f>
        <v>20.206418907624332</v>
      </c>
      <c r="S177" s="10">
        <f>SUMIFS('Historical Data'!M$2:M$93,'Historical Data'!$B$2:$B$93,'Final Prices IND without CO2 '!$D177,'Historical Data'!$A$2:$A$93,'Final Prices IND without CO2 '!$C177)</f>
        <v>18.230638579320278</v>
      </c>
      <c r="T177" s="10">
        <f>SUMIFS('Historical Data'!N$2:N$93,'Historical Data'!$B$2:$B$93,'Final Prices IND without CO2 '!$D177,'Historical Data'!$A$2:$A$93,'Final Prices IND without CO2 '!$C177)</f>
        <v>24.005427084981868</v>
      </c>
      <c r="U177" s="10">
        <f>SUMIFS('Historical Data'!O$2:O$93,'Historical Data'!$B$2:$B$93,'Final Prices IND without CO2 '!$D177,'Historical Data'!$A$2:$A$93,'Final Prices IND without CO2 '!$C177)</f>
        <v>30.727366701665929</v>
      </c>
      <c r="V177" s="10">
        <f>SUMIFS('Historical Data'!P$2:P$93,'Historical Data'!$B$2:$B$93,'Final Prices IND without CO2 '!$D177,'Historical Data'!$A$2:$A$93,'Final Prices IND without CO2 '!$C177)</f>
        <v>36.89622224814601</v>
      </c>
      <c r="W177" s="10">
        <f>SUMIFS('Historical Data'!Q$2:Q$93,'Historical Data'!$B$2:$B$93,'Final Prices IND without CO2 '!$D177,'Historical Data'!$A$2:$A$93,'Final Prices IND without CO2 '!$C177)</f>
        <v>29.349427053931645</v>
      </c>
      <c r="X177" s="10">
        <f>SUMIFS('Historical Data'!R$2:R$93,'Historical Data'!$B$2:$B$93,'Final Prices IND without CO2 '!$D177,'Historical Data'!$A$2:$A$93,'Final Prices IND without CO2 '!$C177)</f>
        <v>26.47858124149678</v>
      </c>
      <c r="Y177" s="10">
        <f>SUMIFS('Historical Data'!S$2:S$93,'Historical Data'!$B$2:$B$93,'Final Prices IND without CO2 '!$D177,'Historical Data'!$A$2:$A$93,'Final Prices IND without CO2 '!$C177)</f>
        <v>19.058694166448756</v>
      </c>
      <c r="Z177" s="10">
        <f>SUMIFS('Historical Data'!T$2:T$93,'Historical Data'!$B$2:$B$93,'Final Prices IND without CO2 '!$D177,'Historical Data'!$A$2:$A$93,'Final Prices IND without CO2 '!$C177)</f>
        <v>38.124571595523598</v>
      </c>
      <c r="AA177" s="10">
        <f>SUMIFS('Historical Data'!U$2:U$93,'Historical Data'!$B$2:$B$93,'Final Prices IND without CO2 '!$D177,'Historical Data'!$A$2:$A$93,'Final Prices IND without CO2 '!$C177)</f>
        <v>40.311132546402341</v>
      </c>
      <c r="AB177" s="12">
        <f>AA177*('Projection of Coal-OIl-Gas-CO2'!P$22/'Projection of Coal-OIl-Gas-CO2'!O$22)</f>
        <v>40.903743759291707</v>
      </c>
      <c r="AC177" s="12">
        <f>AB177*('Projection of Coal-OIl-Gas-CO2'!Q$22/'Projection of Coal-OIl-Gas-CO2'!P$22)</f>
        <v>38.5977144119923</v>
      </c>
      <c r="AD177" s="12">
        <f>AC177*('Projection of Coal-OIl-Gas-CO2'!R$22/'Projection of Coal-OIl-Gas-CO2'!Q$22)</f>
        <v>34.80533225666823</v>
      </c>
      <c r="AE177" s="12">
        <f>AD177*('Projection of Coal-OIl-Gas-CO2'!S$22/'Projection of Coal-OIl-Gas-CO2'!R$22)</f>
        <v>33.537372935891</v>
      </c>
      <c r="AF177" s="12">
        <f>AE177*('Projection of Coal-OIl-Gas-CO2'!T$22/'Projection of Coal-OIl-Gas-CO2'!S$22)</f>
        <v>33.610867216256409</v>
      </c>
      <c r="AG177" s="12">
        <f>AF177*('Projection of Coal-OIl-Gas-CO2'!U$22/'Projection of Coal-OIl-Gas-CO2'!T$22)</f>
        <v>33.704094532485968</v>
      </c>
      <c r="AH177" s="12">
        <f>AG177*('Projection of Coal-OIl-Gas-CO2'!V$22/'Projection of Coal-OIl-Gas-CO2'!U$22)</f>
        <v>33.80351160963653</v>
      </c>
      <c r="AI177" s="12">
        <f>AH177*('Projection of Coal-OIl-Gas-CO2'!W$22/'Projection of Coal-OIl-Gas-CO2'!V$22)</f>
        <v>33.91293567575228</v>
      </c>
      <c r="AJ177" s="12">
        <f>AI177*('Projection of Coal-OIl-Gas-CO2'!X$22/'Projection of Coal-OIl-Gas-CO2'!W$22)</f>
        <v>33.941894112274483</v>
      </c>
      <c r="AK177" s="12">
        <f>AJ177*('Projection of Coal-OIl-Gas-CO2'!Y$22/'Projection of Coal-OIl-Gas-CO2'!X$22)</f>
        <v>33.922824045504122</v>
      </c>
      <c r="AL177" s="12">
        <f>AK177*('Projection of Coal-OIl-Gas-CO2'!Z$22/'Projection of Coal-OIl-Gas-CO2'!Y$22)</f>
        <v>33.913033540736514</v>
      </c>
      <c r="AM177" s="12">
        <f>AL177*('Projection of Coal-OIl-Gas-CO2'!AA$22/'Projection of Coal-OIl-Gas-CO2'!Z$22)</f>
        <v>33.920976139728978</v>
      </c>
      <c r="AN177" s="12">
        <f>AM177*('Projection of Coal-OIl-Gas-CO2'!AB$22/'Projection of Coal-OIl-Gas-CO2'!AA$22)</f>
        <v>33.943154331618565</v>
      </c>
      <c r="AO177" s="12">
        <f>AN177*('Projection of Coal-OIl-Gas-CO2'!AC$22/'Projection of Coal-OIl-Gas-CO2'!AB$22)</f>
        <v>33.962653603821025</v>
      </c>
      <c r="AP177" s="12">
        <f>AO177*('Projection of Coal-OIl-Gas-CO2'!AD$22/'Projection of Coal-OIl-Gas-CO2'!AC$22)</f>
        <v>33.994534531220651</v>
      </c>
      <c r="AQ177" s="12">
        <f>AP177*('Projection of Coal-OIl-Gas-CO2'!AE$22/'Projection of Coal-OIl-Gas-CO2'!AD$22)</f>
        <v>34.031567736802238</v>
      </c>
      <c r="AR177" s="12">
        <f>AQ177*('Projection of Coal-OIl-Gas-CO2'!AF$22/'Projection of Coal-OIl-Gas-CO2'!AE$22)</f>
        <v>34.061492322358504</v>
      </c>
      <c r="AS177" s="12">
        <f>AR177*('Projection of Coal-OIl-Gas-CO2'!AG$22/'Projection of Coal-OIl-Gas-CO2'!AF$22)</f>
        <v>34.096391778552466</v>
      </c>
      <c r="AT177" s="12">
        <f>AS177*('Projection of Coal-OIl-Gas-CO2'!AH$22/'Projection of Coal-OIl-Gas-CO2'!AG$22)</f>
        <v>34.135215280892794</v>
      </c>
      <c r="AU177" s="12">
        <f>AT177*('Projection of Coal-OIl-Gas-CO2'!AI$22/'Projection of Coal-OIl-Gas-CO2'!AH$22)</f>
        <v>34.178323289525039</v>
      </c>
      <c r="AV177" s="12">
        <f>AU177*('Projection of Coal-OIl-Gas-CO2'!AJ$22/'Projection of Coal-OIl-Gas-CO2'!AI$22)</f>
        <v>34.225540098655401</v>
      </c>
      <c r="AW177" s="12">
        <f>AV177*('Projection of Coal-OIl-Gas-CO2'!AK$22/'Projection of Coal-OIl-Gas-CO2'!AJ$22)</f>
        <v>34.272143993431442</v>
      </c>
      <c r="AX177" s="12">
        <f>AW177*('Projection of Coal-OIl-Gas-CO2'!AL$22/'Projection of Coal-OIl-Gas-CO2'!AK$22)</f>
        <v>34.32306690681466</v>
      </c>
      <c r="AY177" s="12">
        <f>AX177*('Projection of Coal-OIl-Gas-CO2'!AM$22/'Projection of Coal-OIl-Gas-CO2'!AL$22)</f>
        <v>34.27728767004249</v>
      </c>
      <c r="AZ177" s="12">
        <f>AY177*('Projection of Coal-OIl-Gas-CO2'!AN$22/'Projection of Coal-OIl-Gas-CO2'!AM$22)</f>
        <v>34.253293799307428</v>
      </c>
      <c r="BA177" s="12">
        <f>AZ177*('Projection of Coal-OIl-Gas-CO2'!AO$22/'Projection of Coal-OIl-Gas-CO2'!AN$22)</f>
        <v>34.197916204819407</v>
      </c>
      <c r="BB177" s="12">
        <f>BA177*('Projection of Coal-OIl-Gas-CO2'!AP$22/'Projection of Coal-OIl-Gas-CO2'!AO$22)</f>
        <v>34.109023035426304</v>
      </c>
      <c r="BC177" s="12">
        <f>BB177*('Projection of Coal-OIl-Gas-CO2'!AQ$22/'Projection of Coal-OIl-Gas-CO2'!AP$22)</f>
        <v>33.98999016674663</v>
      </c>
      <c r="BD177" s="12">
        <f>BC177*('Projection of Coal-OIl-Gas-CO2'!AR$22/'Projection of Coal-OIl-Gas-CO2'!AQ$22)</f>
        <v>33.859930307986758</v>
      </c>
      <c r="BE177" s="12">
        <f>BD177*('Projection of Coal-OIl-Gas-CO2'!AS$22/'Projection of Coal-OIl-Gas-CO2'!AR$22)</f>
        <v>33.694008800152837</v>
      </c>
      <c r="BF177" s="12">
        <f>BE177*('Projection of Coal-OIl-Gas-CO2'!AT$22/'Projection of Coal-OIl-Gas-CO2'!AS$22)</f>
        <v>33.503709137971136</v>
      </c>
      <c r="BG177" s="12">
        <f>BF177*('Projection of Coal-OIl-Gas-CO2'!AU$22/'Projection of Coal-OIl-Gas-CO2'!AT$22)</f>
        <v>33.290129692424749</v>
      </c>
      <c r="BH177" s="12">
        <f>BG177*('Projection of Coal-OIl-Gas-CO2'!AV$22/'Projection of Coal-OIl-Gas-CO2'!AU$22)</f>
        <v>33.051721580684173</v>
      </c>
    </row>
    <row r="178" spans="1:60" x14ac:dyDescent="0.3">
      <c r="A178" s="9" t="s">
        <v>147</v>
      </c>
      <c r="B178" s="9" t="s">
        <v>118</v>
      </c>
      <c r="C178" s="9" t="s">
        <v>37</v>
      </c>
      <c r="D178" s="36" t="s">
        <v>81</v>
      </c>
      <c r="E178" s="36" t="s">
        <v>79</v>
      </c>
      <c r="F178" s="36" t="s">
        <v>90</v>
      </c>
      <c r="G178" s="36" t="s">
        <v>90</v>
      </c>
      <c r="H178" s="36" t="s">
        <v>80</v>
      </c>
      <c r="I178" s="9" t="s">
        <v>145</v>
      </c>
      <c r="J178" s="10">
        <f>SUMIFS('Historical Data'!D$2:D$93,'Historical Data'!$B$2:$B$93,'Final Prices IND without CO2 '!$D178,'Historical Data'!$A$2:$A$93,'Final Prices IND without CO2 '!$C178)</f>
        <v>7.3326002703707696</v>
      </c>
      <c r="K178" s="10">
        <f>SUMIFS('Historical Data'!E$2:E$93,'Historical Data'!$B$2:$B$93,'Final Prices IND without CO2 '!$D178,'Historical Data'!$A$2:$A$93,'Final Prices IND without CO2 '!$C178)</f>
        <v>8.892923915905051</v>
      </c>
      <c r="L178" s="10">
        <f>SUMIFS('Historical Data'!F$2:F$93,'Historical Data'!$B$2:$B$93,'Final Prices IND without CO2 '!$D178,'Historical Data'!$A$2:$A$93,'Final Prices IND without CO2 '!$C178)</f>
        <v>7.9286018282066051</v>
      </c>
      <c r="M178" s="10">
        <f>SUMIFS('Historical Data'!G$2:G$93,'Historical Data'!$B$2:$B$93,'Final Prices IND without CO2 '!$D178,'Historical Data'!$A$2:$A$93,'Final Prices IND without CO2 '!$C178)</f>
        <v>7.6934243658720742</v>
      </c>
      <c r="N178" s="10">
        <f>SUMIFS('Historical Data'!H$2:H$93,'Historical Data'!$B$2:$B$93,'Final Prices IND without CO2 '!$D178,'Historical Data'!$A$2:$A$93,'Final Prices IND without CO2 '!$C178)</f>
        <v>9.7168967072468142</v>
      </c>
      <c r="O178" s="10">
        <f>SUMIFS('Historical Data'!I$2:I$93,'Historical Data'!$B$2:$B$93,'Final Prices IND without CO2 '!$D178,'Historical Data'!$A$2:$A$93,'Final Prices IND without CO2 '!$C178)</f>
        <v>9.8900649286988038</v>
      </c>
      <c r="P178" s="10">
        <f>SUMIFS('Historical Data'!J$2:J$93,'Historical Data'!$B$2:$B$93,'Final Prices IND without CO2 '!$D178,'Historical Data'!$A$2:$A$93,'Final Prices IND without CO2 '!$C178)</f>
        <v>10.648606274397203</v>
      </c>
      <c r="Q178" s="10">
        <f>SUMIFS('Historical Data'!K$2:K$93,'Historical Data'!$B$2:$B$93,'Final Prices IND without CO2 '!$D178,'Historical Data'!$A$2:$A$93,'Final Prices IND without CO2 '!$C178)</f>
        <v>9.0436320908130323</v>
      </c>
      <c r="R178" s="10">
        <f>SUMIFS('Historical Data'!L$2:L$93,'Historical Data'!$B$2:$B$93,'Final Prices IND without CO2 '!$D178,'Historical Data'!$A$2:$A$93,'Final Prices IND without CO2 '!$C178)</f>
        <v>15.303426868189391</v>
      </c>
      <c r="S178" s="10">
        <f>SUMIFS('Historical Data'!M$2:M$93,'Historical Data'!$B$2:$B$93,'Final Prices IND without CO2 '!$D178,'Historical Data'!$A$2:$A$93,'Final Prices IND without CO2 '!$C178)</f>
        <v>13.807060297742831</v>
      </c>
      <c r="T178" s="10">
        <f>SUMIFS('Historical Data'!N$2:N$93,'Historical Data'!$B$2:$B$93,'Final Prices IND without CO2 '!$D178,'Historical Data'!$A$2:$A$93,'Final Prices IND without CO2 '!$C178)</f>
        <v>18.180623667861191</v>
      </c>
      <c r="U178" s="10">
        <f>SUMIFS('Historical Data'!O$2:O$93,'Historical Data'!$B$2:$B$93,'Final Prices IND without CO2 '!$D178,'Historical Data'!$A$2:$A$93,'Final Prices IND without CO2 '!$C178)</f>
        <v>23.271516408756259</v>
      </c>
      <c r="V178" s="10">
        <f>SUMIFS('Historical Data'!P$2:P$93,'Historical Data'!$B$2:$B$93,'Final Prices IND without CO2 '!$D178,'Historical Data'!$A$2:$A$93,'Final Prices IND without CO2 '!$C178)</f>
        <v>27.94352831485217</v>
      </c>
      <c r="W178" s="10">
        <f>SUMIFS('Historical Data'!Q$2:Q$93,'Historical Data'!$B$2:$B$93,'Final Prices IND without CO2 '!$D178,'Historical Data'!$A$2:$A$93,'Final Prices IND without CO2 '!$C178)</f>
        <v>22.227927303517845</v>
      </c>
      <c r="X178" s="10">
        <f>SUMIFS('Historical Data'!R$2:R$93,'Historical Data'!$B$2:$B$93,'Final Prices IND without CO2 '!$D178,'Historical Data'!$A$2:$A$93,'Final Prices IND without CO2 '!$C178)</f>
        <v>20.053678658011069</v>
      </c>
      <c r="Y178" s="10">
        <f>SUMIFS('Historical Data'!S$2:S$93,'Historical Data'!$B$2:$B$93,'Final Prices IND without CO2 '!$D178,'Historical Data'!$A$2:$A$93,'Final Prices IND without CO2 '!$C178)</f>
        <v>14.434192110576568</v>
      </c>
      <c r="Z178" s="10">
        <f>SUMIFS('Historical Data'!T$2:T$93,'Historical Data'!$B$2:$B$93,'Final Prices IND without CO2 '!$D178,'Historical Data'!$A$2:$A$93,'Final Prices IND without CO2 '!$C178)</f>
        <v>28.873824499055708</v>
      </c>
      <c r="AA178" s="10">
        <f>SUMIFS('Historical Data'!U$2:U$93,'Historical Data'!$B$2:$B$93,'Final Prices IND without CO2 '!$D178,'Historical Data'!$A$2:$A$93,'Final Prices IND without CO2 '!$C178)</f>
        <v>30.529826770293663</v>
      </c>
      <c r="AB178" s="12">
        <f>AA178*('Projection of Coal-OIl-Gas-CO2'!P$22/'Projection of Coal-OIl-Gas-CO2'!O$22)</f>
        <v>30.978643673436231</v>
      </c>
      <c r="AC178" s="12">
        <f>AB178*('Projection of Coal-OIl-Gas-CO2'!Q$22/'Projection of Coal-OIl-Gas-CO2'!P$22)</f>
        <v>29.232161447484792</v>
      </c>
      <c r="AD178" s="12">
        <f>AC178*('Projection of Coal-OIl-Gas-CO2'!R$22/'Projection of Coal-OIl-Gas-CO2'!Q$22)</f>
        <v>26.359982896918869</v>
      </c>
      <c r="AE178" s="12">
        <f>AD178*('Projection of Coal-OIl-Gas-CO2'!S$22/'Projection of Coal-OIl-Gas-CO2'!R$22)</f>
        <v>25.399687912138969</v>
      </c>
      <c r="AF178" s="12">
        <f>AE178*('Projection of Coal-OIl-Gas-CO2'!T$22/'Projection of Coal-OIl-Gas-CO2'!S$22)</f>
        <v>25.455349152754831</v>
      </c>
      <c r="AG178" s="12">
        <f>AF178*('Projection of Coal-OIl-Gas-CO2'!U$22/'Projection of Coal-OIl-Gas-CO2'!T$22)</f>
        <v>25.525955301353402</v>
      </c>
      <c r="AH178" s="12">
        <f>AG178*('Projection of Coal-OIl-Gas-CO2'!V$22/'Projection of Coal-OIl-Gas-CO2'!U$22)</f>
        <v>25.601249294642276</v>
      </c>
      <c r="AI178" s="12">
        <f>AH178*('Projection of Coal-OIl-Gas-CO2'!W$22/'Projection of Coal-OIl-Gas-CO2'!V$22)</f>
        <v>25.684122128323381</v>
      </c>
      <c r="AJ178" s="12">
        <f>AI178*('Projection of Coal-OIl-Gas-CO2'!X$22/'Projection of Coal-OIl-Gas-CO2'!W$22)</f>
        <v>25.706053937099618</v>
      </c>
      <c r="AK178" s="12">
        <f>AJ178*('Projection of Coal-OIl-Gas-CO2'!Y$22/'Projection of Coal-OIl-Gas-CO2'!X$22)</f>
        <v>25.691611131893715</v>
      </c>
      <c r="AL178" s="12">
        <f>AK178*('Projection of Coal-OIl-Gas-CO2'!Z$22/'Projection of Coal-OIl-Gas-CO2'!Y$22)</f>
        <v>25.68419624683176</v>
      </c>
      <c r="AM178" s="12">
        <f>AL178*('Projection of Coal-OIl-Gas-CO2'!AA$22/'Projection of Coal-OIl-Gas-CO2'!Z$22)</f>
        <v>25.690211611720521</v>
      </c>
      <c r="AN178" s="12">
        <f>AM178*('Projection of Coal-OIl-Gas-CO2'!AB$22/'Projection of Coal-OIl-Gas-CO2'!AA$22)</f>
        <v>25.707008370176464</v>
      </c>
      <c r="AO178" s="12">
        <f>AN178*('Projection of Coal-OIl-Gas-CO2'!AC$22/'Projection of Coal-OIl-Gas-CO2'!AB$22)</f>
        <v>25.721776236145068</v>
      </c>
      <c r="AP178" s="12">
        <f>AO178*('Projection of Coal-OIl-Gas-CO2'!AD$22/'Projection of Coal-OIl-Gas-CO2'!AC$22)</f>
        <v>25.745921407200893</v>
      </c>
      <c r="AQ178" s="12">
        <f>AP178*('Projection of Coal-OIl-Gas-CO2'!AE$22/'Projection of Coal-OIl-Gas-CO2'!AD$22)</f>
        <v>25.773968680490796</v>
      </c>
      <c r="AR178" s="12">
        <f>AQ178*('Projection of Coal-OIl-Gas-CO2'!AF$22/'Projection of Coal-OIl-Gas-CO2'!AE$22)</f>
        <v>25.796632206804627</v>
      </c>
      <c r="AS178" s="12">
        <f>AR178*('Projection of Coal-OIl-Gas-CO2'!AG$22/'Projection of Coal-OIl-Gas-CO2'!AF$22)</f>
        <v>25.823063474910345</v>
      </c>
      <c r="AT178" s="12">
        <f>AS178*('Projection of Coal-OIl-Gas-CO2'!AH$22/'Projection of Coal-OIl-Gas-CO2'!AG$22)</f>
        <v>25.852466637912574</v>
      </c>
      <c r="AU178" s="12">
        <f>AT178*('Projection of Coal-OIl-Gas-CO2'!AI$22/'Projection of Coal-OIl-Gas-CO2'!AH$22)</f>
        <v>25.885114692006312</v>
      </c>
      <c r="AV178" s="12">
        <f>AU178*('Projection of Coal-OIl-Gas-CO2'!AJ$22/'Projection of Coal-OIl-Gas-CO2'!AI$22)</f>
        <v>25.920874565578128</v>
      </c>
      <c r="AW178" s="12">
        <f>AV178*('Projection of Coal-OIl-Gas-CO2'!AK$22/'Projection of Coal-OIl-Gas-CO2'!AJ$22)</f>
        <v>25.956170245566671</v>
      </c>
      <c r="AX178" s="12">
        <f>AW178*('Projection of Coal-OIl-Gas-CO2'!AL$22/'Projection of Coal-OIl-Gas-CO2'!AK$22)</f>
        <v>25.994736954711811</v>
      </c>
      <c r="AY178" s="12">
        <f>AX178*('Projection of Coal-OIl-Gas-CO2'!AM$22/'Projection of Coal-OIl-Gas-CO2'!AL$22)</f>
        <v>25.960065833360364</v>
      </c>
      <c r="AZ178" s="12">
        <f>AY178*('Projection of Coal-OIl-Gas-CO2'!AN$22/'Projection of Coal-OIl-Gas-CO2'!AM$22)</f>
        <v>25.941893961948736</v>
      </c>
      <c r="BA178" s="12">
        <f>AZ178*('Projection of Coal-OIl-Gas-CO2'!AO$22/'Projection of Coal-OIl-Gas-CO2'!AN$22)</f>
        <v>25.899953479013195</v>
      </c>
      <c r="BB178" s="12">
        <f>BA178*('Projection of Coal-OIl-Gas-CO2'!AP$22/'Projection of Coal-OIl-Gas-CO2'!AO$22)</f>
        <v>25.832629817007177</v>
      </c>
      <c r="BC178" s="12">
        <f>BB178*('Projection of Coal-OIl-Gas-CO2'!AQ$22/'Projection of Coal-OIl-Gas-CO2'!AP$22)</f>
        <v>25.742479711286919</v>
      </c>
      <c r="BD178" s="12">
        <f>BC178*('Projection of Coal-OIl-Gas-CO2'!AR$22/'Projection of Coal-OIl-Gas-CO2'!AQ$22)</f>
        <v>25.643978262508792</v>
      </c>
      <c r="BE178" s="12">
        <f>BD178*('Projection of Coal-OIl-Gas-CO2'!AS$22/'Projection of Coal-OIl-Gas-CO2'!AR$22)</f>
        <v>25.518316824299273</v>
      </c>
      <c r="BF178" s="12">
        <f>BE178*('Projection of Coal-OIl-Gas-CO2'!AT$22/'Projection of Coal-OIl-Gas-CO2'!AS$22)</f>
        <v>25.374192475667662</v>
      </c>
      <c r="BG178" s="12">
        <f>BF178*('Projection of Coal-OIl-Gas-CO2'!AU$22/'Projection of Coal-OIl-Gas-CO2'!AT$22)</f>
        <v>25.212437073069619</v>
      </c>
      <c r="BH178" s="12">
        <f>BG178*('Projection of Coal-OIl-Gas-CO2'!AV$22/'Projection of Coal-OIl-Gas-CO2'!AU$22)</f>
        <v>25.0318775627732</v>
      </c>
    </row>
    <row r="179" spans="1:60" x14ac:dyDescent="0.3">
      <c r="A179" s="9" t="s">
        <v>147</v>
      </c>
      <c r="B179" s="9" t="s">
        <v>118</v>
      </c>
      <c r="C179" s="9" t="s">
        <v>39</v>
      </c>
      <c r="D179" s="36" t="s">
        <v>81</v>
      </c>
      <c r="E179" s="36" t="s">
        <v>79</v>
      </c>
      <c r="F179" s="36" t="s">
        <v>90</v>
      </c>
      <c r="G179" s="36" t="s">
        <v>90</v>
      </c>
      <c r="H179" s="36" t="s">
        <v>80</v>
      </c>
      <c r="I179" s="9" t="s">
        <v>145</v>
      </c>
      <c r="J179" s="10">
        <f>SUMIFS('Historical Data'!D$2:D$93,'Historical Data'!$B$2:$B$93,'Final Prices IND without CO2 '!$D179,'Historical Data'!$A$2:$A$93,'Final Prices IND without CO2 '!$C179)</f>
        <v>7.1320961838401455</v>
      </c>
      <c r="K179" s="10">
        <f>SUMIFS('Historical Data'!E$2:E$93,'Historical Data'!$B$2:$B$93,'Final Prices IND without CO2 '!$D179,'Historical Data'!$A$2:$A$93,'Final Prices IND without CO2 '!$C179)</f>
        <v>8.2290914570170699</v>
      </c>
      <c r="L179" s="10">
        <f>SUMIFS('Historical Data'!F$2:F$93,'Historical Data'!$B$2:$B$93,'Final Prices IND without CO2 '!$D179,'Historical Data'!$A$2:$A$93,'Final Prices IND without CO2 '!$C179)</f>
        <v>7.2255895287271805</v>
      </c>
      <c r="M179" s="10">
        <f>SUMIFS('Historical Data'!G$2:G$93,'Historical Data'!$B$2:$B$93,'Final Prices IND without CO2 '!$D179,'Historical Data'!$A$2:$A$93,'Final Prices IND without CO2 '!$C179)</f>
        <v>6.9323616438356446</v>
      </c>
      <c r="N179" s="10">
        <f>SUMIFS('Historical Data'!H$2:H$93,'Historical Data'!$B$2:$B$93,'Final Prices IND without CO2 '!$D179,'Historical Data'!$A$2:$A$93,'Final Prices IND without CO2 '!$C179)</f>
        <v>8.1952409214151825</v>
      </c>
      <c r="O179" s="10">
        <f>SUMIFS('Historical Data'!I$2:I$93,'Historical Data'!$B$2:$B$93,'Final Prices IND without CO2 '!$D179,'Historical Data'!$A$2:$A$93,'Final Prices IND without CO2 '!$C179)</f>
        <v>9.5320115571701631</v>
      </c>
      <c r="P179" s="10">
        <f>SUMIFS('Historical Data'!J$2:J$93,'Historical Data'!$B$2:$B$93,'Final Prices IND without CO2 '!$D179,'Historical Data'!$A$2:$A$93,'Final Prices IND without CO2 '!$C179)</f>
        <v>9.6903724549560017</v>
      </c>
      <c r="Q179" s="10">
        <f>SUMIFS('Historical Data'!K$2:K$93,'Historical Data'!$B$2:$B$93,'Final Prices IND without CO2 '!$D179,'Historical Data'!$A$2:$A$93,'Final Prices IND without CO2 '!$C179)</f>
        <v>8.291163368224538</v>
      </c>
      <c r="R179" s="10">
        <f>SUMIFS('Historical Data'!L$2:L$93,'Historical Data'!$B$2:$B$93,'Final Prices IND without CO2 '!$D179,'Historical Data'!$A$2:$A$93,'Final Prices IND without CO2 '!$C179)</f>
        <v>13.799624423478019</v>
      </c>
      <c r="S179" s="10">
        <f>SUMIFS('Historical Data'!M$2:M$93,'Historical Data'!$B$2:$B$93,'Final Prices IND without CO2 '!$D179,'Historical Data'!$A$2:$A$93,'Final Prices IND without CO2 '!$C179)</f>
        <v>12.360039855489921</v>
      </c>
      <c r="T179" s="10">
        <f>SUMIFS('Historical Data'!N$2:N$93,'Historical Data'!$B$2:$B$93,'Final Prices IND without CO2 '!$D179,'Historical Data'!$A$2:$A$93,'Final Prices IND without CO2 '!$C179)</f>
        <v>16.050055117657241</v>
      </c>
      <c r="U179" s="10">
        <f>SUMIFS('Historical Data'!O$2:O$93,'Historical Data'!$B$2:$B$93,'Final Prices IND without CO2 '!$D179,'Historical Data'!$A$2:$A$93,'Final Prices IND without CO2 '!$C179)</f>
        <v>20.342087328692621</v>
      </c>
      <c r="V179" s="10">
        <f>SUMIFS('Historical Data'!P$2:P$93,'Historical Data'!$B$2:$B$93,'Final Prices IND without CO2 '!$D179,'Historical Data'!$A$2:$A$93,'Final Prices IND without CO2 '!$C179)</f>
        <v>24.425984249081317</v>
      </c>
      <c r="W179" s="10">
        <f>SUMIFS('Historical Data'!Q$2:Q$93,'Historical Data'!$B$2:$B$93,'Final Prices IND without CO2 '!$D179,'Historical Data'!$A$2:$A$93,'Final Prices IND without CO2 '!$C179)</f>
        <v>19.429865695123251</v>
      </c>
      <c r="X179" s="10">
        <f>SUMIFS('Historical Data'!R$2:R$93,'Historical Data'!$B$2:$B$93,'Final Prices IND without CO2 '!$D179,'Historical Data'!$A$2:$A$93,'Final Prices IND without CO2 '!$C179)</f>
        <v>17.529312458955594</v>
      </c>
      <c r="Y179" s="10">
        <f>SUMIFS('Historical Data'!S$2:S$93,'Historical Data'!$B$2:$B$93,'Final Prices IND without CO2 '!$D179,'Historical Data'!$A$2:$A$93,'Final Prices IND without CO2 '!$C179)</f>
        <v>12.617209436424824</v>
      </c>
      <c r="Z179" s="10">
        <f>SUMIFS('Historical Data'!T$2:T$93,'Historical Data'!$B$2:$B$93,'Final Prices IND without CO2 '!$D179,'Historical Data'!$A$2:$A$93,'Final Prices IND without CO2 '!$C179)</f>
        <v>25.239174326093117</v>
      </c>
      <c r="AA179" s="10">
        <f>SUMIFS('Historical Data'!U$2:U$93,'Historical Data'!$B$2:$B$93,'Final Prices IND without CO2 '!$D179,'Historical Data'!$A$2:$A$93,'Final Prices IND without CO2 '!$C179)</f>
        <v>26.686718277520395</v>
      </c>
      <c r="AB179" s="12">
        <f>AA179*('Projection of Coal-OIl-Gas-CO2'!P$22/'Projection of Coal-OIl-Gas-CO2'!O$22)</f>
        <v>27.079037904568175</v>
      </c>
      <c r="AC179" s="12">
        <f>AB179*('Projection of Coal-OIl-Gas-CO2'!Q$22/'Projection of Coal-OIl-Gas-CO2'!P$22)</f>
        <v>25.552403656318411</v>
      </c>
      <c r="AD179" s="12">
        <f>AC179*('Projection of Coal-OIl-Gas-CO2'!R$22/'Projection of Coal-OIl-Gas-CO2'!Q$22)</f>
        <v>23.041776249278183</v>
      </c>
      <c r="AE179" s="12">
        <f>AD179*('Projection of Coal-OIl-Gas-CO2'!S$22/'Projection of Coal-OIl-Gas-CO2'!R$22)</f>
        <v>22.202363634363749</v>
      </c>
      <c r="AF179" s="12">
        <f>AE179*('Projection of Coal-OIl-Gas-CO2'!T$22/'Projection of Coal-OIl-Gas-CO2'!S$22)</f>
        <v>22.251018212670697</v>
      </c>
      <c r="AG179" s="12">
        <f>AF179*('Projection of Coal-OIl-Gas-CO2'!U$22/'Projection of Coal-OIl-Gas-CO2'!T$22)</f>
        <v>22.312736427139708</v>
      </c>
      <c r="AH179" s="12">
        <f>AG179*('Projection of Coal-OIl-Gas-CO2'!V$22/'Projection of Coal-OIl-Gas-CO2'!U$22)</f>
        <v>22.378552378275231</v>
      </c>
      <c r="AI179" s="12">
        <f>AH179*('Projection of Coal-OIl-Gas-CO2'!W$22/'Projection of Coal-OIl-Gas-CO2'!V$22)</f>
        <v>22.450993141924091</v>
      </c>
      <c r="AJ179" s="12">
        <f>AI179*('Projection of Coal-OIl-Gas-CO2'!X$22/'Projection of Coal-OIl-Gas-CO2'!W$22)</f>
        <v>22.470164164626958</v>
      </c>
      <c r="AK179" s="12">
        <f>AJ179*('Projection of Coal-OIl-Gas-CO2'!Y$22/'Projection of Coal-OIl-Gas-CO2'!X$22)</f>
        <v>22.457539426315567</v>
      </c>
      <c r="AL179" s="12">
        <f>AK179*('Projection of Coal-OIl-Gas-CO2'!Z$22/'Projection of Coal-OIl-Gas-CO2'!Y$22)</f>
        <v>22.451057930360893</v>
      </c>
      <c r="AM179" s="12">
        <f>AL179*('Projection of Coal-OIl-Gas-CO2'!AA$22/'Projection of Coal-OIl-Gas-CO2'!Z$22)</f>
        <v>22.456316078378919</v>
      </c>
      <c r="AN179" s="12">
        <f>AM179*('Projection of Coal-OIl-Gas-CO2'!AB$22/'Projection of Coal-OIl-Gas-CO2'!AA$22)</f>
        <v>22.470998453233577</v>
      </c>
      <c r="AO179" s="12">
        <f>AN179*('Projection of Coal-OIl-Gas-CO2'!AC$22/'Projection of Coal-OIl-Gas-CO2'!AB$22)</f>
        <v>22.483907333510874</v>
      </c>
      <c r="AP179" s="12">
        <f>AO179*('Projection of Coal-OIl-Gas-CO2'!AD$22/'Projection of Coal-OIl-Gas-CO2'!AC$22)</f>
        <v>22.505013099441925</v>
      </c>
      <c r="AQ179" s="12">
        <f>AP179*('Projection of Coal-OIl-Gas-CO2'!AE$22/'Projection of Coal-OIl-Gas-CO2'!AD$22)</f>
        <v>22.529529769201368</v>
      </c>
      <c r="AR179" s="12">
        <f>AQ179*('Projection of Coal-OIl-Gas-CO2'!AF$22/'Projection of Coal-OIl-Gas-CO2'!AE$22)</f>
        <v>22.549340400505077</v>
      </c>
      <c r="AS179" s="12">
        <f>AR179*('Projection of Coal-OIl-Gas-CO2'!AG$22/'Projection of Coal-OIl-Gas-CO2'!AF$22)</f>
        <v>22.572444488548616</v>
      </c>
      <c r="AT179" s="12">
        <f>AS179*('Projection of Coal-OIl-Gas-CO2'!AH$22/'Projection of Coal-OIl-Gas-CO2'!AG$22)</f>
        <v>22.598146368006116</v>
      </c>
      <c r="AU179" s="12">
        <f>AT179*('Projection of Coal-OIl-Gas-CO2'!AI$22/'Projection of Coal-OIl-Gas-CO2'!AH$22)</f>
        <v>22.626684670187267</v>
      </c>
      <c r="AV179" s="12">
        <f>AU179*('Projection of Coal-OIl-Gas-CO2'!AJ$22/'Projection of Coal-OIl-Gas-CO2'!AI$22)</f>
        <v>22.657943074593916</v>
      </c>
      <c r="AW179" s="12">
        <f>AV179*('Projection of Coal-OIl-Gas-CO2'!AK$22/'Projection of Coal-OIl-Gas-CO2'!AJ$22)</f>
        <v>22.688795718316886</v>
      </c>
      <c r="AX179" s="12">
        <f>AW179*('Projection of Coal-OIl-Gas-CO2'!AL$22/'Projection of Coal-OIl-Gas-CO2'!AK$22)</f>
        <v>22.722507632557058</v>
      </c>
      <c r="AY179" s="12">
        <f>AX179*('Projection of Coal-OIl-Gas-CO2'!AM$22/'Projection of Coal-OIl-Gas-CO2'!AL$22)</f>
        <v>22.692200927745613</v>
      </c>
      <c r="AZ179" s="12">
        <f>AY179*('Projection of Coal-OIl-Gas-CO2'!AN$22/'Projection of Coal-OIl-Gas-CO2'!AM$22)</f>
        <v>22.67631653978016</v>
      </c>
      <c r="BA179" s="12">
        <f>AZ179*('Projection of Coal-OIl-Gas-CO2'!AO$22/'Projection of Coal-OIl-Gas-CO2'!AN$22)</f>
        <v>22.639655543930257</v>
      </c>
      <c r="BB179" s="12">
        <f>BA179*('Projection of Coal-OIl-Gas-CO2'!AP$22/'Projection of Coal-OIl-Gas-CO2'!AO$22)</f>
        <v>22.58080661514715</v>
      </c>
      <c r="BC179" s="12">
        <f>BB179*('Projection of Coal-OIl-Gas-CO2'!AQ$22/'Projection of Coal-OIl-Gas-CO2'!AP$22)</f>
        <v>22.502004645776459</v>
      </c>
      <c r="BD179" s="12">
        <f>BC179*('Projection of Coal-OIl-Gas-CO2'!AR$22/'Projection of Coal-OIl-Gas-CO2'!AQ$22)</f>
        <v>22.415902604214033</v>
      </c>
      <c r="BE179" s="12">
        <f>BD179*('Projection of Coal-OIl-Gas-CO2'!AS$22/'Projection of Coal-OIl-Gas-CO2'!AR$22)</f>
        <v>22.306059485054622</v>
      </c>
      <c r="BF179" s="12">
        <f>BE179*('Projection of Coal-OIl-Gas-CO2'!AT$22/'Projection of Coal-OIl-Gas-CO2'!AS$22)</f>
        <v>22.180077575042429</v>
      </c>
      <c r="BG179" s="12">
        <f>BF179*('Projection of Coal-OIl-Gas-CO2'!AU$22/'Projection of Coal-OIl-Gas-CO2'!AT$22)</f>
        <v>22.038684016163764</v>
      </c>
      <c r="BH179" s="12">
        <f>BG179*('Projection of Coal-OIl-Gas-CO2'!AV$22/'Projection of Coal-OIl-Gas-CO2'!AU$22)</f>
        <v>21.880853419224504</v>
      </c>
    </row>
    <row r="180" spans="1:60" x14ac:dyDescent="0.3">
      <c r="A180" s="9" t="s">
        <v>147</v>
      </c>
      <c r="B180" s="9" t="s">
        <v>118</v>
      </c>
      <c r="C180" s="9" t="s">
        <v>41</v>
      </c>
      <c r="D180" s="36" t="s">
        <v>81</v>
      </c>
      <c r="E180" s="36" t="s">
        <v>79</v>
      </c>
      <c r="F180" s="36" t="s">
        <v>90</v>
      </c>
      <c r="G180" s="36" t="s">
        <v>90</v>
      </c>
      <c r="H180" s="36" t="s">
        <v>80</v>
      </c>
      <c r="I180" s="9" t="s">
        <v>145</v>
      </c>
      <c r="J180" s="10">
        <f>SUMIFS('Historical Data'!D$2:D$93,'Historical Data'!$B$2:$B$93,'Final Prices IND without CO2 '!$D180,'Historical Data'!$A$2:$A$93,'Final Prices IND without CO2 '!$C180)</f>
        <v>10.261747893049932</v>
      </c>
      <c r="K180" s="10">
        <f>SUMIFS('Historical Data'!E$2:E$93,'Historical Data'!$B$2:$B$93,'Final Prices IND without CO2 '!$D180,'Historical Data'!$A$2:$A$93,'Final Prices IND without CO2 '!$C180)</f>
        <v>12.966731529398842</v>
      </c>
      <c r="L180" s="10">
        <f>SUMIFS('Historical Data'!F$2:F$93,'Historical Data'!$B$2:$B$93,'Final Prices IND without CO2 '!$D180,'Historical Data'!$A$2:$A$93,'Final Prices IND without CO2 '!$C180)</f>
        <v>11.564729154891317</v>
      </c>
      <c r="M180" s="10">
        <f>SUMIFS('Historical Data'!G$2:G$93,'Historical Data'!$B$2:$B$93,'Final Prices IND without CO2 '!$D180,'Historical Data'!$A$2:$A$93,'Final Prices IND without CO2 '!$C180)</f>
        <v>10.480110896675599</v>
      </c>
      <c r="N180" s="10">
        <f>SUMIFS('Historical Data'!H$2:H$93,'Historical Data'!$B$2:$B$93,'Final Prices IND without CO2 '!$D180,'Historical Data'!$A$2:$A$93,'Final Prices IND without CO2 '!$C180)</f>
        <v>11.888854761612208</v>
      </c>
      <c r="O180" s="10">
        <f>SUMIFS('Historical Data'!I$2:I$93,'Historical Data'!$B$2:$B$93,'Final Prices IND without CO2 '!$D180,'Historical Data'!$A$2:$A$93,'Final Prices IND without CO2 '!$C180)</f>
        <v>15.309434474234726</v>
      </c>
      <c r="P180" s="10">
        <f>SUMIFS('Historical Data'!J$2:J$93,'Historical Data'!$B$2:$B$93,'Final Prices IND without CO2 '!$D180,'Historical Data'!$A$2:$A$93,'Final Prices IND without CO2 '!$C180)</f>
        <v>15.96088132924354</v>
      </c>
      <c r="Q180" s="10">
        <f>SUMIFS('Historical Data'!K$2:K$93,'Historical Data'!$B$2:$B$93,'Final Prices IND without CO2 '!$D180,'Historical Data'!$A$2:$A$93,'Final Prices IND without CO2 '!$C180)</f>
        <v>13.966380742660988</v>
      </c>
      <c r="R180" s="10">
        <f>SUMIFS('Historical Data'!L$2:L$93,'Historical Data'!$B$2:$B$93,'Final Prices IND without CO2 '!$D180,'Historical Data'!$A$2:$A$93,'Final Prices IND without CO2 '!$C180)</f>
        <v>22.533519311034059</v>
      </c>
      <c r="S180" s="10">
        <f>SUMIFS('Historical Data'!M$2:M$93,'Historical Data'!$B$2:$B$93,'Final Prices IND without CO2 '!$D180,'Historical Data'!$A$2:$A$93,'Final Prices IND without CO2 '!$C180)</f>
        <v>22.421724387282161</v>
      </c>
      <c r="T180" s="10">
        <f>SUMIFS('Historical Data'!N$2:N$93,'Historical Data'!$B$2:$B$93,'Final Prices IND without CO2 '!$D180,'Historical Data'!$A$2:$A$93,'Final Prices IND without CO2 '!$C180)</f>
        <v>20.271512882152535</v>
      </c>
      <c r="U180" s="10">
        <f>SUMIFS('Historical Data'!O$2:O$93,'Historical Data'!$B$2:$B$93,'Final Prices IND without CO2 '!$D180,'Historical Data'!$A$2:$A$93,'Final Prices IND without CO2 '!$C180)</f>
        <v>20.135387306579311</v>
      </c>
      <c r="V180" s="10">
        <f>SUMIFS('Historical Data'!P$2:P$93,'Historical Data'!$B$2:$B$93,'Final Prices IND without CO2 '!$D180,'Historical Data'!$A$2:$A$93,'Final Prices IND without CO2 '!$C180)</f>
        <v>17.486087167480065</v>
      </c>
      <c r="W180" s="10">
        <f>SUMIFS('Historical Data'!Q$2:Q$93,'Historical Data'!$B$2:$B$93,'Final Prices IND without CO2 '!$D180,'Historical Data'!$A$2:$A$93,'Final Prices IND without CO2 '!$C180)</f>
        <v>15.115887672761108</v>
      </c>
      <c r="X180" s="10">
        <f>SUMIFS('Historical Data'!R$2:R$93,'Historical Data'!$B$2:$B$93,'Final Prices IND without CO2 '!$D180,'Historical Data'!$A$2:$A$93,'Final Prices IND without CO2 '!$C180)</f>
        <v>14.664836913264915</v>
      </c>
      <c r="Y180" s="10">
        <f>SUMIFS('Historical Data'!S$2:S$93,'Historical Data'!$B$2:$B$93,'Final Prices IND without CO2 '!$D180,'Historical Data'!$A$2:$A$93,'Final Prices IND without CO2 '!$C180)</f>
        <v>14.701782886588225</v>
      </c>
      <c r="Z180" s="10">
        <f>SUMIFS('Historical Data'!T$2:T$93,'Historical Data'!$B$2:$B$93,'Final Prices IND without CO2 '!$D180,'Historical Data'!$A$2:$A$93,'Final Prices IND without CO2 '!$C180)</f>
        <v>13.911087616555314</v>
      </c>
      <c r="AA180" s="10">
        <f>SUMIFS('Historical Data'!U$2:U$93,'Historical Data'!$B$2:$B$93,'Final Prices IND without CO2 '!$D180,'Historical Data'!$A$2:$A$93,'Final Prices IND without CO2 '!$C180)</f>
        <v>14.708931098950906</v>
      </c>
      <c r="AB180" s="12">
        <f>AA180*('Projection of Coal-OIl-Gas-CO2'!P$22/'Projection of Coal-OIl-Gas-CO2'!O$22)</f>
        <v>14.925166092815729</v>
      </c>
      <c r="AC180" s="12">
        <f>AB180*('Projection of Coal-OIl-Gas-CO2'!Q$22/'Projection of Coal-OIl-Gas-CO2'!P$22)</f>
        <v>14.083730374220101</v>
      </c>
      <c r="AD180" s="12">
        <f>AC180*('Projection of Coal-OIl-Gas-CO2'!R$22/'Projection of Coal-OIl-Gas-CO2'!Q$22)</f>
        <v>12.699946682225294</v>
      </c>
      <c r="AE180" s="12">
        <f>AD180*('Projection of Coal-OIl-Gas-CO2'!S$22/'Projection of Coal-OIl-Gas-CO2'!R$22)</f>
        <v>12.237287235381016</v>
      </c>
      <c r="AF180" s="12">
        <f>AE180*('Projection of Coal-OIl-Gas-CO2'!T$22/'Projection of Coal-OIl-Gas-CO2'!S$22)</f>
        <v>12.264104202252819</v>
      </c>
      <c r="AG180" s="12">
        <f>AF180*('Projection of Coal-OIl-Gas-CO2'!U$22/'Projection of Coal-OIl-Gas-CO2'!T$22)</f>
        <v>12.29812145962911</v>
      </c>
      <c r="AH180" s="12">
        <f>AG180*('Projection of Coal-OIl-Gas-CO2'!V$22/'Projection of Coal-OIl-Gas-CO2'!U$22)</f>
        <v>12.334397268456447</v>
      </c>
      <c r="AI180" s="12">
        <f>AH180*('Projection of Coal-OIl-Gas-CO2'!W$22/'Projection of Coal-OIl-Gas-CO2'!V$22)</f>
        <v>12.374324478321139</v>
      </c>
      <c r="AJ180" s="12">
        <f>AI180*('Projection of Coal-OIl-Gas-CO2'!X$22/'Projection of Coal-OIl-Gas-CO2'!W$22)</f>
        <v>12.384890979945673</v>
      </c>
      <c r="AK180" s="12">
        <f>AJ180*('Projection of Coal-OIl-Gas-CO2'!Y$22/'Projection of Coal-OIl-Gas-CO2'!X$22)</f>
        <v>12.377932596976533</v>
      </c>
      <c r="AL180" s="12">
        <f>AK180*('Projection of Coal-OIl-Gas-CO2'!Z$22/'Projection of Coal-OIl-Gas-CO2'!Y$22)</f>
        <v>12.374360187794407</v>
      </c>
      <c r="AM180" s="12">
        <f>AL180*('Projection of Coal-OIl-Gas-CO2'!AA$22/'Projection of Coal-OIl-Gas-CO2'!Z$22)</f>
        <v>12.377258323717339</v>
      </c>
      <c r="AN180" s="12">
        <f>AM180*('Projection of Coal-OIl-Gas-CO2'!AB$22/'Projection of Coal-OIl-Gas-CO2'!AA$22)</f>
        <v>12.385350815190449</v>
      </c>
      <c r="AO180" s="12">
        <f>AN180*('Projection of Coal-OIl-Gas-CO2'!AC$22/'Projection of Coal-OIl-Gas-CO2'!AB$22)</f>
        <v>12.392465808820944</v>
      </c>
      <c r="AP180" s="12">
        <f>AO180*('Projection of Coal-OIl-Gas-CO2'!AD$22/'Projection of Coal-OIl-Gas-CO2'!AC$22)</f>
        <v>12.404098683783015</v>
      </c>
      <c r="AQ180" s="12">
        <f>AP180*('Projection of Coal-OIl-Gas-CO2'!AE$22/'Projection of Coal-OIl-Gas-CO2'!AD$22)</f>
        <v>12.417611548216824</v>
      </c>
      <c r="AR180" s="12">
        <f>AQ180*('Projection of Coal-OIl-Gas-CO2'!AF$22/'Projection of Coal-OIl-Gas-CO2'!AE$22)</f>
        <v>12.428530583215535</v>
      </c>
      <c r="AS180" s="12">
        <f>AR180*('Projection of Coal-OIl-Gas-CO2'!AG$22/'Projection of Coal-OIl-Gas-CO2'!AF$22)</f>
        <v>12.44126487431879</v>
      </c>
      <c r="AT180" s="12">
        <f>AS180*('Projection of Coal-OIl-Gas-CO2'!AH$22/'Projection of Coal-OIl-Gas-CO2'!AG$22)</f>
        <v>12.455430991340844</v>
      </c>
      <c r="AU180" s="12">
        <f>AT180*('Projection of Coal-OIl-Gas-CO2'!AI$22/'Projection of Coal-OIl-Gas-CO2'!AH$22)</f>
        <v>12.471160460813199</v>
      </c>
      <c r="AV180" s="12">
        <f>AU180*('Projection of Coal-OIl-Gas-CO2'!AJ$22/'Projection of Coal-OIl-Gas-CO2'!AI$22)</f>
        <v>12.488389170312029</v>
      </c>
      <c r="AW180" s="12">
        <f>AV180*('Projection of Coal-OIl-Gas-CO2'!AK$22/'Projection of Coal-OIl-Gas-CO2'!AJ$22)</f>
        <v>12.505394236503472</v>
      </c>
      <c r="AX180" s="12">
        <f>AW180*('Projection of Coal-OIl-Gas-CO2'!AL$22/'Projection of Coal-OIl-Gas-CO2'!AK$22)</f>
        <v>12.523975248174365</v>
      </c>
      <c r="AY180" s="12">
        <f>AX180*('Projection of Coal-OIl-Gas-CO2'!AM$22/'Projection of Coal-OIl-Gas-CO2'!AL$22)</f>
        <v>12.507271087390261</v>
      </c>
      <c r="AZ180" s="12">
        <f>AY180*('Projection of Coal-OIl-Gas-CO2'!AN$22/'Projection of Coal-OIl-Gas-CO2'!AM$22)</f>
        <v>12.498516081783983</v>
      </c>
      <c r="BA180" s="12">
        <f>AZ180*('Projection of Coal-OIl-Gas-CO2'!AO$22/'Projection of Coal-OIl-Gas-CO2'!AN$22)</f>
        <v>12.478309623411416</v>
      </c>
      <c r="BB180" s="12">
        <f>BA180*('Projection of Coal-OIl-Gas-CO2'!AP$22/'Projection of Coal-OIl-Gas-CO2'!AO$22)</f>
        <v>12.445873831579833</v>
      </c>
      <c r="BC180" s="12">
        <f>BB180*('Projection of Coal-OIl-Gas-CO2'!AQ$22/'Projection of Coal-OIl-Gas-CO2'!AP$22)</f>
        <v>12.402440512957382</v>
      </c>
      <c r="BD180" s="12">
        <f>BC180*('Projection of Coal-OIl-Gas-CO2'!AR$22/'Projection of Coal-OIl-Gas-CO2'!AQ$22)</f>
        <v>12.354983610102169</v>
      </c>
      <c r="BE180" s="12">
        <f>BD180*('Projection of Coal-OIl-Gas-CO2'!AS$22/'Projection of Coal-OIl-Gas-CO2'!AR$22)</f>
        <v>12.294441326311112</v>
      </c>
      <c r="BF180" s="12">
        <f>BE180*('Projection of Coal-OIl-Gas-CO2'!AT$22/'Projection of Coal-OIl-Gas-CO2'!AS$22)</f>
        <v>12.225003817554388</v>
      </c>
      <c r="BG180" s="12">
        <f>BF180*('Projection of Coal-OIl-Gas-CO2'!AU$22/'Projection of Coal-OIl-Gas-CO2'!AT$22)</f>
        <v>12.147071863023523</v>
      </c>
      <c r="BH180" s="12">
        <f>BG180*('Projection of Coal-OIl-Gas-CO2'!AV$22/'Projection of Coal-OIl-Gas-CO2'!AU$22)</f>
        <v>12.060080298472801</v>
      </c>
    </row>
    <row r="181" spans="1:60" x14ac:dyDescent="0.3">
      <c r="A181" s="9" t="s">
        <v>147</v>
      </c>
      <c r="B181" s="9" t="s">
        <v>118</v>
      </c>
      <c r="C181" s="9" t="s">
        <v>43</v>
      </c>
      <c r="D181" s="36" t="s">
        <v>81</v>
      </c>
      <c r="E181" s="36" t="s">
        <v>79</v>
      </c>
      <c r="F181" s="36" t="s">
        <v>90</v>
      </c>
      <c r="G181" s="36" t="s">
        <v>90</v>
      </c>
      <c r="H181" s="36" t="s">
        <v>80</v>
      </c>
      <c r="I181" s="9" t="s">
        <v>145</v>
      </c>
      <c r="J181" s="10">
        <f>SUMIFS('Historical Data'!D$2:D$93,'Historical Data'!$B$2:$B$93,'Final Prices IND without CO2 '!$D181,'Historical Data'!$A$2:$A$93,'Final Prices IND without CO2 '!$C181)</f>
        <v>7.05270214180024</v>
      </c>
      <c r="K181" s="10">
        <f>SUMIFS('Historical Data'!E$2:E$93,'Historical Data'!$B$2:$B$93,'Final Prices IND without CO2 '!$D181,'Historical Data'!$A$2:$A$93,'Final Prices IND without CO2 '!$C181)</f>
        <v>7.1472055803606604</v>
      </c>
      <c r="L181" s="10">
        <f>SUMIFS('Historical Data'!F$2:F$93,'Historical Data'!$B$2:$B$93,'Final Prices IND without CO2 '!$D181,'Historical Data'!$A$2:$A$93,'Final Prices IND without CO2 '!$C181)</f>
        <v>6.5910588855084304</v>
      </c>
      <c r="M181" s="10">
        <f>SUMIFS('Historical Data'!G$2:G$93,'Historical Data'!$B$2:$B$93,'Final Prices IND without CO2 '!$D181,'Historical Data'!$A$2:$A$93,'Final Prices IND without CO2 '!$C181)</f>
        <v>6.4318458940111878</v>
      </c>
      <c r="N181" s="10">
        <f>SUMIFS('Historical Data'!H$2:H$93,'Historical Data'!$B$2:$B$93,'Final Prices IND without CO2 '!$D181,'Historical Data'!$A$2:$A$93,'Final Prices IND without CO2 '!$C181)</f>
        <v>9.5996547362725924</v>
      </c>
      <c r="O181" s="10">
        <f>SUMIFS('Historical Data'!I$2:I$93,'Historical Data'!$B$2:$B$93,'Final Prices IND without CO2 '!$D181,'Historical Data'!$A$2:$A$93,'Final Prices IND without CO2 '!$C181)</f>
        <v>10.59734278868264</v>
      </c>
      <c r="P181" s="10">
        <f>SUMIFS('Historical Data'!J$2:J$93,'Historical Data'!$B$2:$B$93,'Final Prices IND without CO2 '!$D181,'Historical Data'!$A$2:$A$93,'Final Prices IND without CO2 '!$C181)</f>
        <v>10.034866096972971</v>
      </c>
      <c r="Q181" s="10">
        <f>SUMIFS('Historical Data'!K$2:K$93,'Historical Data'!$B$2:$B$93,'Final Prices IND without CO2 '!$D181,'Historical Data'!$A$2:$A$93,'Final Prices IND without CO2 '!$C181)</f>
        <v>11.10409274457268</v>
      </c>
      <c r="R181" s="10">
        <f>SUMIFS('Historical Data'!L$2:L$93,'Historical Data'!$B$2:$B$93,'Final Prices IND without CO2 '!$D181,'Historical Data'!$A$2:$A$93,'Final Prices IND without CO2 '!$C181)</f>
        <v>19.822774764682116</v>
      </c>
      <c r="S181" s="10">
        <f>SUMIFS('Historical Data'!M$2:M$93,'Historical Data'!$B$2:$B$93,'Final Prices IND without CO2 '!$D181,'Historical Data'!$A$2:$A$93,'Final Prices IND without CO2 '!$C181)</f>
        <v>12.592710138320362</v>
      </c>
      <c r="T181" s="10">
        <f>SUMIFS('Historical Data'!N$2:N$93,'Historical Data'!$B$2:$B$93,'Final Prices IND without CO2 '!$D181,'Historical Data'!$A$2:$A$93,'Final Prices IND without CO2 '!$C181)</f>
        <v>12.067688116812793</v>
      </c>
      <c r="U181" s="10">
        <f>SUMIFS('Historical Data'!O$2:O$93,'Historical Data'!$B$2:$B$93,'Final Prices IND without CO2 '!$D181,'Historical Data'!$A$2:$A$93,'Final Prices IND without CO2 '!$C181)</f>
        <v>14.677240265269488</v>
      </c>
      <c r="V181" s="10">
        <f>SUMIFS('Historical Data'!P$2:P$93,'Historical Data'!$B$2:$B$93,'Final Prices IND without CO2 '!$D181,'Historical Data'!$A$2:$A$93,'Final Prices IND without CO2 '!$C181)</f>
        <v>12.746092178355566</v>
      </c>
      <c r="W181" s="10">
        <f>SUMIFS('Historical Data'!Q$2:Q$93,'Historical Data'!$B$2:$B$93,'Final Prices IND without CO2 '!$D181,'Historical Data'!$A$2:$A$93,'Final Prices IND without CO2 '!$C181)</f>
        <v>11.018388264299571</v>
      </c>
      <c r="X181" s="10">
        <f>SUMIFS('Historical Data'!R$2:R$93,'Historical Data'!$B$2:$B$93,'Final Prices IND without CO2 '!$D181,'Historical Data'!$A$2:$A$93,'Final Prices IND without CO2 '!$C181)</f>
        <v>10.689604900554949</v>
      </c>
      <c r="Y181" s="10">
        <f>SUMIFS('Historical Data'!S$2:S$93,'Historical Data'!$B$2:$B$93,'Final Prices IND without CO2 '!$D181,'Historical Data'!$A$2:$A$93,'Final Prices IND without CO2 '!$C181)</f>
        <v>10.716535841541779</v>
      </c>
      <c r="Z181" s="10">
        <f>SUMIFS('Historical Data'!T$2:T$93,'Historical Data'!$B$2:$B$93,'Final Prices IND without CO2 '!$D181,'Historical Data'!$A$2:$A$93,'Final Prices IND without CO2 '!$C181)</f>
        <v>10.14017620771973</v>
      </c>
      <c r="AA181" s="10">
        <f>SUMIFS('Historical Data'!U$2:U$93,'Historical Data'!$B$2:$B$93,'Final Prices IND without CO2 '!$D181,'Historical Data'!$A$2:$A$93,'Final Prices IND without CO2 '!$C181)</f>
        <v>10.721746371079492</v>
      </c>
      <c r="AB181" s="12">
        <f>AA181*('Projection of Coal-OIl-Gas-CO2'!P$22/'Projection of Coal-OIl-Gas-CO2'!O$22)</f>
        <v>10.879366033934254</v>
      </c>
      <c r="AC181" s="12">
        <f>AB181*('Projection of Coal-OIl-Gas-CO2'!Q$22/'Projection of Coal-OIl-Gas-CO2'!P$22)</f>
        <v>10.266020284902035</v>
      </c>
      <c r="AD181" s="12">
        <f>AC181*('Projection of Coal-OIl-Gas-CO2'!R$22/'Projection of Coal-OIl-Gas-CO2'!Q$22)</f>
        <v>9.2573421098399127</v>
      </c>
      <c r="AE181" s="12">
        <f>AD181*('Projection of Coal-OIl-Gas-CO2'!S$22/'Projection of Coal-OIl-Gas-CO2'!R$22)</f>
        <v>8.9200968530719305</v>
      </c>
      <c r="AF181" s="12">
        <f>AE181*('Projection of Coal-OIl-Gas-CO2'!T$22/'Projection of Coal-OIl-Gas-CO2'!S$22)</f>
        <v>8.9396444813330778</v>
      </c>
      <c r="AG181" s="12">
        <f>AF181*('Projection of Coal-OIl-Gas-CO2'!U$22/'Projection of Coal-OIl-Gas-CO2'!T$22)</f>
        <v>8.9644406003287216</v>
      </c>
      <c r="AH181" s="12">
        <f>AG181*('Projection of Coal-OIl-Gas-CO2'!V$22/'Projection of Coal-OIl-Gas-CO2'!U$22)</f>
        <v>8.990883039893907</v>
      </c>
      <c r="AI181" s="12">
        <f>AH181*('Projection of Coal-OIl-Gas-CO2'!W$22/'Projection of Coal-OIl-Gas-CO2'!V$22)</f>
        <v>9.019987086584603</v>
      </c>
      <c r="AJ181" s="12">
        <f>AI181*('Projection of Coal-OIl-Gas-CO2'!X$22/'Projection of Coal-OIl-Gas-CO2'!W$22)</f>
        <v>9.0276893016324351</v>
      </c>
      <c r="AK181" s="12">
        <f>AJ181*('Projection of Coal-OIl-Gas-CO2'!Y$22/'Projection of Coal-OIl-Gas-CO2'!X$22)</f>
        <v>9.0226171439857605</v>
      </c>
      <c r="AL181" s="12">
        <f>AK181*('Projection of Coal-OIl-Gas-CO2'!Z$22/'Projection of Coal-OIl-Gas-CO2'!Y$22)</f>
        <v>9.0200131162065276</v>
      </c>
      <c r="AM181" s="12">
        <f>AL181*('Projection of Coal-OIl-Gas-CO2'!AA$22/'Projection of Coal-OIl-Gas-CO2'!Z$22)</f>
        <v>9.022125647573052</v>
      </c>
      <c r="AN181" s="12">
        <f>AM181*('Projection of Coal-OIl-Gas-CO2'!AB$22/'Projection of Coal-OIl-Gas-CO2'!AA$22)</f>
        <v>9.0280244882502654</v>
      </c>
      <c r="AO181" s="12">
        <f>AN181*('Projection of Coal-OIl-Gas-CO2'!AC$22/'Projection of Coal-OIl-Gas-CO2'!AB$22)</f>
        <v>9.033210803736063</v>
      </c>
      <c r="AP181" s="12">
        <f>AO181*('Projection of Coal-OIl-Gas-CO2'!AD$22/'Projection of Coal-OIl-Gas-CO2'!AC$22)</f>
        <v>9.0416903277797029</v>
      </c>
      <c r="AQ181" s="12">
        <f>AP181*('Projection of Coal-OIl-Gas-CO2'!AE$22/'Projection of Coal-OIl-Gas-CO2'!AD$22)</f>
        <v>9.0515402281043027</v>
      </c>
      <c r="AR181" s="12">
        <f>AQ181*('Projection of Coal-OIl-Gas-CO2'!AF$22/'Projection of Coal-OIl-Gas-CO2'!AE$22)</f>
        <v>9.0594994144711123</v>
      </c>
      <c r="AS181" s="12">
        <f>AR181*('Projection of Coal-OIl-Gas-CO2'!AG$22/'Projection of Coal-OIl-Gas-CO2'!AF$22)</f>
        <v>9.0687817911785764</v>
      </c>
      <c r="AT181" s="12">
        <f>AS181*('Projection of Coal-OIl-Gas-CO2'!AH$22/'Projection of Coal-OIl-Gas-CO2'!AG$22)</f>
        <v>9.079107865367904</v>
      </c>
      <c r="AU181" s="12">
        <f>AT181*('Projection of Coal-OIl-Gas-CO2'!AI$22/'Projection of Coal-OIl-Gas-CO2'!AH$22)</f>
        <v>9.0905735103627503</v>
      </c>
      <c r="AV181" s="12">
        <f>AU181*('Projection of Coal-OIl-Gas-CO2'!AJ$22/'Projection of Coal-OIl-Gas-CO2'!AI$22)</f>
        <v>9.10313199284559</v>
      </c>
      <c r="AW181" s="12">
        <f>AV181*('Projection of Coal-OIl-Gas-CO2'!AK$22/'Projection of Coal-OIl-Gas-CO2'!AJ$22)</f>
        <v>9.1155274555411125</v>
      </c>
      <c r="AX181" s="12">
        <f>AW181*('Projection of Coal-OIl-Gas-CO2'!AL$22/'Projection of Coal-OIl-Gas-CO2'!AK$22)</f>
        <v>9.129071668449118</v>
      </c>
      <c r="AY181" s="12">
        <f>AX181*('Projection of Coal-OIl-Gas-CO2'!AM$22/'Projection of Coal-OIl-Gas-CO2'!AL$22)</f>
        <v>9.1168955440207657</v>
      </c>
      <c r="AZ181" s="12">
        <f>AY181*('Projection of Coal-OIl-Gas-CO2'!AN$22/'Projection of Coal-OIl-Gas-CO2'!AM$22)</f>
        <v>9.1105137784827797</v>
      </c>
      <c r="BA181" s="12">
        <f>AZ181*('Projection of Coal-OIl-Gas-CO2'!AO$22/'Projection of Coal-OIl-Gas-CO2'!AN$22)</f>
        <v>9.0957847325534065</v>
      </c>
      <c r="BB181" s="12">
        <f>BA181*('Projection of Coal-OIl-Gas-CO2'!AP$22/'Projection of Coal-OIl-Gas-CO2'!AO$22)</f>
        <v>9.0721413874983625</v>
      </c>
      <c r="BC181" s="12">
        <f>BB181*('Projection of Coal-OIl-Gas-CO2'!AQ$22/'Projection of Coal-OIl-Gas-CO2'!AP$22)</f>
        <v>9.0404816412400208</v>
      </c>
      <c r="BD181" s="12">
        <f>BC181*('Projection of Coal-OIl-Gas-CO2'!AR$22/'Projection of Coal-OIl-Gas-CO2'!AQ$22)</f>
        <v>9.0058889932394575</v>
      </c>
      <c r="BE181" s="12">
        <f>BD181*('Projection of Coal-OIl-Gas-CO2'!AS$22/'Projection of Coal-OIl-Gas-CO2'!AR$22)</f>
        <v>8.9617580494498092</v>
      </c>
      <c r="BF181" s="12">
        <f>BE181*('Projection of Coal-OIl-Gas-CO2'!AT$22/'Projection of Coal-OIl-Gas-CO2'!AS$22)</f>
        <v>8.9111431303560416</v>
      </c>
      <c r="BG181" s="12">
        <f>BF181*('Projection of Coal-OIl-Gas-CO2'!AU$22/'Projection of Coal-OIl-Gas-CO2'!AT$22)</f>
        <v>8.8543363749867119</v>
      </c>
      <c r="BH181" s="12">
        <f>BG181*('Projection of Coal-OIl-Gas-CO2'!AV$22/'Projection of Coal-OIl-Gas-CO2'!AU$22)</f>
        <v>8.790925819504352</v>
      </c>
    </row>
    <row r="182" spans="1:60" x14ac:dyDescent="0.3">
      <c r="A182" s="9" t="s">
        <v>147</v>
      </c>
      <c r="B182" s="9" t="s">
        <v>118</v>
      </c>
      <c r="C182" s="9" t="s">
        <v>45</v>
      </c>
      <c r="D182" s="36" t="s">
        <v>81</v>
      </c>
      <c r="E182" s="36" t="s">
        <v>79</v>
      </c>
      <c r="F182" s="36" t="s">
        <v>90</v>
      </c>
      <c r="G182" s="36" t="s">
        <v>90</v>
      </c>
      <c r="H182" s="36" t="s">
        <v>80</v>
      </c>
      <c r="I182" s="9" t="s">
        <v>145</v>
      </c>
      <c r="J182" s="10">
        <f>SUMIFS('Historical Data'!D$2:D$93,'Historical Data'!$B$2:$B$93,'Final Prices IND without CO2 '!$D182,'Historical Data'!$A$2:$A$93,'Final Prices IND without CO2 '!$C182)</f>
        <v>11.532011038354325</v>
      </c>
      <c r="K182" s="10">
        <f>SUMIFS('Historical Data'!E$2:E$93,'Historical Data'!$B$2:$B$93,'Final Prices IND without CO2 '!$D182,'Historical Data'!$A$2:$A$93,'Final Prices IND without CO2 '!$C182)</f>
        <v>13.135014889837032</v>
      </c>
      <c r="L182" s="10">
        <f>SUMIFS('Historical Data'!F$2:F$93,'Historical Data'!$B$2:$B$93,'Final Prices IND without CO2 '!$D182,'Historical Data'!$A$2:$A$93,'Final Prices IND without CO2 '!$C182)</f>
        <v>10.895089030906352</v>
      </c>
      <c r="M182" s="10">
        <f>SUMIFS('Historical Data'!G$2:G$93,'Historical Data'!$B$2:$B$93,'Final Prices IND without CO2 '!$D182,'Historical Data'!$A$2:$A$93,'Final Prices IND without CO2 '!$C182)</f>
        <v>11.508617191047168</v>
      </c>
      <c r="N182" s="10">
        <f>SUMIFS('Historical Data'!H$2:H$93,'Historical Data'!$B$2:$B$93,'Final Prices IND without CO2 '!$D182,'Historical Data'!$A$2:$A$93,'Final Prices IND without CO2 '!$C182)</f>
        <v>15.55404551462194</v>
      </c>
      <c r="O182" s="10">
        <f>SUMIFS('Historical Data'!I$2:I$93,'Historical Data'!$B$2:$B$93,'Final Prices IND without CO2 '!$D182,'Historical Data'!$A$2:$A$93,'Final Prices IND without CO2 '!$C182)</f>
        <v>15.530502829214401</v>
      </c>
      <c r="P182" s="10">
        <f>SUMIFS('Historical Data'!J$2:J$93,'Historical Data'!$B$2:$B$93,'Final Prices IND without CO2 '!$D182,'Historical Data'!$A$2:$A$93,'Final Prices IND without CO2 '!$C182)</f>
        <v>15.753532345046171</v>
      </c>
      <c r="Q182" s="10">
        <f>SUMIFS('Historical Data'!K$2:K$93,'Historical Data'!$B$2:$B$93,'Final Prices IND without CO2 '!$D182,'Historical Data'!$A$2:$A$93,'Final Prices IND without CO2 '!$C182)</f>
        <v>19.790853369741289</v>
      </c>
      <c r="R182" s="10">
        <f>SUMIFS('Historical Data'!L$2:L$93,'Historical Data'!$B$2:$B$93,'Final Prices IND without CO2 '!$D182,'Historical Data'!$A$2:$A$93,'Final Prices IND without CO2 '!$C182)</f>
        <v>30.455488490161503</v>
      </c>
      <c r="S182" s="10">
        <f>SUMIFS('Historical Data'!M$2:M$93,'Historical Data'!$B$2:$B$93,'Final Prices IND without CO2 '!$D182,'Historical Data'!$A$2:$A$93,'Final Prices IND without CO2 '!$C182)</f>
        <v>19.704868723632163</v>
      </c>
      <c r="T182" s="10">
        <f>SUMIFS('Historical Data'!N$2:N$93,'Historical Data'!$B$2:$B$93,'Final Prices IND without CO2 '!$D182,'Historical Data'!$A$2:$A$93,'Final Prices IND without CO2 '!$C182)</f>
        <v>21.342691935421968</v>
      </c>
      <c r="U182" s="10">
        <f>SUMIFS('Historical Data'!O$2:O$93,'Historical Data'!$B$2:$B$93,'Final Prices IND without CO2 '!$D182,'Historical Data'!$A$2:$A$93,'Final Prices IND without CO2 '!$C182)</f>
        <v>23.39648261705095</v>
      </c>
      <c r="V182" s="10">
        <f>SUMIFS('Historical Data'!P$2:P$93,'Historical Data'!$B$2:$B$93,'Final Prices IND without CO2 '!$D182,'Historical Data'!$A$2:$A$93,'Final Prices IND without CO2 '!$C182)</f>
        <v>18.927137118040111</v>
      </c>
      <c r="W182" s="10">
        <f>SUMIFS('Historical Data'!Q$2:Q$93,'Historical Data'!$B$2:$B$93,'Final Prices IND without CO2 '!$D182,'Historical Data'!$A$2:$A$93,'Final Prices IND without CO2 '!$C182)</f>
        <v>15.187947563593223</v>
      </c>
      <c r="X182" s="10">
        <f>SUMIFS('Historical Data'!R$2:R$93,'Historical Data'!$B$2:$B$93,'Final Prices IND without CO2 '!$D182,'Historical Data'!$A$2:$A$93,'Final Prices IND without CO2 '!$C182)</f>
        <v>13.631153564688049</v>
      </c>
      <c r="Y182" s="10">
        <f>SUMIFS('Historical Data'!S$2:S$93,'Historical Data'!$B$2:$B$93,'Final Prices IND without CO2 '!$D182,'Historical Data'!$A$2:$A$93,'Final Prices IND without CO2 '!$C182)</f>
        <v>12.748850060803827</v>
      </c>
      <c r="Z182" s="10">
        <f>SUMIFS('Historical Data'!T$2:T$93,'Historical Data'!$B$2:$B$93,'Final Prices IND without CO2 '!$D182,'Historical Data'!$A$2:$A$93,'Final Prices IND without CO2 '!$C182)</f>
        <v>12.063187953071822</v>
      </c>
      <c r="AA182" s="10">
        <f>SUMIFS('Historical Data'!U$2:U$93,'Historical Data'!$B$2:$B$93,'Final Prices IND without CO2 '!$D182,'Historical Data'!$A$2:$A$93,'Final Prices IND without CO2 '!$C182)</f>
        <v>12.755048729925633</v>
      </c>
      <c r="AB182" s="12">
        <f>AA182*('Projection of Coal-OIl-Gas-CO2'!P$22/'Projection of Coal-OIl-Gas-CO2'!O$22)</f>
        <v>12.942559832214888</v>
      </c>
      <c r="AC182" s="12">
        <f>AB182*('Projection of Coal-OIl-Gas-CO2'!Q$22/'Projection of Coal-OIl-Gas-CO2'!P$22)</f>
        <v>12.212897457594565</v>
      </c>
      <c r="AD182" s="12">
        <f>AC182*('Projection of Coal-OIl-Gas-CO2'!R$22/'Projection of Coal-OIl-Gas-CO2'!Q$22)</f>
        <v>11.012930695609457</v>
      </c>
      <c r="AE182" s="12">
        <f>AD182*('Projection of Coal-OIl-Gas-CO2'!S$22/'Projection of Coal-OIl-Gas-CO2'!R$22)</f>
        <v>10.611729292858982</v>
      </c>
      <c r="AF182" s="12">
        <f>AE182*('Projection of Coal-OIl-Gas-CO2'!T$22/'Projection of Coal-OIl-Gas-CO2'!S$22)</f>
        <v>10.634983988726246</v>
      </c>
      <c r="AG182" s="12">
        <f>AF182*('Projection of Coal-OIl-Gas-CO2'!U$22/'Projection of Coal-OIl-Gas-CO2'!T$22)</f>
        <v>10.664482513981012</v>
      </c>
      <c r="AH182" s="12">
        <f>AG182*('Projection of Coal-OIl-Gas-CO2'!V$22/'Projection of Coal-OIl-Gas-CO2'!U$22)</f>
        <v>10.695939572702509</v>
      </c>
      <c r="AI182" s="12">
        <f>AH182*('Projection of Coal-OIl-Gas-CO2'!W$22/'Projection of Coal-OIl-Gas-CO2'!V$22)</f>
        <v>10.730562993265709</v>
      </c>
      <c r="AJ182" s="12">
        <f>AI182*('Projection of Coal-OIl-Gas-CO2'!X$22/'Projection of Coal-OIl-Gas-CO2'!W$22)</f>
        <v>10.739725878197259</v>
      </c>
      <c r="AK182" s="12">
        <f>AJ182*('Projection of Coal-OIl-Gas-CO2'!Y$22/'Projection of Coal-OIl-Gas-CO2'!X$22)</f>
        <v>10.733691822203944</v>
      </c>
      <c r="AL182" s="12">
        <f>AK182*('Projection of Coal-OIl-Gas-CO2'!Z$22/'Projection of Coal-OIl-Gas-CO2'!Y$22)</f>
        <v>10.730593959218883</v>
      </c>
      <c r="AM182" s="12">
        <f>AL182*('Projection of Coal-OIl-Gas-CO2'!AA$22/'Projection of Coal-OIl-Gas-CO2'!Z$22)</f>
        <v>10.733107117019015</v>
      </c>
      <c r="AN182" s="12">
        <f>AM182*('Projection of Coal-OIl-Gas-CO2'!AB$22/'Projection of Coal-OIl-Gas-CO2'!AA$22)</f>
        <v>10.740124630554952</v>
      </c>
      <c r="AO182" s="12">
        <f>AN182*('Projection of Coal-OIl-Gas-CO2'!AC$22/'Projection of Coal-OIl-Gas-CO2'!AB$22)</f>
        <v>10.746294493603433</v>
      </c>
      <c r="AP182" s="12">
        <f>AO182*('Projection of Coal-OIl-Gas-CO2'!AD$22/'Projection of Coal-OIl-Gas-CO2'!AC$22)</f>
        <v>10.756382098611041</v>
      </c>
      <c r="AQ182" s="12">
        <f>AP182*('Projection of Coal-OIl-Gas-CO2'!AE$22/'Projection of Coal-OIl-Gas-CO2'!AD$22)</f>
        <v>10.768099961940104</v>
      </c>
      <c r="AR182" s="12">
        <f>AQ182*('Projection of Coal-OIl-Gas-CO2'!AF$22/'Projection of Coal-OIl-Gas-CO2'!AE$22)</f>
        <v>10.777568550959618</v>
      </c>
      <c r="AS182" s="12">
        <f>AR182*('Projection of Coal-OIl-Gas-CO2'!AG$22/'Projection of Coal-OIl-Gas-CO2'!AF$22)</f>
        <v>10.788611263884874</v>
      </c>
      <c r="AT182" s="12">
        <f>AS182*('Projection of Coal-OIl-Gas-CO2'!AH$22/'Projection of Coal-OIl-Gas-CO2'!AG$22)</f>
        <v>10.800895604039477</v>
      </c>
      <c r="AU182" s="12">
        <f>AT182*('Projection of Coal-OIl-Gas-CO2'!AI$22/'Projection of Coal-OIl-Gas-CO2'!AH$22)</f>
        <v>10.814535626435806</v>
      </c>
      <c r="AV182" s="12">
        <f>AU182*('Projection of Coal-OIl-Gas-CO2'!AJ$22/'Projection of Coal-OIl-Gas-CO2'!AI$22)</f>
        <v>10.829475735117597</v>
      </c>
      <c r="AW182" s="12">
        <f>AV182*('Projection of Coal-OIl-Gas-CO2'!AK$22/'Projection of Coal-OIl-Gas-CO2'!AJ$22)</f>
        <v>10.844221908477737</v>
      </c>
      <c r="AX182" s="12">
        <f>AW182*('Projection of Coal-OIl-Gas-CO2'!AL$22/'Projection of Coal-OIl-Gas-CO2'!AK$22)</f>
        <v>10.860334684295312</v>
      </c>
      <c r="AY182" s="12">
        <f>AX182*('Projection of Coal-OIl-Gas-CO2'!AM$22/'Projection of Coal-OIl-Gas-CO2'!AL$22)</f>
        <v>10.845849445132764</v>
      </c>
      <c r="AZ182" s="12">
        <f>AY182*('Projection of Coal-OIl-Gas-CO2'!AN$22/'Projection of Coal-OIl-Gas-CO2'!AM$22)</f>
        <v>10.838257423497227</v>
      </c>
      <c r="BA182" s="12">
        <f>AZ182*('Projection of Coal-OIl-Gas-CO2'!AO$22/'Projection of Coal-OIl-Gas-CO2'!AN$22)</f>
        <v>10.820735119567223</v>
      </c>
      <c r="BB182" s="12">
        <f>BA182*('Projection of Coal-OIl-Gas-CO2'!AP$22/'Projection of Coal-OIl-Gas-CO2'!AO$22)</f>
        <v>10.79260798356921</v>
      </c>
      <c r="BC182" s="12">
        <f>BB182*('Projection of Coal-OIl-Gas-CO2'!AQ$22/'Projection of Coal-OIl-Gas-CO2'!AP$22)</f>
        <v>10.754944193331504</v>
      </c>
      <c r="BD182" s="12">
        <f>BC182*('Projection of Coal-OIl-Gas-CO2'!AR$22/'Projection of Coal-OIl-Gas-CO2'!AQ$22)</f>
        <v>10.713791297555634</v>
      </c>
      <c r="BE182" s="12">
        <f>BD182*('Projection of Coal-OIl-Gas-CO2'!AS$22/'Projection of Coal-OIl-Gas-CO2'!AR$22)</f>
        <v>10.661291236553174</v>
      </c>
      <c r="BF182" s="12">
        <f>BE182*('Projection of Coal-OIl-Gas-CO2'!AT$22/'Projection of Coal-OIl-Gas-CO2'!AS$22)</f>
        <v>10.601077560799411</v>
      </c>
      <c r="BG182" s="12">
        <f>BF182*('Projection of Coal-OIl-Gas-CO2'!AU$22/'Projection of Coal-OIl-Gas-CO2'!AT$22)</f>
        <v>10.533497811395973</v>
      </c>
      <c r="BH182" s="12">
        <f>BG182*('Projection of Coal-OIl-Gas-CO2'!AV$22/'Projection of Coal-OIl-Gas-CO2'!AU$22)</f>
        <v>10.458061898516071</v>
      </c>
    </row>
    <row r="183" spans="1:60" x14ac:dyDescent="0.3">
      <c r="A183" s="9" t="s">
        <v>147</v>
      </c>
      <c r="B183" s="9" t="s">
        <v>118</v>
      </c>
      <c r="C183" s="9" t="s">
        <v>47</v>
      </c>
      <c r="D183" s="36" t="s">
        <v>81</v>
      </c>
      <c r="E183" s="36" t="s">
        <v>79</v>
      </c>
      <c r="F183" s="36" t="s">
        <v>90</v>
      </c>
      <c r="G183" s="36" t="s">
        <v>90</v>
      </c>
      <c r="H183" s="36" t="s">
        <v>80</v>
      </c>
      <c r="I183" s="9" t="s">
        <v>145</v>
      </c>
      <c r="J183" s="10">
        <f>SUMIFS('Historical Data'!D$2:D$93,'Historical Data'!$B$2:$B$93,'Final Prices IND without CO2 '!$D183,'Historical Data'!$A$2:$A$93,'Final Prices IND without CO2 '!$C183)</f>
        <v>9.7156609027470733</v>
      </c>
      <c r="K183" s="10">
        <f>SUMIFS('Historical Data'!E$2:E$93,'Historical Data'!$B$2:$B$93,'Final Prices IND without CO2 '!$D183,'Historical Data'!$A$2:$A$93,'Final Prices IND without CO2 '!$C183)</f>
        <v>10.802187790720637</v>
      </c>
      <c r="L183" s="10">
        <f>SUMIFS('Historical Data'!F$2:F$93,'Historical Data'!$B$2:$B$93,'Final Prices IND without CO2 '!$D183,'Historical Data'!$A$2:$A$93,'Final Prices IND without CO2 '!$C183)</f>
        <v>9.9799535931142582</v>
      </c>
      <c r="M183" s="10">
        <f>SUMIFS('Historical Data'!G$2:G$93,'Historical Data'!$B$2:$B$93,'Final Prices IND without CO2 '!$D183,'Historical Data'!$A$2:$A$93,'Final Prices IND without CO2 '!$C183)</f>
        <v>9.8356944531142556</v>
      </c>
      <c r="N183" s="10">
        <f>SUMIFS('Historical Data'!H$2:H$93,'Historical Data'!$B$2:$B$93,'Final Prices IND without CO2 '!$D183,'Historical Data'!$A$2:$A$93,'Final Prices IND without CO2 '!$C183)</f>
        <v>11.226936708482373</v>
      </c>
      <c r="O183" s="10">
        <f>SUMIFS('Historical Data'!I$2:I$93,'Historical Data'!$B$2:$B$93,'Final Prices IND without CO2 '!$D183,'Historical Data'!$A$2:$A$93,'Final Prices IND without CO2 '!$C183)</f>
        <v>12.679290136831014</v>
      </c>
      <c r="P183" s="10">
        <f>SUMIFS('Historical Data'!J$2:J$93,'Historical Data'!$B$2:$B$93,'Final Prices IND without CO2 '!$D183,'Historical Data'!$A$2:$A$93,'Final Prices IND without CO2 '!$C183)</f>
        <v>12.193342494265003</v>
      </c>
      <c r="Q183" s="10">
        <f>SUMIFS('Historical Data'!K$2:K$93,'Historical Data'!$B$2:$B$93,'Final Prices IND without CO2 '!$D183,'Historical Data'!$A$2:$A$93,'Final Prices IND without CO2 '!$C183)</f>
        <v>12.468981900990746</v>
      </c>
      <c r="R183" s="10">
        <f>SUMIFS('Historical Data'!L$2:L$93,'Historical Data'!$B$2:$B$93,'Final Prices IND without CO2 '!$D183,'Historical Data'!$A$2:$A$93,'Final Prices IND without CO2 '!$C183)</f>
        <v>15.159904714444714</v>
      </c>
      <c r="S183" s="10">
        <f>SUMIFS('Historical Data'!M$2:M$93,'Historical Data'!$B$2:$B$93,'Final Prices IND without CO2 '!$D183,'Historical Data'!$A$2:$A$93,'Final Prices IND without CO2 '!$C183)</f>
        <v>14.918235415335648</v>
      </c>
      <c r="T183" s="10">
        <f>SUMIFS('Historical Data'!N$2:N$93,'Historical Data'!$B$2:$B$93,'Final Prices IND without CO2 '!$D183,'Historical Data'!$A$2:$A$93,'Final Prices IND without CO2 '!$C183)</f>
        <v>17.194355198206367</v>
      </c>
      <c r="U183" s="10">
        <f>SUMIFS('Historical Data'!O$2:O$93,'Historical Data'!$B$2:$B$93,'Final Prices IND without CO2 '!$D183,'Historical Data'!$A$2:$A$93,'Final Prices IND without CO2 '!$C183)</f>
        <v>20.167475049985274</v>
      </c>
      <c r="V183" s="10">
        <f>SUMIFS('Historical Data'!P$2:P$93,'Historical Data'!$B$2:$B$93,'Final Prices IND without CO2 '!$D183,'Historical Data'!$A$2:$A$93,'Final Prices IND without CO2 '!$C183)</f>
        <v>19.647233358054695</v>
      </c>
      <c r="W183" s="10">
        <f>SUMIFS('Historical Data'!Q$2:Q$93,'Historical Data'!$B$2:$B$93,'Final Prices IND without CO2 '!$D183,'Historical Data'!$A$2:$A$93,'Final Prices IND without CO2 '!$C183)</f>
        <v>20.651391490240186</v>
      </c>
      <c r="X183" s="10">
        <f>SUMIFS('Historical Data'!R$2:R$93,'Historical Data'!$B$2:$B$93,'Final Prices IND without CO2 '!$D183,'Historical Data'!$A$2:$A$93,'Final Prices IND without CO2 '!$C183)</f>
        <v>20.242673311407867</v>
      </c>
      <c r="Y183" s="10">
        <f>SUMIFS('Historical Data'!S$2:S$93,'Historical Data'!$B$2:$B$93,'Final Prices IND without CO2 '!$D183,'Historical Data'!$A$2:$A$93,'Final Prices IND without CO2 '!$C183)</f>
        <v>17.522560719914207</v>
      </c>
      <c r="Z183" s="10">
        <f>SUMIFS('Historical Data'!T$2:T$93,'Historical Data'!$B$2:$B$93,'Final Prices IND without CO2 '!$D183,'Historical Data'!$A$2:$A$93,'Final Prices IND without CO2 '!$C183)</f>
        <v>14.992006582031044</v>
      </c>
      <c r="AA183" s="10">
        <f>SUMIFS('Historical Data'!U$2:U$93,'Historical Data'!$B$2:$B$93,'Final Prices IND without CO2 '!$D183,'Historical Data'!$A$2:$A$93,'Final Prices IND without CO2 '!$C183)</f>
        <v>16.084460728472774</v>
      </c>
      <c r="AB183" s="12">
        <f>AA183*('Projection of Coal-OIl-Gas-CO2'!P$22/'Projection of Coal-OIl-Gas-CO2'!O$22)</f>
        <v>16.320917289696883</v>
      </c>
      <c r="AC183" s="12">
        <f>AB183*('Projection of Coal-OIl-Gas-CO2'!Q$22/'Projection of Coal-OIl-Gas-CO2'!P$22)</f>
        <v>15.400793340496323</v>
      </c>
      <c r="AD183" s="12">
        <f>AC183*('Projection of Coal-OIl-Gas-CO2'!R$22/'Projection of Coal-OIl-Gas-CO2'!Q$22)</f>
        <v>13.887602864529036</v>
      </c>
      <c r="AE183" s="12">
        <f>AD183*('Projection of Coal-OIl-Gas-CO2'!S$22/'Projection of Coal-OIl-Gas-CO2'!R$22)</f>
        <v>13.381677066565752</v>
      </c>
      <c r="AF183" s="12">
        <f>AE183*('Projection of Coal-OIl-Gas-CO2'!T$22/'Projection of Coal-OIl-Gas-CO2'!S$22)</f>
        <v>13.411001865737395</v>
      </c>
      <c r="AG183" s="12">
        <f>AF183*('Projection of Coal-OIl-Gas-CO2'!U$22/'Projection of Coal-OIl-Gas-CO2'!T$22)</f>
        <v>13.448200302298046</v>
      </c>
      <c r="AH183" s="12">
        <f>AG183*('Projection of Coal-OIl-Gas-CO2'!V$22/'Projection of Coal-OIl-Gas-CO2'!U$22)</f>
        <v>13.487868502424329</v>
      </c>
      <c r="AI183" s="12">
        <f>AH183*('Projection of Coal-OIl-Gas-CO2'!W$22/'Projection of Coal-OIl-Gas-CO2'!V$22)</f>
        <v>13.531529570298385</v>
      </c>
      <c r="AJ183" s="12">
        <f>AI183*('Projection of Coal-OIl-Gas-CO2'!X$22/'Projection of Coal-OIl-Gas-CO2'!W$22)</f>
        <v>13.543084215518615</v>
      </c>
      <c r="AK183" s="12">
        <f>AJ183*('Projection of Coal-OIl-Gas-CO2'!Y$22/'Projection of Coal-OIl-Gas-CO2'!X$22)</f>
        <v>13.535475108041812</v>
      </c>
      <c r="AL183" s="12">
        <f>AK183*('Projection of Coal-OIl-Gas-CO2'!Z$22/'Projection of Coal-OIl-Gas-CO2'!Y$22)</f>
        <v>13.531568619201161</v>
      </c>
      <c r="AM183" s="12">
        <f>AL183*('Projection of Coal-OIl-Gas-CO2'!AA$22/'Projection of Coal-OIl-Gas-CO2'!Z$22)</f>
        <v>13.534737779021448</v>
      </c>
      <c r="AN183" s="12">
        <f>AM183*('Projection of Coal-OIl-Gas-CO2'!AB$22/'Projection of Coal-OIl-Gas-CO2'!AA$22)</f>
        <v>13.543587053004657</v>
      </c>
      <c r="AO183" s="12">
        <f>AN183*('Projection of Coal-OIl-Gas-CO2'!AC$22/'Projection of Coal-OIl-Gas-CO2'!AB$22)</f>
        <v>13.551367416843684</v>
      </c>
      <c r="AP183" s="12">
        <f>AO183*('Projection of Coal-OIl-Gas-CO2'!AD$22/'Projection of Coal-OIl-Gas-CO2'!AC$22)</f>
        <v>13.56408815903956</v>
      </c>
      <c r="AQ183" s="12">
        <f>AP183*('Projection of Coal-OIl-Gas-CO2'!AE$22/'Projection of Coal-OIl-Gas-CO2'!AD$22)</f>
        <v>13.57886470098218</v>
      </c>
      <c r="AR183" s="12">
        <f>AQ183*('Projection of Coal-OIl-Gas-CO2'!AF$22/'Projection of Coal-OIl-Gas-CO2'!AE$22)</f>
        <v>13.590804847308796</v>
      </c>
      <c r="AS183" s="12">
        <f>AR183*('Projection of Coal-OIl-Gas-CO2'!AG$22/'Projection of Coal-OIl-Gas-CO2'!AF$22)</f>
        <v>13.604730006368781</v>
      </c>
      <c r="AT183" s="12">
        <f>AS183*('Projection of Coal-OIl-Gas-CO2'!AH$22/'Projection of Coal-OIl-Gas-CO2'!AG$22)</f>
        <v>13.620220890878562</v>
      </c>
      <c r="AU183" s="12">
        <f>AT183*('Projection of Coal-OIl-Gas-CO2'!AI$22/'Projection of Coal-OIl-Gas-CO2'!AH$22)</f>
        <v>13.637421327287285</v>
      </c>
      <c r="AV183" s="12">
        <f>AU183*('Projection of Coal-OIl-Gas-CO2'!AJ$22/'Projection of Coal-OIl-Gas-CO2'!AI$22)</f>
        <v>13.656261207593474</v>
      </c>
      <c r="AW183" s="12">
        <f>AV183*('Projection of Coal-OIl-Gas-CO2'!AK$22/'Projection of Coal-OIl-Gas-CO2'!AJ$22)</f>
        <v>13.674856530224419</v>
      </c>
      <c r="AX183" s="12">
        <f>AW183*('Projection of Coal-OIl-Gas-CO2'!AL$22/'Projection of Coal-OIl-Gas-CO2'!AK$22)</f>
        <v>13.695175175441072</v>
      </c>
      <c r="AY183" s="12">
        <f>AX183*('Projection of Coal-OIl-Gas-CO2'!AM$22/'Projection of Coal-OIl-Gas-CO2'!AL$22)</f>
        <v>13.676908897876338</v>
      </c>
      <c r="AZ183" s="12">
        <f>AY183*('Projection of Coal-OIl-Gas-CO2'!AN$22/'Projection of Coal-OIl-Gas-CO2'!AM$22)</f>
        <v>13.667335153672601</v>
      </c>
      <c r="BA183" s="12">
        <f>AZ183*('Projection of Coal-OIl-Gas-CO2'!AO$22/'Projection of Coal-OIl-Gas-CO2'!AN$22)</f>
        <v>13.645239055460662</v>
      </c>
      <c r="BB183" s="12">
        <f>BA183*('Projection of Coal-OIl-Gas-CO2'!AP$22/'Projection of Coal-OIl-Gas-CO2'!AO$22)</f>
        <v>13.609769977768861</v>
      </c>
      <c r="BC183" s="12">
        <f>BB183*('Projection of Coal-OIl-Gas-CO2'!AQ$22/'Projection of Coal-OIl-Gas-CO2'!AP$22)</f>
        <v>13.562274921670605</v>
      </c>
      <c r="BD183" s="12">
        <f>BC183*('Projection of Coal-OIl-Gas-CO2'!AR$22/'Projection of Coal-OIl-Gas-CO2'!AQ$22)</f>
        <v>13.510380009311945</v>
      </c>
      <c r="BE183" s="12">
        <f>BD183*('Projection of Coal-OIl-Gas-CO2'!AS$22/'Projection of Coal-OIl-Gas-CO2'!AR$22)</f>
        <v>13.444176015323642</v>
      </c>
      <c r="BF183" s="12">
        <f>BE183*('Projection of Coal-OIl-Gas-CO2'!AT$22/'Projection of Coal-OIl-Gas-CO2'!AS$22)</f>
        <v>13.368244944930622</v>
      </c>
      <c r="BG183" s="12">
        <f>BF183*('Projection of Coal-OIl-Gas-CO2'!AU$22/'Projection of Coal-OIl-Gas-CO2'!AT$22)</f>
        <v>13.283025056842749</v>
      </c>
      <c r="BH183" s="12">
        <f>BG183*('Projection of Coal-OIl-Gas-CO2'!AV$22/'Projection of Coal-OIl-Gas-CO2'!AU$22)</f>
        <v>13.187898334560103</v>
      </c>
    </row>
    <row r="184" spans="1:60" x14ac:dyDescent="0.3">
      <c r="A184" s="9" t="s">
        <v>147</v>
      </c>
      <c r="B184" s="9" t="s">
        <v>118</v>
      </c>
      <c r="C184" s="9" t="s">
        <v>49</v>
      </c>
      <c r="D184" s="36" t="s">
        <v>81</v>
      </c>
      <c r="E184" s="36" t="s">
        <v>79</v>
      </c>
      <c r="F184" s="36" t="s">
        <v>90</v>
      </c>
      <c r="G184" s="36" t="s">
        <v>90</v>
      </c>
      <c r="H184" s="36" t="s">
        <v>80</v>
      </c>
      <c r="I184" s="9" t="s">
        <v>145</v>
      </c>
      <c r="J184" s="10">
        <f>SUMIFS('Historical Data'!D$2:D$93,'Historical Data'!$B$2:$B$93,'Final Prices IND without CO2 '!$D184,'Historical Data'!$A$2:$A$93,'Final Prices IND without CO2 '!$C184)</f>
        <v>13.294332943522781</v>
      </c>
      <c r="K184" s="10">
        <f>SUMIFS('Historical Data'!E$2:E$93,'Historical Data'!$B$2:$B$93,'Final Prices IND without CO2 '!$D184,'Historical Data'!$A$2:$A$93,'Final Prices IND without CO2 '!$C184)</f>
        <v>17.17133782374135</v>
      </c>
      <c r="L184" s="10">
        <f>SUMIFS('Historical Data'!F$2:F$93,'Historical Data'!$B$2:$B$93,'Final Prices IND without CO2 '!$D184,'Historical Data'!$A$2:$A$93,'Final Prices IND without CO2 '!$C184)</f>
        <v>12.23912334290614</v>
      </c>
      <c r="M184" s="10">
        <f>SUMIFS('Historical Data'!G$2:G$93,'Historical Data'!$B$2:$B$93,'Final Prices IND without CO2 '!$D184,'Historical Data'!$A$2:$A$93,'Final Prices IND without CO2 '!$C184)</f>
        <v>16.172038817774226</v>
      </c>
      <c r="N184" s="10">
        <f>SUMIFS('Historical Data'!H$2:H$93,'Historical Data'!$B$2:$B$93,'Final Prices IND without CO2 '!$D184,'Historical Data'!$A$2:$A$93,'Final Prices IND without CO2 '!$C184)</f>
        <v>16.311683976662373</v>
      </c>
      <c r="O184" s="10">
        <f>SUMIFS('Historical Data'!I$2:I$93,'Historical Data'!$B$2:$B$93,'Final Prices IND without CO2 '!$D184,'Historical Data'!$A$2:$A$93,'Final Prices IND without CO2 '!$C184)</f>
        <v>17.758512884932117</v>
      </c>
      <c r="P184" s="10">
        <f>SUMIFS('Historical Data'!J$2:J$93,'Historical Data'!$B$2:$B$93,'Final Prices IND without CO2 '!$D184,'Historical Data'!$A$2:$A$93,'Final Prices IND without CO2 '!$C184)</f>
        <v>16.306019373665471</v>
      </c>
      <c r="Q184" s="10">
        <f>SUMIFS('Historical Data'!K$2:K$93,'Historical Data'!$B$2:$B$93,'Final Prices IND without CO2 '!$D184,'Historical Data'!$A$2:$A$93,'Final Prices IND without CO2 '!$C184)</f>
        <v>18.947335323780237</v>
      </c>
      <c r="R184" s="10">
        <f>SUMIFS('Historical Data'!L$2:L$93,'Historical Data'!$B$2:$B$93,'Final Prices IND without CO2 '!$D184,'Historical Data'!$A$2:$A$93,'Final Prices IND without CO2 '!$C184)</f>
        <v>25.998925557418794</v>
      </c>
      <c r="S184" s="10">
        <f>SUMIFS('Historical Data'!M$2:M$93,'Historical Data'!$B$2:$B$93,'Final Prices IND without CO2 '!$D184,'Historical Data'!$A$2:$A$93,'Final Prices IND without CO2 '!$C184)</f>
        <v>20.80337270109532</v>
      </c>
      <c r="T184" s="10">
        <f>SUMIFS('Historical Data'!N$2:N$93,'Historical Data'!$B$2:$B$93,'Final Prices IND without CO2 '!$D184,'Historical Data'!$A$2:$A$93,'Final Prices IND without CO2 '!$C184)</f>
        <v>21.011465875794602</v>
      </c>
      <c r="U184" s="10">
        <f>SUMIFS('Historical Data'!O$2:O$93,'Historical Data'!$B$2:$B$93,'Final Prices IND without CO2 '!$D184,'Historical Data'!$A$2:$A$93,'Final Prices IND without CO2 '!$C184)</f>
        <v>23.033382930758606</v>
      </c>
      <c r="V184" s="10">
        <f>SUMIFS('Historical Data'!P$2:P$93,'Historical Data'!$B$2:$B$93,'Final Prices IND without CO2 '!$D184,'Historical Data'!$A$2:$A$93,'Final Prices IND without CO2 '!$C184)</f>
        <v>18.633399052260771</v>
      </c>
      <c r="W184" s="10">
        <f>SUMIFS('Historical Data'!Q$2:Q$93,'Historical Data'!$B$2:$B$93,'Final Prices IND without CO2 '!$D184,'Historical Data'!$A$2:$A$93,'Final Prices IND without CO2 '!$C184)</f>
        <v>14.952239526362611</v>
      </c>
      <c r="X184" s="10">
        <f>SUMIFS('Historical Data'!R$2:R$93,'Historical Data'!$B$2:$B$93,'Final Prices IND without CO2 '!$D184,'Historical Data'!$A$2:$A$93,'Final Prices IND without CO2 '!$C184)</f>
        <v>13.419606057135189</v>
      </c>
      <c r="Y184" s="10">
        <f>SUMIFS('Historical Data'!S$2:S$93,'Historical Data'!$B$2:$B$93,'Final Prices IND without CO2 '!$D184,'Historical Data'!$A$2:$A$93,'Final Prices IND without CO2 '!$C184)</f>
        <v>12.550995386089076</v>
      </c>
      <c r="Z184" s="10">
        <f>SUMIFS('Historical Data'!T$2:T$93,'Historical Data'!$B$2:$B$93,'Final Prices IND without CO2 '!$D184,'Historical Data'!$A$2:$A$93,'Final Prices IND without CO2 '!$C184)</f>
        <v>11.875974352072937</v>
      </c>
      <c r="AA184" s="10">
        <f>SUMIFS('Historical Data'!U$2:U$93,'Historical Data'!$B$2:$B$93,'Final Prices IND without CO2 '!$D184,'Historical Data'!$A$2:$A$93,'Final Prices IND without CO2 '!$C184)</f>
        <v>12.55709785550213</v>
      </c>
      <c r="AB184" s="12">
        <f>AA184*('Projection of Coal-OIl-Gas-CO2'!P$22/'Projection of Coal-OIl-Gas-CO2'!O$22)</f>
        <v>12.741698895474244</v>
      </c>
      <c r="AC184" s="12">
        <f>AB184*('Projection of Coal-OIl-Gas-CO2'!Q$22/'Projection of Coal-OIl-Gas-CO2'!P$22)</f>
        <v>12.023360452902189</v>
      </c>
      <c r="AD184" s="12">
        <f>AC184*('Projection of Coal-OIl-Gas-CO2'!R$22/'Projection of Coal-OIl-Gas-CO2'!Q$22)</f>
        <v>10.842016471185792</v>
      </c>
      <c r="AE184" s="12">
        <f>AD184*('Projection of Coal-OIl-Gas-CO2'!S$22/'Projection of Coal-OIl-Gas-CO2'!R$22)</f>
        <v>10.44704147886902</v>
      </c>
      <c r="AF184" s="12">
        <f>AE184*('Projection of Coal-OIl-Gas-CO2'!T$22/'Projection of Coal-OIl-Gas-CO2'!S$22)</f>
        <v>10.469935275497178</v>
      </c>
      <c r="AG184" s="12">
        <f>AF184*('Projection of Coal-OIl-Gas-CO2'!U$22/'Projection of Coal-OIl-Gas-CO2'!T$22)</f>
        <v>10.498976000943255</v>
      </c>
      <c r="AH184" s="12">
        <f>AG184*('Projection of Coal-OIl-Gas-CO2'!V$22/'Projection of Coal-OIl-Gas-CO2'!U$22)</f>
        <v>10.529944864565497</v>
      </c>
      <c r="AI184" s="12">
        <f>AH184*('Projection of Coal-OIl-Gas-CO2'!W$22/'Projection of Coal-OIl-Gas-CO2'!V$22)</f>
        <v>10.564030949950986</v>
      </c>
      <c r="AJ184" s="12">
        <f>AI184*('Projection of Coal-OIl-Gas-CO2'!X$22/'Projection of Coal-OIl-Gas-CO2'!W$22)</f>
        <v>10.573051632283169</v>
      </c>
      <c r="AK184" s="12">
        <f>AJ184*('Projection of Coal-OIl-Gas-CO2'!Y$22/'Projection of Coal-OIl-Gas-CO2'!X$22)</f>
        <v>10.567111221299411</v>
      </c>
      <c r="AL184" s="12">
        <f>AK184*('Projection of Coal-OIl-Gas-CO2'!Z$22/'Projection of Coal-OIl-Gas-CO2'!Y$22)</f>
        <v>10.564061435330732</v>
      </c>
      <c r="AM184" s="12">
        <f>AL184*('Projection of Coal-OIl-Gas-CO2'!AA$22/'Projection of Coal-OIl-Gas-CO2'!Z$22)</f>
        <v>10.566535590395976</v>
      </c>
      <c r="AN184" s="12">
        <f>AM184*('Projection of Coal-OIl-Gas-CO2'!AB$22/'Projection of Coal-OIl-Gas-CO2'!AA$22)</f>
        <v>10.573444196238173</v>
      </c>
      <c r="AO184" s="12">
        <f>AN184*('Projection of Coal-OIl-Gas-CO2'!AC$22/'Projection of Coal-OIl-Gas-CO2'!AB$22)</f>
        <v>10.579518306631263</v>
      </c>
      <c r="AP184" s="12">
        <f>AO184*('Projection of Coal-OIl-Gas-CO2'!AD$22/'Projection of Coal-OIl-Gas-CO2'!AC$22)</f>
        <v>10.589449357926346</v>
      </c>
      <c r="AQ184" s="12">
        <f>AP184*('Projection of Coal-OIl-Gas-CO2'!AE$22/'Projection of Coal-OIl-Gas-CO2'!AD$22)</f>
        <v>10.600985366890013</v>
      </c>
      <c r="AR184" s="12">
        <f>AQ184*('Projection of Coal-OIl-Gas-CO2'!AF$22/'Projection of Coal-OIl-Gas-CO2'!AE$22)</f>
        <v>10.610307008962035</v>
      </c>
      <c r="AS184" s="12">
        <f>AR184*('Projection of Coal-OIl-Gas-CO2'!AG$22/'Projection of Coal-OIl-Gas-CO2'!AF$22)</f>
        <v>10.621178345460134</v>
      </c>
      <c r="AT184" s="12">
        <f>AS184*('Projection of Coal-OIl-Gas-CO2'!AH$22/'Projection of Coal-OIl-Gas-CO2'!AG$22)</f>
        <v>10.633272039861293</v>
      </c>
      <c r="AU184" s="12">
        <f>AT184*('Projection of Coal-OIl-Gas-CO2'!AI$22/'Projection of Coal-OIl-Gas-CO2'!AH$22)</f>
        <v>10.646700377111005</v>
      </c>
      <c r="AV184" s="12">
        <f>AU184*('Projection of Coal-OIl-Gas-CO2'!AJ$22/'Projection of Coal-OIl-Gas-CO2'!AI$22)</f>
        <v>10.661408624069635</v>
      </c>
      <c r="AW184" s="12">
        <f>AV184*('Projection of Coal-OIl-Gas-CO2'!AK$22/'Projection of Coal-OIl-Gas-CO2'!AJ$22)</f>
        <v>10.675925945469045</v>
      </c>
      <c r="AX184" s="12">
        <f>AW184*('Projection of Coal-OIl-Gas-CO2'!AL$22/'Projection of Coal-OIl-Gas-CO2'!AK$22)</f>
        <v>10.691788660457373</v>
      </c>
      <c r="AY184" s="12">
        <f>AX184*('Projection of Coal-OIl-Gas-CO2'!AM$22/'Projection of Coal-OIl-Gas-CO2'!AL$22)</f>
        <v>10.677528223709867</v>
      </c>
      <c r="AZ184" s="12">
        <f>AY184*('Projection of Coal-OIl-Gas-CO2'!AN$22/'Projection of Coal-OIl-Gas-CO2'!AM$22)</f>
        <v>10.670054025796782</v>
      </c>
      <c r="BA184" s="12">
        <f>AZ184*('Projection of Coal-OIl-Gas-CO2'!AO$22/'Projection of Coal-OIl-Gas-CO2'!AN$22)</f>
        <v>10.652803657745528</v>
      </c>
      <c r="BB184" s="12">
        <f>BA184*('Projection of Coal-OIl-Gas-CO2'!AP$22/'Projection of Coal-OIl-Gas-CO2'!AO$22)</f>
        <v>10.625113038399371</v>
      </c>
      <c r="BC184" s="12">
        <f>BB184*('Projection of Coal-OIl-Gas-CO2'!AQ$22/'Projection of Coal-OIl-Gas-CO2'!AP$22)</f>
        <v>10.588033768093304</v>
      </c>
      <c r="BD184" s="12">
        <f>BC184*('Projection of Coal-OIl-Gas-CO2'!AR$22/'Projection of Coal-OIl-Gas-CO2'!AQ$22)</f>
        <v>10.547519541120382</v>
      </c>
      <c r="BE184" s="12">
        <f>BD184*('Projection of Coal-OIl-Gas-CO2'!AS$22/'Projection of Coal-OIl-Gas-CO2'!AR$22)</f>
        <v>10.495834250269159</v>
      </c>
      <c r="BF184" s="12">
        <f>BE184*('Projection of Coal-OIl-Gas-CO2'!AT$22/'Projection of Coal-OIl-Gas-CO2'!AS$22)</f>
        <v>10.436555055442916</v>
      </c>
      <c r="BG184" s="12">
        <f>BF184*('Projection of Coal-OIl-Gas-CO2'!AU$22/'Projection of Coal-OIl-Gas-CO2'!AT$22)</f>
        <v>10.370024104109246</v>
      </c>
      <c r="BH184" s="12">
        <f>BG184*('Projection of Coal-OIl-Gas-CO2'!AV$22/'Projection of Coal-OIl-Gas-CO2'!AU$22)</f>
        <v>10.295758912347994</v>
      </c>
    </row>
    <row r="185" spans="1:60" x14ac:dyDescent="0.3">
      <c r="A185" s="9" t="s">
        <v>147</v>
      </c>
      <c r="B185" s="9" t="s">
        <v>118</v>
      </c>
      <c r="C185" s="9" t="s">
        <v>97</v>
      </c>
      <c r="D185" s="36" t="s">
        <v>81</v>
      </c>
      <c r="E185" s="36" t="s">
        <v>79</v>
      </c>
      <c r="F185" s="36" t="s">
        <v>90</v>
      </c>
      <c r="G185" s="36" t="s">
        <v>90</v>
      </c>
      <c r="H185" s="36" t="s">
        <v>80</v>
      </c>
      <c r="I185" s="9" t="s">
        <v>145</v>
      </c>
      <c r="J185" s="10">
        <f>SUMIFS('Historical Data'!D$2:D$93,'Historical Data'!$B$2:$B$93,'Final Prices IND without CO2 '!$D185,'Historical Data'!$A$2:$A$93,'Final Prices IND without CO2 '!$C185)</f>
        <v>13.552069642147899</v>
      </c>
      <c r="K185" s="10">
        <f>SUMIFS('Historical Data'!E$2:E$93,'Historical Data'!$B$2:$B$93,'Final Prices IND without CO2 '!$D185,'Historical Data'!$A$2:$A$93,'Final Prices IND without CO2 '!$C185)</f>
        <v>16.181829733523184</v>
      </c>
      <c r="L185" s="10">
        <f>SUMIFS('Historical Data'!F$2:F$93,'Historical Data'!$B$2:$B$93,'Final Prices IND without CO2 '!$D185,'Historical Data'!$A$2:$A$93,'Final Prices IND without CO2 '!$C185)</f>
        <v>11.16487794237662</v>
      </c>
      <c r="M185" s="10">
        <f>SUMIFS('Historical Data'!G$2:G$93,'Historical Data'!$B$2:$B$93,'Final Prices IND without CO2 '!$D185,'Historical Data'!$A$2:$A$93,'Final Prices IND without CO2 '!$C185)</f>
        <v>14.170636832817467</v>
      </c>
      <c r="N185" s="10">
        <f>SUMIFS('Historical Data'!H$2:H$93,'Historical Data'!$B$2:$B$93,'Final Prices IND without CO2 '!$D185,'Historical Data'!$A$2:$A$93,'Final Prices IND without CO2 '!$C185)</f>
        <v>16.892540530542544</v>
      </c>
      <c r="O185" s="10">
        <f>SUMIFS('Historical Data'!I$2:I$93,'Historical Data'!$B$2:$B$93,'Final Prices IND without CO2 '!$D185,'Historical Data'!$A$2:$A$93,'Final Prices IND without CO2 '!$C185)</f>
        <v>18.218578777317987</v>
      </c>
      <c r="P185" s="10">
        <f>SUMIFS('Historical Data'!J$2:J$93,'Historical Data'!$B$2:$B$93,'Final Prices IND without CO2 '!$D185,'Historical Data'!$A$2:$A$93,'Final Prices IND without CO2 '!$C185)</f>
        <v>16.737518921022495</v>
      </c>
      <c r="Q185" s="10">
        <f>SUMIFS('Historical Data'!K$2:K$93,'Historical Data'!$B$2:$B$93,'Final Prices IND without CO2 '!$D185,'Historical Data'!$A$2:$A$93,'Final Prices IND without CO2 '!$C185)</f>
        <v>19.239867106446205</v>
      </c>
      <c r="R185" s="10">
        <f>SUMIFS('Historical Data'!L$2:L$93,'Historical Data'!$B$2:$B$93,'Final Prices IND without CO2 '!$D185,'Historical Data'!$A$2:$A$93,'Final Prices IND without CO2 '!$C185)</f>
        <v>27.969241950967469</v>
      </c>
      <c r="S185" s="10">
        <f>SUMIFS('Historical Data'!M$2:M$93,'Historical Data'!$B$2:$B$93,'Final Prices IND without CO2 '!$D185,'Historical Data'!$A$2:$A$93,'Final Prices IND without CO2 '!$C185)</f>
        <v>21.77948278335047</v>
      </c>
      <c r="T185" s="10">
        <f>SUMIFS('Historical Data'!N$2:N$93,'Historical Data'!$B$2:$B$93,'Final Prices IND without CO2 '!$D185,'Historical Data'!$A$2:$A$93,'Final Prices IND without CO2 '!$C185)</f>
        <v>20.325492849162291</v>
      </c>
      <c r="U185" s="10">
        <f>SUMIFS('Historical Data'!O$2:O$93,'Historical Data'!$B$2:$B$93,'Final Prices IND without CO2 '!$D185,'Historical Data'!$A$2:$A$93,'Final Prices IND without CO2 '!$C185)</f>
        <v>22.281399252133141</v>
      </c>
      <c r="V185" s="10">
        <f>SUMIFS('Historical Data'!P$2:P$93,'Historical Data'!$B$2:$B$93,'Final Prices IND without CO2 '!$D185,'Historical Data'!$A$2:$A$93,'Final Prices IND without CO2 '!$C185)</f>
        <v>18.025064097437273</v>
      </c>
      <c r="W185" s="10">
        <f>SUMIFS('Historical Data'!Q$2:Q$93,'Historical Data'!$B$2:$B$93,'Final Prices IND without CO2 '!$D185,'Historical Data'!$A$2:$A$93,'Final Prices IND without CO2 '!$C185)</f>
        <v>14.464085436426114</v>
      </c>
      <c r="X185" s="10">
        <f>SUMIFS('Historical Data'!R$2:R$93,'Historical Data'!$B$2:$B$93,'Final Prices IND without CO2 '!$D185,'Historical Data'!$A$2:$A$93,'Final Prices IND without CO2 '!$C185)</f>
        <v>12.981488705511895</v>
      </c>
      <c r="Y185" s="10">
        <f>SUMIFS('Historical Data'!S$2:S$93,'Historical Data'!$B$2:$B$93,'Final Prices IND without CO2 '!$D185,'Historical Data'!$A$2:$A$93,'Final Prices IND without CO2 '!$C185)</f>
        <v>12.14123605072723</v>
      </c>
      <c r="Z185" s="10">
        <f>SUMIFS('Historical Data'!T$2:T$93,'Historical Data'!$B$2:$B$93,'Final Prices IND without CO2 '!$D185,'Historical Data'!$A$2:$A$93,'Final Prices IND without CO2 '!$C185)</f>
        <v>11.488252804292486</v>
      </c>
      <c r="AA185" s="10">
        <f>SUMIFS('Historical Data'!U$2:U$93,'Historical Data'!$B$2:$B$93,'Final Prices IND without CO2 '!$D185,'Historical Data'!$A$2:$A$93,'Final Prices IND without CO2 '!$C185)</f>
        <v>12.14713928942321</v>
      </c>
      <c r="AB185" s="12">
        <f>AA185*('Projection of Coal-OIl-Gas-CO2'!P$22/'Projection of Coal-OIl-Gas-CO2'!O$22)</f>
        <v>12.325713556448699</v>
      </c>
      <c r="AC185" s="12">
        <f>AB185*('Projection of Coal-OIl-Gas-CO2'!Q$22/'Projection of Coal-OIl-Gas-CO2'!P$22)</f>
        <v>11.630827109016362</v>
      </c>
      <c r="AD185" s="12">
        <f>AC185*('Projection of Coal-OIl-Gas-CO2'!R$22/'Projection of Coal-OIl-Gas-CO2'!Q$22)</f>
        <v>10.488051122099671</v>
      </c>
      <c r="AE185" s="12">
        <f>AD185*('Projection of Coal-OIl-Gas-CO2'!S$22/'Projection of Coal-OIl-Gas-CO2'!R$22)</f>
        <v>10.105971098297958</v>
      </c>
      <c r="AF185" s="12">
        <f>AE185*('Projection of Coal-OIl-Gas-CO2'!T$22/'Projection of Coal-OIl-Gas-CO2'!S$22)</f>
        <v>10.128117468399243</v>
      </c>
      <c r="AG185" s="12">
        <f>AF185*('Projection of Coal-OIl-Gas-CO2'!U$22/'Projection of Coal-OIl-Gas-CO2'!T$22)</f>
        <v>10.156210085110422</v>
      </c>
      <c r="AH185" s="12">
        <f>AG185*('Projection of Coal-OIl-Gas-CO2'!V$22/'Projection of Coal-OIl-Gas-CO2'!U$22)</f>
        <v>10.18616789099705</v>
      </c>
      <c r="AI185" s="12">
        <f>AH185*('Projection of Coal-OIl-Gas-CO2'!W$22/'Projection of Coal-OIl-Gas-CO2'!V$22)</f>
        <v>10.219141148972202</v>
      </c>
      <c r="AJ185" s="12">
        <f>AI185*('Projection of Coal-OIl-Gas-CO2'!X$22/'Projection of Coal-OIl-Gas-CO2'!W$22)</f>
        <v>10.227867328065141</v>
      </c>
      <c r="AK185" s="12">
        <f>AJ185*('Projection of Coal-OIl-Gas-CO2'!Y$22/'Projection of Coal-OIl-Gas-CO2'!X$22)</f>
        <v>10.222120856986674</v>
      </c>
      <c r="AL185" s="12">
        <f>AK185*('Projection of Coal-OIl-Gas-CO2'!Z$22/'Projection of Coal-OIl-Gas-CO2'!Y$22)</f>
        <v>10.219170639078779</v>
      </c>
      <c r="AM185" s="12">
        <f>AL185*('Projection of Coal-OIl-Gas-CO2'!AA$22/'Projection of Coal-OIl-Gas-CO2'!Z$22)</f>
        <v>10.22156401902588</v>
      </c>
      <c r="AN185" s="12">
        <f>AM185*('Projection of Coal-OIl-Gas-CO2'!AB$22/'Projection of Coal-OIl-Gas-CO2'!AA$22)</f>
        <v>10.228247075766106</v>
      </c>
      <c r="AO185" s="12">
        <f>AN185*('Projection of Coal-OIl-Gas-CO2'!AC$22/'Projection of Coal-OIl-Gas-CO2'!AB$22)</f>
        <v>10.234122881294839</v>
      </c>
      <c r="AP185" s="12">
        <f>AO185*('Projection of Coal-OIl-Gas-CO2'!AD$22/'Projection of Coal-OIl-Gas-CO2'!AC$22)</f>
        <v>10.24372970802821</v>
      </c>
      <c r="AQ185" s="12">
        <f>AP185*('Projection of Coal-OIl-Gas-CO2'!AE$22/'Projection of Coal-OIl-Gas-CO2'!AD$22)</f>
        <v>10.254889094483442</v>
      </c>
      <c r="AR185" s="12">
        <f>AQ185*('Projection of Coal-OIl-Gas-CO2'!AF$22/'Projection of Coal-OIl-Gas-CO2'!AE$22)</f>
        <v>10.263906407716004</v>
      </c>
      <c r="AS185" s="12">
        <f>AR185*('Projection of Coal-OIl-Gas-CO2'!AG$22/'Projection of Coal-OIl-Gas-CO2'!AF$22)</f>
        <v>10.274422821637771</v>
      </c>
      <c r="AT185" s="12">
        <f>AS185*('Projection of Coal-OIl-Gas-CO2'!AH$22/'Projection of Coal-OIl-Gas-CO2'!AG$22)</f>
        <v>10.286121686463471</v>
      </c>
      <c r="AU185" s="12">
        <f>AT185*('Projection of Coal-OIl-Gas-CO2'!AI$22/'Projection of Coal-OIl-Gas-CO2'!AH$22)</f>
        <v>10.299111621309454</v>
      </c>
      <c r="AV185" s="12">
        <f>AU185*('Projection of Coal-OIl-Gas-CO2'!AJ$22/'Projection of Coal-OIl-Gas-CO2'!AI$22)</f>
        <v>10.313339679939373</v>
      </c>
      <c r="AW185" s="12">
        <f>AV185*('Projection of Coal-OIl-Gas-CO2'!AK$22/'Projection of Coal-OIl-Gas-CO2'!AJ$22)</f>
        <v>10.327383046263121</v>
      </c>
      <c r="AX185" s="12">
        <f>AW185*('Projection of Coal-OIl-Gas-CO2'!AL$22/'Projection of Coal-OIl-Gas-CO2'!AK$22)</f>
        <v>10.34272788236211</v>
      </c>
      <c r="AY185" s="12">
        <f>AX185*('Projection of Coal-OIl-Gas-CO2'!AM$22/'Projection of Coal-OIl-Gas-CO2'!AL$22)</f>
        <v>10.328933014033991</v>
      </c>
      <c r="AZ185" s="12">
        <f>AY185*('Projection of Coal-OIl-Gas-CO2'!AN$22/'Projection of Coal-OIl-Gas-CO2'!AM$22)</f>
        <v>10.321702830422163</v>
      </c>
      <c r="BA185" s="12">
        <f>AZ185*('Projection of Coal-OIl-Gas-CO2'!AO$22/'Projection of Coal-OIl-Gas-CO2'!AN$22)</f>
        <v>10.305015644742504</v>
      </c>
      <c r="BB185" s="12">
        <f>BA185*('Projection of Coal-OIl-Gas-CO2'!AP$22/'Projection of Coal-OIl-Gas-CO2'!AO$22)</f>
        <v>10.278229056465598</v>
      </c>
      <c r="BC185" s="12">
        <f>BB185*('Projection of Coal-OIl-Gas-CO2'!AQ$22/'Projection of Coal-OIl-Gas-CO2'!AP$22)</f>
        <v>10.242360333744717</v>
      </c>
      <c r="BD185" s="12">
        <f>BC185*('Projection of Coal-OIl-Gas-CO2'!AR$22/'Projection of Coal-OIl-Gas-CO2'!AQ$22)</f>
        <v>10.203168797300032</v>
      </c>
      <c r="BE185" s="12">
        <f>BD185*('Projection of Coal-OIl-Gas-CO2'!AS$22/'Projection of Coal-OIl-Gas-CO2'!AR$22)</f>
        <v>10.153170904920062</v>
      </c>
      <c r="BF185" s="12">
        <f>BE185*('Projection of Coal-OIl-Gas-CO2'!AT$22/'Projection of Coal-OIl-Gas-CO2'!AS$22)</f>
        <v>10.095827030976793</v>
      </c>
      <c r="BG185" s="12">
        <f>BF185*('Projection of Coal-OIl-Gas-CO2'!AU$22/'Projection of Coal-OIl-Gas-CO2'!AT$22)</f>
        <v>10.031468152658915</v>
      </c>
      <c r="BH185" s="12">
        <f>BG185*('Projection of Coal-OIl-Gas-CO2'!AV$22/'Projection of Coal-OIl-Gas-CO2'!AU$22)</f>
        <v>9.9596275379674886</v>
      </c>
    </row>
    <row r="186" spans="1:60" x14ac:dyDescent="0.3">
      <c r="A186" s="9" t="s">
        <v>147</v>
      </c>
      <c r="B186" s="9" t="s">
        <v>119</v>
      </c>
      <c r="C186" s="9" t="s">
        <v>5</v>
      </c>
      <c r="D186" s="36" t="s">
        <v>81</v>
      </c>
      <c r="E186" s="36" t="s">
        <v>79</v>
      </c>
      <c r="F186" s="36" t="s">
        <v>90</v>
      </c>
      <c r="G186" s="36" t="s">
        <v>90</v>
      </c>
      <c r="H186" s="36" t="s">
        <v>80</v>
      </c>
      <c r="I186" s="9" t="s">
        <v>145</v>
      </c>
      <c r="J186" s="10">
        <f>SUMIFS('Historical Data'!D$2:D$93,'Historical Data'!$B$2:$B$93,'Final Prices IND without CO2 '!$D186,'Historical Data'!$A$2:$A$93,'Final Prices IND without CO2 '!$C186)</f>
        <v>11.061034757650303</v>
      </c>
      <c r="K186" s="10">
        <f>SUMIFS('Historical Data'!E$2:E$93,'Historical Data'!$B$2:$B$93,'Final Prices IND without CO2 '!$D186,'Historical Data'!$A$2:$A$93,'Final Prices IND without CO2 '!$C186)</f>
        <v>11.433839178378598</v>
      </c>
      <c r="L186" s="10">
        <f>SUMIFS('Historical Data'!F$2:F$93,'Historical Data'!$B$2:$B$93,'Final Prices IND without CO2 '!$D186,'Historical Data'!$A$2:$A$93,'Final Prices IND without CO2 '!$C186)</f>
        <v>14.243420978566801</v>
      </c>
      <c r="M186" s="10">
        <f>SUMIFS('Historical Data'!G$2:G$93,'Historical Data'!$B$2:$B$93,'Final Prices IND without CO2 '!$D186,'Historical Data'!$A$2:$A$93,'Final Prices IND without CO2 '!$C186)</f>
        <v>13.636905719508709</v>
      </c>
      <c r="N186" s="10">
        <f>SUMIFS('Historical Data'!H$2:H$93,'Historical Data'!$B$2:$B$93,'Final Prices IND without CO2 '!$D186,'Historical Data'!$A$2:$A$93,'Final Prices IND without CO2 '!$C186)</f>
        <v>23.749841777723411</v>
      </c>
      <c r="O186" s="10">
        <f>SUMIFS('Historical Data'!I$2:I$93,'Historical Data'!$B$2:$B$93,'Final Prices IND without CO2 '!$D186,'Historical Data'!$A$2:$A$93,'Final Prices IND without CO2 '!$C186)</f>
        <v>24.222639136361522</v>
      </c>
      <c r="P186" s="10">
        <f>SUMIFS('Historical Data'!J$2:J$93,'Historical Data'!$B$2:$B$93,'Final Prices IND without CO2 '!$D186,'Historical Data'!$A$2:$A$93,'Final Prices IND without CO2 '!$C186)</f>
        <v>23.988324190447823</v>
      </c>
      <c r="Q186" s="10">
        <f>SUMIFS('Historical Data'!K$2:K$93,'Historical Data'!$B$2:$B$93,'Final Prices IND without CO2 '!$D186,'Historical Data'!$A$2:$A$93,'Final Prices IND without CO2 '!$C186)</f>
        <v>24.090497168769115</v>
      </c>
      <c r="R186" s="10">
        <f>SUMIFS('Historical Data'!L$2:L$93,'Historical Data'!$B$2:$B$93,'Final Prices IND without CO2 '!$D186,'Historical Data'!$A$2:$A$93,'Final Prices IND without CO2 '!$C186)</f>
        <v>26.859489943464819</v>
      </c>
      <c r="S186" s="10">
        <f>SUMIFS('Historical Data'!M$2:M$93,'Historical Data'!$B$2:$B$93,'Final Prices IND without CO2 '!$D186,'Historical Data'!$A$2:$A$93,'Final Prices IND without CO2 '!$C186)</f>
        <v>27.465068398008739</v>
      </c>
      <c r="T186" s="10">
        <f>SUMIFS('Historical Data'!N$2:N$93,'Historical Data'!$B$2:$B$93,'Final Prices IND without CO2 '!$D186,'Historical Data'!$A$2:$A$93,'Final Prices IND without CO2 '!$C186)</f>
        <v>24.243958005445705</v>
      </c>
      <c r="U186" s="10">
        <f>SUMIFS('Historical Data'!O$2:O$93,'Historical Data'!$B$2:$B$93,'Final Prices IND without CO2 '!$D186,'Historical Data'!$A$2:$A$93,'Final Prices IND without CO2 '!$C186)</f>
        <v>26.423814558098542</v>
      </c>
      <c r="V186" s="10">
        <f>SUMIFS('Historical Data'!P$2:P$93,'Historical Data'!$B$2:$B$93,'Final Prices IND without CO2 '!$D186,'Historical Data'!$A$2:$A$93,'Final Prices IND without CO2 '!$C186)</f>
        <v>28.473332710728311</v>
      </c>
      <c r="W186" s="10">
        <f>SUMIFS('Historical Data'!Q$2:Q$93,'Historical Data'!$B$2:$B$93,'Final Prices IND without CO2 '!$D186,'Historical Data'!$A$2:$A$93,'Final Prices IND without CO2 '!$C186)</f>
        <v>24.398600791742972</v>
      </c>
      <c r="X186" s="10">
        <f>SUMIFS('Historical Data'!R$2:R$93,'Historical Data'!$B$2:$B$93,'Final Prices IND without CO2 '!$D186,'Historical Data'!$A$2:$A$93,'Final Prices IND without CO2 '!$C186)</f>
        <v>22.097344880272384</v>
      </c>
      <c r="Y186" s="10">
        <f>SUMIFS('Historical Data'!S$2:S$93,'Historical Data'!$B$2:$B$93,'Final Prices IND without CO2 '!$D186,'Historical Data'!$A$2:$A$93,'Final Prices IND without CO2 '!$C186)</f>
        <v>21.615249517951561</v>
      </c>
      <c r="Z186" s="10">
        <f>SUMIFS('Historical Data'!T$2:T$93,'Historical Data'!$B$2:$B$93,'Final Prices IND without CO2 '!$D186,'Historical Data'!$A$2:$A$93,'Final Prices IND without CO2 '!$C186)</f>
        <v>21.055303073948394</v>
      </c>
      <c r="AA186" s="10">
        <f>SUMIFS('Historical Data'!U$2:U$93,'Historical Data'!$B$2:$B$93,'Final Prices IND without CO2 '!$D186,'Historical Data'!$A$2:$A$93,'Final Prices IND without CO2 '!$C186)</f>
        <v>21.297917932754007</v>
      </c>
      <c r="AB186" s="12">
        <f>AA186*('Projection of Coal-OIl-Gas-CO2'!P$23/'Projection of Coal-OIl-Gas-CO2'!O$23)</f>
        <v>21.611017173109484</v>
      </c>
      <c r="AC186" s="12">
        <f>AB186*('Projection of Coal-OIl-Gas-CO2'!Q$23/'Projection of Coal-OIl-Gas-CO2'!P$23)</f>
        <v>20.392653394002807</v>
      </c>
      <c r="AD186" s="12">
        <f>AC186*('Projection of Coal-OIl-Gas-CO2'!R$23/'Projection of Coal-OIl-Gas-CO2'!Q$23)</f>
        <v>18.388992399840507</v>
      </c>
      <c r="AE186" s="12">
        <f>AD186*('Projection of Coal-OIl-Gas-CO2'!S$23/'Projection of Coal-OIl-Gas-CO2'!R$23)</f>
        <v>17.495118783481541</v>
      </c>
      <c r="AF186" s="12">
        <f>AE186*('Projection of Coal-OIl-Gas-CO2'!T$23/'Projection of Coal-OIl-Gas-CO2'!S$23)</f>
        <v>17.120186280945298</v>
      </c>
      <c r="AG186" s="12">
        <f>AF186*('Projection of Coal-OIl-Gas-CO2'!U$23/'Projection of Coal-OIl-Gas-CO2'!T$23)</f>
        <v>16.753318586985216</v>
      </c>
      <c r="AH186" s="12">
        <f>AG186*('Projection of Coal-OIl-Gas-CO2'!V$23/'Projection of Coal-OIl-Gas-CO2'!U$23)</f>
        <v>16.387150176278588</v>
      </c>
      <c r="AI186" s="12">
        <f>AH186*('Projection of Coal-OIl-Gas-CO2'!W$23/'Projection of Coal-OIl-Gas-CO2'!V$23)</f>
        <v>16.023268307330451</v>
      </c>
      <c r="AJ186" s="12">
        <f>AI186*('Projection of Coal-OIl-Gas-CO2'!X$23/'Projection of Coal-OIl-Gas-CO2'!W$23)</f>
        <v>15.619682010994092</v>
      </c>
      <c r="AK186" s="12">
        <f>AJ186*('Projection of Coal-OIl-Gas-CO2'!Y$23/'Projection of Coal-OIl-Gas-CO2'!X$23)</f>
        <v>15.193869557788968</v>
      </c>
      <c r="AL186" s="12">
        <f>AK186*('Projection of Coal-OIl-Gas-CO2'!Z$23/'Projection of Coal-OIl-Gas-CO2'!Y$23)</f>
        <v>14.772556292844953</v>
      </c>
      <c r="AM186" s="12">
        <f>AL186*('Projection of Coal-OIl-Gas-CO2'!AA$23/'Projection of Coal-OIl-Gas-CO2'!Z$23)</f>
        <v>14.359005998150309</v>
      </c>
      <c r="AN186" s="12">
        <f>AM186*('Projection of Coal-OIl-Gas-CO2'!AB$23/'Projection of Coal-OIl-Gas-CO2'!AA$23)</f>
        <v>13.95109195827118</v>
      </c>
      <c r="AO186" s="12">
        <f>AN186*('Projection of Coal-OIl-Gas-CO2'!AC$23/'Projection of Coal-OIl-Gas-CO2'!AB$23)</f>
        <v>13.541578836046746</v>
      </c>
      <c r="AP186" s="12">
        <f>AO186*('Projection of Coal-OIl-Gas-CO2'!AD$23/'Projection of Coal-OIl-Gas-CO2'!AC$23)</f>
        <v>13.136345545951823</v>
      </c>
      <c r="AQ186" s="12">
        <f>AP186*('Projection of Coal-OIl-Gas-CO2'!AE$23/'Projection of Coal-OIl-Gas-CO2'!AD$23)</f>
        <v>12.732266211249417</v>
      </c>
      <c r="AR186" s="12">
        <f>AQ186*('Projection of Coal-OIl-Gas-CO2'!AF$23/'Projection of Coal-OIl-Gas-CO2'!AE$23)</f>
        <v>12.324715677420308</v>
      </c>
      <c r="AS186" s="12">
        <f>AR186*('Projection of Coal-OIl-Gas-CO2'!AG$23/'Projection of Coal-OIl-Gas-CO2'!AF$23)</f>
        <v>11.918151809233853</v>
      </c>
      <c r="AT186" s="12">
        <f>AS186*('Projection of Coal-OIl-Gas-CO2'!AH$23/'Projection of Coal-OIl-Gas-CO2'!AG$23)</f>
        <v>11.512064216466097</v>
      </c>
      <c r="AU186" s="12">
        <f>AT186*('Projection of Coal-OIl-Gas-CO2'!AI$23/'Projection of Coal-OIl-Gas-CO2'!AH$23)</f>
        <v>11.106402162503869</v>
      </c>
      <c r="AV186" s="12">
        <f>AU186*('Projection of Coal-OIl-Gas-CO2'!AJ$23/'Projection of Coal-OIl-Gas-CO2'!AI$23)</f>
        <v>10.700972720203566</v>
      </c>
      <c r="AW186" s="12">
        <f>AV186*('Projection of Coal-OIl-Gas-CO2'!AK$23/'Projection of Coal-OIl-Gas-CO2'!AJ$23)</f>
        <v>10.294198140144871</v>
      </c>
      <c r="AX186" s="12">
        <f>AW186*('Projection of Coal-OIl-Gas-CO2'!AL$23/'Projection of Coal-OIl-Gas-CO2'!AK$23)</f>
        <v>9.8875182886571675</v>
      </c>
      <c r="AY186" s="12">
        <f>AX186*('Projection of Coal-OIl-Gas-CO2'!AM$23/'Projection of Coal-OIl-Gas-CO2'!AL$23)</f>
        <v>9.5094860157625281</v>
      </c>
      <c r="AZ186" s="12">
        <f>AY186*('Projection of Coal-OIl-Gas-CO2'!AN$23/'Projection of Coal-OIl-Gas-CO2'!AM$23)</f>
        <v>9.1257747945430143</v>
      </c>
      <c r="BA186" s="12">
        <f>AZ186*('Projection of Coal-OIl-Gas-CO2'!AO$23/'Projection of Coal-OIl-Gas-CO2'!AN$23)</f>
        <v>8.7514635866033501</v>
      </c>
      <c r="BB186" s="12">
        <f>BA186*('Projection of Coal-OIl-Gas-CO2'!AP$23/'Projection of Coal-OIl-Gas-CO2'!AO$23)</f>
        <v>8.3876893859855741</v>
      </c>
      <c r="BC186" s="12">
        <f>BB186*('Projection of Coal-OIl-Gas-CO2'!AQ$23/'Projection of Coal-OIl-Gas-CO2'!AP$23)</f>
        <v>8.0329484295559119</v>
      </c>
      <c r="BD186" s="12">
        <f>BC186*('Projection of Coal-OIl-Gas-CO2'!AR$23/'Projection of Coal-OIl-Gas-CO2'!AQ$23)</f>
        <v>7.6822958480641574</v>
      </c>
      <c r="BE186" s="12">
        <f>BD186*('Projection of Coal-OIl-Gas-CO2'!AS$23/'Projection of Coal-OIl-Gas-CO2'!AR$23)</f>
        <v>7.3423591724349313</v>
      </c>
      <c r="BF186" s="12">
        <f>BE186*('Projection of Coal-OIl-Gas-CO2'!AT$23/'Projection of Coal-OIl-Gas-CO2'!AS$23)</f>
        <v>7.0101250904663566</v>
      </c>
      <c r="BG186" s="12">
        <f>BF186*('Projection of Coal-OIl-Gas-CO2'!AU$23/'Projection of Coal-OIl-Gas-CO2'!AT$23)</f>
        <v>6.685216557080067</v>
      </c>
      <c r="BH186" s="12">
        <f>BG186*('Projection of Coal-OIl-Gas-CO2'!AV$23/'Projection of Coal-OIl-Gas-CO2'!AU$23)</f>
        <v>6.3681331840855577</v>
      </c>
    </row>
    <row r="187" spans="1:60" x14ac:dyDescent="0.3">
      <c r="A187" s="9" t="s">
        <v>147</v>
      </c>
      <c r="B187" s="9" t="s">
        <v>119</v>
      </c>
      <c r="C187" s="9" t="s">
        <v>9</v>
      </c>
      <c r="D187" s="36" t="s">
        <v>81</v>
      </c>
      <c r="E187" s="36" t="s">
        <v>79</v>
      </c>
      <c r="F187" s="36" t="s">
        <v>90</v>
      </c>
      <c r="G187" s="36" t="s">
        <v>90</v>
      </c>
      <c r="H187" s="36" t="s">
        <v>80</v>
      </c>
      <c r="I187" s="9" t="s">
        <v>145</v>
      </c>
      <c r="J187" s="10">
        <f>SUMIFS('Historical Data'!D$2:D$93,'Historical Data'!$B$2:$B$93,'Final Prices IND without CO2 '!$D187,'Historical Data'!$A$2:$A$93,'Final Prices IND without CO2 '!$C187)</f>
        <v>5.7791382927403117</v>
      </c>
      <c r="K187" s="10">
        <f>SUMIFS('Historical Data'!E$2:E$93,'Historical Data'!$B$2:$B$93,'Final Prices IND without CO2 '!$D187,'Historical Data'!$A$2:$A$93,'Final Prices IND without CO2 '!$C187)</f>
        <v>6.6631665675524934</v>
      </c>
      <c r="L187" s="10">
        <f>SUMIFS('Historical Data'!F$2:F$93,'Historical Data'!$B$2:$B$93,'Final Prices IND without CO2 '!$D187,'Historical Data'!$A$2:$A$93,'Final Prices IND without CO2 '!$C187)</f>
        <v>5.8475600430043171</v>
      </c>
      <c r="M187" s="10">
        <f>SUMIFS('Historical Data'!G$2:G$93,'Historical Data'!$B$2:$B$93,'Final Prices IND without CO2 '!$D187,'Historical Data'!$A$2:$A$93,'Final Prices IND without CO2 '!$C187)</f>
        <v>4.9125503412199913</v>
      </c>
      <c r="N187" s="10">
        <f>SUMIFS('Historical Data'!H$2:H$93,'Historical Data'!$B$2:$B$93,'Final Prices IND without CO2 '!$D187,'Historical Data'!$A$2:$A$93,'Final Prices IND without CO2 '!$C187)</f>
        <v>8.924717726950492</v>
      </c>
      <c r="O187" s="10">
        <f>SUMIFS('Historical Data'!I$2:I$93,'Historical Data'!$B$2:$B$93,'Final Prices IND without CO2 '!$D187,'Historical Data'!$A$2:$A$93,'Final Prices IND without CO2 '!$C187)</f>
        <v>10.092580259191823</v>
      </c>
      <c r="P187" s="10">
        <f>SUMIFS('Historical Data'!J$2:J$93,'Historical Data'!$B$2:$B$93,'Final Prices IND without CO2 '!$D187,'Historical Data'!$A$2:$A$93,'Final Prices IND without CO2 '!$C187)</f>
        <v>7.7259844216533837</v>
      </c>
      <c r="Q187" s="10">
        <f>SUMIFS('Historical Data'!K$2:K$93,'Historical Data'!$B$2:$B$93,'Final Prices IND without CO2 '!$D187,'Historical Data'!$A$2:$A$93,'Final Prices IND without CO2 '!$C187)</f>
        <v>8.3024694051637447</v>
      </c>
      <c r="R187" s="10">
        <f>SUMIFS('Historical Data'!L$2:L$93,'Historical Data'!$B$2:$B$93,'Final Prices IND without CO2 '!$D187,'Historical Data'!$A$2:$A$93,'Final Prices IND without CO2 '!$C187)</f>
        <v>12.865057596472944</v>
      </c>
      <c r="S187" s="10">
        <f>SUMIFS('Historical Data'!M$2:M$93,'Historical Data'!$B$2:$B$93,'Final Prices IND without CO2 '!$D187,'Historical Data'!$A$2:$A$93,'Final Prices IND without CO2 '!$C187)</f>
        <v>7.9731081993823461</v>
      </c>
      <c r="T187" s="10">
        <f>SUMIFS('Historical Data'!N$2:N$93,'Historical Data'!$B$2:$B$93,'Final Prices IND without CO2 '!$D187,'Historical Data'!$A$2:$A$93,'Final Prices IND without CO2 '!$C187)</f>
        <v>10.39959823955112</v>
      </c>
      <c r="U187" s="10">
        <f>SUMIFS('Historical Data'!O$2:O$93,'Historical Data'!$B$2:$B$93,'Final Prices IND without CO2 '!$D187,'Historical Data'!$A$2:$A$93,'Final Prices IND without CO2 '!$C187)</f>
        <v>12.40547180803936</v>
      </c>
      <c r="V187" s="10">
        <f>SUMIFS('Historical Data'!P$2:P$93,'Historical Data'!$B$2:$B$93,'Final Prices IND without CO2 '!$D187,'Historical Data'!$A$2:$A$93,'Final Prices IND without CO2 '!$C187)</f>
        <v>9.4471307041101813</v>
      </c>
      <c r="W187" s="10">
        <f>SUMIFS('Historical Data'!Q$2:Q$93,'Historical Data'!$B$2:$B$93,'Final Prices IND without CO2 '!$D187,'Historical Data'!$A$2:$A$93,'Final Prices IND without CO2 '!$C187)</f>
        <v>8.1966892917037679</v>
      </c>
      <c r="X187" s="10">
        <f>SUMIFS('Historical Data'!R$2:R$93,'Historical Data'!$B$2:$B$93,'Final Prices IND without CO2 '!$D187,'Historical Data'!$A$2:$A$93,'Final Prices IND without CO2 '!$C187)</f>
        <v>6.9168217113335269</v>
      </c>
      <c r="Y187" s="10">
        <f>SUMIFS('Historical Data'!S$2:S$93,'Historical Data'!$B$2:$B$93,'Final Prices IND without CO2 '!$D187,'Historical Data'!$A$2:$A$93,'Final Prices IND without CO2 '!$C187)</f>
        <v>6.0065366445774231</v>
      </c>
      <c r="Z187" s="10">
        <f>SUMIFS('Historical Data'!T$2:T$93,'Historical Data'!$B$2:$B$93,'Final Prices IND without CO2 '!$D187,'Historical Data'!$A$2:$A$93,'Final Prices IND without CO2 '!$C187)</f>
        <v>5.601863360002552</v>
      </c>
      <c r="AA187" s="10">
        <f>SUMIFS('Historical Data'!U$2:U$93,'Historical Data'!$B$2:$B$93,'Final Prices IND without CO2 '!$D187,'Historical Data'!$A$2:$A$93,'Final Prices IND without CO2 '!$C187)</f>
        <v>5.6664121951991806</v>
      </c>
      <c r="AB187" s="12">
        <f>AA187*('Projection of Coal-OIl-Gas-CO2'!P$23/'Projection of Coal-OIl-Gas-CO2'!O$23)</f>
        <v>5.7497137347890863</v>
      </c>
      <c r="AC187" s="12">
        <f>AB187*('Projection of Coal-OIl-Gas-CO2'!Q$23/'Projection of Coal-OIl-Gas-CO2'!P$23)</f>
        <v>5.4255622661846461</v>
      </c>
      <c r="AD187" s="12">
        <f>AC187*('Projection of Coal-OIl-Gas-CO2'!R$23/'Projection of Coal-OIl-Gas-CO2'!Q$23)</f>
        <v>4.8924787446773372</v>
      </c>
      <c r="AE187" s="12">
        <f>AD187*('Projection of Coal-OIl-Gas-CO2'!S$23/'Projection of Coal-OIl-Gas-CO2'!R$23)</f>
        <v>4.6546594246529276</v>
      </c>
      <c r="AF187" s="12">
        <f>AE187*('Projection of Coal-OIl-Gas-CO2'!T$23/'Projection of Coal-OIl-Gas-CO2'!S$23)</f>
        <v>4.5549068520561198</v>
      </c>
      <c r="AG187" s="12">
        <f>AF187*('Projection of Coal-OIl-Gas-CO2'!U$23/'Projection of Coal-OIl-Gas-CO2'!T$23)</f>
        <v>4.4572999600752379</v>
      </c>
      <c r="AH187" s="12">
        <f>AG187*('Projection of Coal-OIl-Gas-CO2'!V$23/'Projection of Coal-OIl-Gas-CO2'!U$23)</f>
        <v>4.359879115724353</v>
      </c>
      <c r="AI187" s="12">
        <f>AH187*('Projection of Coal-OIl-Gas-CO2'!W$23/'Projection of Coal-OIl-Gas-CO2'!V$23)</f>
        <v>4.2630666166655322</v>
      </c>
      <c r="AJ187" s="12">
        <f>AI187*('Projection of Coal-OIl-Gas-CO2'!X$23/'Projection of Coal-OIl-Gas-CO2'!W$23)</f>
        <v>4.1556905661710086</v>
      </c>
      <c r="AK187" s="12">
        <f>AJ187*('Projection of Coal-OIl-Gas-CO2'!Y$23/'Projection of Coal-OIl-Gas-CO2'!X$23)</f>
        <v>4.0424011411047909</v>
      </c>
      <c r="AL187" s="12">
        <f>AK187*('Projection of Coal-OIl-Gas-CO2'!Z$23/'Projection of Coal-OIl-Gas-CO2'!Y$23)</f>
        <v>3.930308746438997</v>
      </c>
      <c r="AM187" s="12">
        <f>AL187*('Projection of Coal-OIl-Gas-CO2'!AA$23/'Projection of Coal-OIl-Gas-CO2'!Z$23)</f>
        <v>3.8202817268690641</v>
      </c>
      <c r="AN187" s="12">
        <f>AM187*('Projection of Coal-OIl-Gas-CO2'!AB$23/'Projection of Coal-OIl-Gas-CO2'!AA$23)</f>
        <v>3.7117542596555038</v>
      </c>
      <c r="AO187" s="12">
        <f>AN187*('Projection of Coal-OIl-Gas-CO2'!AC$23/'Projection of Coal-OIl-Gas-CO2'!AB$23)</f>
        <v>3.6028013489910311</v>
      </c>
      <c r="AP187" s="12">
        <f>AO187*('Projection of Coal-OIl-Gas-CO2'!AD$23/'Projection of Coal-OIl-Gas-CO2'!AC$23)</f>
        <v>3.4949871079865988</v>
      </c>
      <c r="AQ187" s="12">
        <f>AP187*('Projection of Coal-OIl-Gas-CO2'!AE$23/'Projection of Coal-OIl-Gas-CO2'!AD$23)</f>
        <v>3.3874798822936878</v>
      </c>
      <c r="AR187" s="12">
        <f>AQ187*('Projection of Coal-OIl-Gas-CO2'!AF$23/'Projection of Coal-OIl-Gas-CO2'!AE$23)</f>
        <v>3.2790491275907754</v>
      </c>
      <c r="AS187" s="12">
        <f>AR187*('Projection of Coal-OIl-Gas-CO2'!AG$23/'Projection of Coal-OIl-Gas-CO2'!AF$23)</f>
        <v>3.1708808799670893</v>
      </c>
      <c r="AT187" s="12">
        <f>AS187*('Projection of Coal-OIl-Gas-CO2'!AH$23/'Projection of Coal-OIl-Gas-CO2'!AG$23)</f>
        <v>3.0628393476800531</v>
      </c>
      <c r="AU187" s="12">
        <f>AT187*('Projection of Coal-OIl-Gas-CO2'!AI$23/'Projection of Coal-OIl-Gas-CO2'!AH$23)</f>
        <v>2.9549110320128191</v>
      </c>
      <c r="AV187" s="12">
        <f>AU187*('Projection of Coal-OIl-Gas-CO2'!AJ$23/'Projection of Coal-OIl-Gas-CO2'!AI$23)</f>
        <v>2.8470446037827535</v>
      </c>
      <c r="AW187" s="12">
        <f>AV187*('Projection of Coal-OIl-Gas-CO2'!AK$23/'Projection of Coal-OIl-Gas-CO2'!AJ$23)</f>
        <v>2.7388202952649321</v>
      </c>
      <c r="AX187" s="12">
        <f>AW187*('Projection of Coal-OIl-Gas-CO2'!AL$23/'Projection of Coal-OIl-Gas-CO2'!AK$23)</f>
        <v>2.6306211897332235</v>
      </c>
      <c r="AY187" s="12">
        <f>AX187*('Projection of Coal-OIl-Gas-CO2'!AM$23/'Projection of Coal-OIl-Gas-CO2'!AL$23)</f>
        <v>2.5300439085138824</v>
      </c>
      <c r="AZ187" s="12">
        <f>AY187*('Projection of Coal-OIl-Gas-CO2'!AN$23/'Projection of Coal-OIl-Gas-CO2'!AM$23)</f>
        <v>2.4279557161272818</v>
      </c>
      <c r="BA187" s="12">
        <f>AZ187*('Projection of Coal-OIl-Gas-CO2'!AO$23/'Projection of Coal-OIl-Gas-CO2'!AN$23)</f>
        <v>2.3283684419079944</v>
      </c>
      <c r="BB187" s="12">
        <f>BA187*('Projection of Coal-OIl-Gas-CO2'!AP$23/'Projection of Coal-OIl-Gas-CO2'!AO$23)</f>
        <v>2.2315845885197092</v>
      </c>
      <c r="BC187" s="12">
        <f>BB187*('Projection of Coal-OIl-Gas-CO2'!AQ$23/'Projection of Coal-OIl-Gas-CO2'!AP$23)</f>
        <v>2.1372040726403463</v>
      </c>
      <c r="BD187" s="12">
        <f>BC187*('Projection of Coal-OIl-Gas-CO2'!AR$23/'Projection of Coal-OIl-Gas-CO2'!AQ$23)</f>
        <v>2.0439112883260995</v>
      </c>
      <c r="BE187" s="12">
        <f>BD187*('Projection of Coal-OIl-Gas-CO2'!AS$23/'Projection of Coal-OIl-Gas-CO2'!AR$23)</f>
        <v>1.9534695216490581</v>
      </c>
      <c r="BF187" s="12">
        <f>BE187*('Projection of Coal-OIl-Gas-CO2'!AT$23/'Projection of Coal-OIl-Gas-CO2'!AS$23)</f>
        <v>1.8650770665897618</v>
      </c>
      <c r="BG187" s="12">
        <f>BF187*('Projection of Coal-OIl-Gas-CO2'!AU$23/'Projection of Coal-OIl-Gas-CO2'!AT$23)</f>
        <v>1.7786336085147834</v>
      </c>
      <c r="BH187" s="12">
        <f>BG187*('Projection of Coal-OIl-Gas-CO2'!AV$23/'Projection of Coal-OIl-Gas-CO2'!AU$23)</f>
        <v>1.6942720715183524</v>
      </c>
    </row>
    <row r="188" spans="1:60" x14ac:dyDescent="0.3">
      <c r="A188" s="9" t="s">
        <v>147</v>
      </c>
      <c r="B188" s="9" t="s">
        <v>119</v>
      </c>
      <c r="C188" s="9" t="s">
        <v>11</v>
      </c>
      <c r="D188" s="36" t="s">
        <v>81</v>
      </c>
      <c r="E188" s="36" t="s">
        <v>79</v>
      </c>
      <c r="F188" s="36" t="s">
        <v>90</v>
      </c>
      <c r="G188" s="36" t="s">
        <v>90</v>
      </c>
      <c r="H188" s="36" t="s">
        <v>80</v>
      </c>
      <c r="I188" s="9" t="s">
        <v>145</v>
      </c>
      <c r="J188" s="10">
        <f>SUMIFS('Historical Data'!D$2:D$93,'Historical Data'!$B$2:$B$93,'Final Prices IND without CO2 '!$D188,'Historical Data'!$A$2:$A$93,'Final Prices IND without CO2 '!$C188)</f>
        <v>5.4150723433009489</v>
      </c>
      <c r="K188" s="10">
        <f>SUMIFS('Historical Data'!E$2:E$93,'Historical Data'!$B$2:$B$93,'Final Prices IND without CO2 '!$D188,'Historical Data'!$A$2:$A$93,'Final Prices IND without CO2 '!$C188)</f>
        <v>6.2434098599243129</v>
      </c>
      <c r="L188" s="10">
        <f>SUMIFS('Historical Data'!F$2:F$93,'Historical Data'!$B$2:$B$93,'Final Prices IND without CO2 '!$D188,'Historical Data'!$A$2:$A$93,'Final Prices IND without CO2 '!$C188)</f>
        <v>5.4791837572811763</v>
      </c>
      <c r="M188" s="10">
        <f>SUMIFS('Historical Data'!G$2:G$93,'Historical Data'!$B$2:$B$93,'Final Prices IND without CO2 '!$D188,'Historical Data'!$A$2:$A$93,'Final Prices IND without CO2 '!$C188)</f>
        <v>4.6030764692429873</v>
      </c>
      <c r="N188" s="10">
        <f>SUMIFS('Historical Data'!H$2:H$93,'Historical Data'!$B$2:$B$93,'Final Prices IND without CO2 '!$D188,'Historical Data'!$A$2:$A$93,'Final Prices IND without CO2 '!$C188)</f>
        <v>8.3624910301396334</v>
      </c>
      <c r="O188" s="10">
        <f>SUMIFS('Historical Data'!I$2:I$93,'Historical Data'!$B$2:$B$93,'Final Prices IND without CO2 '!$D188,'Historical Data'!$A$2:$A$93,'Final Prices IND without CO2 '!$C188)</f>
        <v>9.4567822166062481</v>
      </c>
      <c r="P188" s="10">
        <f>SUMIFS('Historical Data'!J$2:J$93,'Historical Data'!$B$2:$B$93,'Final Prices IND without CO2 '!$D188,'Historical Data'!$A$2:$A$93,'Final Prices IND without CO2 '!$C188)</f>
        <v>7.2392738237505219</v>
      </c>
      <c r="Q188" s="10">
        <f>SUMIFS('Historical Data'!K$2:K$93,'Historical Data'!$B$2:$B$93,'Final Prices IND without CO2 '!$D188,'Historical Data'!$A$2:$A$93,'Final Prices IND without CO2 '!$C188)</f>
        <v>7.7794422247138133</v>
      </c>
      <c r="R188" s="10">
        <f>SUMIFS('Historical Data'!L$2:L$93,'Historical Data'!$B$2:$B$93,'Final Prices IND without CO2 '!$D188,'Historical Data'!$A$2:$A$93,'Final Prices IND without CO2 '!$C188)</f>
        <v>12.054602962719736</v>
      </c>
      <c r="S188" s="10">
        <f>SUMIFS('Historical Data'!M$2:M$93,'Historical Data'!$B$2:$B$93,'Final Prices IND without CO2 '!$D188,'Historical Data'!$A$2:$A$93,'Final Prices IND without CO2 '!$C188)</f>
        <v>8.306518700239419</v>
      </c>
      <c r="T188" s="10">
        <f>SUMIFS('Historical Data'!N$2:N$93,'Historical Data'!$B$2:$B$93,'Final Prices IND without CO2 '!$D188,'Historical Data'!$A$2:$A$93,'Final Prices IND without CO2 '!$C188)</f>
        <v>10.801583258805149</v>
      </c>
      <c r="U188" s="10">
        <f>SUMIFS('Historical Data'!O$2:O$93,'Historical Data'!$B$2:$B$93,'Final Prices IND without CO2 '!$D188,'Historical Data'!$A$2:$A$93,'Final Prices IND without CO2 '!$C188)</f>
        <v>12.551471141007243</v>
      </c>
      <c r="V188" s="10">
        <f>SUMIFS('Historical Data'!P$2:P$93,'Historical Data'!$B$2:$B$93,'Final Prices IND without CO2 '!$D188,'Historical Data'!$A$2:$A$93,'Final Prices IND without CO2 '!$C188)</f>
        <v>9.662190997867782</v>
      </c>
      <c r="W188" s="10">
        <f>SUMIFS('Historical Data'!Q$2:Q$93,'Historical Data'!$B$2:$B$93,'Final Prices IND without CO2 '!$D188,'Historical Data'!$A$2:$A$93,'Final Prices IND without CO2 '!$C188)</f>
        <v>9.8133276587840204</v>
      </c>
      <c r="X188" s="10">
        <f>SUMIFS('Historical Data'!R$2:R$93,'Historical Data'!$B$2:$B$93,'Final Prices IND without CO2 '!$D188,'Historical Data'!$A$2:$A$93,'Final Prices IND without CO2 '!$C188)</f>
        <v>8.2810309620261542</v>
      </c>
      <c r="Y188" s="10">
        <f>SUMIFS('Historical Data'!S$2:S$93,'Historical Data'!$B$2:$B$93,'Final Prices IND without CO2 '!$D188,'Historical Data'!$A$2:$A$93,'Final Prices IND without CO2 '!$C188)</f>
        <v>7.1912097787324143</v>
      </c>
      <c r="Z188" s="10">
        <f>SUMIFS('Historical Data'!T$2:T$93,'Historical Data'!$B$2:$B$93,'Final Prices IND without CO2 '!$D188,'Historical Data'!$A$2:$A$93,'Final Prices IND without CO2 '!$C188)</f>
        <v>6.7067225186981734</v>
      </c>
      <c r="AA188" s="10">
        <f>SUMIFS('Historical Data'!U$2:U$93,'Historical Data'!$B$2:$B$93,'Final Prices IND without CO2 '!$D188,'Historical Data'!$A$2:$A$93,'Final Prices IND without CO2 '!$C188)</f>
        <v>6.7840023626979331</v>
      </c>
      <c r="AB188" s="12">
        <f>AA188*('Projection of Coal-OIl-Gas-CO2'!P$23/'Projection of Coal-OIl-Gas-CO2'!O$23)</f>
        <v>6.8837335191911171</v>
      </c>
      <c r="AC188" s="12">
        <f>AB188*('Projection of Coal-OIl-Gas-CO2'!Q$23/'Projection of Coal-OIl-Gas-CO2'!P$23)</f>
        <v>6.4956494453308276</v>
      </c>
      <c r="AD188" s="12">
        <f>AC188*('Projection of Coal-OIl-Gas-CO2'!R$23/'Projection of Coal-OIl-Gas-CO2'!Q$23)</f>
        <v>5.8574255137070539</v>
      </c>
      <c r="AE188" s="12">
        <f>AD188*('Projection of Coal-OIl-Gas-CO2'!S$23/'Projection of Coal-OIl-Gas-CO2'!R$23)</f>
        <v>5.5727009343148728</v>
      </c>
      <c r="AF188" s="12">
        <f>AE188*('Projection of Coal-OIl-Gas-CO2'!T$23/'Projection of Coal-OIl-Gas-CO2'!S$23)</f>
        <v>5.4532740968611328</v>
      </c>
      <c r="AG188" s="12">
        <f>AF188*('Projection of Coal-OIl-Gas-CO2'!U$23/'Projection of Coal-OIl-Gas-CO2'!T$23)</f>
        <v>5.3364161340085676</v>
      </c>
      <c r="AH188" s="12">
        <f>AG188*('Projection of Coal-OIl-Gas-CO2'!V$23/'Projection of Coal-OIl-Gas-CO2'!U$23)</f>
        <v>5.2197809130812276</v>
      </c>
      <c r="AI188" s="12">
        <f>AH188*('Projection of Coal-OIl-Gas-CO2'!W$23/'Projection of Coal-OIl-Gas-CO2'!V$23)</f>
        <v>5.1038740217840886</v>
      </c>
      <c r="AJ188" s="12">
        <f>AI188*('Projection of Coal-OIl-Gas-CO2'!X$23/'Projection of Coal-OIl-Gas-CO2'!W$23)</f>
        <v>4.975320122922092</v>
      </c>
      <c r="AK188" s="12">
        <f>AJ188*('Projection of Coal-OIl-Gas-CO2'!Y$23/'Projection of Coal-OIl-Gas-CO2'!X$23)</f>
        <v>4.8396865507705522</v>
      </c>
      <c r="AL188" s="12">
        <f>AK188*('Projection of Coal-OIl-Gas-CO2'!Z$23/'Projection of Coal-OIl-Gas-CO2'!Y$23)</f>
        <v>4.705486100104876</v>
      </c>
      <c r="AM188" s="12">
        <f>AL188*('Projection of Coal-OIl-Gas-CO2'!AA$23/'Projection of Coal-OIl-Gas-CO2'!Z$23)</f>
        <v>4.5737583798102888</v>
      </c>
      <c r="AN188" s="12">
        <f>AM188*('Projection of Coal-OIl-Gas-CO2'!AB$23/'Projection of Coal-OIl-Gas-CO2'!AA$23)</f>
        <v>4.4438259695599021</v>
      </c>
      <c r="AO188" s="12">
        <f>AN188*('Projection of Coal-OIl-Gas-CO2'!AC$23/'Projection of Coal-OIl-Gas-CO2'!AB$23)</f>
        <v>4.3133842053697098</v>
      </c>
      <c r="AP188" s="12">
        <f>AO188*('Projection of Coal-OIl-Gas-CO2'!AD$23/'Projection of Coal-OIl-Gas-CO2'!AC$23)</f>
        <v>4.1843056913981647</v>
      </c>
      <c r="AQ188" s="12">
        <f>AP188*('Projection of Coal-OIl-Gas-CO2'!AE$23/'Projection of Coal-OIl-Gas-CO2'!AD$23)</f>
        <v>4.0555947455679746</v>
      </c>
      <c r="AR188" s="12">
        <f>AQ188*('Projection of Coal-OIl-Gas-CO2'!AF$23/'Projection of Coal-OIl-Gas-CO2'!AE$23)</f>
        <v>3.9257781224996946</v>
      </c>
      <c r="AS188" s="12">
        <f>AR188*('Projection of Coal-OIl-Gas-CO2'!AG$23/'Projection of Coal-OIl-Gas-CO2'!AF$23)</f>
        <v>3.7962757809528336</v>
      </c>
      <c r="AT188" s="12">
        <f>AS188*('Projection of Coal-OIl-Gas-CO2'!AH$23/'Projection of Coal-OIl-Gas-CO2'!AG$23)</f>
        <v>3.6669251468909931</v>
      </c>
      <c r="AU188" s="12">
        <f>AT188*('Projection of Coal-OIl-Gas-CO2'!AI$23/'Projection of Coal-OIl-Gas-CO2'!AH$23)</f>
        <v>3.5377100592366109</v>
      </c>
      <c r="AV188" s="12">
        <f>AU188*('Projection of Coal-OIl-Gas-CO2'!AJ$23/'Projection of Coal-OIl-Gas-CO2'!AI$23)</f>
        <v>3.4085690651189333</v>
      </c>
      <c r="AW188" s="12">
        <f>AV188*('Projection of Coal-OIl-Gas-CO2'!AK$23/'Projection of Coal-OIl-Gas-CO2'!AJ$23)</f>
        <v>3.2789996057512774</v>
      </c>
      <c r="AX188" s="12">
        <f>AW188*('Projection of Coal-OIl-Gas-CO2'!AL$23/'Projection of Coal-OIl-Gas-CO2'!AK$23)</f>
        <v>3.1494603201710989</v>
      </c>
      <c r="AY188" s="12">
        <f>AX188*('Projection of Coal-OIl-Gas-CO2'!AM$23/'Projection of Coal-OIl-Gas-CO2'!AL$23)</f>
        <v>3.0290461162761138</v>
      </c>
      <c r="AZ188" s="12">
        <f>AY188*('Projection of Coal-OIl-Gas-CO2'!AN$23/'Projection of Coal-OIl-Gas-CO2'!AM$23)</f>
        <v>2.9068230032203726</v>
      </c>
      <c r="BA188" s="12">
        <f>AZ188*('Projection of Coal-OIl-Gas-CO2'!AO$23/'Projection of Coal-OIl-Gas-CO2'!AN$23)</f>
        <v>2.7875940660508016</v>
      </c>
      <c r="BB188" s="12">
        <f>BA188*('Projection of Coal-OIl-Gas-CO2'!AP$23/'Projection of Coal-OIl-Gas-CO2'!AO$23)</f>
        <v>2.6717214702284537</v>
      </c>
      <c r="BC188" s="12">
        <f>BB188*('Projection of Coal-OIl-Gas-CO2'!AQ$23/'Projection of Coal-OIl-Gas-CO2'!AP$23)</f>
        <v>2.5587262237370814</v>
      </c>
      <c r="BD188" s="12">
        <f>BC188*('Projection of Coal-OIl-Gas-CO2'!AR$23/'Projection of Coal-OIl-Gas-CO2'!AQ$23)</f>
        <v>2.4470332428157962</v>
      </c>
      <c r="BE188" s="12">
        <f>BD188*('Projection of Coal-OIl-Gas-CO2'!AS$23/'Projection of Coal-OIl-Gas-CO2'!AR$23)</f>
        <v>2.3387535875970222</v>
      </c>
      <c r="BF188" s="12">
        <f>BE188*('Projection of Coal-OIl-Gas-CO2'!AT$23/'Projection of Coal-OIl-Gas-CO2'!AS$23)</f>
        <v>2.2329274310609715</v>
      </c>
      <c r="BG188" s="12">
        <f>BF188*('Projection of Coal-OIl-Gas-CO2'!AU$23/'Projection of Coal-OIl-Gas-CO2'!AT$23)</f>
        <v>2.1294346734537357</v>
      </c>
      <c r="BH188" s="12">
        <f>BG188*('Projection of Coal-OIl-Gas-CO2'!AV$23/'Projection of Coal-OIl-Gas-CO2'!AU$23)</f>
        <v>2.0284344555752165</v>
      </c>
    </row>
    <row r="189" spans="1:60" x14ac:dyDescent="0.3">
      <c r="A189" s="9" t="s">
        <v>147</v>
      </c>
      <c r="B189" s="9" t="s">
        <v>119</v>
      </c>
      <c r="C189" s="9" t="s">
        <v>13</v>
      </c>
      <c r="D189" s="36" t="s">
        <v>81</v>
      </c>
      <c r="E189" s="36" t="s">
        <v>79</v>
      </c>
      <c r="F189" s="36" t="s">
        <v>90</v>
      </c>
      <c r="G189" s="36" t="s">
        <v>90</v>
      </c>
      <c r="H189" s="36" t="s">
        <v>80</v>
      </c>
      <c r="I189" s="9" t="s">
        <v>145</v>
      </c>
      <c r="J189" s="10">
        <f>SUMIFS('Historical Data'!D$2:D$93,'Historical Data'!$B$2:$B$93,'Final Prices IND without CO2 '!$D189,'Historical Data'!$A$2:$A$93,'Final Prices IND without CO2 '!$C189)</f>
        <v>4.8819772443649807</v>
      </c>
      <c r="K189" s="10">
        <f>SUMIFS('Historical Data'!E$2:E$93,'Historical Data'!$B$2:$B$93,'Final Prices IND without CO2 '!$D189,'Historical Data'!$A$2:$A$93,'Final Prices IND without CO2 '!$C189)</f>
        <v>4.6078437290078096</v>
      </c>
      <c r="L189" s="10">
        <f>SUMIFS('Historical Data'!F$2:F$93,'Historical Data'!$B$2:$B$93,'Final Prices IND without CO2 '!$D189,'Historical Data'!$A$2:$A$93,'Final Prices IND without CO2 '!$C189)</f>
        <v>4.2104722665340493</v>
      </c>
      <c r="M189" s="10">
        <f>SUMIFS('Historical Data'!G$2:G$93,'Historical Data'!$B$2:$B$93,'Final Prices IND without CO2 '!$D189,'Historical Data'!$A$2:$A$93,'Final Prices IND without CO2 '!$C189)</f>
        <v>4.2923769976562216</v>
      </c>
      <c r="N189" s="10">
        <f>SUMIFS('Historical Data'!H$2:H$93,'Historical Data'!$B$2:$B$93,'Final Prices IND without CO2 '!$D189,'Historical Data'!$A$2:$A$93,'Final Prices IND without CO2 '!$C189)</f>
        <v>4.4351476425017227</v>
      </c>
      <c r="O189" s="10">
        <f>SUMIFS('Historical Data'!I$2:I$93,'Historical Data'!$B$2:$B$93,'Final Prices IND without CO2 '!$D189,'Historical Data'!$A$2:$A$93,'Final Prices IND without CO2 '!$C189)</f>
        <v>4.298998747886043</v>
      </c>
      <c r="P189" s="10">
        <f>SUMIFS('Historical Data'!J$2:J$93,'Historical Data'!$B$2:$B$93,'Final Prices IND without CO2 '!$D189,'Historical Data'!$A$2:$A$93,'Final Prices IND without CO2 '!$C189)</f>
        <v>4.2127240244401136</v>
      </c>
      <c r="Q189" s="10">
        <f>SUMIFS('Historical Data'!K$2:K$93,'Historical Data'!$B$2:$B$93,'Final Prices IND without CO2 '!$D189,'Historical Data'!$A$2:$A$93,'Final Prices IND without CO2 '!$C189)</f>
        <v>4.4962508548993334</v>
      </c>
      <c r="R189" s="10">
        <f>SUMIFS('Historical Data'!L$2:L$93,'Historical Data'!$B$2:$B$93,'Final Prices IND without CO2 '!$D189,'Historical Data'!$A$2:$A$93,'Final Prices IND without CO2 '!$C189)</f>
        <v>4.347540201066777</v>
      </c>
      <c r="S189" s="10">
        <f>SUMIFS('Historical Data'!M$2:M$93,'Historical Data'!$B$2:$B$93,'Final Prices IND without CO2 '!$D189,'Historical Data'!$A$2:$A$93,'Final Prices IND without CO2 '!$C189)</f>
        <v>4.388859381045723</v>
      </c>
      <c r="T189" s="10">
        <f>SUMIFS('Historical Data'!N$2:N$93,'Historical Data'!$B$2:$B$93,'Final Prices IND without CO2 '!$D189,'Historical Data'!$A$2:$A$93,'Final Prices IND without CO2 '!$C189)</f>
        <v>4.2616949499921928</v>
      </c>
      <c r="U189" s="10">
        <f>SUMIFS('Historical Data'!O$2:O$93,'Historical Data'!$B$2:$B$93,'Final Prices IND without CO2 '!$D189,'Historical Data'!$A$2:$A$93,'Final Prices IND without CO2 '!$C189)</f>
        <v>5.3331239172099076</v>
      </c>
      <c r="V189" s="10">
        <f>SUMIFS('Historical Data'!P$2:P$93,'Historical Data'!$B$2:$B$93,'Final Prices IND without CO2 '!$D189,'Historical Data'!$A$2:$A$93,'Final Prices IND without CO2 '!$C189)</f>
        <v>4.5610150423821922</v>
      </c>
      <c r="W189" s="10">
        <f>SUMIFS('Historical Data'!Q$2:Q$93,'Historical Data'!$B$2:$B$93,'Final Prices IND without CO2 '!$D189,'Historical Data'!$A$2:$A$93,'Final Prices IND without CO2 '!$C189)</f>
        <v>4.1330218280295821</v>
      </c>
      <c r="X189" s="10">
        <f>SUMIFS('Historical Data'!R$2:R$93,'Historical Data'!$B$2:$B$93,'Final Prices IND without CO2 '!$D189,'Historical Data'!$A$2:$A$93,'Final Prices IND without CO2 '!$C189)</f>
        <v>4.5121942475731043</v>
      </c>
      <c r="Y189" s="10">
        <f>SUMIFS('Historical Data'!S$2:S$93,'Historical Data'!$B$2:$B$93,'Final Prices IND without CO2 '!$D189,'Historical Data'!$A$2:$A$93,'Final Prices IND without CO2 '!$C189)</f>
        <v>5.0294721837106389</v>
      </c>
      <c r="Z189" s="10">
        <f>SUMIFS('Historical Data'!T$2:T$93,'Historical Data'!$B$2:$B$93,'Final Prices IND without CO2 '!$D189,'Historical Data'!$A$2:$A$93,'Final Prices IND without CO2 '!$C189)</f>
        <v>5.4828867168232653</v>
      </c>
      <c r="AA189" s="10">
        <f>SUMIFS('Historical Data'!U$2:U$93,'Historical Data'!$B$2:$B$93,'Final Prices IND without CO2 '!$D189,'Historical Data'!$A$2:$A$93,'Final Prices IND without CO2 '!$C189)</f>
        <v>6.4126488693304262</v>
      </c>
      <c r="AB189" s="12">
        <f>AA189*('Projection of Coal-OIl-Gas-CO2'!P$23/'Projection of Coal-OIl-Gas-CO2'!O$23)</f>
        <v>6.5069207834204876</v>
      </c>
      <c r="AC189" s="12">
        <f>AB189*('Projection of Coal-OIl-Gas-CO2'!Q$23/'Projection of Coal-OIl-Gas-CO2'!P$23)</f>
        <v>6.1400802718178911</v>
      </c>
      <c r="AD189" s="12">
        <f>AC189*('Projection of Coal-OIl-Gas-CO2'!R$23/'Projection of Coal-OIl-Gas-CO2'!Q$23)</f>
        <v>5.5367924551728533</v>
      </c>
      <c r="AE189" s="12">
        <f>AD189*('Projection of Coal-OIl-Gas-CO2'!S$23/'Projection of Coal-OIl-Gas-CO2'!R$23)</f>
        <v>5.2676535819098831</v>
      </c>
      <c r="AF189" s="12">
        <f>AE189*('Projection of Coal-OIl-Gas-CO2'!T$23/'Projection of Coal-OIl-Gas-CO2'!S$23)</f>
        <v>5.1547641203176457</v>
      </c>
      <c r="AG189" s="12">
        <f>AF189*('Projection of Coal-OIl-Gas-CO2'!U$23/'Projection of Coal-OIl-Gas-CO2'!T$23)</f>
        <v>5.0443029141896547</v>
      </c>
      <c r="AH189" s="12">
        <f>AG189*('Projection of Coal-OIl-Gas-CO2'!V$23/'Projection of Coal-OIl-Gas-CO2'!U$23)</f>
        <v>4.9340522571857024</v>
      </c>
      <c r="AI189" s="12">
        <f>AH189*('Projection of Coal-OIl-Gas-CO2'!W$23/'Projection of Coal-OIl-Gas-CO2'!V$23)</f>
        <v>4.8244900613481692</v>
      </c>
      <c r="AJ189" s="12">
        <f>AI189*('Projection of Coal-OIl-Gas-CO2'!X$23/'Projection of Coal-OIl-Gas-CO2'!W$23)</f>
        <v>4.7029731499275256</v>
      </c>
      <c r="AK189" s="12">
        <f>AJ189*('Projection of Coal-OIl-Gas-CO2'!Y$23/'Projection of Coal-OIl-Gas-CO2'!X$23)</f>
        <v>4.5747641036153839</v>
      </c>
      <c r="AL189" s="12">
        <f>AK189*('Projection of Coal-OIl-Gas-CO2'!Z$23/'Projection of Coal-OIl-Gas-CO2'!Y$23)</f>
        <v>4.4479097303096173</v>
      </c>
      <c r="AM189" s="12">
        <f>AL189*('Projection of Coal-OIl-Gas-CO2'!AA$23/'Projection of Coal-OIl-Gas-CO2'!Z$23)</f>
        <v>4.3233927311335405</v>
      </c>
      <c r="AN189" s="12">
        <f>AM189*('Projection of Coal-OIl-Gas-CO2'!AB$23/'Projection of Coal-OIl-Gas-CO2'!AA$23)</f>
        <v>4.2005727674697662</v>
      </c>
      <c r="AO189" s="12">
        <f>AN189*('Projection of Coal-OIl-Gas-CO2'!AC$23/'Projection of Coal-OIl-Gas-CO2'!AB$23)</f>
        <v>4.0772713316909259</v>
      </c>
      <c r="AP189" s="12">
        <f>AO189*('Projection of Coal-OIl-Gas-CO2'!AD$23/'Projection of Coal-OIl-Gas-CO2'!AC$23)</f>
        <v>3.9552585223756149</v>
      </c>
      <c r="AQ189" s="12">
        <f>AP189*('Projection of Coal-OIl-Gas-CO2'!AE$23/'Projection of Coal-OIl-Gas-CO2'!AD$23)</f>
        <v>3.8335931606730917</v>
      </c>
      <c r="AR189" s="12">
        <f>AQ189*('Projection of Coal-OIl-Gas-CO2'!AF$23/'Projection of Coal-OIl-Gas-CO2'!AE$23)</f>
        <v>3.7108826460487965</v>
      </c>
      <c r="AS189" s="12">
        <f>AR189*('Projection of Coal-OIl-Gas-CO2'!AG$23/'Projection of Coal-OIl-Gas-CO2'!AF$23)</f>
        <v>3.5884692093049662</v>
      </c>
      <c r="AT189" s="12">
        <f>AS189*('Projection of Coal-OIl-Gas-CO2'!AH$23/'Projection of Coal-OIl-Gas-CO2'!AG$23)</f>
        <v>3.4661991756409507</v>
      </c>
      <c r="AU189" s="12">
        <f>AT189*('Projection of Coal-OIl-Gas-CO2'!AI$23/'Projection of Coal-OIl-Gas-CO2'!AH$23)</f>
        <v>3.3440572686299137</v>
      </c>
      <c r="AV189" s="12">
        <f>AU189*('Projection of Coal-OIl-Gas-CO2'!AJ$23/'Projection of Coal-OIl-Gas-CO2'!AI$23)</f>
        <v>3.2219853993059191</v>
      </c>
      <c r="AW189" s="12">
        <f>AV189*('Projection of Coal-OIl-Gas-CO2'!AK$23/'Projection of Coal-OIl-Gas-CO2'!AJ$23)</f>
        <v>3.0995085187431419</v>
      </c>
      <c r="AX189" s="12">
        <f>AW189*('Projection of Coal-OIl-Gas-CO2'!AL$23/'Projection of Coal-OIl-Gas-CO2'!AK$23)</f>
        <v>2.9770601602671514</v>
      </c>
      <c r="AY189" s="12">
        <f>AX189*('Projection of Coal-OIl-Gas-CO2'!AM$23/'Projection of Coal-OIl-Gas-CO2'!AL$23)</f>
        <v>2.8632373802657285</v>
      </c>
      <c r="AZ189" s="12">
        <f>AY189*('Projection of Coal-OIl-Gas-CO2'!AN$23/'Projection of Coal-OIl-Gas-CO2'!AM$23)</f>
        <v>2.7477047100454834</v>
      </c>
      <c r="BA189" s="12">
        <f>AZ189*('Projection of Coal-OIl-Gas-CO2'!AO$23/'Projection of Coal-OIl-Gas-CO2'!AN$23)</f>
        <v>2.6350023157574229</v>
      </c>
      <c r="BB189" s="12">
        <f>BA189*('Projection of Coal-OIl-Gas-CO2'!AP$23/'Projection of Coal-OIl-Gas-CO2'!AO$23)</f>
        <v>2.5254725380745247</v>
      </c>
      <c r="BC189" s="12">
        <f>BB189*('Projection of Coal-OIl-Gas-CO2'!AQ$23/'Projection of Coal-OIl-Gas-CO2'!AP$23)</f>
        <v>2.4186626048060984</v>
      </c>
      <c r="BD189" s="12">
        <f>BC189*('Projection of Coal-OIl-Gas-CO2'!AR$23/'Projection of Coal-OIl-Gas-CO2'!AQ$23)</f>
        <v>2.3130836516271698</v>
      </c>
      <c r="BE189" s="12">
        <f>BD189*('Projection of Coal-OIl-Gas-CO2'!AS$23/'Projection of Coal-OIl-Gas-CO2'!AR$23)</f>
        <v>2.2107311801085689</v>
      </c>
      <c r="BF189" s="12">
        <f>BE189*('Projection of Coal-OIl-Gas-CO2'!AT$23/'Projection of Coal-OIl-Gas-CO2'!AS$23)</f>
        <v>2.110697903765987</v>
      </c>
      <c r="BG189" s="12">
        <f>BF189*('Projection of Coal-OIl-Gas-CO2'!AU$23/'Projection of Coal-OIl-Gas-CO2'!AT$23)</f>
        <v>2.0128702970565469</v>
      </c>
      <c r="BH189" s="12">
        <f>BG189*('Projection of Coal-OIl-Gas-CO2'!AV$23/'Projection of Coal-OIl-Gas-CO2'!AU$23)</f>
        <v>1.9173987894783511</v>
      </c>
    </row>
    <row r="190" spans="1:60" x14ac:dyDescent="0.3">
      <c r="A190" s="9" t="s">
        <v>147</v>
      </c>
      <c r="B190" s="9" t="s">
        <v>119</v>
      </c>
      <c r="C190" s="9" t="s">
        <v>15</v>
      </c>
      <c r="D190" s="36" t="s">
        <v>81</v>
      </c>
      <c r="E190" s="36" t="s">
        <v>79</v>
      </c>
      <c r="F190" s="36" t="s">
        <v>90</v>
      </c>
      <c r="G190" s="36" t="s">
        <v>90</v>
      </c>
      <c r="H190" s="36" t="s">
        <v>80</v>
      </c>
      <c r="I190" s="9" t="s">
        <v>145</v>
      </c>
      <c r="J190" s="10">
        <f>SUMIFS('Historical Data'!D$2:D$93,'Historical Data'!$B$2:$B$93,'Final Prices IND without CO2 '!$D190,'Historical Data'!$A$2:$A$93,'Final Prices IND without CO2 '!$C190)</f>
        <v>13.274940214561196</v>
      </c>
      <c r="K190" s="10">
        <f>SUMIFS('Historical Data'!E$2:E$93,'Historical Data'!$B$2:$B$93,'Final Prices IND without CO2 '!$D190,'Historical Data'!$A$2:$A$93,'Final Prices IND without CO2 '!$C190)</f>
        <v>12.374390910606573</v>
      </c>
      <c r="L190" s="10">
        <f>SUMIFS('Historical Data'!F$2:F$93,'Historical Data'!$B$2:$B$93,'Final Prices IND without CO2 '!$D190,'Historical Data'!$A$2:$A$93,'Final Prices IND without CO2 '!$C190)</f>
        <v>11.000702795901198</v>
      </c>
      <c r="M190" s="10">
        <f>SUMIFS('Historical Data'!G$2:G$93,'Historical Data'!$B$2:$B$93,'Final Prices IND without CO2 '!$D190,'Historical Data'!$A$2:$A$93,'Final Prices IND without CO2 '!$C190)</f>
        <v>9.5777317596045091</v>
      </c>
      <c r="N190" s="10">
        <f>SUMIFS('Historical Data'!H$2:H$93,'Historical Data'!$B$2:$B$93,'Final Prices IND without CO2 '!$D190,'Historical Data'!$A$2:$A$93,'Final Prices IND without CO2 '!$C190)</f>
        <v>11.746810682753189</v>
      </c>
      <c r="O190" s="10">
        <f>SUMIFS('Historical Data'!I$2:I$93,'Historical Data'!$B$2:$B$93,'Final Prices IND without CO2 '!$D190,'Historical Data'!$A$2:$A$93,'Final Prices IND without CO2 '!$C190)</f>
        <v>13.498101058128597</v>
      </c>
      <c r="P190" s="10">
        <f>SUMIFS('Historical Data'!J$2:J$93,'Historical Data'!$B$2:$B$93,'Final Prices IND without CO2 '!$D190,'Historical Data'!$A$2:$A$93,'Final Prices IND without CO2 '!$C190)</f>
        <v>11.459404310914863</v>
      </c>
      <c r="Q190" s="10">
        <f>SUMIFS('Historical Data'!K$2:K$93,'Historical Data'!$B$2:$B$93,'Final Prices IND without CO2 '!$D190,'Historical Data'!$A$2:$A$93,'Final Prices IND without CO2 '!$C190)</f>
        <v>12.457836553826821</v>
      </c>
      <c r="R190" s="10">
        <f>SUMIFS('Historical Data'!L$2:L$93,'Historical Data'!$B$2:$B$93,'Final Prices IND without CO2 '!$D190,'Historical Data'!$A$2:$A$93,'Final Prices IND without CO2 '!$C190)</f>
        <v>17.850092092579139</v>
      </c>
      <c r="S190" s="10">
        <f>SUMIFS('Historical Data'!M$2:M$93,'Historical Data'!$B$2:$B$93,'Final Prices IND without CO2 '!$D190,'Historical Data'!$A$2:$A$93,'Final Prices IND without CO2 '!$C190)</f>
        <v>15.657978284600699</v>
      </c>
      <c r="T190" s="10">
        <f>SUMIFS('Historical Data'!N$2:N$93,'Historical Data'!$B$2:$B$93,'Final Prices IND without CO2 '!$D190,'Historical Data'!$A$2:$A$93,'Final Prices IND without CO2 '!$C190)</f>
        <v>15.889500327336636</v>
      </c>
      <c r="U190" s="10">
        <f>SUMIFS('Historical Data'!O$2:O$93,'Historical Data'!$B$2:$B$93,'Final Prices IND without CO2 '!$D190,'Historical Data'!$A$2:$A$93,'Final Prices IND without CO2 '!$C190)</f>
        <v>15.560025304184359</v>
      </c>
      <c r="V190" s="10">
        <f>SUMIFS('Historical Data'!P$2:P$93,'Historical Data'!$B$2:$B$93,'Final Prices IND without CO2 '!$D190,'Historical Data'!$A$2:$A$93,'Final Prices IND without CO2 '!$C190)</f>
        <v>15.99360820096291</v>
      </c>
      <c r="W190" s="10">
        <f>SUMIFS('Historical Data'!Q$2:Q$93,'Historical Data'!$B$2:$B$93,'Final Prices IND without CO2 '!$D190,'Historical Data'!$A$2:$A$93,'Final Prices IND without CO2 '!$C190)</f>
        <v>14.759486448504303</v>
      </c>
      <c r="X190" s="10">
        <f>SUMIFS('Historical Data'!R$2:R$93,'Historical Data'!$B$2:$B$93,'Final Prices IND without CO2 '!$D190,'Historical Data'!$A$2:$A$93,'Final Prices IND without CO2 '!$C190)</f>
        <v>13.553801528401101</v>
      </c>
      <c r="Y190" s="10">
        <f>SUMIFS('Historical Data'!S$2:S$93,'Historical Data'!$B$2:$B$93,'Final Prices IND without CO2 '!$D190,'Historical Data'!$A$2:$A$93,'Final Prices IND without CO2 '!$C190)</f>
        <v>13.058493726852957</v>
      </c>
      <c r="Z190" s="10">
        <f>SUMIFS('Historical Data'!T$2:T$93,'Historical Data'!$B$2:$B$93,'Final Prices IND without CO2 '!$D190,'Historical Data'!$A$2:$A$93,'Final Prices IND without CO2 '!$C190)</f>
        <v>12.522193890427801</v>
      </c>
      <c r="AA190" s="10">
        <f>SUMIFS('Historical Data'!U$2:U$93,'Historical Data'!$B$2:$B$93,'Final Prices IND without CO2 '!$D190,'Historical Data'!$A$2:$A$93,'Final Prices IND without CO2 '!$C190)</f>
        <v>13.836991689626108</v>
      </c>
      <c r="AB190" s="12">
        <f>AA190*('Projection of Coal-OIl-Gas-CO2'!P$23/'Projection of Coal-OIl-Gas-CO2'!O$23)</f>
        <v>14.040408361645691</v>
      </c>
      <c r="AC190" s="12">
        <f>AB190*('Projection of Coal-OIl-Gas-CO2'!Q$23/'Projection of Coal-OIl-Gas-CO2'!P$23)</f>
        <v>13.248852607713802</v>
      </c>
      <c r="AD190" s="12">
        <f>AC190*('Projection of Coal-OIl-Gas-CO2'!R$23/'Projection of Coal-OIl-Gas-CO2'!Q$23)</f>
        <v>11.947099046046908</v>
      </c>
      <c r="AE190" s="12">
        <f>AD190*('Projection of Coal-OIl-Gas-CO2'!S$23/'Projection of Coal-OIl-Gas-CO2'!R$23)</f>
        <v>11.366360504364692</v>
      </c>
      <c r="AF190" s="12">
        <f>AE190*('Projection of Coal-OIl-Gas-CO2'!T$23/'Projection of Coal-OIl-Gas-CO2'!S$23)</f>
        <v>11.122771532985187</v>
      </c>
      <c r="AG190" s="12">
        <f>AF190*('Projection of Coal-OIl-Gas-CO2'!U$23/'Projection of Coal-OIl-Gas-CO2'!T$23)</f>
        <v>10.884422167167083</v>
      </c>
      <c r="AH190" s="12">
        <f>AG190*('Projection of Coal-OIl-Gas-CO2'!V$23/'Projection of Coal-OIl-Gas-CO2'!U$23)</f>
        <v>10.646527116958479</v>
      </c>
      <c r="AI190" s="12">
        <f>AH190*('Projection of Coal-OIl-Gas-CO2'!W$23/'Projection of Coal-OIl-Gas-CO2'!V$23)</f>
        <v>10.410117604416522</v>
      </c>
      <c r="AJ190" s="12">
        <f>AI190*('Projection of Coal-OIl-Gas-CO2'!X$23/'Projection of Coal-OIl-Gas-CO2'!W$23)</f>
        <v>10.147912620526293</v>
      </c>
      <c r="AK190" s="12">
        <f>AJ190*('Projection of Coal-OIl-Gas-CO2'!Y$23/'Projection of Coal-OIl-Gas-CO2'!X$23)</f>
        <v>9.8712675796851244</v>
      </c>
      <c r="AL190" s="12">
        <f>AK190*('Projection of Coal-OIl-Gas-CO2'!Z$23/'Projection of Coal-OIl-Gas-CO2'!Y$23)</f>
        <v>9.5975456053509998</v>
      </c>
      <c r="AM190" s="12">
        <f>AL190*('Projection of Coal-OIl-Gas-CO2'!AA$23/'Projection of Coal-OIl-Gas-CO2'!Z$23)</f>
        <v>9.3288671359813744</v>
      </c>
      <c r="AN190" s="12">
        <f>AM190*('Projection of Coal-OIl-Gas-CO2'!AB$23/'Projection of Coal-OIl-Gas-CO2'!AA$23)</f>
        <v>9.0638504710796397</v>
      </c>
      <c r="AO190" s="12">
        <f>AN190*('Projection of Coal-OIl-Gas-CO2'!AC$23/'Projection of Coal-OIl-Gas-CO2'!AB$23)</f>
        <v>8.7977949023191861</v>
      </c>
      <c r="AP190" s="12">
        <f>AO190*('Projection of Coal-OIl-Gas-CO2'!AD$23/'Projection of Coal-OIl-Gas-CO2'!AC$23)</f>
        <v>8.5345198871225136</v>
      </c>
      <c r="AQ190" s="12">
        <f>AP190*('Projection of Coal-OIl-Gas-CO2'!AE$23/'Projection of Coal-OIl-Gas-CO2'!AD$23)</f>
        <v>8.271994582354198</v>
      </c>
      <c r="AR190" s="12">
        <f>AQ190*('Projection of Coal-OIl-Gas-CO2'!AF$23/'Projection of Coal-OIl-Gas-CO2'!AE$23)</f>
        <v>8.0072140828001324</v>
      </c>
      <c r="AS190" s="12">
        <f>AR190*('Projection of Coal-OIl-Gas-CO2'!AG$23/'Projection of Coal-OIl-Gas-CO2'!AF$23)</f>
        <v>7.7430746076100903</v>
      </c>
      <c r="AT190" s="12">
        <f>AS190*('Projection of Coal-OIl-Gas-CO2'!AH$23/'Projection of Coal-OIl-Gas-CO2'!AG$23)</f>
        <v>7.4792445626202833</v>
      </c>
      <c r="AU190" s="12">
        <f>AT190*('Projection of Coal-OIl-Gas-CO2'!AI$23/'Projection of Coal-OIl-Gas-CO2'!AH$23)</f>
        <v>7.2156909848858346</v>
      </c>
      <c r="AV190" s="12">
        <f>AU190*('Projection of Coal-OIl-Gas-CO2'!AJ$23/'Projection of Coal-OIl-Gas-CO2'!AI$23)</f>
        <v>6.9522885320474019</v>
      </c>
      <c r="AW190" s="12">
        <f>AV190*('Projection of Coal-OIl-Gas-CO2'!AK$23/'Projection of Coal-OIl-Gas-CO2'!AJ$23)</f>
        <v>6.6880121599816054</v>
      </c>
      <c r="AX190" s="12">
        <f>AW190*('Projection of Coal-OIl-Gas-CO2'!AL$23/'Projection of Coal-OIl-Gas-CO2'!AK$23)</f>
        <v>6.423797331887088</v>
      </c>
      <c r="AY190" s="12">
        <f>AX190*('Projection of Coal-OIl-Gas-CO2'!AM$23/'Projection of Coal-OIl-Gas-CO2'!AL$23)</f>
        <v>6.1781944783607763</v>
      </c>
      <c r="AZ190" s="12">
        <f>AY190*('Projection of Coal-OIl-Gas-CO2'!AN$23/'Projection of Coal-OIl-Gas-CO2'!AM$23)</f>
        <v>5.9289020829259451</v>
      </c>
      <c r="BA190" s="12">
        <f>AZ190*('Projection of Coal-OIl-Gas-CO2'!AO$23/'Projection of Coal-OIl-Gas-CO2'!AN$23)</f>
        <v>5.685716758898109</v>
      </c>
      <c r="BB190" s="12">
        <f>BA190*('Projection of Coal-OIl-Gas-CO2'!AP$23/'Projection of Coal-OIl-Gas-CO2'!AO$23)</f>
        <v>5.4493771971277321</v>
      </c>
      <c r="BC190" s="12">
        <f>BB190*('Projection of Coal-OIl-Gas-CO2'!AQ$23/'Projection of Coal-OIl-Gas-CO2'!AP$23)</f>
        <v>5.2189064214591667</v>
      </c>
      <c r="BD190" s="12">
        <f>BC190*('Projection of Coal-OIl-Gas-CO2'!AR$23/'Projection of Coal-OIl-Gas-CO2'!AQ$23)</f>
        <v>4.9910918120045258</v>
      </c>
      <c r="BE190" s="12">
        <f>BD190*('Projection of Coal-OIl-Gas-CO2'!AS$23/'Projection of Coal-OIl-Gas-CO2'!AR$23)</f>
        <v>4.7702391929582806</v>
      </c>
      <c r="BF190" s="12">
        <f>BE190*('Projection of Coal-OIl-Gas-CO2'!AT$23/'Projection of Coal-OIl-Gas-CO2'!AS$23)</f>
        <v>4.5543908529597577</v>
      </c>
      <c r="BG190" s="12">
        <f>BF190*('Projection of Coal-OIl-Gas-CO2'!AU$23/'Projection of Coal-OIl-Gas-CO2'!AT$23)</f>
        <v>4.3433018305234059</v>
      </c>
      <c r="BH190" s="12">
        <f>BG190*('Projection of Coal-OIl-Gas-CO2'!AV$23/'Projection of Coal-OIl-Gas-CO2'!AU$23)</f>
        <v>4.137296717211548</v>
      </c>
    </row>
    <row r="191" spans="1:60" x14ac:dyDescent="0.3">
      <c r="A191" s="9" t="s">
        <v>147</v>
      </c>
      <c r="B191" s="9" t="s">
        <v>119</v>
      </c>
      <c r="C191" s="9" t="s">
        <v>17</v>
      </c>
      <c r="D191" s="36" t="s">
        <v>81</v>
      </c>
      <c r="E191" s="36" t="s">
        <v>79</v>
      </c>
      <c r="F191" s="36" t="s">
        <v>90</v>
      </c>
      <c r="G191" s="36" t="s">
        <v>90</v>
      </c>
      <c r="H191" s="36" t="s">
        <v>80</v>
      </c>
      <c r="I191" s="9" t="s">
        <v>145</v>
      </c>
      <c r="J191" s="10">
        <f>SUMIFS('Historical Data'!D$2:D$93,'Historical Data'!$B$2:$B$93,'Final Prices IND without CO2 '!$D191,'Historical Data'!$A$2:$A$93,'Final Prices IND without CO2 '!$C191)</f>
        <v>11.668600638593448</v>
      </c>
      <c r="K191" s="10">
        <f>SUMIFS('Historical Data'!E$2:E$93,'Historical Data'!$B$2:$B$93,'Final Prices IND without CO2 '!$D191,'Historical Data'!$A$2:$A$93,'Final Prices IND without CO2 '!$C191)</f>
        <v>14.462405600141125</v>
      </c>
      <c r="L191" s="10">
        <f>SUMIFS('Historical Data'!F$2:F$93,'Historical Data'!$B$2:$B$93,'Final Prices IND without CO2 '!$D191,'Historical Data'!$A$2:$A$93,'Final Prices IND without CO2 '!$C191)</f>
        <v>11.852862206866805</v>
      </c>
      <c r="M191" s="10">
        <f>SUMIFS('Historical Data'!G$2:G$93,'Historical Data'!$B$2:$B$93,'Final Prices IND without CO2 '!$D191,'Historical Data'!$A$2:$A$93,'Final Prices IND without CO2 '!$C191)</f>
        <v>10.890291190964616</v>
      </c>
      <c r="N191" s="10">
        <f>SUMIFS('Historical Data'!H$2:H$93,'Historical Data'!$B$2:$B$93,'Final Prices IND without CO2 '!$D191,'Historical Data'!$A$2:$A$93,'Final Prices IND without CO2 '!$C191)</f>
        <v>13.502364831945433</v>
      </c>
      <c r="O191" s="10">
        <f>SUMIFS('Historical Data'!I$2:I$93,'Historical Data'!$B$2:$B$93,'Final Prices IND without CO2 '!$D191,'Historical Data'!$A$2:$A$93,'Final Prices IND without CO2 '!$C191)</f>
        <v>14.992689486256324</v>
      </c>
      <c r="P191" s="10">
        <f>SUMIFS('Historical Data'!J$2:J$93,'Historical Data'!$B$2:$B$93,'Final Prices IND without CO2 '!$D191,'Historical Data'!$A$2:$A$93,'Final Prices IND without CO2 '!$C191)</f>
        <v>13.700687223113736</v>
      </c>
      <c r="Q191" s="10">
        <f>SUMIFS('Historical Data'!K$2:K$93,'Historical Data'!$B$2:$B$93,'Final Prices IND without CO2 '!$D191,'Historical Data'!$A$2:$A$93,'Final Prices IND without CO2 '!$C191)</f>
        <v>14.909944257626112</v>
      </c>
      <c r="R191" s="10">
        <f>SUMIFS('Historical Data'!L$2:L$93,'Historical Data'!$B$2:$B$93,'Final Prices IND without CO2 '!$D191,'Historical Data'!$A$2:$A$93,'Final Prices IND without CO2 '!$C191)</f>
        <v>22.989322860681458</v>
      </c>
      <c r="S191" s="10">
        <f>SUMIFS('Historical Data'!M$2:M$93,'Historical Data'!$B$2:$B$93,'Final Prices IND without CO2 '!$D191,'Historical Data'!$A$2:$A$93,'Final Prices IND without CO2 '!$C191)</f>
        <v>17.001706165217346</v>
      </c>
      <c r="T191" s="10">
        <f>SUMIFS('Historical Data'!N$2:N$93,'Historical Data'!$B$2:$B$93,'Final Prices IND without CO2 '!$D191,'Historical Data'!$A$2:$A$93,'Final Prices IND without CO2 '!$C191)</f>
        <v>18.752830192127625</v>
      </c>
      <c r="U191" s="10">
        <f>SUMIFS('Historical Data'!O$2:O$93,'Historical Data'!$B$2:$B$93,'Final Prices IND without CO2 '!$D191,'Historical Data'!$A$2:$A$93,'Final Prices IND without CO2 '!$C191)</f>
        <v>22.802075775218078</v>
      </c>
      <c r="V191" s="10">
        <f>SUMIFS('Historical Data'!P$2:P$93,'Historical Data'!$B$2:$B$93,'Final Prices IND without CO2 '!$D191,'Historical Data'!$A$2:$A$93,'Final Prices IND without CO2 '!$C191)</f>
        <v>20.404293978058352</v>
      </c>
      <c r="W191" s="10">
        <f>SUMIFS('Historical Data'!Q$2:Q$93,'Historical Data'!$B$2:$B$93,'Final Prices IND without CO2 '!$D191,'Historical Data'!$A$2:$A$93,'Final Prices IND without CO2 '!$C191)</f>
        <v>16.218721450200029</v>
      </c>
      <c r="X191" s="10">
        <f>SUMIFS('Historical Data'!R$2:R$93,'Historical Data'!$B$2:$B$93,'Final Prices IND without CO2 '!$D191,'Historical Data'!$A$2:$A$93,'Final Prices IND without CO2 '!$C191)</f>
        <v>14.888240160517414</v>
      </c>
      <c r="Y191" s="10">
        <f>SUMIFS('Historical Data'!S$2:S$93,'Historical Data'!$B$2:$B$93,'Final Prices IND without CO2 '!$D191,'Historical Data'!$A$2:$A$93,'Final Prices IND without CO2 '!$C191)</f>
        <v>14.344166862160906</v>
      </c>
      <c r="Z191" s="10">
        <f>SUMIFS('Historical Data'!T$2:T$93,'Historical Data'!$B$2:$B$93,'Final Prices IND without CO2 '!$D191,'Historical Data'!$A$2:$A$93,'Final Prices IND without CO2 '!$C191)</f>
        <v>13.755065660847546</v>
      </c>
      <c r="AA191" s="10">
        <f>SUMIFS('Historical Data'!U$2:U$93,'Historical Data'!$B$2:$B$93,'Final Prices IND without CO2 '!$D191,'Historical Data'!$A$2:$A$93,'Final Prices IND without CO2 '!$C191)</f>
        <v>15.199311790316536</v>
      </c>
      <c r="AB191" s="12">
        <f>AA191*('Projection of Coal-OIl-Gas-CO2'!P$23/'Projection of Coal-OIl-Gas-CO2'!O$23)</f>
        <v>15.422755837312108</v>
      </c>
      <c r="AC191" s="12">
        <f>AB191*('Projection of Coal-OIl-Gas-CO2'!Q$23/'Projection of Coal-OIl-Gas-CO2'!P$23)</f>
        <v>14.553267514033731</v>
      </c>
      <c r="AD191" s="12">
        <f>AC191*('Projection of Coal-OIl-Gas-CO2'!R$23/'Projection of Coal-OIl-Gas-CO2'!Q$23)</f>
        <v>13.123349891638686</v>
      </c>
      <c r="AE191" s="12">
        <f>AD191*('Projection of Coal-OIl-Gas-CO2'!S$23/'Projection of Coal-OIl-Gas-CO2'!R$23)</f>
        <v>12.485434775284357</v>
      </c>
      <c r="AF191" s="12">
        <f>AE191*('Projection of Coal-OIl-Gas-CO2'!T$23/'Projection of Coal-OIl-Gas-CO2'!S$23)</f>
        <v>12.217863267855082</v>
      </c>
      <c r="AG191" s="12">
        <f>AF191*('Projection of Coal-OIl-Gas-CO2'!U$23/'Projection of Coal-OIl-Gas-CO2'!T$23)</f>
        <v>11.956047231005856</v>
      </c>
      <c r="AH191" s="12">
        <f>AG191*('Projection of Coal-OIl-Gas-CO2'!V$23/'Projection of Coal-OIl-Gas-CO2'!U$23)</f>
        <v>11.694730239379385</v>
      </c>
      <c r="AI191" s="12">
        <f>AH191*('Projection of Coal-OIl-Gas-CO2'!W$23/'Projection of Coal-OIl-Gas-CO2'!V$23)</f>
        <v>11.435045043932176</v>
      </c>
      <c r="AJ191" s="12">
        <f>AI191*('Projection of Coal-OIl-Gas-CO2'!X$23/'Projection of Coal-OIl-Gas-CO2'!W$23)</f>
        <v>11.147024685712955</v>
      </c>
      <c r="AK191" s="12">
        <f>AJ191*('Projection of Coal-OIl-Gas-CO2'!Y$23/'Projection of Coal-OIl-Gas-CO2'!X$23)</f>
        <v>10.843142575691726</v>
      </c>
      <c r="AL191" s="12">
        <f>AK191*('Projection of Coal-OIl-Gas-CO2'!Z$23/'Projection of Coal-OIl-Gas-CO2'!Y$23)</f>
        <v>10.542471322496965</v>
      </c>
      <c r="AM191" s="12">
        <f>AL191*('Projection of Coal-OIl-Gas-CO2'!AA$23/'Projection of Coal-OIl-Gas-CO2'!Z$23)</f>
        <v>10.247340132214067</v>
      </c>
      <c r="AN191" s="12">
        <f>AM191*('Projection of Coal-OIl-Gas-CO2'!AB$23/'Projection of Coal-OIl-Gas-CO2'!AA$23)</f>
        <v>9.9562312691155057</v>
      </c>
      <c r="AO191" s="12">
        <f>AN191*('Projection of Coal-OIl-Gas-CO2'!AC$23/'Projection of Coal-OIl-Gas-CO2'!AB$23)</f>
        <v>9.6639812169475992</v>
      </c>
      <c r="AP191" s="12">
        <f>AO191*('Projection of Coal-OIl-Gas-CO2'!AD$23/'Projection of Coal-OIl-Gas-CO2'!AC$23)</f>
        <v>9.3747854775605024</v>
      </c>
      <c r="AQ191" s="12">
        <f>AP191*('Projection of Coal-OIl-Gas-CO2'!AE$23/'Projection of Coal-OIl-Gas-CO2'!AD$23)</f>
        <v>9.0864132612923481</v>
      </c>
      <c r="AR191" s="12">
        <f>AQ191*('Projection of Coal-OIl-Gas-CO2'!AF$23/'Projection of Coal-OIl-Gas-CO2'!AE$23)</f>
        <v>8.7955638151851243</v>
      </c>
      <c r="AS191" s="12">
        <f>AR191*('Projection of Coal-OIl-Gas-CO2'!AG$23/'Projection of Coal-OIl-Gas-CO2'!AF$23)</f>
        <v>8.5054185054532443</v>
      </c>
      <c r="AT191" s="12">
        <f>AS191*('Projection of Coal-OIl-Gas-CO2'!AH$23/'Projection of Coal-OIl-Gas-CO2'!AG$23)</f>
        <v>8.2156130908514751</v>
      </c>
      <c r="AU191" s="12">
        <f>AT191*('Projection of Coal-OIl-Gas-CO2'!AI$23/'Projection of Coal-OIl-Gas-CO2'!AH$23)</f>
        <v>7.9261113630703868</v>
      </c>
      <c r="AV191" s="12">
        <f>AU191*('Projection of Coal-OIl-Gas-CO2'!AJ$23/'Projection of Coal-OIl-Gas-CO2'!AI$23)</f>
        <v>7.636775639176947</v>
      </c>
      <c r="AW191" s="12">
        <f>AV191*('Projection of Coal-OIl-Gas-CO2'!AK$23/'Projection of Coal-OIl-Gas-CO2'!AJ$23)</f>
        <v>7.3464799543964725</v>
      </c>
      <c r="AX191" s="12">
        <f>AW191*('Projection of Coal-OIl-Gas-CO2'!AL$23/'Projection of Coal-OIl-Gas-CO2'!AK$23)</f>
        <v>7.0562518728948955</v>
      </c>
      <c r="AY191" s="12">
        <f>AX191*('Projection of Coal-OIl-Gas-CO2'!AM$23/'Projection of Coal-OIl-Gas-CO2'!AL$23)</f>
        <v>6.7864682066853854</v>
      </c>
      <c r="AZ191" s="12">
        <f>AY191*('Projection of Coal-OIl-Gas-CO2'!AN$23/'Projection of Coal-OIl-Gas-CO2'!AM$23)</f>
        <v>6.5126317449630271</v>
      </c>
      <c r="BA191" s="12">
        <f>AZ191*('Projection of Coal-OIl-Gas-CO2'!AO$23/'Projection of Coal-OIl-Gas-CO2'!AN$23)</f>
        <v>6.2455036259587065</v>
      </c>
      <c r="BB191" s="12">
        <f>BA191*('Projection of Coal-OIl-Gas-CO2'!AP$23/'Projection of Coal-OIl-Gas-CO2'!AO$23)</f>
        <v>5.9858952682816629</v>
      </c>
      <c r="BC191" s="12">
        <f>BB191*('Projection of Coal-OIl-Gas-CO2'!AQ$23/'Projection of Coal-OIl-Gas-CO2'!AP$23)</f>
        <v>5.7327335076535277</v>
      </c>
      <c r="BD191" s="12">
        <f>BC191*('Projection of Coal-OIl-Gas-CO2'!AR$23/'Projection of Coal-OIl-Gas-CO2'!AQ$23)</f>
        <v>5.4824894259080503</v>
      </c>
      <c r="BE191" s="12">
        <f>BD191*('Projection of Coal-OIl-Gas-CO2'!AS$23/'Projection of Coal-OIl-Gas-CO2'!AR$23)</f>
        <v>5.239892776875692</v>
      </c>
      <c r="BF191" s="12">
        <f>BE191*('Projection of Coal-OIl-Gas-CO2'!AT$23/'Projection of Coal-OIl-Gas-CO2'!AS$23)</f>
        <v>5.0027931028533787</v>
      </c>
      <c r="BG191" s="12">
        <f>BF191*('Projection of Coal-OIl-Gas-CO2'!AU$23/'Projection of Coal-OIl-Gas-CO2'!AT$23)</f>
        <v>4.7709213246887181</v>
      </c>
      <c r="BH191" s="12">
        <f>BG191*('Projection of Coal-OIl-Gas-CO2'!AV$23/'Projection of Coal-OIl-Gas-CO2'!AU$23)</f>
        <v>4.5446339915848109</v>
      </c>
    </row>
    <row r="192" spans="1:60" x14ac:dyDescent="0.3">
      <c r="A192" s="9" t="s">
        <v>147</v>
      </c>
      <c r="B192" s="9" t="s">
        <v>119</v>
      </c>
      <c r="C192" s="9" t="s">
        <v>19</v>
      </c>
      <c r="D192" s="36" t="s">
        <v>81</v>
      </c>
      <c r="E192" s="36" t="s">
        <v>79</v>
      </c>
      <c r="F192" s="36" t="s">
        <v>90</v>
      </c>
      <c r="G192" s="36" t="s">
        <v>90</v>
      </c>
      <c r="H192" s="36" t="s">
        <v>80</v>
      </c>
      <c r="I192" s="9" t="s">
        <v>145</v>
      </c>
      <c r="J192" s="10">
        <f>SUMIFS('Historical Data'!D$2:D$93,'Historical Data'!$B$2:$B$93,'Final Prices IND without CO2 '!$D192,'Historical Data'!$A$2:$A$93,'Final Prices IND without CO2 '!$C192)</f>
        <v>31.11281882772661</v>
      </c>
      <c r="K192" s="10">
        <f>SUMIFS('Historical Data'!E$2:E$93,'Historical Data'!$B$2:$B$93,'Final Prices IND without CO2 '!$D192,'Historical Data'!$A$2:$A$93,'Final Prices IND without CO2 '!$C192)</f>
        <v>31.249872452631632</v>
      </c>
      <c r="L192" s="10">
        <f>SUMIFS('Historical Data'!F$2:F$93,'Historical Data'!$B$2:$B$93,'Final Prices IND without CO2 '!$D192,'Historical Data'!$A$2:$A$93,'Final Prices IND without CO2 '!$C192)</f>
        <v>30.504955270582698</v>
      </c>
      <c r="M192" s="10">
        <f>SUMIFS('Historical Data'!G$2:G$93,'Historical Data'!$B$2:$B$93,'Final Prices IND without CO2 '!$D192,'Historical Data'!$A$2:$A$93,'Final Prices IND without CO2 '!$C192)</f>
        <v>30.538890357469874</v>
      </c>
      <c r="N192" s="10">
        <f>SUMIFS('Historical Data'!H$2:H$93,'Historical Data'!$B$2:$B$93,'Final Prices IND without CO2 '!$D192,'Historical Data'!$A$2:$A$93,'Final Prices IND without CO2 '!$C192)</f>
        <v>31.554657861485193</v>
      </c>
      <c r="O192" s="10">
        <f>SUMIFS('Historical Data'!I$2:I$93,'Historical Data'!$B$2:$B$93,'Final Prices IND without CO2 '!$D192,'Historical Data'!$A$2:$A$93,'Final Prices IND without CO2 '!$C192)</f>
        <v>30.586001993832078</v>
      </c>
      <c r="P192" s="10">
        <f>SUMIFS('Historical Data'!J$2:J$93,'Historical Data'!$B$2:$B$93,'Final Prices IND without CO2 '!$D192,'Historical Data'!$A$2:$A$93,'Final Prices IND without CO2 '!$C192)</f>
        <v>29.972184912672873</v>
      </c>
      <c r="Q192" s="10">
        <f>SUMIFS('Historical Data'!K$2:K$93,'Historical Data'!$B$2:$B$93,'Final Prices IND without CO2 '!$D192,'Historical Data'!$A$2:$A$93,'Final Prices IND without CO2 '!$C192)</f>
        <v>31.98938768715492</v>
      </c>
      <c r="R192" s="10">
        <f>SUMIFS('Historical Data'!L$2:L$93,'Historical Data'!$B$2:$B$93,'Final Prices IND without CO2 '!$D192,'Historical Data'!$A$2:$A$93,'Final Prices IND without CO2 '!$C192)</f>
        <v>30.931358917813395</v>
      </c>
      <c r="S192" s="10">
        <f>SUMIFS('Historical Data'!M$2:M$93,'Historical Data'!$B$2:$B$93,'Final Prices IND without CO2 '!$D192,'Historical Data'!$A$2:$A$93,'Final Prices IND without CO2 '!$C192)</f>
        <v>31.225331676433296</v>
      </c>
      <c r="T192" s="10">
        <f>SUMIFS('Historical Data'!N$2:N$93,'Historical Data'!$B$2:$B$93,'Final Prices IND without CO2 '!$D192,'Historical Data'!$A$2:$A$93,'Final Prices IND without CO2 '!$C192)</f>
        <v>30.320597395303214</v>
      </c>
      <c r="U192" s="10">
        <f>SUMIFS('Historical Data'!O$2:O$93,'Historical Data'!$B$2:$B$93,'Final Prices IND without CO2 '!$D192,'Historical Data'!$A$2:$A$93,'Final Prices IND without CO2 '!$C192)</f>
        <v>37.943472034121129</v>
      </c>
      <c r="V192" s="10">
        <f>SUMIFS('Historical Data'!P$2:P$93,'Historical Data'!$B$2:$B$93,'Final Prices IND without CO2 '!$D192,'Historical Data'!$A$2:$A$93,'Final Prices IND without CO2 '!$C192)</f>
        <v>32.450164180391567</v>
      </c>
      <c r="W192" s="10">
        <f>SUMIFS('Historical Data'!Q$2:Q$93,'Historical Data'!$B$2:$B$93,'Final Prices IND without CO2 '!$D192,'Historical Data'!$A$2:$A$93,'Final Prices IND without CO2 '!$C192)</f>
        <v>29.405129260580853</v>
      </c>
      <c r="X192" s="10">
        <f>SUMIFS('Historical Data'!R$2:R$93,'Historical Data'!$B$2:$B$93,'Final Prices IND without CO2 '!$D192,'Historical Data'!$A$2:$A$93,'Final Prices IND without CO2 '!$C192)</f>
        <v>32.102819830011029</v>
      </c>
      <c r="Y192" s="10">
        <f>SUMIFS('Historical Data'!S$2:S$93,'Historical Data'!$B$2:$B$93,'Final Prices IND without CO2 '!$D192,'Historical Data'!$A$2:$A$93,'Final Prices IND without CO2 '!$C192)</f>
        <v>35.783087007071252</v>
      </c>
      <c r="Z192" s="10">
        <f>SUMIFS('Historical Data'!T$2:T$93,'Historical Data'!$B$2:$B$93,'Final Prices IND without CO2 '!$D192,'Historical Data'!$A$2:$A$93,'Final Prices IND without CO2 '!$C192)</f>
        <v>39.008986484393652</v>
      </c>
      <c r="AA192" s="10">
        <f>SUMIFS('Historical Data'!U$2:U$93,'Historical Data'!$B$2:$B$93,'Final Prices IND without CO2 '!$D192,'Historical Data'!$A$2:$A$93,'Final Prices IND without CO2 '!$C192)</f>
        <v>45.62394701778701</v>
      </c>
      <c r="AB192" s="12">
        <f>AA192*('Projection of Coal-OIl-Gas-CO2'!P$23/'Projection of Coal-OIl-Gas-CO2'!O$23)</f>
        <v>46.294661554221534</v>
      </c>
      <c r="AC192" s="12">
        <f>AB192*('Projection of Coal-OIl-Gas-CO2'!Q$23/'Projection of Coal-OIl-Gas-CO2'!P$23)</f>
        <v>43.684708568119191</v>
      </c>
      <c r="AD192" s="12">
        <f>AC192*('Projection of Coal-OIl-Gas-CO2'!R$23/'Projection of Coal-OIl-Gas-CO2'!Q$23)</f>
        <v>39.392508582754402</v>
      </c>
      <c r="AE192" s="12">
        <f>AD192*('Projection of Coal-OIl-Gas-CO2'!S$23/'Projection of Coal-OIl-Gas-CO2'!R$23)</f>
        <v>37.477671524872768</v>
      </c>
      <c r="AF192" s="12">
        <f>AE192*('Projection of Coal-OIl-Gas-CO2'!T$23/'Projection of Coal-OIl-Gas-CO2'!S$23)</f>
        <v>36.67449908872338</v>
      </c>
      <c r="AG192" s="12">
        <f>AF192*('Projection of Coal-OIl-Gas-CO2'!U$23/'Projection of Coal-OIl-Gas-CO2'!T$23)</f>
        <v>35.888602914054061</v>
      </c>
      <c r="AH192" s="12">
        <f>AG192*('Projection of Coal-OIl-Gas-CO2'!V$23/'Projection of Coal-OIl-Gas-CO2'!U$23)</f>
        <v>35.104204729104055</v>
      </c>
      <c r="AI192" s="12">
        <f>AH192*('Projection of Coal-OIl-Gas-CO2'!W$23/'Projection of Coal-OIl-Gas-CO2'!V$23)</f>
        <v>34.324704725298922</v>
      </c>
      <c r="AJ192" s="12">
        <f>AI192*('Projection of Coal-OIl-Gas-CO2'!X$23/'Projection of Coal-OIl-Gas-CO2'!W$23)</f>
        <v>33.460150741229086</v>
      </c>
      <c r="AK192" s="12">
        <f>AJ192*('Projection of Coal-OIl-Gas-CO2'!Y$23/'Projection of Coal-OIl-Gas-CO2'!X$23)</f>
        <v>32.547984356426397</v>
      </c>
      <c r="AL192" s="12">
        <f>AK192*('Projection of Coal-OIl-Gas-CO2'!Z$23/'Projection of Coal-OIl-Gas-CO2'!Y$23)</f>
        <v>31.645456037067294</v>
      </c>
      <c r="AM192" s="12">
        <f>AL192*('Projection of Coal-OIl-Gas-CO2'!AA$23/'Projection of Coal-OIl-Gas-CO2'!Z$23)</f>
        <v>30.759557387541467</v>
      </c>
      <c r="AN192" s="12">
        <f>AM192*('Projection of Coal-OIl-Gas-CO2'!AB$23/'Projection of Coal-OIl-Gas-CO2'!AA$23)</f>
        <v>29.885732603258887</v>
      </c>
      <c r="AO192" s="12">
        <f>AN192*('Projection of Coal-OIl-Gas-CO2'!AC$23/'Projection of Coal-OIl-Gas-CO2'!AB$23)</f>
        <v>29.00848229877149</v>
      </c>
      <c r="AP192" s="12">
        <f>AO192*('Projection of Coal-OIl-Gas-CO2'!AD$23/'Projection of Coal-OIl-Gas-CO2'!AC$23)</f>
        <v>28.14040015968591</v>
      </c>
      <c r="AQ192" s="12">
        <f>AP192*('Projection of Coal-OIl-Gas-CO2'!AE$23/'Projection of Coal-OIl-Gas-CO2'!AD$23)</f>
        <v>27.274789999309952</v>
      </c>
      <c r="AR192" s="12">
        <f>AQ192*('Projection of Coal-OIl-Gas-CO2'!AF$23/'Projection of Coal-OIl-Gas-CO2'!AE$23)</f>
        <v>26.401743909959858</v>
      </c>
      <c r="AS192" s="12">
        <f>AR192*('Projection of Coal-OIl-Gas-CO2'!AG$23/'Projection of Coal-OIl-Gas-CO2'!AF$23)</f>
        <v>25.530811434773689</v>
      </c>
      <c r="AT192" s="12">
        <f>AS192*('Projection of Coal-OIl-Gas-CO2'!AH$23/'Projection of Coal-OIl-Gas-CO2'!AG$23)</f>
        <v>24.660899226664199</v>
      </c>
      <c r="AU192" s="12">
        <f>AT192*('Projection of Coal-OIl-Gas-CO2'!AI$23/'Projection of Coal-OIl-Gas-CO2'!AH$23)</f>
        <v>23.791898598737276</v>
      </c>
      <c r="AV192" s="12">
        <f>AU192*('Projection of Coal-OIl-Gas-CO2'!AJ$23/'Projection of Coal-OIl-Gas-CO2'!AI$23)</f>
        <v>22.923396266567377</v>
      </c>
      <c r="AW192" s="12">
        <f>AV192*('Projection of Coal-OIl-Gas-CO2'!AK$23/'Projection of Coal-OIl-Gas-CO2'!AJ$23)</f>
        <v>22.052012408888071</v>
      </c>
      <c r="AX192" s="12">
        <f>AW192*('Projection of Coal-OIl-Gas-CO2'!AL$23/'Projection of Coal-OIl-Gas-CO2'!AK$23)</f>
        <v>21.180831476739684</v>
      </c>
      <c r="AY192" s="12">
        <f>AX192*('Projection of Coal-OIl-Gas-CO2'!AM$23/'Projection of Coal-OIl-Gas-CO2'!AL$23)</f>
        <v>20.371018778427327</v>
      </c>
      <c r="AZ192" s="12">
        <f>AY192*('Projection of Coal-OIl-Gas-CO2'!AN$23/'Projection of Coal-OIl-Gas-CO2'!AM$23)</f>
        <v>19.549040757743608</v>
      </c>
      <c r="BA192" s="12">
        <f>AZ192*('Projection of Coal-OIl-Gas-CO2'!AO$23/'Projection of Coal-OIl-Gas-CO2'!AN$23)</f>
        <v>18.74719924567075</v>
      </c>
      <c r="BB192" s="12">
        <f>BA192*('Projection of Coal-OIl-Gas-CO2'!AP$23/'Projection of Coal-OIl-Gas-CO2'!AO$23)</f>
        <v>17.967929886673971</v>
      </c>
      <c r="BC192" s="12">
        <f>BB192*('Projection of Coal-OIl-Gas-CO2'!AQ$23/'Projection of Coal-OIl-Gas-CO2'!AP$23)</f>
        <v>17.208011351336975</v>
      </c>
      <c r="BD192" s="12">
        <f>BC192*('Projection of Coal-OIl-Gas-CO2'!AR$23/'Projection of Coal-OIl-Gas-CO2'!AQ$23)</f>
        <v>16.456850845876179</v>
      </c>
      <c r="BE192" s="12">
        <f>BD192*('Projection of Coal-OIl-Gas-CO2'!AS$23/'Projection of Coal-OIl-Gas-CO2'!AR$23)</f>
        <v>15.728645726141972</v>
      </c>
      <c r="BF192" s="12">
        <f>BE192*('Projection of Coal-OIl-Gas-CO2'!AT$23/'Projection of Coal-OIl-Gas-CO2'!AS$23)</f>
        <v>15.016940938796248</v>
      </c>
      <c r="BG192" s="12">
        <f>BF192*('Projection of Coal-OIl-Gas-CO2'!AU$23/'Projection of Coal-OIl-Gas-CO2'!AT$23)</f>
        <v>14.320928785887828</v>
      </c>
      <c r="BH192" s="12">
        <f>BG192*('Projection of Coal-OIl-Gas-CO2'!AV$23/'Projection of Coal-OIl-Gas-CO2'!AU$23)</f>
        <v>13.64167952521364</v>
      </c>
    </row>
    <row r="193" spans="1:60" x14ac:dyDescent="0.3">
      <c r="A193" s="9" t="s">
        <v>147</v>
      </c>
      <c r="B193" s="9" t="s">
        <v>119</v>
      </c>
      <c r="C193" s="9" t="s">
        <v>21</v>
      </c>
      <c r="D193" s="36" t="s">
        <v>81</v>
      </c>
      <c r="E193" s="36" t="s">
        <v>79</v>
      </c>
      <c r="F193" s="36" t="s">
        <v>90</v>
      </c>
      <c r="G193" s="36" t="s">
        <v>90</v>
      </c>
      <c r="H193" s="36" t="s">
        <v>80</v>
      </c>
      <c r="I193" s="9" t="s">
        <v>145</v>
      </c>
      <c r="J193" s="10">
        <f>SUMIFS('Historical Data'!D$2:D$93,'Historical Data'!$B$2:$B$93,'Final Prices IND without CO2 '!$D193,'Historical Data'!$A$2:$A$93,'Final Prices IND without CO2 '!$C193)</f>
        <v>5.3101198354793331</v>
      </c>
      <c r="K193" s="10">
        <f>SUMIFS('Historical Data'!E$2:E$93,'Historical Data'!$B$2:$B$93,'Final Prices IND without CO2 '!$D193,'Historical Data'!$A$2:$A$93,'Final Prices IND without CO2 '!$C193)</f>
        <v>4.7903429775904742</v>
      </c>
      <c r="L193" s="10">
        <f>SUMIFS('Historical Data'!F$2:F$93,'Historical Data'!$B$2:$B$93,'Final Prices IND without CO2 '!$D193,'Historical Data'!$A$2:$A$93,'Final Prices IND without CO2 '!$C193)</f>
        <v>4.5767032429816359</v>
      </c>
      <c r="M193" s="10">
        <f>SUMIFS('Historical Data'!G$2:G$93,'Historical Data'!$B$2:$B$93,'Final Prices IND without CO2 '!$D193,'Historical Data'!$A$2:$A$93,'Final Prices IND without CO2 '!$C193)</f>
        <v>4.859453618667704</v>
      </c>
      <c r="N193" s="10">
        <f>SUMIFS('Historical Data'!H$2:H$93,'Historical Data'!$B$2:$B$93,'Final Prices IND without CO2 '!$D193,'Historical Data'!$A$2:$A$93,'Final Prices IND without CO2 '!$C193)</f>
        <v>4.1400012324707287</v>
      </c>
      <c r="O193" s="10">
        <f>SUMIFS('Historical Data'!I$2:I$93,'Historical Data'!$B$2:$B$93,'Final Prices IND without CO2 '!$D193,'Historical Data'!$A$2:$A$93,'Final Prices IND without CO2 '!$C193)</f>
        <v>4.9483812252411692</v>
      </c>
      <c r="P193" s="10">
        <f>SUMIFS('Historical Data'!J$2:J$93,'Historical Data'!$B$2:$B$93,'Final Prices IND without CO2 '!$D193,'Historical Data'!$A$2:$A$93,'Final Prices IND without CO2 '!$C193)</f>
        <v>4.6353255967383564</v>
      </c>
      <c r="Q193" s="10">
        <f>SUMIFS('Historical Data'!K$2:K$93,'Historical Data'!$B$2:$B$93,'Final Prices IND without CO2 '!$D193,'Historical Data'!$A$2:$A$93,'Final Prices IND without CO2 '!$C193)</f>
        <v>5.1380200073817761</v>
      </c>
      <c r="R193" s="10">
        <f>SUMIFS('Historical Data'!L$2:L$93,'Historical Data'!$B$2:$B$93,'Final Prices IND without CO2 '!$D193,'Historical Data'!$A$2:$A$93,'Final Prices IND without CO2 '!$C193)</f>
        <v>5.179723787110281</v>
      </c>
      <c r="S193" s="10">
        <f>SUMIFS('Historical Data'!M$2:M$93,'Historical Data'!$B$2:$B$93,'Final Prices IND without CO2 '!$D193,'Historical Data'!$A$2:$A$93,'Final Prices IND without CO2 '!$C193)</f>
        <v>5.4390063260999959</v>
      </c>
      <c r="T193" s="10">
        <f>SUMIFS('Historical Data'!N$2:N$93,'Historical Data'!$B$2:$B$93,'Final Prices IND without CO2 '!$D193,'Historical Data'!$A$2:$A$93,'Final Prices IND without CO2 '!$C193)</f>
        <v>5.4455294589706833</v>
      </c>
      <c r="U193" s="10">
        <f>SUMIFS('Historical Data'!O$2:O$93,'Historical Data'!$B$2:$B$93,'Final Prices IND without CO2 '!$D193,'Historical Data'!$A$2:$A$93,'Final Prices IND without CO2 '!$C193)</f>
        <v>7.5686590344535789</v>
      </c>
      <c r="V193" s="10">
        <f>SUMIFS('Historical Data'!P$2:P$93,'Historical Data'!$B$2:$B$93,'Final Prices IND without CO2 '!$D193,'Historical Data'!$A$2:$A$93,'Final Prices IND without CO2 '!$C193)</f>
        <v>6.6066775263728186</v>
      </c>
      <c r="W193" s="10">
        <f>SUMIFS('Historical Data'!Q$2:Q$93,'Historical Data'!$B$2:$B$93,'Final Prices IND without CO2 '!$D193,'Historical Data'!$A$2:$A$93,'Final Prices IND without CO2 '!$C193)</f>
        <v>5.3580398601041948</v>
      </c>
      <c r="X193" s="10">
        <f>SUMIFS('Historical Data'!R$2:R$93,'Historical Data'!$B$2:$B$93,'Final Prices IND without CO2 '!$D193,'Historical Data'!$A$2:$A$93,'Final Prices IND without CO2 '!$C193)</f>
        <v>6.872507058987658</v>
      </c>
      <c r="Y193" s="10">
        <f>SUMIFS('Historical Data'!S$2:S$93,'Historical Data'!$B$2:$B$93,'Final Prices IND without CO2 '!$D193,'Historical Data'!$A$2:$A$93,'Final Prices IND without CO2 '!$C193)</f>
        <v>8.4214529776383138</v>
      </c>
      <c r="Z193" s="10">
        <f>SUMIFS('Historical Data'!T$2:T$93,'Historical Data'!$B$2:$B$93,'Final Prices IND without CO2 '!$D193,'Historical Data'!$A$2:$A$93,'Final Prices IND without CO2 '!$C193)</f>
        <v>9.6549287839408215</v>
      </c>
      <c r="AA193" s="10">
        <f>SUMIFS('Historical Data'!U$2:U$93,'Historical Data'!$B$2:$B$93,'Final Prices IND without CO2 '!$D193,'Historical Data'!$A$2:$A$93,'Final Prices IND without CO2 '!$C193)</f>
        <v>11.302525630672875</v>
      </c>
      <c r="AB193" s="12">
        <f>AA193*('Projection of Coal-OIl-Gas-CO2'!P$23/'Projection of Coal-OIl-Gas-CO2'!O$23)</f>
        <v>11.468683289850425</v>
      </c>
      <c r="AC193" s="12">
        <f>AB193*('Projection of Coal-OIl-Gas-CO2'!Q$23/'Projection of Coal-OIl-Gas-CO2'!P$23)</f>
        <v>10.822113616499447</v>
      </c>
      <c r="AD193" s="12">
        <f>AC193*('Projection of Coal-OIl-Gas-CO2'!R$23/'Projection of Coal-OIl-Gas-CO2'!Q$23)</f>
        <v>9.7587970137590911</v>
      </c>
      <c r="AE193" s="12">
        <f>AD193*('Projection of Coal-OIl-Gas-CO2'!S$23/'Projection of Coal-OIl-Gas-CO2'!R$23)</f>
        <v>9.2844300126569763</v>
      </c>
      <c r="AF193" s="12">
        <f>AE193*('Projection of Coal-OIl-Gas-CO2'!T$23/'Projection of Coal-OIl-Gas-CO2'!S$23)</f>
        <v>9.0854582524563661</v>
      </c>
      <c r="AG193" s="12">
        <f>AF193*('Projection of Coal-OIl-Gas-CO2'!U$23/'Projection of Coal-OIl-Gas-CO2'!T$23)</f>
        <v>8.8907663803615478</v>
      </c>
      <c r="AH193" s="12">
        <f>AG193*('Projection of Coal-OIl-Gas-CO2'!V$23/'Projection of Coal-OIl-Gas-CO2'!U$23)</f>
        <v>8.69644560871515</v>
      </c>
      <c r="AI193" s="12">
        <f>AH193*('Projection of Coal-OIl-Gas-CO2'!W$23/'Projection of Coal-OIl-Gas-CO2'!V$23)</f>
        <v>8.5033382747818909</v>
      </c>
      <c r="AJ193" s="12">
        <f>AI193*('Projection of Coal-OIl-Gas-CO2'!X$23/'Projection of Coal-OIl-Gas-CO2'!W$23)</f>
        <v>8.2891603221325934</v>
      </c>
      <c r="AK193" s="12">
        <f>AJ193*('Projection of Coal-OIl-Gas-CO2'!Y$23/'Projection of Coal-OIl-Gas-CO2'!X$23)</f>
        <v>8.0631872396272328</v>
      </c>
      <c r="AL193" s="12">
        <f>AK193*('Projection of Coal-OIl-Gas-CO2'!Z$23/'Projection of Coal-OIl-Gas-CO2'!Y$23)</f>
        <v>7.8396018173053221</v>
      </c>
      <c r="AM193" s="12">
        <f>AL193*('Projection of Coal-OIl-Gas-CO2'!AA$23/'Projection of Coal-OIl-Gas-CO2'!Z$23)</f>
        <v>7.620136101449118</v>
      </c>
      <c r="AN193" s="12">
        <f>AM193*('Projection of Coal-OIl-Gas-CO2'!AB$23/'Projection of Coal-OIl-Gas-CO2'!AA$23)</f>
        <v>7.4036614720791381</v>
      </c>
      <c r="AO193" s="12">
        <f>AN193*('Projection of Coal-OIl-Gas-CO2'!AC$23/'Projection of Coal-OIl-Gas-CO2'!AB$23)</f>
        <v>7.1863382306875314</v>
      </c>
      <c r="AP193" s="12">
        <f>AO193*('Projection of Coal-OIl-Gas-CO2'!AD$23/'Projection of Coal-OIl-Gas-CO2'!AC$23)</f>
        <v>6.9712862400581592</v>
      </c>
      <c r="AQ193" s="12">
        <f>AP193*('Projection of Coal-OIl-Gas-CO2'!AE$23/'Projection of Coal-OIl-Gas-CO2'!AD$23)</f>
        <v>6.7568466384163752</v>
      </c>
      <c r="AR193" s="12">
        <f>AQ193*('Projection of Coal-OIl-Gas-CO2'!AF$23/'Projection of Coal-OIl-Gas-CO2'!AE$23)</f>
        <v>6.5405649169381537</v>
      </c>
      <c r="AS193" s="12">
        <f>AR193*('Projection of Coal-OIl-Gas-CO2'!AG$23/'Projection of Coal-OIl-Gas-CO2'!AF$23)</f>
        <v>6.3248068059720124</v>
      </c>
      <c r="AT193" s="12">
        <f>AS193*('Projection of Coal-OIl-Gas-CO2'!AH$23/'Projection of Coal-OIl-Gas-CO2'!AG$23)</f>
        <v>6.1093014481221193</v>
      </c>
      <c r="AU193" s="12">
        <f>AT193*('Projection of Coal-OIl-Gas-CO2'!AI$23/'Projection of Coal-OIl-Gas-CO2'!AH$23)</f>
        <v>5.8940219181334994</v>
      </c>
      <c r="AV193" s="12">
        <f>AU193*('Projection of Coal-OIl-Gas-CO2'!AJ$23/'Projection of Coal-OIl-Gas-CO2'!AI$23)</f>
        <v>5.6788658321021339</v>
      </c>
      <c r="AW193" s="12">
        <f>AV193*('Projection of Coal-OIl-Gas-CO2'!AK$23/'Projection of Coal-OIl-Gas-CO2'!AJ$23)</f>
        <v>5.4629958991098118</v>
      </c>
      <c r="AX193" s="12">
        <f>AW193*('Projection of Coal-OIl-Gas-CO2'!AL$23/'Projection of Coal-OIl-Gas-CO2'!AK$23)</f>
        <v>5.2471762373273307</v>
      </c>
      <c r="AY193" s="12">
        <f>AX193*('Projection of Coal-OIl-Gas-CO2'!AM$23/'Projection of Coal-OIl-Gas-CO2'!AL$23)</f>
        <v>5.0465594696646949</v>
      </c>
      <c r="AZ193" s="12">
        <f>AY193*('Projection of Coal-OIl-Gas-CO2'!AN$23/'Projection of Coal-OIl-Gas-CO2'!AM$23)</f>
        <v>4.8429289586305329</v>
      </c>
      <c r="BA193" s="12">
        <f>AZ193*('Projection of Coal-OIl-Gas-CO2'!AO$23/'Projection of Coal-OIl-Gas-CO2'!AN$23)</f>
        <v>4.6442869113213048</v>
      </c>
      <c r="BB193" s="12">
        <f>BA193*('Projection of Coal-OIl-Gas-CO2'!AP$23/'Projection of Coal-OIl-Gas-CO2'!AO$23)</f>
        <v>4.4512367155584238</v>
      </c>
      <c r="BC193" s="12">
        <f>BB193*('Projection of Coal-OIl-Gas-CO2'!AQ$23/'Projection of Coal-OIl-Gas-CO2'!AP$23)</f>
        <v>4.262980343975288</v>
      </c>
      <c r="BD193" s="12">
        <f>BC193*('Projection of Coal-OIl-Gas-CO2'!AR$23/'Projection of Coal-OIl-Gas-CO2'!AQ$23)</f>
        <v>4.0768936193346095</v>
      </c>
      <c r="BE193" s="12">
        <f>BD193*('Projection of Coal-OIl-Gas-CO2'!AS$23/'Projection of Coal-OIl-Gas-CO2'!AR$23)</f>
        <v>3.8964936853487506</v>
      </c>
      <c r="BF193" s="12">
        <f>BE193*('Projection of Coal-OIl-Gas-CO2'!AT$23/'Projection of Coal-OIl-Gas-CO2'!AS$23)</f>
        <v>3.7201814167650711</v>
      </c>
      <c r="BG193" s="12">
        <f>BF193*('Projection of Coal-OIl-Gas-CO2'!AU$23/'Projection of Coal-OIl-Gas-CO2'!AT$23)</f>
        <v>3.5477567207070928</v>
      </c>
      <c r="BH193" s="12">
        <f>BG193*('Projection of Coal-OIl-Gas-CO2'!AV$23/'Projection of Coal-OIl-Gas-CO2'!AU$23)</f>
        <v>3.3794847346074999</v>
      </c>
    </row>
    <row r="194" spans="1:60" x14ac:dyDescent="0.3">
      <c r="A194" s="9" t="s">
        <v>147</v>
      </c>
      <c r="B194" s="9" t="s">
        <v>119</v>
      </c>
      <c r="C194" s="9" t="s">
        <v>23</v>
      </c>
      <c r="D194" s="36" t="s">
        <v>81</v>
      </c>
      <c r="E194" s="36" t="s">
        <v>79</v>
      </c>
      <c r="F194" s="36" t="s">
        <v>90</v>
      </c>
      <c r="G194" s="36" t="s">
        <v>90</v>
      </c>
      <c r="H194" s="36" t="s">
        <v>80</v>
      </c>
      <c r="I194" s="9" t="s">
        <v>145</v>
      </c>
      <c r="J194" s="10">
        <f>SUMIFS('Historical Data'!D$2:D$93,'Historical Data'!$B$2:$B$93,'Final Prices IND without CO2 '!$D194,'Historical Data'!$A$2:$A$93,'Final Prices IND without CO2 '!$C194)</f>
        <v>7.580271921379059</v>
      </c>
      <c r="K194" s="10">
        <f>SUMIFS('Historical Data'!E$2:E$93,'Historical Data'!$B$2:$B$93,'Final Prices IND without CO2 '!$D194,'Historical Data'!$A$2:$A$93,'Final Prices IND without CO2 '!$C194)</f>
        <v>9.1137858903479589</v>
      </c>
      <c r="L194" s="10">
        <f>SUMIFS('Historical Data'!F$2:F$93,'Historical Data'!$B$2:$B$93,'Final Prices IND without CO2 '!$D194,'Historical Data'!$A$2:$A$93,'Final Prices IND without CO2 '!$C194)</f>
        <v>7.7902999913833124</v>
      </c>
      <c r="M194" s="10">
        <f>SUMIFS('Historical Data'!G$2:G$93,'Historical Data'!$B$2:$B$93,'Final Prices IND without CO2 '!$D194,'Historical Data'!$A$2:$A$93,'Final Prices IND without CO2 '!$C194)</f>
        <v>6.4857252863495995</v>
      </c>
      <c r="N194" s="10">
        <f>SUMIFS('Historical Data'!H$2:H$93,'Historical Data'!$B$2:$B$93,'Final Prices IND without CO2 '!$D194,'Historical Data'!$A$2:$A$93,'Final Prices IND without CO2 '!$C194)</f>
        <v>8.6777077665924107</v>
      </c>
      <c r="O194" s="10">
        <f>SUMIFS('Historical Data'!I$2:I$93,'Historical Data'!$B$2:$B$93,'Final Prices IND without CO2 '!$D194,'Historical Data'!$A$2:$A$93,'Final Prices IND without CO2 '!$C194)</f>
        <v>9.759883328925385</v>
      </c>
      <c r="P194" s="10">
        <f>SUMIFS('Historical Data'!J$2:J$93,'Historical Data'!$B$2:$B$93,'Final Prices IND without CO2 '!$D194,'Historical Data'!$A$2:$A$93,'Final Prices IND without CO2 '!$C194)</f>
        <v>9.1579820509791432</v>
      </c>
      <c r="Q194" s="10">
        <f>SUMIFS('Historical Data'!K$2:K$93,'Historical Data'!$B$2:$B$93,'Final Prices IND without CO2 '!$D194,'Historical Data'!$A$2:$A$93,'Final Prices IND without CO2 '!$C194)</f>
        <v>10.198474190022681</v>
      </c>
      <c r="R194" s="10">
        <f>SUMIFS('Historical Data'!L$2:L$93,'Historical Data'!$B$2:$B$93,'Final Prices IND without CO2 '!$D194,'Historical Data'!$A$2:$A$93,'Final Prices IND without CO2 '!$C194)</f>
        <v>15.512186987684995</v>
      </c>
      <c r="S194" s="10">
        <f>SUMIFS('Historical Data'!M$2:M$93,'Historical Data'!$B$2:$B$93,'Final Prices IND without CO2 '!$D194,'Historical Data'!$A$2:$A$93,'Final Prices IND without CO2 '!$C194)</f>
        <v>12.832602135407214</v>
      </c>
      <c r="T194" s="10">
        <f>SUMIFS('Historical Data'!N$2:N$93,'Historical Data'!$B$2:$B$93,'Final Prices IND without CO2 '!$D194,'Historical Data'!$A$2:$A$93,'Final Prices IND without CO2 '!$C194)</f>
        <v>13.154784091640758</v>
      </c>
      <c r="U194" s="10">
        <f>SUMIFS('Historical Data'!O$2:O$93,'Historical Data'!$B$2:$B$93,'Final Prices IND without CO2 '!$D194,'Historical Data'!$A$2:$A$93,'Final Prices IND without CO2 '!$C194)</f>
        <v>15.296783235702229</v>
      </c>
      <c r="V194" s="10">
        <f>SUMIFS('Historical Data'!P$2:P$93,'Historical Data'!$B$2:$B$93,'Final Prices IND without CO2 '!$D194,'Historical Data'!$A$2:$A$93,'Final Prices IND without CO2 '!$C194)</f>
        <v>13.892268123852952</v>
      </c>
      <c r="W194" s="10">
        <f>SUMIFS('Historical Data'!Q$2:Q$93,'Historical Data'!$B$2:$B$93,'Final Prices IND without CO2 '!$D194,'Historical Data'!$A$2:$A$93,'Final Prices IND without CO2 '!$C194)</f>
        <v>12.820292990586774</v>
      </c>
      <c r="X194" s="10">
        <f>SUMIFS('Historical Data'!R$2:R$93,'Historical Data'!$B$2:$B$93,'Final Prices IND without CO2 '!$D194,'Historical Data'!$A$2:$A$93,'Final Prices IND without CO2 '!$C194)</f>
        <v>11.773018481139214</v>
      </c>
      <c r="Y194" s="10">
        <f>SUMIFS('Historical Data'!S$2:S$93,'Historical Data'!$B$2:$B$93,'Final Prices IND without CO2 '!$D194,'Historical Data'!$A$2:$A$93,'Final Prices IND without CO2 '!$C194)</f>
        <v>11.342787310256293</v>
      </c>
      <c r="Z194" s="10">
        <f>SUMIFS('Historical Data'!T$2:T$93,'Historical Data'!$B$2:$B$93,'Final Prices IND without CO2 '!$D194,'Historical Data'!$A$2:$A$93,'Final Prices IND without CO2 '!$C194)</f>
        <v>10.87694989390967</v>
      </c>
      <c r="AA194" s="10">
        <f>SUMIFS('Historical Data'!U$2:U$93,'Historical Data'!$B$2:$B$93,'Final Prices IND without CO2 '!$D194,'Historical Data'!$A$2:$A$93,'Final Prices IND without CO2 '!$C194)</f>
        <v>12.019001351317197</v>
      </c>
      <c r="AB194" s="12">
        <f>AA194*('Projection of Coal-OIl-Gas-CO2'!P$23/'Projection of Coal-OIl-Gas-CO2'!O$23)</f>
        <v>12.195691871245511</v>
      </c>
      <c r="AC194" s="12">
        <f>AB194*('Projection of Coal-OIl-Gas-CO2'!Q$23/'Projection of Coal-OIl-Gas-CO2'!P$23)</f>
        <v>11.508135653134683</v>
      </c>
      <c r="AD194" s="12">
        <f>AC194*('Projection of Coal-OIl-Gas-CO2'!R$23/'Projection of Coal-OIl-Gas-CO2'!Q$23)</f>
        <v>10.377414599909917</v>
      </c>
      <c r="AE194" s="12">
        <f>AD194*('Projection of Coal-OIl-Gas-CO2'!S$23/'Projection of Coal-OIl-Gas-CO2'!R$23)</f>
        <v>9.8729771127880959</v>
      </c>
      <c r="AF194" s="12">
        <f>AE194*('Projection of Coal-OIl-Gas-CO2'!T$23/'Projection of Coal-OIl-Gas-CO2'!S$23)</f>
        <v>9.6613923809441644</v>
      </c>
      <c r="AG194" s="12">
        <f>AF194*('Projection of Coal-OIl-Gas-CO2'!U$23/'Projection of Coal-OIl-Gas-CO2'!T$23)</f>
        <v>9.454358842577502</v>
      </c>
      <c r="AH194" s="12">
        <f>AG194*('Projection of Coal-OIl-Gas-CO2'!V$23/'Projection of Coal-OIl-Gas-CO2'!U$23)</f>
        <v>9.2477199289997394</v>
      </c>
      <c r="AI194" s="12">
        <f>AH194*('Projection of Coal-OIl-Gas-CO2'!W$23/'Projection of Coal-OIl-Gas-CO2'!V$23)</f>
        <v>9.0423713738772928</v>
      </c>
      <c r="AJ194" s="12">
        <f>AI194*('Projection of Coal-OIl-Gas-CO2'!X$23/'Projection of Coal-OIl-Gas-CO2'!W$23)</f>
        <v>8.8146165174469413</v>
      </c>
      <c r="AK194" s="12">
        <f>AJ194*('Projection of Coal-OIl-Gas-CO2'!Y$23/'Projection of Coal-OIl-Gas-CO2'!X$23)</f>
        <v>8.5743188288823067</v>
      </c>
      <c r="AL194" s="12">
        <f>AK194*('Projection of Coal-OIl-Gas-CO2'!Z$23/'Projection of Coal-OIl-Gas-CO2'!Y$23)</f>
        <v>8.336560156101319</v>
      </c>
      <c r="AM194" s="12">
        <f>AL194*('Projection of Coal-OIl-Gas-CO2'!AA$23/'Projection of Coal-OIl-Gas-CO2'!Z$23)</f>
        <v>8.1031823411211743</v>
      </c>
      <c r="AN194" s="12">
        <f>AM194*('Projection of Coal-OIl-Gas-CO2'!AB$23/'Projection of Coal-OIl-Gas-CO2'!AA$23)</f>
        <v>7.8729852198810448</v>
      </c>
      <c r="AO194" s="12">
        <f>AN194*('Projection of Coal-OIl-Gas-CO2'!AC$23/'Projection of Coal-OIl-Gas-CO2'!AB$23)</f>
        <v>7.6418856924559648</v>
      </c>
      <c r="AP194" s="12">
        <f>AO194*('Projection of Coal-OIl-Gas-CO2'!AD$23/'Projection of Coal-OIl-Gas-CO2'!AC$23)</f>
        <v>7.4132013921113167</v>
      </c>
      <c r="AQ194" s="12">
        <f>AP194*('Projection of Coal-OIl-Gas-CO2'!AE$23/'Projection of Coal-OIl-Gas-CO2'!AD$23)</f>
        <v>7.1851683005592752</v>
      </c>
      <c r="AR194" s="12">
        <f>AQ194*('Projection of Coal-OIl-Gas-CO2'!AF$23/'Projection of Coal-OIl-Gas-CO2'!AE$23)</f>
        <v>6.9551763157893012</v>
      </c>
      <c r="AS194" s="12">
        <f>AR194*('Projection of Coal-OIl-Gas-CO2'!AG$23/'Projection of Coal-OIl-Gas-CO2'!AF$23)</f>
        <v>6.7257411336011481</v>
      </c>
      <c r="AT194" s="12">
        <f>AS194*('Projection of Coal-OIl-Gas-CO2'!AH$23/'Projection of Coal-OIl-Gas-CO2'!AG$23)</f>
        <v>6.4965747267420682</v>
      </c>
      <c r="AU194" s="12">
        <f>AT194*('Projection of Coal-OIl-Gas-CO2'!AI$23/'Projection of Coal-OIl-Gas-CO2'!AH$23)</f>
        <v>6.2676484631446359</v>
      </c>
      <c r="AV194" s="12">
        <f>AU194*('Projection of Coal-OIl-Gas-CO2'!AJ$23/'Projection of Coal-OIl-Gas-CO2'!AI$23)</f>
        <v>6.0388534687110642</v>
      </c>
      <c r="AW194" s="12">
        <f>AV194*('Projection of Coal-OIl-Gas-CO2'!AK$23/'Projection of Coal-OIl-Gas-CO2'!AJ$23)</f>
        <v>5.8092993760131995</v>
      </c>
      <c r="AX194" s="12">
        <f>AW194*('Projection of Coal-OIl-Gas-CO2'!AL$23/'Projection of Coal-OIl-Gas-CO2'!AK$23)</f>
        <v>5.5797987412555115</v>
      </c>
      <c r="AY194" s="12">
        <f>AX194*('Projection of Coal-OIl-Gas-CO2'!AM$23/'Projection of Coal-OIl-Gas-CO2'!AL$23)</f>
        <v>5.366464723671819</v>
      </c>
      <c r="AZ194" s="12">
        <f>AY194*('Projection of Coal-OIl-Gas-CO2'!AN$23/'Projection of Coal-OIl-Gas-CO2'!AM$23)</f>
        <v>5.1499259192255682</v>
      </c>
      <c r="BA194" s="12">
        <f>AZ194*('Projection of Coal-OIl-Gas-CO2'!AO$23/'Projection of Coal-OIl-Gas-CO2'!AN$23)</f>
        <v>4.9386918010246879</v>
      </c>
      <c r="BB194" s="12">
        <f>BA194*('Projection of Coal-OIl-Gas-CO2'!AP$23/'Projection of Coal-OIl-Gas-CO2'!AO$23)</f>
        <v>4.7334040061048199</v>
      </c>
      <c r="BC194" s="12">
        <f>BB194*('Projection of Coal-OIl-Gas-CO2'!AQ$23/'Projection of Coal-OIl-Gas-CO2'!AP$23)</f>
        <v>4.5332139195359051</v>
      </c>
      <c r="BD194" s="12">
        <f>BC194*('Projection of Coal-OIl-Gas-CO2'!AR$23/'Projection of Coal-OIl-Gas-CO2'!AQ$23)</f>
        <v>4.3353310154840115</v>
      </c>
      <c r="BE194" s="12">
        <f>BD194*('Projection of Coal-OIl-Gas-CO2'!AS$23/'Projection of Coal-OIl-Gas-CO2'!AR$23)</f>
        <v>4.1434953920841036</v>
      </c>
      <c r="BF194" s="12">
        <f>BE194*('Projection of Coal-OIl-Gas-CO2'!AT$23/'Projection of Coal-OIl-Gas-CO2'!AS$23)</f>
        <v>3.956006554314055</v>
      </c>
      <c r="BG194" s="12">
        <f>BF194*('Projection of Coal-OIl-Gas-CO2'!AU$23/'Projection of Coal-OIl-Gas-CO2'!AT$23)</f>
        <v>3.7726517252573286</v>
      </c>
      <c r="BH194" s="12">
        <f>BG194*('Projection of Coal-OIl-Gas-CO2'!AV$23/'Projection of Coal-OIl-Gas-CO2'!AU$23)</f>
        <v>3.5937128496106978</v>
      </c>
    </row>
    <row r="195" spans="1:60" x14ac:dyDescent="0.3">
      <c r="A195" s="9" t="s">
        <v>147</v>
      </c>
      <c r="B195" s="9" t="s">
        <v>119</v>
      </c>
      <c r="C195" s="9" t="s">
        <v>25</v>
      </c>
      <c r="D195" s="36" t="s">
        <v>81</v>
      </c>
      <c r="E195" s="36" t="s">
        <v>79</v>
      </c>
      <c r="F195" s="36" t="s">
        <v>90</v>
      </c>
      <c r="G195" s="36" t="s">
        <v>90</v>
      </c>
      <c r="H195" s="36" t="s">
        <v>80</v>
      </c>
      <c r="I195" s="9" t="s">
        <v>145</v>
      </c>
      <c r="J195" s="10">
        <f>SUMIFS('Historical Data'!D$2:D$93,'Historical Data'!$B$2:$B$93,'Final Prices IND without CO2 '!$D195,'Historical Data'!$A$2:$A$93,'Final Prices IND without CO2 '!$C195)</f>
        <v>13.330107659715667</v>
      </c>
      <c r="K195" s="10">
        <f>SUMIFS('Historical Data'!E$2:E$93,'Historical Data'!$B$2:$B$93,'Final Prices IND without CO2 '!$D195,'Historical Data'!$A$2:$A$93,'Final Prices IND without CO2 '!$C195)</f>
        <v>12.21670039697843</v>
      </c>
      <c r="L195" s="10">
        <f>SUMIFS('Historical Data'!F$2:F$93,'Historical Data'!$B$2:$B$93,'Final Prices IND without CO2 '!$D195,'Historical Data'!$A$2:$A$93,'Final Prices IND without CO2 '!$C195)</f>
        <v>10.583197389733215</v>
      </c>
      <c r="M195" s="10">
        <f>SUMIFS('Historical Data'!G$2:G$93,'Historical Data'!$B$2:$B$93,'Final Prices IND without CO2 '!$D195,'Historical Data'!$A$2:$A$93,'Final Prices IND without CO2 '!$C195)</f>
        <v>9.7429331717034415</v>
      </c>
      <c r="N195" s="10">
        <f>SUMIFS('Historical Data'!H$2:H$93,'Historical Data'!$B$2:$B$93,'Final Prices IND without CO2 '!$D195,'Historical Data'!$A$2:$A$93,'Final Prices IND without CO2 '!$C195)</f>
        <v>11.439053703026186</v>
      </c>
      <c r="O195" s="10">
        <f>SUMIFS('Historical Data'!I$2:I$93,'Historical Data'!$B$2:$B$93,'Final Prices IND without CO2 '!$D195,'Historical Data'!$A$2:$A$93,'Final Prices IND without CO2 '!$C195)</f>
        <v>9.3752946816195841</v>
      </c>
      <c r="P195" s="10">
        <f>SUMIFS('Historical Data'!J$2:J$93,'Historical Data'!$B$2:$B$93,'Final Prices IND without CO2 '!$D195,'Historical Data'!$A$2:$A$93,'Final Prices IND without CO2 '!$C195)</f>
        <v>7.9893217909496919</v>
      </c>
      <c r="Q195" s="10">
        <f>SUMIFS('Historical Data'!K$2:K$93,'Historical Data'!$B$2:$B$93,'Final Prices IND without CO2 '!$D195,'Historical Data'!$A$2:$A$93,'Final Prices IND without CO2 '!$C195)</f>
        <v>9.1184775782734988</v>
      </c>
      <c r="R195" s="10">
        <f>SUMIFS('Historical Data'!L$2:L$93,'Historical Data'!$B$2:$B$93,'Final Prices IND without CO2 '!$D195,'Historical Data'!$A$2:$A$93,'Final Prices IND without CO2 '!$C195)</f>
        <v>14.431849523960727</v>
      </c>
      <c r="S195" s="10">
        <f>SUMIFS('Historical Data'!M$2:M$93,'Historical Data'!$B$2:$B$93,'Final Prices IND without CO2 '!$D195,'Historical Data'!$A$2:$A$93,'Final Prices IND without CO2 '!$C195)</f>
        <v>11.643298387931647</v>
      </c>
      <c r="T195" s="10">
        <f>SUMIFS('Historical Data'!N$2:N$93,'Historical Data'!$B$2:$B$93,'Final Prices IND without CO2 '!$D195,'Historical Data'!$A$2:$A$93,'Final Prices IND without CO2 '!$C195)</f>
        <v>12.207944818944677</v>
      </c>
      <c r="U195" s="10">
        <f>SUMIFS('Historical Data'!O$2:O$93,'Historical Data'!$B$2:$B$93,'Final Prices IND without CO2 '!$D195,'Historical Data'!$A$2:$A$93,'Final Prices IND without CO2 '!$C195)</f>
        <v>10.952030969201724</v>
      </c>
      <c r="V195" s="10">
        <f>SUMIFS('Historical Data'!P$2:P$93,'Historical Data'!$B$2:$B$93,'Final Prices IND without CO2 '!$D195,'Historical Data'!$A$2:$A$93,'Final Prices IND without CO2 '!$C195)</f>
        <v>10.665682324397174</v>
      </c>
      <c r="W195" s="10">
        <f>SUMIFS('Historical Data'!Q$2:Q$93,'Historical Data'!$B$2:$B$93,'Final Prices IND without CO2 '!$D195,'Historical Data'!$A$2:$A$93,'Final Prices IND without CO2 '!$C195)</f>
        <v>10.165431935482053</v>
      </c>
      <c r="X195" s="10">
        <f>SUMIFS('Historical Data'!R$2:R$93,'Historical Data'!$B$2:$B$93,'Final Prices IND without CO2 '!$D195,'Historical Data'!$A$2:$A$93,'Final Prices IND without CO2 '!$C195)</f>
        <v>9.5182276555913887</v>
      </c>
      <c r="Y195" s="10">
        <f>SUMIFS('Historical Data'!S$2:S$93,'Historical Data'!$B$2:$B$93,'Final Prices IND without CO2 '!$D195,'Historical Data'!$A$2:$A$93,'Final Prices IND without CO2 '!$C195)</f>
        <v>9.7237796068705418</v>
      </c>
      <c r="Z195" s="10">
        <f>SUMIFS('Historical Data'!T$2:T$93,'Historical Data'!$B$2:$B$93,'Final Prices IND without CO2 '!$D195,'Historical Data'!$A$2:$A$93,'Final Prices IND without CO2 '!$C195)</f>
        <v>9.3458816509098206</v>
      </c>
      <c r="AA195" s="10">
        <f>SUMIFS('Historical Data'!U$2:U$93,'Historical Data'!$B$2:$B$93,'Final Prices IND without CO2 '!$D195,'Historical Data'!$A$2:$A$93,'Final Prices IND without CO2 '!$C195)</f>
        <v>9.7063196249346504</v>
      </c>
      <c r="AB195" s="12">
        <f>AA195*('Projection of Coal-OIl-Gas-CO2'!P$23/'Projection of Coal-OIl-Gas-CO2'!O$23)</f>
        <v>9.8490115683823607</v>
      </c>
      <c r="AC195" s="12">
        <f>AB195*('Projection of Coal-OIl-Gas-CO2'!Q$23/'Projection of Coal-OIl-Gas-CO2'!P$23)</f>
        <v>9.2937540874965983</v>
      </c>
      <c r="AD195" s="12">
        <f>AC195*('Projection of Coal-OIl-Gas-CO2'!R$23/'Projection of Coal-OIl-Gas-CO2'!Q$23)</f>
        <v>8.3806050139224002</v>
      </c>
      <c r="AE195" s="12">
        <f>AD195*('Projection of Coal-OIl-Gas-CO2'!S$23/'Projection of Coal-OIl-Gas-CO2'!R$23)</f>
        <v>7.973230778935176</v>
      </c>
      <c r="AF195" s="12">
        <f>AE195*('Projection of Coal-OIl-Gas-CO2'!T$23/'Projection of Coal-OIl-Gas-CO2'!S$23)</f>
        <v>7.8023589256918768</v>
      </c>
      <c r="AG195" s="12">
        <f>AF195*('Projection of Coal-OIl-Gas-CO2'!U$23/'Projection of Coal-OIl-Gas-CO2'!T$23)</f>
        <v>7.6351625307727797</v>
      </c>
      <c r="AH195" s="12">
        <f>AG195*('Projection of Coal-OIl-Gas-CO2'!V$23/'Projection of Coal-OIl-Gas-CO2'!U$23)</f>
        <v>7.468284827417234</v>
      </c>
      <c r="AI195" s="12">
        <f>AH195*('Projection of Coal-OIl-Gas-CO2'!W$23/'Projection of Coal-OIl-Gas-CO2'!V$23)</f>
        <v>7.3024491933012143</v>
      </c>
      <c r="AJ195" s="12">
        <f>AI195*('Projection of Coal-OIl-Gas-CO2'!X$23/'Projection of Coal-OIl-Gas-CO2'!W$23)</f>
        <v>7.1185186513180554</v>
      </c>
      <c r="AK195" s="12">
        <f>AJ195*('Projection of Coal-OIl-Gas-CO2'!Y$23/'Projection of Coal-OIl-Gas-CO2'!X$23)</f>
        <v>6.9244587538136972</v>
      </c>
      <c r="AL195" s="12">
        <f>AK195*('Projection of Coal-OIl-Gas-CO2'!Z$23/'Projection of Coal-OIl-Gas-CO2'!Y$23)</f>
        <v>6.7324493177419065</v>
      </c>
      <c r="AM195" s="12">
        <f>AL195*('Projection of Coal-OIl-Gas-CO2'!AA$23/'Projection of Coal-OIl-Gas-CO2'!Z$23)</f>
        <v>6.5439777801030585</v>
      </c>
      <c r="AN195" s="12">
        <f>AM195*('Projection of Coal-OIl-Gas-CO2'!AB$23/'Projection of Coal-OIl-Gas-CO2'!AA$23)</f>
        <v>6.3580749109556427</v>
      </c>
      <c r="AO195" s="12">
        <f>AN195*('Projection of Coal-OIl-Gas-CO2'!AC$23/'Projection of Coal-OIl-Gas-CO2'!AB$23)</f>
        <v>6.1714432755316775</v>
      </c>
      <c r="AP195" s="12">
        <f>AO195*('Projection of Coal-OIl-Gas-CO2'!AD$23/'Projection of Coal-OIl-Gas-CO2'!AC$23)</f>
        <v>5.9867621321098534</v>
      </c>
      <c r="AQ195" s="12">
        <f>AP195*('Projection of Coal-OIl-Gas-CO2'!AE$23/'Projection of Coal-OIl-Gas-CO2'!AD$23)</f>
        <v>5.8026068926711352</v>
      </c>
      <c r="AR195" s="12">
        <f>AQ195*('Projection of Coal-OIl-Gas-CO2'!AF$23/'Projection of Coal-OIl-Gas-CO2'!AE$23)</f>
        <v>5.6168696878820015</v>
      </c>
      <c r="AS195" s="12">
        <f>AR195*('Projection of Coal-OIl-Gas-CO2'!AG$23/'Projection of Coal-OIl-Gas-CO2'!AF$23)</f>
        <v>5.4315821463942662</v>
      </c>
      <c r="AT195" s="12">
        <f>AS195*('Projection of Coal-OIl-Gas-CO2'!AH$23/'Projection of Coal-OIl-Gas-CO2'!AG$23)</f>
        <v>5.2465116628113453</v>
      </c>
      <c r="AU195" s="12">
        <f>AT195*('Projection of Coal-OIl-Gas-CO2'!AI$23/'Projection of Coal-OIl-Gas-CO2'!AH$23)</f>
        <v>5.0616351144136535</v>
      </c>
      <c r="AV195" s="12">
        <f>AU195*('Projection of Coal-OIl-Gas-CO2'!AJ$23/'Projection of Coal-OIl-Gas-CO2'!AI$23)</f>
        <v>4.8768645765258274</v>
      </c>
      <c r="AW195" s="12">
        <f>AV195*('Projection of Coal-OIl-Gas-CO2'!AK$23/'Projection of Coal-OIl-Gas-CO2'!AJ$23)</f>
        <v>4.6914810051450679</v>
      </c>
      <c r="AX195" s="12">
        <f>AW195*('Projection of Coal-OIl-Gas-CO2'!AL$23/'Projection of Coal-OIl-Gas-CO2'!AK$23)</f>
        <v>4.50614060539219</v>
      </c>
      <c r="AY195" s="12">
        <f>AX195*('Projection of Coal-OIl-Gas-CO2'!AM$23/'Projection of Coal-OIl-Gas-CO2'!AL$23)</f>
        <v>4.3338560618588113</v>
      </c>
      <c r="AZ195" s="12">
        <f>AY195*('Projection of Coal-OIl-Gas-CO2'!AN$23/'Projection of Coal-OIl-Gas-CO2'!AM$23)</f>
        <v>4.1589833926810025</v>
      </c>
      <c r="BA195" s="12">
        <f>AZ195*('Projection of Coal-OIl-Gas-CO2'!AO$23/'Projection of Coal-OIl-Gas-CO2'!AN$23)</f>
        <v>3.9883946884269448</v>
      </c>
      <c r="BB195" s="12">
        <f>BA195*('Projection of Coal-OIl-Gas-CO2'!AP$23/'Projection of Coal-OIl-Gas-CO2'!AO$23)</f>
        <v>3.8226081231086959</v>
      </c>
      <c r="BC195" s="12">
        <f>BB195*('Projection of Coal-OIl-Gas-CO2'!AQ$23/'Projection of Coal-OIl-Gas-CO2'!AP$23)</f>
        <v>3.6609383712562864</v>
      </c>
      <c r="BD195" s="12">
        <f>BC195*('Projection of Coal-OIl-Gas-CO2'!AR$23/'Projection of Coal-OIl-Gas-CO2'!AQ$23)</f>
        <v>3.5011318566470293</v>
      </c>
      <c r="BE195" s="12">
        <f>BD195*('Projection of Coal-OIl-Gas-CO2'!AS$23/'Projection of Coal-OIl-Gas-CO2'!AR$23)</f>
        <v>3.346209012249143</v>
      </c>
      <c r="BF195" s="12">
        <f>BE195*('Projection of Coal-OIl-Gas-CO2'!AT$23/'Projection of Coal-OIl-Gas-CO2'!AS$23)</f>
        <v>3.1947965502392131</v>
      </c>
      <c r="BG195" s="12">
        <f>BF195*('Projection of Coal-OIl-Gas-CO2'!AU$23/'Projection of Coal-OIl-Gas-CO2'!AT$23)</f>
        <v>3.0467226359780417</v>
      </c>
      <c r="BH195" s="12">
        <f>BG195*('Projection of Coal-OIl-Gas-CO2'!AV$23/'Projection of Coal-OIl-Gas-CO2'!AU$23)</f>
        <v>2.9022149627043143</v>
      </c>
    </row>
    <row r="196" spans="1:60" x14ac:dyDescent="0.3">
      <c r="A196" s="9" t="s">
        <v>147</v>
      </c>
      <c r="B196" s="9" t="s">
        <v>119</v>
      </c>
      <c r="C196" s="9" t="s">
        <v>27</v>
      </c>
      <c r="D196" s="36" t="s">
        <v>81</v>
      </c>
      <c r="E196" s="36" t="s">
        <v>79</v>
      </c>
      <c r="F196" s="36" t="s">
        <v>90</v>
      </c>
      <c r="G196" s="36" t="s">
        <v>90</v>
      </c>
      <c r="H196" s="36" t="s">
        <v>80</v>
      </c>
      <c r="I196" s="9" t="s">
        <v>145</v>
      </c>
      <c r="J196" s="10">
        <f>SUMIFS('Historical Data'!D$2:D$93,'Historical Data'!$B$2:$B$93,'Final Prices IND without CO2 '!$D196,'Historical Data'!$A$2:$A$93,'Final Prices IND without CO2 '!$C196)</f>
        <v>6.2576527854695803</v>
      </c>
      <c r="K196" s="10">
        <f>SUMIFS('Historical Data'!E$2:E$93,'Historical Data'!$B$2:$B$93,'Final Prices IND without CO2 '!$D196,'Historical Data'!$A$2:$A$93,'Final Prices IND without CO2 '!$C196)</f>
        <v>7.6757822059126539</v>
      </c>
      <c r="L196" s="10">
        <f>SUMIFS('Historical Data'!F$2:F$93,'Historical Data'!$B$2:$B$93,'Final Prices IND without CO2 '!$D196,'Historical Data'!$A$2:$A$93,'Final Prices IND without CO2 '!$C196)</f>
        <v>7.766293281309876</v>
      </c>
      <c r="M196" s="10">
        <f>SUMIFS('Historical Data'!G$2:G$93,'Historical Data'!$B$2:$B$93,'Final Prices IND without CO2 '!$D196,'Historical Data'!$A$2:$A$93,'Final Prices IND without CO2 '!$C196)</f>
        <v>6.3440489251503491</v>
      </c>
      <c r="N196" s="10">
        <f>SUMIFS('Historical Data'!H$2:H$93,'Historical Data'!$B$2:$B$93,'Final Prices IND without CO2 '!$D196,'Historical Data'!$A$2:$A$93,'Final Prices IND without CO2 '!$C196)</f>
        <v>8.9529794556583884</v>
      </c>
      <c r="O196" s="10">
        <f>SUMIFS('Historical Data'!I$2:I$93,'Historical Data'!$B$2:$B$93,'Final Prices IND without CO2 '!$D196,'Historical Data'!$A$2:$A$93,'Final Prices IND without CO2 '!$C196)</f>
        <v>10.295884349131745</v>
      </c>
      <c r="P196" s="10">
        <f>SUMIFS('Historical Data'!J$2:J$93,'Historical Data'!$B$2:$B$93,'Final Prices IND without CO2 '!$D196,'Historical Data'!$A$2:$A$93,'Final Prices IND without CO2 '!$C196)</f>
        <v>9.6357523532065006</v>
      </c>
      <c r="Q196" s="10">
        <f>SUMIFS('Historical Data'!K$2:K$93,'Historical Data'!$B$2:$B$93,'Final Prices IND without CO2 '!$D196,'Historical Data'!$A$2:$A$93,'Final Prices IND without CO2 '!$C196)</f>
        <v>10.967363061415549</v>
      </c>
      <c r="R196" s="10">
        <f>SUMIFS('Historical Data'!L$2:L$93,'Historical Data'!$B$2:$B$93,'Final Prices IND without CO2 '!$D196,'Historical Data'!$A$2:$A$93,'Final Prices IND without CO2 '!$C196)</f>
        <v>19.305168382646539</v>
      </c>
      <c r="S196" s="10">
        <f>SUMIFS('Historical Data'!M$2:M$93,'Historical Data'!$B$2:$B$93,'Final Prices IND without CO2 '!$D196,'Historical Data'!$A$2:$A$93,'Final Prices IND without CO2 '!$C196)</f>
        <v>11.651020232383582</v>
      </c>
      <c r="T196" s="10">
        <f>SUMIFS('Historical Data'!N$2:N$93,'Historical Data'!$B$2:$B$93,'Final Prices IND without CO2 '!$D196,'Historical Data'!$A$2:$A$93,'Final Prices IND without CO2 '!$C196)</f>
        <v>12.30224820783301</v>
      </c>
      <c r="U196" s="10">
        <f>SUMIFS('Historical Data'!O$2:O$93,'Historical Data'!$B$2:$B$93,'Final Prices IND without CO2 '!$D196,'Historical Data'!$A$2:$A$93,'Final Prices IND without CO2 '!$C196)</f>
        <v>15.152935589273868</v>
      </c>
      <c r="V196" s="10">
        <f>SUMIFS('Historical Data'!P$2:P$93,'Historical Data'!$B$2:$B$93,'Final Prices IND without CO2 '!$D196,'Historical Data'!$A$2:$A$93,'Final Prices IND without CO2 '!$C196)</f>
        <v>13.652428657860348</v>
      </c>
      <c r="W196" s="10">
        <f>SUMIFS('Historical Data'!Q$2:Q$93,'Historical Data'!$B$2:$B$93,'Final Prices IND without CO2 '!$D196,'Historical Data'!$A$2:$A$93,'Final Prices IND without CO2 '!$C196)</f>
        <v>11.239097656801851</v>
      </c>
      <c r="X196" s="10">
        <f>SUMIFS('Historical Data'!R$2:R$93,'Historical Data'!$B$2:$B$93,'Final Prices IND without CO2 '!$D196,'Historical Data'!$A$2:$A$93,'Final Prices IND without CO2 '!$C196)</f>
        <v>10.284712736420692</v>
      </c>
      <c r="Y196" s="10">
        <f>SUMIFS('Historical Data'!S$2:S$93,'Historical Data'!$B$2:$B$93,'Final Prices IND without CO2 '!$D196,'Historical Data'!$A$2:$A$93,'Final Prices IND without CO2 '!$C196)</f>
        <v>9.751417067568342</v>
      </c>
      <c r="Z196" s="10">
        <f>SUMIFS('Historical Data'!T$2:T$93,'Historical Data'!$B$2:$B$93,'Final Prices IND without CO2 '!$D196,'Historical Data'!$A$2:$A$93,'Final Prices IND without CO2 '!$C196)</f>
        <v>9.3509357036652236</v>
      </c>
      <c r="AA196" s="10">
        <f>SUMIFS('Historical Data'!U$2:U$93,'Historical Data'!$B$2:$B$93,'Final Prices IND without CO2 '!$D196,'Historical Data'!$A$2:$A$93,'Final Prices IND without CO2 '!$C196)</f>
        <v>10.332759638928048</v>
      </c>
      <c r="AB196" s="12">
        <f>AA196*('Projection of Coal-OIl-Gas-CO2'!P$23/'Projection of Coal-OIl-Gas-CO2'!O$23)</f>
        <v>10.484660834337799</v>
      </c>
      <c r="AC196" s="12">
        <f>AB196*('Projection of Coal-OIl-Gas-CO2'!Q$23/'Projection of Coal-OIl-Gas-CO2'!P$23)</f>
        <v>9.8935673705525584</v>
      </c>
      <c r="AD196" s="12">
        <f>AC196*('Projection of Coal-OIl-Gas-CO2'!R$23/'Projection of Coal-OIl-Gas-CO2'!Q$23)</f>
        <v>8.9214842065576843</v>
      </c>
      <c r="AE196" s="12">
        <f>AD196*('Projection of Coal-OIl-Gas-CO2'!S$23/'Projection of Coal-OIl-Gas-CO2'!R$23)</f>
        <v>8.4878182841619427</v>
      </c>
      <c r="AF196" s="12">
        <f>AE196*('Projection of Coal-OIl-Gas-CO2'!T$23/'Projection of Coal-OIl-Gas-CO2'!S$23)</f>
        <v>8.3059184645757842</v>
      </c>
      <c r="AG196" s="12">
        <f>AF196*('Projection of Coal-OIl-Gas-CO2'!U$23/'Projection of Coal-OIl-Gas-CO2'!T$23)</f>
        <v>8.1279313151771309</v>
      </c>
      <c r="AH196" s="12">
        <f>AG196*('Projection of Coal-OIl-Gas-CO2'!V$23/'Projection of Coal-OIl-Gas-CO2'!U$23)</f>
        <v>7.9502834255033141</v>
      </c>
      <c r="AI196" s="12">
        <f>AH196*('Projection of Coal-OIl-Gas-CO2'!W$23/'Projection of Coal-OIl-Gas-CO2'!V$23)</f>
        <v>7.7737448595891943</v>
      </c>
      <c r="AJ196" s="12">
        <f>AI196*('Projection of Coal-OIl-Gas-CO2'!X$23/'Projection of Coal-OIl-Gas-CO2'!W$23)</f>
        <v>7.577943551368568</v>
      </c>
      <c r="AK196" s="12">
        <f>AJ196*('Projection of Coal-OIl-Gas-CO2'!Y$23/'Projection of Coal-OIl-Gas-CO2'!X$23)</f>
        <v>7.3713591451311684</v>
      </c>
      <c r="AL196" s="12">
        <f>AK196*('Projection of Coal-OIl-Gas-CO2'!Z$23/'Projection of Coal-OIl-Gas-CO2'!Y$23)</f>
        <v>7.1669575358704085</v>
      </c>
      <c r="AM196" s="12">
        <f>AL196*('Projection of Coal-OIl-Gas-CO2'!AA$23/'Projection of Coal-OIl-Gas-CO2'!Z$23)</f>
        <v>6.9663221588734858</v>
      </c>
      <c r="AN196" s="12">
        <f>AM196*('Projection of Coal-OIl-Gas-CO2'!AB$23/'Projection of Coal-OIl-Gas-CO2'!AA$23)</f>
        <v>6.768421230683078</v>
      </c>
      <c r="AO196" s="12">
        <f>AN196*('Projection of Coal-OIl-Gas-CO2'!AC$23/'Projection of Coal-OIl-Gas-CO2'!AB$23)</f>
        <v>6.569744502080205</v>
      </c>
      <c r="AP196" s="12">
        <f>AO196*('Projection of Coal-OIl-Gas-CO2'!AD$23/'Projection of Coal-OIl-Gas-CO2'!AC$23)</f>
        <v>6.373144149056805</v>
      </c>
      <c r="AQ196" s="12">
        <f>AP196*('Projection of Coal-OIl-Gas-CO2'!AE$23/'Projection of Coal-OIl-Gas-CO2'!AD$23)</f>
        <v>6.1771036415423684</v>
      </c>
      <c r="AR196" s="12">
        <f>AQ196*('Projection of Coal-OIl-Gas-CO2'!AF$23/'Projection of Coal-OIl-Gas-CO2'!AE$23)</f>
        <v>5.9793790695880018</v>
      </c>
      <c r="AS196" s="12">
        <f>AR196*('Projection of Coal-OIl-Gas-CO2'!AG$23/'Projection of Coal-OIl-Gas-CO2'!AF$23)</f>
        <v>5.7821331819332809</v>
      </c>
      <c r="AT196" s="12">
        <f>AS196*('Projection of Coal-OIl-Gas-CO2'!AH$23/'Projection of Coal-OIl-Gas-CO2'!AG$23)</f>
        <v>5.5851183609696271</v>
      </c>
      <c r="AU196" s="12">
        <f>AT196*('Projection of Coal-OIl-Gas-CO2'!AI$23/'Projection of Coal-OIl-Gas-CO2'!AH$23)</f>
        <v>5.3883099916510799</v>
      </c>
      <c r="AV196" s="12">
        <f>AU196*('Projection of Coal-OIl-Gas-CO2'!AJ$23/'Projection of Coal-OIl-Gas-CO2'!AI$23)</f>
        <v>5.1916144746967623</v>
      </c>
      <c r="AW196" s="12">
        <f>AV196*('Projection of Coal-OIl-Gas-CO2'!AK$23/'Projection of Coal-OIl-Gas-CO2'!AJ$23)</f>
        <v>4.9942663594376437</v>
      </c>
      <c r="AX196" s="12">
        <f>AW196*('Projection of Coal-OIl-Gas-CO2'!AL$23/'Projection of Coal-OIl-Gas-CO2'!AK$23)</f>
        <v>4.7969642020772305</v>
      </c>
      <c r="AY196" s="12">
        <f>AX196*('Projection of Coal-OIl-Gas-CO2'!AM$23/'Projection of Coal-OIl-Gas-CO2'!AL$23)</f>
        <v>4.6135605180217691</v>
      </c>
      <c r="AZ196" s="12">
        <f>AY196*('Projection of Coal-OIl-Gas-CO2'!AN$23/'Projection of Coal-OIl-Gas-CO2'!AM$23)</f>
        <v>4.4274016722538763</v>
      </c>
      <c r="BA196" s="12">
        <f>AZ196*('Projection of Coal-OIl-Gas-CO2'!AO$23/'Projection of Coal-OIl-Gas-CO2'!AN$23)</f>
        <v>4.2458032759219373</v>
      </c>
      <c r="BB196" s="12">
        <f>BA196*('Projection of Coal-OIl-Gas-CO2'!AP$23/'Projection of Coal-OIl-Gas-CO2'!AO$23)</f>
        <v>4.0693169456761984</v>
      </c>
      <c r="BC196" s="12">
        <f>BB196*('Projection of Coal-OIl-Gas-CO2'!AQ$23/'Projection of Coal-OIl-Gas-CO2'!AP$23)</f>
        <v>3.8972131255542295</v>
      </c>
      <c r="BD196" s="12">
        <f>BC196*('Projection of Coal-OIl-Gas-CO2'!AR$23/'Projection of Coal-OIl-Gas-CO2'!AQ$23)</f>
        <v>3.7270927948832298</v>
      </c>
      <c r="BE196" s="12">
        <f>BD196*('Projection of Coal-OIl-Gas-CO2'!AS$23/'Projection of Coal-OIl-Gas-CO2'!AR$23)</f>
        <v>3.5621713235533399</v>
      </c>
      <c r="BF196" s="12">
        <f>BE196*('Projection of Coal-OIl-Gas-CO2'!AT$23/'Projection of Coal-OIl-Gas-CO2'!AS$23)</f>
        <v>3.4009867925733532</v>
      </c>
      <c r="BG196" s="12">
        <f>BF196*('Projection of Coal-OIl-Gas-CO2'!AU$23/'Projection of Coal-OIl-Gas-CO2'!AT$23)</f>
        <v>3.243356277200105</v>
      </c>
      <c r="BH196" s="12">
        <f>BG196*('Projection of Coal-OIl-Gas-CO2'!AV$23/'Projection of Coal-OIl-Gas-CO2'!AU$23)</f>
        <v>3.0895221658565664</v>
      </c>
    </row>
    <row r="197" spans="1:60" x14ac:dyDescent="0.3">
      <c r="A197" s="9" t="s">
        <v>147</v>
      </c>
      <c r="B197" s="9" t="s">
        <v>119</v>
      </c>
      <c r="C197" s="9" t="s">
        <v>29</v>
      </c>
      <c r="D197" s="36" t="s">
        <v>81</v>
      </c>
      <c r="E197" s="36" t="s">
        <v>79</v>
      </c>
      <c r="F197" s="36" t="s">
        <v>90</v>
      </c>
      <c r="G197" s="36" t="s">
        <v>90</v>
      </c>
      <c r="H197" s="36" t="s">
        <v>80</v>
      </c>
      <c r="I197" s="9" t="s">
        <v>145</v>
      </c>
      <c r="J197" s="10">
        <f>SUMIFS('Historical Data'!D$2:D$93,'Historical Data'!$B$2:$B$93,'Final Prices IND without CO2 '!$D197,'Historical Data'!$A$2:$A$93,'Final Prices IND without CO2 '!$C197)</f>
        <v>9.4000803540246061</v>
      </c>
      <c r="K197" s="10">
        <f>SUMIFS('Historical Data'!E$2:E$93,'Historical Data'!$B$2:$B$93,'Final Prices IND without CO2 '!$D197,'Historical Data'!$A$2:$A$93,'Final Prices IND without CO2 '!$C197)</f>
        <v>9.4663133086947528</v>
      </c>
      <c r="L197" s="10">
        <f>SUMIFS('Historical Data'!F$2:F$93,'Historical Data'!$B$2:$B$93,'Final Prices IND without CO2 '!$D197,'Historical Data'!$A$2:$A$93,'Final Prices IND without CO2 '!$C197)</f>
        <v>8.5873630396603229</v>
      </c>
      <c r="M197" s="10">
        <f>SUMIFS('Historical Data'!G$2:G$93,'Historical Data'!$B$2:$B$93,'Final Prices IND without CO2 '!$D197,'Historical Data'!$A$2:$A$93,'Final Prices IND without CO2 '!$C197)</f>
        <v>9.1649074002381106</v>
      </c>
      <c r="N197" s="10">
        <f>SUMIFS('Historical Data'!H$2:H$93,'Historical Data'!$B$2:$B$93,'Final Prices IND without CO2 '!$D197,'Historical Data'!$A$2:$A$93,'Final Prices IND without CO2 '!$C197)</f>
        <v>10.021785854504076</v>
      </c>
      <c r="O197" s="10">
        <f>SUMIFS('Historical Data'!I$2:I$93,'Historical Data'!$B$2:$B$93,'Final Prices IND without CO2 '!$D197,'Historical Data'!$A$2:$A$93,'Final Prices IND without CO2 '!$C197)</f>
        <v>9.4713913144725037</v>
      </c>
      <c r="P197" s="10">
        <f>SUMIFS('Historical Data'!J$2:J$93,'Historical Data'!$B$2:$B$93,'Final Prices IND without CO2 '!$D197,'Historical Data'!$A$2:$A$93,'Final Prices IND without CO2 '!$C197)</f>
        <v>9.6334584954241365</v>
      </c>
      <c r="Q197" s="10">
        <f>SUMIFS('Historical Data'!K$2:K$93,'Historical Data'!$B$2:$B$93,'Final Prices IND without CO2 '!$D197,'Historical Data'!$A$2:$A$93,'Final Prices IND without CO2 '!$C197)</f>
        <v>10.102499880823189</v>
      </c>
      <c r="R197" s="10">
        <f>SUMIFS('Historical Data'!L$2:L$93,'Historical Data'!$B$2:$B$93,'Final Prices IND without CO2 '!$D197,'Historical Data'!$A$2:$A$93,'Final Prices IND without CO2 '!$C197)</f>
        <v>11.284081783846824</v>
      </c>
      <c r="S197" s="10">
        <f>SUMIFS('Historical Data'!M$2:M$93,'Historical Data'!$B$2:$B$93,'Final Prices IND without CO2 '!$D197,'Historical Data'!$A$2:$A$93,'Final Prices IND without CO2 '!$C197)</f>
        <v>12.612558136765468</v>
      </c>
      <c r="T197" s="10">
        <f>SUMIFS('Historical Data'!N$2:N$93,'Historical Data'!$B$2:$B$93,'Final Prices IND without CO2 '!$D197,'Historical Data'!$A$2:$A$93,'Final Prices IND without CO2 '!$C197)</f>
        <v>12.109126394995716</v>
      </c>
      <c r="U197" s="10">
        <f>SUMIFS('Historical Data'!O$2:O$93,'Historical Data'!$B$2:$B$93,'Final Prices IND without CO2 '!$D197,'Historical Data'!$A$2:$A$93,'Final Prices IND without CO2 '!$C197)</f>
        <v>13.110841831298465</v>
      </c>
      <c r="V197" s="10">
        <f>SUMIFS('Historical Data'!P$2:P$93,'Historical Data'!$B$2:$B$93,'Final Prices IND without CO2 '!$D197,'Historical Data'!$A$2:$A$93,'Final Prices IND without CO2 '!$C197)</f>
        <v>13.918840102362386</v>
      </c>
      <c r="W197" s="10">
        <f>SUMIFS('Historical Data'!Q$2:Q$93,'Historical Data'!$B$2:$B$93,'Final Prices IND without CO2 '!$D197,'Historical Data'!$A$2:$A$93,'Final Prices IND without CO2 '!$C197)</f>
        <v>12.232618242401193</v>
      </c>
      <c r="X197" s="10">
        <f>SUMIFS('Historical Data'!R$2:R$93,'Historical Data'!$B$2:$B$93,'Final Prices IND without CO2 '!$D197,'Historical Data'!$A$2:$A$93,'Final Prices IND without CO2 '!$C197)</f>
        <v>11.315434091933248</v>
      </c>
      <c r="Y197" s="10">
        <f>SUMIFS('Historical Data'!S$2:S$93,'Historical Data'!$B$2:$B$93,'Final Prices IND without CO2 '!$D197,'Historical Data'!$A$2:$A$93,'Final Prices IND without CO2 '!$C197)</f>
        <v>10.33283121875607</v>
      </c>
      <c r="Z197" s="10">
        <f>SUMIFS('Historical Data'!T$2:T$93,'Historical Data'!$B$2:$B$93,'Final Prices IND without CO2 '!$D197,'Historical Data'!$A$2:$A$93,'Final Prices IND without CO2 '!$C197)</f>
        <v>9.307905793976051</v>
      </c>
      <c r="AA197" s="10">
        <f>SUMIFS('Historical Data'!U$2:U$93,'Historical Data'!$B$2:$B$93,'Final Prices IND without CO2 '!$D197,'Historical Data'!$A$2:$A$93,'Final Prices IND without CO2 '!$C197)</f>
        <v>11.036774147287979</v>
      </c>
      <c r="AB197" s="12">
        <f>AA197*('Projection of Coal-OIl-Gas-CO2'!P$23/'Projection of Coal-OIl-Gas-CO2'!O$23)</f>
        <v>11.199025012015769</v>
      </c>
      <c r="AC197" s="12">
        <f>AB197*('Projection of Coal-OIl-Gas-CO2'!Q$23/'Projection of Coal-OIl-Gas-CO2'!P$23)</f>
        <v>10.567657856705395</v>
      </c>
      <c r="AD197" s="12">
        <f>AC197*('Projection of Coal-OIl-Gas-CO2'!R$23/'Projection of Coal-OIl-Gas-CO2'!Q$23)</f>
        <v>9.5293425655054591</v>
      </c>
      <c r="AE197" s="12">
        <f>AD197*('Projection of Coal-OIl-Gas-CO2'!S$23/'Projection of Coal-OIl-Gas-CO2'!R$23)</f>
        <v>9.0661291541700084</v>
      </c>
      <c r="AF197" s="12">
        <f>AE197*('Projection of Coal-OIl-Gas-CO2'!T$23/'Projection of Coal-OIl-Gas-CO2'!S$23)</f>
        <v>8.8718357324357608</v>
      </c>
      <c r="AG197" s="12">
        <f>AF197*('Projection of Coal-OIl-Gas-CO2'!U$23/'Projection of Coal-OIl-Gas-CO2'!T$23)</f>
        <v>8.6817215676165418</v>
      </c>
      <c r="AH197" s="12">
        <f>AG197*('Projection of Coal-OIl-Gas-CO2'!V$23/'Projection of Coal-OIl-Gas-CO2'!U$23)</f>
        <v>8.4919697777185572</v>
      </c>
      <c r="AI197" s="12">
        <f>AH197*('Projection of Coal-OIl-Gas-CO2'!W$23/'Projection of Coal-OIl-Gas-CO2'!V$23)</f>
        <v>8.3034028944882809</v>
      </c>
      <c r="AJ197" s="12">
        <f>AI197*('Projection of Coal-OIl-Gas-CO2'!X$23/'Projection of Coal-OIl-Gas-CO2'!W$23)</f>
        <v>8.0942608170481858</v>
      </c>
      <c r="AK197" s="12">
        <f>AJ197*('Projection of Coal-OIl-Gas-CO2'!Y$23/'Projection of Coal-OIl-Gas-CO2'!X$23)</f>
        <v>7.8736009436292873</v>
      </c>
      <c r="AL197" s="12">
        <f>AK197*('Projection of Coal-OIl-Gas-CO2'!Z$23/'Projection of Coal-OIl-Gas-CO2'!Y$23)</f>
        <v>7.6552725903543193</v>
      </c>
      <c r="AM197" s="12">
        <f>AL197*('Projection of Coal-OIl-Gas-CO2'!AA$23/'Projection of Coal-OIl-Gas-CO2'!Z$23)</f>
        <v>7.4409670786371471</v>
      </c>
      <c r="AN197" s="12">
        <f>AM197*('Projection of Coal-OIl-Gas-CO2'!AB$23/'Projection of Coal-OIl-Gas-CO2'!AA$23)</f>
        <v>7.2295823252603828</v>
      </c>
      <c r="AO197" s="12">
        <f>AN197*('Projection of Coal-OIl-Gas-CO2'!AC$23/'Projection of Coal-OIl-Gas-CO2'!AB$23)</f>
        <v>7.0173689129159316</v>
      </c>
      <c r="AP197" s="12">
        <f>AO197*('Projection of Coal-OIl-Gas-CO2'!AD$23/'Projection of Coal-OIl-Gas-CO2'!AC$23)</f>
        <v>6.8073733483794614</v>
      </c>
      <c r="AQ197" s="12">
        <f>AP197*('Projection of Coal-OIl-Gas-CO2'!AE$23/'Projection of Coal-OIl-Gas-CO2'!AD$23)</f>
        <v>6.5979757739884821</v>
      </c>
      <c r="AR197" s="12">
        <f>AQ197*('Projection of Coal-OIl-Gas-CO2'!AF$23/'Projection of Coal-OIl-Gas-CO2'!AE$23)</f>
        <v>6.3867793927421719</v>
      </c>
      <c r="AS197" s="12">
        <f>AR197*('Projection of Coal-OIl-Gas-CO2'!AG$23/'Projection of Coal-OIl-Gas-CO2'!AF$23)</f>
        <v>6.1760943105764223</v>
      </c>
      <c r="AT197" s="12">
        <f>AS197*('Projection of Coal-OIl-Gas-CO2'!AH$23/'Projection of Coal-OIl-Gas-CO2'!AG$23)</f>
        <v>5.9656560386502786</v>
      </c>
      <c r="AU197" s="12">
        <f>AT197*('Projection of Coal-OIl-Gas-CO2'!AI$23/'Projection of Coal-OIl-Gas-CO2'!AH$23)</f>
        <v>5.7554382847908467</v>
      </c>
      <c r="AV197" s="12">
        <f>AU197*('Projection of Coal-OIl-Gas-CO2'!AJ$23/'Projection of Coal-OIl-Gas-CO2'!AI$23)</f>
        <v>5.5453410724033469</v>
      </c>
      <c r="AW197" s="12">
        <f>AV197*('Projection of Coal-OIl-Gas-CO2'!AK$23/'Projection of Coal-OIl-Gas-CO2'!AJ$23)</f>
        <v>5.3345467974352125</v>
      </c>
      <c r="AX197" s="12">
        <f>AW197*('Projection of Coal-OIl-Gas-CO2'!AL$23/'Projection of Coal-OIl-Gas-CO2'!AK$23)</f>
        <v>5.1238016116713192</v>
      </c>
      <c r="AY197" s="12">
        <f>AX197*('Projection of Coal-OIl-Gas-CO2'!AM$23/'Projection of Coal-OIl-Gas-CO2'!AL$23)</f>
        <v>4.9279018608366343</v>
      </c>
      <c r="AZ197" s="12">
        <f>AY197*('Projection of Coal-OIl-Gas-CO2'!AN$23/'Projection of Coal-OIl-Gas-CO2'!AM$23)</f>
        <v>4.7290592274979577</v>
      </c>
      <c r="BA197" s="12">
        <f>AZ197*('Projection of Coal-OIl-Gas-CO2'!AO$23/'Projection of Coal-OIl-Gas-CO2'!AN$23)</f>
        <v>4.535087766255951</v>
      </c>
      <c r="BB197" s="12">
        <f>BA197*('Projection of Coal-OIl-Gas-CO2'!AP$23/'Projection of Coal-OIl-Gas-CO2'!AO$23)</f>
        <v>4.3465766777305266</v>
      </c>
      <c r="BC197" s="12">
        <f>BB197*('Projection of Coal-OIl-Gas-CO2'!AQ$23/'Projection of Coal-OIl-Gas-CO2'!AP$23)</f>
        <v>4.1627466982335193</v>
      </c>
      <c r="BD197" s="12">
        <f>BC197*('Projection of Coal-OIl-Gas-CO2'!AR$23/'Projection of Coal-OIl-Gas-CO2'!AQ$23)</f>
        <v>3.981035351692165</v>
      </c>
      <c r="BE197" s="12">
        <f>BD197*('Projection of Coal-OIl-Gas-CO2'!AS$23/'Projection of Coal-OIl-Gas-CO2'!AR$23)</f>
        <v>3.8048770847129423</v>
      </c>
      <c r="BF197" s="12">
        <f>BE197*('Projection of Coal-OIl-Gas-CO2'!AT$23/'Projection of Coal-OIl-Gas-CO2'!AS$23)</f>
        <v>3.6327103715959024</v>
      </c>
      <c r="BG197" s="12">
        <f>BF197*('Projection of Coal-OIl-Gas-CO2'!AU$23/'Projection of Coal-OIl-Gas-CO2'!AT$23)</f>
        <v>3.4643398241633649</v>
      </c>
      <c r="BH197" s="12">
        <f>BG197*('Projection of Coal-OIl-Gas-CO2'!AV$23/'Projection of Coal-OIl-Gas-CO2'!AU$23)</f>
        <v>3.3000243457842</v>
      </c>
    </row>
    <row r="198" spans="1:60" x14ac:dyDescent="0.3">
      <c r="A198" s="9" t="s">
        <v>147</v>
      </c>
      <c r="B198" s="9" t="s">
        <v>119</v>
      </c>
      <c r="C198" s="9" t="s">
        <v>31</v>
      </c>
      <c r="D198" s="36" t="s">
        <v>81</v>
      </c>
      <c r="E198" s="36" t="s">
        <v>79</v>
      </c>
      <c r="F198" s="36" t="s">
        <v>90</v>
      </c>
      <c r="G198" s="36" t="s">
        <v>90</v>
      </c>
      <c r="H198" s="36" t="s">
        <v>80</v>
      </c>
      <c r="I198" s="9" t="s">
        <v>145</v>
      </c>
      <c r="J198" s="10">
        <f>SUMIFS('Historical Data'!D$2:D$93,'Historical Data'!$B$2:$B$93,'Final Prices IND without CO2 '!$D198,'Historical Data'!$A$2:$A$93,'Final Prices IND without CO2 '!$C198)</f>
        <v>6.9197371870645457</v>
      </c>
      <c r="K198" s="10">
        <f>SUMIFS('Historical Data'!E$2:E$93,'Historical Data'!$B$2:$B$93,'Final Prices IND without CO2 '!$D198,'Historical Data'!$A$2:$A$93,'Final Prices IND without CO2 '!$C198)</f>
        <v>8.3417889292118126</v>
      </c>
      <c r="L198" s="10">
        <f>SUMIFS('Historical Data'!F$2:F$93,'Historical Data'!$B$2:$B$93,'Final Prices IND without CO2 '!$D198,'Historical Data'!$A$2:$A$93,'Final Prices IND without CO2 '!$C198)</f>
        <v>6.6492458275755544</v>
      </c>
      <c r="M198" s="10">
        <f>SUMIFS('Historical Data'!G$2:G$93,'Historical Data'!$B$2:$B$93,'Final Prices IND without CO2 '!$D198,'Historical Data'!$A$2:$A$93,'Final Prices IND without CO2 '!$C198)</f>
        <v>6.3522437758537551</v>
      </c>
      <c r="N198" s="10">
        <f>SUMIFS('Historical Data'!H$2:H$93,'Historical Data'!$B$2:$B$93,'Final Prices IND without CO2 '!$D198,'Historical Data'!$A$2:$A$93,'Final Prices IND without CO2 '!$C198)</f>
        <v>7.206116844186873</v>
      </c>
      <c r="O198" s="10">
        <f>SUMIFS('Historical Data'!I$2:I$93,'Historical Data'!$B$2:$B$93,'Final Prices IND without CO2 '!$D198,'Historical Data'!$A$2:$A$93,'Final Prices IND without CO2 '!$C198)</f>
        <v>9.2794113353940677</v>
      </c>
      <c r="P198" s="10">
        <f>SUMIFS('Historical Data'!J$2:J$93,'Historical Data'!$B$2:$B$93,'Final Prices IND without CO2 '!$D198,'Historical Data'!$A$2:$A$93,'Final Prices IND without CO2 '!$C198)</f>
        <v>9.6742687248651951</v>
      </c>
      <c r="Q198" s="10">
        <f>SUMIFS('Historical Data'!K$2:K$93,'Historical Data'!$B$2:$B$93,'Final Prices IND without CO2 '!$D198,'Historical Data'!$A$2:$A$93,'Final Prices IND without CO2 '!$C198)</f>
        <v>8.4653546148938403</v>
      </c>
      <c r="R198" s="10">
        <f>SUMIFS('Historical Data'!L$2:L$93,'Historical Data'!$B$2:$B$93,'Final Prices IND without CO2 '!$D198,'Historical Data'!$A$2:$A$93,'Final Prices IND without CO2 '!$C198)</f>
        <v>13.658100491761161</v>
      </c>
      <c r="S198" s="10">
        <f>SUMIFS('Historical Data'!M$2:M$93,'Historical Data'!$B$2:$B$93,'Final Prices IND without CO2 '!$D198,'Historical Data'!$A$2:$A$93,'Final Prices IND without CO2 '!$C198)</f>
        <v>13.590338936985981</v>
      </c>
      <c r="T198" s="10">
        <f>SUMIFS('Historical Data'!N$2:N$93,'Historical Data'!$B$2:$B$93,'Final Prices IND without CO2 '!$D198,'Historical Data'!$A$2:$A$93,'Final Prices IND without CO2 '!$C198)</f>
        <v>16.575591439005041</v>
      </c>
      <c r="U198" s="10">
        <f>SUMIFS('Historical Data'!O$2:O$93,'Historical Data'!$B$2:$B$93,'Final Prices IND without CO2 '!$D198,'Historical Data'!$A$2:$A$93,'Final Prices IND without CO2 '!$C198)</f>
        <v>23.519519194972908</v>
      </c>
      <c r="V198" s="10">
        <f>SUMIFS('Historical Data'!P$2:P$93,'Historical Data'!$B$2:$B$93,'Final Prices IND without CO2 '!$D198,'Historical Data'!$A$2:$A$93,'Final Prices IND without CO2 '!$C198)</f>
        <v>28.241320377779346</v>
      </c>
      <c r="W198" s="10">
        <f>SUMIFS('Historical Data'!Q$2:Q$93,'Historical Data'!$B$2:$B$93,'Final Prices IND without CO2 '!$D198,'Historical Data'!$A$2:$A$93,'Final Prices IND without CO2 '!$C198)</f>
        <v>22.46480863975167</v>
      </c>
      <c r="X198" s="10">
        <f>SUMIFS('Historical Data'!R$2:R$93,'Historical Data'!$B$2:$B$93,'Final Prices IND without CO2 '!$D198,'Historical Data'!$A$2:$A$93,'Final Prices IND without CO2 '!$C198)</f>
        <v>20.267389191253709</v>
      </c>
      <c r="Y198" s="10">
        <f>SUMIFS('Historical Data'!S$2:S$93,'Historical Data'!$B$2:$B$93,'Final Prices IND without CO2 '!$D198,'Historical Data'!$A$2:$A$93,'Final Prices IND without CO2 '!$C198)</f>
        <v>14.588016201681455</v>
      </c>
      <c r="Z198" s="10">
        <f>SUMIFS('Historical Data'!T$2:T$93,'Historical Data'!$B$2:$B$93,'Final Prices IND without CO2 '!$D198,'Historical Data'!$A$2:$A$93,'Final Prices IND without CO2 '!$C198)</f>
        <v>29.181530657894676</v>
      </c>
      <c r="AA198" s="10">
        <f>SUMIFS('Historical Data'!U$2:U$93,'Historical Data'!$B$2:$B$93,'Final Prices IND without CO2 '!$D198,'Historical Data'!$A$2:$A$93,'Final Prices IND without CO2 '!$C198)</f>
        <v>30.855180819800108</v>
      </c>
      <c r="AB198" s="12">
        <f>AA198*('Projection of Coal-OIl-Gas-CO2'!P$23/'Projection of Coal-OIl-Gas-CO2'!O$23)</f>
        <v>31.308780730655858</v>
      </c>
      <c r="AC198" s="12">
        <f>AB198*('Projection of Coal-OIl-Gas-CO2'!Q$23/'Projection of Coal-OIl-Gas-CO2'!P$23)</f>
        <v>29.543686376018606</v>
      </c>
      <c r="AD198" s="12">
        <f>AC198*('Projection of Coal-OIl-Gas-CO2'!R$23/'Projection of Coal-OIl-Gas-CO2'!Q$23)</f>
        <v>26.640899236371478</v>
      </c>
      <c r="AE198" s="12">
        <f>AD198*('Projection of Coal-OIl-Gas-CO2'!S$23/'Projection of Coal-OIl-Gas-CO2'!R$23)</f>
        <v>25.345907296319517</v>
      </c>
      <c r="AF198" s="12">
        <f>AE198*('Projection of Coal-OIl-Gas-CO2'!T$23/'Projection of Coal-OIl-Gas-CO2'!S$23)</f>
        <v>24.802726963035173</v>
      </c>
      <c r="AG198" s="12">
        <f>AF198*('Projection of Coal-OIl-Gas-CO2'!U$23/'Projection of Coal-OIl-Gas-CO2'!T$23)</f>
        <v>24.271230453854209</v>
      </c>
      <c r="AH198" s="12">
        <f>AG198*('Projection of Coal-OIl-Gas-CO2'!V$23/'Projection of Coal-OIl-Gas-CO2'!U$23)</f>
        <v>23.740747025449387</v>
      </c>
      <c r="AI198" s="12">
        <f>AH198*('Projection of Coal-OIl-Gas-CO2'!W$23/'Projection of Coal-OIl-Gas-CO2'!V$23)</f>
        <v>23.213576205330178</v>
      </c>
      <c r="AJ198" s="12">
        <f>AI198*('Projection of Coal-OIl-Gas-CO2'!X$23/'Projection of Coal-OIl-Gas-CO2'!W$23)</f>
        <v>22.628883927466681</v>
      </c>
      <c r="AK198" s="12">
        <f>AJ198*('Projection of Coal-OIl-Gas-CO2'!Y$23/'Projection of Coal-OIl-Gas-CO2'!X$23)</f>
        <v>22.01199169037335</v>
      </c>
      <c r="AL198" s="12">
        <f>AK198*('Projection of Coal-OIl-Gas-CO2'!Z$23/'Projection of Coal-OIl-Gas-CO2'!Y$23)</f>
        <v>21.401617614716134</v>
      </c>
      <c r="AM198" s="12">
        <f>AL198*('Projection of Coal-OIl-Gas-CO2'!AA$23/'Projection of Coal-OIl-Gas-CO2'!Z$23)</f>
        <v>20.80249007740597</v>
      </c>
      <c r="AN198" s="12">
        <f>AM198*('Projection of Coal-OIl-Gas-CO2'!AB$23/'Projection of Coal-OIl-Gas-CO2'!AA$23)</f>
        <v>20.21152801721091</v>
      </c>
      <c r="AO198" s="12">
        <f>AN198*('Projection of Coal-OIl-Gas-CO2'!AC$23/'Projection of Coal-OIl-Gas-CO2'!AB$23)</f>
        <v>19.618249299816494</v>
      </c>
      <c r="AP198" s="12">
        <f>AO198*('Projection of Coal-OIl-Gas-CO2'!AD$23/'Projection of Coal-OIl-Gas-CO2'!AC$23)</f>
        <v>19.031170953493628</v>
      </c>
      <c r="AQ198" s="12">
        <f>AP198*('Projection of Coal-OIl-Gas-CO2'!AE$23/'Projection of Coal-OIl-Gas-CO2'!AD$23)</f>
        <v>18.445764390412979</v>
      </c>
      <c r="AR198" s="12">
        <f>AQ198*('Projection of Coal-OIl-Gas-CO2'!AF$23/'Projection of Coal-OIl-Gas-CO2'!AE$23)</f>
        <v>17.855328956573498</v>
      </c>
      <c r="AS198" s="12">
        <f>AR198*('Projection of Coal-OIl-Gas-CO2'!AG$23/'Projection of Coal-OIl-Gas-CO2'!AF$23)</f>
        <v>17.266322946347582</v>
      </c>
      <c r="AT198" s="12">
        <f>AS198*('Projection of Coal-OIl-Gas-CO2'!AH$23/'Projection of Coal-OIl-Gas-CO2'!AG$23)</f>
        <v>16.678006936158777</v>
      </c>
      <c r="AU198" s="12">
        <f>AT198*('Projection of Coal-OIl-Gas-CO2'!AI$23/'Projection of Coal-OIl-Gas-CO2'!AH$23)</f>
        <v>16.090307421762276</v>
      </c>
      <c r="AV198" s="12">
        <f>AU198*('Projection of Coal-OIl-Gas-CO2'!AJ$23/'Projection of Coal-OIl-Gas-CO2'!AI$23)</f>
        <v>15.502944901569252</v>
      </c>
      <c r="AW198" s="12">
        <f>AV198*('Projection of Coal-OIl-Gas-CO2'!AK$23/'Projection of Coal-OIl-Gas-CO2'!AJ$23)</f>
        <v>14.913633624277356</v>
      </c>
      <c r="AX198" s="12">
        <f>AW198*('Projection of Coal-OIl-Gas-CO2'!AL$23/'Projection of Coal-OIl-Gas-CO2'!AK$23)</f>
        <v>14.324459584211931</v>
      </c>
      <c r="AY198" s="12">
        <f>AX198*('Projection of Coal-OIl-Gas-CO2'!AM$23/'Projection of Coal-OIl-Gas-CO2'!AL$23)</f>
        <v>13.776788484496326</v>
      </c>
      <c r="AZ198" s="12">
        <f>AY198*('Projection of Coal-OIl-Gas-CO2'!AN$23/'Projection of Coal-OIl-Gas-CO2'!AM$23)</f>
        <v>13.22089005580032</v>
      </c>
      <c r="BA198" s="12">
        <f>AZ198*('Projection of Coal-OIl-Gas-CO2'!AO$23/'Projection of Coal-OIl-Gas-CO2'!AN$23)</f>
        <v>12.678609817876485</v>
      </c>
      <c r="BB198" s="12">
        <f>BA198*('Projection of Coal-OIl-Gas-CO2'!AP$23/'Projection of Coal-OIl-Gas-CO2'!AO$23)</f>
        <v>12.151594981352121</v>
      </c>
      <c r="BC198" s="12">
        <f>BB198*('Projection of Coal-OIl-Gas-CO2'!AQ$23/'Projection of Coal-OIl-Gas-CO2'!AP$23)</f>
        <v>11.637666981939894</v>
      </c>
      <c r="BD198" s="12">
        <f>BC198*('Projection of Coal-OIl-Gas-CO2'!AR$23/'Projection of Coal-OIl-Gas-CO2'!AQ$23)</f>
        <v>11.129661981591077</v>
      </c>
      <c r="BE198" s="12">
        <f>BD198*('Projection of Coal-OIl-Gas-CO2'!AS$23/'Projection of Coal-OIl-Gas-CO2'!AR$23)</f>
        <v>10.637181560409118</v>
      </c>
      <c r="BF198" s="12">
        <f>BE198*('Projection of Coal-OIl-Gas-CO2'!AT$23/'Projection of Coal-OIl-Gas-CO2'!AS$23)</f>
        <v>10.155860207495298</v>
      </c>
      <c r="BG198" s="12">
        <f>BF198*('Projection of Coal-OIl-Gas-CO2'!AU$23/'Projection of Coal-OIl-Gas-CO2'!AT$23)</f>
        <v>9.6851516819397343</v>
      </c>
      <c r="BH198" s="12">
        <f>BG198*('Projection of Coal-OIl-Gas-CO2'!AV$23/'Projection of Coal-OIl-Gas-CO2'!AU$23)</f>
        <v>9.2257797921809033</v>
      </c>
    </row>
    <row r="199" spans="1:60" x14ac:dyDescent="0.3">
      <c r="A199" s="9" t="s">
        <v>147</v>
      </c>
      <c r="B199" s="9" t="s">
        <v>119</v>
      </c>
      <c r="C199" s="9" t="s">
        <v>33</v>
      </c>
      <c r="D199" s="36" t="s">
        <v>81</v>
      </c>
      <c r="E199" s="36" t="s">
        <v>79</v>
      </c>
      <c r="F199" s="36" t="s">
        <v>90</v>
      </c>
      <c r="G199" s="36" t="s">
        <v>90</v>
      </c>
      <c r="H199" s="36" t="s">
        <v>80</v>
      </c>
      <c r="I199" s="9" t="s">
        <v>145</v>
      </c>
      <c r="J199" s="10">
        <f>SUMIFS('Historical Data'!D$2:D$93,'Historical Data'!$B$2:$B$93,'Final Prices IND without CO2 '!$D199,'Historical Data'!$A$2:$A$93,'Final Prices IND without CO2 '!$C199)</f>
        <v>7.9631220141819989</v>
      </c>
      <c r="K199" s="10">
        <f>SUMIFS('Historical Data'!E$2:E$93,'Historical Data'!$B$2:$B$93,'Final Prices IND without CO2 '!$D199,'Historical Data'!$A$2:$A$93,'Final Prices IND without CO2 '!$C199)</f>
        <v>9.6576160698868083</v>
      </c>
      <c r="L199" s="10">
        <f>SUMIFS('Historical Data'!F$2:F$93,'Historical Data'!$B$2:$B$93,'Final Prices IND without CO2 '!$D199,'Historical Data'!$A$2:$A$93,'Final Prices IND without CO2 '!$C199)</f>
        <v>8.6103730507435934</v>
      </c>
      <c r="M199" s="10">
        <f>SUMIFS('Historical Data'!G$2:G$93,'Historical Data'!$B$2:$B$93,'Final Prices IND without CO2 '!$D199,'Historical Data'!$A$2:$A$93,'Final Prices IND without CO2 '!$C199)</f>
        <v>8.3549729527561354</v>
      </c>
      <c r="N199" s="10">
        <f>SUMIFS('Historical Data'!H$2:H$93,'Historical Data'!$B$2:$B$93,'Final Prices IND without CO2 '!$D199,'Historical Data'!$A$2:$A$93,'Final Prices IND without CO2 '!$C199)</f>
        <v>10.552441320396314</v>
      </c>
      <c r="O199" s="10">
        <f>SUMIFS('Historical Data'!I$2:I$93,'Historical Data'!$B$2:$B$93,'Final Prices IND without CO2 '!$D199,'Historical Data'!$A$2:$A$93,'Final Prices IND without CO2 '!$C199)</f>
        <v>9.620363244801009</v>
      </c>
      <c r="P199" s="10">
        <f>SUMIFS('Historical Data'!J$2:J$93,'Historical Data'!$B$2:$B$93,'Final Prices IND without CO2 '!$D199,'Historical Data'!$A$2:$A$93,'Final Prices IND without CO2 '!$C199)</f>
        <v>10.786649657973484</v>
      </c>
      <c r="Q199" s="10">
        <f>SUMIFS('Historical Data'!K$2:K$93,'Historical Data'!$B$2:$B$93,'Final Prices IND without CO2 '!$D199,'Historical Data'!$A$2:$A$93,'Final Prices IND without CO2 '!$C199)</f>
        <v>8.8155929559039077</v>
      </c>
      <c r="R199" s="10">
        <f>SUMIFS('Historical Data'!L$2:L$93,'Historical Data'!$B$2:$B$93,'Final Prices IND without CO2 '!$D199,'Historical Data'!$A$2:$A$93,'Final Prices IND without CO2 '!$C199)</f>
        <v>14.63385987225905</v>
      </c>
      <c r="S199" s="10">
        <f>SUMIFS('Historical Data'!M$2:M$93,'Historical Data'!$B$2:$B$93,'Final Prices IND without CO2 '!$D199,'Historical Data'!$A$2:$A$93,'Final Prices IND without CO2 '!$C199)</f>
        <v>14.084868284984539</v>
      </c>
      <c r="T199" s="10">
        <f>SUMIFS('Historical Data'!N$2:N$93,'Historical Data'!$B$2:$B$93,'Final Prices IND without CO2 '!$D199,'Historical Data'!$A$2:$A$93,'Final Prices IND without CO2 '!$C199)</f>
        <v>17.959341065336787</v>
      </c>
      <c r="U199" s="10">
        <f>SUMIFS('Historical Data'!O$2:O$93,'Historical Data'!$B$2:$B$93,'Final Prices IND without CO2 '!$D199,'Historical Data'!$A$2:$A$93,'Final Prices IND without CO2 '!$C199)</f>
        <v>22.220504577361332</v>
      </c>
      <c r="V199" s="10">
        <f>SUMIFS('Historical Data'!P$2:P$93,'Historical Data'!$B$2:$B$93,'Final Prices IND without CO2 '!$D199,'Historical Data'!$A$2:$A$93,'Final Prices IND without CO2 '!$C199)</f>
        <v>26.850943659123978</v>
      </c>
      <c r="W199" s="10">
        <f>SUMIFS('Historical Data'!Q$2:Q$93,'Historical Data'!$B$2:$B$93,'Final Prices IND without CO2 '!$D199,'Historical Data'!$A$2:$A$93,'Final Prices IND without CO2 '!$C199)</f>
        <v>21.439472761366883</v>
      </c>
      <c r="X199" s="10">
        <f>SUMIFS('Historical Data'!R$2:R$93,'Historical Data'!$B$2:$B$93,'Final Prices IND without CO2 '!$D199,'Historical Data'!$A$2:$A$93,'Final Prices IND without CO2 '!$C199)</f>
        <v>17.524280227881412</v>
      </c>
      <c r="Y199" s="10">
        <f>SUMIFS('Historical Data'!S$2:S$93,'Historical Data'!$B$2:$B$93,'Final Prices IND without CO2 '!$D199,'Historical Data'!$A$2:$A$93,'Final Prices IND without CO2 '!$C199)</f>
        <v>13.373456398042872</v>
      </c>
      <c r="Z199" s="10">
        <f>SUMIFS('Historical Data'!T$2:T$93,'Historical Data'!$B$2:$B$93,'Final Prices IND without CO2 '!$D199,'Historical Data'!$A$2:$A$93,'Final Prices IND without CO2 '!$C199)</f>
        <v>20.670138273183525</v>
      </c>
      <c r="AA199" s="10">
        <f>SUMIFS('Historical Data'!U$2:U$93,'Historical Data'!$B$2:$B$93,'Final Prices IND without CO2 '!$D199,'Historical Data'!$A$2:$A$93,'Final Prices IND without CO2 '!$C199)</f>
        <v>25.678672450750316</v>
      </c>
      <c r="AB199" s="12">
        <f>AA199*('Projection of Coal-OIl-Gas-CO2'!P$23/'Projection of Coal-OIl-Gas-CO2'!O$23)</f>
        <v>26.056172864783857</v>
      </c>
      <c r="AC199" s="12">
        <f>AB199*('Projection of Coal-OIl-Gas-CO2'!Q$23/'Projection of Coal-OIl-Gas-CO2'!P$23)</f>
        <v>24.587204653509826</v>
      </c>
      <c r="AD199" s="12">
        <f>AC199*('Projection of Coal-OIl-Gas-CO2'!R$23/'Projection of Coal-OIl-Gas-CO2'!Q$23)</f>
        <v>22.171411967394178</v>
      </c>
      <c r="AE199" s="12">
        <f>AD199*('Projection of Coal-OIl-Gas-CO2'!S$23/'Projection of Coal-OIl-Gas-CO2'!R$23)</f>
        <v>21.093678083766548</v>
      </c>
      <c r="AF199" s="12">
        <f>AE199*('Projection of Coal-OIl-Gas-CO2'!T$23/'Projection of Coal-OIl-Gas-CO2'!S$23)</f>
        <v>20.64162596514317</v>
      </c>
      <c r="AG199" s="12">
        <f>AF199*('Projection of Coal-OIl-Gas-CO2'!U$23/'Projection of Coal-OIl-Gas-CO2'!T$23)</f>
        <v>20.199297500186741</v>
      </c>
      <c r="AH199" s="12">
        <f>AG199*('Projection of Coal-OIl-Gas-CO2'!V$23/'Projection of Coal-OIl-Gas-CO2'!U$23)</f>
        <v>19.757812153589228</v>
      </c>
      <c r="AI199" s="12">
        <f>AH199*('Projection of Coal-OIl-Gas-CO2'!W$23/'Projection of Coal-OIl-Gas-CO2'!V$23)</f>
        <v>19.319083665997681</v>
      </c>
      <c r="AJ199" s="12">
        <f>AI199*('Projection of Coal-OIl-Gas-CO2'!X$23/'Projection of Coal-OIl-Gas-CO2'!W$23)</f>
        <v>18.832483973860889</v>
      </c>
      <c r="AK199" s="12">
        <f>AJ199*('Projection of Coal-OIl-Gas-CO2'!Y$23/'Projection of Coal-OIl-Gas-CO2'!X$23)</f>
        <v>18.319086441490413</v>
      </c>
      <c r="AL199" s="12">
        <f>AK199*('Projection of Coal-OIl-Gas-CO2'!Z$23/'Projection of Coal-OIl-Gas-CO2'!Y$23)</f>
        <v>17.811113532410161</v>
      </c>
      <c r="AM199" s="12">
        <f>AL199*('Projection of Coal-OIl-Gas-CO2'!AA$23/'Projection of Coal-OIl-Gas-CO2'!Z$23)</f>
        <v>17.312500353746181</v>
      </c>
      <c r="AN199" s="12">
        <f>AM199*('Projection of Coal-OIl-Gas-CO2'!AB$23/'Projection of Coal-OIl-Gas-CO2'!AA$23)</f>
        <v>16.820682747387135</v>
      </c>
      <c r="AO199" s="12">
        <f>AN199*('Projection of Coal-OIl-Gas-CO2'!AC$23/'Projection of Coal-OIl-Gas-CO2'!AB$23)</f>
        <v>16.32693714450296</v>
      </c>
      <c r="AP199" s="12">
        <f>AO199*('Projection of Coal-OIl-Gas-CO2'!AD$23/'Projection of Coal-OIl-Gas-CO2'!AC$23)</f>
        <v>15.838351689561176</v>
      </c>
      <c r="AQ199" s="12">
        <f>AP199*('Projection of Coal-OIl-Gas-CO2'!AE$23/'Projection of Coal-OIl-Gas-CO2'!AD$23)</f>
        <v>15.351157546326046</v>
      </c>
      <c r="AR199" s="12">
        <f>AQ199*('Projection of Coal-OIl-Gas-CO2'!AF$23/'Projection of Coal-OIl-Gas-CO2'!AE$23)</f>
        <v>14.859778215333719</v>
      </c>
      <c r="AS199" s="12">
        <f>AR199*('Projection of Coal-OIl-Gas-CO2'!AG$23/'Projection of Coal-OIl-Gas-CO2'!AF$23)</f>
        <v>14.369588496581242</v>
      </c>
      <c r="AT199" s="12">
        <f>AS199*('Projection of Coal-OIl-Gas-CO2'!AH$23/'Projection of Coal-OIl-Gas-CO2'!AG$23)</f>
        <v>13.879973018020307</v>
      </c>
      <c r="AU199" s="12">
        <f>AT199*('Projection of Coal-OIl-Gas-CO2'!AI$23/'Projection of Coal-OIl-Gas-CO2'!AH$23)</f>
        <v>13.390870607057657</v>
      </c>
      <c r="AV199" s="12">
        <f>AU199*('Projection of Coal-OIl-Gas-CO2'!AJ$23/'Projection of Coal-OIl-Gas-CO2'!AI$23)</f>
        <v>12.902048653494347</v>
      </c>
      <c r="AW199" s="12">
        <f>AV199*('Projection of Coal-OIl-Gas-CO2'!AK$23/'Projection of Coal-OIl-Gas-CO2'!AJ$23)</f>
        <v>12.411604881685333</v>
      </c>
      <c r="AX199" s="12">
        <f>AW199*('Projection of Coal-OIl-Gas-CO2'!AL$23/'Projection of Coal-OIl-Gas-CO2'!AK$23)</f>
        <v>11.921275323103822</v>
      </c>
      <c r="AY199" s="12">
        <f>AX199*('Projection of Coal-OIl-Gas-CO2'!AM$23/'Projection of Coal-OIl-Gas-CO2'!AL$23)</f>
        <v>11.465485844426887</v>
      </c>
      <c r="AZ199" s="12">
        <f>AY199*('Projection of Coal-OIl-Gas-CO2'!AN$23/'Projection of Coal-OIl-Gas-CO2'!AM$23)</f>
        <v>11.002849318336226</v>
      </c>
      <c r="BA199" s="12">
        <f>AZ199*('Projection of Coal-OIl-Gas-CO2'!AO$23/'Projection of Coal-OIl-Gas-CO2'!AN$23)</f>
        <v>10.551546287980129</v>
      </c>
      <c r="BB199" s="12">
        <f>BA199*('Projection of Coal-OIl-Gas-CO2'!AP$23/'Projection of Coal-OIl-Gas-CO2'!AO$23)</f>
        <v>10.11294761494592</v>
      </c>
      <c r="BC199" s="12">
        <f>BB199*('Projection of Coal-OIl-Gas-CO2'!AQ$23/'Projection of Coal-OIl-Gas-CO2'!AP$23)</f>
        <v>9.6852402280649681</v>
      </c>
      <c r="BD199" s="12">
        <f>BC199*('Projection of Coal-OIl-Gas-CO2'!AR$23/'Projection of Coal-OIl-Gas-CO2'!AQ$23)</f>
        <v>9.2624621512329064</v>
      </c>
      <c r="BE199" s="12">
        <f>BD199*('Projection of Coal-OIl-Gas-CO2'!AS$23/'Projection of Coal-OIl-Gas-CO2'!AR$23)</f>
        <v>8.8526041277847387</v>
      </c>
      <c r="BF199" s="12">
        <f>BE199*('Projection of Coal-OIl-Gas-CO2'!AT$23/'Projection of Coal-OIl-Gas-CO2'!AS$23)</f>
        <v>8.4520330393439078</v>
      </c>
      <c r="BG199" s="12">
        <f>BF199*('Projection of Coal-OIl-Gas-CO2'!AU$23/'Projection of Coal-OIl-Gas-CO2'!AT$23)</f>
        <v>8.0602942866816498</v>
      </c>
      <c r="BH199" s="12">
        <f>BG199*('Projection of Coal-OIl-Gas-CO2'!AV$23/'Projection of Coal-OIl-Gas-CO2'!AU$23)</f>
        <v>7.6779902464269405</v>
      </c>
    </row>
    <row r="200" spans="1:60" x14ac:dyDescent="0.3">
      <c r="A200" s="9" t="s">
        <v>147</v>
      </c>
      <c r="B200" s="9" t="s">
        <v>119</v>
      </c>
      <c r="C200" s="9" t="s">
        <v>35</v>
      </c>
      <c r="D200" s="36" t="s">
        <v>81</v>
      </c>
      <c r="E200" s="36" t="s">
        <v>79</v>
      </c>
      <c r="F200" s="36" t="s">
        <v>90</v>
      </c>
      <c r="G200" s="36" t="s">
        <v>90</v>
      </c>
      <c r="H200" s="36" t="s">
        <v>80</v>
      </c>
      <c r="I200" s="9" t="s">
        <v>145</v>
      </c>
      <c r="J200" s="10">
        <f>SUMIFS('Historical Data'!D$2:D$93,'Historical Data'!$B$2:$B$93,'Final Prices IND without CO2 '!$D200,'Historical Data'!$A$2:$A$93,'Final Prices IND without CO2 '!$C200)</f>
        <v>9.6818571435955292</v>
      </c>
      <c r="K200" s="10">
        <f>SUMIFS('Historical Data'!E$2:E$93,'Historical Data'!$B$2:$B$93,'Final Prices IND without CO2 '!$D200,'Historical Data'!$A$2:$A$93,'Final Prices IND without CO2 '!$C200)</f>
        <v>11.742085449627712</v>
      </c>
      <c r="L200" s="10">
        <f>SUMIFS('Historical Data'!F$2:F$93,'Historical Data'!$B$2:$B$93,'Final Prices IND without CO2 '!$D200,'Historical Data'!$A$2:$A$93,'Final Prices IND without CO2 '!$C200)</f>
        <v>10.468808801610178</v>
      </c>
      <c r="M200" s="10">
        <f>SUMIFS('Historical Data'!G$2:G$93,'Historical Data'!$B$2:$B$93,'Final Prices IND without CO2 '!$D200,'Historical Data'!$A$2:$A$93,'Final Prices IND without CO2 '!$C200)</f>
        <v>10.158283952339879</v>
      </c>
      <c r="N200" s="10">
        <f>SUMIFS('Historical Data'!H$2:H$93,'Historical Data'!$B$2:$B$93,'Final Prices IND without CO2 '!$D200,'Historical Data'!$A$2:$A$93,'Final Prices IND without CO2 '!$C200)</f>
        <v>12.830046958755117</v>
      </c>
      <c r="O200" s="10">
        <f>SUMIFS('Historical Data'!I$2:I$93,'Historical Data'!$B$2:$B$93,'Final Prices IND without CO2 '!$D200,'Historical Data'!$A$2:$A$93,'Final Prices IND without CO2 '!$C200)</f>
        <v>13.058695721825343</v>
      </c>
      <c r="P200" s="10">
        <f>SUMIFS('Historical Data'!J$2:J$93,'Historical Data'!$B$2:$B$93,'Final Prices IND without CO2 '!$D200,'Historical Data'!$A$2:$A$93,'Final Prices IND without CO2 '!$C200)</f>
        <v>14.06026251610953</v>
      </c>
      <c r="Q200" s="10">
        <f>SUMIFS('Historical Data'!K$2:K$93,'Historical Data'!$B$2:$B$93,'Final Prices IND without CO2 '!$D200,'Historical Data'!$A$2:$A$93,'Final Prices IND without CO2 '!$C200)</f>
        <v>11.94107829882571</v>
      </c>
      <c r="R200" s="10">
        <f>SUMIFS('Historical Data'!L$2:L$93,'Historical Data'!$B$2:$B$93,'Final Prices IND without CO2 '!$D200,'Historical Data'!$A$2:$A$93,'Final Prices IND without CO2 '!$C200)</f>
        <v>20.206418907624332</v>
      </c>
      <c r="S200" s="10">
        <f>SUMIFS('Historical Data'!M$2:M$93,'Historical Data'!$B$2:$B$93,'Final Prices IND without CO2 '!$D200,'Historical Data'!$A$2:$A$93,'Final Prices IND without CO2 '!$C200)</f>
        <v>18.230638579320278</v>
      </c>
      <c r="T200" s="10">
        <f>SUMIFS('Historical Data'!N$2:N$93,'Historical Data'!$B$2:$B$93,'Final Prices IND without CO2 '!$D200,'Historical Data'!$A$2:$A$93,'Final Prices IND without CO2 '!$C200)</f>
        <v>24.005427084981868</v>
      </c>
      <c r="U200" s="10">
        <f>SUMIFS('Historical Data'!O$2:O$93,'Historical Data'!$B$2:$B$93,'Final Prices IND without CO2 '!$D200,'Historical Data'!$A$2:$A$93,'Final Prices IND without CO2 '!$C200)</f>
        <v>30.727366701665929</v>
      </c>
      <c r="V200" s="10">
        <f>SUMIFS('Historical Data'!P$2:P$93,'Historical Data'!$B$2:$B$93,'Final Prices IND without CO2 '!$D200,'Historical Data'!$A$2:$A$93,'Final Prices IND without CO2 '!$C200)</f>
        <v>36.89622224814601</v>
      </c>
      <c r="W200" s="10">
        <f>SUMIFS('Historical Data'!Q$2:Q$93,'Historical Data'!$B$2:$B$93,'Final Prices IND without CO2 '!$D200,'Historical Data'!$A$2:$A$93,'Final Prices IND without CO2 '!$C200)</f>
        <v>29.349427053931645</v>
      </c>
      <c r="X200" s="10">
        <f>SUMIFS('Historical Data'!R$2:R$93,'Historical Data'!$B$2:$B$93,'Final Prices IND without CO2 '!$D200,'Historical Data'!$A$2:$A$93,'Final Prices IND without CO2 '!$C200)</f>
        <v>26.47858124149678</v>
      </c>
      <c r="Y200" s="10">
        <f>SUMIFS('Historical Data'!S$2:S$93,'Historical Data'!$B$2:$B$93,'Final Prices IND without CO2 '!$D200,'Historical Data'!$A$2:$A$93,'Final Prices IND without CO2 '!$C200)</f>
        <v>19.058694166448756</v>
      </c>
      <c r="Z200" s="10">
        <f>SUMIFS('Historical Data'!T$2:T$93,'Historical Data'!$B$2:$B$93,'Final Prices IND without CO2 '!$D200,'Historical Data'!$A$2:$A$93,'Final Prices IND without CO2 '!$C200)</f>
        <v>38.124571595523598</v>
      </c>
      <c r="AA200" s="10">
        <f>SUMIFS('Historical Data'!U$2:U$93,'Historical Data'!$B$2:$B$93,'Final Prices IND without CO2 '!$D200,'Historical Data'!$A$2:$A$93,'Final Prices IND without CO2 '!$C200)</f>
        <v>40.311132546402341</v>
      </c>
      <c r="AB200" s="12">
        <f>AA200*('Projection of Coal-OIl-Gas-CO2'!P$23/'Projection of Coal-OIl-Gas-CO2'!O$23)</f>
        <v>40.903743759291707</v>
      </c>
      <c r="AC200" s="12">
        <f>AB200*('Projection of Coal-OIl-Gas-CO2'!Q$23/'Projection of Coal-OIl-Gas-CO2'!P$23)</f>
        <v>38.5977144119923</v>
      </c>
      <c r="AD200" s="12">
        <f>AC200*('Projection of Coal-OIl-Gas-CO2'!R$23/'Projection of Coal-OIl-Gas-CO2'!Q$23)</f>
        <v>34.80533225666823</v>
      </c>
      <c r="AE200" s="12">
        <f>AD200*('Projection of Coal-OIl-Gas-CO2'!S$23/'Projection of Coal-OIl-Gas-CO2'!R$23)</f>
        <v>33.113474022330536</v>
      </c>
      <c r="AF200" s="12">
        <f>AE200*('Projection of Coal-OIl-Gas-CO2'!T$23/'Projection of Coal-OIl-Gas-CO2'!S$23)</f>
        <v>32.403829358781095</v>
      </c>
      <c r="AG200" s="12">
        <f>AF200*('Projection of Coal-OIl-Gas-CO2'!U$23/'Projection of Coal-OIl-Gas-CO2'!T$23)</f>
        <v>31.709449171717171</v>
      </c>
      <c r="AH200" s="12">
        <f>AG200*('Projection of Coal-OIl-Gas-CO2'!V$23/'Projection of Coal-OIl-Gas-CO2'!U$23)</f>
        <v>31.016392536561302</v>
      </c>
      <c r="AI200" s="12">
        <f>AH200*('Projection of Coal-OIl-Gas-CO2'!W$23/'Projection of Coal-OIl-Gas-CO2'!V$23)</f>
        <v>30.327663699464868</v>
      </c>
      <c r="AJ200" s="12">
        <f>AI200*('Projection of Coal-OIl-Gas-CO2'!X$23/'Projection of Coal-OIl-Gas-CO2'!W$23)</f>
        <v>29.563785242570898</v>
      </c>
      <c r="AK200" s="12">
        <f>AJ200*('Projection of Coal-OIl-Gas-CO2'!Y$23/'Projection of Coal-OIl-Gas-CO2'!X$23)</f>
        <v>28.757838750746807</v>
      </c>
      <c r="AL200" s="12">
        <f>AK200*('Projection of Coal-OIl-Gas-CO2'!Z$23/'Projection of Coal-OIl-Gas-CO2'!Y$23)</f>
        <v>27.96040799153646</v>
      </c>
      <c r="AM200" s="12">
        <f>AL200*('Projection of Coal-OIl-Gas-CO2'!AA$23/'Projection of Coal-OIl-Gas-CO2'!Z$23)</f>
        <v>27.177670411427666</v>
      </c>
      <c r="AN200" s="12">
        <f>AM200*('Projection of Coal-OIl-Gas-CO2'!AB$23/'Projection of Coal-OIl-Gas-CO2'!AA$23)</f>
        <v>26.405600719872623</v>
      </c>
      <c r="AO200" s="12">
        <f>AN200*('Projection of Coal-OIl-Gas-CO2'!AC$23/'Projection of Coal-OIl-Gas-CO2'!AB$23)</f>
        <v>25.630504402871011</v>
      </c>
      <c r="AP200" s="12">
        <f>AO200*('Projection of Coal-OIl-Gas-CO2'!AD$23/'Projection of Coal-OIl-Gas-CO2'!AC$23)</f>
        <v>24.863508637331464</v>
      </c>
      <c r="AQ200" s="12">
        <f>AP200*('Projection of Coal-OIl-Gas-CO2'!AE$23/'Projection of Coal-OIl-Gas-CO2'!AD$23)</f>
        <v>24.098696993682481</v>
      </c>
      <c r="AR200" s="12">
        <f>AQ200*('Projection of Coal-OIl-Gas-CO2'!AF$23/'Projection of Coal-OIl-Gas-CO2'!AE$23)</f>
        <v>23.327315319642107</v>
      </c>
      <c r="AS200" s="12">
        <f>AR200*('Projection of Coal-OIl-Gas-CO2'!AG$23/'Projection of Coal-OIl-Gas-CO2'!AF$23)</f>
        <v>22.55780113375835</v>
      </c>
      <c r="AT200" s="12">
        <f>AS200*('Projection of Coal-OIl-Gas-CO2'!AH$23/'Projection of Coal-OIl-Gas-CO2'!AG$23)</f>
        <v>21.789188406955823</v>
      </c>
      <c r="AU200" s="12">
        <f>AT200*('Projection of Coal-OIl-Gas-CO2'!AI$23/'Projection of Coal-OIl-Gas-CO2'!AH$23)</f>
        <v>21.021381108704926</v>
      </c>
      <c r="AV200" s="12">
        <f>AU200*('Projection of Coal-OIl-Gas-CO2'!AJ$23/'Projection of Coal-OIl-Gas-CO2'!AI$23)</f>
        <v>20.254014080698532</v>
      </c>
      <c r="AW200" s="12">
        <f>AV200*('Projection of Coal-OIl-Gas-CO2'!AK$23/'Projection of Coal-OIl-Gas-CO2'!AJ$23)</f>
        <v>19.484101074881405</v>
      </c>
      <c r="AX200" s="12">
        <f>AW200*('Projection of Coal-OIl-Gas-CO2'!AL$23/'Projection of Coal-OIl-Gas-CO2'!AK$23)</f>
        <v>18.714367364335917</v>
      </c>
      <c r="AY200" s="12">
        <f>AX200*('Projection of Coal-OIl-Gas-CO2'!AM$23/'Projection of Coal-OIl-Gas-CO2'!AL$23)</f>
        <v>17.998855683448195</v>
      </c>
      <c r="AZ200" s="12">
        <f>AY200*('Projection of Coal-OIl-Gas-CO2'!AN$23/'Projection of Coal-OIl-Gas-CO2'!AM$23)</f>
        <v>17.272595306872425</v>
      </c>
      <c r="BA200" s="12">
        <f>AZ200*('Projection of Coal-OIl-Gas-CO2'!AO$23/'Projection of Coal-OIl-Gas-CO2'!AN$23)</f>
        <v>16.56412658403757</v>
      </c>
      <c r="BB200" s="12">
        <f>BA200*('Projection of Coal-OIl-Gas-CO2'!AP$23/'Projection of Coal-OIl-Gas-CO2'!AO$23)</f>
        <v>15.875601533637562</v>
      </c>
      <c r="BC200" s="12">
        <f>BB200*('Projection of Coal-OIl-Gas-CO2'!AQ$23/'Projection of Coal-OIl-Gas-CO2'!AP$23)</f>
        <v>15.204173943418439</v>
      </c>
      <c r="BD200" s="12">
        <f>BC200*('Projection of Coal-OIl-Gas-CO2'!AR$23/'Projection of Coal-OIl-Gas-CO2'!AQ$23)</f>
        <v>14.540484528571282</v>
      </c>
      <c r="BE200" s="12">
        <f>BD200*('Projection of Coal-OIl-Gas-CO2'!AS$23/'Projection of Coal-OIl-Gas-CO2'!AR$23)</f>
        <v>13.897077392158247</v>
      </c>
      <c r="BF200" s="12">
        <f>BE200*('Projection of Coal-OIl-Gas-CO2'!AT$23/'Projection of Coal-OIl-Gas-CO2'!AS$23)</f>
        <v>13.26824915848049</v>
      </c>
      <c r="BG200" s="12">
        <f>BF200*('Projection of Coal-OIl-Gas-CO2'!AU$23/'Projection of Coal-OIl-Gas-CO2'!AT$23)</f>
        <v>12.653286184346319</v>
      </c>
      <c r="BH200" s="12">
        <f>BG200*('Projection of Coal-OIl-Gas-CO2'!AV$23/'Projection of Coal-OIl-Gas-CO2'!AU$23)</f>
        <v>12.05313409824101</v>
      </c>
    </row>
    <row r="201" spans="1:60" x14ac:dyDescent="0.3">
      <c r="A201" s="9" t="s">
        <v>147</v>
      </c>
      <c r="B201" s="9" t="s">
        <v>119</v>
      </c>
      <c r="C201" s="9" t="s">
        <v>37</v>
      </c>
      <c r="D201" s="36" t="s">
        <v>81</v>
      </c>
      <c r="E201" s="36" t="s">
        <v>79</v>
      </c>
      <c r="F201" s="36" t="s">
        <v>90</v>
      </c>
      <c r="G201" s="36" t="s">
        <v>90</v>
      </c>
      <c r="H201" s="36" t="s">
        <v>80</v>
      </c>
      <c r="I201" s="9" t="s">
        <v>145</v>
      </c>
      <c r="J201" s="10">
        <f>SUMIFS('Historical Data'!D$2:D$93,'Historical Data'!$B$2:$B$93,'Final Prices IND without CO2 '!$D201,'Historical Data'!$A$2:$A$93,'Final Prices IND without CO2 '!$C201)</f>
        <v>7.3326002703707696</v>
      </c>
      <c r="K201" s="10">
        <f>SUMIFS('Historical Data'!E$2:E$93,'Historical Data'!$B$2:$B$93,'Final Prices IND without CO2 '!$D201,'Historical Data'!$A$2:$A$93,'Final Prices IND without CO2 '!$C201)</f>
        <v>8.892923915905051</v>
      </c>
      <c r="L201" s="10">
        <f>SUMIFS('Historical Data'!F$2:F$93,'Historical Data'!$B$2:$B$93,'Final Prices IND without CO2 '!$D201,'Historical Data'!$A$2:$A$93,'Final Prices IND without CO2 '!$C201)</f>
        <v>7.9286018282066051</v>
      </c>
      <c r="M201" s="10">
        <f>SUMIFS('Historical Data'!G$2:G$93,'Historical Data'!$B$2:$B$93,'Final Prices IND without CO2 '!$D201,'Historical Data'!$A$2:$A$93,'Final Prices IND without CO2 '!$C201)</f>
        <v>7.6934243658720742</v>
      </c>
      <c r="N201" s="10">
        <f>SUMIFS('Historical Data'!H$2:H$93,'Historical Data'!$B$2:$B$93,'Final Prices IND without CO2 '!$D201,'Historical Data'!$A$2:$A$93,'Final Prices IND without CO2 '!$C201)</f>
        <v>9.7168967072468142</v>
      </c>
      <c r="O201" s="10">
        <f>SUMIFS('Historical Data'!I$2:I$93,'Historical Data'!$B$2:$B$93,'Final Prices IND without CO2 '!$D201,'Historical Data'!$A$2:$A$93,'Final Prices IND without CO2 '!$C201)</f>
        <v>9.8900649286988038</v>
      </c>
      <c r="P201" s="10">
        <f>SUMIFS('Historical Data'!J$2:J$93,'Historical Data'!$B$2:$B$93,'Final Prices IND without CO2 '!$D201,'Historical Data'!$A$2:$A$93,'Final Prices IND without CO2 '!$C201)</f>
        <v>10.648606274397203</v>
      </c>
      <c r="Q201" s="10">
        <f>SUMIFS('Historical Data'!K$2:K$93,'Historical Data'!$B$2:$B$93,'Final Prices IND without CO2 '!$D201,'Historical Data'!$A$2:$A$93,'Final Prices IND without CO2 '!$C201)</f>
        <v>9.0436320908130323</v>
      </c>
      <c r="R201" s="10">
        <f>SUMIFS('Historical Data'!L$2:L$93,'Historical Data'!$B$2:$B$93,'Final Prices IND without CO2 '!$D201,'Historical Data'!$A$2:$A$93,'Final Prices IND without CO2 '!$C201)</f>
        <v>15.303426868189391</v>
      </c>
      <c r="S201" s="10">
        <f>SUMIFS('Historical Data'!M$2:M$93,'Historical Data'!$B$2:$B$93,'Final Prices IND without CO2 '!$D201,'Historical Data'!$A$2:$A$93,'Final Prices IND without CO2 '!$C201)</f>
        <v>13.807060297742831</v>
      </c>
      <c r="T201" s="10">
        <f>SUMIFS('Historical Data'!N$2:N$93,'Historical Data'!$B$2:$B$93,'Final Prices IND without CO2 '!$D201,'Historical Data'!$A$2:$A$93,'Final Prices IND without CO2 '!$C201)</f>
        <v>18.180623667861191</v>
      </c>
      <c r="U201" s="10">
        <f>SUMIFS('Historical Data'!O$2:O$93,'Historical Data'!$B$2:$B$93,'Final Prices IND without CO2 '!$D201,'Historical Data'!$A$2:$A$93,'Final Prices IND without CO2 '!$C201)</f>
        <v>23.271516408756259</v>
      </c>
      <c r="V201" s="10">
        <f>SUMIFS('Historical Data'!P$2:P$93,'Historical Data'!$B$2:$B$93,'Final Prices IND without CO2 '!$D201,'Historical Data'!$A$2:$A$93,'Final Prices IND without CO2 '!$C201)</f>
        <v>27.94352831485217</v>
      </c>
      <c r="W201" s="10">
        <f>SUMIFS('Historical Data'!Q$2:Q$93,'Historical Data'!$B$2:$B$93,'Final Prices IND without CO2 '!$D201,'Historical Data'!$A$2:$A$93,'Final Prices IND without CO2 '!$C201)</f>
        <v>22.227927303517845</v>
      </c>
      <c r="X201" s="10">
        <f>SUMIFS('Historical Data'!R$2:R$93,'Historical Data'!$B$2:$B$93,'Final Prices IND without CO2 '!$D201,'Historical Data'!$A$2:$A$93,'Final Prices IND without CO2 '!$C201)</f>
        <v>20.053678658011069</v>
      </c>
      <c r="Y201" s="10">
        <f>SUMIFS('Historical Data'!S$2:S$93,'Historical Data'!$B$2:$B$93,'Final Prices IND without CO2 '!$D201,'Historical Data'!$A$2:$A$93,'Final Prices IND without CO2 '!$C201)</f>
        <v>14.434192110576568</v>
      </c>
      <c r="Z201" s="10">
        <f>SUMIFS('Historical Data'!T$2:T$93,'Historical Data'!$B$2:$B$93,'Final Prices IND without CO2 '!$D201,'Historical Data'!$A$2:$A$93,'Final Prices IND without CO2 '!$C201)</f>
        <v>28.873824499055708</v>
      </c>
      <c r="AA201" s="10">
        <f>SUMIFS('Historical Data'!U$2:U$93,'Historical Data'!$B$2:$B$93,'Final Prices IND without CO2 '!$D201,'Historical Data'!$A$2:$A$93,'Final Prices IND without CO2 '!$C201)</f>
        <v>30.529826770293663</v>
      </c>
      <c r="AB201" s="12">
        <f>AA201*('Projection of Coal-OIl-Gas-CO2'!P$23/'Projection of Coal-OIl-Gas-CO2'!O$23)</f>
        <v>30.978643673436231</v>
      </c>
      <c r="AC201" s="12">
        <f>AB201*('Projection of Coal-OIl-Gas-CO2'!Q$23/'Projection of Coal-OIl-Gas-CO2'!P$23)</f>
        <v>29.232161447484792</v>
      </c>
      <c r="AD201" s="12">
        <f>AC201*('Projection of Coal-OIl-Gas-CO2'!R$23/'Projection of Coal-OIl-Gas-CO2'!Q$23)</f>
        <v>26.359982896918869</v>
      </c>
      <c r="AE201" s="12">
        <f>AD201*('Projection of Coal-OIl-Gas-CO2'!S$23/'Projection of Coal-OIl-Gas-CO2'!R$23)</f>
        <v>25.078646066335711</v>
      </c>
      <c r="AF201" s="12">
        <f>AE201*('Projection of Coal-OIl-Gas-CO2'!T$23/'Projection of Coal-OIl-Gas-CO2'!S$23)</f>
        <v>24.54119332616056</v>
      </c>
      <c r="AG201" s="12">
        <f>AF201*('Projection of Coal-OIl-Gas-CO2'!U$23/'Projection of Coal-OIl-Gas-CO2'!T$23)</f>
        <v>24.015301209401422</v>
      </c>
      <c r="AH201" s="12">
        <f>AG201*('Projection of Coal-OIl-Gas-CO2'!V$23/'Projection of Coal-OIl-Gas-CO2'!U$23)</f>
        <v>23.490411490935802</v>
      </c>
      <c r="AI201" s="12">
        <f>AH201*('Projection of Coal-OIl-Gas-CO2'!W$23/'Projection of Coal-OIl-Gas-CO2'!V$23)</f>
        <v>22.968799450786449</v>
      </c>
      <c r="AJ201" s="12">
        <f>AI201*('Projection of Coal-OIl-Gas-CO2'!X$23/'Projection of Coal-OIl-Gas-CO2'!W$23)</f>
        <v>22.390272490878111</v>
      </c>
      <c r="AK201" s="12">
        <f>AJ201*('Projection of Coal-OIl-Gas-CO2'!Y$23/'Projection of Coal-OIl-Gas-CO2'!X$23)</f>
        <v>21.779885105874921</v>
      </c>
      <c r="AL201" s="12">
        <f>AK201*('Projection of Coal-OIl-Gas-CO2'!Z$23/'Projection of Coal-OIl-Gas-CO2'!Y$23)</f>
        <v>21.175947151217567</v>
      </c>
      <c r="AM201" s="12">
        <f>AL201*('Projection of Coal-OIl-Gas-CO2'!AA$23/'Projection of Coal-OIl-Gas-CO2'!Z$23)</f>
        <v>20.583137145202166</v>
      </c>
      <c r="AN201" s="12">
        <f>AM201*('Projection of Coal-OIl-Gas-CO2'!AB$23/'Projection of Coal-OIl-Gas-CO2'!AA$23)</f>
        <v>19.998406515006234</v>
      </c>
      <c r="AO201" s="12">
        <f>AN201*('Projection of Coal-OIl-Gas-CO2'!AC$23/'Projection of Coal-OIl-Gas-CO2'!AB$23)</f>
        <v>19.411383655722574</v>
      </c>
      <c r="AP201" s="12">
        <f>AO201*('Projection of Coal-OIl-Gas-CO2'!AD$23/'Projection of Coal-OIl-Gas-CO2'!AC$23)</f>
        <v>18.830495787377107</v>
      </c>
      <c r="AQ201" s="12">
        <f>AP201*('Projection of Coal-OIl-Gas-CO2'!AE$23/'Projection of Coal-OIl-Gas-CO2'!AD$23)</f>
        <v>18.251262074069022</v>
      </c>
      <c r="AR201" s="12">
        <f>AQ201*('Projection of Coal-OIl-Gas-CO2'!AF$23/'Projection of Coal-OIl-Gas-CO2'!AE$23)</f>
        <v>17.667052517189838</v>
      </c>
      <c r="AS201" s="12">
        <f>AR201*('Projection of Coal-OIl-Gas-CO2'!AG$23/'Projection of Coal-OIl-Gas-CO2'!AF$23)</f>
        <v>17.084257311293015</v>
      </c>
      <c r="AT201" s="12">
        <f>AS201*('Projection of Coal-OIl-Gas-CO2'!AH$23/'Projection of Coal-OIl-Gas-CO2'!AG$23)</f>
        <v>16.502144829692238</v>
      </c>
      <c r="AU201" s="12">
        <f>AT201*('Projection of Coal-OIl-Gas-CO2'!AI$23/'Projection of Coal-OIl-Gas-CO2'!AH$23)</f>
        <v>15.920642343212009</v>
      </c>
      <c r="AV201" s="12">
        <f>AU201*('Projection of Coal-OIl-Gas-CO2'!AJ$23/'Projection of Coal-OIl-Gas-CO2'!AI$23)</f>
        <v>15.339473297482455</v>
      </c>
      <c r="AW201" s="12">
        <f>AV201*('Projection of Coal-OIl-Gas-CO2'!AK$23/'Projection of Coal-OIl-Gas-CO2'!AJ$23)</f>
        <v>14.756376043424014</v>
      </c>
      <c r="AX201" s="12">
        <f>AW201*('Projection of Coal-OIl-Gas-CO2'!AL$23/'Projection of Coal-OIl-Gas-CO2'!AK$23)</f>
        <v>14.173414579487016</v>
      </c>
      <c r="AY201" s="12">
        <f>AX201*('Projection of Coal-OIl-Gas-CO2'!AM$23/'Projection of Coal-OIl-Gas-CO2'!AL$23)</f>
        <v>13.631518425999428</v>
      </c>
      <c r="AZ201" s="12">
        <f>AY201*('Projection of Coal-OIl-Gas-CO2'!AN$23/'Projection of Coal-OIl-Gas-CO2'!AM$23)</f>
        <v>13.081481697027264</v>
      </c>
      <c r="BA201" s="12">
        <f>AZ201*('Projection of Coal-OIl-Gas-CO2'!AO$23/'Projection of Coal-OIl-Gas-CO2'!AN$23)</f>
        <v>12.544919561110552</v>
      </c>
      <c r="BB201" s="12">
        <f>BA201*('Projection of Coal-OIl-Gas-CO2'!AP$23/'Projection of Coal-OIl-Gas-CO2'!AO$23)</f>
        <v>12.023461859778964</v>
      </c>
      <c r="BC201" s="12">
        <f>BB201*('Projection of Coal-OIl-Gas-CO2'!AQ$23/'Projection of Coal-OIl-Gas-CO2'!AP$23)</f>
        <v>11.514953000728935</v>
      </c>
      <c r="BD201" s="12">
        <f>BC201*('Projection of Coal-OIl-Gas-CO2'!AR$23/'Projection of Coal-OIl-Gas-CO2'!AQ$23)</f>
        <v>11.012304685372447</v>
      </c>
      <c r="BE201" s="12">
        <f>BD201*('Projection of Coal-OIl-Gas-CO2'!AS$23/'Projection of Coal-OIl-Gas-CO2'!AR$23)</f>
        <v>10.5250172494551</v>
      </c>
      <c r="BF201" s="12">
        <f>BE201*('Projection of Coal-OIl-Gas-CO2'!AT$23/'Projection of Coal-OIl-Gas-CO2'!AS$23)</f>
        <v>10.048771214433566</v>
      </c>
      <c r="BG201" s="12">
        <f>BF201*('Projection of Coal-OIl-Gas-CO2'!AU$23/'Projection of Coal-OIl-Gas-CO2'!AT$23)</f>
        <v>9.5830260992634795</v>
      </c>
      <c r="BH201" s="12">
        <f>BG201*('Projection of Coal-OIl-Gas-CO2'!AV$23/'Projection of Coal-OIl-Gas-CO2'!AU$23)</f>
        <v>9.1284980801478106</v>
      </c>
    </row>
    <row r="202" spans="1:60" x14ac:dyDescent="0.3">
      <c r="A202" s="9" t="s">
        <v>147</v>
      </c>
      <c r="B202" s="9" t="s">
        <v>119</v>
      </c>
      <c r="C202" s="9" t="s">
        <v>39</v>
      </c>
      <c r="D202" s="36" t="s">
        <v>81</v>
      </c>
      <c r="E202" s="36" t="s">
        <v>79</v>
      </c>
      <c r="F202" s="36" t="s">
        <v>90</v>
      </c>
      <c r="G202" s="36" t="s">
        <v>90</v>
      </c>
      <c r="H202" s="36" t="s">
        <v>80</v>
      </c>
      <c r="I202" s="9" t="s">
        <v>145</v>
      </c>
      <c r="J202" s="10">
        <f>SUMIFS('Historical Data'!D$2:D$93,'Historical Data'!$B$2:$B$93,'Final Prices IND without CO2 '!$D202,'Historical Data'!$A$2:$A$93,'Final Prices IND without CO2 '!$C202)</f>
        <v>7.1320961838401455</v>
      </c>
      <c r="K202" s="10">
        <f>SUMIFS('Historical Data'!E$2:E$93,'Historical Data'!$B$2:$B$93,'Final Prices IND without CO2 '!$D202,'Historical Data'!$A$2:$A$93,'Final Prices IND without CO2 '!$C202)</f>
        <v>8.2290914570170699</v>
      </c>
      <c r="L202" s="10">
        <f>SUMIFS('Historical Data'!F$2:F$93,'Historical Data'!$B$2:$B$93,'Final Prices IND without CO2 '!$D202,'Historical Data'!$A$2:$A$93,'Final Prices IND without CO2 '!$C202)</f>
        <v>7.2255895287271805</v>
      </c>
      <c r="M202" s="10">
        <f>SUMIFS('Historical Data'!G$2:G$93,'Historical Data'!$B$2:$B$93,'Final Prices IND without CO2 '!$D202,'Historical Data'!$A$2:$A$93,'Final Prices IND without CO2 '!$C202)</f>
        <v>6.9323616438356446</v>
      </c>
      <c r="N202" s="10">
        <f>SUMIFS('Historical Data'!H$2:H$93,'Historical Data'!$B$2:$B$93,'Final Prices IND without CO2 '!$D202,'Historical Data'!$A$2:$A$93,'Final Prices IND without CO2 '!$C202)</f>
        <v>8.1952409214151825</v>
      </c>
      <c r="O202" s="10">
        <f>SUMIFS('Historical Data'!I$2:I$93,'Historical Data'!$B$2:$B$93,'Final Prices IND without CO2 '!$D202,'Historical Data'!$A$2:$A$93,'Final Prices IND without CO2 '!$C202)</f>
        <v>9.5320115571701631</v>
      </c>
      <c r="P202" s="10">
        <f>SUMIFS('Historical Data'!J$2:J$93,'Historical Data'!$B$2:$B$93,'Final Prices IND without CO2 '!$D202,'Historical Data'!$A$2:$A$93,'Final Prices IND without CO2 '!$C202)</f>
        <v>9.6903724549560017</v>
      </c>
      <c r="Q202" s="10">
        <f>SUMIFS('Historical Data'!K$2:K$93,'Historical Data'!$B$2:$B$93,'Final Prices IND without CO2 '!$D202,'Historical Data'!$A$2:$A$93,'Final Prices IND without CO2 '!$C202)</f>
        <v>8.291163368224538</v>
      </c>
      <c r="R202" s="10">
        <f>SUMIFS('Historical Data'!L$2:L$93,'Historical Data'!$B$2:$B$93,'Final Prices IND without CO2 '!$D202,'Historical Data'!$A$2:$A$93,'Final Prices IND without CO2 '!$C202)</f>
        <v>13.799624423478019</v>
      </c>
      <c r="S202" s="10">
        <f>SUMIFS('Historical Data'!M$2:M$93,'Historical Data'!$B$2:$B$93,'Final Prices IND without CO2 '!$D202,'Historical Data'!$A$2:$A$93,'Final Prices IND without CO2 '!$C202)</f>
        <v>12.360039855489921</v>
      </c>
      <c r="T202" s="10">
        <f>SUMIFS('Historical Data'!N$2:N$93,'Historical Data'!$B$2:$B$93,'Final Prices IND without CO2 '!$D202,'Historical Data'!$A$2:$A$93,'Final Prices IND without CO2 '!$C202)</f>
        <v>16.050055117657241</v>
      </c>
      <c r="U202" s="10">
        <f>SUMIFS('Historical Data'!O$2:O$93,'Historical Data'!$B$2:$B$93,'Final Prices IND without CO2 '!$D202,'Historical Data'!$A$2:$A$93,'Final Prices IND without CO2 '!$C202)</f>
        <v>20.342087328692621</v>
      </c>
      <c r="V202" s="10">
        <f>SUMIFS('Historical Data'!P$2:P$93,'Historical Data'!$B$2:$B$93,'Final Prices IND without CO2 '!$D202,'Historical Data'!$A$2:$A$93,'Final Prices IND without CO2 '!$C202)</f>
        <v>24.425984249081317</v>
      </c>
      <c r="W202" s="10">
        <f>SUMIFS('Historical Data'!Q$2:Q$93,'Historical Data'!$B$2:$B$93,'Final Prices IND without CO2 '!$D202,'Historical Data'!$A$2:$A$93,'Final Prices IND without CO2 '!$C202)</f>
        <v>19.429865695123251</v>
      </c>
      <c r="X202" s="10">
        <f>SUMIFS('Historical Data'!R$2:R$93,'Historical Data'!$B$2:$B$93,'Final Prices IND without CO2 '!$D202,'Historical Data'!$A$2:$A$93,'Final Prices IND without CO2 '!$C202)</f>
        <v>17.529312458955594</v>
      </c>
      <c r="Y202" s="10">
        <f>SUMIFS('Historical Data'!S$2:S$93,'Historical Data'!$B$2:$B$93,'Final Prices IND without CO2 '!$D202,'Historical Data'!$A$2:$A$93,'Final Prices IND without CO2 '!$C202)</f>
        <v>12.617209436424824</v>
      </c>
      <c r="Z202" s="10">
        <f>SUMIFS('Historical Data'!T$2:T$93,'Historical Data'!$B$2:$B$93,'Final Prices IND without CO2 '!$D202,'Historical Data'!$A$2:$A$93,'Final Prices IND without CO2 '!$C202)</f>
        <v>25.239174326093117</v>
      </c>
      <c r="AA202" s="10">
        <f>SUMIFS('Historical Data'!U$2:U$93,'Historical Data'!$B$2:$B$93,'Final Prices IND without CO2 '!$D202,'Historical Data'!$A$2:$A$93,'Final Prices IND without CO2 '!$C202)</f>
        <v>26.686718277520395</v>
      </c>
      <c r="AB202" s="12">
        <f>AA202*('Projection of Coal-OIl-Gas-CO2'!P$23/'Projection of Coal-OIl-Gas-CO2'!O$23)</f>
        <v>27.079037904568175</v>
      </c>
      <c r="AC202" s="12">
        <f>AB202*('Projection of Coal-OIl-Gas-CO2'!Q$23/'Projection of Coal-OIl-Gas-CO2'!P$23)</f>
        <v>25.552403656318411</v>
      </c>
      <c r="AD202" s="12">
        <f>AC202*('Projection of Coal-OIl-Gas-CO2'!R$23/'Projection of Coal-OIl-Gas-CO2'!Q$23)</f>
        <v>23.041776249278183</v>
      </c>
      <c r="AE202" s="12">
        <f>AD202*('Projection of Coal-OIl-Gas-CO2'!S$23/'Projection of Coal-OIl-Gas-CO2'!R$23)</f>
        <v>21.921734682266873</v>
      </c>
      <c r="AF202" s="12">
        <f>AE202*('Projection of Coal-OIl-Gas-CO2'!T$23/'Projection of Coal-OIl-Gas-CO2'!S$23)</f>
        <v>21.45193673770429</v>
      </c>
      <c r="AG202" s="12">
        <f>AF202*('Projection of Coal-OIl-Gas-CO2'!U$23/'Projection of Coal-OIl-Gas-CO2'!T$23)</f>
        <v>20.992244160019055</v>
      </c>
      <c r="AH202" s="12">
        <f>AG202*('Projection of Coal-OIl-Gas-CO2'!V$23/'Projection of Coal-OIl-Gas-CO2'!U$23)</f>
        <v>20.533427798273802</v>
      </c>
      <c r="AI202" s="12">
        <f>AH202*('Projection of Coal-OIl-Gas-CO2'!W$23/'Projection of Coal-OIl-Gas-CO2'!V$23)</f>
        <v>20.077476519206176</v>
      </c>
      <c r="AJ202" s="12">
        <f>AI202*('Projection of Coal-OIl-Gas-CO2'!X$23/'Projection of Coal-OIl-Gas-CO2'!W$23)</f>
        <v>19.571774796389764</v>
      </c>
      <c r="AK202" s="12">
        <f>AJ202*('Projection of Coal-OIl-Gas-CO2'!Y$23/'Projection of Coal-OIl-Gas-CO2'!X$23)</f>
        <v>19.038223253294134</v>
      </c>
      <c r="AL202" s="12">
        <f>AK202*('Projection of Coal-OIl-Gas-CO2'!Z$23/'Projection of Coal-OIl-Gas-CO2'!Y$23)</f>
        <v>18.510309283316253</v>
      </c>
      <c r="AM202" s="12">
        <f>AL202*('Projection of Coal-OIl-Gas-CO2'!AA$23/'Projection of Coal-OIl-Gas-CO2'!Z$23)</f>
        <v>17.992122470739197</v>
      </c>
      <c r="AN202" s="12">
        <f>AM202*('Projection of Coal-OIl-Gas-CO2'!AB$23/'Projection of Coal-OIl-Gas-CO2'!AA$23)</f>
        <v>17.48099799847526</v>
      </c>
      <c r="AO202" s="12">
        <f>AN202*('Projection of Coal-OIl-Gas-CO2'!AC$23/'Projection of Coal-OIl-Gas-CO2'!AB$23)</f>
        <v>16.96786984396471</v>
      </c>
      <c r="AP202" s="12">
        <f>AO202*('Projection of Coal-OIl-Gas-CO2'!AD$23/'Projection of Coal-OIl-Gas-CO2'!AC$23)</f>
        <v>16.460104404940054</v>
      </c>
      <c r="AQ202" s="12">
        <f>AP202*('Projection of Coal-OIl-Gas-CO2'!AE$23/'Projection of Coal-OIl-Gas-CO2'!AD$23)</f>
        <v>15.95378489516361</v>
      </c>
      <c r="AR202" s="12">
        <f>AQ202*('Projection of Coal-OIl-Gas-CO2'!AF$23/'Projection of Coal-OIl-Gas-CO2'!AE$23)</f>
        <v>15.443115903270085</v>
      </c>
      <c r="AS202" s="12">
        <f>AR202*('Projection of Coal-OIl-Gas-CO2'!AG$23/'Projection of Coal-OIl-Gas-CO2'!AF$23)</f>
        <v>14.93368322321337</v>
      </c>
      <c r="AT202" s="12">
        <f>AS202*('Projection of Coal-OIl-Gas-CO2'!AH$23/'Projection of Coal-OIl-Gas-CO2'!AG$23)</f>
        <v>14.424847325807496</v>
      </c>
      <c r="AU202" s="12">
        <f>AT202*('Projection of Coal-OIl-Gas-CO2'!AI$23/'Projection of Coal-OIl-Gas-CO2'!AH$23)</f>
        <v>13.916544637058692</v>
      </c>
      <c r="AV202" s="12">
        <f>AU202*('Projection of Coal-OIl-Gas-CO2'!AJ$23/'Projection of Coal-OIl-Gas-CO2'!AI$23)</f>
        <v>13.408533415387065</v>
      </c>
      <c r="AW202" s="12">
        <f>AV202*('Projection of Coal-OIl-Gas-CO2'!AK$23/'Projection of Coal-OIl-Gas-CO2'!AJ$23)</f>
        <v>12.898836709128824</v>
      </c>
      <c r="AX202" s="12">
        <f>AW202*('Projection of Coal-OIl-Gas-CO2'!AL$23/'Projection of Coal-OIl-Gas-CO2'!AK$23)</f>
        <v>12.389258699669719</v>
      </c>
      <c r="AY202" s="12">
        <f>AX202*('Projection of Coal-OIl-Gas-CO2'!AM$23/'Projection of Coal-OIl-Gas-CO2'!AL$23)</f>
        <v>11.915576680685367</v>
      </c>
      <c r="AZ202" s="12">
        <f>AY202*('Projection of Coal-OIl-Gas-CO2'!AN$23/'Projection of Coal-OIl-Gas-CO2'!AM$23)</f>
        <v>11.434778825564496</v>
      </c>
      <c r="BA202" s="12">
        <f>AZ202*('Projection of Coal-OIl-Gas-CO2'!AO$23/'Projection of Coal-OIl-Gas-CO2'!AN$23)</f>
        <v>10.965759375590848</v>
      </c>
      <c r="BB202" s="12">
        <f>BA202*('Projection of Coal-OIl-Gas-CO2'!AP$23/'Projection of Coal-OIl-Gas-CO2'!AO$23)</f>
        <v>10.509943007100341</v>
      </c>
      <c r="BC202" s="12">
        <f>BB202*('Projection of Coal-OIl-Gas-CO2'!AQ$23/'Projection of Coal-OIl-Gas-CO2'!AP$23)</f>
        <v>10.065445474729938</v>
      </c>
      <c r="BD202" s="12">
        <f>BC202*('Projection of Coal-OIl-Gas-CO2'!AR$23/'Projection of Coal-OIl-Gas-CO2'!AQ$23)</f>
        <v>9.6260707581448752</v>
      </c>
      <c r="BE202" s="12">
        <f>BD202*('Projection of Coal-OIl-Gas-CO2'!AS$23/'Projection of Coal-OIl-Gas-CO2'!AR$23)</f>
        <v>9.2001232865020022</v>
      </c>
      <c r="BF202" s="12">
        <f>BE202*('Projection of Coal-OIl-Gas-CO2'!AT$23/'Projection of Coal-OIl-Gas-CO2'!AS$23)</f>
        <v>8.7838273191834961</v>
      </c>
      <c r="BG202" s="12">
        <f>BF202*('Projection of Coal-OIl-Gas-CO2'!AU$23/'Projection of Coal-OIl-Gas-CO2'!AT$23)</f>
        <v>8.3767104111449164</v>
      </c>
      <c r="BH202" s="12">
        <f>BG202*('Projection of Coal-OIl-Gas-CO2'!AV$23/'Projection of Coal-OIl-Gas-CO2'!AU$23)</f>
        <v>7.979398586002759</v>
      </c>
    </row>
    <row r="203" spans="1:60" x14ac:dyDescent="0.3">
      <c r="A203" s="9" t="s">
        <v>147</v>
      </c>
      <c r="B203" s="9" t="s">
        <v>119</v>
      </c>
      <c r="C203" s="9" t="s">
        <v>41</v>
      </c>
      <c r="D203" s="36" t="s">
        <v>81</v>
      </c>
      <c r="E203" s="36" t="s">
        <v>79</v>
      </c>
      <c r="F203" s="36" t="s">
        <v>90</v>
      </c>
      <c r="G203" s="36" t="s">
        <v>90</v>
      </c>
      <c r="H203" s="36" t="s">
        <v>80</v>
      </c>
      <c r="I203" s="9" t="s">
        <v>145</v>
      </c>
      <c r="J203" s="10">
        <f>SUMIFS('Historical Data'!D$2:D$93,'Historical Data'!$B$2:$B$93,'Final Prices IND without CO2 '!$D203,'Historical Data'!$A$2:$A$93,'Final Prices IND without CO2 '!$C203)</f>
        <v>10.261747893049932</v>
      </c>
      <c r="K203" s="10">
        <f>SUMIFS('Historical Data'!E$2:E$93,'Historical Data'!$B$2:$B$93,'Final Prices IND without CO2 '!$D203,'Historical Data'!$A$2:$A$93,'Final Prices IND without CO2 '!$C203)</f>
        <v>12.966731529398842</v>
      </c>
      <c r="L203" s="10">
        <f>SUMIFS('Historical Data'!F$2:F$93,'Historical Data'!$B$2:$B$93,'Final Prices IND without CO2 '!$D203,'Historical Data'!$A$2:$A$93,'Final Prices IND without CO2 '!$C203)</f>
        <v>11.564729154891317</v>
      </c>
      <c r="M203" s="10">
        <f>SUMIFS('Historical Data'!G$2:G$93,'Historical Data'!$B$2:$B$93,'Final Prices IND without CO2 '!$D203,'Historical Data'!$A$2:$A$93,'Final Prices IND without CO2 '!$C203)</f>
        <v>10.480110896675599</v>
      </c>
      <c r="N203" s="10">
        <f>SUMIFS('Historical Data'!H$2:H$93,'Historical Data'!$B$2:$B$93,'Final Prices IND without CO2 '!$D203,'Historical Data'!$A$2:$A$93,'Final Prices IND without CO2 '!$C203)</f>
        <v>11.888854761612208</v>
      </c>
      <c r="O203" s="10">
        <f>SUMIFS('Historical Data'!I$2:I$93,'Historical Data'!$B$2:$B$93,'Final Prices IND without CO2 '!$D203,'Historical Data'!$A$2:$A$93,'Final Prices IND without CO2 '!$C203)</f>
        <v>15.309434474234726</v>
      </c>
      <c r="P203" s="10">
        <f>SUMIFS('Historical Data'!J$2:J$93,'Historical Data'!$B$2:$B$93,'Final Prices IND without CO2 '!$D203,'Historical Data'!$A$2:$A$93,'Final Prices IND without CO2 '!$C203)</f>
        <v>15.96088132924354</v>
      </c>
      <c r="Q203" s="10">
        <f>SUMIFS('Historical Data'!K$2:K$93,'Historical Data'!$B$2:$B$93,'Final Prices IND without CO2 '!$D203,'Historical Data'!$A$2:$A$93,'Final Prices IND without CO2 '!$C203)</f>
        <v>13.966380742660988</v>
      </c>
      <c r="R203" s="10">
        <f>SUMIFS('Historical Data'!L$2:L$93,'Historical Data'!$B$2:$B$93,'Final Prices IND without CO2 '!$D203,'Historical Data'!$A$2:$A$93,'Final Prices IND without CO2 '!$C203)</f>
        <v>22.533519311034059</v>
      </c>
      <c r="S203" s="10">
        <f>SUMIFS('Historical Data'!M$2:M$93,'Historical Data'!$B$2:$B$93,'Final Prices IND without CO2 '!$D203,'Historical Data'!$A$2:$A$93,'Final Prices IND without CO2 '!$C203)</f>
        <v>22.421724387282161</v>
      </c>
      <c r="T203" s="10">
        <f>SUMIFS('Historical Data'!N$2:N$93,'Historical Data'!$B$2:$B$93,'Final Prices IND without CO2 '!$D203,'Historical Data'!$A$2:$A$93,'Final Prices IND without CO2 '!$C203)</f>
        <v>20.271512882152535</v>
      </c>
      <c r="U203" s="10">
        <f>SUMIFS('Historical Data'!O$2:O$93,'Historical Data'!$B$2:$B$93,'Final Prices IND without CO2 '!$D203,'Historical Data'!$A$2:$A$93,'Final Prices IND without CO2 '!$C203)</f>
        <v>20.135387306579311</v>
      </c>
      <c r="V203" s="10">
        <f>SUMIFS('Historical Data'!P$2:P$93,'Historical Data'!$B$2:$B$93,'Final Prices IND without CO2 '!$D203,'Historical Data'!$A$2:$A$93,'Final Prices IND without CO2 '!$C203)</f>
        <v>17.486087167480065</v>
      </c>
      <c r="W203" s="10">
        <f>SUMIFS('Historical Data'!Q$2:Q$93,'Historical Data'!$B$2:$B$93,'Final Prices IND without CO2 '!$D203,'Historical Data'!$A$2:$A$93,'Final Prices IND without CO2 '!$C203)</f>
        <v>15.115887672761108</v>
      </c>
      <c r="X203" s="10">
        <f>SUMIFS('Historical Data'!R$2:R$93,'Historical Data'!$B$2:$B$93,'Final Prices IND without CO2 '!$D203,'Historical Data'!$A$2:$A$93,'Final Prices IND without CO2 '!$C203)</f>
        <v>14.664836913264915</v>
      </c>
      <c r="Y203" s="10">
        <f>SUMIFS('Historical Data'!S$2:S$93,'Historical Data'!$B$2:$B$93,'Final Prices IND without CO2 '!$D203,'Historical Data'!$A$2:$A$93,'Final Prices IND without CO2 '!$C203)</f>
        <v>14.701782886588225</v>
      </c>
      <c r="Z203" s="10">
        <f>SUMIFS('Historical Data'!T$2:T$93,'Historical Data'!$B$2:$B$93,'Final Prices IND without CO2 '!$D203,'Historical Data'!$A$2:$A$93,'Final Prices IND without CO2 '!$C203)</f>
        <v>13.911087616555314</v>
      </c>
      <c r="AA203" s="10">
        <f>SUMIFS('Historical Data'!U$2:U$93,'Historical Data'!$B$2:$B$93,'Final Prices IND without CO2 '!$D203,'Historical Data'!$A$2:$A$93,'Final Prices IND without CO2 '!$C203)</f>
        <v>14.708931098950906</v>
      </c>
      <c r="AB203" s="12">
        <f>AA203*('Projection of Coal-OIl-Gas-CO2'!P$23/'Projection of Coal-OIl-Gas-CO2'!O$23)</f>
        <v>14.925166092815729</v>
      </c>
      <c r="AC203" s="12">
        <f>AB203*('Projection of Coal-OIl-Gas-CO2'!Q$23/'Projection of Coal-OIl-Gas-CO2'!P$23)</f>
        <v>14.083730374220101</v>
      </c>
      <c r="AD203" s="12">
        <f>AC203*('Projection of Coal-OIl-Gas-CO2'!R$23/'Projection of Coal-OIl-Gas-CO2'!Q$23)</f>
        <v>12.699946682225294</v>
      </c>
      <c r="AE203" s="12">
        <f>AD203*('Projection of Coal-OIl-Gas-CO2'!S$23/'Projection of Coal-OIl-Gas-CO2'!R$23)</f>
        <v>12.082612843504188</v>
      </c>
      <c r="AF203" s="12">
        <f>AE203*('Projection of Coal-OIl-Gas-CO2'!T$23/'Projection of Coal-OIl-Gas-CO2'!S$23)</f>
        <v>11.823674088834581</v>
      </c>
      <c r="AG203" s="12">
        <f>AF203*('Projection of Coal-OIl-Gas-CO2'!U$23/'Projection of Coal-OIl-Gas-CO2'!T$23)</f>
        <v>11.570305113992632</v>
      </c>
      <c r="AH203" s="12">
        <f>AG203*('Projection of Coal-OIl-Gas-CO2'!V$23/'Projection of Coal-OIl-Gas-CO2'!U$23)</f>
        <v>11.317419083503561</v>
      </c>
      <c r="AI203" s="12">
        <f>AH203*('Projection of Coal-OIl-Gas-CO2'!W$23/'Projection of Coal-OIl-Gas-CO2'!V$23)</f>
        <v>11.066112201985142</v>
      </c>
      <c r="AJ203" s="12">
        <f>AI203*('Projection of Coal-OIl-Gas-CO2'!X$23/'Projection of Coal-OIl-Gas-CO2'!W$23)</f>
        <v>10.787384344922513</v>
      </c>
      <c r="AK203" s="12">
        <f>AJ203*('Projection of Coal-OIl-Gas-CO2'!Y$23/'Projection of Coal-OIl-Gas-CO2'!X$23)</f>
        <v>10.493306489282118</v>
      </c>
      <c r="AL203" s="12">
        <f>AK203*('Projection of Coal-OIl-Gas-CO2'!Z$23/'Projection of Coal-OIl-Gas-CO2'!Y$23)</f>
        <v>10.202335897475812</v>
      </c>
      <c r="AM203" s="12">
        <f>AL203*('Projection of Coal-OIl-Gas-CO2'!AA$23/'Projection of Coal-OIl-Gas-CO2'!Z$23)</f>
        <v>9.9167266276016193</v>
      </c>
      <c r="AN203" s="12">
        <f>AM203*('Projection of Coal-OIl-Gas-CO2'!AB$23/'Projection of Coal-OIl-Gas-CO2'!AA$23)</f>
        <v>9.6350099111685328</v>
      </c>
      <c r="AO203" s="12">
        <f>AN203*('Projection of Coal-OIl-Gas-CO2'!AC$23/'Projection of Coal-OIl-Gas-CO2'!AB$23)</f>
        <v>9.3521888242466069</v>
      </c>
      <c r="AP203" s="12">
        <f>AO203*('Projection of Coal-OIl-Gas-CO2'!AD$23/'Projection of Coal-OIl-Gas-CO2'!AC$23)</f>
        <v>9.0723235077481945</v>
      </c>
      <c r="AQ203" s="12">
        <f>AP203*('Projection of Coal-OIl-Gas-CO2'!AE$23/'Projection of Coal-OIl-Gas-CO2'!AD$23)</f>
        <v>8.7932551447554435</v>
      </c>
      <c r="AR203" s="12">
        <f>AQ203*('Projection of Coal-OIl-Gas-CO2'!AF$23/'Projection of Coal-OIl-Gas-CO2'!AE$23)</f>
        <v>8.5117894756529289</v>
      </c>
      <c r="AS203" s="12">
        <f>AR203*('Projection of Coal-OIl-Gas-CO2'!AG$23/'Projection of Coal-OIl-Gas-CO2'!AF$23)</f>
        <v>8.231005225128575</v>
      </c>
      <c r="AT203" s="12">
        <f>AS203*('Projection of Coal-OIl-Gas-CO2'!AH$23/'Projection of Coal-OIl-Gas-CO2'!AG$23)</f>
        <v>7.950549903579339</v>
      </c>
      <c r="AU203" s="12">
        <f>AT203*('Projection of Coal-OIl-Gas-CO2'!AI$23/'Projection of Coal-OIl-Gas-CO2'!AH$23)</f>
        <v>7.6703884708970911</v>
      </c>
      <c r="AV203" s="12">
        <f>AU203*('Projection of Coal-OIl-Gas-CO2'!AJ$23/'Projection of Coal-OIl-Gas-CO2'!AI$23)</f>
        <v>7.3903876862612323</v>
      </c>
      <c r="AW203" s="12">
        <f>AV203*('Projection of Coal-OIl-Gas-CO2'!AK$23/'Projection of Coal-OIl-Gas-CO2'!AJ$23)</f>
        <v>7.109457912290865</v>
      </c>
      <c r="AX203" s="12">
        <f>AW203*('Projection of Coal-OIl-Gas-CO2'!AL$23/'Projection of Coal-OIl-Gas-CO2'!AK$23)</f>
        <v>6.8285935604912558</v>
      </c>
      <c r="AY203" s="12">
        <f>AX203*('Projection of Coal-OIl-Gas-CO2'!AM$23/'Projection of Coal-OIl-Gas-CO2'!AL$23)</f>
        <v>6.5675140186908028</v>
      </c>
      <c r="AZ203" s="12">
        <f>AY203*('Projection of Coal-OIl-Gas-CO2'!AN$23/'Projection of Coal-OIl-Gas-CO2'!AM$23)</f>
        <v>6.3025124381310302</v>
      </c>
      <c r="BA203" s="12">
        <f>AZ203*('Projection of Coal-OIl-Gas-CO2'!AO$23/'Projection of Coal-OIl-Gas-CO2'!AN$23)</f>
        <v>6.0440027666911575</v>
      </c>
      <c r="BB203" s="12">
        <f>BA203*('Projection of Coal-OIl-Gas-CO2'!AP$23/'Projection of Coal-OIl-Gas-CO2'!AO$23)</f>
        <v>5.792770243899156</v>
      </c>
      <c r="BC203" s="12">
        <f>BB203*('Projection of Coal-OIl-Gas-CO2'!AQ$23/'Projection of Coal-OIl-Gas-CO2'!AP$23)</f>
        <v>5.5477763293496345</v>
      </c>
      <c r="BD203" s="12">
        <f>BC203*('Projection of Coal-OIl-Gas-CO2'!AR$23/'Projection of Coal-OIl-Gas-CO2'!AQ$23)</f>
        <v>5.3056059595925307</v>
      </c>
      <c r="BE203" s="12">
        <f>BD203*('Projection of Coal-OIl-Gas-CO2'!AS$23/'Projection of Coal-OIl-Gas-CO2'!AR$23)</f>
        <v>5.0708362907627409</v>
      </c>
      <c r="BF203" s="12">
        <f>BE203*('Projection of Coal-OIl-Gas-CO2'!AT$23/'Projection of Coal-OIl-Gas-CO2'!AS$23)</f>
        <v>4.8413862461232338</v>
      </c>
      <c r="BG203" s="12">
        <f>BF203*('Projection of Coal-OIl-Gas-CO2'!AU$23/'Projection of Coal-OIl-Gas-CO2'!AT$23)</f>
        <v>4.6169954279160503</v>
      </c>
      <c r="BH203" s="12">
        <f>BG203*('Projection of Coal-OIl-Gas-CO2'!AV$23/'Projection of Coal-OIl-Gas-CO2'!AU$23)</f>
        <v>4.3980088818731389</v>
      </c>
    </row>
    <row r="204" spans="1:60" x14ac:dyDescent="0.3">
      <c r="A204" s="9" t="s">
        <v>147</v>
      </c>
      <c r="B204" s="9" t="s">
        <v>119</v>
      </c>
      <c r="C204" s="9" t="s">
        <v>43</v>
      </c>
      <c r="D204" s="36" t="s">
        <v>81</v>
      </c>
      <c r="E204" s="36" t="s">
        <v>79</v>
      </c>
      <c r="F204" s="36" t="s">
        <v>90</v>
      </c>
      <c r="G204" s="36" t="s">
        <v>90</v>
      </c>
      <c r="H204" s="36" t="s">
        <v>80</v>
      </c>
      <c r="I204" s="9" t="s">
        <v>145</v>
      </c>
      <c r="J204" s="10">
        <f>SUMIFS('Historical Data'!D$2:D$93,'Historical Data'!$B$2:$B$93,'Final Prices IND without CO2 '!$D204,'Historical Data'!$A$2:$A$93,'Final Prices IND without CO2 '!$C204)</f>
        <v>7.05270214180024</v>
      </c>
      <c r="K204" s="10">
        <f>SUMIFS('Historical Data'!E$2:E$93,'Historical Data'!$B$2:$B$93,'Final Prices IND without CO2 '!$D204,'Historical Data'!$A$2:$A$93,'Final Prices IND without CO2 '!$C204)</f>
        <v>7.1472055803606604</v>
      </c>
      <c r="L204" s="10">
        <f>SUMIFS('Historical Data'!F$2:F$93,'Historical Data'!$B$2:$B$93,'Final Prices IND without CO2 '!$D204,'Historical Data'!$A$2:$A$93,'Final Prices IND without CO2 '!$C204)</f>
        <v>6.5910588855084304</v>
      </c>
      <c r="M204" s="10">
        <f>SUMIFS('Historical Data'!G$2:G$93,'Historical Data'!$B$2:$B$93,'Final Prices IND without CO2 '!$D204,'Historical Data'!$A$2:$A$93,'Final Prices IND without CO2 '!$C204)</f>
        <v>6.4318458940111878</v>
      </c>
      <c r="N204" s="10">
        <f>SUMIFS('Historical Data'!H$2:H$93,'Historical Data'!$B$2:$B$93,'Final Prices IND without CO2 '!$D204,'Historical Data'!$A$2:$A$93,'Final Prices IND without CO2 '!$C204)</f>
        <v>9.5996547362725924</v>
      </c>
      <c r="O204" s="10">
        <f>SUMIFS('Historical Data'!I$2:I$93,'Historical Data'!$B$2:$B$93,'Final Prices IND without CO2 '!$D204,'Historical Data'!$A$2:$A$93,'Final Prices IND without CO2 '!$C204)</f>
        <v>10.59734278868264</v>
      </c>
      <c r="P204" s="10">
        <f>SUMIFS('Historical Data'!J$2:J$93,'Historical Data'!$B$2:$B$93,'Final Prices IND without CO2 '!$D204,'Historical Data'!$A$2:$A$93,'Final Prices IND without CO2 '!$C204)</f>
        <v>10.034866096972971</v>
      </c>
      <c r="Q204" s="10">
        <f>SUMIFS('Historical Data'!K$2:K$93,'Historical Data'!$B$2:$B$93,'Final Prices IND without CO2 '!$D204,'Historical Data'!$A$2:$A$93,'Final Prices IND without CO2 '!$C204)</f>
        <v>11.10409274457268</v>
      </c>
      <c r="R204" s="10">
        <f>SUMIFS('Historical Data'!L$2:L$93,'Historical Data'!$B$2:$B$93,'Final Prices IND without CO2 '!$D204,'Historical Data'!$A$2:$A$93,'Final Prices IND without CO2 '!$C204)</f>
        <v>19.822774764682116</v>
      </c>
      <c r="S204" s="10">
        <f>SUMIFS('Historical Data'!M$2:M$93,'Historical Data'!$B$2:$B$93,'Final Prices IND without CO2 '!$D204,'Historical Data'!$A$2:$A$93,'Final Prices IND without CO2 '!$C204)</f>
        <v>12.592710138320362</v>
      </c>
      <c r="T204" s="10">
        <f>SUMIFS('Historical Data'!N$2:N$93,'Historical Data'!$B$2:$B$93,'Final Prices IND without CO2 '!$D204,'Historical Data'!$A$2:$A$93,'Final Prices IND without CO2 '!$C204)</f>
        <v>12.067688116812793</v>
      </c>
      <c r="U204" s="10">
        <f>SUMIFS('Historical Data'!O$2:O$93,'Historical Data'!$B$2:$B$93,'Final Prices IND without CO2 '!$D204,'Historical Data'!$A$2:$A$93,'Final Prices IND without CO2 '!$C204)</f>
        <v>14.677240265269488</v>
      </c>
      <c r="V204" s="10">
        <f>SUMIFS('Historical Data'!P$2:P$93,'Historical Data'!$B$2:$B$93,'Final Prices IND without CO2 '!$D204,'Historical Data'!$A$2:$A$93,'Final Prices IND without CO2 '!$C204)</f>
        <v>12.746092178355566</v>
      </c>
      <c r="W204" s="10">
        <f>SUMIFS('Historical Data'!Q$2:Q$93,'Historical Data'!$B$2:$B$93,'Final Prices IND without CO2 '!$D204,'Historical Data'!$A$2:$A$93,'Final Prices IND without CO2 '!$C204)</f>
        <v>11.018388264299571</v>
      </c>
      <c r="X204" s="10">
        <f>SUMIFS('Historical Data'!R$2:R$93,'Historical Data'!$B$2:$B$93,'Final Prices IND without CO2 '!$D204,'Historical Data'!$A$2:$A$93,'Final Prices IND without CO2 '!$C204)</f>
        <v>10.689604900554949</v>
      </c>
      <c r="Y204" s="10">
        <f>SUMIFS('Historical Data'!S$2:S$93,'Historical Data'!$B$2:$B$93,'Final Prices IND without CO2 '!$D204,'Historical Data'!$A$2:$A$93,'Final Prices IND without CO2 '!$C204)</f>
        <v>10.716535841541779</v>
      </c>
      <c r="Z204" s="10">
        <f>SUMIFS('Historical Data'!T$2:T$93,'Historical Data'!$B$2:$B$93,'Final Prices IND without CO2 '!$D204,'Historical Data'!$A$2:$A$93,'Final Prices IND without CO2 '!$C204)</f>
        <v>10.14017620771973</v>
      </c>
      <c r="AA204" s="10">
        <f>SUMIFS('Historical Data'!U$2:U$93,'Historical Data'!$B$2:$B$93,'Final Prices IND without CO2 '!$D204,'Historical Data'!$A$2:$A$93,'Final Prices IND without CO2 '!$C204)</f>
        <v>10.721746371079492</v>
      </c>
      <c r="AB204" s="12">
        <f>AA204*('Projection of Coal-OIl-Gas-CO2'!P$23/'Projection of Coal-OIl-Gas-CO2'!O$23)</f>
        <v>10.879366033934254</v>
      </c>
      <c r="AC204" s="12">
        <f>AB204*('Projection of Coal-OIl-Gas-CO2'!Q$23/'Projection of Coal-OIl-Gas-CO2'!P$23)</f>
        <v>10.266020284902035</v>
      </c>
      <c r="AD204" s="12">
        <f>AC204*('Projection of Coal-OIl-Gas-CO2'!R$23/'Projection of Coal-OIl-Gas-CO2'!Q$23)</f>
        <v>9.2573421098399127</v>
      </c>
      <c r="AE204" s="12">
        <f>AD204*('Projection of Coal-OIl-Gas-CO2'!S$23/'Projection of Coal-OIl-Gas-CO2'!R$23)</f>
        <v>8.8073504142826007</v>
      </c>
      <c r="AF204" s="12">
        <f>AE204*('Projection of Coal-OIl-Gas-CO2'!T$23/'Projection of Coal-OIl-Gas-CO2'!S$23)</f>
        <v>8.6186028000247088</v>
      </c>
      <c r="AG204" s="12">
        <f>AF204*('Projection of Coal-OIl-Gas-CO2'!U$23/'Projection of Coal-OIl-Gas-CO2'!T$23)</f>
        <v>8.4339151522085078</v>
      </c>
      <c r="AH204" s="12">
        <f>AG204*('Projection of Coal-OIl-Gas-CO2'!V$23/'Projection of Coal-OIl-Gas-CO2'!U$23)</f>
        <v>8.2495795358776736</v>
      </c>
      <c r="AI204" s="12">
        <f>AH204*('Projection of Coal-OIl-Gas-CO2'!W$23/'Projection of Coal-OIl-Gas-CO2'!V$23)</f>
        <v>8.0663950048725894</v>
      </c>
      <c r="AJ204" s="12">
        <f>AI204*('Projection of Coal-OIl-Gas-CO2'!X$23/'Projection of Coal-OIl-Gas-CO2'!W$23)</f>
        <v>7.8632225669927793</v>
      </c>
      <c r="AK204" s="12">
        <f>AJ204*('Projection of Coal-OIl-Gas-CO2'!Y$23/'Projection of Coal-OIl-Gas-CO2'!X$23)</f>
        <v>7.6488610909401693</v>
      </c>
      <c r="AL204" s="12">
        <f>AK204*('Projection of Coal-OIl-Gas-CO2'!Z$23/'Projection of Coal-OIl-Gas-CO2'!Y$23)</f>
        <v>7.4367645853679445</v>
      </c>
      <c r="AM204" s="12">
        <f>AL204*('Projection of Coal-OIl-Gas-CO2'!AA$23/'Projection of Coal-OIl-Gas-CO2'!Z$23)</f>
        <v>7.2285760955164484</v>
      </c>
      <c r="AN204" s="12">
        <f>AM204*('Projection of Coal-OIl-Gas-CO2'!AB$23/'Projection of Coal-OIl-Gas-CO2'!AA$23)</f>
        <v>7.0232249954419972</v>
      </c>
      <c r="AO204" s="12">
        <f>AN204*('Projection of Coal-OIl-Gas-CO2'!AC$23/'Projection of Coal-OIl-Gas-CO2'!AB$23)</f>
        <v>6.8170688891980715</v>
      </c>
      <c r="AP204" s="12">
        <f>AO204*('Projection of Coal-OIl-Gas-CO2'!AD$23/'Projection of Coal-OIl-Gas-CO2'!AC$23)</f>
        <v>6.6130673257009196</v>
      </c>
      <c r="AQ204" s="12">
        <f>AP204*('Projection of Coal-OIl-Gas-CO2'!AE$23/'Projection of Coal-OIl-Gas-CO2'!AD$23)</f>
        <v>6.4096466836384911</v>
      </c>
      <c r="AR204" s="12">
        <f>AQ204*('Projection of Coal-OIl-Gas-CO2'!AF$23/'Projection of Coal-OIl-Gas-CO2'!AE$23)</f>
        <v>6.2044785789011874</v>
      </c>
      <c r="AS204" s="12">
        <f>AR204*('Projection of Coal-OIl-Gas-CO2'!AG$23/'Projection of Coal-OIl-Gas-CO2'!AF$23)</f>
        <v>5.9998071789970515</v>
      </c>
      <c r="AT204" s="12">
        <f>AS204*('Projection of Coal-OIl-Gas-CO2'!AH$23/'Projection of Coal-OIl-Gas-CO2'!AG$23)</f>
        <v>5.7953755445130941</v>
      </c>
      <c r="AU204" s="12">
        <f>AT204*('Projection of Coal-OIl-Gas-CO2'!AI$23/'Projection of Coal-OIl-Gas-CO2'!AH$23)</f>
        <v>5.5911581337461369</v>
      </c>
      <c r="AV204" s="12">
        <f>AU204*('Projection of Coal-OIl-Gas-CO2'!AJ$23/'Projection of Coal-OIl-Gas-CO2'!AI$23)</f>
        <v>5.3870578237798297</v>
      </c>
      <c r="AW204" s="12">
        <f>AV204*('Projection of Coal-OIl-Gas-CO2'!AK$23/'Projection of Coal-OIl-Gas-CO2'!AJ$23)</f>
        <v>5.1822803478142374</v>
      </c>
      <c r="AX204" s="12">
        <f>AW204*('Projection of Coal-OIl-Gas-CO2'!AL$23/'Projection of Coal-OIl-Gas-CO2'!AK$23)</f>
        <v>4.9775505598769048</v>
      </c>
      <c r="AY204" s="12">
        <f>AX204*('Projection of Coal-OIl-Gas-CO2'!AM$23/'Projection of Coal-OIl-Gas-CO2'!AL$23)</f>
        <v>4.787242466716978</v>
      </c>
      <c r="AZ204" s="12">
        <f>AY204*('Projection of Coal-OIl-Gas-CO2'!AN$23/'Projection of Coal-OIl-Gas-CO2'!AM$23)</f>
        <v>4.5940754911167101</v>
      </c>
      <c r="BA204" s="12">
        <f>AZ204*('Projection of Coal-OIl-Gas-CO2'!AO$23/'Projection of Coal-OIl-Gas-CO2'!AN$23)</f>
        <v>4.405640647483029</v>
      </c>
      <c r="BB204" s="12">
        <f>BA204*('Projection of Coal-OIl-Gas-CO2'!AP$23/'Projection of Coal-OIl-Gas-CO2'!AO$23)</f>
        <v>4.2225103186085935</v>
      </c>
      <c r="BC204" s="12">
        <f>BB204*('Projection of Coal-OIl-Gas-CO2'!AQ$23/'Projection of Coal-OIl-Gas-CO2'!AP$23)</f>
        <v>4.0439274836910215</v>
      </c>
      <c r="BD204" s="12">
        <f>BC204*('Projection of Coal-OIl-Gas-CO2'!AR$23/'Projection of Coal-OIl-Gas-CO2'!AQ$23)</f>
        <v>3.8674028086035572</v>
      </c>
      <c r="BE204" s="12">
        <f>BD204*('Projection of Coal-OIl-Gas-CO2'!AS$23/'Projection of Coal-OIl-Gas-CO2'!AR$23)</f>
        <v>3.6962727089462906</v>
      </c>
      <c r="BF204" s="12">
        <f>BE204*('Projection of Coal-OIl-Gas-CO2'!AT$23/'Projection of Coal-OIl-Gas-CO2'!AS$23)</f>
        <v>3.5290202303733826</v>
      </c>
      <c r="BG204" s="12">
        <f>BF204*('Projection of Coal-OIl-Gas-CO2'!AU$23/'Projection of Coal-OIl-Gas-CO2'!AT$23)</f>
        <v>3.3654555617627571</v>
      </c>
      <c r="BH204" s="12">
        <f>BG204*('Projection of Coal-OIl-Gas-CO2'!AV$23/'Projection of Coal-OIl-Gas-CO2'!AU$23)</f>
        <v>3.2058302164840455</v>
      </c>
    </row>
    <row r="205" spans="1:60" x14ac:dyDescent="0.3">
      <c r="A205" s="9" t="s">
        <v>147</v>
      </c>
      <c r="B205" s="9" t="s">
        <v>119</v>
      </c>
      <c r="C205" s="9" t="s">
        <v>45</v>
      </c>
      <c r="D205" s="36" t="s">
        <v>81</v>
      </c>
      <c r="E205" s="36" t="s">
        <v>79</v>
      </c>
      <c r="F205" s="36" t="s">
        <v>90</v>
      </c>
      <c r="G205" s="36" t="s">
        <v>90</v>
      </c>
      <c r="H205" s="36" t="s">
        <v>80</v>
      </c>
      <c r="I205" s="9" t="s">
        <v>145</v>
      </c>
      <c r="J205" s="10">
        <f>SUMIFS('Historical Data'!D$2:D$93,'Historical Data'!$B$2:$B$93,'Final Prices IND without CO2 '!$D205,'Historical Data'!$A$2:$A$93,'Final Prices IND without CO2 '!$C205)</f>
        <v>11.532011038354325</v>
      </c>
      <c r="K205" s="10">
        <f>SUMIFS('Historical Data'!E$2:E$93,'Historical Data'!$B$2:$B$93,'Final Prices IND without CO2 '!$D205,'Historical Data'!$A$2:$A$93,'Final Prices IND without CO2 '!$C205)</f>
        <v>13.135014889837032</v>
      </c>
      <c r="L205" s="10">
        <f>SUMIFS('Historical Data'!F$2:F$93,'Historical Data'!$B$2:$B$93,'Final Prices IND without CO2 '!$D205,'Historical Data'!$A$2:$A$93,'Final Prices IND without CO2 '!$C205)</f>
        <v>10.895089030906352</v>
      </c>
      <c r="M205" s="10">
        <f>SUMIFS('Historical Data'!G$2:G$93,'Historical Data'!$B$2:$B$93,'Final Prices IND without CO2 '!$D205,'Historical Data'!$A$2:$A$93,'Final Prices IND without CO2 '!$C205)</f>
        <v>11.508617191047168</v>
      </c>
      <c r="N205" s="10">
        <f>SUMIFS('Historical Data'!H$2:H$93,'Historical Data'!$B$2:$B$93,'Final Prices IND without CO2 '!$D205,'Historical Data'!$A$2:$A$93,'Final Prices IND without CO2 '!$C205)</f>
        <v>15.55404551462194</v>
      </c>
      <c r="O205" s="10">
        <f>SUMIFS('Historical Data'!I$2:I$93,'Historical Data'!$B$2:$B$93,'Final Prices IND without CO2 '!$D205,'Historical Data'!$A$2:$A$93,'Final Prices IND without CO2 '!$C205)</f>
        <v>15.530502829214401</v>
      </c>
      <c r="P205" s="10">
        <f>SUMIFS('Historical Data'!J$2:J$93,'Historical Data'!$B$2:$B$93,'Final Prices IND without CO2 '!$D205,'Historical Data'!$A$2:$A$93,'Final Prices IND without CO2 '!$C205)</f>
        <v>15.753532345046171</v>
      </c>
      <c r="Q205" s="10">
        <f>SUMIFS('Historical Data'!K$2:K$93,'Historical Data'!$B$2:$B$93,'Final Prices IND without CO2 '!$D205,'Historical Data'!$A$2:$A$93,'Final Prices IND without CO2 '!$C205)</f>
        <v>19.790853369741289</v>
      </c>
      <c r="R205" s="10">
        <f>SUMIFS('Historical Data'!L$2:L$93,'Historical Data'!$B$2:$B$93,'Final Prices IND without CO2 '!$D205,'Historical Data'!$A$2:$A$93,'Final Prices IND without CO2 '!$C205)</f>
        <v>30.455488490161503</v>
      </c>
      <c r="S205" s="10">
        <f>SUMIFS('Historical Data'!M$2:M$93,'Historical Data'!$B$2:$B$93,'Final Prices IND without CO2 '!$D205,'Historical Data'!$A$2:$A$93,'Final Prices IND without CO2 '!$C205)</f>
        <v>19.704868723632163</v>
      </c>
      <c r="T205" s="10">
        <f>SUMIFS('Historical Data'!N$2:N$93,'Historical Data'!$B$2:$B$93,'Final Prices IND without CO2 '!$D205,'Historical Data'!$A$2:$A$93,'Final Prices IND without CO2 '!$C205)</f>
        <v>21.342691935421968</v>
      </c>
      <c r="U205" s="10">
        <f>SUMIFS('Historical Data'!O$2:O$93,'Historical Data'!$B$2:$B$93,'Final Prices IND without CO2 '!$D205,'Historical Data'!$A$2:$A$93,'Final Prices IND without CO2 '!$C205)</f>
        <v>23.39648261705095</v>
      </c>
      <c r="V205" s="10">
        <f>SUMIFS('Historical Data'!P$2:P$93,'Historical Data'!$B$2:$B$93,'Final Prices IND without CO2 '!$D205,'Historical Data'!$A$2:$A$93,'Final Prices IND without CO2 '!$C205)</f>
        <v>18.927137118040111</v>
      </c>
      <c r="W205" s="10">
        <f>SUMIFS('Historical Data'!Q$2:Q$93,'Historical Data'!$B$2:$B$93,'Final Prices IND without CO2 '!$D205,'Historical Data'!$A$2:$A$93,'Final Prices IND without CO2 '!$C205)</f>
        <v>15.187947563593223</v>
      </c>
      <c r="X205" s="10">
        <f>SUMIFS('Historical Data'!R$2:R$93,'Historical Data'!$B$2:$B$93,'Final Prices IND without CO2 '!$D205,'Historical Data'!$A$2:$A$93,'Final Prices IND without CO2 '!$C205)</f>
        <v>13.631153564688049</v>
      </c>
      <c r="Y205" s="10">
        <f>SUMIFS('Historical Data'!S$2:S$93,'Historical Data'!$B$2:$B$93,'Final Prices IND without CO2 '!$D205,'Historical Data'!$A$2:$A$93,'Final Prices IND without CO2 '!$C205)</f>
        <v>12.748850060803827</v>
      </c>
      <c r="Z205" s="10">
        <f>SUMIFS('Historical Data'!T$2:T$93,'Historical Data'!$B$2:$B$93,'Final Prices IND without CO2 '!$D205,'Historical Data'!$A$2:$A$93,'Final Prices IND without CO2 '!$C205)</f>
        <v>12.063187953071822</v>
      </c>
      <c r="AA205" s="10">
        <f>SUMIFS('Historical Data'!U$2:U$93,'Historical Data'!$B$2:$B$93,'Final Prices IND without CO2 '!$D205,'Historical Data'!$A$2:$A$93,'Final Prices IND without CO2 '!$C205)</f>
        <v>12.755048729925633</v>
      </c>
      <c r="AB205" s="12">
        <f>AA205*('Projection of Coal-OIl-Gas-CO2'!P$23/'Projection of Coal-OIl-Gas-CO2'!O$23)</f>
        <v>12.942559832214888</v>
      </c>
      <c r="AC205" s="12">
        <f>AB205*('Projection of Coal-OIl-Gas-CO2'!Q$23/'Projection of Coal-OIl-Gas-CO2'!P$23)</f>
        <v>12.212897457594565</v>
      </c>
      <c r="AD205" s="12">
        <f>AC205*('Projection of Coal-OIl-Gas-CO2'!R$23/'Projection of Coal-OIl-Gas-CO2'!Q$23)</f>
        <v>11.012930695609457</v>
      </c>
      <c r="AE205" s="12">
        <f>AD205*('Projection of Coal-OIl-Gas-CO2'!S$23/'Projection of Coal-OIl-Gas-CO2'!R$23)</f>
        <v>10.477601299982512</v>
      </c>
      <c r="AF205" s="12">
        <f>AE205*('Projection of Coal-OIl-Gas-CO2'!T$23/'Projection of Coal-OIl-Gas-CO2'!S$23)</f>
        <v>10.253059053393795</v>
      </c>
      <c r="AG205" s="12">
        <f>AF205*('Projection of Coal-OIl-Gas-CO2'!U$23/'Projection of Coal-OIl-Gas-CO2'!T$23)</f>
        <v>10.033346716785537</v>
      </c>
      <c r="AH205" s="12">
        <f>AG205*('Projection of Coal-OIl-Gas-CO2'!V$23/'Projection of Coal-OIl-Gas-CO2'!U$23)</f>
        <v>9.8140531719109134</v>
      </c>
      <c r="AI205" s="12">
        <f>AH205*('Projection of Coal-OIl-Gas-CO2'!W$23/'Projection of Coal-OIl-Gas-CO2'!V$23)</f>
        <v>9.5961290074444889</v>
      </c>
      <c r="AJ205" s="12">
        <f>AI205*('Projection of Coal-OIl-Gas-CO2'!X$23/'Projection of Coal-OIl-Gas-CO2'!W$23)</f>
        <v>9.3544263728135366</v>
      </c>
      <c r="AK205" s="12">
        <f>AJ205*('Projection of Coal-OIl-Gas-CO2'!Y$23/'Projection of Coal-OIl-Gas-CO2'!X$23)</f>
        <v>9.0994127791097217</v>
      </c>
      <c r="AL205" s="12">
        <f>AK205*('Projection of Coal-OIl-Gas-CO2'!Z$23/'Projection of Coal-OIl-Gas-CO2'!Y$23)</f>
        <v>8.8470936913053446</v>
      </c>
      <c r="AM205" s="12">
        <f>AL205*('Projection of Coal-OIl-Gas-CO2'!AA$23/'Projection of Coal-OIl-Gas-CO2'!Z$23)</f>
        <v>8.5994237463952317</v>
      </c>
      <c r="AN205" s="12">
        <f>AM205*('Projection of Coal-OIl-Gas-CO2'!AB$23/'Projection of Coal-OIl-Gas-CO2'!AA$23)</f>
        <v>8.3551292818984226</v>
      </c>
      <c r="AO205" s="12">
        <f>AN205*('Projection of Coal-OIl-Gas-CO2'!AC$23/'Projection of Coal-OIl-Gas-CO2'!AB$23)</f>
        <v>8.109877147581404</v>
      </c>
      <c r="AP205" s="12">
        <f>AO205*('Projection of Coal-OIl-Gas-CO2'!AD$23/'Projection of Coal-OIl-Gas-CO2'!AC$23)</f>
        <v>7.8671881496019447</v>
      </c>
      <c r="AQ205" s="12">
        <f>AP205*('Projection of Coal-OIl-Gas-CO2'!AE$23/'Projection of Coal-OIl-Gas-CO2'!AD$23)</f>
        <v>7.625190240643966</v>
      </c>
      <c r="AR205" s="12">
        <f>AQ205*('Projection of Coal-OIl-Gas-CO2'!AF$23/'Projection of Coal-OIl-Gas-CO2'!AE$23)</f>
        <v>7.3811134752385072</v>
      </c>
      <c r="AS205" s="12">
        <f>AR205*('Projection of Coal-OIl-Gas-CO2'!AG$23/'Projection of Coal-OIl-Gas-CO2'!AF$23)</f>
        <v>7.1376276111780506</v>
      </c>
      <c r="AT205" s="12">
        <f>AS205*('Projection of Coal-OIl-Gas-CO2'!AH$23/'Projection of Coal-OIl-Gas-CO2'!AG$23)</f>
        <v>6.8944269823313622</v>
      </c>
      <c r="AU205" s="12">
        <f>AT205*('Projection of Coal-OIl-Gas-CO2'!AI$23/'Projection of Coal-OIl-Gas-CO2'!AH$23)</f>
        <v>6.6514812031943089</v>
      </c>
      <c r="AV205" s="12">
        <f>AU205*('Projection of Coal-OIl-Gas-CO2'!AJ$23/'Projection of Coal-OIl-Gas-CO2'!AI$23)</f>
        <v>6.4086747321855135</v>
      </c>
      <c r="AW205" s="12">
        <f>AV205*('Projection of Coal-OIl-Gas-CO2'!AK$23/'Projection of Coal-OIl-Gas-CO2'!AJ$23)</f>
        <v>6.1650626754987705</v>
      </c>
      <c r="AX205" s="12">
        <f>AW205*('Projection of Coal-OIl-Gas-CO2'!AL$23/'Projection of Coal-OIl-Gas-CO2'!AK$23)</f>
        <v>5.9215073505330764</v>
      </c>
      <c r="AY205" s="12">
        <f>AX205*('Projection of Coal-OIl-Gas-CO2'!AM$23/'Projection of Coal-OIl-Gas-CO2'!AL$23)</f>
        <v>5.695108691402166</v>
      </c>
      <c r="AZ205" s="12">
        <f>AY205*('Projection of Coal-OIl-Gas-CO2'!AN$23/'Projection of Coal-OIl-Gas-CO2'!AM$23)</f>
        <v>5.4653089832650945</v>
      </c>
      <c r="BA205" s="12">
        <f>AZ205*('Projection of Coal-OIl-Gas-CO2'!AO$23/'Projection of Coal-OIl-Gas-CO2'!AN$23)</f>
        <v>5.24113882200791</v>
      </c>
      <c r="BB205" s="12">
        <f>BA205*('Projection of Coal-OIl-Gas-CO2'!AP$23/'Projection of Coal-OIl-Gas-CO2'!AO$23)</f>
        <v>5.0232791387177569</v>
      </c>
      <c r="BC205" s="12">
        <f>BB205*('Projection of Coal-OIl-Gas-CO2'!AQ$23/'Projection of Coal-OIl-Gas-CO2'!AP$23)</f>
        <v>4.8108293490224838</v>
      </c>
      <c r="BD205" s="12">
        <f>BC205*('Projection of Coal-OIl-Gas-CO2'!AR$23/'Projection of Coal-OIl-Gas-CO2'!AQ$23)</f>
        <v>4.600828034418714</v>
      </c>
      <c r="BE205" s="12">
        <f>BD205*('Projection of Coal-OIl-Gas-CO2'!AS$23/'Projection of Coal-OIl-Gas-CO2'!AR$23)</f>
        <v>4.3972443378137269</v>
      </c>
      <c r="BF205" s="12">
        <f>BE205*('Projection of Coal-OIl-Gas-CO2'!AT$23/'Projection of Coal-OIl-Gas-CO2'!AS$23)</f>
        <v>4.1982736253416784</v>
      </c>
      <c r="BG205" s="12">
        <f>BF205*('Projection of Coal-OIl-Gas-CO2'!AU$23/'Projection of Coal-OIl-Gas-CO2'!AT$23)</f>
        <v>4.0036900895615259</v>
      </c>
      <c r="BH205" s="12">
        <f>BG205*('Projection of Coal-OIl-Gas-CO2'!AV$23/'Projection of Coal-OIl-Gas-CO2'!AU$23)</f>
        <v>3.8137929415509095</v>
      </c>
    </row>
    <row r="206" spans="1:60" x14ac:dyDescent="0.3">
      <c r="A206" s="9" t="s">
        <v>147</v>
      </c>
      <c r="B206" s="9" t="s">
        <v>119</v>
      </c>
      <c r="C206" s="9" t="s">
        <v>47</v>
      </c>
      <c r="D206" s="36" t="s">
        <v>81</v>
      </c>
      <c r="E206" s="36" t="s">
        <v>79</v>
      </c>
      <c r="F206" s="36" t="s">
        <v>90</v>
      </c>
      <c r="G206" s="36" t="s">
        <v>90</v>
      </c>
      <c r="H206" s="36" t="s">
        <v>80</v>
      </c>
      <c r="I206" s="9" t="s">
        <v>145</v>
      </c>
      <c r="J206" s="10">
        <f>SUMIFS('Historical Data'!D$2:D$93,'Historical Data'!$B$2:$B$93,'Final Prices IND without CO2 '!$D206,'Historical Data'!$A$2:$A$93,'Final Prices IND without CO2 '!$C206)</f>
        <v>9.7156609027470733</v>
      </c>
      <c r="K206" s="10">
        <f>SUMIFS('Historical Data'!E$2:E$93,'Historical Data'!$B$2:$B$93,'Final Prices IND without CO2 '!$D206,'Historical Data'!$A$2:$A$93,'Final Prices IND without CO2 '!$C206)</f>
        <v>10.802187790720637</v>
      </c>
      <c r="L206" s="10">
        <f>SUMIFS('Historical Data'!F$2:F$93,'Historical Data'!$B$2:$B$93,'Final Prices IND without CO2 '!$D206,'Historical Data'!$A$2:$A$93,'Final Prices IND without CO2 '!$C206)</f>
        <v>9.9799535931142582</v>
      </c>
      <c r="M206" s="10">
        <f>SUMIFS('Historical Data'!G$2:G$93,'Historical Data'!$B$2:$B$93,'Final Prices IND without CO2 '!$D206,'Historical Data'!$A$2:$A$93,'Final Prices IND without CO2 '!$C206)</f>
        <v>9.8356944531142556</v>
      </c>
      <c r="N206" s="10">
        <f>SUMIFS('Historical Data'!H$2:H$93,'Historical Data'!$B$2:$B$93,'Final Prices IND without CO2 '!$D206,'Historical Data'!$A$2:$A$93,'Final Prices IND without CO2 '!$C206)</f>
        <v>11.226936708482373</v>
      </c>
      <c r="O206" s="10">
        <f>SUMIFS('Historical Data'!I$2:I$93,'Historical Data'!$B$2:$B$93,'Final Prices IND without CO2 '!$D206,'Historical Data'!$A$2:$A$93,'Final Prices IND without CO2 '!$C206)</f>
        <v>12.679290136831014</v>
      </c>
      <c r="P206" s="10">
        <f>SUMIFS('Historical Data'!J$2:J$93,'Historical Data'!$B$2:$B$93,'Final Prices IND without CO2 '!$D206,'Historical Data'!$A$2:$A$93,'Final Prices IND without CO2 '!$C206)</f>
        <v>12.193342494265003</v>
      </c>
      <c r="Q206" s="10">
        <f>SUMIFS('Historical Data'!K$2:K$93,'Historical Data'!$B$2:$B$93,'Final Prices IND without CO2 '!$D206,'Historical Data'!$A$2:$A$93,'Final Prices IND without CO2 '!$C206)</f>
        <v>12.468981900990746</v>
      </c>
      <c r="R206" s="10">
        <f>SUMIFS('Historical Data'!L$2:L$93,'Historical Data'!$B$2:$B$93,'Final Prices IND without CO2 '!$D206,'Historical Data'!$A$2:$A$93,'Final Prices IND without CO2 '!$C206)</f>
        <v>15.159904714444714</v>
      </c>
      <c r="S206" s="10">
        <f>SUMIFS('Historical Data'!M$2:M$93,'Historical Data'!$B$2:$B$93,'Final Prices IND without CO2 '!$D206,'Historical Data'!$A$2:$A$93,'Final Prices IND without CO2 '!$C206)</f>
        <v>14.918235415335648</v>
      </c>
      <c r="T206" s="10">
        <f>SUMIFS('Historical Data'!N$2:N$93,'Historical Data'!$B$2:$B$93,'Final Prices IND without CO2 '!$D206,'Historical Data'!$A$2:$A$93,'Final Prices IND without CO2 '!$C206)</f>
        <v>17.194355198206367</v>
      </c>
      <c r="U206" s="10">
        <f>SUMIFS('Historical Data'!O$2:O$93,'Historical Data'!$B$2:$B$93,'Final Prices IND without CO2 '!$D206,'Historical Data'!$A$2:$A$93,'Final Prices IND without CO2 '!$C206)</f>
        <v>20.167475049985274</v>
      </c>
      <c r="V206" s="10">
        <f>SUMIFS('Historical Data'!P$2:P$93,'Historical Data'!$B$2:$B$93,'Final Prices IND without CO2 '!$D206,'Historical Data'!$A$2:$A$93,'Final Prices IND without CO2 '!$C206)</f>
        <v>19.647233358054695</v>
      </c>
      <c r="W206" s="10">
        <f>SUMIFS('Historical Data'!Q$2:Q$93,'Historical Data'!$B$2:$B$93,'Final Prices IND without CO2 '!$D206,'Historical Data'!$A$2:$A$93,'Final Prices IND without CO2 '!$C206)</f>
        <v>20.651391490240186</v>
      </c>
      <c r="X206" s="10">
        <f>SUMIFS('Historical Data'!R$2:R$93,'Historical Data'!$B$2:$B$93,'Final Prices IND without CO2 '!$D206,'Historical Data'!$A$2:$A$93,'Final Prices IND without CO2 '!$C206)</f>
        <v>20.242673311407867</v>
      </c>
      <c r="Y206" s="10">
        <f>SUMIFS('Historical Data'!S$2:S$93,'Historical Data'!$B$2:$B$93,'Final Prices IND without CO2 '!$D206,'Historical Data'!$A$2:$A$93,'Final Prices IND without CO2 '!$C206)</f>
        <v>17.522560719914207</v>
      </c>
      <c r="Z206" s="10">
        <f>SUMIFS('Historical Data'!T$2:T$93,'Historical Data'!$B$2:$B$93,'Final Prices IND without CO2 '!$D206,'Historical Data'!$A$2:$A$93,'Final Prices IND without CO2 '!$C206)</f>
        <v>14.992006582031044</v>
      </c>
      <c r="AA206" s="10">
        <f>SUMIFS('Historical Data'!U$2:U$93,'Historical Data'!$B$2:$B$93,'Final Prices IND without CO2 '!$D206,'Historical Data'!$A$2:$A$93,'Final Prices IND without CO2 '!$C206)</f>
        <v>16.084460728472774</v>
      </c>
      <c r="AB206" s="12">
        <f>AA206*('Projection of Coal-OIl-Gas-CO2'!P$23/'Projection of Coal-OIl-Gas-CO2'!O$23)</f>
        <v>16.320917289696883</v>
      </c>
      <c r="AC206" s="12">
        <f>AB206*('Projection of Coal-OIl-Gas-CO2'!Q$23/'Projection of Coal-OIl-Gas-CO2'!P$23)</f>
        <v>15.400793340496323</v>
      </c>
      <c r="AD206" s="12">
        <f>AC206*('Projection of Coal-OIl-Gas-CO2'!R$23/'Projection of Coal-OIl-Gas-CO2'!Q$23)</f>
        <v>13.887602864529036</v>
      </c>
      <c r="AE206" s="12">
        <f>AD206*('Projection of Coal-OIl-Gas-CO2'!S$23/'Projection of Coal-OIl-Gas-CO2'!R$23)</f>
        <v>13.212538047210312</v>
      </c>
      <c r="AF206" s="12">
        <f>AE206*('Projection of Coal-OIl-Gas-CO2'!T$23/'Projection of Coal-OIl-Gas-CO2'!S$23)</f>
        <v>12.92938421349224</v>
      </c>
      <c r="AG206" s="12">
        <f>AF206*('Projection of Coal-OIl-Gas-CO2'!U$23/'Projection of Coal-OIl-Gas-CO2'!T$23)</f>
        <v>12.652321026626852</v>
      </c>
      <c r="AH206" s="12">
        <f>AG206*('Projection of Coal-OIl-Gas-CO2'!V$23/'Projection of Coal-OIl-Gas-CO2'!U$23)</f>
        <v>12.375785947441463</v>
      </c>
      <c r="AI206" s="12">
        <f>AH206*('Projection of Coal-OIl-Gas-CO2'!W$23/'Projection of Coal-OIl-Gas-CO2'!V$23)</f>
        <v>12.100977693912675</v>
      </c>
      <c r="AJ206" s="12">
        <f>AI206*('Projection of Coal-OIl-Gas-CO2'!X$23/'Projection of Coal-OIl-Gas-CO2'!W$23)</f>
        <v>11.796184147685853</v>
      </c>
      <c r="AK206" s="12">
        <f>AJ206*('Projection of Coal-OIl-Gas-CO2'!Y$23/'Projection of Coal-OIl-Gas-CO2'!X$23)</f>
        <v>11.474605122783167</v>
      </c>
      <c r="AL206" s="12">
        <f>AK206*('Projection of Coal-OIl-Gas-CO2'!Z$23/'Projection of Coal-OIl-Gas-CO2'!Y$23)</f>
        <v>11.15642394254888</v>
      </c>
      <c r="AM206" s="12">
        <f>AL206*('Projection of Coal-OIl-Gas-CO2'!AA$23/'Projection of Coal-OIl-Gas-CO2'!Z$23)</f>
        <v>10.844105456992381</v>
      </c>
      <c r="AN206" s="12">
        <f>AM206*('Projection of Coal-OIl-Gas-CO2'!AB$23/'Projection of Coal-OIl-Gas-CO2'!AA$23)</f>
        <v>10.536043543346903</v>
      </c>
      <c r="AO206" s="12">
        <f>AN206*('Projection of Coal-OIl-Gas-CO2'!AC$23/'Projection of Coal-OIl-Gas-CO2'!AB$23)</f>
        <v>10.226773982209034</v>
      </c>
      <c r="AP206" s="12">
        <f>AO206*('Projection of Coal-OIl-Gas-CO2'!AD$23/'Projection of Coal-OIl-Gas-CO2'!AC$23)</f>
        <v>9.9207366051761525</v>
      </c>
      <c r="AQ206" s="12">
        <f>AP206*('Projection of Coal-OIl-Gas-CO2'!AE$23/'Projection of Coal-OIl-Gas-CO2'!AD$23)</f>
        <v>9.615570710053003</v>
      </c>
      <c r="AR206" s="12">
        <f>AQ206*('Projection of Coal-OIl-Gas-CO2'!AF$23/'Projection of Coal-OIl-Gas-CO2'!AE$23)</f>
        <v>9.30778332083778</v>
      </c>
      <c r="AS206" s="12">
        <f>AR206*('Projection of Coal-OIl-Gas-CO2'!AG$23/'Projection of Coal-OIl-Gas-CO2'!AF$23)</f>
        <v>9.0007410741680172</v>
      </c>
      <c r="AT206" s="12">
        <f>AS206*('Projection of Coal-OIl-Gas-CO2'!AH$23/'Projection of Coal-OIl-Gas-CO2'!AG$23)</f>
        <v>8.6940585168017908</v>
      </c>
      <c r="AU206" s="12">
        <f>AT206*('Projection of Coal-OIl-Gas-CO2'!AI$23/'Projection of Coal-OIl-Gas-CO2'!AH$23)</f>
        <v>8.3876973317982326</v>
      </c>
      <c r="AV206" s="12">
        <f>AU206*('Projection of Coal-OIl-Gas-CO2'!AJ$23/'Projection of Coal-OIl-Gas-CO2'!AI$23)</f>
        <v>8.0815118181045662</v>
      </c>
      <c r="AW206" s="12">
        <f>AV206*('Projection of Coal-OIl-Gas-CO2'!AK$23/'Projection of Coal-OIl-Gas-CO2'!AJ$23)</f>
        <v>7.7743104391269062</v>
      </c>
      <c r="AX206" s="12">
        <f>AW206*('Projection of Coal-OIl-Gas-CO2'!AL$23/'Projection of Coal-OIl-Gas-CO2'!AK$23)</f>
        <v>7.4671806003807735</v>
      </c>
      <c r="AY206" s="12">
        <f>AX206*('Projection of Coal-OIl-Gas-CO2'!AM$23/'Projection of Coal-OIl-Gas-CO2'!AL$23)</f>
        <v>7.1816857803393255</v>
      </c>
      <c r="AZ206" s="12">
        <f>AY206*('Projection of Coal-OIl-Gas-CO2'!AN$23/'Projection of Coal-OIl-Gas-CO2'!AM$23)</f>
        <v>6.8919021457011231</v>
      </c>
      <c r="BA206" s="12">
        <f>AZ206*('Projection of Coal-OIl-Gas-CO2'!AO$23/'Projection of Coal-OIl-Gas-CO2'!AN$23)</f>
        <v>6.6092175216293167</v>
      </c>
      <c r="BB206" s="12">
        <f>BA206*('Projection of Coal-OIl-Gas-CO2'!AP$23/'Projection of Coal-OIl-Gas-CO2'!AO$23)</f>
        <v>6.3344905806042613</v>
      </c>
      <c r="BC206" s="12">
        <f>BB206*('Projection of Coal-OIl-Gas-CO2'!AQ$23/'Projection of Coal-OIl-Gas-CO2'!AP$23)</f>
        <v>6.0665856614244005</v>
      </c>
      <c r="BD206" s="12">
        <f>BC206*('Projection of Coal-OIl-Gas-CO2'!AR$23/'Projection of Coal-OIl-Gas-CO2'!AQ$23)</f>
        <v>5.8017683354233505</v>
      </c>
      <c r="BE206" s="12">
        <f>BD206*('Projection of Coal-OIl-Gas-CO2'!AS$23/'Projection of Coal-OIl-Gas-CO2'!AR$23)</f>
        <v>5.5450437989409789</v>
      </c>
      <c r="BF206" s="12">
        <f>BE206*('Projection of Coal-OIl-Gas-CO2'!AT$23/'Projection of Coal-OIl-Gas-CO2'!AS$23)</f>
        <v>5.2941363599623772</v>
      </c>
      <c r="BG206" s="12">
        <f>BF206*('Projection of Coal-OIl-Gas-CO2'!AU$23/'Projection of Coal-OIl-Gas-CO2'!AT$23)</f>
        <v>5.0487612692094714</v>
      </c>
      <c r="BH206" s="12">
        <f>BG206*('Projection of Coal-OIl-Gas-CO2'!AV$23/'Projection of Coal-OIl-Gas-CO2'!AU$23)</f>
        <v>4.8092958399273718</v>
      </c>
    </row>
    <row r="207" spans="1:60" x14ac:dyDescent="0.3">
      <c r="A207" s="9" t="s">
        <v>147</v>
      </c>
      <c r="B207" s="9" t="s">
        <v>119</v>
      </c>
      <c r="C207" s="9" t="s">
        <v>49</v>
      </c>
      <c r="D207" s="36" t="s">
        <v>81</v>
      </c>
      <c r="E207" s="36" t="s">
        <v>79</v>
      </c>
      <c r="F207" s="36" t="s">
        <v>90</v>
      </c>
      <c r="G207" s="36" t="s">
        <v>90</v>
      </c>
      <c r="H207" s="36" t="s">
        <v>80</v>
      </c>
      <c r="I207" s="9" t="s">
        <v>145</v>
      </c>
      <c r="J207" s="10">
        <f>SUMIFS('Historical Data'!D$2:D$93,'Historical Data'!$B$2:$B$93,'Final Prices IND without CO2 '!$D207,'Historical Data'!$A$2:$A$93,'Final Prices IND without CO2 '!$C207)</f>
        <v>13.294332943522781</v>
      </c>
      <c r="K207" s="10">
        <f>SUMIFS('Historical Data'!E$2:E$93,'Historical Data'!$B$2:$B$93,'Final Prices IND without CO2 '!$D207,'Historical Data'!$A$2:$A$93,'Final Prices IND without CO2 '!$C207)</f>
        <v>17.17133782374135</v>
      </c>
      <c r="L207" s="10">
        <f>SUMIFS('Historical Data'!F$2:F$93,'Historical Data'!$B$2:$B$93,'Final Prices IND without CO2 '!$D207,'Historical Data'!$A$2:$A$93,'Final Prices IND without CO2 '!$C207)</f>
        <v>12.23912334290614</v>
      </c>
      <c r="M207" s="10">
        <f>SUMIFS('Historical Data'!G$2:G$93,'Historical Data'!$B$2:$B$93,'Final Prices IND without CO2 '!$D207,'Historical Data'!$A$2:$A$93,'Final Prices IND without CO2 '!$C207)</f>
        <v>16.172038817774226</v>
      </c>
      <c r="N207" s="10">
        <f>SUMIFS('Historical Data'!H$2:H$93,'Historical Data'!$B$2:$B$93,'Final Prices IND without CO2 '!$D207,'Historical Data'!$A$2:$A$93,'Final Prices IND without CO2 '!$C207)</f>
        <v>16.311683976662373</v>
      </c>
      <c r="O207" s="10">
        <f>SUMIFS('Historical Data'!I$2:I$93,'Historical Data'!$B$2:$B$93,'Final Prices IND without CO2 '!$D207,'Historical Data'!$A$2:$A$93,'Final Prices IND without CO2 '!$C207)</f>
        <v>17.758512884932117</v>
      </c>
      <c r="P207" s="10">
        <f>SUMIFS('Historical Data'!J$2:J$93,'Historical Data'!$B$2:$B$93,'Final Prices IND without CO2 '!$D207,'Historical Data'!$A$2:$A$93,'Final Prices IND without CO2 '!$C207)</f>
        <v>16.306019373665471</v>
      </c>
      <c r="Q207" s="10">
        <f>SUMIFS('Historical Data'!K$2:K$93,'Historical Data'!$B$2:$B$93,'Final Prices IND without CO2 '!$D207,'Historical Data'!$A$2:$A$93,'Final Prices IND without CO2 '!$C207)</f>
        <v>18.947335323780237</v>
      </c>
      <c r="R207" s="10">
        <f>SUMIFS('Historical Data'!L$2:L$93,'Historical Data'!$B$2:$B$93,'Final Prices IND without CO2 '!$D207,'Historical Data'!$A$2:$A$93,'Final Prices IND without CO2 '!$C207)</f>
        <v>25.998925557418794</v>
      </c>
      <c r="S207" s="10">
        <f>SUMIFS('Historical Data'!M$2:M$93,'Historical Data'!$B$2:$B$93,'Final Prices IND without CO2 '!$D207,'Historical Data'!$A$2:$A$93,'Final Prices IND without CO2 '!$C207)</f>
        <v>20.80337270109532</v>
      </c>
      <c r="T207" s="10">
        <f>SUMIFS('Historical Data'!N$2:N$93,'Historical Data'!$B$2:$B$93,'Final Prices IND without CO2 '!$D207,'Historical Data'!$A$2:$A$93,'Final Prices IND without CO2 '!$C207)</f>
        <v>21.011465875794602</v>
      </c>
      <c r="U207" s="10">
        <f>SUMIFS('Historical Data'!O$2:O$93,'Historical Data'!$B$2:$B$93,'Final Prices IND without CO2 '!$D207,'Historical Data'!$A$2:$A$93,'Final Prices IND without CO2 '!$C207)</f>
        <v>23.033382930758606</v>
      </c>
      <c r="V207" s="10">
        <f>SUMIFS('Historical Data'!P$2:P$93,'Historical Data'!$B$2:$B$93,'Final Prices IND without CO2 '!$D207,'Historical Data'!$A$2:$A$93,'Final Prices IND without CO2 '!$C207)</f>
        <v>18.633399052260771</v>
      </c>
      <c r="W207" s="10">
        <f>SUMIFS('Historical Data'!Q$2:Q$93,'Historical Data'!$B$2:$B$93,'Final Prices IND without CO2 '!$D207,'Historical Data'!$A$2:$A$93,'Final Prices IND without CO2 '!$C207)</f>
        <v>14.952239526362611</v>
      </c>
      <c r="X207" s="10">
        <f>SUMIFS('Historical Data'!R$2:R$93,'Historical Data'!$B$2:$B$93,'Final Prices IND without CO2 '!$D207,'Historical Data'!$A$2:$A$93,'Final Prices IND without CO2 '!$C207)</f>
        <v>13.419606057135189</v>
      </c>
      <c r="Y207" s="10">
        <f>SUMIFS('Historical Data'!S$2:S$93,'Historical Data'!$B$2:$B$93,'Final Prices IND without CO2 '!$D207,'Historical Data'!$A$2:$A$93,'Final Prices IND without CO2 '!$C207)</f>
        <v>12.550995386089076</v>
      </c>
      <c r="Z207" s="10">
        <f>SUMIFS('Historical Data'!T$2:T$93,'Historical Data'!$B$2:$B$93,'Final Prices IND without CO2 '!$D207,'Historical Data'!$A$2:$A$93,'Final Prices IND without CO2 '!$C207)</f>
        <v>11.875974352072937</v>
      </c>
      <c r="AA207" s="10">
        <f>SUMIFS('Historical Data'!U$2:U$93,'Historical Data'!$B$2:$B$93,'Final Prices IND without CO2 '!$D207,'Historical Data'!$A$2:$A$93,'Final Prices IND without CO2 '!$C207)</f>
        <v>12.55709785550213</v>
      </c>
      <c r="AB207" s="12">
        <f>AA207*('Projection of Coal-OIl-Gas-CO2'!P$23/'Projection of Coal-OIl-Gas-CO2'!O$23)</f>
        <v>12.741698895474244</v>
      </c>
      <c r="AC207" s="12">
        <f>AB207*('Projection of Coal-OIl-Gas-CO2'!Q$23/'Projection of Coal-OIl-Gas-CO2'!P$23)</f>
        <v>12.023360452902189</v>
      </c>
      <c r="AD207" s="12">
        <f>AC207*('Projection of Coal-OIl-Gas-CO2'!R$23/'Projection of Coal-OIl-Gas-CO2'!Q$23)</f>
        <v>10.842016471185792</v>
      </c>
      <c r="AE207" s="12">
        <f>AD207*('Projection of Coal-OIl-Gas-CO2'!S$23/'Projection of Coal-OIl-Gas-CO2'!R$23)</f>
        <v>10.314995073765106</v>
      </c>
      <c r="AF207" s="12">
        <f>AE207*('Projection of Coal-OIl-Gas-CO2'!T$23/'Projection of Coal-OIl-Gas-CO2'!S$23)</f>
        <v>10.093937591131304</v>
      </c>
      <c r="AG207" s="12">
        <f>AF207*('Projection of Coal-OIl-Gas-CO2'!U$23/'Projection of Coal-OIl-Gas-CO2'!T$23)</f>
        <v>9.8776350611081991</v>
      </c>
      <c r="AH207" s="12">
        <f>AG207*('Projection of Coal-OIl-Gas-CO2'!V$23/'Projection of Coal-OIl-Gas-CO2'!U$23)</f>
        <v>9.6617448234166758</v>
      </c>
      <c r="AI207" s="12">
        <f>AH207*('Projection of Coal-OIl-Gas-CO2'!W$23/'Projection of Coal-OIl-Gas-CO2'!V$23)</f>
        <v>9.4472027141526684</v>
      </c>
      <c r="AJ207" s="12">
        <f>AI207*('Projection of Coal-OIl-Gas-CO2'!X$23/'Projection of Coal-OIl-Gas-CO2'!W$23)</f>
        <v>9.2092511626330964</v>
      </c>
      <c r="AK207" s="12">
        <f>AJ207*('Projection of Coal-OIl-Gas-CO2'!Y$23/'Projection of Coal-OIl-Gas-CO2'!X$23)</f>
        <v>8.9581952303175214</v>
      </c>
      <c r="AL207" s="12">
        <f>AK207*('Projection of Coal-OIl-Gas-CO2'!Z$23/'Projection of Coal-OIl-Gas-CO2'!Y$23)</f>
        <v>8.7097919867503695</v>
      </c>
      <c r="AM207" s="12">
        <f>AL207*('Projection of Coal-OIl-Gas-CO2'!AA$23/'Projection of Coal-OIl-Gas-CO2'!Z$23)</f>
        <v>8.4659657341068613</v>
      </c>
      <c r="AN207" s="12">
        <f>AM207*('Projection of Coal-OIl-Gas-CO2'!AB$23/'Projection of Coal-OIl-Gas-CO2'!AA$23)</f>
        <v>8.2254625764006342</v>
      </c>
      <c r="AO207" s="12">
        <f>AN207*('Projection of Coal-OIl-Gas-CO2'!AC$23/'Projection of Coal-OIl-Gas-CO2'!AB$23)</f>
        <v>7.9840166113480553</v>
      </c>
      <c r="AP207" s="12">
        <f>AO207*('Projection of Coal-OIl-Gas-CO2'!AD$23/'Projection of Coal-OIl-Gas-CO2'!AC$23)</f>
        <v>7.7450940042605634</v>
      </c>
      <c r="AQ207" s="12">
        <f>AP207*('Projection of Coal-OIl-Gas-CO2'!AE$23/'Projection of Coal-OIl-Gas-CO2'!AD$23)</f>
        <v>7.5068517608983187</v>
      </c>
      <c r="AR207" s="12">
        <f>AQ207*('Projection of Coal-OIl-Gas-CO2'!AF$23/'Projection of Coal-OIl-Gas-CO2'!AE$23)</f>
        <v>7.2665629237212421</v>
      </c>
      <c r="AS207" s="12">
        <f>AR207*('Projection of Coal-OIl-Gas-CO2'!AG$23/'Projection of Coal-OIl-Gas-CO2'!AF$23)</f>
        <v>7.0268558174469042</v>
      </c>
      <c r="AT207" s="12">
        <f>AS207*('Projection of Coal-OIl-Gas-CO2'!AH$23/'Projection of Coal-OIl-Gas-CO2'!AG$23)</f>
        <v>6.7874295197031307</v>
      </c>
      <c r="AU207" s="12">
        <f>AT207*('Projection of Coal-OIl-Gas-CO2'!AI$23/'Projection of Coal-OIl-Gas-CO2'!AH$23)</f>
        <v>6.5482541165509884</v>
      </c>
      <c r="AV207" s="12">
        <f>AU207*('Projection of Coal-OIl-Gas-CO2'!AJ$23/'Projection of Coal-OIl-Gas-CO2'!AI$23)</f>
        <v>6.3092158595466685</v>
      </c>
      <c r="AW207" s="12">
        <f>AV207*('Projection of Coal-OIl-Gas-CO2'!AK$23/'Projection of Coal-OIl-Gas-CO2'!AJ$23)</f>
        <v>6.0693845190815816</v>
      </c>
      <c r="AX207" s="12">
        <f>AW207*('Projection of Coal-OIl-Gas-CO2'!AL$23/'Projection of Coal-OIl-Gas-CO2'!AK$23)</f>
        <v>5.8296090298945114</v>
      </c>
      <c r="AY207" s="12">
        <f>AX207*('Projection of Coal-OIl-Gas-CO2'!AM$23/'Projection of Coal-OIl-Gas-CO2'!AL$23)</f>
        <v>5.606723945152237</v>
      </c>
      <c r="AZ207" s="12">
        <f>AY207*('Projection of Coal-OIl-Gas-CO2'!AN$23/'Projection of Coal-OIl-Gas-CO2'!AM$23)</f>
        <v>5.3804905936893874</v>
      </c>
      <c r="BA207" s="12">
        <f>AZ207*('Projection of Coal-OIl-Gas-CO2'!AO$23/'Projection of Coal-OIl-Gas-CO2'!AN$23)</f>
        <v>5.1597994218410328</v>
      </c>
      <c r="BB207" s="12">
        <f>BA207*('Projection of Coal-OIl-Gas-CO2'!AP$23/'Projection of Coal-OIl-Gas-CO2'!AO$23)</f>
        <v>4.9453207930432654</v>
      </c>
      <c r="BC207" s="12">
        <f>BB207*('Projection of Coal-OIl-Gas-CO2'!AQ$23/'Projection of Coal-OIl-Gas-CO2'!AP$23)</f>
        <v>4.7361680994651243</v>
      </c>
      <c r="BD207" s="12">
        <f>BC207*('Projection of Coal-OIl-Gas-CO2'!AR$23/'Projection of Coal-OIl-Gas-CO2'!AQ$23)</f>
        <v>4.529425882081294</v>
      </c>
      <c r="BE207" s="12">
        <f>BD207*('Projection of Coal-OIl-Gas-CO2'!AS$23/'Projection of Coal-OIl-Gas-CO2'!AR$23)</f>
        <v>4.3290016850293567</v>
      </c>
      <c r="BF207" s="12">
        <f>BE207*('Projection of Coal-OIl-Gas-CO2'!AT$23/'Projection of Coal-OIl-Gas-CO2'!AS$23)</f>
        <v>4.1331188813025017</v>
      </c>
      <c r="BG207" s="12">
        <f>BF207*('Projection of Coal-OIl-Gas-CO2'!AU$23/'Projection of Coal-OIl-Gas-CO2'!AT$23)</f>
        <v>3.9415551678587177</v>
      </c>
      <c r="BH207" s="12">
        <f>BG207*('Projection of Coal-OIl-Gas-CO2'!AV$23/'Projection of Coal-OIl-Gas-CO2'!AU$23)</f>
        <v>3.7546051121952311</v>
      </c>
    </row>
    <row r="208" spans="1:60" x14ac:dyDescent="0.3">
      <c r="A208" s="9" t="s">
        <v>147</v>
      </c>
      <c r="B208" s="9" t="s">
        <v>119</v>
      </c>
      <c r="C208" s="9" t="s">
        <v>97</v>
      </c>
      <c r="D208" s="36" t="s">
        <v>81</v>
      </c>
      <c r="E208" s="36" t="s">
        <v>79</v>
      </c>
      <c r="F208" s="36" t="s">
        <v>90</v>
      </c>
      <c r="G208" s="36" t="s">
        <v>90</v>
      </c>
      <c r="H208" s="36" t="s">
        <v>80</v>
      </c>
      <c r="I208" s="9" t="s">
        <v>145</v>
      </c>
      <c r="J208" s="10">
        <f>SUMIFS('Historical Data'!D$2:D$93,'Historical Data'!$B$2:$B$93,'Final Prices IND without CO2 '!$D208,'Historical Data'!$A$2:$A$93,'Final Prices IND without CO2 '!$C208)</f>
        <v>13.552069642147899</v>
      </c>
      <c r="K208" s="10">
        <f>SUMIFS('Historical Data'!E$2:E$93,'Historical Data'!$B$2:$B$93,'Final Prices IND without CO2 '!$D208,'Historical Data'!$A$2:$A$93,'Final Prices IND without CO2 '!$C208)</f>
        <v>16.181829733523184</v>
      </c>
      <c r="L208" s="10">
        <f>SUMIFS('Historical Data'!F$2:F$93,'Historical Data'!$B$2:$B$93,'Final Prices IND without CO2 '!$D208,'Historical Data'!$A$2:$A$93,'Final Prices IND without CO2 '!$C208)</f>
        <v>11.16487794237662</v>
      </c>
      <c r="M208" s="10">
        <f>SUMIFS('Historical Data'!G$2:G$93,'Historical Data'!$B$2:$B$93,'Final Prices IND without CO2 '!$D208,'Historical Data'!$A$2:$A$93,'Final Prices IND without CO2 '!$C208)</f>
        <v>14.170636832817467</v>
      </c>
      <c r="N208" s="10">
        <f>SUMIFS('Historical Data'!H$2:H$93,'Historical Data'!$B$2:$B$93,'Final Prices IND without CO2 '!$D208,'Historical Data'!$A$2:$A$93,'Final Prices IND without CO2 '!$C208)</f>
        <v>16.892540530542544</v>
      </c>
      <c r="O208" s="10">
        <f>SUMIFS('Historical Data'!I$2:I$93,'Historical Data'!$B$2:$B$93,'Final Prices IND without CO2 '!$D208,'Historical Data'!$A$2:$A$93,'Final Prices IND without CO2 '!$C208)</f>
        <v>18.218578777317987</v>
      </c>
      <c r="P208" s="10">
        <f>SUMIFS('Historical Data'!J$2:J$93,'Historical Data'!$B$2:$B$93,'Final Prices IND without CO2 '!$D208,'Historical Data'!$A$2:$A$93,'Final Prices IND without CO2 '!$C208)</f>
        <v>16.737518921022495</v>
      </c>
      <c r="Q208" s="10">
        <f>SUMIFS('Historical Data'!K$2:K$93,'Historical Data'!$B$2:$B$93,'Final Prices IND without CO2 '!$D208,'Historical Data'!$A$2:$A$93,'Final Prices IND without CO2 '!$C208)</f>
        <v>19.239867106446205</v>
      </c>
      <c r="R208" s="10">
        <f>SUMIFS('Historical Data'!L$2:L$93,'Historical Data'!$B$2:$B$93,'Final Prices IND without CO2 '!$D208,'Historical Data'!$A$2:$A$93,'Final Prices IND without CO2 '!$C208)</f>
        <v>27.969241950967469</v>
      </c>
      <c r="S208" s="10">
        <f>SUMIFS('Historical Data'!M$2:M$93,'Historical Data'!$B$2:$B$93,'Final Prices IND without CO2 '!$D208,'Historical Data'!$A$2:$A$93,'Final Prices IND without CO2 '!$C208)</f>
        <v>21.77948278335047</v>
      </c>
      <c r="T208" s="10">
        <f>SUMIFS('Historical Data'!N$2:N$93,'Historical Data'!$B$2:$B$93,'Final Prices IND without CO2 '!$D208,'Historical Data'!$A$2:$A$93,'Final Prices IND without CO2 '!$C208)</f>
        <v>20.325492849162291</v>
      </c>
      <c r="U208" s="10">
        <f>SUMIFS('Historical Data'!O$2:O$93,'Historical Data'!$B$2:$B$93,'Final Prices IND without CO2 '!$D208,'Historical Data'!$A$2:$A$93,'Final Prices IND without CO2 '!$C208)</f>
        <v>22.281399252133141</v>
      </c>
      <c r="V208" s="10">
        <f>SUMIFS('Historical Data'!P$2:P$93,'Historical Data'!$B$2:$B$93,'Final Prices IND without CO2 '!$D208,'Historical Data'!$A$2:$A$93,'Final Prices IND without CO2 '!$C208)</f>
        <v>18.025064097437273</v>
      </c>
      <c r="W208" s="10">
        <f>SUMIFS('Historical Data'!Q$2:Q$93,'Historical Data'!$B$2:$B$93,'Final Prices IND without CO2 '!$D208,'Historical Data'!$A$2:$A$93,'Final Prices IND without CO2 '!$C208)</f>
        <v>14.464085436426114</v>
      </c>
      <c r="X208" s="10">
        <f>SUMIFS('Historical Data'!R$2:R$93,'Historical Data'!$B$2:$B$93,'Final Prices IND without CO2 '!$D208,'Historical Data'!$A$2:$A$93,'Final Prices IND without CO2 '!$C208)</f>
        <v>12.981488705511895</v>
      </c>
      <c r="Y208" s="10">
        <f>SUMIFS('Historical Data'!S$2:S$93,'Historical Data'!$B$2:$B$93,'Final Prices IND without CO2 '!$D208,'Historical Data'!$A$2:$A$93,'Final Prices IND without CO2 '!$C208)</f>
        <v>12.14123605072723</v>
      </c>
      <c r="Z208" s="10">
        <f>SUMIFS('Historical Data'!T$2:T$93,'Historical Data'!$B$2:$B$93,'Final Prices IND without CO2 '!$D208,'Historical Data'!$A$2:$A$93,'Final Prices IND without CO2 '!$C208)</f>
        <v>11.488252804292486</v>
      </c>
      <c r="AA208" s="10">
        <f>SUMIFS('Historical Data'!U$2:U$93,'Historical Data'!$B$2:$B$93,'Final Prices IND without CO2 '!$D208,'Historical Data'!$A$2:$A$93,'Final Prices IND without CO2 '!$C208)</f>
        <v>12.14713928942321</v>
      </c>
      <c r="AB208" s="12">
        <f>AA208*('Projection of Coal-OIl-Gas-CO2'!P$23/'Projection of Coal-OIl-Gas-CO2'!O$23)</f>
        <v>12.325713556448699</v>
      </c>
      <c r="AC208" s="12">
        <f>AB208*('Projection of Coal-OIl-Gas-CO2'!Q$23/'Projection of Coal-OIl-Gas-CO2'!P$23)</f>
        <v>11.630827109016362</v>
      </c>
      <c r="AD208" s="12">
        <f>AC208*('Projection of Coal-OIl-Gas-CO2'!R$23/'Projection of Coal-OIl-Gas-CO2'!Q$23)</f>
        <v>10.488051122099671</v>
      </c>
      <c r="AE208" s="12">
        <f>AD208*('Projection of Coal-OIl-Gas-CO2'!S$23/'Projection of Coal-OIl-Gas-CO2'!R$23)</f>
        <v>9.9782356857112013</v>
      </c>
      <c r="AF208" s="12">
        <f>AE208*('Projection of Coal-OIl-Gas-CO2'!T$23/'Projection of Coal-OIl-Gas-CO2'!S$23)</f>
        <v>9.764395189808285</v>
      </c>
      <c r="AG208" s="12">
        <f>AF208*('Projection of Coal-OIl-Gas-CO2'!U$23/'Projection of Coal-OIl-Gas-CO2'!T$23)</f>
        <v>9.555154408930397</v>
      </c>
      <c r="AH208" s="12">
        <f>AG208*('Projection of Coal-OIl-Gas-CO2'!V$23/'Projection of Coal-OIl-Gas-CO2'!U$23)</f>
        <v>9.3463124600467591</v>
      </c>
      <c r="AI208" s="12">
        <f>AH208*('Projection of Coal-OIl-Gas-CO2'!W$23/'Projection of Coal-OIl-Gas-CO2'!V$23)</f>
        <v>9.1387746264911627</v>
      </c>
      <c r="AJ208" s="12">
        <f>AI208*('Projection of Coal-OIl-Gas-CO2'!X$23/'Projection of Coal-OIl-Gas-CO2'!W$23)</f>
        <v>8.90859161177681</v>
      </c>
      <c r="AK208" s="12">
        <f>AJ208*('Projection of Coal-OIl-Gas-CO2'!Y$23/'Projection of Coal-OIl-Gas-CO2'!X$23)</f>
        <v>8.6657320422834463</v>
      </c>
      <c r="AL208" s="12">
        <f>AK208*('Projection of Coal-OIl-Gas-CO2'!Z$23/'Projection of Coal-OIl-Gas-CO2'!Y$23)</f>
        <v>8.425438557731793</v>
      </c>
      <c r="AM208" s="12">
        <f>AL208*('Projection of Coal-OIl-Gas-CO2'!AA$23/'Projection of Coal-OIl-Gas-CO2'!Z$23)</f>
        <v>8.1895726365324109</v>
      </c>
      <c r="AN208" s="12">
        <f>AM208*('Projection of Coal-OIl-Gas-CO2'!AB$23/'Projection of Coal-OIl-Gas-CO2'!AA$23)</f>
        <v>7.9569213193394353</v>
      </c>
      <c r="AO208" s="12">
        <f>AN208*('Projection of Coal-OIl-Gas-CO2'!AC$23/'Projection of Coal-OIl-Gas-CO2'!AB$23)</f>
        <v>7.7233579751565449</v>
      </c>
      <c r="AP208" s="12">
        <f>AO208*('Projection of Coal-OIl-Gas-CO2'!AD$23/'Projection of Coal-OIl-Gas-CO2'!AC$23)</f>
        <v>7.4922356074661289</v>
      </c>
      <c r="AQ208" s="12">
        <f>AP208*('Projection of Coal-OIl-Gas-CO2'!AE$23/'Projection of Coal-OIl-Gas-CO2'!AD$23)</f>
        <v>7.2617713912875628</v>
      </c>
      <c r="AR208" s="12">
        <f>AQ208*('Projection of Coal-OIl-Gas-CO2'!AF$23/'Projection of Coal-OIl-Gas-CO2'!AE$23)</f>
        <v>7.0293273975820787</v>
      </c>
      <c r="AS208" s="12">
        <f>AR208*('Projection of Coal-OIl-Gas-CO2'!AG$23/'Projection of Coal-OIl-Gas-CO2'!AF$23)</f>
        <v>6.7974461426866162</v>
      </c>
      <c r="AT208" s="12">
        <f>AS208*('Projection of Coal-OIl-Gas-CO2'!AH$23/'Projection of Coal-OIl-Gas-CO2'!AG$23)</f>
        <v>6.5658365286092533</v>
      </c>
      <c r="AU208" s="12">
        <f>AT208*('Projection of Coal-OIl-Gas-CO2'!AI$23/'Projection of Coal-OIl-Gas-CO2'!AH$23)</f>
        <v>6.3344696180280788</v>
      </c>
      <c r="AV208" s="12">
        <f>AU208*('Projection of Coal-OIl-Gas-CO2'!AJ$23/'Projection of Coal-OIl-Gas-CO2'!AI$23)</f>
        <v>6.1032353761080689</v>
      </c>
      <c r="AW208" s="12">
        <f>AV208*('Projection of Coal-OIl-Gas-CO2'!AK$23/'Projection of Coal-OIl-Gas-CO2'!AJ$23)</f>
        <v>5.8712339429646621</v>
      </c>
      <c r="AX208" s="12">
        <f>AW208*('Projection of Coal-OIl-Gas-CO2'!AL$23/'Projection of Coal-OIl-Gas-CO2'!AK$23)</f>
        <v>5.6392865376914978</v>
      </c>
      <c r="AY208" s="12">
        <f>AX208*('Projection of Coal-OIl-Gas-CO2'!AM$23/'Projection of Coal-OIl-Gas-CO2'!AL$23)</f>
        <v>5.4236781064238393</v>
      </c>
      <c r="AZ208" s="12">
        <f>AY208*('Projection of Coal-OIl-Gas-CO2'!AN$23/'Projection of Coal-OIl-Gas-CO2'!AM$23)</f>
        <v>5.2048307211637059</v>
      </c>
      <c r="BA208" s="12">
        <f>AZ208*('Projection of Coal-OIl-Gas-CO2'!AO$23/'Projection of Coal-OIl-Gas-CO2'!AN$23)</f>
        <v>4.9913445768940434</v>
      </c>
      <c r="BB208" s="12">
        <f>BA208*('Projection of Coal-OIl-Gas-CO2'!AP$23/'Projection of Coal-OIl-Gas-CO2'!AO$23)</f>
        <v>4.7838681513225554</v>
      </c>
      <c r="BC208" s="12">
        <f>BB208*('Projection of Coal-OIl-Gas-CO2'!AQ$23/'Projection of Coal-OIl-Gas-CO2'!AP$23)</f>
        <v>4.5815437821978442</v>
      </c>
      <c r="BD208" s="12">
        <f>BC208*('Projection of Coal-OIl-Gas-CO2'!AR$23/'Projection of Coal-OIl-Gas-CO2'!AQ$23)</f>
        <v>4.3815511931088604</v>
      </c>
      <c r="BE208" s="12">
        <f>BD208*('Projection of Coal-OIl-Gas-CO2'!AS$23/'Projection of Coal-OIl-Gas-CO2'!AR$23)</f>
        <v>4.1876703564238191</v>
      </c>
      <c r="BF208" s="12">
        <f>BE208*('Projection of Coal-OIl-Gas-CO2'!AT$23/'Projection of Coal-OIl-Gas-CO2'!AS$23)</f>
        <v>3.9981826476671127</v>
      </c>
      <c r="BG208" s="12">
        <f>BF208*('Projection of Coal-OIl-Gas-CO2'!AU$23/'Projection of Coal-OIl-Gas-CO2'!AT$23)</f>
        <v>3.8128730214479303</v>
      </c>
      <c r="BH208" s="12">
        <f>BG208*('Projection of Coal-OIl-Gas-CO2'!AV$23/'Projection of Coal-OIl-Gas-CO2'!AU$23)</f>
        <v>3.6320264283543873</v>
      </c>
    </row>
    <row r="209" spans="1:60" x14ac:dyDescent="0.3">
      <c r="A209" s="9" t="s">
        <v>147</v>
      </c>
      <c r="B209" s="9" t="s">
        <v>118</v>
      </c>
      <c r="C209" s="9" t="s">
        <v>5</v>
      </c>
      <c r="D209" s="36" t="s">
        <v>82</v>
      </c>
      <c r="E209" s="36" t="s">
        <v>79</v>
      </c>
      <c r="F209" s="36" t="s">
        <v>90</v>
      </c>
      <c r="G209" s="36" t="s">
        <v>90</v>
      </c>
      <c r="H209" s="36" t="s">
        <v>80</v>
      </c>
      <c r="I209" s="9" t="s">
        <v>145</v>
      </c>
      <c r="J209" s="10">
        <f>SUMIFS('Historical Data'!D$2:D$93,'Historical Data'!$B$2:$B$93,'Final Prices IND without CO2 '!$D209,'Historical Data'!$A$2:$A$93,'Final Prices IND without CO2 '!$C209)</f>
        <v>39.419481965248181</v>
      </c>
      <c r="K209" s="10">
        <f>SUMIFS('Historical Data'!E$2:E$93,'Historical Data'!$B$2:$B$93,'Final Prices IND without CO2 '!$D209,'Historical Data'!$A$2:$A$93,'Final Prices IND without CO2 '!$C209)</f>
        <v>40.501517444663151</v>
      </c>
      <c r="L209" s="10">
        <f>SUMIFS('Historical Data'!F$2:F$93,'Historical Data'!$B$2:$B$93,'Final Prices IND without CO2 '!$D209,'Historical Data'!$A$2:$A$93,'Final Prices IND without CO2 '!$C209)</f>
        <v>45.372279300405204</v>
      </c>
      <c r="M209" s="10">
        <f>SUMIFS('Historical Data'!G$2:G$93,'Historical Data'!$B$2:$B$93,'Final Prices IND without CO2 '!$D209,'Historical Data'!$A$2:$A$93,'Final Prices IND without CO2 '!$C209)</f>
        <v>38.811434549274388</v>
      </c>
      <c r="N209" s="10">
        <f>SUMIFS('Historical Data'!H$2:H$93,'Historical Data'!$B$2:$B$93,'Final Prices IND without CO2 '!$D209,'Historical Data'!$A$2:$A$93,'Final Prices IND without CO2 '!$C209)</f>
        <v>42.99711213932121</v>
      </c>
      <c r="O209" s="10">
        <f>SUMIFS('Historical Data'!I$2:I$93,'Historical Data'!$B$2:$B$93,'Final Prices IND without CO2 '!$D209,'Historical Data'!$A$2:$A$93,'Final Prices IND without CO2 '!$C209)</f>
        <v>44.879633943321984</v>
      </c>
      <c r="P209" s="10">
        <f>SUMIFS('Historical Data'!J$2:J$93,'Historical Data'!$B$2:$B$93,'Final Prices IND without CO2 '!$D209,'Historical Data'!$A$2:$A$93,'Final Prices IND without CO2 '!$C209)</f>
        <v>56.312816483022431</v>
      </c>
      <c r="Q209" s="10">
        <f>SUMIFS('Historical Data'!K$2:K$93,'Historical Data'!$B$2:$B$93,'Final Prices IND without CO2 '!$D209,'Historical Data'!$A$2:$A$93,'Final Prices IND without CO2 '!$C209)</f>
        <v>57.970198772238952</v>
      </c>
      <c r="R209" s="10">
        <f>SUMIFS('Historical Data'!L$2:L$93,'Historical Data'!$B$2:$B$93,'Final Prices IND without CO2 '!$D209,'Historical Data'!$A$2:$A$93,'Final Prices IND without CO2 '!$C209)</f>
        <v>61.124718841608413</v>
      </c>
      <c r="S209" s="10">
        <f>SUMIFS('Historical Data'!M$2:M$93,'Historical Data'!$B$2:$B$93,'Final Prices IND without CO2 '!$D209,'Historical Data'!$A$2:$A$93,'Final Prices IND without CO2 '!$C209)</f>
        <v>50.994927463367034</v>
      </c>
      <c r="T209" s="10">
        <f>SUMIFS('Historical Data'!N$2:N$93,'Historical Data'!$B$2:$B$93,'Final Prices IND without CO2 '!$D209,'Historical Data'!$A$2:$A$93,'Final Prices IND without CO2 '!$C209)</f>
        <v>49.81620850498016</v>
      </c>
      <c r="U209" s="10">
        <f>SUMIFS('Historical Data'!O$2:O$93,'Historical Data'!$B$2:$B$93,'Final Prices IND without CO2 '!$D209,'Historical Data'!$A$2:$A$93,'Final Prices IND without CO2 '!$C209)</f>
        <v>50.116607567463632</v>
      </c>
      <c r="V209" s="10">
        <f>SUMIFS('Historical Data'!P$2:P$93,'Historical Data'!$B$2:$B$93,'Final Prices IND without CO2 '!$D209,'Historical Data'!$A$2:$A$93,'Final Prices IND without CO2 '!$C209)</f>
        <v>57.906373492722047</v>
      </c>
      <c r="W209" s="10">
        <f>SUMIFS('Historical Data'!Q$2:Q$93,'Historical Data'!$B$2:$B$93,'Final Prices IND without CO2 '!$D209,'Historical Data'!$A$2:$A$93,'Final Prices IND without CO2 '!$C209)</f>
        <v>57.668355104663526</v>
      </c>
      <c r="X209" s="10">
        <f>SUMIFS('Historical Data'!R$2:R$93,'Historical Data'!$B$2:$B$93,'Final Prices IND without CO2 '!$D209,'Historical Data'!$A$2:$A$93,'Final Prices IND without CO2 '!$C209)</f>
        <v>54.456262549947191</v>
      </c>
      <c r="Y209" s="10">
        <f>SUMIFS('Historical Data'!S$2:S$93,'Historical Data'!$B$2:$B$93,'Final Prices IND without CO2 '!$D209,'Historical Data'!$A$2:$A$93,'Final Prices IND without CO2 '!$C209)</f>
        <v>51.223866727302223</v>
      </c>
      <c r="Z209" s="10">
        <f>SUMIFS('Historical Data'!T$2:T$93,'Historical Data'!$B$2:$B$93,'Final Prices IND without CO2 '!$D209,'Historical Data'!$A$2:$A$93,'Final Prices IND without CO2 '!$C209)</f>
        <v>47.780260885032313</v>
      </c>
      <c r="AA209" s="10">
        <f>SUMIFS('Historical Data'!U$2:U$93,'Historical Data'!$B$2:$B$93,'Final Prices IND without CO2 '!$D209,'Historical Data'!$A$2:$A$93,'Final Prices IND without CO2 '!$C209)</f>
        <v>44.665954962267179</v>
      </c>
      <c r="AB209" s="12">
        <f>AA209*'Projection of Coal-OIl-Gas-CO2'!O$25/'Projection of Coal-OIl-Gas-CO2'!N$25</f>
        <v>53.310532928654318</v>
      </c>
      <c r="AC209" s="12">
        <f>AB209*'Projection of Coal-OIl-Gas-CO2'!P$25/'Projection of Coal-OIl-Gas-CO2'!O$25</f>
        <v>66.917908385871911</v>
      </c>
      <c r="AD209" s="12">
        <f>AC209*'Projection of Coal-OIl-Gas-CO2'!Q$25/'Projection of Coal-OIl-Gas-CO2'!P$25</f>
        <v>62.980548126088394</v>
      </c>
      <c r="AE209" s="12">
        <f>AD209*'Projection of Coal-OIl-Gas-CO2'!R$25/'Projection of Coal-OIl-Gas-CO2'!Q$25</f>
        <v>57.722402477408039</v>
      </c>
      <c r="AF209" s="12">
        <f>AE209*'Projection of Coal-OIl-Gas-CO2'!S$25/'Projection of Coal-OIl-Gas-CO2'!R$25</f>
        <v>57.588253005928934</v>
      </c>
      <c r="AG209" s="12">
        <f>AF209*'Projection of Coal-OIl-Gas-CO2'!T$25/'Projection of Coal-OIl-Gas-CO2'!S$25</f>
        <v>57.706386160880925</v>
      </c>
      <c r="AH209" s="12">
        <f>AG209*'Projection of Coal-OIl-Gas-CO2'!U$25/'Projection of Coal-OIl-Gas-CO2'!T$25</f>
        <v>57.861188483403375</v>
      </c>
      <c r="AI209" s="12">
        <f>AH209*'Projection of Coal-OIl-Gas-CO2'!V$25/'Projection of Coal-OIl-Gas-CO2'!U$25</f>
        <v>58.039632683939331</v>
      </c>
      <c r="AJ209" s="12">
        <f>AI209*'Projection of Coal-OIl-Gas-CO2'!W$25/'Projection of Coal-OIl-Gas-CO2'!V$25</f>
        <v>58.230311504913985</v>
      </c>
      <c r="AK209" s="12">
        <f>AJ209*'Projection of Coal-OIl-Gas-CO2'!X$25/'Projection of Coal-OIl-Gas-CO2'!W$25</f>
        <v>58.420094195901179</v>
      </c>
      <c r="AL209" s="12">
        <f>AK209*'Projection of Coal-OIl-Gas-CO2'!Y$25/'Projection of Coal-OIl-Gas-CO2'!X$25</f>
        <v>58.59178311562416</v>
      </c>
      <c r="AM209" s="12">
        <f>AL209*'Projection of Coal-OIl-Gas-CO2'!Z$25/'Projection of Coal-OIl-Gas-CO2'!Y$25</f>
        <v>58.736769578030781</v>
      </c>
      <c r="AN209" s="12">
        <f>AM209*'Projection of Coal-OIl-Gas-CO2'!AA$25/'Projection of Coal-OIl-Gas-CO2'!Z$25</f>
        <v>58.867535411314094</v>
      </c>
      <c r="AO209" s="12">
        <f>AN209*'Projection of Coal-OIl-Gas-CO2'!AB$25/'Projection of Coal-OIl-Gas-CO2'!AA$25</f>
        <v>58.972414721008668</v>
      </c>
      <c r="AP209" s="12">
        <f>AO209*'Projection of Coal-OIl-Gas-CO2'!AC$25/'Projection of Coal-OIl-Gas-CO2'!AB$25</f>
        <v>59.074271930320172</v>
      </c>
      <c r="AQ209" s="12">
        <f>AP209*'Projection of Coal-OIl-Gas-CO2'!AD$25/'Projection of Coal-OIl-Gas-CO2'!AC$25</f>
        <v>59.163944850566743</v>
      </c>
      <c r="AR209" s="12">
        <f>AQ209*'Projection of Coal-OIl-Gas-CO2'!AE$25/'Projection of Coal-OIl-Gas-CO2'!AD$25</f>
        <v>59.261442670746</v>
      </c>
      <c r="AS209" s="12">
        <f>AR209*'Projection of Coal-OIl-Gas-CO2'!AF$25/'Projection of Coal-OIl-Gas-CO2'!AE$25</f>
        <v>59.367731211916443</v>
      </c>
      <c r="AT209" s="12">
        <f>AS209*'Projection of Coal-OIl-Gas-CO2'!AG$25/'Projection of Coal-OIl-Gas-CO2'!AF$25</f>
        <v>59.467040946012247</v>
      </c>
      <c r="AU209" s="12">
        <f>AT209*'Projection of Coal-OIl-Gas-CO2'!AH$25/'Projection of Coal-OIl-Gas-CO2'!AG$25</f>
        <v>59.579143239018236</v>
      </c>
      <c r="AV209" s="12">
        <f>AU209*'Projection of Coal-OIl-Gas-CO2'!AI$25/'Projection of Coal-OIl-Gas-CO2'!AH$25</f>
        <v>59.688597779259823</v>
      </c>
      <c r="AW209" s="12">
        <f>AV209*'Projection of Coal-OIl-Gas-CO2'!AJ$25/'Projection of Coal-OIl-Gas-CO2'!AI$25</f>
        <v>59.809389826017188</v>
      </c>
      <c r="AX209" s="12">
        <f>AW209*'Projection of Coal-OIl-Gas-CO2'!AK$25/'Projection of Coal-OIl-Gas-CO2'!AJ$25</f>
        <v>59.933516812398516</v>
      </c>
      <c r="AY209" s="21">
        <f t="shared" ref="AY209:AY272" si="300">TREND(AT209:AX209,AT$1:AX$1,AY$1)</f>
        <v>60.044497216472649</v>
      </c>
      <c r="AZ209" s="21">
        <f t="shared" ref="AZ209:AZ272" si="301">TREND(AU209:AY209,AU$1:AY$1,AZ$1)</f>
        <v>60.163717071047557</v>
      </c>
      <c r="BA209" s="21">
        <f t="shared" ref="BA209:BA272" si="302">TREND(AV209:AZ209,AV$1:AZ$1,BA$1)</f>
        <v>60.283547533248424</v>
      </c>
      <c r="BB209" s="21">
        <f t="shared" ref="BB209:BB272" si="303">TREND(AW209:BA209,AW$1:BA$1,BB$1)</f>
        <v>60.400488393770331</v>
      </c>
      <c r="BC209" s="21">
        <f t="shared" ref="BC209:BC272" si="304">TREND(AX209:BB209,AX$1:BB$1,BC$1)</f>
        <v>60.517051449243326</v>
      </c>
      <c r="BD209" s="21">
        <f t="shared" ref="BD209:BD272" si="305">TREND(AY209:BC209,AY$1:BC$1,BD$1)</f>
        <v>60.636424269235675</v>
      </c>
      <c r="BE209" s="21">
        <f t="shared" ref="BE209:BE272" si="306">TREND(AZ209:BD209,AZ$1:BD$1,BE$1)</f>
        <v>60.753921237020421</v>
      </c>
      <c r="BF209" s="21">
        <f t="shared" ref="BF209:BF272" si="307">TREND(BA209:BE209,BA$1:BE$1,BF$1)</f>
        <v>60.871291561406451</v>
      </c>
      <c r="BG209" s="21">
        <f t="shared" ref="BG209:BG272" si="308">TREND(BB209:BF209,BB$1:BF$1,BG$1)</f>
        <v>60.989378219050025</v>
      </c>
      <c r="BH209" s="21">
        <f t="shared" ref="BH209:BH272" si="309">TREND(BC209:BG209,BC$1:BG$1,BH$1)</f>
        <v>61.107469596726446</v>
      </c>
    </row>
    <row r="210" spans="1:60" x14ac:dyDescent="0.3">
      <c r="A210" s="9" t="s">
        <v>147</v>
      </c>
      <c r="B210" s="9" t="s">
        <v>118</v>
      </c>
      <c r="C210" s="9" t="s">
        <v>9</v>
      </c>
      <c r="D210" s="36" t="s">
        <v>82</v>
      </c>
      <c r="E210" s="36" t="s">
        <v>79</v>
      </c>
      <c r="F210" s="36" t="s">
        <v>90</v>
      </c>
      <c r="G210" s="36" t="s">
        <v>90</v>
      </c>
      <c r="H210" s="36" t="s">
        <v>80</v>
      </c>
      <c r="I210" s="9" t="s">
        <v>145</v>
      </c>
      <c r="J210" s="10">
        <f>SUMIFS('Historical Data'!D$2:D$93,'Historical Data'!$B$2:$B$93,'Final Prices IND without CO2 '!$D210,'Historical Data'!$A$2:$A$93,'Final Prices IND without CO2 '!$C210)</f>
        <v>26.743965312020983</v>
      </c>
      <c r="K210" s="10">
        <f>SUMIFS('Historical Data'!E$2:E$93,'Historical Data'!$B$2:$B$93,'Final Prices IND without CO2 '!$D210,'Historical Data'!$A$2:$A$93,'Final Prices IND without CO2 '!$C210)</f>
        <v>37.316854876329039</v>
      </c>
      <c r="L210" s="10">
        <f>SUMIFS('Historical Data'!F$2:F$93,'Historical Data'!$B$2:$B$93,'Final Prices IND without CO2 '!$D210,'Historical Data'!$A$2:$A$93,'Final Prices IND without CO2 '!$C210)</f>
        <v>30.498222535335991</v>
      </c>
      <c r="M210" s="10">
        <f>SUMIFS('Historical Data'!G$2:G$93,'Historical Data'!$B$2:$B$93,'Final Prices IND without CO2 '!$D210,'Historical Data'!$A$2:$A$93,'Final Prices IND without CO2 '!$C210)</f>
        <v>30.706228158211516</v>
      </c>
      <c r="N210" s="10">
        <f>SUMIFS('Historical Data'!H$2:H$93,'Historical Data'!$B$2:$B$93,'Final Prices IND without CO2 '!$D210,'Historical Data'!$A$2:$A$93,'Final Prices IND without CO2 '!$C210)</f>
        <v>29.572948596353143</v>
      </c>
      <c r="O210" s="10">
        <f>SUMIFS('Historical Data'!I$2:I$93,'Historical Data'!$B$2:$B$93,'Final Prices IND without CO2 '!$D210,'Historical Data'!$A$2:$A$93,'Final Prices IND without CO2 '!$C210)</f>
        <v>28.989827184602209</v>
      </c>
      <c r="P210" s="10">
        <f>SUMIFS('Historical Data'!J$2:J$93,'Historical Data'!$B$2:$B$93,'Final Prices IND without CO2 '!$D210,'Historical Data'!$A$2:$A$93,'Final Prices IND without CO2 '!$C210)</f>
        <v>38.062244838226242</v>
      </c>
      <c r="Q210" s="10">
        <f>SUMIFS('Historical Data'!K$2:K$93,'Historical Data'!$B$2:$B$93,'Final Prices IND without CO2 '!$D210,'Historical Data'!$A$2:$A$93,'Final Prices IND without CO2 '!$C210)</f>
        <v>36.960536464013678</v>
      </c>
      <c r="R210" s="10">
        <f>SUMIFS('Historical Data'!L$2:L$93,'Historical Data'!$B$2:$B$93,'Final Prices IND without CO2 '!$D210,'Historical Data'!$A$2:$A$93,'Final Prices IND without CO2 '!$C210)</f>
        <v>45.040090170716539</v>
      </c>
      <c r="S210" s="10">
        <f>SUMIFS('Historical Data'!M$2:M$93,'Historical Data'!$B$2:$B$93,'Final Prices IND without CO2 '!$D210,'Historical Data'!$A$2:$A$93,'Final Prices IND without CO2 '!$C210)</f>
        <v>39.638624180105268</v>
      </c>
      <c r="T210" s="10">
        <f>SUMIFS('Historical Data'!N$2:N$93,'Historical Data'!$B$2:$B$93,'Final Prices IND without CO2 '!$D210,'Historical Data'!$A$2:$A$93,'Final Prices IND without CO2 '!$C210)</f>
        <v>35.671248307407474</v>
      </c>
      <c r="U210" s="10">
        <f>SUMIFS('Historical Data'!O$2:O$93,'Historical Data'!$B$2:$B$93,'Final Prices IND without CO2 '!$D210,'Historical Data'!$A$2:$A$93,'Final Prices IND without CO2 '!$C210)</f>
        <v>39.196688839340553</v>
      </c>
      <c r="V210" s="10">
        <f>SUMIFS('Historical Data'!P$2:P$93,'Historical Data'!$B$2:$B$93,'Final Prices IND without CO2 '!$D210,'Historical Data'!$A$2:$A$93,'Final Prices IND without CO2 '!$C210)</f>
        <v>40.067181602200314</v>
      </c>
      <c r="W210" s="10">
        <f>SUMIFS('Historical Data'!Q$2:Q$93,'Historical Data'!$B$2:$B$93,'Final Prices IND without CO2 '!$D210,'Historical Data'!$A$2:$A$93,'Final Prices IND without CO2 '!$C210)</f>
        <v>42.338057030828146</v>
      </c>
      <c r="X210" s="10">
        <f>SUMIFS('Historical Data'!R$2:R$93,'Historical Data'!$B$2:$B$93,'Final Prices IND without CO2 '!$D210,'Historical Data'!$A$2:$A$93,'Final Prices IND without CO2 '!$C210)</f>
        <v>34.537741110807346</v>
      </c>
      <c r="Y210" s="10">
        <f>SUMIFS('Historical Data'!S$2:S$93,'Historical Data'!$B$2:$B$93,'Final Prices IND without CO2 '!$D210,'Historical Data'!$A$2:$A$93,'Final Prices IND without CO2 '!$C210)</f>
        <v>32.77838721246416</v>
      </c>
      <c r="Z210" s="10">
        <f>SUMIFS('Historical Data'!T$2:T$93,'Historical Data'!$B$2:$B$93,'Final Prices IND without CO2 '!$D210,'Historical Data'!$A$2:$A$93,'Final Prices IND without CO2 '!$C210)</f>
        <v>28.549248897105684</v>
      </c>
      <c r="AA210" s="10">
        <f>SUMIFS('Historical Data'!U$2:U$93,'Historical Data'!$B$2:$B$93,'Final Prices IND without CO2 '!$D210,'Historical Data'!$A$2:$A$93,'Final Prices IND without CO2 '!$C210)</f>
        <v>25.636487272623011</v>
      </c>
      <c r="AB210" s="12">
        <f>AA210*'Projection of Coal-OIl-Gas-CO2'!O$25/'Projection of Coal-OIl-Gas-CO2'!N$25</f>
        <v>30.59813229285594</v>
      </c>
      <c r="AC210" s="12">
        <f>AB210*'Projection of Coal-OIl-Gas-CO2'!P$25/'Projection of Coal-OIl-Gas-CO2'!O$25</f>
        <v>38.408226312282117</v>
      </c>
      <c r="AD210" s="12">
        <f>AC210*'Projection of Coal-OIl-Gas-CO2'!Q$25/'Projection of Coal-OIl-Gas-CO2'!P$25</f>
        <v>36.148337628094268</v>
      </c>
      <c r="AE210" s="12">
        <f>AD210*'Projection of Coal-OIl-Gas-CO2'!R$25/'Projection of Coal-OIl-Gas-CO2'!Q$25</f>
        <v>33.130370495994022</v>
      </c>
      <c r="AF210" s="12">
        <f>AE210*'Projection of Coal-OIl-Gas-CO2'!S$25/'Projection of Coal-OIl-Gas-CO2'!R$25</f>
        <v>33.053374018002927</v>
      </c>
      <c r="AG210" s="12">
        <f>AF210*'Projection of Coal-OIl-Gas-CO2'!T$25/'Projection of Coal-OIl-Gas-CO2'!S$25</f>
        <v>33.121177765308005</v>
      </c>
      <c r="AH210" s="12">
        <f>AG210*'Projection of Coal-OIl-Gas-CO2'!U$25/'Projection of Coal-OIl-Gas-CO2'!T$25</f>
        <v>33.210028160972264</v>
      </c>
      <c r="AI210" s="12">
        <f>AH210*'Projection of Coal-OIl-Gas-CO2'!V$25/'Projection of Coal-OIl-Gas-CO2'!U$25</f>
        <v>33.3124480572843</v>
      </c>
      <c r="AJ210" s="12">
        <f>AI210*'Projection of Coal-OIl-Gas-CO2'!W$25/'Projection of Coal-OIl-Gas-CO2'!V$25</f>
        <v>33.421890140660892</v>
      </c>
      <c r="AK210" s="12">
        <f>AJ210*'Projection of Coal-OIl-Gas-CO2'!X$25/'Projection of Coal-OIl-Gas-CO2'!W$25</f>
        <v>33.530817880953634</v>
      </c>
      <c r="AL210" s="12">
        <f>AK210*'Projection of Coal-OIl-Gas-CO2'!Y$25/'Projection of Coal-OIl-Gas-CO2'!X$25</f>
        <v>33.629360513906342</v>
      </c>
      <c r="AM210" s="12">
        <f>AL210*'Projection of Coal-OIl-Gas-CO2'!Z$25/'Projection of Coal-OIl-Gas-CO2'!Y$25</f>
        <v>33.712576995034524</v>
      </c>
      <c r="AN210" s="12">
        <f>AM210*'Projection of Coal-OIl-Gas-CO2'!AA$25/'Projection of Coal-OIl-Gas-CO2'!Z$25</f>
        <v>33.787631398852682</v>
      </c>
      <c r="AO210" s="12">
        <f>AN210*'Projection of Coal-OIl-Gas-CO2'!AB$25/'Projection of Coal-OIl-Gas-CO2'!AA$25</f>
        <v>33.84782796445657</v>
      </c>
      <c r="AP210" s="12">
        <f>AO210*'Projection of Coal-OIl-Gas-CO2'!AC$25/'Projection of Coal-OIl-Gas-CO2'!AB$25</f>
        <v>33.9062899642581</v>
      </c>
      <c r="AQ210" s="12">
        <f>AP210*'Projection of Coal-OIl-Gas-CO2'!AD$25/'Projection of Coal-OIl-Gas-CO2'!AC$25</f>
        <v>33.957758665208125</v>
      </c>
      <c r="AR210" s="12">
        <f>AQ210*'Projection of Coal-OIl-Gas-CO2'!AE$25/'Projection of Coal-OIl-Gas-CO2'!AD$25</f>
        <v>34.013718548484896</v>
      </c>
      <c r="AS210" s="12">
        <f>AR210*'Projection of Coal-OIl-Gas-CO2'!AF$25/'Projection of Coal-OIl-Gas-CO2'!AE$25</f>
        <v>34.074723957083982</v>
      </c>
      <c r="AT210" s="12">
        <f>AS210*'Projection of Coal-OIl-Gas-CO2'!AG$25/'Projection of Coal-OIl-Gas-CO2'!AF$25</f>
        <v>34.131723807111712</v>
      </c>
      <c r="AU210" s="12">
        <f>AT210*'Projection of Coal-OIl-Gas-CO2'!AH$25/'Projection of Coal-OIl-Gas-CO2'!AG$25</f>
        <v>34.196066078765988</v>
      </c>
      <c r="AV210" s="12">
        <f>AU210*'Projection of Coal-OIl-Gas-CO2'!AI$25/'Projection of Coal-OIl-Gas-CO2'!AH$25</f>
        <v>34.258888645309227</v>
      </c>
      <c r="AW210" s="12">
        <f>AV210*'Projection of Coal-OIl-Gas-CO2'!AJ$25/'Projection of Coal-OIl-Gas-CO2'!AI$25</f>
        <v>34.328218491093239</v>
      </c>
      <c r="AX210" s="12">
        <f>AW210*'Projection of Coal-OIl-Gas-CO2'!AK$25/'Projection of Coal-OIl-Gas-CO2'!AJ$25</f>
        <v>34.399462460000699</v>
      </c>
      <c r="AY210" s="21">
        <f t="shared" si="300"/>
        <v>34.463160811887747</v>
      </c>
      <c r="AZ210" s="21">
        <f t="shared" si="301"/>
        <v>34.531588281691867</v>
      </c>
      <c r="BA210" s="21">
        <f t="shared" si="302"/>
        <v>34.600366216064501</v>
      </c>
      <c r="BB210" s="21">
        <f t="shared" si="303"/>
        <v>34.667485633637739</v>
      </c>
      <c r="BC210" s="21">
        <f t="shared" si="304"/>
        <v>34.734388206091751</v>
      </c>
      <c r="BD210" s="21">
        <f t="shared" si="305"/>
        <v>34.802903471980883</v>
      </c>
      <c r="BE210" s="21">
        <f t="shared" si="306"/>
        <v>34.870342073074937</v>
      </c>
      <c r="BF210" s="21">
        <f t="shared" si="307"/>
        <v>34.937707985879172</v>
      </c>
      <c r="BG210" s="21">
        <f t="shared" si="308"/>
        <v>35.005485045572712</v>
      </c>
      <c r="BH210" s="21">
        <f t="shared" si="309"/>
        <v>35.07326481437795</v>
      </c>
    </row>
    <row r="211" spans="1:60" x14ac:dyDescent="0.3">
      <c r="A211" s="9" t="s">
        <v>147</v>
      </c>
      <c r="B211" s="9" t="s">
        <v>118</v>
      </c>
      <c r="C211" s="9" t="s">
        <v>11</v>
      </c>
      <c r="D211" s="36" t="s">
        <v>82</v>
      </c>
      <c r="E211" s="36" t="s">
        <v>79</v>
      </c>
      <c r="F211" s="36" t="s">
        <v>90</v>
      </c>
      <c r="G211" s="36" t="s">
        <v>90</v>
      </c>
      <c r="H211" s="36" t="s">
        <v>80</v>
      </c>
      <c r="I211" s="9" t="s">
        <v>145</v>
      </c>
      <c r="J211" s="10">
        <f>SUMIFS('Historical Data'!D$2:D$93,'Historical Data'!$B$2:$B$93,'Final Prices IND without CO2 '!$D211,'Historical Data'!$A$2:$A$93,'Final Prices IND without CO2 '!$C211)</f>
        <v>20.276111991541331</v>
      </c>
      <c r="K211" s="10">
        <f>SUMIFS('Historical Data'!E$2:E$93,'Historical Data'!$B$2:$B$93,'Final Prices IND without CO2 '!$D211,'Historical Data'!$A$2:$A$93,'Final Prices IND without CO2 '!$C211)</f>
        <v>23.599515099062106</v>
      </c>
      <c r="L211" s="10">
        <f>SUMIFS('Historical Data'!F$2:F$93,'Historical Data'!$B$2:$B$93,'Final Prices IND without CO2 '!$D211,'Historical Data'!$A$2:$A$93,'Final Prices IND without CO2 '!$C211)</f>
        <v>23.052106273495685</v>
      </c>
      <c r="M211" s="10">
        <f>SUMIFS('Historical Data'!G$2:G$93,'Historical Data'!$B$2:$B$93,'Final Prices IND without CO2 '!$D211,'Historical Data'!$A$2:$A$93,'Final Prices IND without CO2 '!$C211)</f>
        <v>22.876398518403128</v>
      </c>
      <c r="N211" s="10">
        <f>SUMIFS('Historical Data'!H$2:H$93,'Historical Data'!$B$2:$B$93,'Final Prices IND without CO2 '!$D211,'Historical Data'!$A$2:$A$93,'Final Prices IND without CO2 '!$C211)</f>
        <v>21.000303018265928</v>
      </c>
      <c r="O211" s="10">
        <f>SUMIFS('Historical Data'!I$2:I$93,'Historical Data'!$B$2:$B$93,'Final Prices IND without CO2 '!$D211,'Historical Data'!$A$2:$A$93,'Final Prices IND without CO2 '!$C211)</f>
        <v>21.612412838861921</v>
      </c>
      <c r="P211" s="10">
        <f>SUMIFS('Historical Data'!J$2:J$93,'Historical Data'!$B$2:$B$93,'Final Prices IND without CO2 '!$D211,'Historical Data'!$A$2:$A$93,'Final Prices IND without CO2 '!$C211)</f>
        <v>23.968581254191221</v>
      </c>
      <c r="Q211" s="10">
        <f>SUMIFS('Historical Data'!K$2:K$93,'Historical Data'!$B$2:$B$93,'Final Prices IND without CO2 '!$D211,'Historical Data'!$A$2:$A$93,'Final Prices IND without CO2 '!$C211)</f>
        <v>23.890502537767112</v>
      </c>
      <c r="R211" s="10">
        <f>SUMIFS('Historical Data'!L$2:L$93,'Historical Data'!$B$2:$B$93,'Final Prices IND without CO2 '!$D211,'Historical Data'!$A$2:$A$93,'Final Prices IND without CO2 '!$C211)</f>
        <v>28.329809006047842</v>
      </c>
      <c r="S211" s="10">
        <f>SUMIFS('Historical Data'!M$2:M$93,'Historical Data'!$B$2:$B$93,'Final Prices IND without CO2 '!$D211,'Historical Data'!$A$2:$A$93,'Final Prices IND without CO2 '!$C211)</f>
        <v>30.249820500980221</v>
      </c>
      <c r="T211" s="10">
        <f>SUMIFS('Historical Data'!N$2:N$93,'Historical Data'!$B$2:$B$93,'Final Prices IND without CO2 '!$D211,'Historical Data'!$A$2:$A$93,'Final Prices IND without CO2 '!$C211)</f>
        <v>30.026992354343079</v>
      </c>
      <c r="U211" s="10">
        <f>SUMIFS('Historical Data'!O$2:O$93,'Historical Data'!$B$2:$B$93,'Final Prices IND without CO2 '!$D211,'Historical Data'!$A$2:$A$93,'Final Prices IND without CO2 '!$C211)</f>
        <v>30.984170177902001</v>
      </c>
      <c r="V211" s="10">
        <f>SUMIFS('Historical Data'!P$2:P$93,'Historical Data'!$B$2:$B$93,'Final Prices IND without CO2 '!$D211,'Historical Data'!$A$2:$A$93,'Final Prices IND without CO2 '!$C211)</f>
        <v>37.254369139715578</v>
      </c>
      <c r="W211" s="10">
        <f>SUMIFS('Historical Data'!Q$2:Q$93,'Historical Data'!$B$2:$B$93,'Final Prices IND without CO2 '!$D211,'Historical Data'!$A$2:$A$93,'Final Prices IND without CO2 '!$C211)</f>
        <v>34.358356179117102</v>
      </c>
      <c r="X211" s="10">
        <f>SUMIFS('Historical Data'!R$2:R$93,'Historical Data'!$B$2:$B$93,'Final Prices IND without CO2 '!$D211,'Historical Data'!$A$2:$A$93,'Final Prices IND without CO2 '!$C211)</f>
        <v>33.19608820841367</v>
      </c>
      <c r="Y211" s="10">
        <f>SUMIFS('Historical Data'!S$2:S$93,'Historical Data'!$B$2:$B$93,'Final Prices IND without CO2 '!$D211,'Historical Data'!$A$2:$A$93,'Final Prices IND without CO2 '!$C211)</f>
        <v>28.265563477776919</v>
      </c>
      <c r="Z211" s="10">
        <f>SUMIFS('Historical Data'!T$2:T$93,'Historical Data'!$B$2:$B$93,'Final Prices IND without CO2 '!$D211,'Historical Data'!$A$2:$A$93,'Final Prices IND without CO2 '!$C211)</f>
        <v>20.172360441750765</v>
      </c>
      <c r="AA211" s="10">
        <f>SUMIFS('Historical Data'!U$2:U$93,'Historical Data'!$B$2:$B$93,'Final Prices IND without CO2 '!$D211,'Historical Data'!$A$2:$A$93,'Final Prices IND without CO2 '!$C211)</f>
        <v>18.419973009678625</v>
      </c>
      <c r="AB211" s="12">
        <f>AA211*'Projection of Coal-OIl-Gas-CO2'!O$25/'Projection of Coal-OIl-Gas-CO2'!N$25</f>
        <v>21.984945323724752</v>
      </c>
      <c r="AC211" s="12">
        <f>AB211*'Projection of Coal-OIl-Gas-CO2'!P$25/'Projection of Coal-OIl-Gas-CO2'!O$25</f>
        <v>27.596545677198737</v>
      </c>
      <c r="AD211" s="12">
        <f>AC211*'Projection of Coal-OIl-Gas-CO2'!Q$25/'Projection of Coal-OIl-Gas-CO2'!P$25</f>
        <v>25.972801826297935</v>
      </c>
      <c r="AE211" s="12">
        <f>AD211*'Projection of Coal-OIl-Gas-CO2'!R$25/'Projection of Coal-OIl-Gas-CO2'!Q$25</f>
        <v>23.804373970865939</v>
      </c>
      <c r="AF211" s="12">
        <f>AE211*'Projection of Coal-OIl-Gas-CO2'!S$25/'Projection of Coal-OIl-Gas-CO2'!R$25</f>
        <v>23.749051530183873</v>
      </c>
      <c r="AG211" s="12">
        <f>AF211*'Projection of Coal-OIl-Gas-CO2'!T$25/'Projection of Coal-OIl-Gas-CO2'!S$25</f>
        <v>23.797768937605301</v>
      </c>
      <c r="AH211" s="12">
        <f>AG211*'Projection of Coal-OIl-Gas-CO2'!U$25/'Projection of Coal-OIl-Gas-CO2'!T$25</f>
        <v>23.861608490685676</v>
      </c>
      <c r="AI211" s="12">
        <f>AH211*'Projection of Coal-OIl-Gas-CO2'!V$25/'Projection of Coal-OIl-Gas-CO2'!U$25</f>
        <v>23.935197813031582</v>
      </c>
      <c r="AJ211" s="12">
        <f>AI211*'Projection of Coal-OIl-Gas-CO2'!W$25/'Projection of Coal-OIl-Gas-CO2'!V$25</f>
        <v>24.013832619761619</v>
      </c>
      <c r="AK211" s="12">
        <f>AJ211*'Projection of Coal-OIl-Gas-CO2'!X$25/'Projection of Coal-OIl-Gas-CO2'!W$25</f>
        <v>24.092097867837953</v>
      </c>
      <c r="AL211" s="12">
        <f>AK211*'Projection of Coal-OIl-Gas-CO2'!Y$25/'Projection of Coal-OIl-Gas-CO2'!X$25</f>
        <v>24.162901352729968</v>
      </c>
      <c r="AM211" s="12">
        <f>AL211*'Projection of Coal-OIl-Gas-CO2'!Z$25/'Projection of Coal-OIl-Gas-CO2'!Y$25</f>
        <v>24.222692903734636</v>
      </c>
      <c r="AN211" s="12">
        <f>AM211*'Projection of Coal-OIl-Gas-CO2'!AA$25/'Projection of Coal-OIl-Gas-CO2'!Z$25</f>
        <v>24.276619952237272</v>
      </c>
      <c r="AO211" s="12">
        <f>AN211*'Projection of Coal-OIl-Gas-CO2'!AB$25/'Projection of Coal-OIl-Gas-CO2'!AA$25</f>
        <v>24.319871553047776</v>
      </c>
      <c r="AP211" s="12">
        <f>AO211*'Projection of Coal-OIl-Gas-CO2'!AC$25/'Projection of Coal-OIl-Gas-CO2'!AB$25</f>
        <v>24.361876857713131</v>
      </c>
      <c r="AQ211" s="12">
        <f>AP211*'Projection of Coal-OIl-Gas-CO2'!AD$25/'Projection of Coal-OIl-Gas-CO2'!AC$25</f>
        <v>24.398857434352237</v>
      </c>
      <c r="AR211" s="12">
        <f>AQ211*'Projection of Coal-OIl-Gas-CO2'!AE$25/'Projection of Coal-OIl-Gas-CO2'!AD$25</f>
        <v>24.439064952980722</v>
      </c>
      <c r="AS211" s="12">
        <f>AR211*'Projection of Coal-OIl-Gas-CO2'!AF$25/'Projection of Coal-OIl-Gas-CO2'!AE$25</f>
        <v>24.482897712433676</v>
      </c>
      <c r="AT211" s="12">
        <f>AS211*'Projection of Coal-OIl-Gas-CO2'!AG$25/'Projection of Coal-OIl-Gas-CO2'!AF$25</f>
        <v>24.523852453537685</v>
      </c>
      <c r="AU211" s="12">
        <f>AT211*'Projection of Coal-OIl-Gas-CO2'!AH$25/'Projection of Coal-OIl-Gas-CO2'!AG$25</f>
        <v>24.570082769518567</v>
      </c>
      <c r="AV211" s="12">
        <f>AU211*'Projection of Coal-OIl-Gas-CO2'!AI$25/'Projection of Coal-OIl-Gas-CO2'!AH$25</f>
        <v>24.615221168076037</v>
      </c>
      <c r="AW211" s="12">
        <f>AV211*'Projection of Coal-OIl-Gas-CO2'!AJ$25/'Projection of Coal-OIl-Gas-CO2'!AI$25</f>
        <v>24.66503508659483</v>
      </c>
      <c r="AX211" s="12">
        <f>AW211*'Projection of Coal-OIl-Gas-CO2'!AK$25/'Projection of Coal-OIl-Gas-CO2'!AJ$25</f>
        <v>24.716224314292933</v>
      </c>
      <c r="AY211" s="21">
        <f t="shared" si="300"/>
        <v>24.761991969980031</v>
      </c>
      <c r="AZ211" s="21">
        <f t="shared" si="301"/>
        <v>24.811157525834417</v>
      </c>
      <c r="BA211" s="21">
        <f t="shared" si="302"/>
        <v>24.860574892626246</v>
      </c>
      <c r="BB211" s="21">
        <f t="shared" si="303"/>
        <v>24.90880060494699</v>
      </c>
      <c r="BC211" s="21">
        <f t="shared" si="304"/>
        <v>24.956870512722404</v>
      </c>
      <c r="BD211" s="21">
        <f t="shared" si="305"/>
        <v>25.006099150601216</v>
      </c>
      <c r="BE211" s="21">
        <f t="shared" si="306"/>
        <v>25.054554198235195</v>
      </c>
      <c r="BF211" s="21">
        <f t="shared" si="307"/>
        <v>25.102957018888034</v>
      </c>
      <c r="BG211" s="21">
        <f t="shared" si="308"/>
        <v>25.151655251097225</v>
      </c>
      <c r="BH211" s="21">
        <f t="shared" si="309"/>
        <v>25.200355429819751</v>
      </c>
    </row>
    <row r="212" spans="1:60" x14ac:dyDescent="0.3">
      <c r="A212" s="9" t="s">
        <v>147</v>
      </c>
      <c r="B212" s="9" t="s">
        <v>118</v>
      </c>
      <c r="C212" s="9" t="s">
        <v>13</v>
      </c>
      <c r="D212" s="36" t="s">
        <v>82</v>
      </c>
      <c r="E212" s="36" t="s">
        <v>79</v>
      </c>
      <c r="F212" s="36" t="s">
        <v>90</v>
      </c>
      <c r="G212" s="36" t="s">
        <v>90</v>
      </c>
      <c r="H212" s="36" t="s">
        <v>80</v>
      </c>
      <c r="I212" s="9" t="s">
        <v>145</v>
      </c>
      <c r="J212" s="10">
        <f>SUMIFS('Historical Data'!D$2:D$93,'Historical Data'!$B$2:$B$93,'Final Prices IND without CO2 '!$D212,'Historical Data'!$A$2:$A$93,'Final Prices IND without CO2 '!$C212)</f>
        <v>28.001550953245751</v>
      </c>
      <c r="K212" s="10">
        <f>SUMIFS('Historical Data'!E$2:E$93,'Historical Data'!$B$2:$B$93,'Final Prices IND without CO2 '!$D212,'Historical Data'!$A$2:$A$93,'Final Prices IND without CO2 '!$C212)</f>
        <v>27.793256409351834</v>
      </c>
      <c r="L212" s="10">
        <f>SUMIFS('Historical Data'!F$2:F$93,'Historical Data'!$B$2:$B$93,'Final Prices IND without CO2 '!$D212,'Historical Data'!$A$2:$A$93,'Final Prices IND without CO2 '!$C212)</f>
        <v>26.167988129088396</v>
      </c>
      <c r="M212" s="10">
        <f>SUMIFS('Historical Data'!G$2:G$93,'Historical Data'!$B$2:$B$93,'Final Prices IND without CO2 '!$D212,'Historical Data'!$A$2:$A$93,'Final Prices IND without CO2 '!$C212)</f>
        <v>26.333014561682926</v>
      </c>
      <c r="N212" s="10">
        <f>SUMIFS('Historical Data'!H$2:H$93,'Historical Data'!$B$2:$B$93,'Final Prices IND without CO2 '!$D212,'Historical Data'!$A$2:$A$93,'Final Prices IND without CO2 '!$C212)</f>
        <v>25.000615887060096</v>
      </c>
      <c r="O212" s="10">
        <f>SUMIFS('Historical Data'!I$2:I$93,'Historical Data'!$B$2:$B$93,'Final Prices IND without CO2 '!$D212,'Historical Data'!$A$2:$A$93,'Final Prices IND without CO2 '!$C212)</f>
        <v>30.781881689117633</v>
      </c>
      <c r="P212" s="10">
        <f>SUMIFS('Historical Data'!J$2:J$93,'Historical Data'!$B$2:$B$93,'Final Prices IND without CO2 '!$D212,'Historical Data'!$A$2:$A$93,'Final Prices IND without CO2 '!$C212)</f>
        <v>38.931905858760345</v>
      </c>
      <c r="Q212" s="10">
        <f>SUMIFS('Historical Data'!K$2:K$93,'Historical Data'!$B$2:$B$93,'Final Prices IND without CO2 '!$D212,'Historical Data'!$A$2:$A$93,'Final Prices IND without CO2 '!$C212)</f>
        <v>33.086665939085513</v>
      </c>
      <c r="R212" s="10">
        <f>SUMIFS('Historical Data'!L$2:L$93,'Historical Data'!$B$2:$B$93,'Final Prices IND without CO2 '!$D212,'Historical Data'!$A$2:$A$93,'Final Prices IND without CO2 '!$C212)</f>
        <v>41.056158248146808</v>
      </c>
      <c r="S212" s="10">
        <f>SUMIFS('Historical Data'!M$2:M$93,'Historical Data'!$B$2:$B$93,'Final Prices IND without CO2 '!$D212,'Historical Data'!$A$2:$A$93,'Final Prices IND without CO2 '!$C212)</f>
        <v>38.978457163450521</v>
      </c>
      <c r="T212" s="10">
        <f>SUMIFS('Historical Data'!N$2:N$93,'Historical Data'!$B$2:$B$93,'Final Prices IND without CO2 '!$D212,'Historical Data'!$A$2:$A$93,'Final Prices IND without CO2 '!$C212)</f>
        <v>38.672472294611524</v>
      </c>
      <c r="U212" s="10">
        <f>SUMIFS('Historical Data'!O$2:O$93,'Historical Data'!$B$2:$B$93,'Final Prices IND without CO2 '!$D212,'Historical Data'!$A$2:$A$93,'Final Prices IND without CO2 '!$C212)</f>
        <v>39.107324692834517</v>
      </c>
      <c r="V212" s="10">
        <f>SUMIFS('Historical Data'!P$2:P$93,'Historical Data'!$B$2:$B$93,'Final Prices IND without CO2 '!$D212,'Historical Data'!$A$2:$A$93,'Final Prices IND without CO2 '!$C212)</f>
        <v>40.24875532948441</v>
      </c>
      <c r="W212" s="10">
        <f>SUMIFS('Historical Data'!Q$2:Q$93,'Historical Data'!$B$2:$B$93,'Final Prices IND without CO2 '!$D212,'Historical Data'!$A$2:$A$93,'Final Prices IND without CO2 '!$C212)</f>
        <v>38.515106646595498</v>
      </c>
      <c r="X212" s="10">
        <f>SUMIFS('Historical Data'!R$2:R$93,'Historical Data'!$B$2:$B$93,'Final Prices IND without CO2 '!$D212,'Historical Data'!$A$2:$A$93,'Final Prices IND without CO2 '!$C212)</f>
        <v>36.835915198081778</v>
      </c>
      <c r="Y212" s="10">
        <f>SUMIFS('Historical Data'!S$2:S$93,'Historical Data'!$B$2:$B$93,'Final Prices IND without CO2 '!$D212,'Historical Data'!$A$2:$A$93,'Final Prices IND without CO2 '!$C212)</f>
        <v>34.25388058783107</v>
      </c>
      <c r="Z212" s="10">
        <f>SUMIFS('Historical Data'!T$2:T$93,'Historical Data'!$B$2:$B$93,'Final Prices IND without CO2 '!$D212,'Historical Data'!$A$2:$A$93,'Final Prices IND without CO2 '!$C212)</f>
        <v>30.384877944303639</v>
      </c>
      <c r="AA212" s="10">
        <f>SUMIFS('Historical Data'!U$2:U$93,'Historical Data'!$B$2:$B$93,'Final Prices IND without CO2 '!$D212,'Historical Data'!$A$2:$A$93,'Final Prices IND without CO2 '!$C212)</f>
        <v>27.74532178584634</v>
      </c>
      <c r="AB212" s="12">
        <f>AA212*'Projection of Coal-OIl-Gas-CO2'!O$25/'Projection of Coal-OIl-Gas-CO2'!N$25</f>
        <v>33.115107287642182</v>
      </c>
      <c r="AC212" s="12">
        <f>AB212*'Projection of Coal-OIl-Gas-CO2'!P$25/'Projection of Coal-OIl-Gas-CO2'!O$25</f>
        <v>41.567652655591189</v>
      </c>
      <c r="AD212" s="12">
        <f>AC212*'Projection of Coal-OIl-Gas-CO2'!Q$25/'Projection of Coal-OIl-Gas-CO2'!P$25</f>
        <v>39.121867549534826</v>
      </c>
      <c r="AE212" s="12">
        <f>AD212*'Projection of Coal-OIl-Gas-CO2'!R$25/'Projection of Coal-OIl-Gas-CO2'!Q$25</f>
        <v>35.855645140482387</v>
      </c>
      <c r="AF212" s="12">
        <f>AE212*'Projection of Coal-OIl-Gas-CO2'!S$25/'Projection of Coal-OIl-Gas-CO2'!R$25</f>
        <v>35.77231500107905</v>
      </c>
      <c r="AG212" s="12">
        <f>AF212*'Projection of Coal-OIl-Gas-CO2'!T$25/'Projection of Coal-OIl-Gas-CO2'!S$25</f>
        <v>35.84569622399232</v>
      </c>
      <c r="AH212" s="12">
        <f>AG212*'Projection of Coal-OIl-Gas-CO2'!U$25/'Projection of Coal-OIl-Gas-CO2'!T$25</f>
        <v>35.941855373734228</v>
      </c>
      <c r="AI212" s="12">
        <f>AH212*'Projection of Coal-OIl-Gas-CO2'!V$25/'Projection of Coal-OIl-Gas-CO2'!U$25</f>
        <v>36.052700239110351</v>
      </c>
      <c r="AJ212" s="12">
        <f>AI212*'Projection of Coal-OIl-Gas-CO2'!W$25/'Projection of Coal-OIl-Gas-CO2'!V$25</f>
        <v>36.171144930378162</v>
      </c>
      <c r="AK212" s="12">
        <f>AJ212*'Projection of Coal-OIl-Gas-CO2'!X$25/'Projection of Coal-OIl-Gas-CO2'!W$25</f>
        <v>36.28903296916009</v>
      </c>
      <c r="AL212" s="12">
        <f>AK212*'Projection of Coal-OIl-Gas-CO2'!Y$25/'Projection of Coal-OIl-Gas-CO2'!X$25</f>
        <v>36.395681630960844</v>
      </c>
      <c r="AM212" s="12">
        <f>AL212*'Projection of Coal-OIl-Gas-CO2'!Z$25/'Projection of Coal-OIl-Gas-CO2'!Y$25</f>
        <v>36.485743425396031</v>
      </c>
      <c r="AN212" s="12">
        <f>AM212*'Projection of Coal-OIl-Gas-CO2'!AA$25/'Projection of Coal-OIl-Gas-CO2'!Z$25</f>
        <v>36.566971737342001</v>
      </c>
      <c r="AO212" s="12">
        <f>AN212*'Projection of Coal-OIl-Gas-CO2'!AB$25/'Projection of Coal-OIl-Gas-CO2'!AA$25</f>
        <v>36.63212001859138</v>
      </c>
      <c r="AP212" s="12">
        <f>AO212*'Projection of Coal-OIl-Gas-CO2'!AC$25/'Projection of Coal-OIl-Gas-CO2'!AB$25</f>
        <v>36.695391050206922</v>
      </c>
      <c r="AQ212" s="12">
        <f>AP212*'Projection of Coal-OIl-Gas-CO2'!AD$25/'Projection of Coal-OIl-Gas-CO2'!AC$25</f>
        <v>36.751093520462391</v>
      </c>
      <c r="AR212" s="12">
        <f>AQ212*'Projection of Coal-OIl-Gas-CO2'!AE$25/'Projection of Coal-OIl-Gas-CO2'!AD$25</f>
        <v>36.811656613685791</v>
      </c>
      <c r="AS212" s="12">
        <f>AR212*'Projection of Coal-OIl-Gas-CO2'!AF$25/'Projection of Coal-OIl-Gas-CO2'!AE$25</f>
        <v>36.8776802726317</v>
      </c>
      <c r="AT212" s="12">
        <f>AS212*'Projection of Coal-OIl-Gas-CO2'!AG$25/'Projection of Coal-OIl-Gas-CO2'!AF$25</f>
        <v>36.939368879340833</v>
      </c>
      <c r="AU212" s="12">
        <f>AT212*'Projection of Coal-OIl-Gas-CO2'!AH$25/'Projection of Coal-OIl-Gas-CO2'!AG$25</f>
        <v>37.009003888712286</v>
      </c>
      <c r="AV212" s="12">
        <f>AU212*'Projection of Coal-OIl-Gas-CO2'!AI$25/'Projection of Coal-OIl-Gas-CO2'!AH$25</f>
        <v>37.076994183389523</v>
      </c>
      <c r="AW212" s="12">
        <f>AV212*'Projection of Coal-OIl-Gas-CO2'!AJ$25/'Projection of Coal-OIl-Gas-CO2'!AI$25</f>
        <v>37.152027040277623</v>
      </c>
      <c r="AX212" s="12">
        <f>AW212*'Projection of Coal-OIl-Gas-CO2'!AK$25/'Projection of Coal-OIl-Gas-CO2'!AJ$25</f>
        <v>37.22913147434528</v>
      </c>
      <c r="AY212" s="21">
        <f t="shared" si="300"/>
        <v>37.298069595685376</v>
      </c>
      <c r="AZ212" s="21">
        <f t="shared" si="301"/>
        <v>37.372125847952574</v>
      </c>
      <c r="BA212" s="21">
        <f t="shared" si="302"/>
        <v>37.446561393690246</v>
      </c>
      <c r="BB212" s="21">
        <f t="shared" si="303"/>
        <v>37.51920199451996</v>
      </c>
      <c r="BC212" s="21">
        <f t="shared" si="304"/>
        <v>37.591607912744962</v>
      </c>
      <c r="BD212" s="21">
        <f t="shared" si="305"/>
        <v>37.665759183124592</v>
      </c>
      <c r="BE212" s="21">
        <f t="shared" si="306"/>
        <v>37.738745223226104</v>
      </c>
      <c r="BF212" s="21">
        <f t="shared" si="307"/>
        <v>37.811652595764073</v>
      </c>
      <c r="BG212" s="21">
        <f t="shared" si="308"/>
        <v>37.885004935766744</v>
      </c>
      <c r="BH212" s="21">
        <f t="shared" si="309"/>
        <v>37.958360207730195</v>
      </c>
    </row>
    <row r="213" spans="1:60" x14ac:dyDescent="0.3">
      <c r="A213" s="9" t="s">
        <v>147</v>
      </c>
      <c r="B213" s="9" t="s">
        <v>118</v>
      </c>
      <c r="C213" s="9" t="s">
        <v>15</v>
      </c>
      <c r="D213" s="36" t="s">
        <v>82</v>
      </c>
      <c r="E213" s="36" t="s">
        <v>79</v>
      </c>
      <c r="F213" s="36" t="s">
        <v>90</v>
      </c>
      <c r="G213" s="36" t="s">
        <v>90</v>
      </c>
      <c r="H213" s="36" t="s">
        <v>80</v>
      </c>
      <c r="I213" s="9" t="s">
        <v>145</v>
      </c>
      <c r="J213" s="10">
        <f>SUMIFS('Historical Data'!D$2:D$93,'Historical Data'!$B$2:$B$93,'Final Prices IND without CO2 '!$D213,'Historical Data'!$A$2:$A$93,'Final Prices IND without CO2 '!$C213)</f>
        <v>23.510632684861843</v>
      </c>
      <c r="K213" s="10">
        <f>SUMIFS('Historical Data'!E$2:E$93,'Historical Data'!$B$2:$B$93,'Final Prices IND without CO2 '!$D213,'Historical Data'!$A$2:$A$93,'Final Prices IND without CO2 '!$C213)</f>
        <v>26.365207367277396</v>
      </c>
      <c r="L213" s="10">
        <f>SUMIFS('Historical Data'!F$2:F$93,'Historical Data'!$B$2:$B$93,'Final Prices IND without CO2 '!$D213,'Historical Data'!$A$2:$A$93,'Final Prices IND without CO2 '!$C213)</f>
        <v>22.743205928925672</v>
      </c>
      <c r="M213" s="10">
        <f>SUMIFS('Historical Data'!G$2:G$93,'Historical Data'!$B$2:$B$93,'Final Prices IND without CO2 '!$D213,'Historical Data'!$A$2:$A$93,'Final Prices IND without CO2 '!$C213)</f>
        <v>24.61705134719239</v>
      </c>
      <c r="N213" s="10">
        <f>SUMIFS('Historical Data'!H$2:H$93,'Historical Data'!$B$2:$B$93,'Final Prices IND without CO2 '!$D213,'Historical Data'!$A$2:$A$93,'Final Prices IND without CO2 '!$C213)</f>
        <v>23.774837823405271</v>
      </c>
      <c r="O213" s="10">
        <f>SUMIFS('Historical Data'!I$2:I$93,'Historical Data'!$B$2:$B$93,'Final Prices IND without CO2 '!$D213,'Historical Data'!$A$2:$A$93,'Final Prices IND without CO2 '!$C213)</f>
        <v>29.430230368451223</v>
      </c>
      <c r="P213" s="10">
        <f>SUMIFS('Historical Data'!J$2:J$93,'Historical Data'!$B$2:$B$93,'Final Prices IND without CO2 '!$D213,'Historical Data'!$A$2:$A$93,'Final Prices IND without CO2 '!$C213)</f>
        <v>35.76972659876634</v>
      </c>
      <c r="Q213" s="10">
        <f>SUMIFS('Historical Data'!K$2:K$93,'Historical Data'!$B$2:$B$93,'Final Prices IND without CO2 '!$D213,'Historical Data'!$A$2:$A$93,'Final Prices IND without CO2 '!$C213)</f>
        <v>38.466769284700739</v>
      </c>
      <c r="R213" s="10">
        <f>SUMIFS('Historical Data'!L$2:L$93,'Historical Data'!$B$2:$B$93,'Final Prices IND without CO2 '!$D213,'Historical Data'!$A$2:$A$93,'Final Prices IND without CO2 '!$C213)</f>
        <v>43.614221169053586</v>
      </c>
      <c r="S213" s="10">
        <f>SUMIFS('Historical Data'!M$2:M$93,'Historical Data'!$B$2:$B$93,'Final Prices IND without CO2 '!$D213,'Historical Data'!$A$2:$A$93,'Final Prices IND without CO2 '!$C213)</f>
        <v>42.219958375765941</v>
      </c>
      <c r="T213" s="10">
        <f>SUMIFS('Historical Data'!N$2:N$93,'Historical Data'!$B$2:$B$93,'Final Prices IND without CO2 '!$D213,'Historical Data'!$A$2:$A$93,'Final Prices IND without CO2 '!$C213)</f>
        <v>41.020130672671904</v>
      </c>
      <c r="U213" s="10">
        <f>SUMIFS('Historical Data'!O$2:O$93,'Historical Data'!$B$2:$B$93,'Final Prices IND without CO2 '!$D213,'Historical Data'!$A$2:$A$93,'Final Prices IND without CO2 '!$C213)</f>
        <v>43.457871122193112</v>
      </c>
      <c r="V213" s="10">
        <f>SUMIFS('Historical Data'!P$2:P$93,'Historical Data'!$B$2:$B$93,'Final Prices IND without CO2 '!$D213,'Historical Data'!$A$2:$A$93,'Final Prices IND without CO2 '!$C213)</f>
        <v>46.724464687196523</v>
      </c>
      <c r="W213" s="10">
        <f>SUMIFS('Historical Data'!Q$2:Q$93,'Historical Data'!$B$2:$B$93,'Final Prices IND without CO2 '!$D213,'Historical Data'!$A$2:$A$93,'Final Prices IND without CO2 '!$C213)</f>
        <v>47.233088252114904</v>
      </c>
      <c r="X213" s="10">
        <f>SUMIFS('Historical Data'!R$2:R$93,'Historical Data'!$B$2:$B$93,'Final Prices IND without CO2 '!$D213,'Historical Data'!$A$2:$A$93,'Final Prices IND without CO2 '!$C213)</f>
        <v>44.683701716942181</v>
      </c>
      <c r="Y213" s="10">
        <f>SUMIFS('Historical Data'!S$2:S$93,'Historical Data'!$B$2:$B$93,'Final Prices IND without CO2 '!$D213,'Historical Data'!$A$2:$A$93,'Final Prices IND without CO2 '!$C213)</f>
        <v>42.958545560957432</v>
      </c>
      <c r="Z213" s="10">
        <f>SUMIFS('Historical Data'!T$2:T$93,'Historical Data'!$B$2:$B$93,'Final Prices IND without CO2 '!$D213,'Historical Data'!$A$2:$A$93,'Final Prices IND without CO2 '!$C213)</f>
        <v>37.136629447130758</v>
      </c>
      <c r="AA213" s="10">
        <f>SUMIFS('Historical Data'!U$2:U$93,'Historical Data'!$B$2:$B$93,'Final Prices IND without CO2 '!$D213,'Historical Data'!$A$2:$A$93,'Final Prices IND without CO2 '!$C213)</f>
        <v>36.522322075758531</v>
      </c>
      <c r="AB213" s="12">
        <f>AA213*'Projection of Coal-OIl-Gas-CO2'!O$25/'Projection of Coal-OIl-Gas-CO2'!N$25</f>
        <v>43.590794270388876</v>
      </c>
      <c r="AC213" s="12">
        <f>AB213*'Projection of Coal-OIl-Gas-CO2'!P$25/'Projection of Coal-OIl-Gas-CO2'!O$25</f>
        <v>54.717231608941368</v>
      </c>
      <c r="AD213" s="12">
        <f>AC213*'Projection of Coal-OIl-Gas-CO2'!Q$25/'Projection of Coal-OIl-Gas-CO2'!P$25</f>
        <v>51.497742858335087</v>
      </c>
      <c r="AE213" s="12">
        <f>AD213*'Projection of Coal-OIl-Gas-CO2'!R$25/'Projection of Coal-OIl-Gas-CO2'!Q$25</f>
        <v>47.198278331838722</v>
      </c>
      <c r="AF213" s="12">
        <f>AE213*'Projection of Coal-OIl-Gas-CO2'!S$25/'Projection of Coal-OIl-Gas-CO2'!R$25</f>
        <v>47.088587400394587</v>
      </c>
      <c r="AG213" s="12">
        <f>AF213*'Projection of Coal-OIl-Gas-CO2'!T$25/'Projection of Coal-OIl-Gas-CO2'!S$25</f>
        <v>47.185182158899735</v>
      </c>
      <c r="AH213" s="12">
        <f>AG213*'Projection of Coal-OIl-Gas-CO2'!U$25/'Projection of Coal-OIl-Gas-CO2'!T$25</f>
        <v>47.311760450710956</v>
      </c>
      <c r="AI213" s="12">
        <f>AH213*'Projection of Coal-OIl-Gas-CO2'!V$25/'Projection of Coal-OIl-Gas-CO2'!U$25</f>
        <v>47.457670161362643</v>
      </c>
      <c r="AJ213" s="12">
        <f>AI213*'Projection of Coal-OIl-Gas-CO2'!W$25/'Projection of Coal-OIl-Gas-CO2'!V$25</f>
        <v>47.613583839208452</v>
      </c>
      <c r="AK213" s="12">
        <f>AJ213*'Projection of Coal-OIl-Gas-CO2'!X$25/'Projection of Coal-OIl-Gas-CO2'!W$25</f>
        <v>47.768764772214226</v>
      </c>
      <c r="AL213" s="12">
        <f>AK213*'Projection of Coal-OIl-Gas-CO2'!Y$25/'Projection of Coal-OIl-Gas-CO2'!X$25</f>
        <v>47.909150845416043</v>
      </c>
      <c r="AM213" s="12">
        <f>AL213*'Projection of Coal-OIl-Gas-CO2'!Z$25/'Projection of Coal-OIl-Gas-CO2'!Y$25</f>
        <v>48.027702934610431</v>
      </c>
      <c r="AN213" s="12">
        <f>AM213*'Projection of Coal-OIl-Gas-CO2'!AA$25/'Projection of Coal-OIl-Gas-CO2'!Z$25</f>
        <v>48.134627143075527</v>
      </c>
      <c r="AO213" s="12">
        <f>AN213*'Projection of Coal-OIl-Gas-CO2'!AB$25/'Projection of Coal-OIl-Gas-CO2'!AA$25</f>
        <v>48.220384537739641</v>
      </c>
      <c r="AP213" s="12">
        <f>AO213*'Projection of Coal-OIl-Gas-CO2'!AC$25/'Projection of Coal-OIl-Gas-CO2'!AB$25</f>
        <v>48.30367083056278</v>
      </c>
      <c r="AQ213" s="12">
        <f>AP213*'Projection of Coal-OIl-Gas-CO2'!AD$25/'Projection of Coal-OIl-Gas-CO2'!AC$25</f>
        <v>48.376994310996274</v>
      </c>
      <c r="AR213" s="12">
        <f>AQ213*'Projection of Coal-OIl-Gas-CO2'!AE$25/'Projection of Coal-OIl-Gas-CO2'!AD$25</f>
        <v>48.45671603178517</v>
      </c>
      <c r="AS213" s="12">
        <f>AR213*'Projection of Coal-OIl-Gas-CO2'!AF$25/'Projection of Coal-OIl-Gas-CO2'!AE$25</f>
        <v>48.543625722552299</v>
      </c>
      <c r="AT213" s="12">
        <f>AS213*'Projection of Coal-OIl-Gas-CO2'!AG$25/'Projection of Coal-OIl-Gas-CO2'!AF$25</f>
        <v>48.624829003596417</v>
      </c>
      <c r="AU213" s="12">
        <f>AT213*'Projection of Coal-OIl-Gas-CO2'!AH$25/'Projection of Coal-OIl-Gas-CO2'!AG$25</f>
        <v>48.716492465265482</v>
      </c>
      <c r="AV213" s="12">
        <f>AU213*'Projection of Coal-OIl-Gas-CO2'!AI$25/'Projection of Coal-OIl-Gas-CO2'!AH$25</f>
        <v>48.805990920514773</v>
      </c>
      <c r="AW213" s="12">
        <f>AV213*'Projection of Coal-OIl-Gas-CO2'!AJ$25/'Projection of Coal-OIl-Gas-CO2'!AI$25</f>
        <v>48.904759793576808</v>
      </c>
      <c r="AX213" s="12">
        <f>AW213*'Projection of Coal-OIl-Gas-CO2'!AK$25/'Projection of Coal-OIl-Gas-CO2'!AJ$25</f>
        <v>49.006255569917904</v>
      </c>
      <c r="AY213" s="21">
        <f t="shared" si="300"/>
        <v>49.097001688860587</v>
      </c>
      <c r="AZ213" s="21">
        <f t="shared" si="301"/>
        <v>49.194485016605114</v>
      </c>
      <c r="BA213" s="21">
        <f t="shared" si="302"/>
        <v>49.292467624134389</v>
      </c>
      <c r="BB213" s="21">
        <f t="shared" si="303"/>
        <v>49.388087470959704</v>
      </c>
      <c r="BC213" s="21">
        <f t="shared" si="304"/>
        <v>49.483398395302771</v>
      </c>
      <c r="BD213" s="21">
        <f t="shared" si="305"/>
        <v>49.581006799344181</v>
      </c>
      <c r="BE213" s="21">
        <f t="shared" si="306"/>
        <v>49.677081362263181</v>
      </c>
      <c r="BF213" s="21">
        <f t="shared" si="307"/>
        <v>49.773052371793455</v>
      </c>
      <c r="BG213" s="21">
        <f t="shared" si="308"/>
        <v>49.869609110521026</v>
      </c>
      <c r="BH213" s="21">
        <f t="shared" si="309"/>
        <v>49.966169708710652</v>
      </c>
    </row>
    <row r="214" spans="1:60" x14ac:dyDescent="0.3">
      <c r="A214" s="9" t="s">
        <v>147</v>
      </c>
      <c r="B214" s="9" t="s">
        <v>118</v>
      </c>
      <c r="C214" s="9" t="s">
        <v>17</v>
      </c>
      <c r="D214" s="36" t="s">
        <v>82</v>
      </c>
      <c r="E214" s="36" t="s">
        <v>79</v>
      </c>
      <c r="F214" s="36" t="s">
        <v>90</v>
      </c>
      <c r="G214" s="36" t="s">
        <v>90</v>
      </c>
      <c r="H214" s="36" t="s">
        <v>80</v>
      </c>
      <c r="I214" s="9" t="s">
        <v>145</v>
      </c>
      <c r="J214" s="10">
        <f>SUMIFS('Historical Data'!D$2:D$93,'Historical Data'!$B$2:$B$93,'Final Prices IND without CO2 '!$D214,'Historical Data'!$A$2:$A$93,'Final Prices IND without CO2 '!$C214)</f>
        <v>24.738126764262248</v>
      </c>
      <c r="K214" s="10">
        <f>SUMIFS('Historical Data'!E$2:E$93,'Historical Data'!$B$2:$B$93,'Final Prices IND without CO2 '!$D214,'Historical Data'!$A$2:$A$93,'Final Prices IND without CO2 '!$C214)</f>
        <v>37.114592653091798</v>
      </c>
      <c r="L214" s="10">
        <f>SUMIFS('Historical Data'!F$2:F$93,'Historical Data'!$B$2:$B$93,'Final Prices IND without CO2 '!$D214,'Historical Data'!$A$2:$A$93,'Final Prices IND without CO2 '!$C214)</f>
        <v>29.316544325306221</v>
      </c>
      <c r="M214" s="10">
        <f>SUMIFS('Historical Data'!G$2:G$93,'Historical Data'!$B$2:$B$93,'Final Prices IND without CO2 '!$D214,'Historical Data'!$A$2:$A$93,'Final Prices IND without CO2 '!$C214)</f>
        <v>32.907184700389152</v>
      </c>
      <c r="N214" s="10">
        <f>SUMIFS('Historical Data'!H$2:H$93,'Historical Data'!$B$2:$B$93,'Final Prices IND without CO2 '!$D214,'Historical Data'!$A$2:$A$93,'Final Prices IND without CO2 '!$C214)</f>
        <v>30.635004749587377</v>
      </c>
      <c r="O214" s="10">
        <f>SUMIFS('Historical Data'!I$2:I$93,'Historical Data'!$B$2:$B$93,'Final Prices IND without CO2 '!$D214,'Historical Data'!$A$2:$A$93,'Final Prices IND without CO2 '!$C214)</f>
        <v>36.062631225136442</v>
      </c>
      <c r="P214" s="10">
        <f>SUMIFS('Historical Data'!J$2:J$93,'Historical Data'!$B$2:$B$93,'Final Prices IND without CO2 '!$D214,'Historical Data'!$A$2:$A$93,'Final Prices IND without CO2 '!$C214)</f>
        <v>46.27852822808623</v>
      </c>
      <c r="Q214" s="10">
        <f>SUMIFS('Historical Data'!K$2:K$93,'Historical Data'!$B$2:$B$93,'Final Prices IND without CO2 '!$D214,'Historical Data'!$A$2:$A$93,'Final Prices IND without CO2 '!$C214)</f>
        <v>45.510628692301786</v>
      </c>
      <c r="R214" s="10">
        <f>SUMIFS('Historical Data'!L$2:L$93,'Historical Data'!$B$2:$B$93,'Final Prices IND without CO2 '!$D214,'Historical Data'!$A$2:$A$93,'Final Prices IND without CO2 '!$C214)</f>
        <v>47.987145844563791</v>
      </c>
      <c r="S214" s="10">
        <f>SUMIFS('Historical Data'!M$2:M$93,'Historical Data'!$B$2:$B$93,'Final Prices IND without CO2 '!$D214,'Historical Data'!$A$2:$A$93,'Final Prices IND without CO2 '!$C214)</f>
        <v>42.02837747502673</v>
      </c>
      <c r="T214" s="10">
        <f>SUMIFS('Historical Data'!N$2:N$93,'Historical Data'!$B$2:$B$93,'Final Prices IND without CO2 '!$D214,'Historical Data'!$A$2:$A$93,'Final Prices IND without CO2 '!$C214)</f>
        <v>41.156011103138617</v>
      </c>
      <c r="U214" s="10">
        <f>SUMIFS('Historical Data'!O$2:O$93,'Historical Data'!$B$2:$B$93,'Final Prices IND without CO2 '!$D214,'Historical Data'!$A$2:$A$93,'Final Prices IND without CO2 '!$C214)</f>
        <v>42.813953724027165</v>
      </c>
      <c r="V214" s="10">
        <f>SUMIFS('Historical Data'!P$2:P$93,'Historical Data'!$B$2:$B$93,'Final Prices IND without CO2 '!$D214,'Historical Data'!$A$2:$A$93,'Final Prices IND without CO2 '!$C214)</f>
        <v>40.319724837819663</v>
      </c>
      <c r="W214" s="10">
        <f>SUMIFS('Historical Data'!Q$2:Q$93,'Historical Data'!$B$2:$B$93,'Final Prices IND without CO2 '!$D214,'Historical Data'!$A$2:$A$93,'Final Prices IND without CO2 '!$C214)</f>
        <v>42.996149069259921</v>
      </c>
      <c r="X214" s="10">
        <f>SUMIFS('Historical Data'!R$2:R$93,'Historical Data'!$B$2:$B$93,'Final Prices IND without CO2 '!$D214,'Historical Data'!$A$2:$A$93,'Final Prices IND without CO2 '!$C214)</f>
        <v>38.120230411098738</v>
      </c>
      <c r="Y214" s="10">
        <f>SUMIFS('Historical Data'!S$2:S$93,'Historical Data'!$B$2:$B$93,'Final Prices IND without CO2 '!$D214,'Historical Data'!$A$2:$A$93,'Final Prices IND without CO2 '!$C214)</f>
        <v>34.793952767842008</v>
      </c>
      <c r="Z214" s="10">
        <f>SUMIFS('Historical Data'!T$2:T$93,'Historical Data'!$B$2:$B$93,'Final Prices IND without CO2 '!$D214,'Historical Data'!$A$2:$A$93,'Final Prices IND without CO2 '!$C214)</f>
        <v>29.804391842447707</v>
      </c>
      <c r="AA214" s="10">
        <f>SUMIFS('Historical Data'!U$2:U$93,'Historical Data'!$B$2:$B$93,'Final Prices IND without CO2 '!$D214,'Historical Data'!$A$2:$A$93,'Final Prices IND without CO2 '!$C214)</f>
        <v>26.454606534512937</v>
      </c>
      <c r="AB214" s="12">
        <f>AA214*'Projection of Coal-OIl-Gas-CO2'!O$25/'Projection of Coal-OIl-Gas-CO2'!N$25</f>
        <v>31.574589057015437</v>
      </c>
      <c r="AC214" s="12">
        <f>AB214*'Projection of Coal-OIl-Gas-CO2'!P$25/'Projection of Coal-OIl-Gas-CO2'!O$25</f>
        <v>39.63392113649703</v>
      </c>
      <c r="AD214" s="12">
        <f>AC214*'Projection of Coal-OIl-Gas-CO2'!Q$25/'Projection of Coal-OIl-Gas-CO2'!P$25</f>
        <v>37.301914207613635</v>
      </c>
      <c r="AE214" s="12">
        <f>AD214*'Projection of Coal-OIl-Gas-CO2'!R$25/'Projection of Coal-OIl-Gas-CO2'!Q$25</f>
        <v>34.187636804286861</v>
      </c>
      <c r="AF214" s="12">
        <f>AE214*'Projection of Coal-OIl-Gas-CO2'!S$25/'Projection of Coal-OIl-Gas-CO2'!R$25</f>
        <v>34.108183191623915</v>
      </c>
      <c r="AG214" s="12">
        <f>AF214*'Projection of Coal-OIl-Gas-CO2'!T$25/'Projection of Coal-OIl-Gas-CO2'!S$25</f>
        <v>34.178150712425285</v>
      </c>
      <c r="AH214" s="12">
        <f>AG214*'Projection of Coal-OIl-Gas-CO2'!U$25/'Projection of Coal-OIl-Gas-CO2'!T$25</f>
        <v>34.269836528533325</v>
      </c>
      <c r="AI214" s="12">
        <f>AH214*'Projection of Coal-OIl-Gas-CO2'!V$25/'Projection of Coal-OIl-Gas-CO2'!U$25</f>
        <v>34.375524879258897</v>
      </c>
      <c r="AJ214" s="12">
        <f>AI214*'Projection of Coal-OIl-Gas-CO2'!W$25/'Projection of Coal-OIl-Gas-CO2'!V$25</f>
        <v>34.488459511186292</v>
      </c>
      <c r="AK214" s="12">
        <f>AJ214*'Projection of Coal-OIl-Gas-CO2'!X$25/'Projection of Coal-OIl-Gas-CO2'!W$25</f>
        <v>34.600863386159268</v>
      </c>
      <c r="AL214" s="12">
        <f>AK214*'Projection of Coal-OIl-Gas-CO2'!Y$25/'Projection of Coal-OIl-Gas-CO2'!X$25</f>
        <v>34.702550741135646</v>
      </c>
      <c r="AM214" s="12">
        <f>AL214*'Projection of Coal-OIl-Gas-CO2'!Z$25/'Projection of Coal-OIl-Gas-CO2'!Y$25</f>
        <v>34.788422851539153</v>
      </c>
      <c r="AN214" s="12">
        <f>AM214*'Projection of Coal-OIl-Gas-CO2'!AA$25/'Projection of Coal-OIl-Gas-CO2'!Z$25</f>
        <v>34.865872413976362</v>
      </c>
      <c r="AO214" s="12">
        <f>AN214*'Projection of Coal-OIl-Gas-CO2'!AB$25/'Projection of Coal-OIl-Gas-CO2'!AA$25</f>
        <v>34.927989990415185</v>
      </c>
      <c r="AP214" s="12">
        <f>AO214*'Projection of Coal-OIl-Gas-CO2'!AC$25/'Projection of Coal-OIl-Gas-CO2'!AB$25</f>
        <v>34.988317647068122</v>
      </c>
      <c r="AQ214" s="12">
        <f>AP214*'Projection of Coal-OIl-Gas-CO2'!AD$25/'Projection of Coal-OIl-Gas-CO2'!AC$25</f>
        <v>35.041428832621591</v>
      </c>
      <c r="AR214" s="12">
        <f>AQ214*'Projection of Coal-OIl-Gas-CO2'!AE$25/'Projection of Coal-OIl-Gas-CO2'!AD$25</f>
        <v>35.099174524457666</v>
      </c>
      <c r="AS214" s="12">
        <f>AR214*'Projection of Coal-OIl-Gas-CO2'!AF$25/'Projection of Coal-OIl-Gas-CO2'!AE$25</f>
        <v>35.162126755931652</v>
      </c>
      <c r="AT214" s="12">
        <f>AS214*'Projection of Coal-OIl-Gas-CO2'!AG$25/'Projection of Coal-OIl-Gas-CO2'!AF$25</f>
        <v>35.220945602249195</v>
      </c>
      <c r="AU214" s="12">
        <f>AT214*'Projection of Coal-OIl-Gas-CO2'!AH$25/'Projection of Coal-OIl-Gas-CO2'!AG$25</f>
        <v>35.287341183751828</v>
      </c>
      <c r="AV214" s="12">
        <f>AU214*'Projection of Coal-OIl-Gas-CO2'!AI$25/'Projection of Coal-OIl-Gas-CO2'!AH$25</f>
        <v>35.352168562858651</v>
      </c>
      <c r="AW214" s="12">
        <f>AV214*'Projection of Coal-OIl-Gas-CO2'!AJ$25/'Projection of Coal-OIl-Gas-CO2'!AI$25</f>
        <v>35.423710883450788</v>
      </c>
      <c r="AX214" s="12">
        <f>AW214*'Projection of Coal-OIl-Gas-CO2'!AK$25/'Projection of Coal-OIl-Gas-CO2'!AJ$25</f>
        <v>35.497228411236918</v>
      </c>
      <c r="AY214" s="21">
        <f t="shared" si="300"/>
        <v>35.562959524011802</v>
      </c>
      <c r="AZ214" s="21">
        <f t="shared" si="301"/>
        <v>35.633570671731462</v>
      </c>
      <c r="BA214" s="21">
        <f t="shared" si="302"/>
        <v>35.704543468149922</v>
      </c>
      <c r="BB214" s="21">
        <f t="shared" si="303"/>
        <v>35.773804820684035</v>
      </c>
      <c r="BC214" s="21">
        <f t="shared" si="304"/>
        <v>35.842842408072556</v>
      </c>
      <c r="BD214" s="21">
        <f t="shared" si="305"/>
        <v>35.913544153652182</v>
      </c>
      <c r="BE214" s="21">
        <f t="shared" si="306"/>
        <v>35.98313487558724</v>
      </c>
      <c r="BF214" s="21">
        <f t="shared" si="307"/>
        <v>36.052650589582043</v>
      </c>
      <c r="BG214" s="21">
        <f t="shared" si="308"/>
        <v>36.122590571108816</v>
      </c>
      <c r="BH214" s="21">
        <f t="shared" si="309"/>
        <v>36.19253334820128</v>
      </c>
    </row>
    <row r="215" spans="1:60" x14ac:dyDescent="0.3">
      <c r="A215" s="9" t="s">
        <v>147</v>
      </c>
      <c r="B215" s="9" t="s">
        <v>118</v>
      </c>
      <c r="C215" s="9" t="s">
        <v>19</v>
      </c>
      <c r="D215" s="36" t="s">
        <v>82</v>
      </c>
      <c r="E215" s="36" t="s">
        <v>79</v>
      </c>
      <c r="F215" s="36" t="s">
        <v>90</v>
      </c>
      <c r="G215" s="36" t="s">
        <v>90</v>
      </c>
      <c r="H215" s="36" t="s">
        <v>80</v>
      </c>
      <c r="I215" s="9" t="s">
        <v>145</v>
      </c>
      <c r="J215" s="10">
        <f>SUMIFS('Historical Data'!D$2:D$93,'Historical Data'!$B$2:$B$93,'Final Prices IND without CO2 '!$D215,'Historical Data'!$A$2:$A$93,'Final Prices IND without CO2 '!$C215)</f>
        <v>28.64301690034657</v>
      </c>
      <c r="K215" s="10">
        <f>SUMIFS('Historical Data'!E$2:E$93,'Historical Data'!$B$2:$B$93,'Final Prices IND without CO2 '!$D215,'Historical Data'!$A$2:$A$93,'Final Prices IND without CO2 '!$C215)</f>
        <v>27.05156113441706</v>
      </c>
      <c r="L215" s="10">
        <f>SUMIFS('Historical Data'!F$2:F$93,'Historical Data'!$B$2:$B$93,'Final Prices IND without CO2 '!$D215,'Historical Data'!$A$2:$A$93,'Final Prices IND without CO2 '!$C215)</f>
        <v>24.330073979290457</v>
      </c>
      <c r="M215" s="10">
        <f>SUMIFS('Historical Data'!G$2:G$93,'Historical Data'!$B$2:$B$93,'Final Prices IND without CO2 '!$D215,'Historical Data'!$A$2:$A$93,'Final Prices IND without CO2 '!$C215)</f>
        <v>23.989952654369652</v>
      </c>
      <c r="N215" s="10">
        <f>SUMIFS('Historical Data'!H$2:H$93,'Historical Data'!$B$2:$B$93,'Final Prices IND without CO2 '!$D215,'Historical Data'!$A$2:$A$93,'Final Prices IND without CO2 '!$C215)</f>
        <v>22.243565181124481</v>
      </c>
      <c r="O215" s="10">
        <f>SUMIFS('Historical Data'!I$2:I$93,'Historical Data'!$B$2:$B$93,'Final Prices IND without CO2 '!$D215,'Historical Data'!$A$2:$A$93,'Final Prices IND without CO2 '!$C215)</f>
        <v>28.891585283167476</v>
      </c>
      <c r="P215" s="10">
        <f>SUMIFS('Historical Data'!J$2:J$93,'Historical Data'!$B$2:$B$93,'Final Prices IND without CO2 '!$D215,'Historical Data'!$A$2:$A$93,'Final Prices IND without CO2 '!$C215)</f>
        <v>34.371523973409758</v>
      </c>
      <c r="Q215" s="10">
        <f>SUMIFS('Historical Data'!K$2:K$93,'Historical Data'!$B$2:$B$93,'Final Prices IND without CO2 '!$D215,'Historical Data'!$A$2:$A$93,'Final Prices IND without CO2 '!$C215)</f>
        <v>34.856876263574236</v>
      </c>
      <c r="R215" s="10">
        <f>SUMIFS('Historical Data'!L$2:L$93,'Historical Data'!$B$2:$B$93,'Final Prices IND without CO2 '!$D215,'Historical Data'!$A$2:$A$93,'Final Prices IND without CO2 '!$C215)</f>
        <v>45.74830562824765</v>
      </c>
      <c r="S215" s="10">
        <f>SUMIFS('Historical Data'!M$2:M$93,'Historical Data'!$B$2:$B$93,'Final Prices IND without CO2 '!$D215,'Historical Data'!$A$2:$A$93,'Final Prices IND without CO2 '!$C215)</f>
        <v>32.589686766726459</v>
      </c>
      <c r="T215" s="10">
        <f>SUMIFS('Historical Data'!N$2:N$93,'Historical Data'!$B$2:$B$93,'Final Prices IND without CO2 '!$D215,'Historical Data'!$A$2:$A$93,'Final Prices IND without CO2 '!$C215)</f>
        <v>38.299343932135336</v>
      </c>
      <c r="U215" s="10">
        <f>SUMIFS('Historical Data'!O$2:O$93,'Historical Data'!$B$2:$B$93,'Final Prices IND without CO2 '!$D215,'Historical Data'!$A$2:$A$93,'Final Prices IND without CO2 '!$C215)</f>
        <v>44.397319701441781</v>
      </c>
      <c r="V215" s="10">
        <f>SUMIFS('Historical Data'!P$2:P$93,'Historical Data'!$B$2:$B$93,'Final Prices IND without CO2 '!$D215,'Historical Data'!$A$2:$A$93,'Final Prices IND without CO2 '!$C215)</f>
        <v>56.447628781239331</v>
      </c>
      <c r="W215" s="10">
        <f>SUMIFS('Historical Data'!Q$2:Q$93,'Historical Data'!$B$2:$B$93,'Final Prices IND without CO2 '!$D215,'Historical Data'!$A$2:$A$93,'Final Prices IND without CO2 '!$C215)</f>
        <v>50.396081744069818</v>
      </c>
      <c r="X215" s="10">
        <f>SUMIFS('Historical Data'!R$2:R$93,'Historical Data'!$B$2:$B$93,'Final Prices IND without CO2 '!$D215,'Historical Data'!$A$2:$A$93,'Final Prices IND without CO2 '!$C215)</f>
        <v>47.354811552680545</v>
      </c>
      <c r="Y215" s="10">
        <f>SUMIFS('Historical Data'!S$2:S$93,'Historical Data'!$B$2:$B$93,'Final Prices IND without CO2 '!$D215,'Historical Data'!$A$2:$A$93,'Final Prices IND without CO2 '!$C215)</f>
        <v>37.644999111760256</v>
      </c>
      <c r="Z215" s="10">
        <f>SUMIFS('Historical Data'!T$2:T$93,'Historical Data'!$B$2:$B$93,'Final Prices IND without CO2 '!$D215,'Historical Data'!$A$2:$A$93,'Final Prices IND without CO2 '!$C215)</f>
        <v>28.882234748390513</v>
      </c>
      <c r="AA215" s="10">
        <f>SUMIFS('Historical Data'!U$2:U$93,'Historical Data'!$B$2:$B$93,'Final Prices IND without CO2 '!$D215,'Historical Data'!$A$2:$A$93,'Final Prices IND without CO2 '!$C215)</f>
        <v>31.523997212806425</v>
      </c>
      <c r="AB215" s="12">
        <f>AA215*'Projection of Coal-OIl-Gas-CO2'!O$25/'Projection of Coal-OIl-Gas-CO2'!N$25</f>
        <v>37.625101553875318</v>
      </c>
      <c r="AC215" s="12">
        <f>AB215*'Projection of Coal-OIl-Gas-CO2'!P$25/'Projection of Coal-OIl-Gas-CO2'!O$25</f>
        <v>47.228811277518602</v>
      </c>
      <c r="AD215" s="12">
        <f>AC215*'Projection of Coal-OIl-Gas-CO2'!Q$25/'Projection of Coal-OIl-Gas-CO2'!P$25</f>
        <v>44.449931167150751</v>
      </c>
      <c r="AE215" s="12">
        <f>AD215*'Projection of Coal-OIl-Gas-CO2'!R$25/'Projection of Coal-OIl-Gas-CO2'!Q$25</f>
        <v>40.738877213114435</v>
      </c>
      <c r="AF215" s="12">
        <f>AE215*'Projection of Coal-OIl-Gas-CO2'!S$25/'Projection of Coal-OIl-Gas-CO2'!R$25</f>
        <v>40.644198221730967</v>
      </c>
      <c r="AG215" s="12">
        <f>AF215*'Projection of Coal-OIl-Gas-CO2'!T$25/'Projection of Coal-OIl-Gas-CO2'!S$25</f>
        <v>40.727573339325396</v>
      </c>
      <c r="AH215" s="12">
        <f>AG215*'Projection of Coal-OIl-Gas-CO2'!U$25/'Projection of Coal-OIl-Gas-CO2'!T$25</f>
        <v>40.8368285424853</v>
      </c>
      <c r="AI215" s="12">
        <f>AH215*'Projection of Coal-OIl-Gas-CO2'!V$25/'Projection of Coal-OIl-Gas-CO2'!U$25</f>
        <v>40.96276953009184</v>
      </c>
      <c r="AJ215" s="12">
        <f>AI215*'Projection of Coal-OIl-Gas-CO2'!W$25/'Projection of Coal-OIl-Gas-CO2'!V$25</f>
        <v>41.097345374849311</v>
      </c>
      <c r="AK215" s="12">
        <f>AJ215*'Projection of Coal-OIl-Gas-CO2'!X$25/'Projection of Coal-OIl-Gas-CO2'!W$25</f>
        <v>41.231288755815271</v>
      </c>
      <c r="AL215" s="12">
        <f>AK215*'Projection of Coal-OIl-Gas-CO2'!Y$25/'Projection of Coal-OIl-Gas-CO2'!X$25</f>
        <v>41.352462052823903</v>
      </c>
      <c r="AM215" s="12">
        <f>AL215*'Projection of Coal-OIl-Gas-CO2'!Z$25/'Projection of Coal-OIl-Gas-CO2'!Y$25</f>
        <v>41.45478949305577</v>
      </c>
      <c r="AN215" s="12">
        <f>AM215*'Projection of Coal-OIl-Gas-CO2'!AA$25/'Projection of Coal-OIl-Gas-CO2'!Z$25</f>
        <v>41.547080406066272</v>
      </c>
      <c r="AO215" s="12">
        <f>AN215*'Projection of Coal-OIl-Gas-CO2'!AB$25/'Projection of Coal-OIl-Gas-CO2'!AA$25</f>
        <v>41.621101325786583</v>
      </c>
      <c r="AP215" s="12">
        <f>AO215*'Projection of Coal-OIl-Gas-CO2'!AC$25/'Projection of Coal-OIl-Gas-CO2'!AB$25</f>
        <v>41.692989330535454</v>
      </c>
      <c r="AQ215" s="12">
        <f>AP215*'Projection of Coal-OIl-Gas-CO2'!AD$25/'Projection of Coal-OIl-Gas-CO2'!AC$25</f>
        <v>41.7562780006267</v>
      </c>
      <c r="AR215" s="12">
        <f>AQ215*'Projection of Coal-OIl-Gas-CO2'!AE$25/'Projection of Coal-OIl-Gas-CO2'!AD$25</f>
        <v>41.825089268944645</v>
      </c>
      <c r="AS215" s="12">
        <f>AR215*'Projection of Coal-OIl-Gas-CO2'!AF$25/'Projection of Coal-OIl-Gas-CO2'!AE$25</f>
        <v>41.900104785313665</v>
      </c>
      <c r="AT215" s="12">
        <f>AS215*'Projection of Coal-OIl-Gas-CO2'!AG$25/'Projection of Coal-OIl-Gas-CO2'!AF$25</f>
        <v>41.970194852423738</v>
      </c>
      <c r="AU215" s="12">
        <f>AT215*'Projection of Coal-OIl-Gas-CO2'!AH$25/'Projection of Coal-OIl-Gas-CO2'!AG$25</f>
        <v>42.049313554246083</v>
      </c>
      <c r="AV215" s="12">
        <f>AU215*'Projection of Coal-OIl-Gas-CO2'!AI$25/'Projection of Coal-OIl-Gas-CO2'!AH$25</f>
        <v>42.126563545305714</v>
      </c>
      <c r="AW215" s="12">
        <f>AV215*'Projection of Coal-OIl-Gas-CO2'!AJ$25/'Projection of Coal-OIl-Gas-CO2'!AI$25</f>
        <v>42.211815235290302</v>
      </c>
      <c r="AX215" s="12">
        <f>AW215*'Projection of Coal-OIl-Gas-CO2'!AK$25/'Projection of Coal-OIl-Gas-CO2'!AJ$25</f>
        <v>42.29942063354104</v>
      </c>
      <c r="AY215" s="21">
        <f t="shared" si="300"/>
        <v>42.377747537144998</v>
      </c>
      <c r="AZ215" s="21">
        <f t="shared" si="301"/>
        <v>42.461889617315592</v>
      </c>
      <c r="BA215" s="21">
        <f t="shared" si="302"/>
        <v>42.54646264748186</v>
      </c>
      <c r="BB215" s="21">
        <f t="shared" si="303"/>
        <v>42.628996276602052</v>
      </c>
      <c r="BC215" s="21">
        <f t="shared" si="304"/>
        <v>42.711263261354773</v>
      </c>
      <c r="BD215" s="21">
        <f t="shared" si="305"/>
        <v>42.79551330029166</v>
      </c>
      <c r="BE215" s="21">
        <f t="shared" si="306"/>
        <v>42.878439414556681</v>
      </c>
      <c r="BF215" s="21">
        <f t="shared" si="307"/>
        <v>42.961276147409194</v>
      </c>
      <c r="BG215" s="21">
        <f t="shared" si="308"/>
        <v>43.044618448487725</v>
      </c>
      <c r="BH215" s="21">
        <f t="shared" si="309"/>
        <v>43.127964080835042</v>
      </c>
    </row>
    <row r="216" spans="1:60" x14ac:dyDescent="0.3">
      <c r="A216" s="9" t="s">
        <v>147</v>
      </c>
      <c r="B216" s="9" t="s">
        <v>118</v>
      </c>
      <c r="C216" s="9" t="s">
        <v>21</v>
      </c>
      <c r="D216" s="36" t="s">
        <v>82</v>
      </c>
      <c r="E216" s="36" t="s">
        <v>79</v>
      </c>
      <c r="F216" s="36" t="s">
        <v>90</v>
      </c>
      <c r="G216" s="36" t="s">
        <v>90</v>
      </c>
      <c r="H216" s="36" t="s">
        <v>80</v>
      </c>
      <c r="I216" s="9" t="s">
        <v>145</v>
      </c>
      <c r="J216" s="10">
        <f>SUMIFS('Historical Data'!D$2:D$93,'Historical Data'!$B$2:$B$93,'Final Prices IND without CO2 '!$D216,'Historical Data'!$A$2:$A$93,'Final Prices IND without CO2 '!$C216)</f>
        <v>18.635633320850083</v>
      </c>
      <c r="K216" s="10">
        <f>SUMIFS('Historical Data'!E$2:E$93,'Historical Data'!$B$2:$B$93,'Final Prices IND without CO2 '!$D216,'Historical Data'!$A$2:$A$93,'Final Prices IND without CO2 '!$C216)</f>
        <v>19.464801622897806</v>
      </c>
      <c r="L216" s="10">
        <f>SUMIFS('Historical Data'!F$2:F$93,'Historical Data'!$B$2:$B$93,'Final Prices IND without CO2 '!$D216,'Historical Data'!$A$2:$A$93,'Final Prices IND without CO2 '!$C216)</f>
        <v>19.42412504558154</v>
      </c>
      <c r="M216" s="10">
        <f>SUMIFS('Historical Data'!G$2:G$93,'Historical Data'!$B$2:$B$93,'Final Prices IND without CO2 '!$D216,'Historical Data'!$A$2:$A$93,'Final Prices IND without CO2 '!$C216)</f>
        <v>26.473053703777971</v>
      </c>
      <c r="N216" s="10">
        <f>SUMIFS('Historical Data'!H$2:H$93,'Historical Data'!$B$2:$B$93,'Final Prices IND without CO2 '!$D216,'Historical Data'!$A$2:$A$93,'Final Prices IND without CO2 '!$C216)</f>
        <v>27.337347797515928</v>
      </c>
      <c r="O216" s="10">
        <f>SUMIFS('Historical Data'!I$2:I$93,'Historical Data'!$B$2:$B$93,'Final Prices IND without CO2 '!$D216,'Historical Data'!$A$2:$A$93,'Final Prices IND without CO2 '!$C216)</f>
        <v>31.232703539993413</v>
      </c>
      <c r="P216" s="10">
        <f>SUMIFS('Historical Data'!J$2:J$93,'Historical Data'!$B$2:$B$93,'Final Prices IND without CO2 '!$D216,'Historical Data'!$A$2:$A$93,'Final Prices IND without CO2 '!$C216)</f>
        <v>41.384066093653885</v>
      </c>
      <c r="Q216" s="10">
        <f>SUMIFS('Historical Data'!K$2:K$93,'Historical Data'!$B$2:$B$93,'Final Prices IND without CO2 '!$D216,'Historical Data'!$A$2:$A$93,'Final Prices IND without CO2 '!$C216)</f>
        <v>43.322157040191527</v>
      </c>
      <c r="R216" s="10">
        <f>SUMIFS('Historical Data'!L$2:L$93,'Historical Data'!$B$2:$B$93,'Final Prices IND without CO2 '!$D216,'Historical Data'!$A$2:$A$93,'Final Prices IND without CO2 '!$C216)</f>
        <v>49.455276111552955</v>
      </c>
      <c r="S216" s="10">
        <f>SUMIFS('Historical Data'!M$2:M$93,'Historical Data'!$B$2:$B$93,'Final Prices IND without CO2 '!$D216,'Historical Data'!$A$2:$A$93,'Final Prices IND without CO2 '!$C216)</f>
        <v>45.149897668069215</v>
      </c>
      <c r="T216" s="10">
        <f>SUMIFS('Historical Data'!N$2:N$93,'Historical Data'!$B$2:$B$93,'Final Prices IND without CO2 '!$D216,'Historical Data'!$A$2:$A$93,'Final Prices IND without CO2 '!$C216)</f>
        <v>30.937688914670829</v>
      </c>
      <c r="U216" s="10">
        <f>SUMIFS('Historical Data'!O$2:O$93,'Historical Data'!$B$2:$B$93,'Final Prices IND without CO2 '!$D216,'Historical Data'!$A$2:$A$93,'Final Prices IND without CO2 '!$C216)</f>
        <v>34.126230028797259</v>
      </c>
      <c r="V216" s="10">
        <f>SUMIFS('Historical Data'!P$2:P$93,'Historical Data'!$B$2:$B$93,'Final Prices IND without CO2 '!$D216,'Historical Data'!$A$2:$A$93,'Final Prices IND without CO2 '!$C216)</f>
        <v>39.698430830911846</v>
      </c>
      <c r="W216" s="10">
        <f>SUMIFS('Historical Data'!Q$2:Q$93,'Historical Data'!$B$2:$B$93,'Final Prices IND without CO2 '!$D216,'Historical Data'!$A$2:$A$93,'Final Prices IND without CO2 '!$C216)</f>
        <v>37.0058270224418</v>
      </c>
      <c r="X216" s="10">
        <f>SUMIFS('Historical Data'!R$2:R$93,'Historical Data'!$B$2:$B$93,'Final Prices IND without CO2 '!$D216,'Historical Data'!$A$2:$A$93,'Final Prices IND without CO2 '!$C216)</f>
        <v>43.268330178947373</v>
      </c>
      <c r="Y216" s="10">
        <f>SUMIFS('Historical Data'!S$2:S$93,'Historical Data'!$B$2:$B$93,'Final Prices IND without CO2 '!$D216,'Historical Data'!$A$2:$A$93,'Final Prices IND without CO2 '!$C216)</f>
        <v>34.777808211541704</v>
      </c>
      <c r="Z216" s="10">
        <f>SUMIFS('Historical Data'!T$2:T$93,'Historical Data'!$B$2:$B$93,'Final Prices IND without CO2 '!$D216,'Historical Data'!$A$2:$A$93,'Final Prices IND without CO2 '!$C216)</f>
        <v>28.888555990065576</v>
      </c>
      <c r="AA216" s="10">
        <f>SUMIFS('Historical Data'!U$2:U$93,'Historical Data'!$B$2:$B$93,'Final Prices IND without CO2 '!$D216,'Historical Data'!$A$2:$A$93,'Final Prices IND without CO2 '!$C216)</f>
        <v>25.975741834488652</v>
      </c>
      <c r="AB216" s="12">
        <f>AA216*'Projection of Coal-OIl-Gas-CO2'!O$25/'Projection of Coal-OIl-Gas-CO2'!N$25</f>
        <v>31.003045643680142</v>
      </c>
      <c r="AC216" s="12">
        <f>AB216*'Projection of Coal-OIl-Gas-CO2'!P$25/'Projection of Coal-OIl-Gas-CO2'!O$25</f>
        <v>38.916492747189693</v>
      </c>
      <c r="AD216" s="12">
        <f>AC216*'Projection of Coal-OIl-Gas-CO2'!Q$25/'Projection of Coal-OIl-Gas-CO2'!P$25</f>
        <v>36.626698345527124</v>
      </c>
      <c r="AE216" s="12">
        <f>AD216*'Projection of Coal-OIl-Gas-CO2'!R$25/'Projection of Coal-OIl-Gas-CO2'!Q$25</f>
        <v>33.568793639053389</v>
      </c>
      <c r="AF216" s="12">
        <f>AE216*'Projection of Coal-OIl-Gas-CO2'!S$25/'Projection of Coal-OIl-Gas-CO2'!R$25</f>
        <v>33.490778245868171</v>
      </c>
      <c r="AG216" s="12">
        <f>AF216*'Projection of Coal-OIl-Gas-CO2'!T$25/'Projection of Coal-OIl-Gas-CO2'!S$25</f>
        <v>33.55947925847876</v>
      </c>
      <c r="AH216" s="12">
        <f>AG216*'Projection of Coal-OIl-Gas-CO2'!U$25/'Projection of Coal-OIl-Gas-CO2'!T$25</f>
        <v>33.64950543543209</v>
      </c>
      <c r="AI216" s="12">
        <f>AH216*'Projection of Coal-OIl-Gas-CO2'!V$25/'Projection of Coal-OIl-Gas-CO2'!U$25</f>
        <v>33.753280681901117</v>
      </c>
      <c r="AJ216" s="12">
        <f>AI216*'Projection of Coal-OIl-Gas-CO2'!W$25/'Projection of Coal-OIl-Gas-CO2'!V$25</f>
        <v>33.86417104193319</v>
      </c>
      <c r="AK216" s="12">
        <f>AJ216*'Projection of Coal-OIl-Gas-CO2'!X$25/'Projection of Coal-OIl-Gas-CO2'!W$25</f>
        <v>33.974540252440434</v>
      </c>
      <c r="AL216" s="12">
        <f>AK216*'Projection of Coal-OIl-Gas-CO2'!Y$25/'Projection of Coal-OIl-Gas-CO2'!X$25</f>
        <v>34.074386926676638</v>
      </c>
      <c r="AM216" s="12">
        <f>AL216*'Projection of Coal-OIl-Gas-CO2'!Z$25/'Projection of Coal-OIl-Gas-CO2'!Y$25</f>
        <v>34.158704633980818</v>
      </c>
      <c r="AN216" s="12">
        <f>AM216*'Projection of Coal-OIl-Gas-CO2'!AA$25/'Projection of Coal-OIl-Gas-CO2'!Z$25</f>
        <v>34.234752253000913</v>
      </c>
      <c r="AO216" s="12">
        <f>AN216*'Projection of Coal-OIl-Gas-CO2'!AB$25/'Projection of Coal-OIl-Gas-CO2'!AA$25</f>
        <v>34.295745416019756</v>
      </c>
      <c r="AP216" s="12">
        <f>AO216*'Projection of Coal-OIl-Gas-CO2'!AC$25/'Projection of Coal-OIl-Gas-CO2'!AB$25</f>
        <v>34.354981059258371</v>
      </c>
      <c r="AQ216" s="12">
        <f>AP216*'Projection of Coal-OIl-Gas-CO2'!AD$25/'Projection of Coal-OIl-Gas-CO2'!AC$25</f>
        <v>34.40713085943252</v>
      </c>
      <c r="AR216" s="12">
        <f>AQ216*'Projection of Coal-OIl-Gas-CO2'!AE$25/'Projection of Coal-OIl-Gas-CO2'!AD$25</f>
        <v>34.463831274962452</v>
      </c>
      <c r="AS216" s="12">
        <f>AR216*'Projection of Coal-OIl-Gas-CO2'!AF$25/'Projection of Coal-OIl-Gas-CO2'!AE$25</f>
        <v>34.525643984614355</v>
      </c>
      <c r="AT216" s="12">
        <f>AS216*'Projection of Coal-OIl-Gas-CO2'!AG$25/'Projection of Coal-OIl-Gas-CO2'!AF$25</f>
        <v>34.583398129056214</v>
      </c>
      <c r="AU216" s="12">
        <f>AT216*'Projection of Coal-OIl-Gas-CO2'!AH$25/'Projection of Coal-OIl-Gas-CO2'!AG$25</f>
        <v>34.648591859373582</v>
      </c>
      <c r="AV216" s="12">
        <f>AU216*'Projection of Coal-OIl-Gas-CO2'!AI$25/'Projection of Coal-OIl-Gas-CO2'!AH$25</f>
        <v>34.712245773911626</v>
      </c>
      <c r="AW216" s="12">
        <f>AV216*'Projection of Coal-OIl-Gas-CO2'!AJ$25/'Projection of Coal-OIl-Gas-CO2'!AI$25</f>
        <v>34.782493080274591</v>
      </c>
      <c r="AX216" s="12">
        <f>AW216*'Projection of Coal-OIl-Gas-CO2'!AK$25/'Projection of Coal-OIl-Gas-CO2'!AJ$25</f>
        <v>34.854679839869412</v>
      </c>
      <c r="AY216" s="21">
        <f t="shared" si="300"/>
        <v>34.919221129255305</v>
      </c>
      <c r="AZ216" s="21">
        <f t="shared" si="301"/>
        <v>34.988554118253276</v>
      </c>
      <c r="BA216" s="21">
        <f t="shared" si="302"/>
        <v>35.058242209612047</v>
      </c>
      <c r="BB216" s="21">
        <f t="shared" si="303"/>
        <v>35.126249836570565</v>
      </c>
      <c r="BC216" s="21">
        <f t="shared" si="304"/>
        <v>35.194037748839818</v>
      </c>
      <c r="BD216" s="21">
        <f t="shared" si="305"/>
        <v>35.263459695752118</v>
      </c>
      <c r="BE216" s="21">
        <f t="shared" si="306"/>
        <v>35.331790730073209</v>
      </c>
      <c r="BF216" s="21">
        <f t="shared" si="307"/>
        <v>35.400048114200715</v>
      </c>
      <c r="BG216" s="21">
        <f t="shared" si="308"/>
        <v>35.46872208603537</v>
      </c>
      <c r="BH216" s="21">
        <f t="shared" si="309"/>
        <v>35.537398802832172</v>
      </c>
    </row>
    <row r="217" spans="1:60" x14ac:dyDescent="0.3">
      <c r="A217" s="9" t="s">
        <v>147</v>
      </c>
      <c r="B217" s="9" t="s">
        <v>118</v>
      </c>
      <c r="C217" s="9" t="s">
        <v>23</v>
      </c>
      <c r="D217" s="36" t="s">
        <v>82</v>
      </c>
      <c r="E217" s="36" t="s">
        <v>79</v>
      </c>
      <c r="F217" s="36" t="s">
        <v>90</v>
      </c>
      <c r="G217" s="36" t="s">
        <v>90</v>
      </c>
      <c r="H217" s="36" t="s">
        <v>80</v>
      </c>
      <c r="I217" s="9" t="s">
        <v>145</v>
      </c>
      <c r="J217" s="10">
        <f>SUMIFS('Historical Data'!D$2:D$93,'Historical Data'!$B$2:$B$93,'Final Prices IND without CO2 '!$D217,'Historical Data'!$A$2:$A$93,'Final Prices IND without CO2 '!$C217)</f>
        <v>20.87036735663213</v>
      </c>
      <c r="K217" s="10">
        <f>SUMIFS('Historical Data'!E$2:E$93,'Historical Data'!$B$2:$B$93,'Final Prices IND without CO2 '!$D217,'Historical Data'!$A$2:$A$93,'Final Prices IND without CO2 '!$C217)</f>
        <v>31.004657304660519</v>
      </c>
      <c r="L217" s="10">
        <f>SUMIFS('Historical Data'!F$2:F$93,'Historical Data'!$B$2:$B$93,'Final Prices IND without CO2 '!$D217,'Historical Data'!$A$2:$A$93,'Final Prices IND without CO2 '!$C217)</f>
        <v>27.221105241117311</v>
      </c>
      <c r="M217" s="10">
        <f>SUMIFS('Historical Data'!G$2:G$93,'Historical Data'!$B$2:$B$93,'Final Prices IND without CO2 '!$D217,'Historical Data'!$A$2:$A$93,'Final Prices IND without CO2 '!$C217)</f>
        <v>24.177182229468279</v>
      </c>
      <c r="N217" s="10">
        <f>SUMIFS('Historical Data'!H$2:H$93,'Historical Data'!$B$2:$B$93,'Final Prices IND without CO2 '!$D217,'Historical Data'!$A$2:$A$93,'Final Prices IND without CO2 '!$C217)</f>
        <v>28.337277176614084</v>
      </c>
      <c r="O217" s="10">
        <f>SUMIFS('Historical Data'!I$2:I$93,'Historical Data'!$B$2:$B$93,'Final Prices IND without CO2 '!$D217,'Historical Data'!$A$2:$A$93,'Final Prices IND without CO2 '!$C217)</f>
        <v>32.53552720855204</v>
      </c>
      <c r="P217" s="10">
        <f>SUMIFS('Historical Data'!J$2:J$93,'Historical Data'!$B$2:$B$93,'Final Prices IND without CO2 '!$D217,'Historical Data'!$A$2:$A$93,'Final Prices IND without CO2 '!$C217)</f>
        <v>40.735989983859611</v>
      </c>
      <c r="Q217" s="10">
        <f>SUMIFS('Historical Data'!K$2:K$93,'Historical Data'!$B$2:$B$93,'Final Prices IND without CO2 '!$D217,'Historical Data'!$A$2:$A$93,'Final Prices IND without CO2 '!$C217)</f>
        <v>39.624764726404955</v>
      </c>
      <c r="R217" s="10">
        <f>SUMIFS('Historical Data'!L$2:L$93,'Historical Data'!$B$2:$B$93,'Final Prices IND without CO2 '!$D217,'Historical Data'!$A$2:$A$93,'Final Prices IND without CO2 '!$C217)</f>
        <v>47.280086071106226</v>
      </c>
      <c r="S217" s="10">
        <f>SUMIFS('Historical Data'!M$2:M$93,'Historical Data'!$B$2:$B$93,'Final Prices IND without CO2 '!$D217,'Historical Data'!$A$2:$A$93,'Final Prices IND without CO2 '!$C217)</f>
        <v>42.600782543550132</v>
      </c>
      <c r="T217" s="10">
        <f>SUMIFS('Historical Data'!N$2:N$93,'Historical Data'!$B$2:$B$93,'Final Prices IND without CO2 '!$D217,'Historical Data'!$A$2:$A$93,'Final Prices IND without CO2 '!$C217)</f>
        <v>38.113436389575398</v>
      </c>
      <c r="U217" s="10">
        <f>SUMIFS('Historical Data'!O$2:O$93,'Historical Data'!$B$2:$B$93,'Final Prices IND without CO2 '!$D217,'Historical Data'!$A$2:$A$93,'Final Prices IND without CO2 '!$C217)</f>
        <v>41.82987122502854</v>
      </c>
      <c r="V217" s="10">
        <f>SUMIFS('Historical Data'!P$2:P$93,'Historical Data'!$B$2:$B$93,'Final Prices IND without CO2 '!$D217,'Historical Data'!$A$2:$A$93,'Final Prices IND without CO2 '!$C217)</f>
        <v>48.898096305180417</v>
      </c>
      <c r="W217" s="10">
        <f>SUMIFS('Historical Data'!Q$2:Q$93,'Historical Data'!$B$2:$B$93,'Final Prices IND without CO2 '!$D217,'Historical Data'!$A$2:$A$93,'Final Prices IND without CO2 '!$C217)</f>
        <v>48.195090181162691</v>
      </c>
      <c r="X217" s="10">
        <f>SUMIFS('Historical Data'!R$2:R$93,'Historical Data'!$B$2:$B$93,'Final Prices IND without CO2 '!$D217,'Historical Data'!$A$2:$A$93,'Final Prices IND without CO2 '!$C217)</f>
        <v>43.396873766583468</v>
      </c>
      <c r="Y217" s="10">
        <f>SUMIFS('Historical Data'!S$2:S$93,'Historical Data'!$B$2:$B$93,'Final Prices IND without CO2 '!$D217,'Historical Data'!$A$2:$A$93,'Final Prices IND without CO2 '!$C217)</f>
        <v>42.573142432790888</v>
      </c>
      <c r="Z217" s="10">
        <f>SUMIFS('Historical Data'!T$2:T$93,'Historical Data'!$B$2:$B$93,'Final Prices IND without CO2 '!$D217,'Historical Data'!$A$2:$A$93,'Final Prices IND without CO2 '!$C217)</f>
        <v>37.460930157499163</v>
      </c>
      <c r="AA217" s="10">
        <f>SUMIFS('Historical Data'!U$2:U$93,'Historical Data'!$B$2:$B$93,'Final Prices IND without CO2 '!$D217,'Historical Data'!$A$2:$A$93,'Final Prices IND without CO2 '!$C217)</f>
        <v>33.05554126574085</v>
      </c>
      <c r="AB217" s="12">
        <f>AA217*'Projection of Coal-OIl-Gas-CO2'!O$25/'Projection of Coal-OIl-Gas-CO2'!N$25</f>
        <v>39.453058209780679</v>
      </c>
      <c r="AC217" s="12">
        <f>AB217*'Projection of Coal-OIl-Gas-CO2'!P$25/'Projection of Coal-OIl-Gas-CO2'!O$25</f>
        <v>49.523349135486093</v>
      </c>
      <c r="AD217" s="12">
        <f>AC217*'Projection of Coal-OIl-Gas-CO2'!Q$25/'Projection of Coal-OIl-Gas-CO2'!P$25</f>
        <v>46.609461485366189</v>
      </c>
      <c r="AE217" s="12">
        <f>AD217*'Projection of Coal-OIl-Gas-CO2'!R$25/'Projection of Coal-OIl-Gas-CO2'!Q$25</f>
        <v>42.718111784725942</v>
      </c>
      <c r="AF217" s="12">
        <f>AE217*'Projection of Coal-OIl-Gas-CO2'!S$25/'Projection of Coal-OIl-Gas-CO2'!R$25</f>
        <v>42.618832962768565</v>
      </c>
      <c r="AG217" s="12">
        <f>AF217*'Projection of Coal-OIl-Gas-CO2'!T$25/'Projection of Coal-OIl-Gas-CO2'!S$25</f>
        <v>42.706258729925374</v>
      </c>
      <c r="AH217" s="12">
        <f>AG217*'Projection of Coal-OIl-Gas-CO2'!U$25/'Projection of Coal-OIl-Gas-CO2'!T$25</f>
        <v>42.820821926088897</v>
      </c>
      <c r="AI217" s="12">
        <f>AH217*'Projection of Coal-OIl-Gas-CO2'!V$25/'Projection of Coal-OIl-Gas-CO2'!U$25</f>
        <v>42.952881559414358</v>
      </c>
      <c r="AJ217" s="12">
        <f>AI217*'Projection of Coal-OIl-Gas-CO2'!W$25/'Projection of Coal-OIl-Gas-CO2'!V$25</f>
        <v>43.093995560907331</v>
      </c>
      <c r="AK217" s="12">
        <f>AJ217*'Projection of Coal-OIl-Gas-CO2'!X$25/'Projection of Coal-OIl-Gas-CO2'!W$25</f>
        <v>43.234446371345619</v>
      </c>
      <c r="AL217" s="12">
        <f>AK217*'Projection of Coal-OIl-Gas-CO2'!Y$25/'Projection of Coal-OIl-Gas-CO2'!X$25</f>
        <v>43.361506683289427</v>
      </c>
      <c r="AM217" s="12">
        <f>AL217*'Projection of Coal-OIl-Gas-CO2'!Z$25/'Projection of Coal-OIl-Gas-CO2'!Y$25</f>
        <v>43.468805542008653</v>
      </c>
      <c r="AN217" s="12">
        <f>AM217*'Projection of Coal-OIl-Gas-CO2'!AA$25/'Projection of Coal-OIl-Gas-CO2'!Z$25</f>
        <v>43.565580264543911</v>
      </c>
      <c r="AO217" s="12">
        <f>AN217*'Projection of Coal-OIl-Gas-CO2'!AB$25/'Projection of Coal-OIl-Gas-CO2'!AA$25</f>
        <v>43.643197374767126</v>
      </c>
      <c r="AP217" s="12">
        <f>AO217*'Projection of Coal-OIl-Gas-CO2'!AC$25/'Projection of Coal-OIl-Gas-CO2'!AB$25</f>
        <v>43.718577945684153</v>
      </c>
      <c r="AQ217" s="12">
        <f>AP217*'Projection of Coal-OIl-Gas-CO2'!AD$25/'Projection of Coal-OIl-Gas-CO2'!AC$25</f>
        <v>43.784941396731696</v>
      </c>
      <c r="AR217" s="12">
        <f>AQ217*'Projection of Coal-OIl-Gas-CO2'!AE$25/'Projection of Coal-OIl-Gas-CO2'!AD$25</f>
        <v>43.857095752795011</v>
      </c>
      <c r="AS217" s="12">
        <f>AR217*'Projection of Coal-OIl-Gas-CO2'!AF$25/'Projection of Coal-OIl-Gas-CO2'!AE$25</f>
        <v>43.93575578058806</v>
      </c>
      <c r="AT217" s="12">
        <f>AS217*'Projection of Coal-OIl-Gas-CO2'!AG$25/'Projection of Coal-OIl-Gas-CO2'!AF$25</f>
        <v>44.009251063880825</v>
      </c>
      <c r="AU217" s="12">
        <f>AT217*'Projection of Coal-OIl-Gas-CO2'!AH$25/'Projection of Coal-OIl-Gas-CO2'!AG$25</f>
        <v>44.092213623968796</v>
      </c>
      <c r="AV217" s="12">
        <f>AU217*'Projection of Coal-OIl-Gas-CO2'!AI$25/'Projection of Coal-OIl-Gas-CO2'!AH$25</f>
        <v>44.173216684907153</v>
      </c>
      <c r="AW217" s="12">
        <f>AV217*'Projection of Coal-OIl-Gas-CO2'!AJ$25/'Projection of Coal-OIl-Gas-CO2'!AI$25</f>
        <v>44.262610194785864</v>
      </c>
      <c r="AX217" s="12">
        <f>AW217*'Projection of Coal-OIl-Gas-CO2'!AK$25/'Projection of Coal-OIl-Gas-CO2'!AJ$25</f>
        <v>44.354471764162042</v>
      </c>
      <c r="AY217" s="21">
        <f t="shared" si="300"/>
        <v>44.436604057754806</v>
      </c>
      <c r="AZ217" s="21">
        <f t="shared" si="301"/>
        <v>44.524834049163843</v>
      </c>
      <c r="BA217" s="21">
        <f t="shared" si="302"/>
        <v>44.613515927599451</v>
      </c>
      <c r="BB217" s="21">
        <f t="shared" si="303"/>
        <v>44.700059323881874</v>
      </c>
      <c r="BC217" s="21">
        <f t="shared" si="304"/>
        <v>44.786323121297698</v>
      </c>
      <c r="BD217" s="21">
        <f t="shared" si="305"/>
        <v>44.874666316480642</v>
      </c>
      <c r="BE217" s="21">
        <f t="shared" si="306"/>
        <v>44.961621266184267</v>
      </c>
      <c r="BF217" s="21">
        <f t="shared" si="307"/>
        <v>45.048482492019303</v>
      </c>
      <c r="BG217" s="21">
        <f t="shared" si="308"/>
        <v>45.135873848321154</v>
      </c>
      <c r="BH217" s="21">
        <f t="shared" si="309"/>
        <v>45.223268697736302</v>
      </c>
    </row>
    <row r="218" spans="1:60" x14ac:dyDescent="0.3">
      <c r="A218" s="9" t="s">
        <v>147</v>
      </c>
      <c r="B218" s="9" t="s">
        <v>118</v>
      </c>
      <c r="C218" s="9" t="s">
        <v>25</v>
      </c>
      <c r="D218" s="36" t="s">
        <v>82</v>
      </c>
      <c r="E218" s="36" t="s">
        <v>79</v>
      </c>
      <c r="F218" s="36" t="s">
        <v>90</v>
      </c>
      <c r="G218" s="36" t="s">
        <v>90</v>
      </c>
      <c r="H218" s="36" t="s">
        <v>80</v>
      </c>
      <c r="I218" s="9" t="s">
        <v>145</v>
      </c>
      <c r="J218" s="10">
        <f>SUMIFS('Historical Data'!D$2:D$93,'Historical Data'!$B$2:$B$93,'Final Prices IND without CO2 '!$D218,'Historical Data'!$A$2:$A$93,'Final Prices IND without CO2 '!$C218)</f>
        <v>24.320469544224608</v>
      </c>
      <c r="K218" s="10">
        <f>SUMIFS('Historical Data'!E$2:E$93,'Historical Data'!$B$2:$B$93,'Final Prices IND without CO2 '!$D218,'Historical Data'!$A$2:$A$93,'Final Prices IND without CO2 '!$C218)</f>
        <v>33.039344178346305</v>
      </c>
      <c r="L218" s="10">
        <f>SUMIFS('Historical Data'!F$2:F$93,'Historical Data'!$B$2:$B$93,'Final Prices IND without CO2 '!$D218,'Historical Data'!$A$2:$A$93,'Final Prices IND without CO2 '!$C218)</f>
        <v>27.717156364144572</v>
      </c>
      <c r="M218" s="10">
        <f>SUMIFS('Historical Data'!G$2:G$93,'Historical Data'!$B$2:$B$93,'Final Prices IND without CO2 '!$D218,'Historical Data'!$A$2:$A$93,'Final Prices IND without CO2 '!$C218)</f>
        <v>28.587491533721575</v>
      </c>
      <c r="N218" s="10">
        <f>SUMIFS('Historical Data'!H$2:H$93,'Historical Data'!$B$2:$B$93,'Final Prices IND without CO2 '!$D218,'Historical Data'!$A$2:$A$93,'Final Prices IND without CO2 '!$C218)</f>
        <v>26.749200911081495</v>
      </c>
      <c r="O218" s="10">
        <f>SUMIFS('Historical Data'!I$2:I$93,'Historical Data'!$B$2:$B$93,'Final Prices IND without CO2 '!$D218,'Historical Data'!$A$2:$A$93,'Final Prices IND without CO2 '!$C218)</f>
        <v>30.537218117636169</v>
      </c>
      <c r="P218" s="10">
        <f>SUMIFS('Historical Data'!J$2:J$93,'Historical Data'!$B$2:$B$93,'Final Prices IND without CO2 '!$D218,'Historical Data'!$A$2:$A$93,'Final Prices IND without CO2 '!$C218)</f>
        <v>38.556825090614439</v>
      </c>
      <c r="Q218" s="10">
        <f>SUMIFS('Historical Data'!K$2:K$93,'Historical Data'!$B$2:$B$93,'Final Prices IND without CO2 '!$D218,'Historical Data'!$A$2:$A$93,'Final Prices IND without CO2 '!$C218)</f>
        <v>41.202422324910792</v>
      </c>
      <c r="R218" s="10">
        <f>SUMIFS('Historical Data'!L$2:L$93,'Historical Data'!$B$2:$B$93,'Final Prices IND without CO2 '!$D218,'Historical Data'!$A$2:$A$93,'Final Prices IND without CO2 '!$C218)</f>
        <v>49.797962704909757</v>
      </c>
      <c r="S218" s="10">
        <f>SUMIFS('Historical Data'!M$2:M$93,'Historical Data'!$B$2:$B$93,'Final Prices IND without CO2 '!$D218,'Historical Data'!$A$2:$A$93,'Final Prices IND without CO2 '!$C218)</f>
        <v>48.295669716291656</v>
      </c>
      <c r="T218" s="10">
        <f>SUMIFS('Historical Data'!N$2:N$93,'Historical Data'!$B$2:$B$93,'Final Prices IND without CO2 '!$D218,'Historical Data'!$A$2:$A$93,'Final Prices IND without CO2 '!$C218)</f>
        <v>48.867339349495523</v>
      </c>
      <c r="U218" s="10">
        <f>SUMIFS('Historical Data'!O$2:O$93,'Historical Data'!$B$2:$B$93,'Final Prices IND without CO2 '!$D218,'Historical Data'!$A$2:$A$93,'Final Prices IND without CO2 '!$C218)</f>
        <v>54.866845582625473</v>
      </c>
      <c r="V218" s="10">
        <f>SUMIFS('Historical Data'!P$2:P$93,'Historical Data'!$B$2:$B$93,'Final Prices IND without CO2 '!$D218,'Historical Data'!$A$2:$A$93,'Final Prices IND without CO2 '!$C218)</f>
        <v>59.348553399150433</v>
      </c>
      <c r="W218" s="10">
        <f>SUMIFS('Historical Data'!Q$2:Q$93,'Historical Data'!$B$2:$B$93,'Final Prices IND without CO2 '!$D218,'Historical Data'!$A$2:$A$93,'Final Prices IND without CO2 '!$C218)</f>
        <v>54.816993574179769</v>
      </c>
      <c r="X218" s="10">
        <f>SUMIFS('Historical Data'!R$2:R$93,'Historical Data'!$B$2:$B$93,'Final Prices IND without CO2 '!$D218,'Historical Data'!$A$2:$A$93,'Final Prices IND without CO2 '!$C218)</f>
        <v>46.598442592084538</v>
      </c>
      <c r="Y218" s="10">
        <f>SUMIFS('Historical Data'!S$2:S$93,'Historical Data'!$B$2:$B$93,'Final Prices IND without CO2 '!$D218,'Historical Data'!$A$2:$A$93,'Final Prices IND without CO2 '!$C218)</f>
        <v>43.365197516749156</v>
      </c>
      <c r="Z218" s="10">
        <f>SUMIFS('Historical Data'!T$2:T$93,'Historical Data'!$B$2:$B$93,'Final Prices IND without CO2 '!$D218,'Historical Data'!$A$2:$A$93,'Final Prices IND without CO2 '!$C218)</f>
        <v>38.485995665197187</v>
      </c>
      <c r="AA218" s="10">
        <f>SUMIFS('Historical Data'!U$2:U$93,'Historical Data'!$B$2:$B$93,'Final Prices IND without CO2 '!$D218,'Historical Data'!$A$2:$A$93,'Final Prices IND without CO2 '!$C218)</f>
        <v>35.444655432348902</v>
      </c>
      <c r="AB218" s="12">
        <f>AA218*'Projection of Coal-OIl-Gas-CO2'!O$25/'Projection of Coal-OIl-Gas-CO2'!N$25</f>
        <v>42.30455773681124</v>
      </c>
      <c r="AC218" s="12">
        <f>AB218*'Projection of Coal-OIl-Gas-CO2'!P$25/'Projection of Coal-OIl-Gas-CO2'!O$25</f>
        <v>53.10268653148546</v>
      </c>
      <c r="AD218" s="12">
        <f>AC218*'Projection of Coal-OIl-Gas-CO2'!Q$25/'Projection of Coal-OIl-Gas-CO2'!P$25</f>
        <v>49.978195454580316</v>
      </c>
      <c r="AE218" s="12">
        <f>AD218*'Projection of Coal-OIl-Gas-CO2'!R$25/'Projection of Coal-OIl-Gas-CO2'!Q$25</f>
        <v>45.80559552051367</v>
      </c>
      <c r="AF218" s="12">
        <f>AE218*'Projection of Coal-OIl-Gas-CO2'!S$25/'Projection of Coal-OIl-Gas-CO2'!R$25</f>
        <v>45.699141246849848</v>
      </c>
      <c r="AG218" s="12">
        <f>AF218*'Projection of Coal-OIl-Gas-CO2'!T$25/'Projection of Coal-OIl-Gas-CO2'!S$25</f>
        <v>45.79288577724099</v>
      </c>
      <c r="AH218" s="12">
        <f>AG218*'Projection of Coal-OIl-Gas-CO2'!U$25/'Projection of Coal-OIl-Gas-CO2'!T$25</f>
        <v>45.915729114780085</v>
      </c>
      <c r="AI218" s="12">
        <f>AH218*'Projection of Coal-OIl-Gas-CO2'!V$25/'Projection of Coal-OIl-Gas-CO2'!U$25</f>
        <v>46.057333457668108</v>
      </c>
      <c r="AJ218" s="12">
        <f>AI218*'Projection of Coal-OIl-Gas-CO2'!W$25/'Projection of Coal-OIl-Gas-CO2'!V$25</f>
        <v>46.208646580009329</v>
      </c>
      <c r="AK218" s="12">
        <f>AJ218*'Projection of Coal-OIl-Gas-CO2'!X$25/'Projection of Coal-OIl-Gas-CO2'!W$25</f>
        <v>46.359248578662388</v>
      </c>
      <c r="AL218" s="12">
        <f>AK218*'Projection of Coal-OIl-Gas-CO2'!Y$25/'Projection of Coal-OIl-Gas-CO2'!X$25</f>
        <v>46.495492270446753</v>
      </c>
      <c r="AM218" s="12">
        <f>AL218*'Projection of Coal-OIl-Gas-CO2'!Z$25/'Projection of Coal-OIl-Gas-CO2'!Y$25</f>
        <v>46.610546235075944</v>
      </c>
      <c r="AN218" s="12">
        <f>AM218*'Projection of Coal-OIl-Gas-CO2'!AA$25/'Projection of Coal-OIl-Gas-CO2'!Z$25</f>
        <v>46.714315423643988</v>
      </c>
      <c r="AO218" s="12">
        <f>AN218*'Projection of Coal-OIl-Gas-CO2'!AB$25/'Projection of Coal-OIl-Gas-CO2'!AA$25</f>
        <v>46.797542369026608</v>
      </c>
      <c r="AP218" s="12">
        <f>AO218*'Projection of Coal-OIl-Gas-CO2'!AC$25/'Projection of Coal-OIl-Gas-CO2'!AB$25</f>
        <v>46.878371127538479</v>
      </c>
      <c r="AQ218" s="12">
        <f>AP218*'Projection of Coal-OIl-Gas-CO2'!AD$25/'Projection of Coal-OIl-Gas-CO2'!AC$25</f>
        <v>46.949531047044005</v>
      </c>
      <c r="AR218" s="12">
        <f>AQ218*'Projection of Coal-OIl-Gas-CO2'!AE$25/'Projection of Coal-OIl-Gas-CO2'!AD$25</f>
        <v>47.026900413591264</v>
      </c>
      <c r="AS218" s="12">
        <f>AR218*'Projection of Coal-OIl-Gas-CO2'!AF$25/'Projection of Coal-OIl-Gas-CO2'!AE$25</f>
        <v>47.111245654197354</v>
      </c>
      <c r="AT218" s="12">
        <f>AS218*'Projection of Coal-OIl-Gas-CO2'!AG$25/'Projection of Coal-OIl-Gas-CO2'!AF$25</f>
        <v>47.190052864500537</v>
      </c>
      <c r="AU218" s="12">
        <f>AT218*'Projection of Coal-OIl-Gas-CO2'!AH$25/'Projection of Coal-OIl-Gas-CO2'!AG$25</f>
        <v>47.279011606166989</v>
      </c>
      <c r="AV218" s="12">
        <f>AU218*'Projection of Coal-OIl-Gas-CO2'!AI$25/'Projection of Coal-OIl-Gas-CO2'!AH$25</f>
        <v>47.365869224405458</v>
      </c>
      <c r="AW218" s="12">
        <f>AV218*'Projection of Coal-OIl-Gas-CO2'!AJ$25/'Projection of Coal-OIl-Gas-CO2'!AI$25</f>
        <v>47.461723717607271</v>
      </c>
      <c r="AX218" s="12">
        <f>AW218*'Projection of Coal-OIl-Gas-CO2'!AK$25/'Projection of Coal-OIl-Gas-CO2'!AJ$25</f>
        <v>47.560224651167481</v>
      </c>
      <c r="AY218" s="21">
        <f t="shared" si="300"/>
        <v>47.648293118201792</v>
      </c>
      <c r="AZ218" s="21">
        <f t="shared" si="301"/>
        <v>47.74289999875927</v>
      </c>
      <c r="BA218" s="21">
        <f t="shared" si="302"/>
        <v>47.837991426818888</v>
      </c>
      <c r="BB218" s="21">
        <f t="shared" si="303"/>
        <v>47.930789812315425</v>
      </c>
      <c r="BC218" s="21">
        <f t="shared" si="304"/>
        <v>48.023288390726464</v>
      </c>
      <c r="BD218" s="21">
        <f t="shared" si="305"/>
        <v>48.118016656945997</v>
      </c>
      <c r="BE218" s="21">
        <f t="shared" si="306"/>
        <v>48.211256341197497</v>
      </c>
      <c r="BF218" s="21">
        <f t="shared" si="307"/>
        <v>48.304395527617203</v>
      </c>
      <c r="BG218" s="21">
        <f t="shared" si="308"/>
        <v>48.398103160082883</v>
      </c>
      <c r="BH218" s="21">
        <f t="shared" si="309"/>
        <v>48.491814538129205</v>
      </c>
    </row>
    <row r="219" spans="1:60" x14ac:dyDescent="0.3">
      <c r="A219" s="9" t="s">
        <v>147</v>
      </c>
      <c r="B219" s="9" t="s">
        <v>118</v>
      </c>
      <c r="C219" s="9" t="s">
        <v>27</v>
      </c>
      <c r="D219" s="36" t="s">
        <v>82</v>
      </c>
      <c r="E219" s="36" t="s">
        <v>79</v>
      </c>
      <c r="F219" s="36" t="s">
        <v>90</v>
      </c>
      <c r="G219" s="36" t="s">
        <v>90</v>
      </c>
      <c r="H219" s="36" t="s">
        <v>80</v>
      </c>
      <c r="I219" s="9" t="s">
        <v>145</v>
      </c>
      <c r="J219" s="10">
        <f>SUMIFS('Historical Data'!D$2:D$93,'Historical Data'!$B$2:$B$93,'Final Prices IND without CO2 '!$D219,'Historical Data'!$A$2:$A$93,'Final Prices IND without CO2 '!$C219)</f>
        <v>23.427633555942737</v>
      </c>
      <c r="K219" s="10">
        <f>SUMIFS('Historical Data'!E$2:E$93,'Historical Data'!$B$2:$B$93,'Final Prices IND without CO2 '!$D219,'Historical Data'!$A$2:$A$93,'Final Prices IND without CO2 '!$C219)</f>
        <v>24.413362029227947</v>
      </c>
      <c r="L219" s="10">
        <f>SUMIFS('Historical Data'!F$2:F$93,'Historical Data'!$B$2:$B$93,'Final Prices IND without CO2 '!$D219,'Historical Data'!$A$2:$A$93,'Final Prices IND without CO2 '!$C219)</f>
        <v>21.02868731952708</v>
      </c>
      <c r="M219" s="10">
        <f>SUMIFS('Historical Data'!G$2:G$93,'Historical Data'!$B$2:$B$93,'Final Prices IND without CO2 '!$D219,'Historical Data'!$A$2:$A$93,'Final Prices IND without CO2 '!$C219)</f>
        <v>23.225283780881743</v>
      </c>
      <c r="N219" s="10">
        <f>SUMIFS('Historical Data'!H$2:H$93,'Historical Data'!$B$2:$B$93,'Final Prices IND without CO2 '!$D219,'Historical Data'!$A$2:$A$93,'Final Prices IND without CO2 '!$C219)</f>
        <v>21.223490127380451</v>
      </c>
      <c r="O219" s="10">
        <f>SUMIFS('Historical Data'!I$2:I$93,'Historical Data'!$B$2:$B$93,'Final Prices IND without CO2 '!$D219,'Historical Data'!$A$2:$A$93,'Final Prices IND without CO2 '!$C219)</f>
        <v>21.888691373901075</v>
      </c>
      <c r="P219" s="10">
        <f>SUMIFS('Historical Data'!J$2:J$93,'Historical Data'!$B$2:$B$93,'Final Prices IND without CO2 '!$D219,'Historical Data'!$A$2:$A$93,'Final Prices IND without CO2 '!$C219)</f>
        <v>36.201751073082065</v>
      </c>
      <c r="Q219" s="10">
        <f>SUMIFS('Historical Data'!K$2:K$93,'Historical Data'!$B$2:$B$93,'Final Prices IND without CO2 '!$D219,'Historical Data'!$A$2:$A$93,'Final Prices IND without CO2 '!$C219)</f>
        <v>37.033493398748163</v>
      </c>
      <c r="R219" s="10">
        <f>SUMIFS('Historical Data'!L$2:L$93,'Historical Data'!$B$2:$B$93,'Final Prices IND without CO2 '!$D219,'Historical Data'!$A$2:$A$93,'Final Prices IND without CO2 '!$C219)</f>
        <v>39.80542791472201</v>
      </c>
      <c r="S219" s="10">
        <f>SUMIFS('Historical Data'!M$2:M$93,'Historical Data'!$B$2:$B$93,'Final Prices IND without CO2 '!$D219,'Historical Data'!$A$2:$A$93,'Final Prices IND without CO2 '!$C219)</f>
        <v>38.149105002572909</v>
      </c>
      <c r="T219" s="10">
        <f>SUMIFS('Historical Data'!N$2:N$93,'Historical Data'!$B$2:$B$93,'Final Prices IND without CO2 '!$D219,'Historical Data'!$A$2:$A$93,'Final Prices IND without CO2 '!$C219)</f>
        <v>32.110953394437807</v>
      </c>
      <c r="U219" s="10">
        <f>SUMIFS('Historical Data'!O$2:O$93,'Historical Data'!$B$2:$B$93,'Final Prices IND without CO2 '!$D219,'Historical Data'!$A$2:$A$93,'Final Prices IND without CO2 '!$C219)</f>
        <v>33.427942948079881</v>
      </c>
      <c r="V219" s="10">
        <f>SUMIFS('Historical Data'!P$2:P$93,'Historical Data'!$B$2:$B$93,'Final Prices IND without CO2 '!$D219,'Historical Data'!$A$2:$A$93,'Final Prices IND without CO2 '!$C219)</f>
        <v>35.394750892808936</v>
      </c>
      <c r="W219" s="10">
        <f>SUMIFS('Historical Data'!Q$2:Q$93,'Historical Data'!$B$2:$B$93,'Final Prices IND without CO2 '!$D219,'Historical Data'!$A$2:$A$93,'Final Prices IND without CO2 '!$C219)</f>
        <v>36.137820731376664</v>
      </c>
      <c r="X219" s="10">
        <f>SUMIFS('Historical Data'!R$2:R$93,'Historical Data'!$B$2:$B$93,'Final Prices IND without CO2 '!$D219,'Historical Data'!$A$2:$A$93,'Final Prices IND without CO2 '!$C219)</f>
        <v>35.16264225285385</v>
      </c>
      <c r="Y219" s="10">
        <f>SUMIFS('Historical Data'!S$2:S$93,'Historical Data'!$B$2:$B$93,'Final Prices IND without CO2 '!$D219,'Historical Data'!$A$2:$A$93,'Final Prices IND without CO2 '!$C219)</f>
        <v>32.294610855127253</v>
      </c>
      <c r="Z219" s="10">
        <f>SUMIFS('Historical Data'!T$2:T$93,'Historical Data'!$B$2:$B$93,'Final Prices IND without CO2 '!$D219,'Historical Data'!$A$2:$A$93,'Final Prices IND without CO2 '!$C219)</f>
        <v>27.795068732103548</v>
      </c>
      <c r="AA219" s="10">
        <f>SUMIFS('Historical Data'!U$2:U$93,'Historical Data'!$B$2:$B$93,'Final Prices IND without CO2 '!$D219,'Historical Data'!$A$2:$A$93,'Final Prices IND without CO2 '!$C219)</f>
        <v>28.170245807255586</v>
      </c>
      <c r="AB219" s="12">
        <f>AA219*'Projection of Coal-OIl-Gas-CO2'!O$25/'Projection of Coal-OIl-Gas-CO2'!N$25</f>
        <v>33.622270429114266</v>
      </c>
      <c r="AC219" s="12">
        <f>AB219*'Projection of Coal-OIl-Gas-CO2'!P$25/'Projection of Coal-OIl-Gas-CO2'!O$25</f>
        <v>42.204267875385362</v>
      </c>
      <c r="AD219" s="12">
        <f>AC219*'Projection of Coal-OIl-Gas-CO2'!Q$25/'Projection of Coal-OIl-Gas-CO2'!P$25</f>
        <v>39.721025180954641</v>
      </c>
      <c r="AE219" s="12">
        <f>AD219*'Projection of Coal-OIl-Gas-CO2'!R$25/'Projection of Coal-OIl-Gas-CO2'!Q$25</f>
        <v>36.404780055583238</v>
      </c>
      <c r="AF219" s="12">
        <f>AE219*'Projection of Coal-OIl-Gas-CO2'!S$25/'Projection of Coal-OIl-Gas-CO2'!R$25</f>
        <v>36.320173701825162</v>
      </c>
      <c r="AG219" s="12">
        <f>AF219*'Projection of Coal-OIl-Gas-CO2'!T$25/'Projection of Coal-OIl-Gas-CO2'!S$25</f>
        <v>36.394678769852824</v>
      </c>
      <c r="AH219" s="12">
        <f>AG219*'Projection of Coal-OIl-Gas-CO2'!U$25/'Projection of Coal-OIl-Gas-CO2'!T$25</f>
        <v>36.492310612285735</v>
      </c>
      <c r="AI219" s="12">
        <f>AH219*'Projection of Coal-OIl-Gas-CO2'!V$25/'Projection of Coal-OIl-Gas-CO2'!U$25</f>
        <v>36.604853084426402</v>
      </c>
      <c r="AJ219" s="12">
        <f>AI219*'Projection of Coal-OIl-Gas-CO2'!W$25/'Projection of Coal-OIl-Gas-CO2'!V$25</f>
        <v>36.72511177500251</v>
      </c>
      <c r="AK219" s="12">
        <f>AJ219*'Projection of Coal-OIl-Gas-CO2'!X$25/'Projection of Coal-OIl-Gas-CO2'!W$25</f>
        <v>36.844805287871274</v>
      </c>
      <c r="AL219" s="12">
        <f>AK219*'Projection of Coal-OIl-Gas-CO2'!Y$25/'Projection of Coal-OIl-Gas-CO2'!X$25</f>
        <v>36.953087290910602</v>
      </c>
      <c r="AM219" s="12">
        <f>AL219*'Projection of Coal-OIl-Gas-CO2'!Z$25/'Projection of Coal-OIl-Gas-CO2'!Y$25</f>
        <v>37.04452839606931</v>
      </c>
      <c r="AN219" s="12">
        <f>AM219*'Projection of Coal-OIl-Gas-CO2'!AA$25/'Projection of Coal-OIl-Gas-CO2'!Z$25</f>
        <v>37.127000732547813</v>
      </c>
      <c r="AO219" s="12">
        <f>AN219*'Projection of Coal-OIl-Gas-CO2'!AB$25/'Projection of Coal-OIl-Gas-CO2'!AA$25</f>
        <v>37.193146770098956</v>
      </c>
      <c r="AP219" s="12">
        <f>AO219*'Projection of Coal-OIl-Gas-CO2'!AC$25/'Projection of Coal-OIl-Gas-CO2'!AB$25</f>
        <v>37.257386807639186</v>
      </c>
      <c r="AQ219" s="12">
        <f>AP219*'Projection of Coal-OIl-Gas-CO2'!AD$25/'Projection of Coal-OIl-Gas-CO2'!AC$25</f>
        <v>37.313942370096868</v>
      </c>
      <c r="AR219" s="12">
        <f>AQ219*'Projection of Coal-OIl-Gas-CO2'!AE$25/'Projection of Coal-OIl-Gas-CO2'!AD$25</f>
        <v>37.37543299673726</v>
      </c>
      <c r="AS219" s="12">
        <f>AR219*'Projection of Coal-OIl-Gas-CO2'!AF$25/'Projection of Coal-OIl-Gas-CO2'!AE$25</f>
        <v>37.442467818533757</v>
      </c>
      <c r="AT219" s="12">
        <f>AS219*'Projection of Coal-OIl-Gas-CO2'!AG$25/'Projection of Coal-OIl-Gas-CO2'!AF$25</f>
        <v>37.505101196078137</v>
      </c>
      <c r="AU219" s="12">
        <f>AT219*'Projection of Coal-OIl-Gas-CO2'!AH$25/'Projection of Coal-OIl-Gas-CO2'!AG$25</f>
        <v>37.575802676707028</v>
      </c>
      <c r="AV219" s="12">
        <f>AU219*'Projection of Coal-OIl-Gas-CO2'!AI$25/'Projection of Coal-OIl-Gas-CO2'!AH$25</f>
        <v>37.644834253574253</v>
      </c>
      <c r="AW219" s="12">
        <f>AV219*'Projection of Coal-OIl-Gas-CO2'!AJ$25/'Projection of Coal-OIl-Gas-CO2'!AI$25</f>
        <v>37.721016250614085</v>
      </c>
      <c r="AX219" s="12">
        <f>AW219*'Projection of Coal-OIl-Gas-CO2'!AK$25/'Projection of Coal-OIl-Gas-CO2'!AJ$25</f>
        <v>37.799301551367854</v>
      </c>
      <c r="AY219" s="21">
        <f t="shared" si="300"/>
        <v>37.869295471014226</v>
      </c>
      <c r="AZ219" s="21">
        <f t="shared" si="301"/>
        <v>37.944485906577881</v>
      </c>
      <c r="BA219" s="21">
        <f t="shared" si="302"/>
        <v>38.020061444551899</v>
      </c>
      <c r="BB219" s="21">
        <f t="shared" si="303"/>
        <v>38.093814547750881</v>
      </c>
      <c r="BC219" s="21">
        <f t="shared" si="304"/>
        <v>38.167329374143648</v>
      </c>
      <c r="BD219" s="21">
        <f t="shared" si="305"/>
        <v>38.242616283037265</v>
      </c>
      <c r="BE219" s="21">
        <f t="shared" si="306"/>
        <v>38.316720115965481</v>
      </c>
      <c r="BF219" s="21">
        <f t="shared" si="307"/>
        <v>38.390744076523887</v>
      </c>
      <c r="BG219" s="21">
        <f t="shared" si="308"/>
        <v>38.465219819294603</v>
      </c>
      <c r="BH219" s="21">
        <f t="shared" si="309"/>
        <v>38.539698538929542</v>
      </c>
    </row>
    <row r="220" spans="1:60" x14ac:dyDescent="0.3">
      <c r="A220" s="9" t="s">
        <v>147</v>
      </c>
      <c r="B220" s="9" t="s">
        <v>118</v>
      </c>
      <c r="C220" s="9" t="s">
        <v>29</v>
      </c>
      <c r="D220" s="36" t="s">
        <v>82</v>
      </c>
      <c r="E220" s="36" t="s">
        <v>79</v>
      </c>
      <c r="F220" s="36" t="s">
        <v>90</v>
      </c>
      <c r="G220" s="36" t="s">
        <v>90</v>
      </c>
      <c r="H220" s="36" t="s">
        <v>80</v>
      </c>
      <c r="I220" s="9" t="s">
        <v>145</v>
      </c>
      <c r="J220" s="10">
        <f>SUMIFS('Historical Data'!D$2:D$93,'Historical Data'!$B$2:$B$93,'Final Prices IND without CO2 '!$D220,'Historical Data'!$A$2:$A$93,'Final Prices IND without CO2 '!$C220)</f>
        <v>19.128445026398431</v>
      </c>
      <c r="K220" s="10">
        <f>SUMIFS('Historical Data'!E$2:E$93,'Historical Data'!$B$2:$B$93,'Final Prices IND without CO2 '!$D220,'Historical Data'!$A$2:$A$93,'Final Prices IND without CO2 '!$C220)</f>
        <v>22.26373712131748</v>
      </c>
      <c r="L220" s="10">
        <f>SUMIFS('Historical Data'!F$2:F$93,'Historical Data'!$B$2:$B$93,'Final Prices IND without CO2 '!$D220,'Historical Data'!$A$2:$A$93,'Final Prices IND without CO2 '!$C220)</f>
        <v>21.747312688902586</v>
      </c>
      <c r="M220" s="10">
        <f>SUMIFS('Historical Data'!G$2:G$93,'Historical Data'!$B$2:$B$93,'Final Prices IND without CO2 '!$D220,'Historical Data'!$A$2:$A$93,'Final Prices IND without CO2 '!$C220)</f>
        <v>20.890022741064978</v>
      </c>
      <c r="N220" s="10">
        <f>SUMIFS('Historical Data'!H$2:H$93,'Historical Data'!$B$2:$B$93,'Final Prices IND without CO2 '!$D220,'Historical Data'!$A$2:$A$93,'Final Prices IND without CO2 '!$C220)</f>
        <v>19.313783482103965</v>
      </c>
      <c r="O220" s="10">
        <f>SUMIFS('Historical Data'!I$2:I$93,'Historical Data'!$B$2:$B$93,'Final Prices IND without CO2 '!$D220,'Historical Data'!$A$2:$A$93,'Final Prices IND without CO2 '!$C220)</f>
        <v>20.98116418959323</v>
      </c>
      <c r="P220" s="10">
        <f>SUMIFS('Historical Data'!J$2:J$93,'Historical Data'!$B$2:$B$93,'Final Prices IND without CO2 '!$D220,'Historical Data'!$A$2:$A$93,'Final Prices IND without CO2 '!$C220)</f>
        <v>26.077258174131789</v>
      </c>
      <c r="Q220" s="10">
        <f>SUMIFS('Historical Data'!K$2:K$93,'Historical Data'!$B$2:$B$93,'Final Prices IND without CO2 '!$D220,'Historical Data'!$A$2:$A$93,'Final Prices IND without CO2 '!$C220)</f>
        <v>28.925047590206379</v>
      </c>
      <c r="R220" s="10">
        <f>SUMIFS('Historical Data'!L$2:L$93,'Historical Data'!$B$2:$B$93,'Final Prices IND without CO2 '!$D220,'Historical Data'!$A$2:$A$93,'Final Prices IND without CO2 '!$C220)</f>
        <v>34.252838721128391</v>
      </c>
      <c r="S220" s="10">
        <f>SUMIFS('Historical Data'!M$2:M$93,'Historical Data'!$B$2:$B$93,'Final Prices IND without CO2 '!$D220,'Historical Data'!$A$2:$A$93,'Final Prices IND without CO2 '!$C220)</f>
        <v>34.744844949898201</v>
      </c>
      <c r="T220" s="10">
        <f>SUMIFS('Historical Data'!N$2:N$93,'Historical Data'!$B$2:$B$93,'Final Prices IND without CO2 '!$D220,'Historical Data'!$A$2:$A$93,'Final Prices IND without CO2 '!$C220)</f>
        <v>34.362654973663446</v>
      </c>
      <c r="U220" s="10">
        <f>SUMIFS('Historical Data'!O$2:O$93,'Historical Data'!$B$2:$B$93,'Final Prices IND without CO2 '!$D220,'Historical Data'!$A$2:$A$93,'Final Prices IND without CO2 '!$C220)</f>
        <v>35.205744015688097</v>
      </c>
      <c r="V220" s="10">
        <f>SUMIFS('Historical Data'!P$2:P$93,'Historical Data'!$B$2:$B$93,'Final Prices IND without CO2 '!$D220,'Historical Data'!$A$2:$A$93,'Final Prices IND without CO2 '!$C220)</f>
        <v>38.598026978873222</v>
      </c>
      <c r="W220" s="10">
        <f>SUMIFS('Historical Data'!Q$2:Q$93,'Historical Data'!$B$2:$B$93,'Final Prices IND without CO2 '!$D220,'Historical Data'!$A$2:$A$93,'Final Prices IND without CO2 '!$C220)</f>
        <v>35.702197877104631</v>
      </c>
      <c r="X220" s="10">
        <f>SUMIFS('Historical Data'!R$2:R$93,'Historical Data'!$B$2:$B$93,'Final Prices IND without CO2 '!$D220,'Historical Data'!$A$2:$A$93,'Final Prices IND without CO2 '!$C220)</f>
        <v>36.90573777752585</v>
      </c>
      <c r="Y220" s="10">
        <f>SUMIFS('Historical Data'!S$2:S$93,'Historical Data'!$B$2:$B$93,'Final Prices IND without CO2 '!$D220,'Historical Data'!$A$2:$A$93,'Final Prices IND without CO2 '!$C220)</f>
        <v>32.362647377366741</v>
      </c>
      <c r="Z220" s="10">
        <f>SUMIFS('Historical Data'!T$2:T$93,'Historical Data'!$B$2:$B$93,'Final Prices IND without CO2 '!$D220,'Historical Data'!$A$2:$A$93,'Final Prices IND without CO2 '!$C220)</f>
        <v>25.248510120838088</v>
      </c>
      <c r="AA220" s="10">
        <f>SUMIFS('Historical Data'!U$2:U$93,'Historical Data'!$B$2:$B$93,'Final Prices IND without CO2 '!$D220,'Historical Data'!$A$2:$A$93,'Final Prices IND without CO2 '!$C220)</f>
        <v>25.411838048051788</v>
      </c>
      <c r="AB220" s="12">
        <f>AA220*'Projection of Coal-OIl-Gas-CO2'!O$25/'Projection of Coal-OIl-Gas-CO2'!N$25</f>
        <v>30.330004814242354</v>
      </c>
      <c r="AC220" s="12">
        <f>AB220*'Projection of Coal-OIl-Gas-CO2'!P$25/'Projection of Coal-OIl-Gas-CO2'!O$25</f>
        <v>38.071659989195247</v>
      </c>
      <c r="AD220" s="12">
        <f>AC220*'Projection of Coal-OIl-Gas-CO2'!Q$25/'Projection of Coal-OIl-Gas-CO2'!P$25</f>
        <v>35.831574417466655</v>
      </c>
      <c r="AE220" s="12">
        <f>AD220*'Projection of Coal-OIl-Gas-CO2'!R$25/'Projection of Coal-OIl-Gas-CO2'!Q$25</f>
        <v>32.840053341286556</v>
      </c>
      <c r="AF220" s="12">
        <f>AE220*'Projection of Coal-OIl-Gas-CO2'!S$25/'Projection of Coal-OIl-Gas-CO2'!R$25</f>
        <v>32.763731573480655</v>
      </c>
      <c r="AG220" s="12">
        <f>AF220*'Projection of Coal-OIl-Gas-CO2'!T$25/'Projection of Coal-OIl-Gas-CO2'!S$25</f>
        <v>32.830941165311422</v>
      </c>
      <c r="AH220" s="12">
        <f>AG220*'Projection of Coal-OIl-Gas-CO2'!U$25/'Projection of Coal-OIl-Gas-CO2'!T$25</f>
        <v>32.919012976441984</v>
      </c>
      <c r="AI220" s="12">
        <f>AH220*'Projection of Coal-OIl-Gas-CO2'!V$25/'Projection of Coal-OIl-Gas-CO2'!U$25</f>
        <v>33.020535380439938</v>
      </c>
      <c r="AJ220" s="12">
        <f>AI220*'Projection of Coal-OIl-Gas-CO2'!W$25/'Projection of Coal-OIl-Gas-CO2'!V$25</f>
        <v>33.129018436984786</v>
      </c>
      <c r="AK220" s="12">
        <f>AJ220*'Projection of Coal-OIl-Gas-CO2'!X$25/'Projection of Coal-OIl-Gas-CO2'!W$25</f>
        <v>33.236991657567756</v>
      </c>
      <c r="AL220" s="12">
        <f>AK220*'Projection of Coal-OIl-Gas-CO2'!Y$25/'Projection of Coal-OIl-Gas-CO2'!X$25</f>
        <v>33.334670774164074</v>
      </c>
      <c r="AM220" s="12">
        <f>AL220*'Projection of Coal-OIl-Gas-CO2'!Z$25/'Projection of Coal-OIl-Gas-CO2'!Y$25</f>
        <v>33.41715804002348</v>
      </c>
      <c r="AN220" s="12">
        <f>AM220*'Projection of Coal-OIl-Gas-CO2'!AA$25/'Projection of Coal-OIl-Gas-CO2'!Z$25</f>
        <v>33.491554751801417</v>
      </c>
      <c r="AO220" s="12">
        <f>AN220*'Projection of Coal-OIl-Gas-CO2'!AB$25/'Projection of Coal-OIl-Gas-CO2'!AA$25</f>
        <v>33.551223822681052</v>
      </c>
      <c r="AP220" s="12">
        <f>AO220*'Projection of Coal-OIl-Gas-CO2'!AC$25/'Projection of Coal-OIl-Gas-CO2'!AB$25</f>
        <v>33.609173527534267</v>
      </c>
      <c r="AQ220" s="12">
        <f>AP220*'Projection of Coal-OIl-Gas-CO2'!AD$25/'Projection of Coal-OIl-Gas-CO2'!AC$25</f>
        <v>33.660191214909965</v>
      </c>
      <c r="AR220" s="12">
        <f>AQ220*'Projection of Coal-OIl-Gas-CO2'!AE$25/'Projection of Coal-OIl-Gas-CO2'!AD$25</f>
        <v>33.715660728962142</v>
      </c>
      <c r="AS220" s="12">
        <f>AR220*'Projection of Coal-OIl-Gas-CO2'!AF$25/'Projection of Coal-OIl-Gas-CO2'!AE$25</f>
        <v>33.776131555050348</v>
      </c>
      <c r="AT220" s="12">
        <f>AS220*'Projection of Coal-OIl-Gas-CO2'!AG$25/'Projection of Coal-OIl-Gas-CO2'!AF$25</f>
        <v>33.832631922759262</v>
      </c>
      <c r="AU220" s="12">
        <f>AT220*'Projection of Coal-OIl-Gas-CO2'!AH$25/'Projection of Coal-OIl-Gas-CO2'!AG$25</f>
        <v>33.896410371402979</v>
      </c>
      <c r="AV220" s="12">
        <f>AU220*'Projection of Coal-OIl-Gas-CO2'!AI$25/'Projection of Coal-OIl-Gas-CO2'!AH$25</f>
        <v>33.958682431915129</v>
      </c>
      <c r="AW220" s="12">
        <f>AV220*'Projection of Coal-OIl-Gas-CO2'!AJ$25/'Projection of Coal-OIl-Gas-CO2'!AI$25</f>
        <v>34.027404749221098</v>
      </c>
      <c r="AX220" s="12">
        <f>AW220*'Projection of Coal-OIl-Gas-CO2'!AK$25/'Projection of Coal-OIl-Gas-CO2'!AJ$25</f>
        <v>34.098024416436978</v>
      </c>
      <c r="AY220" s="21">
        <f t="shared" si="300"/>
        <v>34.161164587899151</v>
      </c>
      <c r="AZ220" s="21">
        <f t="shared" si="301"/>
        <v>34.228992436629326</v>
      </c>
      <c r="BA220" s="21">
        <f t="shared" si="302"/>
        <v>34.297167678852276</v>
      </c>
      <c r="BB220" s="21">
        <f t="shared" si="303"/>
        <v>34.363698937644187</v>
      </c>
      <c r="BC220" s="21">
        <f t="shared" si="304"/>
        <v>34.430015251502653</v>
      </c>
      <c r="BD220" s="21">
        <f t="shared" si="305"/>
        <v>34.497930126972093</v>
      </c>
      <c r="BE220" s="21">
        <f t="shared" si="306"/>
        <v>34.56477777232088</v>
      </c>
      <c r="BF220" s="21">
        <f t="shared" si="307"/>
        <v>34.631553366337954</v>
      </c>
      <c r="BG220" s="21">
        <f t="shared" si="308"/>
        <v>34.698736504417283</v>
      </c>
      <c r="BH220" s="21">
        <f t="shared" si="309"/>
        <v>34.765922327868708</v>
      </c>
    </row>
    <row r="221" spans="1:60" x14ac:dyDescent="0.3">
      <c r="A221" s="9" t="s">
        <v>147</v>
      </c>
      <c r="B221" s="9" t="s">
        <v>118</v>
      </c>
      <c r="C221" s="9" t="s">
        <v>31</v>
      </c>
      <c r="D221" s="36" t="s">
        <v>82</v>
      </c>
      <c r="E221" s="36" t="s">
        <v>79</v>
      </c>
      <c r="F221" s="36" t="s">
        <v>90</v>
      </c>
      <c r="G221" s="36" t="s">
        <v>90</v>
      </c>
      <c r="H221" s="36" t="s">
        <v>80</v>
      </c>
      <c r="I221" s="9" t="s">
        <v>145</v>
      </c>
      <c r="J221" s="10">
        <f>SUMIFS('Historical Data'!D$2:D$93,'Historical Data'!$B$2:$B$93,'Final Prices IND without CO2 '!$D221,'Historical Data'!$A$2:$A$93,'Final Prices IND without CO2 '!$C221)</f>
        <v>36.377753872848238</v>
      </c>
      <c r="K221" s="10">
        <f>SUMIFS('Historical Data'!E$2:E$93,'Historical Data'!$B$2:$B$93,'Final Prices IND without CO2 '!$D221,'Historical Data'!$A$2:$A$93,'Final Prices IND without CO2 '!$C221)</f>
        <v>36.271906349456408</v>
      </c>
      <c r="L221" s="10">
        <f>SUMIFS('Historical Data'!F$2:F$93,'Historical Data'!$B$2:$B$93,'Final Prices IND without CO2 '!$D221,'Historical Data'!$A$2:$A$93,'Final Prices IND without CO2 '!$C221)</f>
        <v>30.997574362118787</v>
      </c>
      <c r="M221" s="10">
        <f>SUMIFS('Historical Data'!G$2:G$93,'Historical Data'!$B$2:$B$93,'Final Prices IND without CO2 '!$D221,'Historical Data'!$A$2:$A$93,'Final Prices IND without CO2 '!$C221)</f>
        <v>30.236670217052314</v>
      </c>
      <c r="N221" s="10">
        <f>SUMIFS('Historical Data'!H$2:H$93,'Historical Data'!$B$2:$B$93,'Final Prices IND without CO2 '!$D221,'Historical Data'!$A$2:$A$93,'Final Prices IND without CO2 '!$C221)</f>
        <v>26.698377077392102</v>
      </c>
      <c r="O221" s="10">
        <f>SUMIFS('Historical Data'!I$2:I$93,'Historical Data'!$B$2:$B$93,'Final Prices IND without CO2 '!$D221,'Historical Data'!$A$2:$A$93,'Final Prices IND without CO2 '!$C221)</f>
        <v>31.081343947086935</v>
      </c>
      <c r="P221" s="10">
        <f>SUMIFS('Historical Data'!J$2:J$93,'Historical Data'!$B$2:$B$93,'Final Prices IND without CO2 '!$D221,'Historical Data'!$A$2:$A$93,'Final Prices IND without CO2 '!$C221)</f>
        <v>35.109927299771364</v>
      </c>
      <c r="Q221" s="10">
        <f>SUMIFS('Historical Data'!K$2:K$93,'Historical Data'!$B$2:$B$93,'Final Prices IND without CO2 '!$D221,'Historical Data'!$A$2:$A$93,'Final Prices IND without CO2 '!$C221)</f>
        <v>35.878422187957341</v>
      </c>
      <c r="R221" s="10">
        <f>SUMIFS('Historical Data'!L$2:L$93,'Historical Data'!$B$2:$B$93,'Final Prices IND without CO2 '!$D221,'Historical Data'!$A$2:$A$93,'Final Prices IND without CO2 '!$C221)</f>
        <v>39.232812721821588</v>
      </c>
      <c r="S221" s="10">
        <f>SUMIFS('Historical Data'!M$2:M$93,'Historical Data'!$B$2:$B$93,'Final Prices IND without CO2 '!$D221,'Historical Data'!$A$2:$A$93,'Final Prices IND without CO2 '!$C221)</f>
        <v>37.642766540254513</v>
      </c>
      <c r="T221" s="10">
        <f>SUMIFS('Historical Data'!N$2:N$93,'Historical Data'!$B$2:$B$93,'Final Prices IND without CO2 '!$D221,'Historical Data'!$A$2:$A$93,'Final Prices IND without CO2 '!$C221)</f>
        <v>36.834654451819716</v>
      </c>
      <c r="U221" s="10">
        <f>SUMIFS('Historical Data'!O$2:O$93,'Historical Data'!$B$2:$B$93,'Final Prices IND without CO2 '!$D221,'Historical Data'!$A$2:$A$93,'Final Prices IND without CO2 '!$C221)</f>
        <v>42.029034113704881</v>
      </c>
      <c r="V221" s="10">
        <f>SUMIFS('Historical Data'!P$2:P$93,'Historical Data'!$B$2:$B$93,'Final Prices IND without CO2 '!$D221,'Historical Data'!$A$2:$A$93,'Final Prices IND without CO2 '!$C221)</f>
        <v>46.602566282983368</v>
      </c>
      <c r="W221" s="10">
        <f>SUMIFS('Historical Data'!Q$2:Q$93,'Historical Data'!$B$2:$B$93,'Final Prices IND without CO2 '!$D221,'Historical Data'!$A$2:$A$93,'Final Prices IND without CO2 '!$C221)</f>
        <v>47.5771318987399</v>
      </c>
      <c r="X221" s="10">
        <f>SUMIFS('Historical Data'!R$2:R$93,'Historical Data'!$B$2:$B$93,'Final Prices IND without CO2 '!$D221,'Historical Data'!$A$2:$A$93,'Final Prices IND without CO2 '!$C221)</f>
        <v>49.489325015811019</v>
      </c>
      <c r="Y221" s="10">
        <f>SUMIFS('Historical Data'!S$2:S$93,'Historical Data'!$B$2:$B$93,'Final Prices IND without CO2 '!$D221,'Historical Data'!$A$2:$A$93,'Final Prices IND without CO2 '!$C221)</f>
        <v>44.973577050210373</v>
      </c>
      <c r="Z221" s="10">
        <f>SUMIFS('Historical Data'!T$2:T$93,'Historical Data'!$B$2:$B$93,'Final Prices IND without CO2 '!$D221,'Historical Data'!$A$2:$A$93,'Final Prices IND without CO2 '!$C221)</f>
        <v>34.642575664570771</v>
      </c>
      <c r="AA221" s="10">
        <f>SUMIFS('Historical Data'!U$2:U$93,'Historical Data'!$B$2:$B$93,'Final Prices IND without CO2 '!$D221,'Historical Data'!$A$2:$A$93,'Final Prices IND without CO2 '!$C221)</f>
        <v>30.834307721181723</v>
      </c>
      <c r="AB221" s="12">
        <f>AA221*'Projection of Coal-OIl-Gas-CO2'!O$25/'Projection of Coal-OIl-Gas-CO2'!N$25</f>
        <v>36.801930653692715</v>
      </c>
      <c r="AC221" s="12">
        <f>AB221*'Projection of Coal-OIl-Gas-CO2'!P$25/'Projection of Coal-OIl-Gas-CO2'!O$25</f>
        <v>46.195528137054495</v>
      </c>
      <c r="AD221" s="12">
        <f>AC221*'Projection of Coal-OIl-Gas-CO2'!Q$25/'Projection of Coal-OIl-Gas-CO2'!P$25</f>
        <v>43.477445025165856</v>
      </c>
      <c r="AE221" s="12">
        <f>AD221*'Projection of Coal-OIl-Gas-CO2'!R$25/'Projection of Coal-OIl-Gas-CO2'!Q$25</f>
        <v>39.847582390164149</v>
      </c>
      <c r="AF221" s="12">
        <f>AE221*'Projection of Coal-OIl-Gas-CO2'!S$25/'Projection of Coal-OIl-Gas-CO2'!R$25</f>
        <v>39.754974808221363</v>
      </c>
      <c r="AG221" s="12">
        <f>AF221*'Projection of Coal-OIl-Gas-CO2'!T$25/'Projection of Coal-OIl-Gas-CO2'!S$25</f>
        <v>39.836525825208263</v>
      </c>
      <c r="AH221" s="12">
        <f>AG221*'Projection of Coal-OIl-Gas-CO2'!U$25/'Projection of Coal-OIl-Gas-CO2'!T$25</f>
        <v>39.94339071710732</v>
      </c>
      <c r="AI221" s="12">
        <f>AH221*'Projection of Coal-OIl-Gas-CO2'!V$25/'Projection of Coal-OIl-Gas-CO2'!U$25</f>
        <v>40.066576337901374</v>
      </c>
      <c r="AJ221" s="12">
        <f>AI221*'Projection of Coal-OIl-Gas-CO2'!W$25/'Projection of Coal-OIl-Gas-CO2'!V$25</f>
        <v>40.198207900392575</v>
      </c>
      <c r="AK221" s="12">
        <f>AJ221*'Projection of Coal-OIl-Gas-CO2'!X$25/'Projection of Coal-OIl-Gas-CO2'!W$25</f>
        <v>40.329220836285167</v>
      </c>
      <c r="AL221" s="12">
        <f>AK221*'Projection of Coal-OIl-Gas-CO2'!Y$25/'Projection of Coal-OIl-Gas-CO2'!X$25</f>
        <v>40.447743075147585</v>
      </c>
      <c r="AM221" s="12">
        <f>AL221*'Projection of Coal-OIl-Gas-CO2'!Z$25/'Projection of Coal-OIl-Gas-CO2'!Y$25</f>
        <v>40.547831771359895</v>
      </c>
      <c r="AN221" s="12">
        <f>AM221*'Projection of Coal-OIl-Gas-CO2'!AA$25/'Projection of Coal-OIl-Gas-CO2'!Z$25</f>
        <v>40.638103521875038</v>
      </c>
      <c r="AO221" s="12">
        <f>AN221*'Projection of Coal-OIl-Gas-CO2'!AB$25/'Projection of Coal-OIl-Gas-CO2'!AA$25</f>
        <v>40.710504994348639</v>
      </c>
      <c r="AP221" s="12">
        <f>AO221*'Projection of Coal-OIl-Gas-CO2'!AC$25/'Projection of Coal-OIl-Gas-CO2'!AB$25</f>
        <v>40.780820216270676</v>
      </c>
      <c r="AQ221" s="12">
        <f>AP221*'Projection of Coal-OIl-Gas-CO2'!AD$25/'Projection of Coal-OIl-Gas-CO2'!AC$25</f>
        <v>40.842724241819347</v>
      </c>
      <c r="AR221" s="12">
        <f>AQ221*'Projection of Coal-OIl-Gas-CO2'!AE$25/'Projection of Coal-OIl-Gas-CO2'!AD$25</f>
        <v>40.910030040880208</v>
      </c>
      <c r="AS221" s="12">
        <f>AR221*'Projection of Coal-OIl-Gas-CO2'!AF$25/'Projection of Coal-OIl-Gas-CO2'!AE$25</f>
        <v>40.983404349981029</v>
      </c>
      <c r="AT221" s="12">
        <f>AS221*'Projection of Coal-OIl-Gas-CO2'!AG$25/'Projection of Coal-OIl-Gas-CO2'!AF$25</f>
        <v>41.051960969970587</v>
      </c>
      <c r="AU221" s="12">
        <f>AT221*'Projection of Coal-OIl-Gas-CO2'!AH$25/'Projection of Coal-OIl-Gas-CO2'!AG$25</f>
        <v>41.129348694059701</v>
      </c>
      <c r="AV221" s="12">
        <f>AU221*'Projection of Coal-OIl-Gas-CO2'!AI$25/'Projection of Coal-OIl-Gas-CO2'!AH$25</f>
        <v>41.204908591483601</v>
      </c>
      <c r="AW221" s="12">
        <f>AV221*'Projection of Coal-OIl-Gas-CO2'!AJ$25/'Projection of Coal-OIl-Gas-CO2'!AI$25</f>
        <v>41.288295124764588</v>
      </c>
      <c r="AX221" s="12">
        <f>AW221*'Projection of Coal-OIl-Gas-CO2'!AK$25/'Projection of Coal-OIl-Gas-CO2'!AJ$25</f>
        <v>41.373983871323745</v>
      </c>
      <c r="AY221" s="21">
        <f t="shared" si="300"/>
        <v>41.450597120343815</v>
      </c>
      <c r="AZ221" s="21">
        <f t="shared" si="301"/>
        <v>41.532898320117596</v>
      </c>
      <c r="BA221" s="21">
        <f t="shared" si="302"/>
        <v>41.615621041460827</v>
      </c>
      <c r="BB221" s="21">
        <f t="shared" si="303"/>
        <v>41.696348980257994</v>
      </c>
      <c r="BC221" s="21">
        <f t="shared" si="304"/>
        <v>41.77681610839646</v>
      </c>
      <c r="BD221" s="21">
        <f t="shared" si="305"/>
        <v>41.859222904989039</v>
      </c>
      <c r="BE221" s="21">
        <f t="shared" si="306"/>
        <v>41.940334742047924</v>
      </c>
      <c r="BF221" s="21">
        <f t="shared" si="307"/>
        <v>42.021359153202013</v>
      </c>
      <c r="BG221" s="21">
        <f t="shared" si="308"/>
        <v>42.102878071640532</v>
      </c>
      <c r="BH221" s="21">
        <f t="shared" si="309"/>
        <v>42.184400248465522</v>
      </c>
    </row>
    <row r="222" spans="1:60" x14ac:dyDescent="0.3">
      <c r="A222" s="9" t="s">
        <v>147</v>
      </c>
      <c r="B222" s="9" t="s">
        <v>118</v>
      </c>
      <c r="C222" s="9" t="s">
        <v>33</v>
      </c>
      <c r="D222" s="36" t="s">
        <v>82</v>
      </c>
      <c r="E222" s="36" t="s">
        <v>79</v>
      </c>
      <c r="F222" s="36" t="s">
        <v>90</v>
      </c>
      <c r="G222" s="36" t="s">
        <v>90</v>
      </c>
      <c r="H222" s="36" t="s">
        <v>80</v>
      </c>
      <c r="I222" s="9" t="s">
        <v>145</v>
      </c>
      <c r="J222" s="10">
        <f>SUMIFS('Historical Data'!D$2:D$93,'Historical Data'!$B$2:$B$93,'Final Prices IND without CO2 '!$D222,'Historical Data'!$A$2:$A$93,'Final Prices IND without CO2 '!$C222)</f>
        <v>16.131358182378012</v>
      </c>
      <c r="K222" s="10">
        <f>SUMIFS('Historical Data'!E$2:E$93,'Historical Data'!$B$2:$B$93,'Final Prices IND without CO2 '!$D222,'Historical Data'!$A$2:$A$93,'Final Prices IND without CO2 '!$C222)</f>
        <v>16.574151974033413</v>
      </c>
      <c r="L222" s="10">
        <f>SUMIFS('Historical Data'!F$2:F$93,'Historical Data'!$B$2:$B$93,'Final Prices IND without CO2 '!$D222,'Historical Data'!$A$2:$A$93,'Final Prices IND without CO2 '!$C222)</f>
        <v>18.567379692888462</v>
      </c>
      <c r="M222" s="10">
        <f>SUMIFS('Historical Data'!G$2:G$93,'Historical Data'!$B$2:$B$93,'Final Prices IND without CO2 '!$D222,'Historical Data'!$A$2:$A$93,'Final Prices IND without CO2 '!$C222)</f>
        <v>15.882531202165795</v>
      </c>
      <c r="N222" s="10">
        <f>SUMIFS('Historical Data'!H$2:H$93,'Historical Data'!$B$2:$B$93,'Final Prices IND without CO2 '!$D222,'Historical Data'!$A$2:$A$93,'Final Prices IND without CO2 '!$C222)</f>
        <v>18.973749709006913</v>
      </c>
      <c r="O222" s="10">
        <f>SUMIFS('Historical Data'!I$2:I$93,'Historical Data'!$B$2:$B$93,'Final Prices IND without CO2 '!$D222,'Historical Data'!$A$2:$A$93,'Final Prices IND without CO2 '!$C222)</f>
        <v>20.24128123741017</v>
      </c>
      <c r="P222" s="10">
        <f>SUMIFS('Historical Data'!J$2:J$93,'Historical Data'!$B$2:$B$93,'Final Prices IND without CO2 '!$D222,'Historical Data'!$A$2:$A$93,'Final Prices IND without CO2 '!$C222)</f>
        <v>31.266551075056832</v>
      </c>
      <c r="Q222" s="10">
        <f>SUMIFS('Historical Data'!K$2:K$93,'Historical Data'!$B$2:$B$93,'Final Prices IND without CO2 '!$D222,'Historical Data'!$A$2:$A$93,'Final Prices IND without CO2 '!$C222)</f>
        <v>33.186046014229049</v>
      </c>
      <c r="R222" s="10">
        <f>SUMIFS('Historical Data'!L$2:L$93,'Historical Data'!$B$2:$B$93,'Final Prices IND without CO2 '!$D222,'Historical Data'!$A$2:$A$93,'Final Prices IND without CO2 '!$C222)</f>
        <v>33.530229743772061</v>
      </c>
      <c r="S222" s="10">
        <f>SUMIFS('Historical Data'!M$2:M$93,'Historical Data'!$B$2:$B$93,'Final Prices IND without CO2 '!$D222,'Historical Data'!$A$2:$A$93,'Final Prices IND without CO2 '!$C222)</f>
        <v>29.176890411235696</v>
      </c>
      <c r="T222" s="10">
        <f>SUMIFS('Historical Data'!N$2:N$93,'Historical Data'!$B$2:$B$93,'Final Prices IND without CO2 '!$D222,'Historical Data'!$A$2:$A$93,'Final Prices IND without CO2 '!$C222)</f>
        <v>26.99529157729015</v>
      </c>
      <c r="U222" s="10">
        <f>SUMIFS('Historical Data'!O$2:O$93,'Historical Data'!$B$2:$B$93,'Final Prices IND without CO2 '!$D222,'Historical Data'!$A$2:$A$93,'Final Prices IND without CO2 '!$C222)</f>
        <v>27.881184705948304</v>
      </c>
      <c r="V222" s="10">
        <f>SUMIFS('Historical Data'!P$2:P$93,'Historical Data'!$B$2:$B$93,'Final Prices IND without CO2 '!$D222,'Historical Data'!$A$2:$A$93,'Final Prices IND without CO2 '!$C222)</f>
        <v>31.068219928706156</v>
      </c>
      <c r="W222" s="10">
        <f>SUMIFS('Historical Data'!Q$2:Q$93,'Historical Data'!$B$2:$B$93,'Final Prices IND without CO2 '!$D222,'Historical Data'!$A$2:$A$93,'Final Prices IND without CO2 '!$C222)</f>
        <v>32.002634278088948</v>
      </c>
      <c r="X222" s="10">
        <f>SUMIFS('Historical Data'!R$2:R$93,'Historical Data'!$B$2:$B$93,'Final Prices IND without CO2 '!$D222,'Historical Data'!$A$2:$A$93,'Final Prices IND without CO2 '!$C222)</f>
        <v>34.00096963455195</v>
      </c>
      <c r="Y222" s="10">
        <f>SUMIFS('Historical Data'!S$2:S$93,'Historical Data'!$B$2:$B$93,'Final Prices IND without CO2 '!$D222,'Historical Data'!$A$2:$A$93,'Final Prices IND without CO2 '!$C222)</f>
        <v>33.376532517171341</v>
      </c>
      <c r="Z222" s="10">
        <f>SUMIFS('Historical Data'!T$2:T$93,'Historical Data'!$B$2:$B$93,'Final Prices IND without CO2 '!$D222,'Historical Data'!$A$2:$A$93,'Final Prices IND without CO2 '!$C222)</f>
        <v>31.547224711648447</v>
      </c>
      <c r="AA222" s="10">
        <f>SUMIFS('Historical Data'!U$2:U$93,'Historical Data'!$B$2:$B$93,'Final Prices IND without CO2 '!$D222,'Historical Data'!$A$2:$A$93,'Final Prices IND without CO2 '!$C222)</f>
        <v>29.482601738158287</v>
      </c>
      <c r="AB222" s="12">
        <f>AA222*'Projection of Coal-OIl-Gas-CO2'!O$25/'Projection of Coal-OIl-Gas-CO2'!N$25</f>
        <v>35.188617642055441</v>
      </c>
      <c r="AC222" s="12">
        <f>AB222*'Projection of Coal-OIl-Gas-CO2'!P$25/'Projection of Coal-OIl-Gas-CO2'!O$25</f>
        <v>44.170421157633356</v>
      </c>
      <c r="AD222" s="12">
        <f>AC222*'Projection of Coal-OIl-Gas-CO2'!Q$25/'Projection of Coal-OIl-Gas-CO2'!P$25</f>
        <v>41.571492632833795</v>
      </c>
      <c r="AE222" s="12">
        <f>AD222*'Projection of Coal-OIl-Gas-CO2'!R$25/'Projection of Coal-OIl-Gas-CO2'!Q$25</f>
        <v>38.100754927298702</v>
      </c>
      <c r="AF222" s="12">
        <f>AE222*'Projection of Coal-OIl-Gas-CO2'!S$25/'Projection of Coal-OIl-Gas-CO2'!R$25</f>
        <v>38.012207051308046</v>
      </c>
      <c r="AG222" s="12">
        <f>AF222*'Projection of Coal-OIl-Gas-CO2'!T$25/'Projection of Coal-OIl-Gas-CO2'!S$25</f>
        <v>38.090183057025691</v>
      </c>
      <c r="AH222" s="12">
        <f>AG222*'Projection of Coal-OIl-Gas-CO2'!U$25/'Projection of Coal-OIl-Gas-CO2'!T$25</f>
        <v>38.19236323490226</v>
      </c>
      <c r="AI222" s="12">
        <f>AH222*'Projection of Coal-OIl-Gas-CO2'!V$25/'Projection of Coal-OIl-Gas-CO2'!U$25</f>
        <v>38.31014867800608</v>
      </c>
      <c r="AJ222" s="12">
        <f>AI222*'Projection of Coal-OIl-Gas-CO2'!W$25/'Projection of Coal-OIl-Gas-CO2'!V$25</f>
        <v>38.436009811915483</v>
      </c>
      <c r="AK222" s="12">
        <f>AJ222*'Projection of Coal-OIl-Gas-CO2'!X$25/'Projection of Coal-OIl-Gas-CO2'!W$25</f>
        <v>38.561279438410608</v>
      </c>
      <c r="AL222" s="12">
        <f>AK222*'Projection of Coal-OIl-Gas-CO2'!Y$25/'Projection of Coal-OIl-Gas-CO2'!X$25</f>
        <v>38.674605931649666</v>
      </c>
      <c r="AM222" s="12">
        <f>AL222*'Projection of Coal-OIl-Gas-CO2'!Z$25/'Projection of Coal-OIl-Gas-CO2'!Y$25</f>
        <v>38.770306966860261</v>
      </c>
      <c r="AN222" s="12">
        <f>AM222*'Projection of Coal-OIl-Gas-CO2'!AA$25/'Projection of Coal-OIl-Gas-CO2'!Z$25</f>
        <v>38.856621408965154</v>
      </c>
      <c r="AO222" s="12">
        <f>AN222*'Projection of Coal-OIl-Gas-CO2'!AB$25/'Projection of Coal-OIl-Gas-CO2'!AA$25</f>
        <v>38.925848965409664</v>
      </c>
      <c r="AP222" s="12">
        <f>AO222*'Projection of Coal-OIl-Gas-CO2'!AC$25/'Projection of Coal-OIl-Gas-CO2'!AB$25</f>
        <v>38.99308172778602</v>
      </c>
      <c r="AQ222" s="12">
        <f>AP222*'Projection of Coal-OIl-Gas-CO2'!AD$25/'Projection of Coal-OIl-Gas-CO2'!AC$25</f>
        <v>39.052272021524523</v>
      </c>
      <c r="AR222" s="12">
        <f>AQ222*'Projection of Coal-OIl-Gas-CO2'!AE$25/'Projection of Coal-OIl-Gas-CO2'!AD$25</f>
        <v>39.116627287299366</v>
      </c>
      <c r="AS222" s="12">
        <f>AR222*'Projection of Coal-OIl-Gas-CO2'!AF$25/'Projection of Coal-OIl-Gas-CO2'!AE$25</f>
        <v>39.186785033424016</v>
      </c>
      <c r="AT222" s="12">
        <f>AS222*'Projection of Coal-OIl-Gas-CO2'!AG$25/'Projection of Coal-OIl-Gas-CO2'!AF$25</f>
        <v>39.252336286980388</v>
      </c>
      <c r="AU222" s="12">
        <f>AT222*'Projection of Coal-OIl-Gas-CO2'!AH$25/'Projection of Coal-OIl-Gas-CO2'!AG$25</f>
        <v>39.326331509100278</v>
      </c>
      <c r="AV222" s="12">
        <f>AU222*'Projection of Coal-OIl-Gas-CO2'!AI$25/'Projection of Coal-OIl-Gas-CO2'!AH$25</f>
        <v>39.398579032322431</v>
      </c>
      <c r="AW222" s="12">
        <f>AV222*'Projection of Coal-OIl-Gas-CO2'!AJ$25/'Projection of Coal-OIl-Gas-CO2'!AI$25</f>
        <v>39.478310089470838</v>
      </c>
      <c r="AX222" s="12">
        <f>AW222*'Projection of Coal-OIl-Gas-CO2'!AK$25/'Projection of Coal-OIl-Gas-CO2'!AJ$25</f>
        <v>39.560242436098818</v>
      </c>
      <c r="AY222" s="21">
        <f t="shared" si="300"/>
        <v>39.633497134376796</v>
      </c>
      <c r="AZ222" s="21">
        <f t="shared" si="301"/>
        <v>39.712190436572655</v>
      </c>
      <c r="BA222" s="21">
        <f t="shared" si="302"/>
        <v>39.791286781790234</v>
      </c>
      <c r="BB222" s="21">
        <f t="shared" si="303"/>
        <v>39.86847579119565</v>
      </c>
      <c r="BC222" s="21">
        <f t="shared" si="304"/>
        <v>39.945415423288935</v>
      </c>
      <c r="BD222" s="21">
        <f t="shared" si="305"/>
        <v>40.024209693179031</v>
      </c>
      <c r="BE222" s="21">
        <f t="shared" si="306"/>
        <v>40.101765771618716</v>
      </c>
      <c r="BF222" s="21">
        <f t="shared" si="307"/>
        <v>40.179238256706626</v>
      </c>
      <c r="BG222" s="21">
        <f t="shared" si="308"/>
        <v>40.257183571003324</v>
      </c>
      <c r="BH222" s="21">
        <f t="shared" si="309"/>
        <v>40.335132000846244</v>
      </c>
    </row>
    <row r="223" spans="1:60" x14ac:dyDescent="0.3">
      <c r="A223" s="9" t="s">
        <v>147</v>
      </c>
      <c r="B223" s="9" t="s">
        <v>118</v>
      </c>
      <c r="C223" s="9" t="s">
        <v>35</v>
      </c>
      <c r="D223" s="36" t="s">
        <v>82</v>
      </c>
      <c r="E223" s="36" t="s">
        <v>79</v>
      </c>
      <c r="F223" s="36" t="s">
        <v>90</v>
      </c>
      <c r="G223" s="36" t="s">
        <v>90</v>
      </c>
      <c r="H223" s="36" t="s">
        <v>80</v>
      </c>
      <c r="I223" s="9" t="s">
        <v>145</v>
      </c>
      <c r="J223" s="10">
        <f>SUMIFS('Historical Data'!D$2:D$93,'Historical Data'!$B$2:$B$93,'Final Prices IND without CO2 '!$D223,'Historical Data'!$A$2:$A$93,'Final Prices IND without CO2 '!$C223)</f>
        <v>25.222122001158535</v>
      </c>
      <c r="K223" s="10">
        <f>SUMIFS('Historical Data'!E$2:E$93,'Historical Data'!$B$2:$B$93,'Final Prices IND without CO2 '!$D223,'Historical Data'!$A$2:$A$93,'Final Prices IND without CO2 '!$C223)</f>
        <v>25.81717672648719</v>
      </c>
      <c r="L223" s="10">
        <f>SUMIFS('Historical Data'!F$2:F$93,'Historical Data'!$B$2:$B$93,'Final Prices IND without CO2 '!$D223,'Historical Data'!$A$2:$A$93,'Final Prices IND without CO2 '!$C223)</f>
        <v>29.174509001629584</v>
      </c>
      <c r="M223" s="10">
        <f>SUMIFS('Historical Data'!G$2:G$93,'Historical Data'!$B$2:$B$93,'Final Prices IND without CO2 '!$D223,'Historical Data'!$A$2:$A$93,'Final Prices IND without CO2 '!$C223)</f>
        <v>36.222737245235976</v>
      </c>
      <c r="N223" s="10">
        <f>SUMIFS('Historical Data'!H$2:H$93,'Historical Data'!$B$2:$B$93,'Final Prices IND without CO2 '!$D223,'Historical Data'!$A$2:$A$93,'Final Prices IND without CO2 '!$C223)</f>
        <v>32.533942520542084</v>
      </c>
      <c r="O223" s="10">
        <f>SUMIFS('Historical Data'!I$2:I$93,'Historical Data'!$B$2:$B$93,'Final Prices IND without CO2 '!$D223,'Historical Data'!$A$2:$A$93,'Final Prices IND without CO2 '!$C223)</f>
        <v>36.080159100252061</v>
      </c>
      <c r="P223" s="10">
        <f>SUMIFS('Historical Data'!J$2:J$93,'Historical Data'!$B$2:$B$93,'Final Prices IND without CO2 '!$D223,'Historical Data'!$A$2:$A$93,'Final Prices IND without CO2 '!$C223)</f>
        <v>43.488015215111723</v>
      </c>
      <c r="Q223" s="10">
        <f>SUMIFS('Historical Data'!K$2:K$93,'Historical Data'!$B$2:$B$93,'Final Prices IND without CO2 '!$D223,'Historical Data'!$A$2:$A$93,'Final Prices IND without CO2 '!$C223)</f>
        <v>39.063969029711373</v>
      </c>
      <c r="R223" s="10">
        <f>SUMIFS('Historical Data'!L$2:L$93,'Historical Data'!$B$2:$B$93,'Final Prices IND without CO2 '!$D223,'Historical Data'!$A$2:$A$93,'Final Prices IND without CO2 '!$C223)</f>
        <v>47.879089383686193</v>
      </c>
      <c r="S223" s="10">
        <f>SUMIFS('Historical Data'!M$2:M$93,'Historical Data'!$B$2:$B$93,'Final Prices IND without CO2 '!$D223,'Historical Data'!$A$2:$A$93,'Final Prices IND without CO2 '!$C223)</f>
        <v>39.710469206678063</v>
      </c>
      <c r="T223" s="10">
        <f>SUMIFS('Historical Data'!N$2:N$93,'Historical Data'!$B$2:$B$93,'Final Prices IND without CO2 '!$D223,'Historical Data'!$A$2:$A$93,'Final Prices IND without CO2 '!$C223)</f>
        <v>42.696135234800963</v>
      </c>
      <c r="U223" s="10">
        <f>SUMIFS('Historical Data'!O$2:O$93,'Historical Data'!$B$2:$B$93,'Final Prices IND without CO2 '!$D223,'Historical Data'!$A$2:$A$93,'Final Prices IND without CO2 '!$C223)</f>
        <v>42.716114560981708</v>
      </c>
      <c r="V223" s="10">
        <f>SUMIFS('Historical Data'!P$2:P$93,'Historical Data'!$B$2:$B$93,'Final Prices IND without CO2 '!$D223,'Historical Data'!$A$2:$A$93,'Final Prices IND without CO2 '!$C223)</f>
        <v>46.68841960135687</v>
      </c>
      <c r="W223" s="10">
        <f>SUMIFS('Historical Data'!Q$2:Q$93,'Historical Data'!$B$2:$B$93,'Final Prices IND without CO2 '!$D223,'Historical Data'!$A$2:$A$93,'Final Prices IND without CO2 '!$C223)</f>
        <v>41.873647136905703</v>
      </c>
      <c r="X223" s="10">
        <f>SUMIFS('Historical Data'!R$2:R$93,'Historical Data'!$B$2:$B$93,'Final Prices IND without CO2 '!$D223,'Historical Data'!$A$2:$A$93,'Final Prices IND without CO2 '!$C223)</f>
        <v>37.527110581075057</v>
      </c>
      <c r="Y223" s="10">
        <f>SUMIFS('Historical Data'!S$2:S$93,'Historical Data'!$B$2:$B$93,'Final Prices IND without CO2 '!$D223,'Historical Data'!$A$2:$A$93,'Final Prices IND without CO2 '!$C223)</f>
        <v>36.999111797559841</v>
      </c>
      <c r="Z223" s="10">
        <f>SUMIFS('Historical Data'!T$2:T$93,'Historical Data'!$B$2:$B$93,'Final Prices IND without CO2 '!$D223,'Historical Data'!$A$2:$A$93,'Final Prices IND without CO2 '!$C223)</f>
        <v>34.766032491246747</v>
      </c>
      <c r="AA223" s="10">
        <f>SUMIFS('Historical Data'!U$2:U$93,'Historical Data'!$B$2:$B$93,'Final Prices IND without CO2 '!$D223,'Historical Data'!$A$2:$A$93,'Final Prices IND without CO2 '!$C223)</f>
        <v>32.389193090329059</v>
      </c>
      <c r="AB223" s="12">
        <f>AA223*'Projection of Coal-OIl-Gas-CO2'!O$25/'Projection of Coal-OIl-Gas-CO2'!N$25</f>
        <v>38.657746067070462</v>
      </c>
      <c r="AC223" s="12">
        <f>AB223*'Projection of Coal-OIl-Gas-CO2'!P$25/'Projection of Coal-OIl-Gas-CO2'!O$25</f>
        <v>48.525035628185776</v>
      </c>
      <c r="AD223" s="12">
        <f>AC223*'Projection of Coal-OIl-Gas-CO2'!Q$25/'Projection of Coal-OIl-Gas-CO2'!P$25</f>
        <v>45.669887410084328</v>
      </c>
      <c r="AE223" s="12">
        <f>AD223*'Projection of Coal-OIl-Gas-CO2'!R$25/'Projection of Coal-OIl-Gas-CO2'!Q$25</f>
        <v>41.856981252451448</v>
      </c>
      <c r="AF223" s="12">
        <f>AE223*'Projection of Coal-OIl-Gas-CO2'!S$25/'Projection of Coal-OIl-Gas-CO2'!R$25</f>
        <v>41.759703736760294</v>
      </c>
      <c r="AG223" s="12">
        <f>AF223*'Projection of Coal-OIl-Gas-CO2'!T$25/'Projection of Coal-OIl-Gas-CO2'!S$25</f>
        <v>41.845367136755705</v>
      </c>
      <c r="AH223" s="12">
        <f>AG223*'Projection of Coal-OIl-Gas-CO2'!U$25/'Projection of Coal-OIl-Gas-CO2'!T$25</f>
        <v>41.957620917498708</v>
      </c>
      <c r="AI223" s="12">
        <f>AH223*'Projection of Coal-OIl-Gas-CO2'!V$25/'Projection of Coal-OIl-Gas-CO2'!U$25</f>
        <v>42.087018434508948</v>
      </c>
      <c r="AJ223" s="12">
        <f>AI223*'Projection of Coal-OIl-Gas-CO2'!W$25/'Projection of Coal-OIl-Gas-CO2'!V$25</f>
        <v>42.225287797741004</v>
      </c>
      <c r="AK223" s="12">
        <f>AJ223*'Projection of Coal-OIl-Gas-CO2'!X$25/'Projection of Coal-OIl-Gas-CO2'!W$25</f>
        <v>42.362907338816058</v>
      </c>
      <c r="AL223" s="12">
        <f>AK223*'Projection of Coal-OIl-Gas-CO2'!Y$25/'Projection of Coal-OIl-Gas-CO2'!X$25</f>
        <v>42.487406312969313</v>
      </c>
      <c r="AM223" s="12">
        <f>AL223*'Projection of Coal-OIl-Gas-CO2'!Z$25/'Projection of Coal-OIl-Gas-CO2'!Y$25</f>
        <v>42.592542193985153</v>
      </c>
      <c r="AN223" s="12">
        <f>AM223*'Projection of Coal-OIl-Gas-CO2'!AA$25/'Projection of Coal-OIl-Gas-CO2'!Z$25</f>
        <v>42.68736608899443</v>
      </c>
      <c r="AO223" s="12">
        <f>AN223*'Projection of Coal-OIl-Gas-CO2'!AB$25/'Projection of Coal-OIl-Gas-CO2'!AA$25</f>
        <v>42.763418559287473</v>
      </c>
      <c r="AP223" s="12">
        <f>AO223*'Projection of Coal-OIl-Gas-CO2'!AC$25/'Projection of Coal-OIl-Gas-CO2'!AB$25</f>
        <v>42.837279575419764</v>
      </c>
      <c r="AQ223" s="12">
        <f>AP223*'Projection of Coal-OIl-Gas-CO2'!AD$25/'Projection of Coal-OIl-Gas-CO2'!AC$25</f>
        <v>42.902305242760661</v>
      </c>
      <c r="AR223" s="12">
        <f>AQ223*'Projection of Coal-OIl-Gas-CO2'!AE$25/'Projection of Coal-OIl-Gas-CO2'!AD$25</f>
        <v>42.973005079500744</v>
      </c>
      <c r="AS223" s="12">
        <f>AR223*'Projection of Coal-OIl-Gas-CO2'!AF$25/'Projection of Coal-OIl-Gas-CO2'!AE$25</f>
        <v>43.050079443771402</v>
      </c>
      <c r="AT223" s="12">
        <f>AS223*'Projection of Coal-OIl-Gas-CO2'!AG$25/'Projection of Coal-OIl-Gas-CO2'!AF$25</f>
        <v>43.122093176738616</v>
      </c>
      <c r="AU223" s="12">
        <f>AT223*'Projection of Coal-OIl-Gas-CO2'!AH$25/'Projection of Coal-OIl-Gas-CO2'!AG$25</f>
        <v>43.20338334096116</v>
      </c>
      <c r="AV223" s="12">
        <f>AU223*'Projection of Coal-OIl-Gas-CO2'!AI$25/'Projection of Coal-OIl-Gas-CO2'!AH$25</f>
        <v>43.282753506481917</v>
      </c>
      <c r="AW223" s="12">
        <f>AV223*'Projection of Coal-OIl-Gas-CO2'!AJ$25/'Projection of Coal-OIl-Gas-CO2'!AI$25</f>
        <v>43.370344982573847</v>
      </c>
      <c r="AX223" s="12">
        <f>AW223*'Projection of Coal-OIl-Gas-CO2'!AK$25/'Projection of Coal-OIl-Gas-CO2'!AJ$25</f>
        <v>43.460354765931697</v>
      </c>
      <c r="AY223" s="21">
        <f t="shared" si="300"/>
        <v>43.540831400537087</v>
      </c>
      <c r="AZ223" s="21">
        <f t="shared" si="301"/>
        <v>43.62728281287761</v>
      </c>
      <c r="BA223" s="21">
        <f t="shared" si="302"/>
        <v>43.714177002906808</v>
      </c>
      <c r="BB223" s="21">
        <f t="shared" si="303"/>
        <v>43.798975819248966</v>
      </c>
      <c r="BC223" s="21">
        <f t="shared" si="304"/>
        <v>43.88350067300172</v>
      </c>
      <c r="BD223" s="21">
        <f t="shared" si="305"/>
        <v>43.970063007104642</v>
      </c>
      <c r="BE223" s="21">
        <f t="shared" si="306"/>
        <v>44.055265080592648</v>
      </c>
      <c r="BF223" s="21">
        <f t="shared" si="307"/>
        <v>44.140375319539174</v>
      </c>
      <c r="BG223" s="21">
        <f t="shared" si="308"/>
        <v>44.226005002348813</v>
      </c>
      <c r="BH223" s="21">
        <f t="shared" si="309"/>
        <v>44.311638107855998</v>
      </c>
    </row>
    <row r="224" spans="1:60" x14ac:dyDescent="0.3">
      <c r="A224" s="9" t="s">
        <v>147</v>
      </c>
      <c r="B224" s="9" t="s">
        <v>118</v>
      </c>
      <c r="C224" s="9" t="s">
        <v>37</v>
      </c>
      <c r="D224" s="36" t="s">
        <v>82</v>
      </c>
      <c r="E224" s="36" t="s">
        <v>79</v>
      </c>
      <c r="F224" s="36" t="s">
        <v>90</v>
      </c>
      <c r="G224" s="36" t="s">
        <v>90</v>
      </c>
      <c r="H224" s="36" t="s">
        <v>80</v>
      </c>
      <c r="I224" s="9" t="s">
        <v>145</v>
      </c>
      <c r="J224" s="10">
        <f>SUMIFS('Historical Data'!D$2:D$93,'Historical Data'!$B$2:$B$93,'Final Prices IND without CO2 '!$D224,'Historical Data'!$A$2:$A$93,'Final Prices IND without CO2 '!$C224)</f>
        <v>37.406884416695618</v>
      </c>
      <c r="K224" s="10">
        <f>SUMIFS('Historical Data'!E$2:E$93,'Historical Data'!$B$2:$B$93,'Final Prices IND without CO2 '!$D224,'Historical Data'!$A$2:$A$93,'Final Prices IND without CO2 '!$C224)</f>
        <v>54.485601166087264</v>
      </c>
      <c r="L224" s="10">
        <f>SUMIFS('Historical Data'!F$2:F$93,'Historical Data'!$B$2:$B$93,'Final Prices IND without CO2 '!$D224,'Historical Data'!$A$2:$A$93,'Final Prices IND without CO2 '!$C224)</f>
        <v>44.096088896632644</v>
      </c>
      <c r="M224" s="10">
        <f>SUMIFS('Historical Data'!G$2:G$93,'Historical Data'!$B$2:$B$93,'Final Prices IND without CO2 '!$D224,'Historical Data'!$A$2:$A$93,'Final Prices IND without CO2 '!$C224)</f>
        <v>30.291854131564669</v>
      </c>
      <c r="N224" s="10">
        <f>SUMIFS('Historical Data'!H$2:H$93,'Historical Data'!$B$2:$B$93,'Final Prices IND without CO2 '!$D224,'Historical Data'!$A$2:$A$93,'Final Prices IND without CO2 '!$C224)</f>
        <v>26.583946843745203</v>
      </c>
      <c r="O224" s="10">
        <f>SUMIFS('Historical Data'!I$2:I$93,'Historical Data'!$B$2:$B$93,'Final Prices IND without CO2 '!$D224,'Historical Data'!$A$2:$A$93,'Final Prices IND without CO2 '!$C224)</f>
        <v>31.832092080597899</v>
      </c>
      <c r="P224" s="10">
        <f>SUMIFS('Historical Data'!J$2:J$93,'Historical Data'!$B$2:$B$93,'Final Prices IND without CO2 '!$D224,'Historical Data'!$A$2:$A$93,'Final Prices IND without CO2 '!$C224)</f>
        <v>41.985345753651472</v>
      </c>
      <c r="Q224" s="10">
        <f>SUMIFS('Historical Data'!K$2:K$93,'Historical Data'!$B$2:$B$93,'Final Prices IND without CO2 '!$D224,'Historical Data'!$A$2:$A$93,'Final Prices IND without CO2 '!$C224)</f>
        <v>41.387445594050803</v>
      </c>
      <c r="R224" s="10">
        <f>SUMIFS('Historical Data'!L$2:L$93,'Historical Data'!$B$2:$B$93,'Final Prices IND without CO2 '!$D224,'Historical Data'!$A$2:$A$93,'Final Prices IND without CO2 '!$C224)</f>
        <v>50.47345129072152</v>
      </c>
      <c r="S224" s="10">
        <f>SUMIFS('Historical Data'!M$2:M$93,'Historical Data'!$B$2:$B$93,'Final Prices IND without CO2 '!$D224,'Historical Data'!$A$2:$A$93,'Final Prices IND without CO2 '!$C224)</f>
        <v>47.760342845128207</v>
      </c>
      <c r="T224" s="10">
        <f>SUMIFS('Historical Data'!N$2:N$93,'Historical Data'!$B$2:$B$93,'Final Prices IND without CO2 '!$D224,'Historical Data'!$A$2:$A$93,'Final Prices IND without CO2 '!$C224)</f>
        <v>50.927670152358964</v>
      </c>
      <c r="U224" s="10">
        <f>SUMIFS('Historical Data'!O$2:O$93,'Historical Data'!$B$2:$B$93,'Final Prices IND without CO2 '!$D224,'Historical Data'!$A$2:$A$93,'Final Prices IND without CO2 '!$C224)</f>
        <v>56.826544319265679</v>
      </c>
      <c r="V224" s="10">
        <f>SUMIFS('Historical Data'!P$2:P$93,'Historical Data'!$B$2:$B$93,'Final Prices IND without CO2 '!$D224,'Historical Data'!$A$2:$A$93,'Final Prices IND without CO2 '!$C224)</f>
        <v>64.721915254336579</v>
      </c>
      <c r="W224" s="10">
        <f>SUMIFS('Historical Data'!Q$2:Q$93,'Historical Data'!$B$2:$B$93,'Final Prices IND without CO2 '!$D224,'Historical Data'!$A$2:$A$93,'Final Prices IND without CO2 '!$C224)</f>
        <v>54.875740847918912</v>
      </c>
      <c r="X224" s="10">
        <f>SUMIFS('Historical Data'!R$2:R$93,'Historical Data'!$B$2:$B$93,'Final Prices IND without CO2 '!$D224,'Historical Data'!$A$2:$A$93,'Final Prices IND without CO2 '!$C224)</f>
        <v>48.892580540283902</v>
      </c>
      <c r="Y224" s="10">
        <f>SUMIFS('Historical Data'!S$2:S$93,'Historical Data'!$B$2:$B$93,'Final Prices IND without CO2 '!$D224,'Historical Data'!$A$2:$A$93,'Final Prices IND without CO2 '!$C224)</f>
        <v>42.286156309706584</v>
      </c>
      <c r="Z224" s="10">
        <f>SUMIFS('Historical Data'!T$2:T$93,'Historical Data'!$B$2:$B$93,'Final Prices IND without CO2 '!$D224,'Historical Data'!$A$2:$A$93,'Final Prices IND without CO2 '!$C224)</f>
        <v>38.01189378438513</v>
      </c>
      <c r="AA224" s="10">
        <f>SUMIFS('Historical Data'!U$2:U$93,'Historical Data'!$B$2:$B$93,'Final Prices IND without CO2 '!$D224,'Historical Data'!$A$2:$A$93,'Final Prices IND without CO2 '!$C224)</f>
        <v>35.635229487114948</v>
      </c>
      <c r="AB224" s="12">
        <f>AA224*'Projection of Coal-OIl-Gas-CO2'!O$25/'Projection of Coal-OIl-Gas-CO2'!N$25</f>
        <v>42.532015191387885</v>
      </c>
      <c r="AC224" s="12">
        <f>AB224*'Projection of Coal-OIl-Gas-CO2'!P$25/'Projection of Coal-OIl-Gas-CO2'!O$25</f>
        <v>53.388201912234209</v>
      </c>
      <c r="AD224" s="12">
        <f>AC224*'Projection of Coal-OIl-Gas-CO2'!Q$25/'Projection of Coal-OIl-Gas-CO2'!P$25</f>
        <v>50.246911492061578</v>
      </c>
      <c r="AE224" s="12">
        <f>AD224*'Projection of Coal-OIl-Gas-CO2'!R$25/'Projection of Coal-OIl-Gas-CO2'!Q$25</f>
        <v>46.05187688403204</v>
      </c>
      <c r="AF224" s="12">
        <f>AE224*'Projection of Coal-OIl-Gas-CO2'!S$25/'Projection of Coal-OIl-Gas-CO2'!R$25</f>
        <v>45.944850241351467</v>
      </c>
      <c r="AG224" s="12">
        <f>AF224*'Projection of Coal-OIl-Gas-CO2'!T$25/'Projection of Coal-OIl-Gas-CO2'!S$25</f>
        <v>46.039098804721654</v>
      </c>
      <c r="AH224" s="12">
        <f>AG224*'Projection of Coal-OIl-Gas-CO2'!U$25/'Projection of Coal-OIl-Gas-CO2'!T$25</f>
        <v>46.162602629791245</v>
      </c>
      <c r="AI224" s="12">
        <f>AH224*'Projection of Coal-OIl-Gas-CO2'!V$25/'Projection of Coal-OIl-Gas-CO2'!U$25</f>
        <v>46.304968331859307</v>
      </c>
      <c r="AJ224" s="12">
        <f>AI224*'Projection of Coal-OIl-Gas-CO2'!W$25/'Projection of Coal-OIl-Gas-CO2'!V$25</f>
        <v>46.457095014239755</v>
      </c>
      <c r="AK224" s="12">
        <f>AJ224*'Projection of Coal-OIl-Gas-CO2'!X$25/'Projection of Coal-OIl-Gas-CO2'!W$25</f>
        <v>46.608506749457867</v>
      </c>
      <c r="AL224" s="12">
        <f>AK224*'Projection of Coal-OIl-Gas-CO2'!Y$25/'Projection of Coal-OIl-Gas-CO2'!X$25</f>
        <v>46.745482977994612</v>
      </c>
      <c r="AM224" s="12">
        <f>AL224*'Projection of Coal-OIl-Gas-CO2'!Z$25/'Projection of Coal-OIl-Gas-CO2'!Y$25</f>
        <v>46.861155549301984</v>
      </c>
      <c r="AN224" s="12">
        <f>AM224*'Projection of Coal-OIl-Gas-CO2'!AA$25/'Projection of Coal-OIl-Gas-CO2'!Z$25</f>
        <v>46.96548267008248</v>
      </c>
      <c r="AO224" s="12">
        <f>AN224*'Projection of Coal-OIl-Gas-CO2'!AB$25/'Projection of Coal-OIl-Gas-CO2'!AA$25</f>
        <v>47.049157098908054</v>
      </c>
      <c r="AP224" s="12">
        <f>AO224*'Projection of Coal-OIl-Gas-CO2'!AC$25/'Projection of Coal-OIl-Gas-CO2'!AB$25</f>
        <v>47.130420446614352</v>
      </c>
      <c r="AQ224" s="12">
        <f>AP224*'Projection of Coal-OIl-Gas-CO2'!AD$25/'Projection of Coal-OIl-Gas-CO2'!AC$25</f>
        <v>47.201962969201546</v>
      </c>
      <c r="AR224" s="12">
        <f>AQ224*'Projection of Coal-OIl-Gas-CO2'!AE$25/'Projection of Coal-OIl-Gas-CO2'!AD$25</f>
        <v>47.279748324949928</v>
      </c>
      <c r="AS224" s="12">
        <f>AR224*'Projection of Coal-OIl-Gas-CO2'!AF$25/'Projection of Coal-OIl-Gas-CO2'!AE$25</f>
        <v>47.364547061698282</v>
      </c>
      <c r="AT224" s="12">
        <f>AS224*'Projection of Coal-OIl-Gas-CO2'!AG$25/'Projection of Coal-OIl-Gas-CO2'!AF$25</f>
        <v>47.443777992007462</v>
      </c>
      <c r="AU224" s="12">
        <f>AT224*'Projection of Coal-OIl-Gas-CO2'!AH$25/'Projection of Coal-OIl-Gas-CO2'!AG$25</f>
        <v>47.533215035067997</v>
      </c>
      <c r="AV224" s="12">
        <f>AU224*'Projection of Coal-OIl-Gas-CO2'!AI$25/'Projection of Coal-OIl-Gas-CO2'!AH$25</f>
        <v>47.620539657662782</v>
      </c>
      <c r="AW224" s="12">
        <f>AV224*'Projection of Coal-OIl-Gas-CO2'!AJ$25/'Projection of Coal-OIl-Gas-CO2'!AI$25</f>
        <v>47.716909528407818</v>
      </c>
      <c r="AX224" s="12">
        <f>AW224*'Projection of Coal-OIl-Gas-CO2'!AK$25/'Projection of Coal-OIl-Gas-CO2'!AJ$25</f>
        <v>47.815940068535731</v>
      </c>
      <c r="AY224" s="21">
        <f t="shared" si="300"/>
        <v>47.904482050255268</v>
      </c>
      <c r="AZ224" s="21">
        <f t="shared" si="301"/>
        <v>47.999597600360175</v>
      </c>
      <c r="BA224" s="21">
        <f t="shared" si="302"/>
        <v>48.095200303217041</v>
      </c>
      <c r="BB224" s="21">
        <f t="shared" si="303"/>
        <v>48.188497634588089</v>
      </c>
      <c r="BC224" s="21">
        <f t="shared" si="304"/>
        <v>48.281493546911207</v>
      </c>
      <c r="BD224" s="21">
        <f t="shared" si="305"/>
        <v>48.376731135328299</v>
      </c>
      <c r="BE224" s="21">
        <f t="shared" si="306"/>
        <v>48.470472138170067</v>
      </c>
      <c r="BF224" s="21">
        <f t="shared" si="307"/>
        <v>48.564112102836816</v>
      </c>
      <c r="BG224" s="21">
        <f t="shared" si="308"/>
        <v>48.65832356989381</v>
      </c>
      <c r="BH224" s="21">
        <f t="shared" si="309"/>
        <v>48.752538802670131</v>
      </c>
    </row>
    <row r="225" spans="1:60" x14ac:dyDescent="0.3">
      <c r="A225" s="9" t="s">
        <v>147</v>
      </c>
      <c r="B225" s="9" t="s">
        <v>118</v>
      </c>
      <c r="C225" s="9" t="s">
        <v>39</v>
      </c>
      <c r="D225" s="36" t="s">
        <v>82</v>
      </c>
      <c r="E225" s="36" t="s">
        <v>79</v>
      </c>
      <c r="F225" s="36" t="s">
        <v>90</v>
      </c>
      <c r="G225" s="36" t="s">
        <v>90</v>
      </c>
      <c r="H225" s="36" t="s">
        <v>80</v>
      </c>
      <c r="I225" s="9" t="s">
        <v>145</v>
      </c>
      <c r="J225" s="10">
        <f>SUMIFS('Historical Data'!D$2:D$93,'Historical Data'!$B$2:$B$93,'Final Prices IND without CO2 '!$D225,'Historical Data'!$A$2:$A$93,'Final Prices IND without CO2 '!$C225)</f>
        <v>25.964552711412846</v>
      </c>
      <c r="K225" s="10">
        <f>SUMIFS('Historical Data'!E$2:E$93,'Historical Data'!$B$2:$B$93,'Final Prices IND without CO2 '!$D225,'Historical Data'!$A$2:$A$93,'Final Prices IND without CO2 '!$C225)</f>
        <v>25.88900424269524</v>
      </c>
      <c r="L225" s="10">
        <f>SUMIFS('Historical Data'!F$2:F$93,'Historical Data'!$B$2:$B$93,'Final Prices IND without CO2 '!$D225,'Historical Data'!$A$2:$A$93,'Final Prices IND without CO2 '!$C225)</f>
        <v>22.438753217002375</v>
      </c>
      <c r="M225" s="10">
        <f>SUMIFS('Historical Data'!G$2:G$93,'Historical Data'!$B$2:$B$93,'Final Prices IND without CO2 '!$D225,'Historical Data'!$A$2:$A$93,'Final Prices IND without CO2 '!$C225)</f>
        <v>22.390704776126004</v>
      </c>
      <c r="N225" s="10">
        <f>SUMIFS('Historical Data'!H$2:H$93,'Historical Data'!$B$2:$B$93,'Final Prices IND without CO2 '!$D225,'Historical Data'!$A$2:$A$93,'Final Prices IND without CO2 '!$C225)</f>
        <v>20.893209627449636</v>
      </c>
      <c r="O225" s="10">
        <f>SUMIFS('Historical Data'!I$2:I$93,'Historical Data'!$B$2:$B$93,'Final Prices IND without CO2 '!$D225,'Historical Data'!$A$2:$A$93,'Final Prices IND without CO2 '!$C225)</f>
        <v>23.826300785408066</v>
      </c>
      <c r="P225" s="10">
        <f>SUMIFS('Historical Data'!J$2:J$93,'Historical Data'!$B$2:$B$93,'Final Prices IND without CO2 '!$D225,'Historical Data'!$A$2:$A$93,'Final Prices IND without CO2 '!$C225)</f>
        <v>31.818933041487625</v>
      </c>
      <c r="Q225" s="10">
        <f>SUMIFS('Historical Data'!K$2:K$93,'Historical Data'!$B$2:$B$93,'Final Prices IND without CO2 '!$D225,'Historical Data'!$A$2:$A$93,'Final Prices IND without CO2 '!$C225)</f>
        <v>30.382032510031625</v>
      </c>
      <c r="R225" s="10">
        <f>SUMIFS('Historical Data'!L$2:L$93,'Historical Data'!$B$2:$B$93,'Final Prices IND without CO2 '!$D225,'Historical Data'!$A$2:$A$93,'Final Prices IND without CO2 '!$C225)</f>
        <v>34.998894076886131</v>
      </c>
      <c r="S225" s="10">
        <f>SUMIFS('Historical Data'!M$2:M$93,'Historical Data'!$B$2:$B$93,'Final Prices IND without CO2 '!$D225,'Historical Data'!$A$2:$A$93,'Final Prices IND without CO2 '!$C225)</f>
        <v>32.929309046251866</v>
      </c>
      <c r="T225" s="10">
        <f>SUMIFS('Historical Data'!N$2:N$93,'Historical Data'!$B$2:$B$93,'Final Prices IND without CO2 '!$D225,'Historical Data'!$A$2:$A$93,'Final Prices IND without CO2 '!$C225)</f>
        <v>30.536578989322759</v>
      </c>
      <c r="U225" s="10">
        <f>SUMIFS('Historical Data'!O$2:O$93,'Historical Data'!$B$2:$B$93,'Final Prices IND without CO2 '!$D225,'Historical Data'!$A$2:$A$93,'Final Prices IND without CO2 '!$C225)</f>
        <v>31.650080594195032</v>
      </c>
      <c r="V225" s="10">
        <f>SUMIFS('Historical Data'!P$2:P$93,'Historical Data'!$B$2:$B$93,'Final Prices IND without CO2 '!$D225,'Historical Data'!$A$2:$A$93,'Final Prices IND without CO2 '!$C225)</f>
        <v>38.984979774320223</v>
      </c>
      <c r="W225" s="10">
        <f>SUMIFS('Historical Data'!Q$2:Q$93,'Historical Data'!$B$2:$B$93,'Final Prices IND without CO2 '!$D225,'Historical Data'!$A$2:$A$93,'Final Prices IND without CO2 '!$C225)</f>
        <v>38.756749680157441</v>
      </c>
      <c r="X225" s="10">
        <f>SUMIFS('Historical Data'!R$2:R$93,'Historical Data'!$B$2:$B$93,'Final Prices IND without CO2 '!$D225,'Historical Data'!$A$2:$A$93,'Final Prices IND without CO2 '!$C225)</f>
        <v>37.699482611682576</v>
      </c>
      <c r="Y225" s="10">
        <f>SUMIFS('Historical Data'!S$2:S$93,'Historical Data'!$B$2:$B$93,'Final Prices IND without CO2 '!$D225,'Historical Data'!$A$2:$A$93,'Final Prices IND without CO2 '!$C225)</f>
        <v>33.88686334265293</v>
      </c>
      <c r="Z225" s="10">
        <f>SUMIFS('Historical Data'!T$2:T$93,'Historical Data'!$B$2:$B$93,'Final Prices IND without CO2 '!$D225,'Historical Data'!$A$2:$A$93,'Final Prices IND without CO2 '!$C225)</f>
        <v>27.077520250160216</v>
      </c>
      <c r="AA225" s="10">
        <f>SUMIFS('Historical Data'!U$2:U$93,'Historical Data'!$B$2:$B$93,'Final Prices IND without CO2 '!$D225,'Historical Data'!$A$2:$A$93,'Final Prices IND without CO2 '!$C225)</f>
        <v>26.475014864630069</v>
      </c>
      <c r="AB225" s="12">
        <f>AA225*'Projection of Coal-OIl-Gas-CO2'!O$25/'Projection of Coal-OIl-Gas-CO2'!N$25</f>
        <v>31.598947182922462</v>
      </c>
      <c r="AC225" s="12">
        <f>AB225*'Projection of Coal-OIl-Gas-CO2'!P$25/'Projection of Coal-OIl-Gas-CO2'!O$25</f>
        <v>39.664496610954942</v>
      </c>
      <c r="AD225" s="12">
        <f>AC225*'Projection of Coal-OIl-Gas-CO2'!Q$25/'Projection of Coal-OIl-Gas-CO2'!P$25</f>
        <v>37.330690662034037</v>
      </c>
      <c r="AE225" s="12">
        <f>AD225*'Projection of Coal-OIl-Gas-CO2'!R$25/'Projection of Coal-OIl-Gas-CO2'!Q$25</f>
        <v>34.214010758362363</v>
      </c>
      <c r="AF225" s="12">
        <f>AE225*'Projection of Coal-OIl-Gas-CO2'!S$25/'Projection of Coal-OIl-Gas-CO2'!R$25</f>
        <v>34.134495851438466</v>
      </c>
      <c r="AG225" s="12">
        <f>AF225*'Projection of Coal-OIl-Gas-CO2'!T$25/'Projection of Coal-OIl-Gas-CO2'!S$25</f>
        <v>34.204517348482504</v>
      </c>
      <c r="AH225" s="12">
        <f>AG225*'Projection of Coal-OIl-Gas-CO2'!U$25/'Projection of Coal-OIl-Gas-CO2'!T$25</f>
        <v>34.29627389534965</v>
      </c>
      <c r="AI225" s="12">
        <f>AH225*'Projection of Coal-OIl-Gas-CO2'!V$25/'Projection of Coal-OIl-Gas-CO2'!U$25</f>
        <v>34.402043779049386</v>
      </c>
      <c r="AJ225" s="12">
        <f>AI225*'Projection of Coal-OIl-Gas-CO2'!W$25/'Projection of Coal-OIl-Gas-CO2'!V$25</f>
        <v>34.515065534073734</v>
      </c>
      <c r="AK225" s="12">
        <f>AJ225*'Projection of Coal-OIl-Gas-CO2'!X$25/'Projection of Coal-OIl-Gas-CO2'!W$25</f>
        <v>34.627556122692738</v>
      </c>
      <c r="AL225" s="12">
        <f>AK225*'Projection of Coal-OIl-Gas-CO2'!Y$25/'Projection of Coal-OIl-Gas-CO2'!X$25</f>
        <v>34.729321924086626</v>
      </c>
      <c r="AM225" s="12">
        <f>AL225*'Projection of Coal-OIl-Gas-CO2'!Z$25/'Projection of Coal-OIl-Gas-CO2'!Y$25</f>
        <v>34.8152602802827</v>
      </c>
      <c r="AN225" s="12">
        <f>AM225*'Projection of Coal-OIl-Gas-CO2'!AA$25/'Projection of Coal-OIl-Gas-CO2'!Z$25</f>
        <v>34.892769590962082</v>
      </c>
      <c r="AO225" s="12">
        <f>AN225*'Projection of Coal-OIl-Gas-CO2'!AB$25/'Projection of Coal-OIl-Gas-CO2'!AA$25</f>
        <v>34.95493508782657</v>
      </c>
      <c r="AP225" s="12">
        <f>AO225*'Projection of Coal-OIl-Gas-CO2'!AC$25/'Projection of Coal-OIl-Gas-CO2'!AB$25</f>
        <v>35.015309284076707</v>
      </c>
      <c r="AQ225" s="12">
        <f>AP225*'Projection of Coal-OIl-Gas-CO2'!AD$25/'Projection of Coal-OIl-Gas-CO2'!AC$25</f>
        <v>35.068461442101501</v>
      </c>
      <c r="AR225" s="12">
        <f>AQ225*'Projection of Coal-OIl-Gas-CO2'!AE$25/'Projection of Coal-OIl-Gas-CO2'!AD$25</f>
        <v>35.126251681685446</v>
      </c>
      <c r="AS225" s="12">
        <f>AR225*'Projection of Coal-OIl-Gas-CO2'!AF$25/'Projection of Coal-OIl-Gas-CO2'!AE$25</f>
        <v>35.189252477477332</v>
      </c>
      <c r="AT225" s="12">
        <f>AS225*'Projection of Coal-OIl-Gas-CO2'!AG$25/'Projection of Coal-OIl-Gas-CO2'!AF$25</f>
        <v>35.248116699424678</v>
      </c>
      <c r="AU225" s="12">
        <f>AT225*'Projection of Coal-OIl-Gas-CO2'!AH$25/'Projection of Coal-OIl-Gas-CO2'!AG$25</f>
        <v>35.31456350160768</v>
      </c>
      <c r="AV225" s="12">
        <f>AU225*'Projection of Coal-OIl-Gas-CO2'!AI$25/'Projection of Coal-OIl-Gas-CO2'!AH$25</f>
        <v>35.379440891609647</v>
      </c>
      <c r="AW225" s="12">
        <f>AV225*'Projection of Coal-OIl-Gas-CO2'!AJ$25/'Projection of Coal-OIl-Gas-CO2'!AI$25</f>
        <v>35.451038403319231</v>
      </c>
      <c r="AX225" s="12">
        <f>AW225*'Projection of Coal-OIl-Gas-CO2'!AK$25/'Projection of Coal-OIl-Gas-CO2'!AJ$25</f>
        <v>35.524612645990707</v>
      </c>
      <c r="AY225" s="21">
        <f t="shared" si="300"/>
        <v>35.590394466843492</v>
      </c>
      <c r="AZ225" s="21">
        <f t="shared" si="301"/>
        <v>35.661060087329972</v>
      </c>
      <c r="BA225" s="21">
        <f t="shared" si="302"/>
        <v>35.732087635508066</v>
      </c>
      <c r="BB225" s="21">
        <f t="shared" si="303"/>
        <v>35.801402419513352</v>
      </c>
      <c r="BC225" s="21">
        <f t="shared" si="304"/>
        <v>35.870493265750071</v>
      </c>
      <c r="BD225" s="21">
        <f t="shared" si="305"/>
        <v>35.941249553987959</v>
      </c>
      <c r="BE225" s="21">
        <f t="shared" si="306"/>
        <v>36.010893961485266</v>
      </c>
      <c r="BF225" s="21">
        <f t="shared" si="307"/>
        <v>36.080463303177652</v>
      </c>
      <c r="BG225" s="21">
        <f t="shared" si="308"/>
        <v>36.150457239701993</v>
      </c>
      <c r="BH225" s="21">
        <f t="shared" si="309"/>
        <v>36.220453973948651</v>
      </c>
    </row>
    <row r="226" spans="1:60" x14ac:dyDescent="0.3">
      <c r="A226" s="9" t="s">
        <v>147</v>
      </c>
      <c r="B226" s="9" t="s">
        <v>118</v>
      </c>
      <c r="C226" s="9" t="s">
        <v>41</v>
      </c>
      <c r="D226" s="36" t="s">
        <v>82</v>
      </c>
      <c r="E226" s="36" t="s">
        <v>79</v>
      </c>
      <c r="F226" s="36" t="s">
        <v>90</v>
      </c>
      <c r="G226" s="36" t="s">
        <v>90</v>
      </c>
      <c r="H226" s="36" t="s">
        <v>80</v>
      </c>
      <c r="I226" s="9" t="s">
        <v>145</v>
      </c>
      <c r="J226" s="10">
        <f>SUMIFS('Historical Data'!D$2:D$93,'Historical Data'!$B$2:$B$93,'Final Prices IND without CO2 '!$D226,'Historical Data'!$A$2:$A$93,'Final Prices IND without CO2 '!$C226)</f>
        <v>26.940904384373965</v>
      </c>
      <c r="K226" s="10">
        <f>SUMIFS('Historical Data'!E$2:E$93,'Historical Data'!$B$2:$B$93,'Final Prices IND without CO2 '!$D226,'Historical Data'!$A$2:$A$93,'Final Prices IND without CO2 '!$C226)</f>
        <v>50.798715071151221</v>
      </c>
      <c r="L226" s="10">
        <f>SUMIFS('Historical Data'!F$2:F$93,'Historical Data'!$B$2:$B$93,'Final Prices IND without CO2 '!$D226,'Historical Data'!$A$2:$A$93,'Final Prices IND without CO2 '!$C226)</f>
        <v>41.683782251912071</v>
      </c>
      <c r="M226" s="10">
        <f>SUMIFS('Historical Data'!G$2:G$93,'Historical Data'!$B$2:$B$93,'Final Prices IND without CO2 '!$D226,'Historical Data'!$A$2:$A$93,'Final Prices IND without CO2 '!$C226)</f>
        <v>31.772084060596686</v>
      </c>
      <c r="N226" s="10">
        <f>SUMIFS('Historical Data'!H$2:H$93,'Historical Data'!$B$2:$B$93,'Final Prices IND without CO2 '!$D226,'Historical Data'!$A$2:$A$93,'Final Prices IND without CO2 '!$C226)</f>
        <v>33.956808494650268</v>
      </c>
      <c r="O226" s="10">
        <f>SUMIFS('Historical Data'!I$2:I$93,'Historical Data'!$B$2:$B$93,'Final Prices IND without CO2 '!$D226,'Historical Data'!$A$2:$A$93,'Final Prices IND without CO2 '!$C226)</f>
        <v>41.403809029910484</v>
      </c>
      <c r="P226" s="10">
        <f>SUMIFS('Historical Data'!J$2:J$93,'Historical Data'!$B$2:$B$93,'Final Prices IND without CO2 '!$D226,'Historical Data'!$A$2:$A$93,'Final Prices IND without CO2 '!$C226)</f>
        <v>54.214356860913995</v>
      </c>
      <c r="Q226" s="10">
        <f>SUMIFS('Historical Data'!K$2:K$93,'Historical Data'!$B$2:$B$93,'Final Prices IND without CO2 '!$D226,'Historical Data'!$A$2:$A$93,'Final Prices IND without CO2 '!$C226)</f>
        <v>52.7939861137828</v>
      </c>
      <c r="R226" s="10">
        <f>SUMIFS('Historical Data'!L$2:L$93,'Historical Data'!$B$2:$B$93,'Final Prices IND without CO2 '!$D226,'Historical Data'!$A$2:$A$93,'Final Prices IND without CO2 '!$C226)</f>
        <v>62.752997310655033</v>
      </c>
      <c r="S226" s="10">
        <f>SUMIFS('Historical Data'!M$2:M$93,'Historical Data'!$B$2:$B$93,'Final Prices IND without CO2 '!$D226,'Historical Data'!$A$2:$A$93,'Final Prices IND without CO2 '!$C226)</f>
        <v>55.021330775639981</v>
      </c>
      <c r="T226" s="10">
        <f>SUMIFS('Historical Data'!N$2:N$93,'Historical Data'!$B$2:$B$93,'Final Prices IND without CO2 '!$D226,'Historical Data'!$A$2:$A$93,'Final Prices IND without CO2 '!$C226)</f>
        <v>54.656169629125444</v>
      </c>
      <c r="U226" s="10">
        <f>SUMIFS('Historical Data'!O$2:O$93,'Historical Data'!$B$2:$B$93,'Final Prices IND without CO2 '!$D226,'Historical Data'!$A$2:$A$93,'Final Prices IND without CO2 '!$C226)</f>
        <v>58.980765697923268</v>
      </c>
      <c r="V226" s="10">
        <f>SUMIFS('Historical Data'!P$2:P$93,'Historical Data'!$B$2:$B$93,'Final Prices IND without CO2 '!$D226,'Historical Data'!$A$2:$A$93,'Final Prices IND without CO2 '!$C226)</f>
        <v>56.924751199970906</v>
      </c>
      <c r="W226" s="10">
        <f>SUMIFS('Historical Data'!Q$2:Q$93,'Historical Data'!$B$2:$B$93,'Final Prices IND without CO2 '!$D226,'Historical Data'!$A$2:$A$93,'Final Prices IND without CO2 '!$C226)</f>
        <v>57.175464602473795</v>
      </c>
      <c r="X226" s="10">
        <f>SUMIFS('Historical Data'!R$2:R$93,'Historical Data'!$B$2:$B$93,'Final Prices IND without CO2 '!$D226,'Historical Data'!$A$2:$A$93,'Final Prices IND without CO2 '!$C226)</f>
        <v>51.511036709216413</v>
      </c>
      <c r="Y226" s="10">
        <f>SUMIFS('Historical Data'!S$2:S$93,'Historical Data'!$B$2:$B$93,'Final Prices IND without CO2 '!$D226,'Historical Data'!$A$2:$A$93,'Final Prices IND without CO2 '!$C226)</f>
        <v>49.041760092778894</v>
      </c>
      <c r="Z226" s="10">
        <f>SUMIFS('Historical Data'!T$2:T$93,'Historical Data'!$B$2:$B$93,'Final Prices IND without CO2 '!$D226,'Historical Data'!$A$2:$A$93,'Final Prices IND without CO2 '!$C226)</f>
        <v>43.289473944384035</v>
      </c>
      <c r="AA226" s="10">
        <f>SUMIFS('Historical Data'!U$2:U$93,'Historical Data'!$B$2:$B$93,'Final Prices IND without CO2 '!$D226,'Historical Data'!$A$2:$A$93,'Final Prices IND without CO2 '!$C226)</f>
        <v>47.963477250420951</v>
      </c>
      <c r="AB226" s="12">
        <f>AA226*'Projection of Coal-OIl-Gas-CO2'!O$25/'Projection of Coal-OIl-Gas-CO2'!N$25</f>
        <v>57.246252441963705</v>
      </c>
      <c r="AC226" s="12">
        <f>AB226*'Projection of Coal-OIl-Gas-CO2'!P$25/'Projection of Coal-OIl-Gas-CO2'!O$25</f>
        <v>71.858210111547706</v>
      </c>
      <c r="AD226" s="12">
        <f>AC226*'Projection of Coal-OIl-Gas-CO2'!Q$25/'Projection of Coal-OIl-Gas-CO2'!P$25</f>
        <v>67.630169103438192</v>
      </c>
      <c r="AE226" s="12">
        <f>AD226*'Projection of Coal-OIl-Gas-CO2'!R$25/'Projection of Coal-OIl-Gas-CO2'!Q$25</f>
        <v>61.98383400519765</v>
      </c>
      <c r="AF226" s="12">
        <f>AE226*'Projection of Coal-OIl-Gas-CO2'!S$25/'Projection of Coal-OIl-Gas-CO2'!R$25</f>
        <v>61.839780774299982</v>
      </c>
      <c r="AG226" s="12">
        <f>AF226*'Projection of Coal-OIl-Gas-CO2'!T$25/'Projection of Coal-OIl-Gas-CO2'!S$25</f>
        <v>61.966635263246815</v>
      </c>
      <c r="AH226" s="12">
        <f>AG226*'Projection of Coal-OIl-Gas-CO2'!U$25/'Projection of Coal-OIl-Gas-CO2'!T$25</f>
        <v>62.132866068809804</v>
      </c>
      <c r="AI226" s="12">
        <f>AH226*'Projection of Coal-OIl-Gas-CO2'!V$25/'Projection of Coal-OIl-Gas-CO2'!U$25</f>
        <v>62.324484144816608</v>
      </c>
      <c r="AJ226" s="12">
        <f>AI226*'Projection of Coal-OIl-Gas-CO2'!W$25/'Projection of Coal-OIl-Gas-CO2'!V$25</f>
        <v>62.529240078047657</v>
      </c>
      <c r="AK226" s="12">
        <f>AJ226*'Projection of Coal-OIl-Gas-CO2'!X$25/'Projection of Coal-OIl-Gas-CO2'!W$25</f>
        <v>62.733033723327999</v>
      </c>
      <c r="AL226" s="12">
        <f>AK226*'Projection of Coal-OIl-Gas-CO2'!Y$25/'Projection of Coal-OIl-Gas-CO2'!X$25</f>
        <v>62.917397801119215</v>
      </c>
      <c r="AM226" s="12">
        <f>AL226*'Projection of Coal-OIl-Gas-CO2'!Z$25/'Projection of Coal-OIl-Gas-CO2'!Y$25</f>
        <v>63.073088077911315</v>
      </c>
      <c r="AN226" s="12">
        <f>AM226*'Projection of Coal-OIl-Gas-CO2'!AA$25/'Projection of Coal-OIl-Gas-CO2'!Z$25</f>
        <v>63.213507869117272</v>
      </c>
      <c r="AO226" s="12">
        <f>AN226*'Projection of Coal-OIl-Gas-CO2'!AB$25/'Projection of Coal-OIl-Gas-CO2'!AA$25</f>
        <v>63.32613003042168</v>
      </c>
      <c r="AP226" s="12">
        <f>AO226*'Projection of Coal-OIl-Gas-CO2'!AC$25/'Projection of Coal-OIl-Gas-CO2'!AB$25</f>
        <v>63.43550698084691</v>
      </c>
      <c r="AQ226" s="12">
        <f>AP226*'Projection of Coal-OIl-Gas-CO2'!AD$25/'Projection of Coal-OIl-Gas-CO2'!AC$25</f>
        <v>63.531800121200867</v>
      </c>
      <c r="AR226" s="12">
        <f>AQ226*'Projection of Coal-OIl-Gas-CO2'!AE$25/'Projection of Coal-OIl-Gas-CO2'!AD$25</f>
        <v>63.636495844914464</v>
      </c>
      <c r="AS226" s="12">
        <f>AR226*'Projection of Coal-OIl-Gas-CO2'!AF$25/'Projection of Coal-OIl-Gas-CO2'!AE$25</f>
        <v>63.750631276043507</v>
      </c>
      <c r="AT226" s="12">
        <f>AS226*'Projection of Coal-OIl-Gas-CO2'!AG$25/'Projection of Coal-OIl-Gas-CO2'!AF$25</f>
        <v>63.857272680577971</v>
      </c>
      <c r="AU226" s="12">
        <f>AT226*'Projection of Coal-OIl-Gas-CO2'!AH$25/'Projection of Coal-OIl-Gas-CO2'!AG$25</f>
        <v>63.977651071342365</v>
      </c>
      <c r="AV226" s="12">
        <f>AU226*'Projection of Coal-OIl-Gas-CO2'!AI$25/'Projection of Coal-OIl-Gas-CO2'!AH$25</f>
        <v>64.095186235546677</v>
      </c>
      <c r="AW226" s="12">
        <f>AV226*'Projection of Coal-OIl-Gas-CO2'!AJ$25/'Projection of Coal-OIl-Gas-CO2'!AI$25</f>
        <v>64.224895912448758</v>
      </c>
      <c r="AX226" s="12">
        <f>AW226*'Projection of Coal-OIl-Gas-CO2'!AK$25/'Projection of Coal-OIl-Gas-CO2'!AJ$25</f>
        <v>64.358186735235222</v>
      </c>
      <c r="AY226" s="21">
        <f t="shared" si="300"/>
        <v>64.477360412156457</v>
      </c>
      <c r="AZ226" s="21">
        <f t="shared" si="301"/>
        <v>64.605381827740899</v>
      </c>
      <c r="BA226" s="21">
        <f t="shared" si="302"/>
        <v>64.734058929854427</v>
      </c>
      <c r="BB226" s="21">
        <f t="shared" si="303"/>
        <v>64.859633101682249</v>
      </c>
      <c r="BC226" s="21">
        <f t="shared" si="304"/>
        <v>64.984801576511444</v>
      </c>
      <c r="BD226" s="21">
        <f t="shared" si="305"/>
        <v>65.112987250384521</v>
      </c>
      <c r="BE226" s="21">
        <f t="shared" si="306"/>
        <v>65.239158584818028</v>
      </c>
      <c r="BF226" s="21">
        <f t="shared" si="307"/>
        <v>65.365193926238959</v>
      </c>
      <c r="BG226" s="21">
        <f t="shared" si="308"/>
        <v>65.491998485153033</v>
      </c>
      <c r="BH226" s="21">
        <f t="shared" si="309"/>
        <v>65.618808112562505</v>
      </c>
    </row>
    <row r="227" spans="1:60" x14ac:dyDescent="0.3">
      <c r="A227" s="9" t="s">
        <v>147</v>
      </c>
      <c r="B227" s="9" t="s">
        <v>118</v>
      </c>
      <c r="C227" s="9" t="s">
        <v>43</v>
      </c>
      <c r="D227" s="36" t="s">
        <v>82</v>
      </c>
      <c r="E227" s="36" t="s">
        <v>79</v>
      </c>
      <c r="F227" s="36" t="s">
        <v>90</v>
      </c>
      <c r="G227" s="36" t="s">
        <v>90</v>
      </c>
      <c r="H227" s="36" t="s">
        <v>80</v>
      </c>
      <c r="I227" s="9" t="s">
        <v>145</v>
      </c>
      <c r="J227" s="10">
        <f>SUMIFS('Historical Data'!D$2:D$93,'Historical Data'!$B$2:$B$93,'Final Prices IND without CO2 '!$D227,'Historical Data'!$A$2:$A$93,'Final Prices IND without CO2 '!$C227)</f>
        <v>24.09701012269969</v>
      </c>
      <c r="K227" s="10">
        <f>SUMIFS('Historical Data'!E$2:E$93,'Historical Data'!$B$2:$B$93,'Final Prices IND without CO2 '!$D227,'Historical Data'!$A$2:$A$93,'Final Prices IND without CO2 '!$C227)</f>
        <v>44.688974371490929</v>
      </c>
      <c r="L227" s="10">
        <f>SUMIFS('Historical Data'!F$2:F$93,'Historical Data'!$B$2:$B$93,'Final Prices IND without CO2 '!$D227,'Historical Data'!$A$2:$A$93,'Final Prices IND without CO2 '!$C227)</f>
        <v>37.668986005017246</v>
      </c>
      <c r="M227" s="10">
        <f>SUMIFS('Historical Data'!G$2:G$93,'Historical Data'!$B$2:$B$93,'Final Prices IND without CO2 '!$D227,'Historical Data'!$A$2:$A$93,'Final Prices IND without CO2 '!$C227)</f>
        <v>26.350439960740541</v>
      </c>
      <c r="N227" s="10">
        <f>SUMIFS('Historical Data'!H$2:H$93,'Historical Data'!$B$2:$B$93,'Final Prices IND without CO2 '!$D227,'Historical Data'!$A$2:$A$93,'Final Prices IND without CO2 '!$C227)</f>
        <v>28.162359188969187</v>
      </c>
      <c r="O227" s="10">
        <f>SUMIFS('Historical Data'!I$2:I$93,'Historical Data'!$B$2:$B$93,'Final Prices IND without CO2 '!$D227,'Historical Data'!$A$2:$A$93,'Final Prices IND without CO2 '!$C227)</f>
        <v>34.338590503154236</v>
      </c>
      <c r="P227" s="10">
        <f>SUMIFS('Historical Data'!J$2:J$93,'Historical Data'!$B$2:$B$93,'Final Prices IND without CO2 '!$D227,'Historical Data'!$A$2:$A$93,'Final Prices IND without CO2 '!$C227)</f>
        <v>44.963124003734237</v>
      </c>
      <c r="Q227" s="10">
        <f>SUMIFS('Historical Data'!K$2:K$93,'Historical Data'!$B$2:$B$93,'Final Prices IND without CO2 '!$D227,'Historical Data'!$A$2:$A$93,'Final Prices IND without CO2 '!$C227)</f>
        <v>43.7851278098777</v>
      </c>
      <c r="R227" s="10">
        <f>SUMIFS('Historical Data'!L$2:L$93,'Historical Data'!$B$2:$B$93,'Final Prices IND without CO2 '!$D227,'Historical Data'!$A$2:$A$93,'Final Prices IND without CO2 '!$C227)</f>
        <v>52.044715884459798</v>
      </c>
      <c r="S227" s="10">
        <f>SUMIFS('Historical Data'!M$2:M$93,'Historical Data'!$B$2:$B$93,'Final Prices IND without CO2 '!$D227,'Historical Data'!$A$2:$A$93,'Final Prices IND without CO2 '!$C227)</f>
        <v>45.632394475552047</v>
      </c>
      <c r="T227" s="10">
        <f>SUMIFS('Historical Data'!N$2:N$93,'Historical Data'!$B$2:$B$93,'Final Prices IND without CO2 '!$D227,'Historical Data'!$A$2:$A$93,'Final Prices IND without CO2 '!$C227)</f>
        <v>45.329545066968251</v>
      </c>
      <c r="U227" s="10">
        <f>SUMIFS('Historical Data'!O$2:O$93,'Historical Data'!$B$2:$B$93,'Final Prices IND without CO2 '!$D227,'Historical Data'!$A$2:$A$93,'Final Prices IND without CO2 '!$C227)</f>
        <v>48.916184484388054</v>
      </c>
      <c r="V227" s="10">
        <f>SUMIFS('Historical Data'!P$2:P$93,'Historical Data'!$B$2:$B$93,'Final Prices IND without CO2 '!$D227,'Historical Data'!$A$2:$A$93,'Final Prices IND without CO2 '!$C227)</f>
        <v>47.211011903219692</v>
      </c>
      <c r="W227" s="10">
        <f>SUMIFS('Historical Data'!Q$2:Q$93,'Historical Data'!$B$2:$B$93,'Final Prices IND without CO2 '!$D227,'Historical Data'!$A$2:$A$93,'Final Prices IND without CO2 '!$C227)</f>
        <v>47.418943131382292</v>
      </c>
      <c r="X227" s="10">
        <f>SUMIFS('Historical Data'!R$2:R$93,'Historical Data'!$B$2:$B$93,'Final Prices IND without CO2 '!$D227,'Historical Data'!$A$2:$A$93,'Final Prices IND without CO2 '!$C227)</f>
        <v>42.721103139880654</v>
      </c>
      <c r="Y227" s="10">
        <f>SUMIFS('Historical Data'!S$2:S$93,'Historical Data'!$B$2:$B$93,'Final Prices IND without CO2 '!$D227,'Historical Data'!$A$2:$A$93,'Final Prices IND without CO2 '!$C227)</f>
        <v>40.673188212304595</v>
      </c>
      <c r="Z227" s="10">
        <f>SUMIFS('Historical Data'!T$2:T$93,'Historical Data'!$B$2:$B$93,'Final Prices IND without CO2 '!$D227,'Historical Data'!$A$2:$A$93,'Final Prices IND without CO2 '!$C227)</f>
        <v>35.9024822522804</v>
      </c>
      <c r="AA227" s="10">
        <f>SUMIFS('Historical Data'!U$2:U$93,'Historical Data'!$B$2:$B$93,'Final Prices IND without CO2 '!$D227,'Historical Data'!$A$2:$A$93,'Final Prices IND without CO2 '!$C227)</f>
        <v>39.77890544369366</v>
      </c>
      <c r="AB227" s="12">
        <f>AA227*'Projection of Coal-OIl-Gas-CO2'!O$25/'Projection of Coal-OIl-Gas-CO2'!N$25</f>
        <v>47.477651609896697</v>
      </c>
      <c r="AC227" s="12">
        <f>AB227*'Projection of Coal-OIl-Gas-CO2'!P$25/'Projection of Coal-OIl-Gas-CO2'!O$25</f>
        <v>59.596199217504413</v>
      </c>
      <c r="AD227" s="12">
        <f>AC227*'Projection of Coal-OIl-Gas-CO2'!Q$25/'Projection of Coal-OIl-Gas-CO2'!P$25</f>
        <v>56.089638536018967</v>
      </c>
      <c r="AE227" s="12">
        <f>AD227*'Projection of Coal-OIl-Gas-CO2'!R$25/'Projection of Coal-OIl-Gas-CO2'!Q$25</f>
        <v>51.406803953287636</v>
      </c>
      <c r="AF227" s="12">
        <f>AE227*'Projection of Coal-OIl-Gas-CO2'!S$25/'Projection of Coal-OIl-Gas-CO2'!R$25</f>
        <v>51.287332218141771</v>
      </c>
      <c r="AG227" s="12">
        <f>AF227*'Projection of Coal-OIl-Gas-CO2'!T$25/'Projection of Coal-OIl-Gas-CO2'!S$25</f>
        <v>51.39254003480147</v>
      </c>
      <c r="AH227" s="12">
        <f>AG227*'Projection of Coal-OIl-Gas-CO2'!U$25/'Projection of Coal-OIl-Gas-CO2'!T$25</f>
        <v>51.530404924408934</v>
      </c>
      <c r="AI227" s="12">
        <f>AH227*'Projection of Coal-OIl-Gas-CO2'!V$25/'Projection of Coal-OIl-Gas-CO2'!U$25</f>
        <v>51.689324956144333</v>
      </c>
      <c r="AJ227" s="12">
        <f>AI227*'Projection of Coal-OIl-Gas-CO2'!W$25/'Projection of Coal-OIl-Gas-CO2'!V$25</f>
        <v>51.859140978125133</v>
      </c>
      <c r="AK227" s="12">
        <f>AJ227*'Projection of Coal-OIl-Gas-CO2'!X$25/'Projection of Coal-OIl-Gas-CO2'!W$25</f>
        <v>52.028158918657397</v>
      </c>
      <c r="AL227" s="12">
        <f>AK227*'Projection of Coal-OIl-Gas-CO2'!Y$25/'Projection of Coal-OIl-Gas-CO2'!X$25</f>
        <v>52.181062787144256</v>
      </c>
      <c r="AM227" s="12">
        <f>AL227*'Projection of Coal-OIl-Gas-CO2'!Z$25/'Projection of Coal-OIl-Gas-CO2'!Y$25</f>
        <v>52.310185802280969</v>
      </c>
      <c r="AN227" s="12">
        <f>AM227*'Projection of Coal-OIl-Gas-CO2'!AA$25/'Projection of Coal-OIl-Gas-CO2'!Z$25</f>
        <v>52.426644114251175</v>
      </c>
      <c r="AO227" s="12">
        <f>AN227*'Projection of Coal-OIl-Gas-CO2'!AB$25/'Projection of Coal-OIl-Gas-CO2'!AA$25</f>
        <v>52.520048232597354</v>
      </c>
      <c r="AP227" s="12">
        <f>AO227*'Projection of Coal-OIl-Gas-CO2'!AC$25/'Projection of Coal-OIl-Gas-CO2'!AB$25</f>
        <v>52.610760908535518</v>
      </c>
      <c r="AQ227" s="12">
        <f>AP227*'Projection of Coal-OIl-Gas-CO2'!AD$25/'Projection of Coal-OIl-Gas-CO2'!AC$25</f>
        <v>52.69062241868037</v>
      </c>
      <c r="AR227" s="12">
        <f>AQ227*'Projection of Coal-OIl-Gas-CO2'!AE$25/'Projection of Coal-OIl-Gas-CO2'!AD$25</f>
        <v>52.77745268063611</v>
      </c>
      <c r="AS227" s="12">
        <f>AR227*'Projection of Coal-OIl-Gas-CO2'!AF$25/'Projection of Coal-OIl-Gas-CO2'!AE$25</f>
        <v>52.872111841792268</v>
      </c>
      <c r="AT227" s="12">
        <f>AS227*'Projection of Coal-OIl-Gas-CO2'!AG$25/'Projection of Coal-OIl-Gas-CO2'!AF$25</f>
        <v>52.960555770184094</v>
      </c>
      <c r="AU227" s="12">
        <f>AT227*'Projection of Coal-OIl-Gas-CO2'!AH$25/'Projection of Coal-OIl-Gas-CO2'!AG$25</f>
        <v>53.06039258140359</v>
      </c>
      <c r="AV227" s="12">
        <f>AU227*'Projection of Coal-OIl-Gas-CO2'!AI$25/'Projection of Coal-OIl-Gas-CO2'!AH$25</f>
        <v>53.157871339225537</v>
      </c>
      <c r="AW227" s="12">
        <f>AV227*'Projection of Coal-OIl-Gas-CO2'!AJ$25/'Projection of Coal-OIl-Gas-CO2'!AI$25</f>
        <v>53.265447129564528</v>
      </c>
      <c r="AX227" s="12">
        <f>AW227*'Projection of Coal-OIl-Gas-CO2'!AK$25/'Projection of Coal-OIl-Gas-CO2'!AJ$25</f>
        <v>53.375992972778768</v>
      </c>
      <c r="AY227" s="21">
        <f t="shared" si="300"/>
        <v>53.47483064463637</v>
      </c>
      <c r="AZ227" s="21">
        <f t="shared" si="301"/>
        <v>53.581006261527392</v>
      </c>
      <c r="BA227" s="21">
        <f t="shared" si="302"/>
        <v>53.68772567744918</v>
      </c>
      <c r="BB227" s="21">
        <f t="shared" si="303"/>
        <v>53.791871652546632</v>
      </c>
      <c r="BC227" s="21">
        <f t="shared" si="304"/>
        <v>53.895681159492227</v>
      </c>
      <c r="BD227" s="21">
        <f t="shared" si="305"/>
        <v>54.001993005349647</v>
      </c>
      <c r="BE227" s="21">
        <f t="shared" si="306"/>
        <v>54.106634242179268</v>
      </c>
      <c r="BF227" s="21">
        <f t="shared" si="307"/>
        <v>54.211162692082326</v>
      </c>
      <c r="BG227" s="21">
        <f t="shared" si="308"/>
        <v>54.316329098857523</v>
      </c>
      <c r="BH227" s="21">
        <f t="shared" si="309"/>
        <v>54.421499709231171</v>
      </c>
    </row>
    <row r="228" spans="1:60" x14ac:dyDescent="0.3">
      <c r="A228" s="9" t="s">
        <v>147</v>
      </c>
      <c r="B228" s="9" t="s">
        <v>118</v>
      </c>
      <c r="C228" s="9" t="s">
        <v>45</v>
      </c>
      <c r="D228" s="36" t="s">
        <v>82</v>
      </c>
      <c r="E228" s="36" t="s">
        <v>79</v>
      </c>
      <c r="F228" s="36" t="s">
        <v>90</v>
      </c>
      <c r="G228" s="36" t="s">
        <v>90</v>
      </c>
      <c r="H228" s="36" t="s">
        <v>80</v>
      </c>
      <c r="I228" s="9" t="s">
        <v>145</v>
      </c>
      <c r="J228" s="10">
        <f>SUMIFS('Historical Data'!D$2:D$93,'Historical Data'!$B$2:$B$93,'Final Prices IND without CO2 '!$D228,'Historical Data'!$A$2:$A$93,'Final Prices IND without CO2 '!$C228)</f>
        <v>36.565992925447183</v>
      </c>
      <c r="K228" s="10">
        <f>SUMIFS('Historical Data'!E$2:E$93,'Historical Data'!$B$2:$B$93,'Final Prices IND without CO2 '!$D228,'Historical Data'!$A$2:$A$93,'Final Prices IND without CO2 '!$C228)</f>
        <v>48.120023247475729</v>
      </c>
      <c r="L228" s="10">
        <f>SUMIFS('Historical Data'!F$2:F$93,'Historical Data'!$B$2:$B$93,'Final Prices IND without CO2 '!$D228,'Historical Data'!$A$2:$A$93,'Final Prices IND without CO2 '!$C228)</f>
        <v>41.560071524947212</v>
      </c>
      <c r="M228" s="10">
        <f>SUMIFS('Historical Data'!G$2:G$93,'Historical Data'!$B$2:$B$93,'Final Prices IND without CO2 '!$D228,'Historical Data'!$A$2:$A$93,'Final Prices IND without CO2 '!$C228)</f>
        <v>40.925959931041753</v>
      </c>
      <c r="N228" s="10">
        <f>SUMIFS('Historical Data'!H$2:H$93,'Historical Data'!$B$2:$B$93,'Final Prices IND without CO2 '!$D228,'Historical Data'!$A$2:$A$93,'Final Prices IND without CO2 '!$C228)</f>
        <v>41.269110549064457</v>
      </c>
      <c r="O228" s="10">
        <f>SUMIFS('Historical Data'!I$2:I$93,'Historical Data'!$B$2:$B$93,'Final Prices IND without CO2 '!$D228,'Historical Data'!$A$2:$A$93,'Final Prices IND without CO2 '!$C228)</f>
        <v>46.727590287304544</v>
      </c>
      <c r="P228" s="10">
        <f>SUMIFS('Historical Data'!J$2:J$93,'Historical Data'!$B$2:$B$93,'Final Prices IND without CO2 '!$D228,'Historical Data'!$A$2:$A$93,'Final Prices IND without CO2 '!$C228)</f>
        <v>56.323891788727352</v>
      </c>
      <c r="Q228" s="10">
        <f>SUMIFS('Historical Data'!K$2:K$93,'Historical Data'!$B$2:$B$93,'Final Prices IND without CO2 '!$D228,'Historical Data'!$A$2:$A$93,'Final Prices IND without CO2 '!$C228)</f>
        <v>63.312435954080421</v>
      </c>
      <c r="R228" s="10">
        <f>SUMIFS('Historical Data'!L$2:L$93,'Historical Data'!$B$2:$B$93,'Final Prices IND without CO2 '!$D228,'Historical Data'!$A$2:$A$93,'Final Prices IND without CO2 '!$C228)</f>
        <v>72.155494095015257</v>
      </c>
      <c r="S228" s="10">
        <f>SUMIFS('Historical Data'!M$2:M$93,'Historical Data'!$B$2:$B$93,'Final Prices IND without CO2 '!$D228,'Historical Data'!$A$2:$A$93,'Final Prices IND without CO2 '!$C228)</f>
        <v>68.668567610351715</v>
      </c>
      <c r="T228" s="10">
        <f>SUMIFS('Historical Data'!N$2:N$93,'Historical Data'!$B$2:$B$93,'Final Prices IND without CO2 '!$D228,'Historical Data'!$A$2:$A$93,'Final Prices IND without CO2 '!$C228)</f>
        <v>61.532183435407077</v>
      </c>
      <c r="U228" s="10">
        <f>SUMIFS('Historical Data'!O$2:O$93,'Historical Data'!$B$2:$B$93,'Final Prices IND without CO2 '!$D228,'Historical Data'!$A$2:$A$93,'Final Prices IND without CO2 '!$C228)</f>
        <v>66.536172901356082</v>
      </c>
      <c r="V228" s="10">
        <f>SUMIFS('Historical Data'!P$2:P$93,'Historical Data'!$B$2:$B$93,'Final Prices IND without CO2 '!$D228,'Historical Data'!$A$2:$A$93,'Final Prices IND without CO2 '!$C228)</f>
        <v>70.020788017872519</v>
      </c>
      <c r="W228" s="10">
        <f>SUMIFS('Historical Data'!Q$2:Q$93,'Historical Data'!$B$2:$B$93,'Final Prices IND without CO2 '!$D228,'Historical Data'!$A$2:$A$93,'Final Prices IND without CO2 '!$C228)</f>
        <v>69.904492930379647</v>
      </c>
      <c r="X228" s="10">
        <f>SUMIFS('Historical Data'!R$2:R$93,'Historical Data'!$B$2:$B$93,'Final Prices IND without CO2 '!$D228,'Historical Data'!$A$2:$A$93,'Final Prices IND without CO2 '!$C228)</f>
        <v>70.260837608242127</v>
      </c>
      <c r="Y228" s="10">
        <f>SUMIFS('Historical Data'!S$2:S$93,'Historical Data'!$B$2:$B$93,'Final Prices IND without CO2 '!$D228,'Historical Data'!$A$2:$A$93,'Final Prices IND without CO2 '!$C228)</f>
        <v>66.833726529567528</v>
      </c>
      <c r="Z228" s="10">
        <f>SUMIFS('Historical Data'!T$2:T$93,'Historical Data'!$B$2:$B$93,'Final Prices IND without CO2 '!$D228,'Historical Data'!$A$2:$A$93,'Final Prices IND without CO2 '!$C228)</f>
        <v>64.630213474136283</v>
      </c>
      <c r="AA228" s="10">
        <f>SUMIFS('Historical Data'!U$2:U$93,'Historical Data'!$B$2:$B$93,'Final Prices IND without CO2 '!$D228,'Historical Data'!$A$2:$A$93,'Final Prices IND without CO2 '!$C228)</f>
        <v>63.054963550783697</v>
      </c>
      <c r="AB228" s="12">
        <f>AA228*'Projection of Coal-OIl-Gas-CO2'!O$25/'Projection of Coal-OIl-Gas-CO2'!N$25</f>
        <v>75.258521026335785</v>
      </c>
      <c r="AC228" s="12">
        <f>AB228*'Projection of Coal-OIl-Gas-CO2'!P$25/'Projection of Coal-OIl-Gas-CO2'!O$25</f>
        <v>94.468063600798033</v>
      </c>
      <c r="AD228" s="12">
        <f>AC228*'Projection of Coal-OIl-Gas-CO2'!Q$25/'Projection of Coal-OIl-Gas-CO2'!P$25</f>
        <v>88.909689042889511</v>
      </c>
      <c r="AE228" s="12">
        <f>AD228*'Projection of Coal-OIl-Gas-CO2'!R$25/'Projection of Coal-OIl-Gas-CO2'!Q$25</f>
        <v>81.486760718568675</v>
      </c>
      <c r="AF228" s="12">
        <f>AE228*'Projection of Coal-OIl-Gas-CO2'!S$25/'Projection of Coal-OIl-Gas-CO2'!R$25</f>
        <v>81.297381804771391</v>
      </c>
      <c r="AG228" s="12">
        <f>AF228*'Projection of Coal-OIl-Gas-CO2'!T$25/'Projection of Coal-OIl-Gas-CO2'!S$25</f>
        <v>81.464150472001933</v>
      </c>
      <c r="AH228" s="12">
        <f>AG228*'Projection of Coal-OIl-Gas-CO2'!U$25/'Projection of Coal-OIl-Gas-CO2'!T$25</f>
        <v>81.682685031768443</v>
      </c>
      <c r="AI228" s="12">
        <f>AH228*'Projection of Coal-OIl-Gas-CO2'!V$25/'Projection of Coal-OIl-Gas-CO2'!U$25</f>
        <v>81.9345948492155</v>
      </c>
      <c r="AJ228" s="12">
        <f>AI228*'Projection of Coal-OIl-Gas-CO2'!W$25/'Projection of Coal-OIl-Gas-CO2'!V$25</f>
        <v>82.203776289903828</v>
      </c>
      <c r="AK228" s="12">
        <f>AJ228*'Projection of Coal-OIl-Gas-CO2'!X$25/'Projection of Coal-OIl-Gas-CO2'!W$25</f>
        <v>82.471692663188051</v>
      </c>
      <c r="AL228" s="12">
        <f>AK228*'Projection of Coal-OIl-Gas-CO2'!Y$25/'Projection of Coal-OIl-Gas-CO2'!X$25</f>
        <v>82.714066045428552</v>
      </c>
      <c r="AM228" s="12">
        <f>AL228*'Projection of Coal-OIl-Gas-CO2'!Z$25/'Projection of Coal-OIl-Gas-CO2'!Y$25</f>
        <v>82.918743547793156</v>
      </c>
      <c r="AN228" s="12">
        <f>AM228*'Projection of Coal-OIl-Gas-CO2'!AA$25/'Projection of Coal-OIl-Gas-CO2'!Z$25</f>
        <v>83.103345776903296</v>
      </c>
      <c r="AO228" s="12">
        <f>AN228*'Projection of Coal-OIl-Gas-CO2'!AB$25/'Projection of Coal-OIl-Gas-CO2'!AA$25</f>
        <v>83.251403980418914</v>
      </c>
      <c r="AP228" s="12">
        <f>AO228*'Projection of Coal-OIl-Gas-CO2'!AC$25/'Projection of Coal-OIl-Gas-CO2'!AB$25</f>
        <v>83.395195882460342</v>
      </c>
      <c r="AQ228" s="12">
        <f>AP228*'Projection of Coal-OIl-Gas-CO2'!AD$25/'Projection of Coal-OIl-Gas-CO2'!AC$25</f>
        <v>83.521787214100229</v>
      </c>
      <c r="AR228" s="12">
        <f>AQ228*'Projection of Coal-OIl-Gas-CO2'!AE$25/'Projection of Coal-OIl-Gas-CO2'!AD$25</f>
        <v>83.659424963094452</v>
      </c>
      <c r="AS228" s="12">
        <f>AR228*'Projection of Coal-OIl-Gas-CO2'!AF$25/'Projection of Coal-OIl-Gas-CO2'!AE$25</f>
        <v>83.809472579786615</v>
      </c>
      <c r="AT228" s="12">
        <f>AS228*'Projection of Coal-OIl-Gas-CO2'!AG$25/'Projection of Coal-OIl-Gas-CO2'!AF$25</f>
        <v>83.94966820907382</v>
      </c>
      <c r="AU228" s="12">
        <f>AT228*'Projection of Coal-OIl-Gas-CO2'!AH$25/'Projection of Coal-OIl-Gas-CO2'!AG$25</f>
        <v>84.107923103778816</v>
      </c>
      <c r="AV228" s="12">
        <f>AU228*'Projection of Coal-OIl-Gas-CO2'!AI$25/'Projection of Coal-OIl-Gas-CO2'!AH$25</f>
        <v>84.262440163835663</v>
      </c>
      <c r="AW228" s="12">
        <f>AV228*'Projection of Coal-OIl-Gas-CO2'!AJ$25/'Projection of Coal-OIl-Gas-CO2'!AI$25</f>
        <v>84.432962390707232</v>
      </c>
      <c r="AX228" s="12">
        <f>AW228*'Projection of Coal-OIl-Gas-CO2'!AK$25/'Projection of Coal-OIl-Gas-CO2'!AJ$25</f>
        <v>84.608192554453979</v>
      </c>
      <c r="AY228" s="21">
        <f t="shared" si="300"/>
        <v>84.764863677676544</v>
      </c>
      <c r="AZ228" s="21">
        <f t="shared" si="301"/>
        <v>84.933166439614638</v>
      </c>
      <c r="BA228" s="21">
        <f t="shared" si="302"/>
        <v>85.102331196815783</v>
      </c>
      <c r="BB228" s="21">
        <f t="shared" si="303"/>
        <v>85.267416701066963</v>
      </c>
      <c r="BC228" s="21">
        <f t="shared" si="304"/>
        <v>85.431968857635098</v>
      </c>
      <c r="BD228" s="21">
        <f t="shared" si="305"/>
        <v>85.600487560972596</v>
      </c>
      <c r="BE228" s="21">
        <f t="shared" si="306"/>
        <v>85.766358122281645</v>
      </c>
      <c r="BF228" s="21">
        <f t="shared" si="307"/>
        <v>85.932049901005598</v>
      </c>
      <c r="BG228" s="21">
        <f t="shared" si="308"/>
        <v>86.098752927949533</v>
      </c>
      <c r="BH228" s="21">
        <f t="shared" si="309"/>
        <v>86.265462618167419</v>
      </c>
    </row>
    <row r="229" spans="1:60" x14ac:dyDescent="0.3">
      <c r="A229" s="9" t="s">
        <v>147</v>
      </c>
      <c r="B229" s="9" t="s">
        <v>118</v>
      </c>
      <c r="C229" s="9" t="s">
        <v>47</v>
      </c>
      <c r="D229" s="36" t="s">
        <v>82</v>
      </c>
      <c r="E229" s="36" t="s">
        <v>79</v>
      </c>
      <c r="F229" s="36" t="s">
        <v>90</v>
      </c>
      <c r="G229" s="36" t="s">
        <v>90</v>
      </c>
      <c r="H229" s="36" t="s">
        <v>80</v>
      </c>
      <c r="I229" s="9" t="s">
        <v>145</v>
      </c>
      <c r="J229" s="10">
        <f>SUMIFS('Historical Data'!D$2:D$93,'Historical Data'!$B$2:$B$93,'Final Prices IND without CO2 '!$D229,'Historical Data'!$A$2:$A$93,'Final Prices IND without CO2 '!$C229)</f>
        <v>12.706851450948877</v>
      </c>
      <c r="K229" s="10">
        <f>SUMIFS('Historical Data'!E$2:E$93,'Historical Data'!$B$2:$B$93,'Final Prices IND without CO2 '!$D229,'Historical Data'!$A$2:$A$93,'Final Prices IND without CO2 '!$C229)</f>
        <v>17.678937032321809</v>
      </c>
      <c r="L229" s="10">
        <f>SUMIFS('Historical Data'!F$2:F$93,'Historical Data'!$B$2:$B$93,'Final Prices IND without CO2 '!$D229,'Historical Data'!$A$2:$A$93,'Final Prices IND without CO2 '!$C229)</f>
        <v>17.498142516269127</v>
      </c>
      <c r="M229" s="10">
        <f>SUMIFS('Historical Data'!G$2:G$93,'Historical Data'!$B$2:$B$93,'Final Prices IND without CO2 '!$D229,'Historical Data'!$A$2:$A$93,'Final Prices IND without CO2 '!$C229)</f>
        <v>17.81624455751572</v>
      </c>
      <c r="N229" s="10">
        <f>SUMIFS('Historical Data'!H$2:H$93,'Historical Data'!$B$2:$B$93,'Final Prices IND without CO2 '!$D229,'Historical Data'!$A$2:$A$93,'Final Prices IND without CO2 '!$C229)</f>
        <v>19.296509507277239</v>
      </c>
      <c r="O229" s="10">
        <f>SUMIFS('Historical Data'!I$2:I$93,'Historical Data'!$B$2:$B$93,'Final Prices IND without CO2 '!$D229,'Historical Data'!$A$2:$A$93,'Final Prices IND without CO2 '!$C229)</f>
        <v>28.095870532976285</v>
      </c>
      <c r="P229" s="10">
        <f>SUMIFS('Historical Data'!J$2:J$93,'Historical Data'!$B$2:$B$93,'Final Prices IND without CO2 '!$D229,'Historical Data'!$A$2:$A$93,'Final Prices IND without CO2 '!$C229)</f>
        <v>34.813888318110862</v>
      </c>
      <c r="Q229" s="10">
        <f>SUMIFS('Historical Data'!K$2:K$93,'Historical Data'!$B$2:$B$93,'Final Prices IND without CO2 '!$D229,'Historical Data'!$A$2:$A$93,'Final Prices IND without CO2 '!$C229)</f>
        <v>27.168722984965097</v>
      </c>
      <c r="R229" s="10">
        <f>SUMIFS('Historical Data'!L$2:L$93,'Historical Data'!$B$2:$B$93,'Final Prices IND without CO2 '!$D229,'Historical Data'!$A$2:$A$93,'Final Prices IND without CO2 '!$C229)</f>
        <v>38.376170657479761</v>
      </c>
      <c r="S229" s="10">
        <f>SUMIFS('Historical Data'!M$2:M$93,'Historical Data'!$B$2:$B$93,'Final Prices IND without CO2 '!$D229,'Historical Data'!$A$2:$A$93,'Final Prices IND without CO2 '!$C229)</f>
        <v>34.923905939840552</v>
      </c>
      <c r="T229" s="10">
        <f>SUMIFS('Historical Data'!N$2:N$93,'Historical Data'!$B$2:$B$93,'Final Prices IND without CO2 '!$D229,'Historical Data'!$A$2:$A$93,'Final Prices IND without CO2 '!$C229)</f>
        <v>31.791791976123786</v>
      </c>
      <c r="U229" s="10">
        <f>SUMIFS('Historical Data'!O$2:O$93,'Historical Data'!$B$2:$B$93,'Final Prices IND without CO2 '!$D229,'Historical Data'!$A$2:$A$93,'Final Prices IND without CO2 '!$C229)</f>
        <v>36.841571045896309</v>
      </c>
      <c r="V229" s="10">
        <f>SUMIFS('Historical Data'!P$2:P$93,'Historical Data'!$B$2:$B$93,'Final Prices IND without CO2 '!$D229,'Historical Data'!$A$2:$A$93,'Final Prices IND without CO2 '!$C229)</f>
        <v>39.226482724964157</v>
      </c>
      <c r="W229" s="10">
        <f>SUMIFS('Historical Data'!Q$2:Q$93,'Historical Data'!$B$2:$B$93,'Final Prices IND without CO2 '!$D229,'Historical Data'!$A$2:$A$93,'Final Prices IND without CO2 '!$C229)</f>
        <v>42.236102932066238</v>
      </c>
      <c r="X229" s="10">
        <f>SUMIFS('Historical Data'!R$2:R$93,'Historical Data'!$B$2:$B$93,'Final Prices IND without CO2 '!$D229,'Historical Data'!$A$2:$A$93,'Final Prices IND without CO2 '!$C229)</f>
        <v>37.800368578194679</v>
      </c>
      <c r="Y229" s="10">
        <f>SUMIFS('Historical Data'!S$2:S$93,'Historical Data'!$B$2:$B$93,'Final Prices IND without CO2 '!$D229,'Historical Data'!$A$2:$A$93,'Final Prices IND without CO2 '!$C229)</f>
        <v>33.81198026779586</v>
      </c>
      <c r="Z229" s="10">
        <f>SUMIFS('Historical Data'!T$2:T$93,'Historical Data'!$B$2:$B$93,'Final Prices IND without CO2 '!$D229,'Historical Data'!$A$2:$A$93,'Final Prices IND without CO2 '!$C229)</f>
        <v>28.480879677935931</v>
      </c>
      <c r="AA229" s="10">
        <f>SUMIFS('Historical Data'!U$2:U$93,'Historical Data'!$B$2:$B$93,'Final Prices IND without CO2 '!$D229,'Historical Data'!$A$2:$A$93,'Final Prices IND without CO2 '!$C229)</f>
        <v>29.407510670186973</v>
      </c>
      <c r="AB229" s="12">
        <f>AA229*'Projection of Coal-OIl-Gas-CO2'!O$25/'Projection of Coal-OIl-Gas-CO2'!N$25</f>
        <v>35.098993568079756</v>
      </c>
      <c r="AC229" s="12">
        <f>AB229*'Projection of Coal-OIl-Gas-CO2'!P$25/'Projection of Coal-OIl-Gas-CO2'!O$25</f>
        <v>44.05792077089928</v>
      </c>
      <c r="AD229" s="12">
        <f>AC229*'Projection of Coal-OIl-Gas-CO2'!Q$25/'Projection of Coal-OIl-Gas-CO2'!P$25</f>
        <v>41.465611618441457</v>
      </c>
      <c r="AE229" s="12">
        <f>AD229*'Projection of Coal-OIl-Gas-CO2'!R$25/'Projection of Coal-OIl-Gas-CO2'!Q$25</f>
        <v>38.003713750152471</v>
      </c>
      <c r="AF229" s="12">
        <f>AE229*'Projection of Coal-OIl-Gas-CO2'!S$25/'Projection of Coal-OIl-Gas-CO2'!R$25</f>
        <v>37.9153914022422</v>
      </c>
      <c r="AG229" s="12">
        <f>AF229*'Projection of Coal-OIl-Gas-CO2'!T$25/'Projection of Coal-OIl-Gas-CO2'!S$25</f>
        <v>37.993168806031917</v>
      </c>
      <c r="AH229" s="12">
        <f>AG229*'Projection of Coal-OIl-Gas-CO2'!U$25/'Projection of Coal-OIl-Gas-CO2'!T$25</f>
        <v>38.095088734872455</v>
      </c>
      <c r="AI229" s="12">
        <f>AH229*'Projection of Coal-OIl-Gas-CO2'!V$25/'Projection of Coal-OIl-Gas-CO2'!U$25</f>
        <v>38.212574182921806</v>
      </c>
      <c r="AJ229" s="12">
        <f>AI229*'Projection of Coal-OIl-Gas-CO2'!W$25/'Projection of Coal-OIl-Gas-CO2'!V$25</f>
        <v>38.338114753298683</v>
      </c>
      <c r="AK229" s="12">
        <f>AJ229*'Projection of Coal-OIl-Gas-CO2'!X$25/'Projection of Coal-OIl-Gas-CO2'!W$25</f>
        <v>38.46306532280822</v>
      </c>
      <c r="AL229" s="12">
        <f>AK229*'Projection of Coal-OIl-Gas-CO2'!Y$25/'Projection of Coal-OIl-Gas-CO2'!X$25</f>
        <v>38.576103177768935</v>
      </c>
      <c r="AM229" s="12">
        <f>AL229*'Projection of Coal-OIl-Gas-CO2'!Z$25/'Projection of Coal-OIl-Gas-CO2'!Y$25</f>
        <v>38.67156046607402</v>
      </c>
      <c r="AN229" s="12">
        <f>AM229*'Projection of Coal-OIl-Gas-CO2'!AA$25/'Projection of Coal-OIl-Gas-CO2'!Z$25</f>
        <v>38.757655068569896</v>
      </c>
      <c r="AO229" s="12">
        <f>AN229*'Projection of Coal-OIl-Gas-CO2'!AB$25/'Projection of Coal-OIl-Gas-CO2'!AA$25</f>
        <v>38.826706305054834</v>
      </c>
      <c r="AP229" s="12">
        <f>AO229*'Projection of Coal-OIl-Gas-CO2'!AC$25/'Projection of Coal-OIl-Gas-CO2'!AB$25</f>
        <v>38.893767828136433</v>
      </c>
      <c r="AQ229" s="12">
        <f>AP229*'Projection of Coal-OIl-Gas-CO2'!AD$25/'Projection of Coal-OIl-Gas-CO2'!AC$25</f>
        <v>38.952807366442642</v>
      </c>
      <c r="AR229" s="12">
        <f>AQ229*'Projection of Coal-OIl-Gas-CO2'!AE$25/'Projection of Coal-OIl-Gas-CO2'!AD$25</f>
        <v>39.016998721797378</v>
      </c>
      <c r="AS229" s="12">
        <f>AR229*'Projection of Coal-OIl-Gas-CO2'!AF$25/'Projection of Coal-OIl-Gas-CO2'!AE$25</f>
        <v>39.086977778804638</v>
      </c>
      <c r="AT229" s="12">
        <f>AS229*'Projection of Coal-OIl-Gas-CO2'!AG$25/'Projection of Coal-OIl-Gas-CO2'!AF$25</f>
        <v>39.152362075805407</v>
      </c>
      <c r="AU229" s="12">
        <f>AT229*'Projection of Coal-OIl-Gas-CO2'!AH$25/'Projection of Coal-OIl-Gas-CO2'!AG$25</f>
        <v>39.226168834902154</v>
      </c>
      <c r="AV229" s="12">
        <f>AU229*'Projection of Coal-OIl-Gas-CO2'!AI$25/'Projection of Coal-OIl-Gas-CO2'!AH$25</f>
        <v>39.298232346423937</v>
      </c>
      <c r="AW229" s="12">
        <f>AV229*'Projection of Coal-OIl-Gas-CO2'!AJ$25/'Projection of Coal-OIl-Gas-CO2'!AI$25</f>
        <v>39.377760331595013</v>
      </c>
      <c r="AX229" s="12">
        <f>AW229*'Projection of Coal-OIl-Gas-CO2'!AK$25/'Projection of Coal-OIl-Gas-CO2'!AJ$25</f>
        <v>39.459483999644881</v>
      </c>
      <c r="AY229" s="21">
        <f t="shared" si="300"/>
        <v>39.532552120985798</v>
      </c>
      <c r="AZ229" s="21">
        <f t="shared" si="301"/>
        <v>39.611044994326818</v>
      </c>
      <c r="BA229" s="21">
        <f t="shared" si="302"/>
        <v>39.689939884154285</v>
      </c>
      <c r="BB229" s="21">
        <f t="shared" si="303"/>
        <v>39.766932296081507</v>
      </c>
      <c r="BC229" s="21">
        <f t="shared" si="304"/>
        <v>39.843675965851176</v>
      </c>
      <c r="BD229" s="21">
        <f t="shared" si="305"/>
        <v>39.922269549725542</v>
      </c>
      <c r="BE229" s="21">
        <f t="shared" si="306"/>
        <v>39.999628095776174</v>
      </c>
      <c r="BF229" s="21">
        <f t="shared" si="307"/>
        <v>40.076903261384075</v>
      </c>
      <c r="BG229" s="21">
        <f t="shared" si="308"/>
        <v>40.154650051922729</v>
      </c>
      <c r="BH229" s="21">
        <f t="shared" si="309"/>
        <v>40.232399950072434</v>
      </c>
    </row>
    <row r="230" spans="1:60" x14ac:dyDescent="0.3">
      <c r="A230" s="9" t="s">
        <v>147</v>
      </c>
      <c r="B230" s="9" t="s">
        <v>118</v>
      </c>
      <c r="C230" s="9" t="s">
        <v>49</v>
      </c>
      <c r="D230" s="36" t="s">
        <v>82</v>
      </c>
      <c r="E230" s="36" t="s">
        <v>79</v>
      </c>
      <c r="F230" s="36" t="s">
        <v>90</v>
      </c>
      <c r="G230" s="36" t="s">
        <v>90</v>
      </c>
      <c r="H230" s="36" t="s">
        <v>80</v>
      </c>
      <c r="I230" s="9" t="s">
        <v>145</v>
      </c>
      <c r="J230" s="10">
        <f>SUMIFS('Historical Data'!D$2:D$93,'Historical Data'!$B$2:$B$93,'Final Prices IND without CO2 '!$D230,'Historical Data'!$A$2:$A$93,'Final Prices IND without CO2 '!$C230)</f>
        <v>32.512378506351389</v>
      </c>
      <c r="K230" s="10">
        <f>SUMIFS('Historical Data'!E$2:E$93,'Historical Data'!$B$2:$B$93,'Final Prices IND without CO2 '!$D230,'Historical Data'!$A$2:$A$93,'Final Prices IND without CO2 '!$C230)</f>
        <v>40.80914828778873</v>
      </c>
      <c r="L230" s="10">
        <f>SUMIFS('Historical Data'!F$2:F$93,'Historical Data'!$B$2:$B$93,'Final Prices IND without CO2 '!$D230,'Historical Data'!$A$2:$A$93,'Final Prices IND without CO2 '!$C230)</f>
        <v>30.760869251416594</v>
      </c>
      <c r="M230" s="10">
        <f>SUMIFS('Historical Data'!G$2:G$93,'Historical Data'!$B$2:$B$93,'Final Prices IND without CO2 '!$D230,'Historical Data'!$A$2:$A$93,'Final Prices IND without CO2 '!$C230)</f>
        <v>31.806798358715273</v>
      </c>
      <c r="N230" s="10">
        <f>SUMIFS('Historical Data'!H$2:H$93,'Historical Data'!$B$2:$B$93,'Final Prices IND without CO2 '!$D230,'Historical Data'!$A$2:$A$93,'Final Prices IND without CO2 '!$C230)</f>
        <v>30.464550103920075</v>
      </c>
      <c r="O230" s="10">
        <f>SUMIFS('Historical Data'!I$2:I$93,'Historical Data'!$B$2:$B$93,'Final Prices IND without CO2 '!$D230,'Historical Data'!$A$2:$A$93,'Final Prices IND without CO2 '!$C230)</f>
        <v>39.096477021871351</v>
      </c>
      <c r="P230" s="10">
        <f>SUMIFS('Historical Data'!J$2:J$93,'Historical Data'!$B$2:$B$93,'Final Prices IND without CO2 '!$D230,'Historical Data'!$A$2:$A$93,'Final Prices IND without CO2 '!$C230)</f>
        <v>39.401166123718788</v>
      </c>
      <c r="Q230" s="10">
        <f>SUMIFS('Historical Data'!K$2:K$93,'Historical Data'!$B$2:$B$93,'Final Prices IND without CO2 '!$D230,'Historical Data'!$A$2:$A$93,'Final Prices IND without CO2 '!$C230)</f>
        <v>36.189992863151858</v>
      </c>
      <c r="R230" s="10">
        <f>SUMIFS('Historical Data'!L$2:L$93,'Historical Data'!$B$2:$B$93,'Final Prices IND without CO2 '!$D230,'Historical Data'!$A$2:$A$93,'Final Prices IND without CO2 '!$C230)</f>
        <v>40.96269667628907</v>
      </c>
      <c r="S230" s="10">
        <f>SUMIFS('Historical Data'!M$2:M$93,'Historical Data'!$B$2:$B$93,'Final Prices IND without CO2 '!$D230,'Historical Data'!$A$2:$A$93,'Final Prices IND without CO2 '!$C230)</f>
        <v>33.10022771658506</v>
      </c>
      <c r="T230" s="10">
        <f>SUMIFS('Historical Data'!N$2:N$93,'Historical Data'!$B$2:$B$93,'Final Prices IND without CO2 '!$D230,'Historical Data'!$A$2:$A$93,'Final Prices IND without CO2 '!$C230)</f>
        <v>43.207035147136963</v>
      </c>
      <c r="U230" s="10">
        <f>SUMIFS('Historical Data'!O$2:O$93,'Historical Data'!$B$2:$B$93,'Final Prices IND without CO2 '!$D230,'Historical Data'!$A$2:$A$93,'Final Prices IND without CO2 '!$C230)</f>
        <v>49.674952392534934</v>
      </c>
      <c r="V230" s="10">
        <f>SUMIFS('Historical Data'!P$2:P$93,'Historical Data'!$B$2:$B$93,'Final Prices IND without CO2 '!$D230,'Historical Data'!$A$2:$A$93,'Final Prices IND without CO2 '!$C230)</f>
        <v>47.811306761735601</v>
      </c>
      <c r="W230" s="10">
        <f>SUMIFS('Historical Data'!Q$2:Q$93,'Historical Data'!$B$2:$B$93,'Final Prices IND without CO2 '!$D230,'Historical Data'!$A$2:$A$93,'Final Prices IND without CO2 '!$C230)</f>
        <v>51.006887042491869</v>
      </c>
      <c r="X230" s="10">
        <f>SUMIFS('Historical Data'!R$2:R$93,'Historical Data'!$B$2:$B$93,'Final Prices IND without CO2 '!$D230,'Historical Data'!$A$2:$A$93,'Final Prices IND without CO2 '!$C230)</f>
        <v>42.061901068342259</v>
      </c>
      <c r="Y230" s="10">
        <f>SUMIFS('Historical Data'!S$2:S$93,'Historical Data'!$B$2:$B$93,'Final Prices IND without CO2 '!$D230,'Historical Data'!$A$2:$A$93,'Final Prices IND without CO2 '!$C230)</f>
        <v>40.262238310342582</v>
      </c>
      <c r="Z230" s="10">
        <f>SUMIFS('Historical Data'!T$2:T$93,'Historical Data'!$B$2:$B$93,'Final Prices IND without CO2 '!$D230,'Historical Data'!$A$2:$A$93,'Final Prices IND without CO2 '!$C230)</f>
        <v>33.359424890809748</v>
      </c>
      <c r="AA230" s="10">
        <f>SUMIFS('Historical Data'!U$2:U$93,'Historical Data'!$B$2:$B$93,'Final Prices IND without CO2 '!$D230,'Historical Data'!$A$2:$A$93,'Final Prices IND without CO2 '!$C230)</f>
        <v>36.961271899333212</v>
      </c>
      <c r="AB230" s="12">
        <f>AA230*'Projection of Coal-OIl-Gas-CO2'!O$25/'Projection of Coal-OIl-Gas-CO2'!N$25</f>
        <v>44.114697745495896</v>
      </c>
      <c r="AC230" s="12">
        <f>AB230*'Projection of Coal-OIl-Gas-CO2'!P$25/'Projection of Coal-OIl-Gas-CO2'!O$25</f>
        <v>55.374860089173787</v>
      </c>
      <c r="AD230" s="12">
        <f>AC230*'Projection of Coal-OIl-Gas-CO2'!Q$25/'Projection of Coal-OIl-Gas-CO2'!P$25</f>
        <v>52.116677358043816</v>
      </c>
      <c r="AE230" s="12">
        <f>AD230*'Projection of Coal-OIl-Gas-CO2'!R$25/'Projection of Coal-OIl-Gas-CO2'!Q$25</f>
        <v>47.765538975995312</v>
      </c>
      <c r="AF230" s="12">
        <f>AE230*'Projection of Coal-OIl-Gas-CO2'!S$25/'Projection of Coal-OIl-Gas-CO2'!R$25</f>
        <v>47.654529705183123</v>
      </c>
      <c r="AG230" s="12">
        <f>AF230*'Projection of Coal-OIl-Gas-CO2'!T$25/'Projection of Coal-OIl-Gas-CO2'!S$25</f>
        <v>47.752285404444343</v>
      </c>
      <c r="AH230" s="12">
        <f>AG230*'Projection of Coal-OIl-Gas-CO2'!U$25/'Projection of Coal-OIl-Gas-CO2'!T$25</f>
        <v>47.880384999275222</v>
      </c>
      <c r="AI230" s="12">
        <f>AH230*'Projection of Coal-OIl-Gas-CO2'!V$25/'Projection of Coal-OIl-Gas-CO2'!U$25</f>
        <v>48.028048350936245</v>
      </c>
      <c r="AJ230" s="12">
        <f>AI230*'Projection of Coal-OIl-Gas-CO2'!W$25/'Projection of Coal-OIl-Gas-CO2'!V$25</f>
        <v>48.185835904195592</v>
      </c>
      <c r="AK230" s="12">
        <f>AJ230*'Projection of Coal-OIl-Gas-CO2'!X$25/'Projection of Coal-OIl-Gas-CO2'!W$25</f>
        <v>48.342881905994737</v>
      </c>
      <c r="AL230" s="12">
        <f>AK230*'Projection of Coal-OIl-Gas-CO2'!Y$25/'Projection of Coal-OIl-Gas-CO2'!X$25</f>
        <v>48.48495523341704</v>
      </c>
      <c r="AM230" s="12">
        <f>AL230*'Projection of Coal-OIl-Gas-CO2'!Z$25/'Projection of Coal-OIl-Gas-CO2'!Y$25</f>
        <v>48.604932161331384</v>
      </c>
      <c r="AN230" s="12">
        <f>AM230*'Projection of Coal-OIl-Gas-CO2'!AA$25/'Projection of Coal-OIl-Gas-CO2'!Z$25</f>
        <v>48.713141456827486</v>
      </c>
      <c r="AO230" s="12">
        <f>AN230*'Projection of Coal-OIl-Gas-CO2'!AB$25/'Projection of Coal-OIl-Gas-CO2'!AA$25</f>
        <v>48.799929541522211</v>
      </c>
      <c r="AP230" s="12">
        <f>AO230*'Projection of Coal-OIl-Gas-CO2'!AC$25/'Projection of Coal-OIl-Gas-CO2'!AB$25</f>
        <v>48.884216825012516</v>
      </c>
      <c r="AQ230" s="12">
        <f>AP230*'Projection of Coal-OIl-Gas-CO2'!AD$25/'Projection of Coal-OIl-Gas-CO2'!AC$25</f>
        <v>48.958421556335082</v>
      </c>
      <c r="AR230" s="12">
        <f>AQ230*'Projection of Coal-OIl-Gas-CO2'!AE$25/'Projection of Coal-OIl-Gas-CO2'!AD$25</f>
        <v>49.039101426367687</v>
      </c>
      <c r="AS230" s="12">
        <f>AR230*'Projection of Coal-OIl-Gas-CO2'!AF$25/'Projection of Coal-OIl-Gas-CO2'!AE$25</f>
        <v>49.127055656234774</v>
      </c>
      <c r="AT230" s="12">
        <f>AS230*'Projection of Coal-OIl-Gas-CO2'!AG$25/'Projection of Coal-OIl-Gas-CO2'!AF$25</f>
        <v>49.209234892909919</v>
      </c>
      <c r="AU230" s="12">
        <f>AT230*'Projection of Coal-OIl-Gas-CO2'!AH$25/'Projection of Coal-OIl-Gas-CO2'!AG$25</f>
        <v>49.302000027693971</v>
      </c>
      <c r="AV230" s="12">
        <f>AU230*'Projection of Coal-OIl-Gas-CO2'!AI$25/'Projection of Coal-OIl-Gas-CO2'!AH$25</f>
        <v>49.392574135555392</v>
      </c>
      <c r="AW230" s="12">
        <f>AV230*'Projection of Coal-OIl-Gas-CO2'!AJ$25/'Projection of Coal-OIl-Gas-CO2'!AI$25</f>
        <v>49.492530079344078</v>
      </c>
      <c r="AX230" s="12">
        <f>AW230*'Projection of Coal-OIl-Gas-CO2'!AK$25/'Projection of Coal-OIl-Gas-CO2'!AJ$25</f>
        <v>49.595245700168945</v>
      </c>
      <c r="AY230" s="21">
        <f t="shared" si="300"/>
        <v>49.687082466984918</v>
      </c>
      <c r="AZ230" s="21">
        <f t="shared" si="301"/>
        <v>49.785737414908084</v>
      </c>
      <c r="BA230" s="21">
        <f t="shared" si="302"/>
        <v>49.884897643296171</v>
      </c>
      <c r="BB230" s="21">
        <f t="shared" si="303"/>
        <v>49.981666713733432</v>
      </c>
      <c r="BC230" s="21">
        <f t="shared" si="304"/>
        <v>50.078123148850381</v>
      </c>
      <c r="BD230" s="21">
        <f t="shared" si="305"/>
        <v>50.17690467632147</v>
      </c>
      <c r="BE230" s="21">
        <f t="shared" si="306"/>
        <v>50.274133927936191</v>
      </c>
      <c r="BF230" s="21">
        <f t="shared" si="307"/>
        <v>50.37125838158795</v>
      </c>
      <c r="BG230" s="21">
        <f t="shared" si="308"/>
        <v>50.468975604124324</v>
      </c>
      <c r="BH230" s="21">
        <f t="shared" si="309"/>
        <v>50.566696732508376</v>
      </c>
    </row>
    <row r="231" spans="1:60" x14ac:dyDescent="0.3">
      <c r="A231" s="9" t="s">
        <v>147</v>
      </c>
      <c r="B231" s="9" t="s">
        <v>118</v>
      </c>
      <c r="C231" s="9" t="s">
        <v>97</v>
      </c>
      <c r="D231" s="36" t="s">
        <v>82</v>
      </c>
      <c r="E231" s="36" t="s">
        <v>79</v>
      </c>
      <c r="F231" s="36" t="s">
        <v>90</v>
      </c>
      <c r="G231" s="36" t="s">
        <v>90</v>
      </c>
      <c r="H231" s="36" t="s">
        <v>80</v>
      </c>
      <c r="I231" s="9" t="s">
        <v>145</v>
      </c>
      <c r="J231" s="10">
        <f>SUMIFS('Historical Data'!D$2:D$93,'Historical Data'!$B$2:$B$93,'Final Prices IND without CO2 '!$D231,'Historical Data'!$A$2:$A$93,'Final Prices IND without CO2 '!$C231)</f>
        <v>17.477786717246246</v>
      </c>
      <c r="K231" s="10">
        <f>SUMIFS('Historical Data'!E$2:E$93,'Historical Data'!$B$2:$B$93,'Final Prices IND without CO2 '!$D231,'Historical Data'!$A$2:$A$93,'Final Prices IND without CO2 '!$C231)</f>
        <v>20.129722703582409</v>
      </c>
      <c r="L231" s="10">
        <f>SUMIFS('Historical Data'!F$2:F$93,'Historical Data'!$B$2:$B$93,'Final Prices IND without CO2 '!$D231,'Historical Data'!$A$2:$A$93,'Final Prices IND without CO2 '!$C231)</f>
        <v>18.935034292542753</v>
      </c>
      <c r="M231" s="10">
        <f>SUMIFS('Historical Data'!G$2:G$93,'Historical Data'!$B$2:$B$93,'Final Prices IND without CO2 '!$D231,'Historical Data'!$A$2:$A$93,'Final Prices IND without CO2 '!$C231)</f>
        <v>19.581429407320943</v>
      </c>
      <c r="N231" s="10">
        <f>SUMIFS('Historical Data'!H$2:H$93,'Historical Data'!$B$2:$B$93,'Final Prices IND without CO2 '!$D231,'Historical Data'!$A$2:$A$93,'Final Prices IND without CO2 '!$C231)</f>
        <v>19.061520412320625</v>
      </c>
      <c r="O231" s="10">
        <f>SUMIFS('Historical Data'!I$2:I$93,'Historical Data'!$B$2:$B$93,'Final Prices IND without CO2 '!$D231,'Historical Data'!$A$2:$A$93,'Final Prices IND without CO2 '!$C231)</f>
        <v>21.165171857577697</v>
      </c>
      <c r="P231" s="10">
        <f>SUMIFS('Historical Data'!J$2:J$93,'Historical Data'!$B$2:$B$93,'Final Prices IND without CO2 '!$D231,'Historical Data'!$A$2:$A$93,'Final Prices IND without CO2 '!$C231)</f>
        <v>27.055159514373361</v>
      </c>
      <c r="Q231" s="10">
        <f>SUMIFS('Historical Data'!K$2:K$93,'Historical Data'!$B$2:$B$93,'Final Prices IND without CO2 '!$D231,'Historical Data'!$A$2:$A$93,'Final Prices IND without CO2 '!$C231)</f>
        <v>26.103523721258089</v>
      </c>
      <c r="R231" s="10">
        <f>SUMIFS('Historical Data'!L$2:L$93,'Historical Data'!$B$2:$B$93,'Final Prices IND without CO2 '!$D231,'Historical Data'!$A$2:$A$93,'Final Prices IND without CO2 '!$C231)</f>
        <v>32.748479509469682</v>
      </c>
      <c r="S231" s="10">
        <f>SUMIFS('Historical Data'!M$2:M$93,'Historical Data'!$B$2:$B$93,'Final Prices IND without CO2 '!$D231,'Historical Data'!$A$2:$A$93,'Final Prices IND without CO2 '!$C231)</f>
        <v>30.775324057518432</v>
      </c>
      <c r="T231" s="10">
        <f>SUMIFS('Historical Data'!N$2:N$93,'Historical Data'!$B$2:$B$93,'Final Prices IND without CO2 '!$D231,'Historical Data'!$A$2:$A$93,'Final Prices IND without CO2 '!$C231)</f>
        <v>33.769246222621369</v>
      </c>
      <c r="U231" s="10">
        <f>SUMIFS('Historical Data'!O$2:O$93,'Historical Data'!$B$2:$B$93,'Final Prices IND without CO2 '!$D231,'Historical Data'!$A$2:$A$93,'Final Prices IND without CO2 '!$C231)</f>
        <v>45.230751777306338</v>
      </c>
      <c r="V231" s="10">
        <f>SUMIFS('Historical Data'!P$2:P$93,'Historical Data'!$B$2:$B$93,'Final Prices IND without CO2 '!$D231,'Historical Data'!$A$2:$A$93,'Final Prices IND without CO2 '!$C231)</f>
        <v>48.508508199838424</v>
      </c>
      <c r="W231" s="10">
        <f>SUMIFS('Historical Data'!Q$2:Q$93,'Historical Data'!$B$2:$B$93,'Final Prices IND without CO2 '!$D231,'Historical Data'!$A$2:$A$93,'Final Prices IND without CO2 '!$C231)</f>
        <v>47.781600427935757</v>
      </c>
      <c r="X231" s="10">
        <f>SUMIFS('Historical Data'!R$2:R$93,'Historical Data'!$B$2:$B$93,'Final Prices IND without CO2 '!$D231,'Historical Data'!$A$2:$A$93,'Final Prices IND without CO2 '!$C231)</f>
        <v>45.498835461642081</v>
      </c>
      <c r="Y231" s="10">
        <f>SUMIFS('Historical Data'!S$2:S$93,'Historical Data'!$B$2:$B$93,'Final Prices IND without CO2 '!$D231,'Historical Data'!$A$2:$A$93,'Final Prices IND without CO2 '!$C231)</f>
        <v>42.117111248401734</v>
      </c>
      <c r="Z231" s="10">
        <f>SUMIFS('Historical Data'!T$2:T$93,'Historical Data'!$B$2:$B$93,'Final Prices IND without CO2 '!$D231,'Historical Data'!$A$2:$A$93,'Final Prices IND without CO2 '!$C231)</f>
        <v>40.285632157649736</v>
      </c>
      <c r="AA231" s="10">
        <f>SUMIFS('Historical Data'!U$2:U$93,'Historical Data'!$B$2:$B$93,'Final Prices IND without CO2 '!$D231,'Historical Data'!$A$2:$A$93,'Final Prices IND without CO2 '!$C231)</f>
        <v>45.758575457174032</v>
      </c>
      <c r="AB231" s="12">
        <f>AA231*'Projection of Coal-OIl-Gas-CO2'!O$25/'Projection of Coal-OIl-Gas-CO2'!N$25</f>
        <v>54.61461745839204</v>
      </c>
      <c r="AC231" s="12">
        <f>AB231*'Projection of Coal-OIl-Gas-CO2'!P$25/'Projection of Coal-OIl-Gas-CO2'!O$25</f>
        <v>68.554857114281958</v>
      </c>
      <c r="AD231" s="12">
        <f>AC231*'Projection of Coal-OIl-Gas-CO2'!Q$25/'Projection of Coal-OIl-Gas-CO2'!P$25</f>
        <v>64.521180979928971</v>
      </c>
      <c r="AE231" s="12">
        <f>AD231*'Projection of Coal-OIl-Gas-CO2'!R$25/'Projection of Coal-OIl-Gas-CO2'!Q$25</f>
        <v>59.134410348175791</v>
      </c>
      <c r="AF231" s="12">
        <f>AE231*'Projection of Coal-OIl-Gas-CO2'!S$25/'Projection of Coal-OIl-Gas-CO2'!R$25</f>
        <v>58.996979306605034</v>
      </c>
      <c r="AG231" s="12">
        <f>AF231*'Projection of Coal-OIl-Gas-CO2'!T$25/'Projection of Coal-OIl-Gas-CO2'!S$25</f>
        <v>59.11800223983083</v>
      </c>
      <c r="AH231" s="12">
        <f>AG231*'Projection of Coal-OIl-Gas-CO2'!U$25/'Projection of Coal-OIl-Gas-CO2'!T$25</f>
        <v>59.276591343367819</v>
      </c>
      <c r="AI231" s="12">
        <f>AH231*'Projection of Coal-OIl-Gas-CO2'!V$25/'Projection of Coal-OIl-Gas-CO2'!U$25</f>
        <v>59.45940065354641</v>
      </c>
      <c r="AJ231" s="12">
        <f>AI231*'Projection of Coal-OIl-Gas-CO2'!W$25/'Projection of Coal-OIl-Gas-CO2'!V$25</f>
        <v>59.654743867970559</v>
      </c>
      <c r="AK231" s="12">
        <f>AJ231*'Projection of Coal-OIl-Gas-CO2'!X$25/'Projection of Coal-OIl-Gas-CO2'!W$25</f>
        <v>59.849169031237281</v>
      </c>
      <c r="AL231" s="12">
        <f>AK231*'Projection of Coal-OIl-Gas-CO2'!Y$25/'Projection of Coal-OIl-Gas-CO2'!X$25</f>
        <v>60.025057812635595</v>
      </c>
      <c r="AM231" s="12">
        <f>AL231*'Projection of Coal-OIl-Gas-CO2'!Z$25/'Projection of Coal-OIl-Gas-CO2'!Y$25</f>
        <v>60.173590940068024</v>
      </c>
      <c r="AN231" s="12">
        <f>AM231*'Projection of Coal-OIl-Gas-CO2'!AA$25/'Projection of Coal-OIl-Gas-CO2'!Z$25</f>
        <v>60.307555572741158</v>
      </c>
      <c r="AO231" s="12">
        <f>AN231*'Projection of Coal-OIl-Gas-CO2'!AB$25/'Projection of Coal-OIl-Gas-CO2'!AA$25</f>
        <v>60.415000444581686</v>
      </c>
      <c r="AP231" s="12">
        <f>AO231*'Projection of Coal-OIl-Gas-CO2'!AC$25/'Projection of Coal-OIl-Gas-CO2'!AB$25</f>
        <v>60.519349289290702</v>
      </c>
      <c r="AQ231" s="12">
        <f>AP231*'Projection of Coal-OIl-Gas-CO2'!AD$25/'Projection of Coal-OIl-Gas-CO2'!AC$25</f>
        <v>60.611215792336132</v>
      </c>
      <c r="AR231" s="12">
        <f>AQ231*'Projection of Coal-OIl-Gas-CO2'!AE$25/'Projection of Coal-OIl-Gas-CO2'!AD$25</f>
        <v>60.711098608350056</v>
      </c>
      <c r="AS231" s="12">
        <f>AR231*'Projection of Coal-OIl-Gas-CO2'!AF$25/'Projection of Coal-OIl-Gas-CO2'!AE$25</f>
        <v>60.8199871843469</v>
      </c>
      <c r="AT231" s="12">
        <f>AS231*'Projection of Coal-OIl-Gas-CO2'!AG$25/'Projection of Coal-OIl-Gas-CO2'!AF$25</f>
        <v>60.921726237392868</v>
      </c>
      <c r="AU231" s="12">
        <f>AT231*'Projection of Coal-OIl-Gas-CO2'!AH$25/'Projection of Coal-OIl-Gas-CO2'!AG$25</f>
        <v>61.036570781470566</v>
      </c>
      <c r="AV231" s="12">
        <f>AU231*'Projection of Coal-OIl-Gas-CO2'!AI$25/'Projection of Coal-OIl-Gas-CO2'!AH$25</f>
        <v>61.148702803342836</v>
      </c>
      <c r="AW231" s="12">
        <f>AV231*'Projection of Coal-OIl-Gas-CO2'!AJ$25/'Projection of Coal-OIl-Gas-CO2'!AI$25</f>
        <v>61.272449670298727</v>
      </c>
      <c r="AX231" s="12">
        <f>AW231*'Projection of Coal-OIl-Gas-CO2'!AK$25/'Projection of Coal-OIl-Gas-CO2'!AJ$25</f>
        <v>61.399613056313861</v>
      </c>
      <c r="AY231" s="21">
        <f t="shared" si="300"/>
        <v>61.513308267764813</v>
      </c>
      <c r="AZ231" s="21">
        <f t="shared" si="301"/>
        <v>61.635444483505978</v>
      </c>
      <c r="BA231" s="21">
        <f t="shared" si="302"/>
        <v>61.758206243582947</v>
      </c>
      <c r="BB231" s="21">
        <f t="shared" si="303"/>
        <v>61.87800771642145</v>
      </c>
      <c r="BC231" s="21">
        <f t="shared" si="304"/>
        <v>61.997422142327792</v>
      </c>
      <c r="BD231" s="21">
        <f t="shared" si="305"/>
        <v>62.119715065333025</v>
      </c>
      <c r="BE231" s="21">
        <f t="shared" si="306"/>
        <v>62.240086248953929</v>
      </c>
      <c r="BF231" s="21">
        <f t="shared" si="307"/>
        <v>62.360327691219908</v>
      </c>
      <c r="BG231" s="21">
        <f t="shared" si="308"/>
        <v>62.481302989718159</v>
      </c>
      <c r="BH231" s="21">
        <f t="shared" si="309"/>
        <v>62.602283123710862</v>
      </c>
    </row>
    <row r="232" spans="1:60" x14ac:dyDescent="0.3">
      <c r="A232" s="9" t="s">
        <v>147</v>
      </c>
      <c r="B232" s="9" t="s">
        <v>119</v>
      </c>
      <c r="C232" s="9" t="s">
        <v>5</v>
      </c>
      <c r="D232" s="36" t="s">
        <v>82</v>
      </c>
      <c r="E232" s="36" t="s">
        <v>79</v>
      </c>
      <c r="F232" s="36" t="s">
        <v>90</v>
      </c>
      <c r="G232" s="36" t="s">
        <v>90</v>
      </c>
      <c r="H232" s="36" t="s">
        <v>80</v>
      </c>
      <c r="I232" s="9" t="s">
        <v>145</v>
      </c>
      <c r="J232" s="10">
        <f>SUMIFS('Historical Data'!D$2:D$93,'Historical Data'!$B$2:$B$93,'Final Prices IND without CO2 '!$D232,'Historical Data'!$A$2:$A$93,'Final Prices IND without CO2 '!$C232)</f>
        <v>39.419481965248181</v>
      </c>
      <c r="K232" s="10">
        <f>SUMIFS('Historical Data'!E$2:E$93,'Historical Data'!$B$2:$B$93,'Final Prices IND without CO2 '!$D232,'Historical Data'!$A$2:$A$93,'Final Prices IND without CO2 '!$C232)</f>
        <v>40.501517444663151</v>
      </c>
      <c r="L232" s="10">
        <f>SUMIFS('Historical Data'!F$2:F$93,'Historical Data'!$B$2:$B$93,'Final Prices IND without CO2 '!$D232,'Historical Data'!$A$2:$A$93,'Final Prices IND without CO2 '!$C232)</f>
        <v>45.372279300405204</v>
      </c>
      <c r="M232" s="10">
        <f>SUMIFS('Historical Data'!G$2:G$93,'Historical Data'!$B$2:$B$93,'Final Prices IND without CO2 '!$D232,'Historical Data'!$A$2:$A$93,'Final Prices IND without CO2 '!$C232)</f>
        <v>38.811434549274388</v>
      </c>
      <c r="N232" s="10">
        <f>SUMIFS('Historical Data'!H$2:H$93,'Historical Data'!$B$2:$B$93,'Final Prices IND without CO2 '!$D232,'Historical Data'!$A$2:$A$93,'Final Prices IND without CO2 '!$C232)</f>
        <v>42.99711213932121</v>
      </c>
      <c r="O232" s="10">
        <f>SUMIFS('Historical Data'!I$2:I$93,'Historical Data'!$B$2:$B$93,'Final Prices IND without CO2 '!$D232,'Historical Data'!$A$2:$A$93,'Final Prices IND without CO2 '!$C232)</f>
        <v>44.879633943321984</v>
      </c>
      <c r="P232" s="10">
        <f>SUMIFS('Historical Data'!J$2:J$93,'Historical Data'!$B$2:$B$93,'Final Prices IND without CO2 '!$D232,'Historical Data'!$A$2:$A$93,'Final Prices IND without CO2 '!$C232)</f>
        <v>56.312816483022431</v>
      </c>
      <c r="Q232" s="10">
        <f>SUMIFS('Historical Data'!K$2:K$93,'Historical Data'!$B$2:$B$93,'Final Prices IND without CO2 '!$D232,'Historical Data'!$A$2:$A$93,'Final Prices IND without CO2 '!$C232)</f>
        <v>57.970198772238952</v>
      </c>
      <c r="R232" s="10">
        <f>SUMIFS('Historical Data'!L$2:L$93,'Historical Data'!$B$2:$B$93,'Final Prices IND without CO2 '!$D232,'Historical Data'!$A$2:$A$93,'Final Prices IND without CO2 '!$C232)</f>
        <v>61.124718841608413</v>
      </c>
      <c r="S232" s="10">
        <f>SUMIFS('Historical Data'!M$2:M$93,'Historical Data'!$B$2:$B$93,'Final Prices IND without CO2 '!$D232,'Historical Data'!$A$2:$A$93,'Final Prices IND without CO2 '!$C232)</f>
        <v>50.994927463367034</v>
      </c>
      <c r="T232" s="10">
        <f>SUMIFS('Historical Data'!N$2:N$93,'Historical Data'!$B$2:$B$93,'Final Prices IND without CO2 '!$D232,'Historical Data'!$A$2:$A$93,'Final Prices IND without CO2 '!$C232)</f>
        <v>49.81620850498016</v>
      </c>
      <c r="U232" s="10">
        <f>SUMIFS('Historical Data'!O$2:O$93,'Historical Data'!$B$2:$B$93,'Final Prices IND without CO2 '!$D232,'Historical Data'!$A$2:$A$93,'Final Prices IND without CO2 '!$C232)</f>
        <v>50.116607567463632</v>
      </c>
      <c r="V232" s="10">
        <f>SUMIFS('Historical Data'!P$2:P$93,'Historical Data'!$B$2:$B$93,'Final Prices IND without CO2 '!$D232,'Historical Data'!$A$2:$A$93,'Final Prices IND without CO2 '!$C232)</f>
        <v>57.906373492722047</v>
      </c>
      <c r="W232" s="10">
        <f>SUMIFS('Historical Data'!Q$2:Q$93,'Historical Data'!$B$2:$B$93,'Final Prices IND without CO2 '!$D232,'Historical Data'!$A$2:$A$93,'Final Prices IND without CO2 '!$C232)</f>
        <v>57.668355104663526</v>
      </c>
      <c r="X232" s="10">
        <f>SUMIFS('Historical Data'!R$2:R$93,'Historical Data'!$B$2:$B$93,'Final Prices IND without CO2 '!$D232,'Historical Data'!$A$2:$A$93,'Final Prices IND without CO2 '!$C232)</f>
        <v>54.456262549947191</v>
      </c>
      <c r="Y232" s="10">
        <f>SUMIFS('Historical Data'!S$2:S$93,'Historical Data'!$B$2:$B$93,'Final Prices IND without CO2 '!$D232,'Historical Data'!$A$2:$A$93,'Final Prices IND without CO2 '!$C232)</f>
        <v>51.223866727302223</v>
      </c>
      <c r="Z232" s="10">
        <f>SUMIFS('Historical Data'!T$2:T$93,'Historical Data'!$B$2:$B$93,'Final Prices IND without CO2 '!$D232,'Historical Data'!$A$2:$A$93,'Final Prices IND without CO2 '!$C232)</f>
        <v>47.780260885032313</v>
      </c>
      <c r="AA232" s="10">
        <f>SUMIFS('Historical Data'!U$2:U$93,'Historical Data'!$B$2:$B$93,'Final Prices IND without CO2 '!$D232,'Historical Data'!$A$2:$A$93,'Final Prices IND without CO2 '!$C232)</f>
        <v>44.665954962267179</v>
      </c>
      <c r="AB232" s="12">
        <f>AA232*'Projection of Coal-OIl-Gas-CO2'!O$26/'Projection of Coal-OIl-Gas-CO2'!N$26</f>
        <v>54.011549599368976</v>
      </c>
      <c r="AC232" s="12">
        <f>AB232*'Projection of Coal-OIl-Gas-CO2'!P$26/'Projection of Coal-OIl-Gas-CO2'!O$26</f>
        <v>52.887220025451583</v>
      </c>
      <c r="AD232" s="12">
        <f>AC232*'Projection of Coal-OIl-Gas-CO2'!Q$26/'Projection of Coal-OIl-Gas-CO2'!P$26</f>
        <v>51.947147611717128</v>
      </c>
      <c r="AE232" s="12">
        <f>AD232*'Projection of Coal-OIl-Gas-CO2'!R$26/'Projection of Coal-OIl-Gas-CO2'!Q$26</f>
        <v>57.242198109575398</v>
      </c>
      <c r="AF232" s="12">
        <f>AE232*'Projection of Coal-OIl-Gas-CO2'!S$26/'Projection of Coal-OIl-Gas-CO2'!R$26</f>
        <v>59.360839487366555</v>
      </c>
      <c r="AG232" s="12">
        <f>AF232*'Projection of Coal-OIl-Gas-CO2'!T$26/'Projection of Coal-OIl-Gas-CO2'!S$26</f>
        <v>63.46038795837049</v>
      </c>
      <c r="AH232" s="12">
        <f>AG232*'Projection of Coal-OIl-Gas-CO2'!U$26/'Projection of Coal-OIl-Gas-CO2'!T$26</f>
        <v>68.376628583599285</v>
      </c>
      <c r="AI232" s="12">
        <f>AH232*'Projection of Coal-OIl-Gas-CO2'!V$26/'Projection of Coal-OIl-Gas-CO2'!U$26</f>
        <v>71.595545176287018</v>
      </c>
      <c r="AJ232" s="12">
        <f>AI232*'Projection of Coal-OIl-Gas-CO2'!W$26/'Projection of Coal-OIl-Gas-CO2'!V$26</f>
        <v>73.820005697051272</v>
      </c>
      <c r="AK232" s="12">
        <f>AJ232*'Projection of Coal-OIl-Gas-CO2'!X$26/'Projection of Coal-OIl-Gas-CO2'!W$26</f>
        <v>75.975144023211897</v>
      </c>
      <c r="AL232" s="12">
        <f>AK232*'Projection of Coal-OIl-Gas-CO2'!Y$26/'Projection of Coal-OIl-Gas-CO2'!X$26</f>
        <v>77.949703037478784</v>
      </c>
      <c r="AM232" s="12">
        <f>AL232*'Projection of Coal-OIl-Gas-CO2'!Z$26/'Projection of Coal-OIl-Gas-CO2'!Y$26</f>
        <v>79.481402574446648</v>
      </c>
      <c r="AN232" s="12">
        <f>AM232*'Projection of Coal-OIl-Gas-CO2'!AA$26/'Projection of Coal-OIl-Gas-CO2'!Z$26</f>
        <v>80.944028560278454</v>
      </c>
      <c r="AO232" s="12">
        <f>AN232*'Projection of Coal-OIl-Gas-CO2'!AB$26/'Projection of Coal-OIl-Gas-CO2'!AA$26</f>
        <v>82.471681952220024</v>
      </c>
      <c r="AP232" s="12">
        <f>AO232*'Projection of Coal-OIl-Gas-CO2'!AC$26/'Projection of Coal-OIl-Gas-CO2'!AB$26</f>
        <v>83.480715416267287</v>
      </c>
      <c r="AQ232" s="12">
        <f>AP232*'Projection of Coal-OIl-Gas-CO2'!AD$26/'Projection of Coal-OIl-Gas-CO2'!AC$26</f>
        <v>84.218609229155163</v>
      </c>
      <c r="AR232" s="12">
        <f>AQ232*'Projection of Coal-OIl-Gas-CO2'!AE$26/'Projection of Coal-OIl-Gas-CO2'!AD$26</f>
        <v>84.670141238599882</v>
      </c>
      <c r="AS232" s="12">
        <f>AR232*'Projection of Coal-OIl-Gas-CO2'!AF$26/'Projection of Coal-OIl-Gas-CO2'!AE$26</f>
        <v>85.391197508165291</v>
      </c>
      <c r="AT232" s="12">
        <f>AS232*'Projection of Coal-OIl-Gas-CO2'!AG$26/'Projection of Coal-OIl-Gas-CO2'!AF$26</f>
        <v>86.361713601497058</v>
      </c>
      <c r="AU232" s="12">
        <f>AT232*'Projection of Coal-OIl-Gas-CO2'!AH$26/'Projection of Coal-OIl-Gas-CO2'!AG$26</f>
        <v>87.754057793583598</v>
      </c>
      <c r="AV232" s="12">
        <f>AU232*'Projection of Coal-OIl-Gas-CO2'!AI$26/'Projection of Coal-OIl-Gas-CO2'!AH$26</f>
        <v>89.922035184274364</v>
      </c>
      <c r="AW232" s="12">
        <f>AV232*'Projection of Coal-OIl-Gas-CO2'!AJ$26/'Projection of Coal-OIl-Gas-CO2'!AI$26</f>
        <v>91.448873455603731</v>
      </c>
      <c r="AX232" s="12">
        <f>AW232*'Projection of Coal-OIl-Gas-CO2'!AK$26/'Projection of Coal-OIl-Gas-CO2'!AJ$26</f>
        <v>92.645769639612254</v>
      </c>
      <c r="AY232" s="21">
        <f t="shared" si="300"/>
        <v>94.505368256389829</v>
      </c>
      <c r="AZ232" s="21">
        <f t="shared" si="301"/>
        <v>96.123127480177573</v>
      </c>
      <c r="BA232" s="21">
        <f t="shared" si="302"/>
        <v>97.566638620989124</v>
      </c>
      <c r="BB232" s="21">
        <f t="shared" si="303"/>
        <v>99.171821941955386</v>
      </c>
      <c r="BC232" s="21">
        <f t="shared" si="304"/>
        <v>100.83655767861046</v>
      </c>
      <c r="BD232" s="21">
        <f t="shared" si="305"/>
        <v>102.35402478748983</v>
      </c>
      <c r="BE232" s="21">
        <f t="shared" si="306"/>
        <v>103.92994820351851</v>
      </c>
      <c r="BF232" s="21">
        <f t="shared" si="307"/>
        <v>105.54444484969099</v>
      </c>
      <c r="BG232" s="21">
        <f t="shared" si="308"/>
        <v>107.11895039436649</v>
      </c>
      <c r="BH232" s="21">
        <f t="shared" si="309"/>
        <v>108.68334683084913</v>
      </c>
    </row>
    <row r="233" spans="1:60" x14ac:dyDescent="0.3">
      <c r="A233" s="9" t="s">
        <v>147</v>
      </c>
      <c r="B233" s="9" t="s">
        <v>119</v>
      </c>
      <c r="C233" s="9" t="s">
        <v>9</v>
      </c>
      <c r="D233" s="36" t="s">
        <v>82</v>
      </c>
      <c r="E233" s="36" t="s">
        <v>79</v>
      </c>
      <c r="F233" s="36" t="s">
        <v>90</v>
      </c>
      <c r="G233" s="36" t="s">
        <v>90</v>
      </c>
      <c r="H233" s="36" t="s">
        <v>80</v>
      </c>
      <c r="I233" s="9" t="s">
        <v>145</v>
      </c>
      <c r="J233" s="10">
        <f>SUMIFS('Historical Data'!D$2:D$93,'Historical Data'!$B$2:$B$93,'Final Prices IND without CO2 '!$D233,'Historical Data'!$A$2:$A$93,'Final Prices IND without CO2 '!$C233)</f>
        <v>26.743965312020983</v>
      </c>
      <c r="K233" s="10">
        <f>SUMIFS('Historical Data'!E$2:E$93,'Historical Data'!$B$2:$B$93,'Final Prices IND without CO2 '!$D233,'Historical Data'!$A$2:$A$93,'Final Prices IND without CO2 '!$C233)</f>
        <v>37.316854876329039</v>
      </c>
      <c r="L233" s="10">
        <f>SUMIFS('Historical Data'!F$2:F$93,'Historical Data'!$B$2:$B$93,'Final Prices IND without CO2 '!$D233,'Historical Data'!$A$2:$A$93,'Final Prices IND without CO2 '!$C233)</f>
        <v>30.498222535335991</v>
      </c>
      <c r="M233" s="10">
        <f>SUMIFS('Historical Data'!G$2:G$93,'Historical Data'!$B$2:$B$93,'Final Prices IND without CO2 '!$D233,'Historical Data'!$A$2:$A$93,'Final Prices IND without CO2 '!$C233)</f>
        <v>30.706228158211516</v>
      </c>
      <c r="N233" s="10">
        <f>SUMIFS('Historical Data'!H$2:H$93,'Historical Data'!$B$2:$B$93,'Final Prices IND without CO2 '!$D233,'Historical Data'!$A$2:$A$93,'Final Prices IND without CO2 '!$C233)</f>
        <v>29.572948596353143</v>
      </c>
      <c r="O233" s="10">
        <f>SUMIFS('Historical Data'!I$2:I$93,'Historical Data'!$B$2:$B$93,'Final Prices IND without CO2 '!$D233,'Historical Data'!$A$2:$A$93,'Final Prices IND without CO2 '!$C233)</f>
        <v>28.989827184602209</v>
      </c>
      <c r="P233" s="10">
        <f>SUMIFS('Historical Data'!J$2:J$93,'Historical Data'!$B$2:$B$93,'Final Prices IND without CO2 '!$D233,'Historical Data'!$A$2:$A$93,'Final Prices IND without CO2 '!$C233)</f>
        <v>38.062244838226242</v>
      </c>
      <c r="Q233" s="10">
        <f>SUMIFS('Historical Data'!K$2:K$93,'Historical Data'!$B$2:$B$93,'Final Prices IND without CO2 '!$D233,'Historical Data'!$A$2:$A$93,'Final Prices IND without CO2 '!$C233)</f>
        <v>36.960536464013678</v>
      </c>
      <c r="R233" s="10">
        <f>SUMIFS('Historical Data'!L$2:L$93,'Historical Data'!$B$2:$B$93,'Final Prices IND without CO2 '!$D233,'Historical Data'!$A$2:$A$93,'Final Prices IND without CO2 '!$C233)</f>
        <v>45.040090170716539</v>
      </c>
      <c r="S233" s="10">
        <f>SUMIFS('Historical Data'!M$2:M$93,'Historical Data'!$B$2:$B$93,'Final Prices IND without CO2 '!$D233,'Historical Data'!$A$2:$A$93,'Final Prices IND without CO2 '!$C233)</f>
        <v>39.638624180105268</v>
      </c>
      <c r="T233" s="10">
        <f>SUMIFS('Historical Data'!N$2:N$93,'Historical Data'!$B$2:$B$93,'Final Prices IND without CO2 '!$D233,'Historical Data'!$A$2:$A$93,'Final Prices IND without CO2 '!$C233)</f>
        <v>35.671248307407474</v>
      </c>
      <c r="U233" s="10">
        <f>SUMIFS('Historical Data'!O$2:O$93,'Historical Data'!$B$2:$B$93,'Final Prices IND without CO2 '!$D233,'Historical Data'!$A$2:$A$93,'Final Prices IND without CO2 '!$C233)</f>
        <v>39.196688839340553</v>
      </c>
      <c r="V233" s="10">
        <f>SUMIFS('Historical Data'!P$2:P$93,'Historical Data'!$B$2:$B$93,'Final Prices IND without CO2 '!$D233,'Historical Data'!$A$2:$A$93,'Final Prices IND without CO2 '!$C233)</f>
        <v>40.067181602200314</v>
      </c>
      <c r="W233" s="10">
        <f>SUMIFS('Historical Data'!Q$2:Q$93,'Historical Data'!$B$2:$B$93,'Final Prices IND without CO2 '!$D233,'Historical Data'!$A$2:$A$93,'Final Prices IND without CO2 '!$C233)</f>
        <v>42.338057030828146</v>
      </c>
      <c r="X233" s="10">
        <f>SUMIFS('Historical Data'!R$2:R$93,'Historical Data'!$B$2:$B$93,'Final Prices IND without CO2 '!$D233,'Historical Data'!$A$2:$A$93,'Final Prices IND without CO2 '!$C233)</f>
        <v>34.537741110807346</v>
      </c>
      <c r="Y233" s="10">
        <f>SUMIFS('Historical Data'!S$2:S$93,'Historical Data'!$B$2:$B$93,'Final Prices IND without CO2 '!$D233,'Historical Data'!$A$2:$A$93,'Final Prices IND without CO2 '!$C233)</f>
        <v>32.77838721246416</v>
      </c>
      <c r="Z233" s="10">
        <f>SUMIFS('Historical Data'!T$2:T$93,'Historical Data'!$B$2:$B$93,'Final Prices IND without CO2 '!$D233,'Historical Data'!$A$2:$A$93,'Final Prices IND without CO2 '!$C233)</f>
        <v>28.549248897105684</v>
      </c>
      <c r="AA233" s="10">
        <f>SUMIFS('Historical Data'!U$2:U$93,'Historical Data'!$B$2:$B$93,'Final Prices IND without CO2 '!$D233,'Historical Data'!$A$2:$A$93,'Final Prices IND without CO2 '!$C233)</f>
        <v>25.636487272623011</v>
      </c>
      <c r="AB233" s="12">
        <f>AA233*'Projection of Coal-OIl-Gas-CO2'!O$26/'Projection of Coal-OIl-Gas-CO2'!N$26</f>
        <v>31.000488068565982</v>
      </c>
      <c r="AC233" s="12">
        <f>AB233*'Projection of Coal-OIl-Gas-CO2'!P$26/'Projection of Coal-OIl-Gas-CO2'!O$26</f>
        <v>30.355167469547851</v>
      </c>
      <c r="AD233" s="12">
        <f>AC233*'Projection of Coal-OIl-Gas-CO2'!Q$26/'Projection of Coal-OIl-Gas-CO2'!P$26</f>
        <v>29.815603175212122</v>
      </c>
      <c r="AE233" s="12">
        <f>AD233*'Projection of Coal-OIl-Gas-CO2'!R$26/'Projection of Coal-OIl-Gas-CO2'!Q$26</f>
        <v>32.854752227570124</v>
      </c>
      <c r="AF233" s="12">
        <f>AE233*'Projection of Coal-OIl-Gas-CO2'!S$26/'Projection of Coal-OIl-Gas-CO2'!R$26</f>
        <v>34.070768380429257</v>
      </c>
      <c r="AG233" s="12">
        <f>AF233*'Projection of Coal-OIl-Gas-CO2'!T$26/'Projection of Coal-OIl-Gas-CO2'!S$26</f>
        <v>36.423746667564906</v>
      </c>
      <c r="AH233" s="12">
        <f>AG233*'Projection of Coal-OIl-Gas-CO2'!U$26/'Projection of Coal-OIl-Gas-CO2'!T$26</f>
        <v>39.245473871747642</v>
      </c>
      <c r="AI233" s="12">
        <f>AH233*'Projection of Coal-OIl-Gas-CO2'!V$26/'Projection of Coal-OIl-Gas-CO2'!U$26</f>
        <v>41.093004375232603</v>
      </c>
      <c r="AJ233" s="12">
        <f>AI233*'Projection of Coal-OIl-Gas-CO2'!W$26/'Projection of Coal-OIl-Gas-CO2'!V$26</f>
        <v>42.369756520735834</v>
      </c>
      <c r="AK233" s="12">
        <f>AJ233*'Projection of Coal-OIl-Gas-CO2'!X$26/'Projection of Coal-OIl-Gas-CO2'!W$26</f>
        <v>43.606720474960767</v>
      </c>
      <c r="AL233" s="12">
        <f>AK233*'Projection of Coal-OIl-Gas-CO2'!Y$26/'Projection of Coal-OIl-Gas-CO2'!X$26</f>
        <v>44.74003906360528</v>
      </c>
      <c r="AM233" s="12">
        <f>AL233*'Projection of Coal-OIl-Gas-CO2'!Z$26/'Projection of Coal-OIl-Gas-CO2'!Y$26</f>
        <v>45.619173870375477</v>
      </c>
      <c r="AN233" s="12">
        <f>AM233*'Projection of Coal-OIl-Gas-CO2'!AA$26/'Projection of Coal-OIl-Gas-CO2'!Z$26</f>
        <v>46.458663197359776</v>
      </c>
      <c r="AO233" s="12">
        <f>AN233*'Projection of Coal-OIl-Gas-CO2'!AB$26/'Projection of Coal-OIl-Gas-CO2'!AA$26</f>
        <v>47.335475677302817</v>
      </c>
      <c r="AP233" s="12">
        <f>AO233*'Projection of Coal-OIl-Gas-CO2'!AC$26/'Projection of Coal-OIl-Gas-CO2'!AB$26</f>
        <v>47.914620880412237</v>
      </c>
      <c r="AQ233" s="12">
        <f>AP233*'Projection of Coal-OIl-Gas-CO2'!AD$26/'Projection of Coal-OIl-Gas-CO2'!AC$26</f>
        <v>48.338142673657849</v>
      </c>
      <c r="AR233" s="12">
        <f>AQ233*'Projection of Coal-OIl-Gas-CO2'!AE$26/'Projection of Coal-OIl-Gas-CO2'!AD$26</f>
        <v>48.597304145143013</v>
      </c>
      <c r="AS233" s="12">
        <f>AR233*'Projection of Coal-OIl-Gas-CO2'!AF$26/'Projection of Coal-OIl-Gas-CO2'!AE$26</f>
        <v>49.011161856081358</v>
      </c>
      <c r="AT233" s="12">
        <f>AS233*'Projection of Coal-OIl-Gas-CO2'!AG$26/'Projection of Coal-OIl-Gas-CO2'!AF$26</f>
        <v>49.568199615502252</v>
      </c>
      <c r="AU233" s="12">
        <f>AT233*'Projection of Coal-OIl-Gas-CO2'!AH$26/'Projection of Coal-OIl-Gas-CO2'!AG$26</f>
        <v>50.367349979346287</v>
      </c>
      <c r="AV233" s="12">
        <f>AU233*'Projection of Coal-OIl-Gas-CO2'!AI$26/'Projection of Coal-OIl-Gas-CO2'!AH$26</f>
        <v>51.611683047579817</v>
      </c>
      <c r="AW233" s="12">
        <f>AV233*'Projection of Coal-OIl-Gas-CO2'!AJ$26/'Projection of Coal-OIl-Gas-CO2'!AI$26</f>
        <v>52.488027680608624</v>
      </c>
      <c r="AX233" s="12">
        <f>AW233*'Projection of Coal-OIl-Gas-CO2'!AK$26/'Projection of Coal-OIl-Gas-CO2'!AJ$26</f>
        <v>53.174998636763192</v>
      </c>
      <c r="AY233" s="21">
        <f t="shared" si="300"/>
        <v>54.242334515095308</v>
      </c>
      <c r="AZ233" s="21">
        <f t="shared" si="301"/>
        <v>55.17086417008295</v>
      </c>
      <c r="BA233" s="21">
        <f t="shared" si="302"/>
        <v>55.999382333873882</v>
      </c>
      <c r="BB233" s="21">
        <f t="shared" si="303"/>
        <v>56.920693919239739</v>
      </c>
      <c r="BC233" s="21">
        <f t="shared" si="304"/>
        <v>57.876186230130543</v>
      </c>
      <c r="BD233" s="21">
        <f t="shared" si="305"/>
        <v>58.747152187452457</v>
      </c>
      <c r="BE233" s="21">
        <f t="shared" si="306"/>
        <v>59.651669747454434</v>
      </c>
      <c r="BF233" s="21">
        <f t="shared" si="307"/>
        <v>60.578326812242267</v>
      </c>
      <c r="BG233" s="21">
        <f t="shared" si="308"/>
        <v>61.482030570302641</v>
      </c>
      <c r="BH233" s="21">
        <f t="shared" si="309"/>
        <v>62.379932101056738</v>
      </c>
    </row>
    <row r="234" spans="1:60" x14ac:dyDescent="0.3">
      <c r="A234" s="9" t="s">
        <v>147</v>
      </c>
      <c r="B234" s="9" t="s">
        <v>119</v>
      </c>
      <c r="C234" s="9" t="s">
        <v>11</v>
      </c>
      <c r="D234" s="36" t="s">
        <v>82</v>
      </c>
      <c r="E234" s="36" t="s">
        <v>79</v>
      </c>
      <c r="F234" s="36" t="s">
        <v>90</v>
      </c>
      <c r="G234" s="36" t="s">
        <v>90</v>
      </c>
      <c r="H234" s="36" t="s">
        <v>80</v>
      </c>
      <c r="I234" s="9" t="s">
        <v>145</v>
      </c>
      <c r="J234" s="10">
        <f>SUMIFS('Historical Data'!D$2:D$93,'Historical Data'!$B$2:$B$93,'Final Prices IND without CO2 '!$D234,'Historical Data'!$A$2:$A$93,'Final Prices IND without CO2 '!$C234)</f>
        <v>20.276111991541331</v>
      </c>
      <c r="K234" s="10">
        <f>SUMIFS('Historical Data'!E$2:E$93,'Historical Data'!$B$2:$B$93,'Final Prices IND without CO2 '!$D234,'Historical Data'!$A$2:$A$93,'Final Prices IND without CO2 '!$C234)</f>
        <v>23.599515099062106</v>
      </c>
      <c r="L234" s="10">
        <f>SUMIFS('Historical Data'!F$2:F$93,'Historical Data'!$B$2:$B$93,'Final Prices IND without CO2 '!$D234,'Historical Data'!$A$2:$A$93,'Final Prices IND without CO2 '!$C234)</f>
        <v>23.052106273495685</v>
      </c>
      <c r="M234" s="10">
        <f>SUMIFS('Historical Data'!G$2:G$93,'Historical Data'!$B$2:$B$93,'Final Prices IND without CO2 '!$D234,'Historical Data'!$A$2:$A$93,'Final Prices IND without CO2 '!$C234)</f>
        <v>22.876398518403128</v>
      </c>
      <c r="N234" s="10">
        <f>SUMIFS('Historical Data'!H$2:H$93,'Historical Data'!$B$2:$B$93,'Final Prices IND without CO2 '!$D234,'Historical Data'!$A$2:$A$93,'Final Prices IND without CO2 '!$C234)</f>
        <v>21.000303018265928</v>
      </c>
      <c r="O234" s="10">
        <f>SUMIFS('Historical Data'!I$2:I$93,'Historical Data'!$B$2:$B$93,'Final Prices IND without CO2 '!$D234,'Historical Data'!$A$2:$A$93,'Final Prices IND without CO2 '!$C234)</f>
        <v>21.612412838861921</v>
      </c>
      <c r="P234" s="10">
        <f>SUMIFS('Historical Data'!J$2:J$93,'Historical Data'!$B$2:$B$93,'Final Prices IND without CO2 '!$D234,'Historical Data'!$A$2:$A$93,'Final Prices IND without CO2 '!$C234)</f>
        <v>23.968581254191221</v>
      </c>
      <c r="Q234" s="10">
        <f>SUMIFS('Historical Data'!K$2:K$93,'Historical Data'!$B$2:$B$93,'Final Prices IND without CO2 '!$D234,'Historical Data'!$A$2:$A$93,'Final Prices IND without CO2 '!$C234)</f>
        <v>23.890502537767112</v>
      </c>
      <c r="R234" s="10">
        <f>SUMIFS('Historical Data'!L$2:L$93,'Historical Data'!$B$2:$B$93,'Final Prices IND without CO2 '!$D234,'Historical Data'!$A$2:$A$93,'Final Prices IND without CO2 '!$C234)</f>
        <v>28.329809006047842</v>
      </c>
      <c r="S234" s="10">
        <f>SUMIFS('Historical Data'!M$2:M$93,'Historical Data'!$B$2:$B$93,'Final Prices IND without CO2 '!$D234,'Historical Data'!$A$2:$A$93,'Final Prices IND without CO2 '!$C234)</f>
        <v>30.249820500980221</v>
      </c>
      <c r="T234" s="10">
        <f>SUMIFS('Historical Data'!N$2:N$93,'Historical Data'!$B$2:$B$93,'Final Prices IND without CO2 '!$D234,'Historical Data'!$A$2:$A$93,'Final Prices IND without CO2 '!$C234)</f>
        <v>30.026992354343079</v>
      </c>
      <c r="U234" s="10">
        <f>SUMIFS('Historical Data'!O$2:O$93,'Historical Data'!$B$2:$B$93,'Final Prices IND without CO2 '!$D234,'Historical Data'!$A$2:$A$93,'Final Prices IND without CO2 '!$C234)</f>
        <v>30.984170177902001</v>
      </c>
      <c r="V234" s="10">
        <f>SUMIFS('Historical Data'!P$2:P$93,'Historical Data'!$B$2:$B$93,'Final Prices IND without CO2 '!$D234,'Historical Data'!$A$2:$A$93,'Final Prices IND without CO2 '!$C234)</f>
        <v>37.254369139715578</v>
      </c>
      <c r="W234" s="10">
        <f>SUMIFS('Historical Data'!Q$2:Q$93,'Historical Data'!$B$2:$B$93,'Final Prices IND without CO2 '!$D234,'Historical Data'!$A$2:$A$93,'Final Prices IND without CO2 '!$C234)</f>
        <v>34.358356179117102</v>
      </c>
      <c r="X234" s="10">
        <f>SUMIFS('Historical Data'!R$2:R$93,'Historical Data'!$B$2:$B$93,'Final Prices IND without CO2 '!$D234,'Historical Data'!$A$2:$A$93,'Final Prices IND without CO2 '!$C234)</f>
        <v>33.19608820841367</v>
      </c>
      <c r="Y234" s="10">
        <f>SUMIFS('Historical Data'!S$2:S$93,'Historical Data'!$B$2:$B$93,'Final Prices IND without CO2 '!$D234,'Historical Data'!$A$2:$A$93,'Final Prices IND without CO2 '!$C234)</f>
        <v>28.265563477776919</v>
      </c>
      <c r="Z234" s="10">
        <f>SUMIFS('Historical Data'!T$2:T$93,'Historical Data'!$B$2:$B$93,'Final Prices IND without CO2 '!$D234,'Historical Data'!$A$2:$A$93,'Final Prices IND without CO2 '!$C234)</f>
        <v>20.172360441750765</v>
      </c>
      <c r="AA234" s="10">
        <f>SUMIFS('Historical Data'!U$2:U$93,'Historical Data'!$B$2:$B$93,'Final Prices IND without CO2 '!$D234,'Historical Data'!$A$2:$A$93,'Final Prices IND without CO2 '!$C234)</f>
        <v>18.419973009678625</v>
      </c>
      <c r="AB234" s="12">
        <f>AA234*'Projection of Coal-OIl-Gas-CO2'!O$26/'Projection of Coal-OIl-Gas-CO2'!N$26</f>
        <v>22.274040411130965</v>
      </c>
      <c r="AC234" s="12">
        <f>AB234*'Projection of Coal-OIl-Gas-CO2'!P$26/'Projection of Coal-OIl-Gas-CO2'!O$26</f>
        <v>21.810373611147906</v>
      </c>
      <c r="AD234" s="12">
        <f>AC234*'Projection of Coal-OIl-Gas-CO2'!Q$26/'Projection of Coal-OIl-Gas-CO2'!P$26</f>
        <v>21.422693363344845</v>
      </c>
      <c r="AE234" s="12">
        <f>AD234*'Projection of Coal-OIl-Gas-CO2'!R$26/'Projection of Coal-OIl-Gas-CO2'!Q$26</f>
        <v>23.606340558122834</v>
      </c>
      <c r="AF234" s="12">
        <f>AE234*'Projection of Coal-OIl-Gas-CO2'!S$26/'Projection of Coal-OIl-Gas-CO2'!R$26</f>
        <v>24.48005560639773</v>
      </c>
      <c r="AG234" s="12">
        <f>AF234*'Projection of Coal-OIl-Gas-CO2'!T$26/'Projection of Coal-OIl-Gas-CO2'!S$26</f>
        <v>26.170684906757568</v>
      </c>
      <c r="AH234" s="12">
        <f>AG234*'Projection of Coal-OIl-Gas-CO2'!U$26/'Projection of Coal-OIl-Gas-CO2'!T$26</f>
        <v>28.198113172923613</v>
      </c>
      <c r="AI234" s="12">
        <f>AH234*'Projection of Coal-OIl-Gas-CO2'!V$26/'Projection of Coal-OIl-Gas-CO2'!U$26</f>
        <v>29.525575147212614</v>
      </c>
      <c r="AJ234" s="12">
        <f>AI234*'Projection of Coal-OIl-Gas-CO2'!W$26/'Projection of Coal-OIl-Gas-CO2'!V$26</f>
        <v>30.442929377927879</v>
      </c>
      <c r="AK234" s="12">
        <f>AJ234*'Projection of Coal-OIl-Gas-CO2'!X$26/'Projection of Coal-OIl-Gas-CO2'!W$26</f>
        <v>31.331695549691993</v>
      </c>
      <c r="AL234" s="12">
        <f>AK234*'Projection of Coal-OIl-Gas-CO2'!Y$26/'Projection of Coal-OIl-Gas-CO2'!X$26</f>
        <v>32.145991891940568</v>
      </c>
      <c r="AM234" s="12">
        <f>AL234*'Projection of Coal-OIl-Gas-CO2'!Z$26/'Projection of Coal-OIl-Gas-CO2'!Y$26</f>
        <v>32.777655631218494</v>
      </c>
      <c r="AN234" s="12">
        <f>AM234*'Projection of Coal-OIl-Gas-CO2'!AA$26/'Projection of Coal-OIl-Gas-CO2'!Z$26</f>
        <v>33.380833850626004</v>
      </c>
      <c r="AO234" s="12">
        <f>AN234*'Projection of Coal-OIl-Gas-CO2'!AB$26/'Projection of Coal-OIl-Gas-CO2'!AA$26</f>
        <v>34.010828983865167</v>
      </c>
      <c r="AP234" s="12">
        <f>AO234*'Projection of Coal-OIl-Gas-CO2'!AC$26/'Projection of Coal-OIl-Gas-CO2'!AB$26</f>
        <v>34.426948356871179</v>
      </c>
      <c r="AQ234" s="12">
        <f>AP234*'Projection of Coal-OIl-Gas-CO2'!AD$26/'Projection of Coal-OIl-Gas-CO2'!AC$26</f>
        <v>34.731251357420156</v>
      </c>
      <c r="AR234" s="12">
        <f>AQ234*'Projection of Coal-OIl-Gas-CO2'!AE$26/'Projection of Coal-OIl-Gas-CO2'!AD$26</f>
        <v>34.917460460841404</v>
      </c>
      <c r="AS234" s="12">
        <f>AR234*'Projection of Coal-OIl-Gas-CO2'!AF$26/'Projection of Coal-OIl-Gas-CO2'!AE$26</f>
        <v>35.214819759105033</v>
      </c>
      <c r="AT234" s="12">
        <f>AS234*'Projection of Coal-OIl-Gas-CO2'!AG$26/'Projection of Coal-OIl-Gas-CO2'!AF$26</f>
        <v>35.615054798515516</v>
      </c>
      <c r="AU234" s="12">
        <f>AT234*'Projection of Coal-OIl-Gas-CO2'!AH$26/'Projection of Coal-OIl-Gas-CO2'!AG$26</f>
        <v>36.189249226018134</v>
      </c>
      <c r="AV234" s="12">
        <f>AU234*'Projection of Coal-OIl-Gas-CO2'!AI$26/'Projection of Coal-OIl-Gas-CO2'!AH$26</f>
        <v>37.083310151298988</v>
      </c>
      <c r="AW234" s="12">
        <f>AV234*'Projection of Coal-OIl-Gas-CO2'!AJ$26/'Projection of Coal-OIl-Gas-CO2'!AI$26</f>
        <v>37.712969133666888</v>
      </c>
      <c r="AX234" s="12">
        <f>AW234*'Projection of Coal-OIl-Gas-CO2'!AK$26/'Projection of Coal-OIl-Gas-CO2'!AJ$26</f>
        <v>38.206561970167286</v>
      </c>
      <c r="AY234" s="21">
        <f t="shared" si="300"/>
        <v>38.973449331218944</v>
      </c>
      <c r="AZ234" s="21">
        <f t="shared" si="301"/>
        <v>39.640603571254815</v>
      </c>
      <c r="BA234" s="21">
        <f t="shared" si="302"/>
        <v>40.235898942760286</v>
      </c>
      <c r="BB234" s="21">
        <f t="shared" si="303"/>
        <v>40.897866955596101</v>
      </c>
      <c r="BC234" s="21">
        <f t="shared" si="304"/>
        <v>41.584394028919405</v>
      </c>
      <c r="BD234" s="21">
        <f t="shared" si="305"/>
        <v>42.210188399872777</v>
      </c>
      <c r="BE234" s="21">
        <f t="shared" si="306"/>
        <v>42.860089802699122</v>
      </c>
      <c r="BF234" s="21">
        <f t="shared" si="307"/>
        <v>43.525898575215706</v>
      </c>
      <c r="BG234" s="21">
        <f t="shared" si="308"/>
        <v>44.1752152563663</v>
      </c>
      <c r="BH234" s="21">
        <f t="shared" si="309"/>
        <v>44.820363001685564</v>
      </c>
    </row>
    <row r="235" spans="1:60" x14ac:dyDescent="0.3">
      <c r="A235" s="9" t="s">
        <v>147</v>
      </c>
      <c r="B235" s="9" t="s">
        <v>119</v>
      </c>
      <c r="C235" s="9" t="s">
        <v>13</v>
      </c>
      <c r="D235" s="36" t="s">
        <v>82</v>
      </c>
      <c r="E235" s="36" t="s">
        <v>79</v>
      </c>
      <c r="F235" s="36" t="s">
        <v>90</v>
      </c>
      <c r="G235" s="36" t="s">
        <v>90</v>
      </c>
      <c r="H235" s="36" t="s">
        <v>80</v>
      </c>
      <c r="I235" s="9" t="s">
        <v>145</v>
      </c>
      <c r="J235" s="10">
        <f>SUMIFS('Historical Data'!D$2:D$93,'Historical Data'!$B$2:$B$93,'Final Prices IND without CO2 '!$D235,'Historical Data'!$A$2:$A$93,'Final Prices IND without CO2 '!$C235)</f>
        <v>28.001550953245751</v>
      </c>
      <c r="K235" s="10">
        <f>SUMIFS('Historical Data'!E$2:E$93,'Historical Data'!$B$2:$B$93,'Final Prices IND without CO2 '!$D235,'Historical Data'!$A$2:$A$93,'Final Prices IND without CO2 '!$C235)</f>
        <v>27.793256409351834</v>
      </c>
      <c r="L235" s="10">
        <f>SUMIFS('Historical Data'!F$2:F$93,'Historical Data'!$B$2:$B$93,'Final Prices IND without CO2 '!$D235,'Historical Data'!$A$2:$A$93,'Final Prices IND without CO2 '!$C235)</f>
        <v>26.167988129088396</v>
      </c>
      <c r="M235" s="10">
        <f>SUMIFS('Historical Data'!G$2:G$93,'Historical Data'!$B$2:$B$93,'Final Prices IND without CO2 '!$D235,'Historical Data'!$A$2:$A$93,'Final Prices IND without CO2 '!$C235)</f>
        <v>26.333014561682926</v>
      </c>
      <c r="N235" s="10">
        <f>SUMIFS('Historical Data'!H$2:H$93,'Historical Data'!$B$2:$B$93,'Final Prices IND without CO2 '!$D235,'Historical Data'!$A$2:$A$93,'Final Prices IND without CO2 '!$C235)</f>
        <v>25.000615887060096</v>
      </c>
      <c r="O235" s="10">
        <f>SUMIFS('Historical Data'!I$2:I$93,'Historical Data'!$B$2:$B$93,'Final Prices IND without CO2 '!$D235,'Historical Data'!$A$2:$A$93,'Final Prices IND without CO2 '!$C235)</f>
        <v>30.781881689117633</v>
      </c>
      <c r="P235" s="10">
        <f>SUMIFS('Historical Data'!J$2:J$93,'Historical Data'!$B$2:$B$93,'Final Prices IND without CO2 '!$D235,'Historical Data'!$A$2:$A$93,'Final Prices IND without CO2 '!$C235)</f>
        <v>38.931905858760345</v>
      </c>
      <c r="Q235" s="10">
        <f>SUMIFS('Historical Data'!K$2:K$93,'Historical Data'!$B$2:$B$93,'Final Prices IND without CO2 '!$D235,'Historical Data'!$A$2:$A$93,'Final Prices IND without CO2 '!$C235)</f>
        <v>33.086665939085513</v>
      </c>
      <c r="R235" s="10">
        <f>SUMIFS('Historical Data'!L$2:L$93,'Historical Data'!$B$2:$B$93,'Final Prices IND without CO2 '!$D235,'Historical Data'!$A$2:$A$93,'Final Prices IND without CO2 '!$C235)</f>
        <v>41.056158248146808</v>
      </c>
      <c r="S235" s="10">
        <f>SUMIFS('Historical Data'!M$2:M$93,'Historical Data'!$B$2:$B$93,'Final Prices IND without CO2 '!$D235,'Historical Data'!$A$2:$A$93,'Final Prices IND without CO2 '!$C235)</f>
        <v>38.978457163450521</v>
      </c>
      <c r="T235" s="10">
        <f>SUMIFS('Historical Data'!N$2:N$93,'Historical Data'!$B$2:$B$93,'Final Prices IND without CO2 '!$D235,'Historical Data'!$A$2:$A$93,'Final Prices IND without CO2 '!$C235)</f>
        <v>38.672472294611524</v>
      </c>
      <c r="U235" s="10">
        <f>SUMIFS('Historical Data'!O$2:O$93,'Historical Data'!$B$2:$B$93,'Final Prices IND without CO2 '!$D235,'Historical Data'!$A$2:$A$93,'Final Prices IND without CO2 '!$C235)</f>
        <v>39.107324692834517</v>
      </c>
      <c r="V235" s="10">
        <f>SUMIFS('Historical Data'!P$2:P$93,'Historical Data'!$B$2:$B$93,'Final Prices IND without CO2 '!$D235,'Historical Data'!$A$2:$A$93,'Final Prices IND without CO2 '!$C235)</f>
        <v>40.24875532948441</v>
      </c>
      <c r="W235" s="10">
        <f>SUMIFS('Historical Data'!Q$2:Q$93,'Historical Data'!$B$2:$B$93,'Final Prices IND without CO2 '!$D235,'Historical Data'!$A$2:$A$93,'Final Prices IND without CO2 '!$C235)</f>
        <v>38.515106646595498</v>
      </c>
      <c r="X235" s="10">
        <f>SUMIFS('Historical Data'!R$2:R$93,'Historical Data'!$B$2:$B$93,'Final Prices IND without CO2 '!$D235,'Historical Data'!$A$2:$A$93,'Final Prices IND without CO2 '!$C235)</f>
        <v>36.835915198081778</v>
      </c>
      <c r="Y235" s="10">
        <f>SUMIFS('Historical Data'!S$2:S$93,'Historical Data'!$B$2:$B$93,'Final Prices IND without CO2 '!$D235,'Historical Data'!$A$2:$A$93,'Final Prices IND without CO2 '!$C235)</f>
        <v>34.25388058783107</v>
      </c>
      <c r="Z235" s="10">
        <f>SUMIFS('Historical Data'!T$2:T$93,'Historical Data'!$B$2:$B$93,'Final Prices IND without CO2 '!$D235,'Historical Data'!$A$2:$A$93,'Final Prices IND without CO2 '!$C235)</f>
        <v>30.384877944303639</v>
      </c>
      <c r="AA235" s="10">
        <f>SUMIFS('Historical Data'!U$2:U$93,'Historical Data'!$B$2:$B$93,'Final Prices IND without CO2 '!$D235,'Historical Data'!$A$2:$A$93,'Final Prices IND without CO2 '!$C235)</f>
        <v>27.74532178584634</v>
      </c>
      <c r="AB235" s="12">
        <f>AA235*'Projection of Coal-OIl-Gas-CO2'!O$26/'Projection of Coal-OIl-Gas-CO2'!N$26</f>
        <v>33.550560489586516</v>
      </c>
      <c r="AC235" s="12">
        <f>AB235*'Projection of Coal-OIl-Gas-CO2'!P$26/'Projection of Coal-OIl-Gas-CO2'!O$26</f>
        <v>32.852156395281703</v>
      </c>
      <c r="AD235" s="12">
        <f>AC235*'Projection of Coal-OIl-Gas-CO2'!Q$26/'Projection of Coal-OIl-Gas-CO2'!P$26</f>
        <v>32.268208024691759</v>
      </c>
      <c r="AE235" s="12">
        <f>AD235*'Projection of Coal-OIl-Gas-CO2'!R$26/'Projection of Coal-OIl-Gas-CO2'!Q$26</f>
        <v>35.557354759816803</v>
      </c>
      <c r="AF235" s="12">
        <f>AE235*'Projection of Coal-OIl-Gas-CO2'!S$26/'Projection of Coal-OIl-Gas-CO2'!R$26</f>
        <v>36.873399313779274</v>
      </c>
      <c r="AG235" s="12">
        <f>AF235*'Projection of Coal-OIl-Gas-CO2'!T$26/'Projection of Coal-OIl-Gas-CO2'!S$26</f>
        <v>39.419931490260588</v>
      </c>
      <c r="AH235" s="12">
        <f>AG235*'Projection of Coal-OIl-Gas-CO2'!U$26/'Projection of Coal-OIl-Gas-CO2'!T$26</f>
        <v>42.473771450446215</v>
      </c>
      <c r="AI235" s="12">
        <f>AH235*'Projection of Coal-OIl-Gas-CO2'!V$26/'Projection of Coal-OIl-Gas-CO2'!U$26</f>
        <v>44.47327816067704</v>
      </c>
      <c r="AJ235" s="12">
        <f>AI235*'Projection of Coal-OIl-Gas-CO2'!W$26/'Projection of Coal-OIl-Gas-CO2'!V$26</f>
        <v>45.855054795714935</v>
      </c>
      <c r="AK235" s="12">
        <f>AJ235*'Projection of Coal-OIl-Gas-CO2'!X$26/'Projection of Coal-OIl-Gas-CO2'!W$26</f>
        <v>47.193770298447397</v>
      </c>
      <c r="AL235" s="12">
        <f>AK235*'Projection of Coal-OIl-Gas-CO2'!Y$26/'Projection of Coal-OIl-Gas-CO2'!X$26</f>
        <v>48.420314660529421</v>
      </c>
      <c r="AM235" s="12">
        <f>AL235*'Projection of Coal-OIl-Gas-CO2'!Z$26/'Projection of Coal-OIl-Gas-CO2'!Y$26</f>
        <v>49.37176631018756</v>
      </c>
      <c r="AN235" s="12">
        <f>AM235*'Projection of Coal-OIl-Gas-CO2'!AA$26/'Projection of Coal-OIl-Gas-CO2'!Z$26</f>
        <v>50.280311278352379</v>
      </c>
      <c r="AO235" s="12">
        <f>AN235*'Projection of Coal-OIl-Gas-CO2'!AB$26/'Projection of Coal-OIl-Gas-CO2'!AA$26</f>
        <v>51.229249568655689</v>
      </c>
      <c r="AP235" s="12">
        <f>AO235*'Projection of Coal-OIl-Gas-CO2'!AC$26/'Projection of Coal-OIl-Gas-CO2'!AB$26</f>
        <v>51.85603473817303</v>
      </c>
      <c r="AQ235" s="12">
        <f>AP235*'Projection of Coal-OIl-Gas-CO2'!AD$26/'Projection of Coal-OIl-Gas-CO2'!AC$26</f>
        <v>52.314395055324077</v>
      </c>
      <c r="AR235" s="12">
        <f>AQ235*'Projection of Coal-OIl-Gas-CO2'!AE$26/'Projection of Coal-OIl-Gas-CO2'!AD$26</f>
        <v>52.594874917654053</v>
      </c>
      <c r="AS235" s="12">
        <f>AR235*'Projection of Coal-OIl-Gas-CO2'!AF$26/'Projection of Coal-OIl-Gas-CO2'!AE$26</f>
        <v>53.042776193730994</v>
      </c>
      <c r="AT235" s="12">
        <f>AS235*'Projection of Coal-OIl-Gas-CO2'!AG$26/'Projection of Coal-OIl-Gas-CO2'!AF$26</f>
        <v>53.64563538101536</v>
      </c>
      <c r="AU235" s="12">
        <f>AT235*'Projection of Coal-OIl-Gas-CO2'!AH$26/'Projection of Coal-OIl-Gas-CO2'!AG$26</f>
        <v>54.510523139012022</v>
      </c>
      <c r="AV235" s="12">
        <f>AU235*'Projection of Coal-OIl-Gas-CO2'!AI$26/'Projection of Coal-OIl-Gas-CO2'!AH$26</f>
        <v>55.85721393248032</v>
      </c>
      <c r="AW235" s="12">
        <f>AV235*'Projection of Coal-OIl-Gas-CO2'!AJ$26/'Projection of Coal-OIl-Gas-CO2'!AI$26</f>
        <v>56.805645891200683</v>
      </c>
      <c r="AX235" s="12">
        <f>AW235*'Projection of Coal-OIl-Gas-CO2'!AK$26/'Projection of Coal-OIl-Gas-CO2'!AJ$26</f>
        <v>57.549126463767003</v>
      </c>
      <c r="AY235" s="21">
        <f t="shared" si="300"/>
        <v>58.704260436802542</v>
      </c>
      <c r="AZ235" s="21">
        <f t="shared" si="301"/>
        <v>59.709170110712876</v>
      </c>
      <c r="BA235" s="21">
        <f t="shared" si="302"/>
        <v>60.605841437612753</v>
      </c>
      <c r="BB235" s="21">
        <f t="shared" si="303"/>
        <v>61.6029392899502</v>
      </c>
      <c r="BC235" s="21">
        <f t="shared" si="304"/>
        <v>62.637029543721837</v>
      </c>
      <c r="BD235" s="21">
        <f t="shared" si="305"/>
        <v>63.579640381682566</v>
      </c>
      <c r="BE235" s="21">
        <f t="shared" si="306"/>
        <v>64.558562747150745</v>
      </c>
      <c r="BF235" s="21">
        <f t="shared" si="307"/>
        <v>65.561445793266103</v>
      </c>
      <c r="BG235" s="21">
        <f t="shared" si="308"/>
        <v>66.539487414172527</v>
      </c>
      <c r="BH235" s="21">
        <f t="shared" si="309"/>
        <v>67.511249521744276</v>
      </c>
    </row>
    <row r="236" spans="1:60" x14ac:dyDescent="0.3">
      <c r="A236" s="9" t="s">
        <v>147</v>
      </c>
      <c r="B236" s="9" t="s">
        <v>119</v>
      </c>
      <c r="C236" s="9" t="s">
        <v>15</v>
      </c>
      <c r="D236" s="36" t="s">
        <v>82</v>
      </c>
      <c r="E236" s="36" t="s">
        <v>79</v>
      </c>
      <c r="F236" s="36" t="s">
        <v>90</v>
      </c>
      <c r="G236" s="36" t="s">
        <v>90</v>
      </c>
      <c r="H236" s="36" t="s">
        <v>80</v>
      </c>
      <c r="I236" s="9" t="s">
        <v>145</v>
      </c>
      <c r="J236" s="10">
        <f>SUMIFS('Historical Data'!D$2:D$93,'Historical Data'!$B$2:$B$93,'Final Prices IND without CO2 '!$D236,'Historical Data'!$A$2:$A$93,'Final Prices IND without CO2 '!$C236)</f>
        <v>23.510632684861843</v>
      </c>
      <c r="K236" s="10">
        <f>SUMIFS('Historical Data'!E$2:E$93,'Historical Data'!$B$2:$B$93,'Final Prices IND without CO2 '!$D236,'Historical Data'!$A$2:$A$93,'Final Prices IND without CO2 '!$C236)</f>
        <v>26.365207367277396</v>
      </c>
      <c r="L236" s="10">
        <f>SUMIFS('Historical Data'!F$2:F$93,'Historical Data'!$B$2:$B$93,'Final Prices IND without CO2 '!$D236,'Historical Data'!$A$2:$A$93,'Final Prices IND without CO2 '!$C236)</f>
        <v>22.743205928925672</v>
      </c>
      <c r="M236" s="10">
        <f>SUMIFS('Historical Data'!G$2:G$93,'Historical Data'!$B$2:$B$93,'Final Prices IND without CO2 '!$D236,'Historical Data'!$A$2:$A$93,'Final Prices IND without CO2 '!$C236)</f>
        <v>24.61705134719239</v>
      </c>
      <c r="N236" s="10">
        <f>SUMIFS('Historical Data'!H$2:H$93,'Historical Data'!$B$2:$B$93,'Final Prices IND without CO2 '!$D236,'Historical Data'!$A$2:$A$93,'Final Prices IND without CO2 '!$C236)</f>
        <v>23.774837823405271</v>
      </c>
      <c r="O236" s="10">
        <f>SUMIFS('Historical Data'!I$2:I$93,'Historical Data'!$B$2:$B$93,'Final Prices IND without CO2 '!$D236,'Historical Data'!$A$2:$A$93,'Final Prices IND without CO2 '!$C236)</f>
        <v>29.430230368451223</v>
      </c>
      <c r="P236" s="10">
        <f>SUMIFS('Historical Data'!J$2:J$93,'Historical Data'!$B$2:$B$93,'Final Prices IND without CO2 '!$D236,'Historical Data'!$A$2:$A$93,'Final Prices IND without CO2 '!$C236)</f>
        <v>35.76972659876634</v>
      </c>
      <c r="Q236" s="10">
        <f>SUMIFS('Historical Data'!K$2:K$93,'Historical Data'!$B$2:$B$93,'Final Prices IND without CO2 '!$D236,'Historical Data'!$A$2:$A$93,'Final Prices IND without CO2 '!$C236)</f>
        <v>38.466769284700739</v>
      </c>
      <c r="R236" s="10">
        <f>SUMIFS('Historical Data'!L$2:L$93,'Historical Data'!$B$2:$B$93,'Final Prices IND without CO2 '!$D236,'Historical Data'!$A$2:$A$93,'Final Prices IND without CO2 '!$C236)</f>
        <v>43.614221169053586</v>
      </c>
      <c r="S236" s="10">
        <f>SUMIFS('Historical Data'!M$2:M$93,'Historical Data'!$B$2:$B$93,'Final Prices IND without CO2 '!$D236,'Historical Data'!$A$2:$A$93,'Final Prices IND without CO2 '!$C236)</f>
        <v>42.219958375765941</v>
      </c>
      <c r="T236" s="10">
        <f>SUMIFS('Historical Data'!N$2:N$93,'Historical Data'!$B$2:$B$93,'Final Prices IND without CO2 '!$D236,'Historical Data'!$A$2:$A$93,'Final Prices IND without CO2 '!$C236)</f>
        <v>41.020130672671904</v>
      </c>
      <c r="U236" s="10">
        <f>SUMIFS('Historical Data'!O$2:O$93,'Historical Data'!$B$2:$B$93,'Final Prices IND without CO2 '!$D236,'Historical Data'!$A$2:$A$93,'Final Prices IND without CO2 '!$C236)</f>
        <v>43.457871122193112</v>
      </c>
      <c r="V236" s="10">
        <f>SUMIFS('Historical Data'!P$2:P$93,'Historical Data'!$B$2:$B$93,'Final Prices IND without CO2 '!$D236,'Historical Data'!$A$2:$A$93,'Final Prices IND without CO2 '!$C236)</f>
        <v>46.724464687196523</v>
      </c>
      <c r="W236" s="10">
        <f>SUMIFS('Historical Data'!Q$2:Q$93,'Historical Data'!$B$2:$B$93,'Final Prices IND without CO2 '!$D236,'Historical Data'!$A$2:$A$93,'Final Prices IND without CO2 '!$C236)</f>
        <v>47.233088252114904</v>
      </c>
      <c r="X236" s="10">
        <f>SUMIFS('Historical Data'!R$2:R$93,'Historical Data'!$B$2:$B$93,'Final Prices IND without CO2 '!$D236,'Historical Data'!$A$2:$A$93,'Final Prices IND without CO2 '!$C236)</f>
        <v>44.683701716942181</v>
      </c>
      <c r="Y236" s="10">
        <f>SUMIFS('Historical Data'!S$2:S$93,'Historical Data'!$B$2:$B$93,'Final Prices IND without CO2 '!$D236,'Historical Data'!$A$2:$A$93,'Final Prices IND without CO2 '!$C236)</f>
        <v>42.958545560957432</v>
      </c>
      <c r="Z236" s="10">
        <f>SUMIFS('Historical Data'!T$2:T$93,'Historical Data'!$B$2:$B$93,'Final Prices IND without CO2 '!$D236,'Historical Data'!$A$2:$A$93,'Final Prices IND without CO2 '!$C236)</f>
        <v>37.136629447130758</v>
      </c>
      <c r="AA236" s="10">
        <f>SUMIFS('Historical Data'!U$2:U$93,'Historical Data'!$B$2:$B$93,'Final Prices IND without CO2 '!$D236,'Historical Data'!$A$2:$A$93,'Final Prices IND without CO2 '!$C236)</f>
        <v>36.522322075758531</v>
      </c>
      <c r="AB236" s="12">
        <f>AA236*'Projection of Coal-OIl-Gas-CO2'!O$26/'Projection of Coal-OIl-Gas-CO2'!N$26</f>
        <v>44.163999447574618</v>
      </c>
      <c r="AC236" s="12">
        <f>AB236*'Projection of Coal-OIl-Gas-CO2'!P$26/'Projection of Coal-OIl-Gas-CO2'!O$26</f>
        <v>43.244661064401107</v>
      </c>
      <c r="AD236" s="12">
        <f>AC236*'Projection of Coal-OIl-Gas-CO2'!Q$26/'Projection of Coal-OIl-Gas-CO2'!P$26</f>
        <v>42.475985515026878</v>
      </c>
      <c r="AE236" s="12">
        <f>AD236*'Projection of Coal-OIl-Gas-CO2'!R$26/'Projection of Coal-OIl-Gas-CO2'!Q$26</f>
        <v>46.805626286248604</v>
      </c>
      <c r="AF236" s="12">
        <f>AE236*'Projection of Coal-OIl-Gas-CO2'!S$26/'Projection of Coal-OIl-Gas-CO2'!R$26</f>
        <v>48.537990518202996</v>
      </c>
      <c r="AG236" s="12">
        <f>AF236*'Projection of Coal-OIl-Gas-CO2'!T$26/'Projection of Coal-OIl-Gas-CO2'!S$26</f>
        <v>51.89009683160598</v>
      </c>
      <c r="AH236" s="12">
        <f>AG236*'Projection of Coal-OIl-Gas-CO2'!U$26/'Projection of Coal-OIl-Gas-CO2'!T$26</f>
        <v>55.909993499397288</v>
      </c>
      <c r="AI236" s="12">
        <f>AH236*'Projection of Coal-OIl-Gas-CO2'!V$26/'Projection of Coal-OIl-Gas-CO2'!U$26</f>
        <v>58.542027419470394</v>
      </c>
      <c r="AJ236" s="12">
        <f>AI236*'Projection of Coal-OIl-Gas-CO2'!W$26/'Projection of Coal-OIl-Gas-CO2'!V$26</f>
        <v>60.360917526102924</v>
      </c>
      <c r="AK236" s="12">
        <f>AJ236*'Projection of Coal-OIl-Gas-CO2'!X$26/'Projection of Coal-OIl-Gas-CO2'!W$26</f>
        <v>62.123124471691405</v>
      </c>
      <c r="AL236" s="12">
        <f>AK236*'Projection of Coal-OIl-Gas-CO2'!Y$26/'Projection of Coal-OIl-Gas-CO2'!X$26</f>
        <v>63.737675875273148</v>
      </c>
      <c r="AM236" s="12">
        <f>AL236*'Projection of Coal-OIl-Gas-CO2'!Z$26/'Projection of Coal-OIl-Gas-CO2'!Y$26</f>
        <v>64.990111289666245</v>
      </c>
      <c r="AN236" s="12">
        <f>AM236*'Projection of Coal-OIl-Gas-CO2'!AA$26/'Projection of Coal-OIl-Gas-CO2'!Z$26</f>
        <v>66.186066853048914</v>
      </c>
      <c r="AO236" s="12">
        <f>AN236*'Projection of Coal-OIl-Gas-CO2'!AB$26/'Projection of Coal-OIl-Gas-CO2'!AA$26</f>
        <v>67.435193827894707</v>
      </c>
      <c r="AP236" s="12">
        <f>AO236*'Projection of Coal-OIl-Gas-CO2'!AC$26/'Projection of Coal-OIl-Gas-CO2'!AB$26</f>
        <v>68.260257238948711</v>
      </c>
      <c r="AQ236" s="12">
        <f>AP236*'Projection of Coal-OIl-Gas-CO2'!AD$26/'Projection of Coal-OIl-Gas-CO2'!AC$26</f>
        <v>68.863616005480552</v>
      </c>
      <c r="AR236" s="12">
        <f>AQ236*'Projection of Coal-OIl-Gas-CO2'!AE$26/'Projection of Coal-OIl-Gas-CO2'!AD$26</f>
        <v>69.232823324352054</v>
      </c>
      <c r="AS236" s="12">
        <f>AR236*'Projection of Coal-OIl-Gas-CO2'!AF$26/'Projection of Coal-OIl-Gas-CO2'!AE$26</f>
        <v>69.822414419718996</v>
      </c>
      <c r="AT236" s="12">
        <f>AS236*'Projection of Coal-OIl-Gas-CO2'!AG$26/'Projection of Coal-OIl-Gas-CO2'!AF$26</f>
        <v>70.615983064345841</v>
      </c>
      <c r="AU236" s="12">
        <f>AT236*'Projection of Coal-OIl-Gas-CO2'!AH$26/'Projection of Coal-OIl-Gas-CO2'!AG$26</f>
        <v>71.754470824579656</v>
      </c>
      <c r="AV236" s="12">
        <f>AU236*'Projection of Coal-OIl-Gas-CO2'!AI$26/'Projection of Coal-OIl-Gas-CO2'!AH$26</f>
        <v>73.527175977366838</v>
      </c>
      <c r="AW236" s="12">
        <f>AV236*'Projection of Coal-OIl-Gas-CO2'!AJ$26/'Projection of Coal-OIl-Gas-CO2'!AI$26</f>
        <v>74.775636446871943</v>
      </c>
      <c r="AX236" s="12">
        <f>AW236*'Projection of Coal-OIl-Gas-CO2'!AK$26/'Projection of Coal-OIl-Gas-CO2'!AJ$26</f>
        <v>75.754310874868239</v>
      </c>
      <c r="AY236" s="21">
        <f t="shared" si="300"/>
        <v>77.274861810607945</v>
      </c>
      <c r="AZ236" s="21">
        <f t="shared" si="301"/>
        <v>78.597666247726465</v>
      </c>
      <c r="BA236" s="21">
        <f t="shared" si="302"/>
        <v>79.777992042824735</v>
      </c>
      <c r="BB236" s="21">
        <f t="shared" si="303"/>
        <v>81.090513454008942</v>
      </c>
      <c r="BC236" s="21">
        <f t="shared" si="304"/>
        <v>82.451729503156457</v>
      </c>
      <c r="BD236" s="21">
        <f t="shared" si="305"/>
        <v>83.69252738907835</v>
      </c>
      <c r="BE236" s="21">
        <f t="shared" si="306"/>
        <v>84.981123650269637</v>
      </c>
      <c r="BF236" s="21">
        <f t="shared" si="307"/>
        <v>86.301260352855479</v>
      </c>
      <c r="BG236" s="21">
        <f t="shared" si="308"/>
        <v>87.588697253315786</v>
      </c>
      <c r="BH236" s="21">
        <f t="shared" si="309"/>
        <v>88.867868168963923</v>
      </c>
    </row>
    <row r="237" spans="1:60" x14ac:dyDescent="0.3">
      <c r="A237" s="9" t="s">
        <v>147</v>
      </c>
      <c r="B237" s="9" t="s">
        <v>119</v>
      </c>
      <c r="C237" s="9" t="s">
        <v>17</v>
      </c>
      <c r="D237" s="36" t="s">
        <v>82</v>
      </c>
      <c r="E237" s="36" t="s">
        <v>79</v>
      </c>
      <c r="F237" s="36" t="s">
        <v>90</v>
      </c>
      <c r="G237" s="36" t="s">
        <v>90</v>
      </c>
      <c r="H237" s="36" t="s">
        <v>80</v>
      </c>
      <c r="I237" s="9" t="s">
        <v>145</v>
      </c>
      <c r="J237" s="10">
        <f>SUMIFS('Historical Data'!D$2:D$93,'Historical Data'!$B$2:$B$93,'Final Prices IND without CO2 '!$D237,'Historical Data'!$A$2:$A$93,'Final Prices IND without CO2 '!$C237)</f>
        <v>24.738126764262248</v>
      </c>
      <c r="K237" s="10">
        <f>SUMIFS('Historical Data'!E$2:E$93,'Historical Data'!$B$2:$B$93,'Final Prices IND without CO2 '!$D237,'Historical Data'!$A$2:$A$93,'Final Prices IND without CO2 '!$C237)</f>
        <v>37.114592653091798</v>
      </c>
      <c r="L237" s="10">
        <f>SUMIFS('Historical Data'!F$2:F$93,'Historical Data'!$B$2:$B$93,'Final Prices IND without CO2 '!$D237,'Historical Data'!$A$2:$A$93,'Final Prices IND without CO2 '!$C237)</f>
        <v>29.316544325306221</v>
      </c>
      <c r="M237" s="10">
        <f>SUMIFS('Historical Data'!G$2:G$93,'Historical Data'!$B$2:$B$93,'Final Prices IND without CO2 '!$D237,'Historical Data'!$A$2:$A$93,'Final Prices IND without CO2 '!$C237)</f>
        <v>32.907184700389152</v>
      </c>
      <c r="N237" s="10">
        <f>SUMIFS('Historical Data'!H$2:H$93,'Historical Data'!$B$2:$B$93,'Final Prices IND without CO2 '!$D237,'Historical Data'!$A$2:$A$93,'Final Prices IND without CO2 '!$C237)</f>
        <v>30.635004749587377</v>
      </c>
      <c r="O237" s="10">
        <f>SUMIFS('Historical Data'!I$2:I$93,'Historical Data'!$B$2:$B$93,'Final Prices IND without CO2 '!$D237,'Historical Data'!$A$2:$A$93,'Final Prices IND without CO2 '!$C237)</f>
        <v>36.062631225136442</v>
      </c>
      <c r="P237" s="10">
        <f>SUMIFS('Historical Data'!J$2:J$93,'Historical Data'!$B$2:$B$93,'Final Prices IND without CO2 '!$D237,'Historical Data'!$A$2:$A$93,'Final Prices IND without CO2 '!$C237)</f>
        <v>46.27852822808623</v>
      </c>
      <c r="Q237" s="10">
        <f>SUMIFS('Historical Data'!K$2:K$93,'Historical Data'!$B$2:$B$93,'Final Prices IND without CO2 '!$D237,'Historical Data'!$A$2:$A$93,'Final Prices IND without CO2 '!$C237)</f>
        <v>45.510628692301786</v>
      </c>
      <c r="R237" s="10">
        <f>SUMIFS('Historical Data'!L$2:L$93,'Historical Data'!$B$2:$B$93,'Final Prices IND without CO2 '!$D237,'Historical Data'!$A$2:$A$93,'Final Prices IND without CO2 '!$C237)</f>
        <v>47.987145844563791</v>
      </c>
      <c r="S237" s="10">
        <f>SUMIFS('Historical Data'!M$2:M$93,'Historical Data'!$B$2:$B$93,'Final Prices IND without CO2 '!$D237,'Historical Data'!$A$2:$A$93,'Final Prices IND without CO2 '!$C237)</f>
        <v>42.02837747502673</v>
      </c>
      <c r="T237" s="10">
        <f>SUMIFS('Historical Data'!N$2:N$93,'Historical Data'!$B$2:$B$93,'Final Prices IND without CO2 '!$D237,'Historical Data'!$A$2:$A$93,'Final Prices IND without CO2 '!$C237)</f>
        <v>41.156011103138617</v>
      </c>
      <c r="U237" s="10">
        <f>SUMIFS('Historical Data'!O$2:O$93,'Historical Data'!$B$2:$B$93,'Final Prices IND without CO2 '!$D237,'Historical Data'!$A$2:$A$93,'Final Prices IND without CO2 '!$C237)</f>
        <v>42.813953724027165</v>
      </c>
      <c r="V237" s="10">
        <f>SUMIFS('Historical Data'!P$2:P$93,'Historical Data'!$B$2:$B$93,'Final Prices IND without CO2 '!$D237,'Historical Data'!$A$2:$A$93,'Final Prices IND without CO2 '!$C237)</f>
        <v>40.319724837819663</v>
      </c>
      <c r="W237" s="10">
        <f>SUMIFS('Historical Data'!Q$2:Q$93,'Historical Data'!$B$2:$B$93,'Final Prices IND without CO2 '!$D237,'Historical Data'!$A$2:$A$93,'Final Prices IND without CO2 '!$C237)</f>
        <v>42.996149069259921</v>
      </c>
      <c r="X237" s="10">
        <f>SUMIFS('Historical Data'!R$2:R$93,'Historical Data'!$B$2:$B$93,'Final Prices IND without CO2 '!$D237,'Historical Data'!$A$2:$A$93,'Final Prices IND without CO2 '!$C237)</f>
        <v>38.120230411098738</v>
      </c>
      <c r="Y237" s="10">
        <f>SUMIFS('Historical Data'!S$2:S$93,'Historical Data'!$B$2:$B$93,'Final Prices IND without CO2 '!$D237,'Historical Data'!$A$2:$A$93,'Final Prices IND without CO2 '!$C237)</f>
        <v>34.793952767842008</v>
      </c>
      <c r="Z237" s="10">
        <f>SUMIFS('Historical Data'!T$2:T$93,'Historical Data'!$B$2:$B$93,'Final Prices IND without CO2 '!$D237,'Historical Data'!$A$2:$A$93,'Final Prices IND without CO2 '!$C237)</f>
        <v>29.804391842447707</v>
      </c>
      <c r="AA237" s="10">
        <f>SUMIFS('Historical Data'!U$2:U$93,'Historical Data'!$B$2:$B$93,'Final Prices IND without CO2 '!$D237,'Historical Data'!$A$2:$A$93,'Final Prices IND without CO2 '!$C237)</f>
        <v>26.454606534512937</v>
      </c>
      <c r="AB237" s="12">
        <f>AA237*'Projection of Coal-OIl-Gas-CO2'!O$26/'Projection of Coal-OIl-Gas-CO2'!N$26</f>
        <v>31.989784930775595</v>
      </c>
      <c r="AC237" s="12">
        <f>AB237*'Projection of Coal-OIl-Gas-CO2'!P$26/'Projection of Coal-OIl-Gas-CO2'!O$26</f>
        <v>31.323870667479799</v>
      </c>
      <c r="AD237" s="12">
        <f>AC237*'Projection of Coal-OIl-Gas-CO2'!Q$26/'Projection of Coal-OIl-Gas-CO2'!P$26</f>
        <v>30.767087635743351</v>
      </c>
      <c r="AE237" s="12">
        <f>AD237*'Projection of Coal-OIl-Gas-CO2'!R$26/'Projection of Coal-OIl-Gas-CO2'!Q$26</f>
        <v>33.903222923112722</v>
      </c>
      <c r="AF237" s="12">
        <f>AE237*'Projection of Coal-OIl-Gas-CO2'!S$26/'Projection of Coal-OIl-Gas-CO2'!R$26</f>
        <v>35.158044947729714</v>
      </c>
      <c r="AG237" s="12">
        <f>AF237*'Projection of Coal-OIl-Gas-CO2'!T$26/'Projection of Coal-OIl-Gas-CO2'!S$26</f>
        <v>37.586112182857477</v>
      </c>
      <c r="AH237" s="12">
        <f>AG237*'Projection of Coal-OIl-Gas-CO2'!U$26/'Projection of Coal-OIl-Gas-CO2'!T$26</f>
        <v>40.497887190898503</v>
      </c>
      <c r="AI237" s="12">
        <f>AH237*'Projection of Coal-OIl-Gas-CO2'!V$26/'Projection of Coal-OIl-Gas-CO2'!U$26</f>
        <v>42.404376641284294</v>
      </c>
      <c r="AJ237" s="12">
        <f>AI237*'Projection of Coal-OIl-Gas-CO2'!W$26/'Projection of Coal-OIl-Gas-CO2'!V$26</f>
        <v>43.72187288373761</v>
      </c>
      <c r="AK237" s="12">
        <f>AJ237*'Projection of Coal-OIl-Gas-CO2'!X$26/'Projection of Coal-OIl-Gas-CO2'!W$26</f>
        <v>44.998311202233026</v>
      </c>
      <c r="AL237" s="12">
        <f>AK237*'Projection of Coal-OIl-Gas-CO2'!Y$26/'Projection of Coal-OIl-Gas-CO2'!X$26</f>
        <v>46.167796593192065</v>
      </c>
      <c r="AM237" s="12">
        <f>AL237*'Projection of Coal-OIl-Gas-CO2'!Z$26/'Projection of Coal-OIl-Gas-CO2'!Y$26</f>
        <v>47.074986613282562</v>
      </c>
      <c r="AN237" s="12">
        <f>AM237*'Projection of Coal-OIl-Gas-CO2'!AA$26/'Projection of Coal-OIl-Gas-CO2'!Z$26</f>
        <v>47.941265975159446</v>
      </c>
      <c r="AO237" s="12">
        <f>AN237*'Projection of Coal-OIl-Gas-CO2'!AB$26/'Projection of Coal-OIl-Gas-CO2'!AA$26</f>
        <v>48.846059557633367</v>
      </c>
      <c r="AP237" s="12">
        <f>AO237*'Projection of Coal-OIl-Gas-CO2'!AC$26/'Projection of Coal-OIl-Gas-CO2'!AB$26</f>
        <v>49.443686615961738</v>
      </c>
      <c r="AQ237" s="12">
        <f>AP237*'Projection of Coal-OIl-Gas-CO2'!AD$26/'Projection of Coal-OIl-Gas-CO2'!AC$26</f>
        <v>49.880723963549869</v>
      </c>
      <c r="AR237" s="12">
        <f>AQ237*'Projection of Coal-OIl-Gas-CO2'!AE$26/'Projection of Coal-OIl-Gas-CO2'!AD$26</f>
        <v>50.148155873551318</v>
      </c>
      <c r="AS237" s="12">
        <f>AR237*'Projection of Coal-OIl-Gas-CO2'!AF$26/'Projection of Coal-OIl-Gas-CO2'!AE$26</f>
        <v>50.575220735742469</v>
      </c>
      <c r="AT237" s="12">
        <f>AS237*'Projection of Coal-OIl-Gas-CO2'!AG$26/'Projection of Coal-OIl-Gas-CO2'!AF$26</f>
        <v>51.150034851016486</v>
      </c>
      <c r="AU237" s="12">
        <f>AT237*'Projection of Coal-OIl-Gas-CO2'!AH$26/'Projection of Coal-OIl-Gas-CO2'!AG$26</f>
        <v>51.974687940676837</v>
      </c>
      <c r="AV237" s="12">
        <f>AU237*'Projection of Coal-OIl-Gas-CO2'!AI$26/'Projection of Coal-OIl-Gas-CO2'!AH$26</f>
        <v>53.258730538554687</v>
      </c>
      <c r="AW237" s="12">
        <f>AV237*'Projection of Coal-OIl-Gas-CO2'!AJ$26/'Projection of Coal-OIl-Gas-CO2'!AI$26</f>
        <v>54.163041344043485</v>
      </c>
      <c r="AX237" s="12">
        <f>AW237*'Projection of Coal-OIl-Gas-CO2'!AK$26/'Projection of Coal-OIl-Gas-CO2'!AJ$26</f>
        <v>54.87193512315006</v>
      </c>
      <c r="AY237" s="21">
        <f t="shared" si="300"/>
        <v>55.973332143778407</v>
      </c>
      <c r="AZ237" s="21">
        <f t="shared" si="301"/>
        <v>56.93149331528025</v>
      </c>
      <c r="BA237" s="21">
        <f t="shared" si="302"/>
        <v>57.786451398917279</v>
      </c>
      <c r="BB237" s="21">
        <f t="shared" si="303"/>
        <v>58.737164155597156</v>
      </c>
      <c r="BC237" s="21">
        <f t="shared" si="304"/>
        <v>59.723148423354587</v>
      </c>
      <c r="BD237" s="21">
        <f t="shared" si="305"/>
        <v>60.62190890722627</v>
      </c>
      <c r="BE237" s="21">
        <f t="shared" si="306"/>
        <v>61.555291702573641</v>
      </c>
      <c r="BF237" s="21">
        <f t="shared" si="307"/>
        <v>62.511520525216383</v>
      </c>
      <c r="BG237" s="21">
        <f t="shared" si="308"/>
        <v>63.44406354833086</v>
      </c>
      <c r="BH237" s="21">
        <f t="shared" si="309"/>
        <v>64.370619181722986</v>
      </c>
    </row>
    <row r="238" spans="1:60" x14ac:dyDescent="0.3">
      <c r="A238" s="9" t="s">
        <v>147</v>
      </c>
      <c r="B238" s="9" t="s">
        <v>119</v>
      </c>
      <c r="C238" s="9" t="s">
        <v>19</v>
      </c>
      <c r="D238" s="36" t="s">
        <v>82</v>
      </c>
      <c r="E238" s="36" t="s">
        <v>79</v>
      </c>
      <c r="F238" s="36" t="s">
        <v>90</v>
      </c>
      <c r="G238" s="36" t="s">
        <v>90</v>
      </c>
      <c r="H238" s="36" t="s">
        <v>80</v>
      </c>
      <c r="I238" s="9" t="s">
        <v>145</v>
      </c>
      <c r="J238" s="10">
        <f>SUMIFS('Historical Data'!D$2:D$93,'Historical Data'!$B$2:$B$93,'Final Prices IND without CO2 '!$D238,'Historical Data'!$A$2:$A$93,'Final Prices IND without CO2 '!$C238)</f>
        <v>28.64301690034657</v>
      </c>
      <c r="K238" s="10">
        <f>SUMIFS('Historical Data'!E$2:E$93,'Historical Data'!$B$2:$B$93,'Final Prices IND without CO2 '!$D238,'Historical Data'!$A$2:$A$93,'Final Prices IND without CO2 '!$C238)</f>
        <v>27.05156113441706</v>
      </c>
      <c r="L238" s="10">
        <f>SUMIFS('Historical Data'!F$2:F$93,'Historical Data'!$B$2:$B$93,'Final Prices IND without CO2 '!$D238,'Historical Data'!$A$2:$A$93,'Final Prices IND without CO2 '!$C238)</f>
        <v>24.330073979290457</v>
      </c>
      <c r="M238" s="10">
        <f>SUMIFS('Historical Data'!G$2:G$93,'Historical Data'!$B$2:$B$93,'Final Prices IND without CO2 '!$D238,'Historical Data'!$A$2:$A$93,'Final Prices IND without CO2 '!$C238)</f>
        <v>23.989952654369652</v>
      </c>
      <c r="N238" s="10">
        <f>SUMIFS('Historical Data'!H$2:H$93,'Historical Data'!$B$2:$B$93,'Final Prices IND without CO2 '!$D238,'Historical Data'!$A$2:$A$93,'Final Prices IND without CO2 '!$C238)</f>
        <v>22.243565181124481</v>
      </c>
      <c r="O238" s="10">
        <f>SUMIFS('Historical Data'!I$2:I$93,'Historical Data'!$B$2:$B$93,'Final Prices IND without CO2 '!$D238,'Historical Data'!$A$2:$A$93,'Final Prices IND without CO2 '!$C238)</f>
        <v>28.891585283167476</v>
      </c>
      <c r="P238" s="10">
        <f>SUMIFS('Historical Data'!J$2:J$93,'Historical Data'!$B$2:$B$93,'Final Prices IND without CO2 '!$D238,'Historical Data'!$A$2:$A$93,'Final Prices IND without CO2 '!$C238)</f>
        <v>34.371523973409758</v>
      </c>
      <c r="Q238" s="10">
        <f>SUMIFS('Historical Data'!K$2:K$93,'Historical Data'!$B$2:$B$93,'Final Prices IND without CO2 '!$D238,'Historical Data'!$A$2:$A$93,'Final Prices IND without CO2 '!$C238)</f>
        <v>34.856876263574236</v>
      </c>
      <c r="R238" s="10">
        <f>SUMIFS('Historical Data'!L$2:L$93,'Historical Data'!$B$2:$B$93,'Final Prices IND without CO2 '!$D238,'Historical Data'!$A$2:$A$93,'Final Prices IND without CO2 '!$C238)</f>
        <v>45.74830562824765</v>
      </c>
      <c r="S238" s="10">
        <f>SUMIFS('Historical Data'!M$2:M$93,'Historical Data'!$B$2:$B$93,'Final Prices IND without CO2 '!$D238,'Historical Data'!$A$2:$A$93,'Final Prices IND without CO2 '!$C238)</f>
        <v>32.589686766726459</v>
      </c>
      <c r="T238" s="10">
        <f>SUMIFS('Historical Data'!N$2:N$93,'Historical Data'!$B$2:$B$93,'Final Prices IND without CO2 '!$D238,'Historical Data'!$A$2:$A$93,'Final Prices IND without CO2 '!$C238)</f>
        <v>38.299343932135336</v>
      </c>
      <c r="U238" s="10">
        <f>SUMIFS('Historical Data'!O$2:O$93,'Historical Data'!$B$2:$B$93,'Final Prices IND without CO2 '!$D238,'Historical Data'!$A$2:$A$93,'Final Prices IND without CO2 '!$C238)</f>
        <v>44.397319701441781</v>
      </c>
      <c r="V238" s="10">
        <f>SUMIFS('Historical Data'!P$2:P$93,'Historical Data'!$B$2:$B$93,'Final Prices IND without CO2 '!$D238,'Historical Data'!$A$2:$A$93,'Final Prices IND without CO2 '!$C238)</f>
        <v>56.447628781239331</v>
      </c>
      <c r="W238" s="10">
        <f>SUMIFS('Historical Data'!Q$2:Q$93,'Historical Data'!$B$2:$B$93,'Final Prices IND without CO2 '!$D238,'Historical Data'!$A$2:$A$93,'Final Prices IND without CO2 '!$C238)</f>
        <v>50.396081744069818</v>
      </c>
      <c r="X238" s="10">
        <f>SUMIFS('Historical Data'!R$2:R$93,'Historical Data'!$B$2:$B$93,'Final Prices IND without CO2 '!$D238,'Historical Data'!$A$2:$A$93,'Final Prices IND without CO2 '!$C238)</f>
        <v>47.354811552680545</v>
      </c>
      <c r="Y238" s="10">
        <f>SUMIFS('Historical Data'!S$2:S$93,'Historical Data'!$B$2:$B$93,'Final Prices IND without CO2 '!$D238,'Historical Data'!$A$2:$A$93,'Final Prices IND without CO2 '!$C238)</f>
        <v>37.644999111760256</v>
      </c>
      <c r="Z238" s="10">
        <f>SUMIFS('Historical Data'!T$2:T$93,'Historical Data'!$B$2:$B$93,'Final Prices IND without CO2 '!$D238,'Historical Data'!$A$2:$A$93,'Final Prices IND without CO2 '!$C238)</f>
        <v>28.882234748390513</v>
      </c>
      <c r="AA238" s="10">
        <f>SUMIFS('Historical Data'!U$2:U$93,'Historical Data'!$B$2:$B$93,'Final Prices IND without CO2 '!$D238,'Historical Data'!$A$2:$A$93,'Final Prices IND without CO2 '!$C238)</f>
        <v>31.523997212806425</v>
      </c>
      <c r="AB238" s="12">
        <f>AA238*'Projection of Coal-OIl-Gas-CO2'!O$26/'Projection of Coal-OIl-Gas-CO2'!N$26</f>
        <v>38.119859756009546</v>
      </c>
      <c r="AC238" s="12">
        <f>AB238*'Projection of Coal-OIl-Gas-CO2'!P$26/'Projection of Coal-OIl-Gas-CO2'!O$26</f>
        <v>37.326338999890268</v>
      </c>
      <c r="AD238" s="12">
        <f>AC238*'Projection of Coal-OIl-Gas-CO2'!Q$26/'Projection of Coal-OIl-Gas-CO2'!P$26</f>
        <v>36.662861857726043</v>
      </c>
      <c r="AE238" s="12">
        <f>AD238*'Projection of Coal-OIl-Gas-CO2'!R$26/'Projection of Coal-OIl-Gas-CO2'!Q$26</f>
        <v>40.399962234896186</v>
      </c>
      <c r="AF238" s="12">
        <f>AE238*'Projection of Coal-OIl-Gas-CO2'!S$26/'Projection of Coal-OIl-Gas-CO2'!R$26</f>
        <v>41.895240796495195</v>
      </c>
      <c r="AG238" s="12">
        <f>AF238*'Projection of Coal-OIl-Gas-CO2'!T$26/'Projection of Coal-OIl-Gas-CO2'!S$26</f>
        <v>44.788588866246911</v>
      </c>
      <c r="AH238" s="12">
        <f>AG238*'Projection of Coal-OIl-Gas-CO2'!U$26/'Projection of Coal-OIl-Gas-CO2'!T$26</f>
        <v>48.258335699111484</v>
      </c>
      <c r="AI238" s="12">
        <f>AH238*'Projection of Coal-OIl-Gas-CO2'!V$26/'Projection of Coal-OIl-Gas-CO2'!U$26</f>
        <v>50.530158114682067</v>
      </c>
      <c r="AJ238" s="12">
        <f>AI238*'Projection of Coal-OIl-Gas-CO2'!W$26/'Projection of Coal-OIl-Gas-CO2'!V$26</f>
        <v>52.100120904368517</v>
      </c>
      <c r="AK238" s="12">
        <f>AJ238*'Projection of Coal-OIl-Gas-CO2'!X$26/'Projection of Coal-OIl-Gas-CO2'!W$26</f>
        <v>53.62115800397811</v>
      </c>
      <c r="AL238" s="12">
        <f>AK238*'Projection of Coal-OIl-Gas-CO2'!Y$26/'Projection of Coal-OIl-Gas-CO2'!X$26</f>
        <v>55.014747213362647</v>
      </c>
      <c r="AM238" s="12">
        <f>AL238*'Projection of Coal-OIl-Gas-CO2'!Z$26/'Projection of Coal-OIl-Gas-CO2'!Y$26</f>
        <v>56.095778436696442</v>
      </c>
      <c r="AN238" s="12">
        <f>AM238*'Projection of Coal-OIl-Gas-CO2'!AA$26/'Projection of Coal-OIl-Gas-CO2'!Z$26</f>
        <v>57.128059455644568</v>
      </c>
      <c r="AO238" s="12">
        <f>AN238*'Projection of Coal-OIl-Gas-CO2'!AB$26/'Projection of Coal-OIl-Gas-CO2'!AA$26</f>
        <v>58.206235021584732</v>
      </c>
      <c r="AP238" s="12">
        <f>AO238*'Projection of Coal-OIl-Gas-CO2'!AC$26/'Projection of Coal-OIl-Gas-CO2'!AB$26</f>
        <v>58.918382968161175</v>
      </c>
      <c r="AQ238" s="12">
        <f>AP238*'Projection of Coal-OIl-Gas-CO2'!AD$26/'Projection of Coal-OIl-Gas-CO2'!AC$26</f>
        <v>59.439168038590658</v>
      </c>
      <c r="AR238" s="12">
        <f>AQ238*'Projection of Coal-OIl-Gas-CO2'!AE$26/'Projection of Coal-OIl-Gas-CO2'!AD$26</f>
        <v>59.757846858270049</v>
      </c>
      <c r="AS238" s="12">
        <f>AR238*'Projection of Coal-OIl-Gas-CO2'!AF$26/'Projection of Coal-OIl-Gas-CO2'!AE$26</f>
        <v>60.266748455722947</v>
      </c>
      <c r="AT238" s="12">
        <f>AS238*'Projection of Coal-OIl-Gas-CO2'!AG$26/'Projection of Coal-OIl-Gas-CO2'!AF$26</f>
        <v>60.951711906006722</v>
      </c>
      <c r="AU238" s="12">
        <f>AT238*'Projection of Coal-OIl-Gas-CO2'!AH$26/'Projection of Coal-OIl-Gas-CO2'!AG$26</f>
        <v>61.934389976310662</v>
      </c>
      <c r="AV238" s="12">
        <f>AU238*'Projection of Coal-OIl-Gas-CO2'!AI$26/'Projection of Coal-OIl-Gas-CO2'!AH$26</f>
        <v>63.464488533014496</v>
      </c>
      <c r="AW238" s="12">
        <f>AV238*'Projection of Coal-OIl-Gas-CO2'!AJ$26/'Projection of Coal-OIl-Gas-CO2'!AI$26</f>
        <v>64.542088809342502</v>
      </c>
      <c r="AX238" s="12">
        <f>AW238*'Projection of Coal-OIl-Gas-CO2'!AK$26/'Projection of Coal-OIl-Gas-CO2'!AJ$26</f>
        <v>65.386825074369796</v>
      </c>
      <c r="AY238" s="21">
        <f t="shared" si="300"/>
        <v>66.699278410736042</v>
      </c>
      <c r="AZ238" s="21">
        <f t="shared" si="301"/>
        <v>67.841048183816838</v>
      </c>
      <c r="BA238" s="21">
        <f t="shared" si="302"/>
        <v>68.859838473154923</v>
      </c>
      <c r="BB238" s="21">
        <f t="shared" si="303"/>
        <v>69.992732521405742</v>
      </c>
      <c r="BC238" s="21">
        <f t="shared" si="304"/>
        <v>71.167657019643684</v>
      </c>
      <c r="BD238" s="21">
        <f t="shared" si="305"/>
        <v>72.238643388372111</v>
      </c>
      <c r="BE238" s="21">
        <f t="shared" si="306"/>
        <v>73.350886603958315</v>
      </c>
      <c r="BF238" s="21">
        <f t="shared" si="307"/>
        <v>74.490353739879083</v>
      </c>
      <c r="BG238" s="21">
        <f t="shared" si="308"/>
        <v>75.601596261029954</v>
      </c>
      <c r="BH238" s="21">
        <f t="shared" si="309"/>
        <v>76.705704052860256</v>
      </c>
    </row>
    <row r="239" spans="1:60" x14ac:dyDescent="0.3">
      <c r="A239" s="9" t="s">
        <v>147</v>
      </c>
      <c r="B239" s="9" t="s">
        <v>119</v>
      </c>
      <c r="C239" s="9" t="s">
        <v>21</v>
      </c>
      <c r="D239" s="36" t="s">
        <v>82</v>
      </c>
      <c r="E239" s="36" t="s">
        <v>79</v>
      </c>
      <c r="F239" s="36" t="s">
        <v>90</v>
      </c>
      <c r="G239" s="36" t="s">
        <v>90</v>
      </c>
      <c r="H239" s="36" t="s">
        <v>80</v>
      </c>
      <c r="I239" s="9" t="s">
        <v>145</v>
      </c>
      <c r="J239" s="10">
        <f>SUMIFS('Historical Data'!D$2:D$93,'Historical Data'!$B$2:$B$93,'Final Prices IND without CO2 '!$D239,'Historical Data'!$A$2:$A$93,'Final Prices IND without CO2 '!$C239)</f>
        <v>18.635633320850083</v>
      </c>
      <c r="K239" s="10">
        <f>SUMIFS('Historical Data'!E$2:E$93,'Historical Data'!$B$2:$B$93,'Final Prices IND without CO2 '!$D239,'Historical Data'!$A$2:$A$93,'Final Prices IND without CO2 '!$C239)</f>
        <v>19.464801622897806</v>
      </c>
      <c r="L239" s="10">
        <f>SUMIFS('Historical Data'!F$2:F$93,'Historical Data'!$B$2:$B$93,'Final Prices IND without CO2 '!$D239,'Historical Data'!$A$2:$A$93,'Final Prices IND without CO2 '!$C239)</f>
        <v>19.42412504558154</v>
      </c>
      <c r="M239" s="10">
        <f>SUMIFS('Historical Data'!G$2:G$93,'Historical Data'!$B$2:$B$93,'Final Prices IND without CO2 '!$D239,'Historical Data'!$A$2:$A$93,'Final Prices IND without CO2 '!$C239)</f>
        <v>26.473053703777971</v>
      </c>
      <c r="N239" s="10">
        <f>SUMIFS('Historical Data'!H$2:H$93,'Historical Data'!$B$2:$B$93,'Final Prices IND without CO2 '!$D239,'Historical Data'!$A$2:$A$93,'Final Prices IND without CO2 '!$C239)</f>
        <v>27.337347797515928</v>
      </c>
      <c r="O239" s="10">
        <f>SUMIFS('Historical Data'!I$2:I$93,'Historical Data'!$B$2:$B$93,'Final Prices IND without CO2 '!$D239,'Historical Data'!$A$2:$A$93,'Final Prices IND without CO2 '!$C239)</f>
        <v>31.232703539993413</v>
      </c>
      <c r="P239" s="10">
        <f>SUMIFS('Historical Data'!J$2:J$93,'Historical Data'!$B$2:$B$93,'Final Prices IND without CO2 '!$D239,'Historical Data'!$A$2:$A$93,'Final Prices IND without CO2 '!$C239)</f>
        <v>41.384066093653885</v>
      </c>
      <c r="Q239" s="10">
        <f>SUMIFS('Historical Data'!K$2:K$93,'Historical Data'!$B$2:$B$93,'Final Prices IND without CO2 '!$D239,'Historical Data'!$A$2:$A$93,'Final Prices IND without CO2 '!$C239)</f>
        <v>43.322157040191527</v>
      </c>
      <c r="R239" s="10">
        <f>SUMIFS('Historical Data'!L$2:L$93,'Historical Data'!$B$2:$B$93,'Final Prices IND without CO2 '!$D239,'Historical Data'!$A$2:$A$93,'Final Prices IND without CO2 '!$C239)</f>
        <v>49.455276111552955</v>
      </c>
      <c r="S239" s="10">
        <f>SUMIFS('Historical Data'!M$2:M$93,'Historical Data'!$B$2:$B$93,'Final Prices IND without CO2 '!$D239,'Historical Data'!$A$2:$A$93,'Final Prices IND without CO2 '!$C239)</f>
        <v>45.149897668069215</v>
      </c>
      <c r="T239" s="10">
        <f>SUMIFS('Historical Data'!N$2:N$93,'Historical Data'!$B$2:$B$93,'Final Prices IND without CO2 '!$D239,'Historical Data'!$A$2:$A$93,'Final Prices IND without CO2 '!$C239)</f>
        <v>30.937688914670829</v>
      </c>
      <c r="U239" s="10">
        <f>SUMIFS('Historical Data'!O$2:O$93,'Historical Data'!$B$2:$B$93,'Final Prices IND without CO2 '!$D239,'Historical Data'!$A$2:$A$93,'Final Prices IND without CO2 '!$C239)</f>
        <v>34.126230028797259</v>
      </c>
      <c r="V239" s="10">
        <f>SUMIFS('Historical Data'!P$2:P$93,'Historical Data'!$B$2:$B$93,'Final Prices IND without CO2 '!$D239,'Historical Data'!$A$2:$A$93,'Final Prices IND without CO2 '!$C239)</f>
        <v>39.698430830911846</v>
      </c>
      <c r="W239" s="10">
        <f>SUMIFS('Historical Data'!Q$2:Q$93,'Historical Data'!$B$2:$B$93,'Final Prices IND without CO2 '!$D239,'Historical Data'!$A$2:$A$93,'Final Prices IND without CO2 '!$C239)</f>
        <v>37.0058270224418</v>
      </c>
      <c r="X239" s="10">
        <f>SUMIFS('Historical Data'!R$2:R$93,'Historical Data'!$B$2:$B$93,'Final Prices IND without CO2 '!$D239,'Historical Data'!$A$2:$A$93,'Final Prices IND without CO2 '!$C239)</f>
        <v>43.268330178947373</v>
      </c>
      <c r="Y239" s="10">
        <f>SUMIFS('Historical Data'!S$2:S$93,'Historical Data'!$B$2:$B$93,'Final Prices IND without CO2 '!$D239,'Historical Data'!$A$2:$A$93,'Final Prices IND without CO2 '!$C239)</f>
        <v>34.777808211541704</v>
      </c>
      <c r="Z239" s="10">
        <f>SUMIFS('Historical Data'!T$2:T$93,'Historical Data'!$B$2:$B$93,'Final Prices IND without CO2 '!$D239,'Historical Data'!$A$2:$A$93,'Final Prices IND without CO2 '!$C239)</f>
        <v>28.888555990065576</v>
      </c>
      <c r="AA239" s="10">
        <f>SUMIFS('Historical Data'!U$2:U$93,'Historical Data'!$B$2:$B$93,'Final Prices IND without CO2 '!$D239,'Historical Data'!$A$2:$A$93,'Final Prices IND without CO2 '!$C239)</f>
        <v>25.975741834488652</v>
      </c>
      <c r="AB239" s="12">
        <f>AA239*'Projection of Coal-OIl-Gas-CO2'!O$26/'Projection of Coal-OIl-Gas-CO2'!N$26</f>
        <v>31.410725902067977</v>
      </c>
      <c r="AC239" s="12">
        <f>AB239*'Projection of Coal-OIl-Gas-CO2'!P$26/'Projection of Coal-OIl-Gas-CO2'!O$26</f>
        <v>30.756865601227418</v>
      </c>
      <c r="AD239" s="12">
        <f>AC239*'Projection of Coal-OIl-Gas-CO2'!Q$26/'Projection of Coal-OIl-Gas-CO2'!P$26</f>
        <v>30.210161106819555</v>
      </c>
      <c r="AE239" s="12">
        <f>AD239*'Projection of Coal-OIl-Gas-CO2'!R$26/'Projection of Coal-OIl-Gas-CO2'!Q$26</f>
        <v>33.289528039624201</v>
      </c>
      <c r="AF239" s="12">
        <f>AE239*'Projection of Coal-OIl-Gas-CO2'!S$26/'Projection of Coal-OIl-Gas-CO2'!R$26</f>
        <v>34.521636062745152</v>
      </c>
      <c r="AG239" s="12">
        <f>AF239*'Projection of Coal-OIl-Gas-CO2'!T$26/'Projection of Coal-OIl-Gas-CO2'!S$26</f>
        <v>36.905751947219812</v>
      </c>
      <c r="AH239" s="12">
        <f>AG239*'Projection of Coal-OIl-Gas-CO2'!U$26/'Projection of Coal-OIl-Gas-CO2'!T$26</f>
        <v>39.764819829795009</v>
      </c>
      <c r="AI239" s="12">
        <f>AH239*'Projection of Coal-OIl-Gas-CO2'!V$26/'Projection of Coal-OIl-Gas-CO2'!U$26</f>
        <v>41.636799203549437</v>
      </c>
      <c r="AJ239" s="12">
        <f>AI239*'Projection of Coal-OIl-Gas-CO2'!W$26/'Projection of Coal-OIl-Gas-CO2'!V$26</f>
        <v>42.930446955113183</v>
      </c>
      <c r="AK239" s="12">
        <f>AJ239*'Projection of Coal-OIl-Gas-CO2'!X$26/'Projection of Coal-OIl-Gas-CO2'!W$26</f>
        <v>44.183779987514534</v>
      </c>
      <c r="AL239" s="12">
        <f>AK239*'Projection of Coal-OIl-Gas-CO2'!Y$26/'Projection of Coal-OIl-Gas-CO2'!X$26</f>
        <v>45.332096087212577</v>
      </c>
      <c r="AM239" s="12">
        <f>AL239*'Projection of Coal-OIl-Gas-CO2'!Z$26/'Projection of Coal-OIl-Gas-CO2'!Y$26</f>
        <v>46.22286472238212</v>
      </c>
      <c r="AN239" s="12">
        <f>AM239*'Projection of Coal-OIl-Gas-CO2'!AA$26/'Projection of Coal-OIl-Gas-CO2'!Z$26</f>
        <v>47.073463238421397</v>
      </c>
      <c r="AO239" s="12">
        <f>AN239*'Projection of Coal-OIl-Gas-CO2'!AB$26/'Projection of Coal-OIl-Gas-CO2'!AA$26</f>
        <v>47.961878814785493</v>
      </c>
      <c r="AP239" s="12">
        <f>AO239*'Projection of Coal-OIl-Gas-CO2'!AC$26/'Projection of Coal-OIl-Gas-CO2'!AB$26</f>
        <v>48.54868800282577</v>
      </c>
      <c r="AQ239" s="12">
        <f>AP239*'Projection of Coal-OIl-Gas-CO2'!AD$26/'Projection of Coal-OIl-Gas-CO2'!AC$26</f>
        <v>48.977814374377303</v>
      </c>
      <c r="AR239" s="12">
        <f>AQ239*'Projection of Coal-OIl-Gas-CO2'!AE$26/'Projection of Coal-OIl-Gas-CO2'!AD$26</f>
        <v>49.24040539962801</v>
      </c>
      <c r="AS239" s="12">
        <f>AR239*'Projection of Coal-OIl-Gas-CO2'!AF$26/'Projection of Coal-OIl-Gas-CO2'!AE$26</f>
        <v>49.659739801460312</v>
      </c>
      <c r="AT239" s="12">
        <f>AS239*'Projection of Coal-OIl-Gas-CO2'!AG$26/'Projection of Coal-OIl-Gas-CO2'!AF$26</f>
        <v>50.224148992037321</v>
      </c>
      <c r="AU239" s="12">
        <f>AT239*'Projection of Coal-OIl-Gas-CO2'!AH$26/'Projection of Coal-OIl-Gas-CO2'!AG$26</f>
        <v>51.033874728539381</v>
      </c>
      <c r="AV239" s="12">
        <f>AU239*'Projection of Coal-OIl-Gas-CO2'!AI$26/'Projection of Coal-OIl-Gas-CO2'!AH$26</f>
        <v>52.29467439242579</v>
      </c>
      <c r="AW239" s="12">
        <f>AV239*'Projection of Coal-OIl-Gas-CO2'!AJ$26/'Projection of Coal-OIl-Gas-CO2'!AI$26</f>
        <v>53.182615930731046</v>
      </c>
      <c r="AX239" s="12">
        <f>AW239*'Projection of Coal-OIl-Gas-CO2'!AK$26/'Projection of Coal-OIl-Gas-CO2'!AJ$26</f>
        <v>53.878677759136025</v>
      </c>
      <c r="AY239" s="21">
        <f t="shared" si="300"/>
        <v>54.960137981490561</v>
      </c>
      <c r="AZ239" s="21">
        <f t="shared" si="301"/>
        <v>55.900955120248454</v>
      </c>
      <c r="BA239" s="21">
        <f t="shared" si="302"/>
        <v>56.740437288727662</v>
      </c>
      <c r="BB239" s="21">
        <f t="shared" si="303"/>
        <v>57.673940839198394</v>
      </c>
      <c r="BC239" s="21">
        <f t="shared" si="304"/>
        <v>58.642077437968737</v>
      </c>
      <c r="BD239" s="21">
        <f t="shared" si="305"/>
        <v>59.524569123098445</v>
      </c>
      <c r="BE239" s="21">
        <f t="shared" si="306"/>
        <v>60.441056408330724</v>
      </c>
      <c r="BF239" s="21">
        <f t="shared" si="307"/>
        <v>61.379976176396667</v>
      </c>
      <c r="BG239" s="21">
        <f t="shared" si="308"/>
        <v>62.295638890426289</v>
      </c>
      <c r="BH239" s="21">
        <f t="shared" si="309"/>
        <v>63.205422594708125</v>
      </c>
    </row>
    <row r="240" spans="1:60" x14ac:dyDescent="0.3">
      <c r="A240" s="9" t="s">
        <v>147</v>
      </c>
      <c r="B240" s="9" t="s">
        <v>119</v>
      </c>
      <c r="C240" s="9" t="s">
        <v>23</v>
      </c>
      <c r="D240" s="36" t="s">
        <v>82</v>
      </c>
      <c r="E240" s="36" t="s">
        <v>79</v>
      </c>
      <c r="F240" s="36" t="s">
        <v>90</v>
      </c>
      <c r="G240" s="36" t="s">
        <v>90</v>
      </c>
      <c r="H240" s="36" t="s">
        <v>80</v>
      </c>
      <c r="I240" s="9" t="s">
        <v>145</v>
      </c>
      <c r="J240" s="10">
        <f>SUMIFS('Historical Data'!D$2:D$93,'Historical Data'!$B$2:$B$93,'Final Prices IND without CO2 '!$D240,'Historical Data'!$A$2:$A$93,'Final Prices IND without CO2 '!$C240)</f>
        <v>20.87036735663213</v>
      </c>
      <c r="K240" s="10">
        <f>SUMIFS('Historical Data'!E$2:E$93,'Historical Data'!$B$2:$B$93,'Final Prices IND without CO2 '!$D240,'Historical Data'!$A$2:$A$93,'Final Prices IND without CO2 '!$C240)</f>
        <v>31.004657304660519</v>
      </c>
      <c r="L240" s="10">
        <f>SUMIFS('Historical Data'!F$2:F$93,'Historical Data'!$B$2:$B$93,'Final Prices IND without CO2 '!$D240,'Historical Data'!$A$2:$A$93,'Final Prices IND without CO2 '!$C240)</f>
        <v>27.221105241117311</v>
      </c>
      <c r="M240" s="10">
        <f>SUMIFS('Historical Data'!G$2:G$93,'Historical Data'!$B$2:$B$93,'Final Prices IND without CO2 '!$D240,'Historical Data'!$A$2:$A$93,'Final Prices IND without CO2 '!$C240)</f>
        <v>24.177182229468279</v>
      </c>
      <c r="N240" s="10">
        <f>SUMIFS('Historical Data'!H$2:H$93,'Historical Data'!$B$2:$B$93,'Final Prices IND without CO2 '!$D240,'Historical Data'!$A$2:$A$93,'Final Prices IND without CO2 '!$C240)</f>
        <v>28.337277176614084</v>
      </c>
      <c r="O240" s="10">
        <f>SUMIFS('Historical Data'!I$2:I$93,'Historical Data'!$B$2:$B$93,'Final Prices IND without CO2 '!$D240,'Historical Data'!$A$2:$A$93,'Final Prices IND without CO2 '!$C240)</f>
        <v>32.53552720855204</v>
      </c>
      <c r="P240" s="10">
        <f>SUMIFS('Historical Data'!J$2:J$93,'Historical Data'!$B$2:$B$93,'Final Prices IND without CO2 '!$D240,'Historical Data'!$A$2:$A$93,'Final Prices IND without CO2 '!$C240)</f>
        <v>40.735989983859611</v>
      </c>
      <c r="Q240" s="10">
        <f>SUMIFS('Historical Data'!K$2:K$93,'Historical Data'!$B$2:$B$93,'Final Prices IND without CO2 '!$D240,'Historical Data'!$A$2:$A$93,'Final Prices IND without CO2 '!$C240)</f>
        <v>39.624764726404955</v>
      </c>
      <c r="R240" s="10">
        <f>SUMIFS('Historical Data'!L$2:L$93,'Historical Data'!$B$2:$B$93,'Final Prices IND without CO2 '!$D240,'Historical Data'!$A$2:$A$93,'Final Prices IND without CO2 '!$C240)</f>
        <v>47.280086071106226</v>
      </c>
      <c r="S240" s="10">
        <f>SUMIFS('Historical Data'!M$2:M$93,'Historical Data'!$B$2:$B$93,'Final Prices IND without CO2 '!$D240,'Historical Data'!$A$2:$A$93,'Final Prices IND without CO2 '!$C240)</f>
        <v>42.600782543550132</v>
      </c>
      <c r="T240" s="10">
        <f>SUMIFS('Historical Data'!N$2:N$93,'Historical Data'!$B$2:$B$93,'Final Prices IND without CO2 '!$D240,'Historical Data'!$A$2:$A$93,'Final Prices IND without CO2 '!$C240)</f>
        <v>38.113436389575398</v>
      </c>
      <c r="U240" s="10">
        <f>SUMIFS('Historical Data'!O$2:O$93,'Historical Data'!$B$2:$B$93,'Final Prices IND without CO2 '!$D240,'Historical Data'!$A$2:$A$93,'Final Prices IND without CO2 '!$C240)</f>
        <v>41.82987122502854</v>
      </c>
      <c r="V240" s="10">
        <f>SUMIFS('Historical Data'!P$2:P$93,'Historical Data'!$B$2:$B$93,'Final Prices IND without CO2 '!$D240,'Historical Data'!$A$2:$A$93,'Final Prices IND without CO2 '!$C240)</f>
        <v>48.898096305180417</v>
      </c>
      <c r="W240" s="10">
        <f>SUMIFS('Historical Data'!Q$2:Q$93,'Historical Data'!$B$2:$B$93,'Final Prices IND without CO2 '!$D240,'Historical Data'!$A$2:$A$93,'Final Prices IND without CO2 '!$C240)</f>
        <v>48.195090181162691</v>
      </c>
      <c r="X240" s="10">
        <f>SUMIFS('Historical Data'!R$2:R$93,'Historical Data'!$B$2:$B$93,'Final Prices IND without CO2 '!$D240,'Historical Data'!$A$2:$A$93,'Final Prices IND without CO2 '!$C240)</f>
        <v>43.396873766583468</v>
      </c>
      <c r="Y240" s="10">
        <f>SUMIFS('Historical Data'!S$2:S$93,'Historical Data'!$B$2:$B$93,'Final Prices IND without CO2 '!$D240,'Historical Data'!$A$2:$A$93,'Final Prices IND without CO2 '!$C240)</f>
        <v>42.573142432790888</v>
      </c>
      <c r="Z240" s="10">
        <f>SUMIFS('Historical Data'!T$2:T$93,'Historical Data'!$B$2:$B$93,'Final Prices IND without CO2 '!$D240,'Historical Data'!$A$2:$A$93,'Final Prices IND without CO2 '!$C240)</f>
        <v>37.460930157499163</v>
      </c>
      <c r="AA240" s="10">
        <f>SUMIFS('Historical Data'!U$2:U$93,'Historical Data'!$B$2:$B$93,'Final Prices IND without CO2 '!$D240,'Historical Data'!$A$2:$A$93,'Final Prices IND without CO2 '!$C240)</f>
        <v>33.05554126574085</v>
      </c>
      <c r="AB240" s="12">
        <f>AA240*'Projection of Coal-OIl-Gas-CO2'!O$26/'Projection of Coal-OIl-Gas-CO2'!N$26</f>
        <v>39.971853464608571</v>
      </c>
      <c r="AC240" s="12">
        <f>AB240*'Projection of Coal-OIl-Gas-CO2'!P$26/'Projection of Coal-OIl-Gas-CO2'!O$26</f>
        <v>39.139780744830929</v>
      </c>
      <c r="AD240" s="12">
        <f>AC240*'Projection of Coal-OIl-Gas-CO2'!Q$26/'Projection of Coal-OIl-Gas-CO2'!P$26</f>
        <v>38.444069604405627</v>
      </c>
      <c r="AE240" s="12">
        <f>AD240*'Projection of Coal-OIl-Gas-CO2'!R$26/'Projection of Coal-OIl-Gas-CO2'!Q$26</f>
        <v>42.362731152871298</v>
      </c>
      <c r="AF240" s="12">
        <f>AE240*'Projection of Coal-OIl-Gas-CO2'!S$26/'Projection of Coal-OIl-Gas-CO2'!R$26</f>
        <v>43.930655482487538</v>
      </c>
      <c r="AG240" s="12">
        <f>AF240*'Projection of Coal-OIl-Gas-CO2'!T$26/'Projection of Coal-OIl-Gas-CO2'!S$26</f>
        <v>46.96457233859536</v>
      </c>
      <c r="AH240" s="12">
        <f>AG240*'Projection of Coal-OIl-Gas-CO2'!U$26/'Projection of Coal-OIl-Gas-CO2'!T$26</f>
        <v>50.602891389354397</v>
      </c>
      <c r="AI240" s="12">
        <f>AH240*'Projection of Coal-OIl-Gas-CO2'!V$26/'Projection of Coal-OIl-Gas-CO2'!U$26</f>
        <v>52.985086740387516</v>
      </c>
      <c r="AJ240" s="12">
        <f>AI240*'Projection of Coal-OIl-Gas-CO2'!W$26/'Projection of Coal-OIl-Gas-CO2'!V$26</f>
        <v>54.6313237143927</v>
      </c>
      <c r="AK240" s="12">
        <f>AJ240*'Projection of Coal-OIl-Gas-CO2'!X$26/'Projection of Coal-OIl-Gas-CO2'!W$26</f>
        <v>56.226258020263096</v>
      </c>
      <c r="AL240" s="12">
        <f>AK240*'Projection of Coal-OIl-Gas-CO2'!Y$26/'Projection of Coal-OIl-Gas-CO2'!X$26</f>
        <v>57.687552579684883</v>
      </c>
      <c r="AM240" s="12">
        <f>AL240*'Projection of Coal-OIl-Gas-CO2'!Z$26/'Projection of Coal-OIl-Gas-CO2'!Y$26</f>
        <v>58.821104012621433</v>
      </c>
      <c r="AN240" s="12">
        <f>AM240*'Projection of Coal-OIl-Gas-CO2'!AA$26/'Projection of Coal-OIl-Gas-CO2'!Z$26</f>
        <v>59.903536788811969</v>
      </c>
      <c r="AO240" s="12">
        <f>AN240*'Projection of Coal-OIl-Gas-CO2'!AB$26/'Projection of Coal-OIl-Gas-CO2'!AA$26</f>
        <v>61.034093826711036</v>
      </c>
      <c r="AP240" s="12">
        <f>AO240*'Projection of Coal-OIl-Gas-CO2'!AC$26/'Projection of Coal-OIl-Gas-CO2'!AB$26</f>
        <v>61.780840366385483</v>
      </c>
      <c r="AQ240" s="12">
        <f>AP240*'Projection of Coal-OIl-Gas-CO2'!AD$26/'Projection of Coal-OIl-Gas-CO2'!AC$26</f>
        <v>62.326926964159</v>
      </c>
      <c r="AR240" s="12">
        <f>AQ240*'Projection of Coal-OIl-Gas-CO2'!AE$26/'Projection of Coal-OIl-Gas-CO2'!AD$26</f>
        <v>62.661088295392403</v>
      </c>
      <c r="AS240" s="12">
        <f>AR240*'Projection of Coal-OIl-Gas-CO2'!AF$26/'Projection of Coal-OIl-Gas-CO2'!AE$26</f>
        <v>63.194714080258663</v>
      </c>
      <c r="AT240" s="12">
        <f>AS240*'Projection of Coal-OIl-Gas-CO2'!AG$26/'Projection of Coal-OIl-Gas-CO2'!AF$26</f>
        <v>63.91295540744612</v>
      </c>
      <c r="AU240" s="12">
        <f>AT240*'Projection of Coal-OIl-Gas-CO2'!AH$26/'Projection of Coal-OIl-Gas-CO2'!AG$26</f>
        <v>64.94337535338731</v>
      </c>
      <c r="AV240" s="12">
        <f>AU240*'Projection of Coal-OIl-Gas-CO2'!AI$26/'Projection of Coal-OIl-Gas-CO2'!AH$26</f>
        <v>66.547811353058918</v>
      </c>
      <c r="AW240" s="12">
        <f>AV240*'Projection of Coal-OIl-Gas-CO2'!AJ$26/'Projection of Coal-OIl-Gas-CO2'!AI$26</f>
        <v>67.677765151800642</v>
      </c>
      <c r="AX240" s="12">
        <f>AW240*'Projection of Coal-OIl-Gas-CO2'!AK$26/'Projection of Coal-OIl-Gas-CO2'!AJ$26</f>
        <v>68.563541605807373</v>
      </c>
      <c r="AY240" s="21">
        <f t="shared" si="300"/>
        <v>69.93975843284079</v>
      </c>
      <c r="AZ240" s="21">
        <f t="shared" si="301"/>
        <v>71.136999302875665</v>
      </c>
      <c r="BA240" s="21">
        <f t="shared" si="302"/>
        <v>72.205285923478641</v>
      </c>
      <c r="BB240" s="21">
        <f t="shared" si="303"/>
        <v>73.393219855487587</v>
      </c>
      <c r="BC240" s="21">
        <f t="shared" si="304"/>
        <v>74.625226221097364</v>
      </c>
      <c r="BD240" s="21">
        <f t="shared" si="305"/>
        <v>75.748244785893348</v>
      </c>
      <c r="BE240" s="21">
        <f t="shared" si="306"/>
        <v>76.91452459686252</v>
      </c>
      <c r="BF240" s="21">
        <f t="shared" si="307"/>
        <v>78.109350959716267</v>
      </c>
      <c r="BG240" s="21">
        <f t="shared" si="308"/>
        <v>79.274581459078036</v>
      </c>
      <c r="BH240" s="21">
        <f t="shared" si="309"/>
        <v>80.432330599464876</v>
      </c>
    </row>
    <row r="241" spans="1:60" x14ac:dyDescent="0.3">
      <c r="A241" s="9" t="s">
        <v>147</v>
      </c>
      <c r="B241" s="9" t="s">
        <v>119</v>
      </c>
      <c r="C241" s="9" t="s">
        <v>25</v>
      </c>
      <c r="D241" s="36" t="s">
        <v>82</v>
      </c>
      <c r="E241" s="36" t="s">
        <v>79</v>
      </c>
      <c r="F241" s="36" t="s">
        <v>90</v>
      </c>
      <c r="G241" s="36" t="s">
        <v>90</v>
      </c>
      <c r="H241" s="36" t="s">
        <v>80</v>
      </c>
      <c r="I241" s="9" t="s">
        <v>145</v>
      </c>
      <c r="J241" s="10">
        <f>SUMIFS('Historical Data'!D$2:D$93,'Historical Data'!$B$2:$B$93,'Final Prices IND without CO2 '!$D241,'Historical Data'!$A$2:$A$93,'Final Prices IND without CO2 '!$C241)</f>
        <v>24.320469544224608</v>
      </c>
      <c r="K241" s="10">
        <f>SUMIFS('Historical Data'!E$2:E$93,'Historical Data'!$B$2:$B$93,'Final Prices IND without CO2 '!$D241,'Historical Data'!$A$2:$A$93,'Final Prices IND without CO2 '!$C241)</f>
        <v>33.039344178346305</v>
      </c>
      <c r="L241" s="10">
        <f>SUMIFS('Historical Data'!F$2:F$93,'Historical Data'!$B$2:$B$93,'Final Prices IND without CO2 '!$D241,'Historical Data'!$A$2:$A$93,'Final Prices IND without CO2 '!$C241)</f>
        <v>27.717156364144572</v>
      </c>
      <c r="M241" s="10">
        <f>SUMIFS('Historical Data'!G$2:G$93,'Historical Data'!$B$2:$B$93,'Final Prices IND without CO2 '!$D241,'Historical Data'!$A$2:$A$93,'Final Prices IND without CO2 '!$C241)</f>
        <v>28.587491533721575</v>
      </c>
      <c r="N241" s="10">
        <f>SUMIFS('Historical Data'!H$2:H$93,'Historical Data'!$B$2:$B$93,'Final Prices IND without CO2 '!$D241,'Historical Data'!$A$2:$A$93,'Final Prices IND without CO2 '!$C241)</f>
        <v>26.749200911081495</v>
      </c>
      <c r="O241" s="10">
        <f>SUMIFS('Historical Data'!I$2:I$93,'Historical Data'!$B$2:$B$93,'Final Prices IND without CO2 '!$D241,'Historical Data'!$A$2:$A$93,'Final Prices IND without CO2 '!$C241)</f>
        <v>30.537218117636169</v>
      </c>
      <c r="P241" s="10">
        <f>SUMIFS('Historical Data'!J$2:J$93,'Historical Data'!$B$2:$B$93,'Final Prices IND without CO2 '!$D241,'Historical Data'!$A$2:$A$93,'Final Prices IND without CO2 '!$C241)</f>
        <v>38.556825090614439</v>
      </c>
      <c r="Q241" s="10">
        <f>SUMIFS('Historical Data'!K$2:K$93,'Historical Data'!$B$2:$B$93,'Final Prices IND without CO2 '!$D241,'Historical Data'!$A$2:$A$93,'Final Prices IND without CO2 '!$C241)</f>
        <v>41.202422324910792</v>
      </c>
      <c r="R241" s="10">
        <f>SUMIFS('Historical Data'!L$2:L$93,'Historical Data'!$B$2:$B$93,'Final Prices IND without CO2 '!$D241,'Historical Data'!$A$2:$A$93,'Final Prices IND without CO2 '!$C241)</f>
        <v>49.797962704909757</v>
      </c>
      <c r="S241" s="10">
        <f>SUMIFS('Historical Data'!M$2:M$93,'Historical Data'!$B$2:$B$93,'Final Prices IND without CO2 '!$D241,'Historical Data'!$A$2:$A$93,'Final Prices IND without CO2 '!$C241)</f>
        <v>48.295669716291656</v>
      </c>
      <c r="T241" s="10">
        <f>SUMIFS('Historical Data'!N$2:N$93,'Historical Data'!$B$2:$B$93,'Final Prices IND without CO2 '!$D241,'Historical Data'!$A$2:$A$93,'Final Prices IND without CO2 '!$C241)</f>
        <v>48.867339349495523</v>
      </c>
      <c r="U241" s="10">
        <f>SUMIFS('Historical Data'!O$2:O$93,'Historical Data'!$B$2:$B$93,'Final Prices IND without CO2 '!$D241,'Historical Data'!$A$2:$A$93,'Final Prices IND without CO2 '!$C241)</f>
        <v>54.866845582625473</v>
      </c>
      <c r="V241" s="10">
        <f>SUMIFS('Historical Data'!P$2:P$93,'Historical Data'!$B$2:$B$93,'Final Prices IND without CO2 '!$D241,'Historical Data'!$A$2:$A$93,'Final Prices IND without CO2 '!$C241)</f>
        <v>59.348553399150433</v>
      </c>
      <c r="W241" s="10">
        <f>SUMIFS('Historical Data'!Q$2:Q$93,'Historical Data'!$B$2:$B$93,'Final Prices IND without CO2 '!$D241,'Historical Data'!$A$2:$A$93,'Final Prices IND without CO2 '!$C241)</f>
        <v>54.816993574179769</v>
      </c>
      <c r="X241" s="10">
        <f>SUMIFS('Historical Data'!R$2:R$93,'Historical Data'!$B$2:$B$93,'Final Prices IND without CO2 '!$D241,'Historical Data'!$A$2:$A$93,'Final Prices IND without CO2 '!$C241)</f>
        <v>46.598442592084538</v>
      </c>
      <c r="Y241" s="10">
        <f>SUMIFS('Historical Data'!S$2:S$93,'Historical Data'!$B$2:$B$93,'Final Prices IND without CO2 '!$D241,'Historical Data'!$A$2:$A$93,'Final Prices IND without CO2 '!$C241)</f>
        <v>43.365197516749156</v>
      </c>
      <c r="Z241" s="10">
        <f>SUMIFS('Historical Data'!T$2:T$93,'Historical Data'!$B$2:$B$93,'Final Prices IND without CO2 '!$D241,'Historical Data'!$A$2:$A$93,'Final Prices IND without CO2 '!$C241)</f>
        <v>38.485995665197187</v>
      </c>
      <c r="AA241" s="10">
        <f>SUMIFS('Historical Data'!U$2:U$93,'Historical Data'!$B$2:$B$93,'Final Prices IND without CO2 '!$D241,'Historical Data'!$A$2:$A$93,'Final Prices IND without CO2 '!$C241)</f>
        <v>35.444655432348902</v>
      </c>
      <c r="AB241" s="12">
        <f>AA241*'Projection of Coal-OIl-Gas-CO2'!O$26/'Projection of Coal-OIl-Gas-CO2'!N$26</f>
        <v>42.860849309818107</v>
      </c>
      <c r="AC241" s="12">
        <f>AB241*'Projection of Coal-OIl-Gas-CO2'!P$26/'Projection of Coal-OIl-Gas-CO2'!O$26</f>
        <v>41.968637906892376</v>
      </c>
      <c r="AD241" s="12">
        <f>AC241*'Projection of Coal-OIl-Gas-CO2'!Q$26/'Projection of Coal-OIl-Gas-CO2'!P$26</f>
        <v>41.222643719274025</v>
      </c>
      <c r="AE241" s="12">
        <f>AD241*'Projection of Coal-OIl-Gas-CO2'!R$26/'Projection of Coal-OIl-Gas-CO2'!Q$26</f>
        <v>45.424529485558949</v>
      </c>
      <c r="AF241" s="12">
        <f>AE241*'Projection of Coal-OIl-Gas-CO2'!S$26/'Projection of Coal-OIl-Gas-CO2'!R$26</f>
        <v>47.105776728206351</v>
      </c>
      <c r="AG241" s="12">
        <f>AF241*'Projection of Coal-OIl-Gas-CO2'!T$26/'Projection of Coal-OIl-Gas-CO2'!S$26</f>
        <v>50.358972212456031</v>
      </c>
      <c r="AH241" s="12">
        <f>AG241*'Projection of Coal-OIl-Gas-CO2'!U$26/'Projection of Coal-OIl-Gas-CO2'!T$26</f>
        <v>54.260253515653432</v>
      </c>
      <c r="AI241" s="12">
        <f>AH241*'Projection of Coal-OIl-Gas-CO2'!V$26/'Projection of Coal-OIl-Gas-CO2'!U$26</f>
        <v>56.814623831695499</v>
      </c>
      <c r="AJ241" s="12">
        <f>AI241*'Projection of Coal-OIl-Gas-CO2'!W$26/'Projection of Coal-OIl-Gas-CO2'!V$26</f>
        <v>58.579843824147446</v>
      </c>
      <c r="AK241" s="12">
        <f>AJ241*'Projection of Coal-OIl-Gas-CO2'!X$26/'Projection of Coal-OIl-Gas-CO2'!W$26</f>
        <v>60.290053209446462</v>
      </c>
      <c r="AL241" s="12">
        <f>AK241*'Projection of Coal-OIl-Gas-CO2'!Y$26/'Projection of Coal-OIl-Gas-CO2'!X$26</f>
        <v>61.856963934867025</v>
      </c>
      <c r="AM241" s="12">
        <f>AL241*'Projection of Coal-OIl-Gas-CO2'!Z$26/'Projection of Coal-OIl-Gas-CO2'!Y$26</f>
        <v>63.072443652239635</v>
      </c>
      <c r="AN241" s="12">
        <f>AM241*'Projection of Coal-OIl-Gas-CO2'!AA$26/'Projection of Coal-OIl-Gas-CO2'!Z$26</f>
        <v>64.233110073409932</v>
      </c>
      <c r="AO241" s="12">
        <f>AN241*'Projection of Coal-OIl-Gas-CO2'!AB$26/'Projection of Coal-OIl-Gas-CO2'!AA$26</f>
        <v>65.445378973586159</v>
      </c>
      <c r="AP241" s="12">
        <f>AO241*'Projection of Coal-OIl-Gas-CO2'!AC$26/'Projection of Coal-OIl-Gas-CO2'!AB$26</f>
        <v>66.246097182411617</v>
      </c>
      <c r="AQ241" s="12">
        <f>AP241*'Projection of Coal-OIl-Gas-CO2'!AD$26/'Projection of Coal-OIl-Gas-CO2'!AC$26</f>
        <v>66.831652600751326</v>
      </c>
      <c r="AR241" s="12">
        <f>AQ241*'Projection of Coal-OIl-Gas-CO2'!AE$26/'Projection of Coal-OIl-Gas-CO2'!AD$26</f>
        <v>67.189965694134514</v>
      </c>
      <c r="AS241" s="12">
        <f>AR241*'Projection of Coal-OIl-Gas-CO2'!AF$26/'Projection of Coal-OIl-Gas-CO2'!AE$26</f>
        <v>67.762159684919482</v>
      </c>
      <c r="AT241" s="12">
        <f>AS241*'Projection of Coal-OIl-Gas-CO2'!AG$26/'Projection of Coal-OIl-Gas-CO2'!AF$26</f>
        <v>68.532312445534444</v>
      </c>
      <c r="AU241" s="12">
        <f>AT241*'Projection of Coal-OIl-Gas-CO2'!AH$26/'Projection of Coal-OIl-Gas-CO2'!AG$26</f>
        <v>69.637206769934991</v>
      </c>
      <c r="AV241" s="12">
        <f>AU241*'Projection of Coal-OIl-Gas-CO2'!AI$26/'Projection of Coal-OIl-Gas-CO2'!AH$26</f>
        <v>71.357604591118331</v>
      </c>
      <c r="AW241" s="12">
        <f>AV241*'Projection of Coal-OIl-Gas-CO2'!AJ$26/'Projection of Coal-OIl-Gas-CO2'!AI$26</f>
        <v>72.569226652572311</v>
      </c>
      <c r="AX241" s="12">
        <f>AW241*'Projection of Coal-OIl-Gas-CO2'!AK$26/'Projection of Coal-OIl-Gas-CO2'!AJ$26</f>
        <v>73.519023267607494</v>
      </c>
      <c r="AY241" s="21">
        <f t="shared" si="300"/>
        <v>74.994707203388771</v>
      </c>
      <c r="AZ241" s="21">
        <f t="shared" si="301"/>
        <v>76.278479559943207</v>
      </c>
      <c r="BA241" s="21">
        <f t="shared" si="302"/>
        <v>77.423977401465891</v>
      </c>
      <c r="BB241" s="21">
        <f t="shared" si="303"/>
        <v>78.697770154032241</v>
      </c>
      <c r="BC241" s="21">
        <f t="shared" si="304"/>
        <v>80.018820708565272</v>
      </c>
      <c r="BD241" s="21">
        <f t="shared" si="305"/>
        <v>81.223006286812051</v>
      </c>
      <c r="BE241" s="21">
        <f t="shared" si="306"/>
        <v>82.473579850414808</v>
      </c>
      <c r="BF241" s="21">
        <f t="shared" si="307"/>
        <v>83.754763189461755</v>
      </c>
      <c r="BG241" s="21">
        <f t="shared" si="308"/>
        <v>85.004211601669795</v>
      </c>
      <c r="BH241" s="21">
        <f t="shared" si="309"/>
        <v>86.245637934042406</v>
      </c>
    </row>
    <row r="242" spans="1:60" x14ac:dyDescent="0.3">
      <c r="A242" s="9" t="s">
        <v>147</v>
      </c>
      <c r="B242" s="9" t="s">
        <v>119</v>
      </c>
      <c r="C242" s="9" t="s">
        <v>27</v>
      </c>
      <c r="D242" s="36" t="s">
        <v>82</v>
      </c>
      <c r="E242" s="36" t="s">
        <v>79</v>
      </c>
      <c r="F242" s="36" t="s">
        <v>90</v>
      </c>
      <c r="G242" s="36" t="s">
        <v>90</v>
      </c>
      <c r="H242" s="36" t="s">
        <v>80</v>
      </c>
      <c r="I242" s="9" t="s">
        <v>145</v>
      </c>
      <c r="J242" s="10">
        <f>SUMIFS('Historical Data'!D$2:D$93,'Historical Data'!$B$2:$B$93,'Final Prices IND without CO2 '!$D242,'Historical Data'!$A$2:$A$93,'Final Prices IND without CO2 '!$C242)</f>
        <v>23.427633555942737</v>
      </c>
      <c r="K242" s="10">
        <f>SUMIFS('Historical Data'!E$2:E$93,'Historical Data'!$B$2:$B$93,'Final Prices IND without CO2 '!$D242,'Historical Data'!$A$2:$A$93,'Final Prices IND without CO2 '!$C242)</f>
        <v>24.413362029227947</v>
      </c>
      <c r="L242" s="10">
        <f>SUMIFS('Historical Data'!F$2:F$93,'Historical Data'!$B$2:$B$93,'Final Prices IND without CO2 '!$D242,'Historical Data'!$A$2:$A$93,'Final Prices IND without CO2 '!$C242)</f>
        <v>21.02868731952708</v>
      </c>
      <c r="M242" s="10">
        <f>SUMIFS('Historical Data'!G$2:G$93,'Historical Data'!$B$2:$B$93,'Final Prices IND without CO2 '!$D242,'Historical Data'!$A$2:$A$93,'Final Prices IND without CO2 '!$C242)</f>
        <v>23.225283780881743</v>
      </c>
      <c r="N242" s="10">
        <f>SUMIFS('Historical Data'!H$2:H$93,'Historical Data'!$B$2:$B$93,'Final Prices IND without CO2 '!$D242,'Historical Data'!$A$2:$A$93,'Final Prices IND without CO2 '!$C242)</f>
        <v>21.223490127380451</v>
      </c>
      <c r="O242" s="10">
        <f>SUMIFS('Historical Data'!I$2:I$93,'Historical Data'!$B$2:$B$93,'Final Prices IND without CO2 '!$D242,'Historical Data'!$A$2:$A$93,'Final Prices IND without CO2 '!$C242)</f>
        <v>21.888691373901075</v>
      </c>
      <c r="P242" s="10">
        <f>SUMIFS('Historical Data'!J$2:J$93,'Historical Data'!$B$2:$B$93,'Final Prices IND without CO2 '!$D242,'Historical Data'!$A$2:$A$93,'Final Prices IND without CO2 '!$C242)</f>
        <v>36.201751073082065</v>
      </c>
      <c r="Q242" s="10">
        <f>SUMIFS('Historical Data'!K$2:K$93,'Historical Data'!$B$2:$B$93,'Final Prices IND without CO2 '!$D242,'Historical Data'!$A$2:$A$93,'Final Prices IND without CO2 '!$C242)</f>
        <v>37.033493398748163</v>
      </c>
      <c r="R242" s="10">
        <f>SUMIFS('Historical Data'!L$2:L$93,'Historical Data'!$B$2:$B$93,'Final Prices IND without CO2 '!$D242,'Historical Data'!$A$2:$A$93,'Final Prices IND without CO2 '!$C242)</f>
        <v>39.80542791472201</v>
      </c>
      <c r="S242" s="10">
        <f>SUMIFS('Historical Data'!M$2:M$93,'Historical Data'!$B$2:$B$93,'Final Prices IND without CO2 '!$D242,'Historical Data'!$A$2:$A$93,'Final Prices IND without CO2 '!$C242)</f>
        <v>38.149105002572909</v>
      </c>
      <c r="T242" s="10">
        <f>SUMIFS('Historical Data'!N$2:N$93,'Historical Data'!$B$2:$B$93,'Final Prices IND without CO2 '!$D242,'Historical Data'!$A$2:$A$93,'Final Prices IND without CO2 '!$C242)</f>
        <v>32.110953394437807</v>
      </c>
      <c r="U242" s="10">
        <f>SUMIFS('Historical Data'!O$2:O$93,'Historical Data'!$B$2:$B$93,'Final Prices IND without CO2 '!$D242,'Historical Data'!$A$2:$A$93,'Final Prices IND without CO2 '!$C242)</f>
        <v>33.427942948079881</v>
      </c>
      <c r="V242" s="10">
        <f>SUMIFS('Historical Data'!P$2:P$93,'Historical Data'!$B$2:$B$93,'Final Prices IND without CO2 '!$D242,'Historical Data'!$A$2:$A$93,'Final Prices IND without CO2 '!$C242)</f>
        <v>35.394750892808936</v>
      </c>
      <c r="W242" s="10">
        <f>SUMIFS('Historical Data'!Q$2:Q$93,'Historical Data'!$B$2:$B$93,'Final Prices IND without CO2 '!$D242,'Historical Data'!$A$2:$A$93,'Final Prices IND without CO2 '!$C242)</f>
        <v>36.137820731376664</v>
      </c>
      <c r="X242" s="10">
        <f>SUMIFS('Historical Data'!R$2:R$93,'Historical Data'!$B$2:$B$93,'Final Prices IND without CO2 '!$D242,'Historical Data'!$A$2:$A$93,'Final Prices IND without CO2 '!$C242)</f>
        <v>35.16264225285385</v>
      </c>
      <c r="Y242" s="10">
        <f>SUMIFS('Historical Data'!S$2:S$93,'Historical Data'!$B$2:$B$93,'Final Prices IND without CO2 '!$D242,'Historical Data'!$A$2:$A$93,'Final Prices IND without CO2 '!$C242)</f>
        <v>32.294610855127253</v>
      </c>
      <c r="Z242" s="10">
        <f>SUMIFS('Historical Data'!T$2:T$93,'Historical Data'!$B$2:$B$93,'Final Prices IND without CO2 '!$D242,'Historical Data'!$A$2:$A$93,'Final Prices IND without CO2 '!$C242)</f>
        <v>27.795068732103548</v>
      </c>
      <c r="AA242" s="10">
        <f>SUMIFS('Historical Data'!U$2:U$93,'Historical Data'!$B$2:$B$93,'Final Prices IND without CO2 '!$D242,'Historical Data'!$A$2:$A$93,'Final Prices IND without CO2 '!$C242)</f>
        <v>28.170245807255586</v>
      </c>
      <c r="AB242" s="12">
        <f>AA242*'Projection of Coal-OIl-Gas-CO2'!O$26/'Projection of Coal-OIl-Gas-CO2'!N$26</f>
        <v>34.06439266618942</v>
      </c>
      <c r="AC242" s="12">
        <f>AB242*'Projection of Coal-OIl-Gas-CO2'!P$26/'Projection of Coal-OIl-Gas-CO2'!O$26</f>
        <v>33.3552924019641</v>
      </c>
      <c r="AD242" s="12">
        <f>AC242*'Projection of Coal-OIl-Gas-CO2'!Q$26/'Projection of Coal-OIl-Gas-CO2'!P$26</f>
        <v>32.762400769088657</v>
      </c>
      <c r="AE242" s="12">
        <f>AD242*'Projection of Coal-OIl-Gas-CO2'!R$26/'Projection of Coal-OIl-Gas-CO2'!Q$26</f>
        <v>36.101921310237017</v>
      </c>
      <c r="AF242" s="12">
        <f>AE242*'Projection of Coal-OIl-Gas-CO2'!S$26/'Projection of Coal-OIl-Gas-CO2'!R$26</f>
        <v>37.438121296114815</v>
      </c>
      <c r="AG242" s="12">
        <f>AF242*'Projection of Coal-OIl-Gas-CO2'!T$26/'Projection of Coal-OIl-Gas-CO2'!S$26</f>
        <v>40.023654018397352</v>
      </c>
      <c r="AH242" s="12">
        <f>AG242*'Projection of Coal-OIl-Gas-CO2'!U$26/'Projection of Coal-OIl-Gas-CO2'!T$26</f>
        <v>43.124264023877046</v>
      </c>
      <c r="AI242" s="12">
        <f>AH242*'Projection of Coal-OIl-Gas-CO2'!V$26/'Projection of Coal-OIl-Gas-CO2'!U$26</f>
        <v>45.154393497783282</v>
      </c>
      <c r="AJ242" s="12">
        <f>AI242*'Projection of Coal-OIl-Gas-CO2'!W$26/'Projection of Coal-OIl-Gas-CO2'!V$26</f>
        <v>46.557332262025568</v>
      </c>
      <c r="AK242" s="12">
        <f>AJ242*'Projection of Coal-OIl-Gas-CO2'!X$26/'Projection of Coal-OIl-Gas-CO2'!W$26</f>
        <v>47.916550405863958</v>
      </c>
      <c r="AL242" s="12">
        <f>AK242*'Projection of Coal-OIl-Gas-CO2'!Y$26/'Projection of Coal-OIl-Gas-CO2'!X$26</f>
        <v>49.161879490170342</v>
      </c>
      <c r="AM242" s="12">
        <f>AL242*'Projection of Coal-OIl-Gas-CO2'!Z$26/'Projection of Coal-OIl-Gas-CO2'!Y$26</f>
        <v>50.12790277335538</v>
      </c>
      <c r="AN242" s="12">
        <f>AM242*'Projection of Coal-OIl-Gas-CO2'!AA$26/'Projection of Coal-OIl-Gas-CO2'!Z$26</f>
        <v>51.050362252387423</v>
      </c>
      <c r="AO242" s="12">
        <f>AN242*'Projection of Coal-OIl-Gas-CO2'!AB$26/'Projection of Coal-OIl-Gas-CO2'!AA$26</f>
        <v>52.013833683718886</v>
      </c>
      <c r="AP242" s="12">
        <f>AO242*'Projection of Coal-OIl-Gas-CO2'!AC$26/'Projection of Coal-OIl-Gas-CO2'!AB$26</f>
        <v>52.65021816791878</v>
      </c>
      <c r="AQ242" s="12">
        <f>AP242*'Projection of Coal-OIl-Gas-CO2'!AD$26/'Projection of Coal-OIl-Gas-CO2'!AC$26</f>
        <v>53.115598346317846</v>
      </c>
      <c r="AR242" s="12">
        <f>AQ242*'Projection of Coal-OIl-Gas-CO2'!AE$26/'Projection of Coal-OIl-Gas-CO2'!AD$26</f>
        <v>53.400373802403962</v>
      </c>
      <c r="AS242" s="12">
        <f>AR242*'Projection of Coal-OIl-Gas-CO2'!AF$26/'Projection of Coal-OIl-Gas-CO2'!AE$26</f>
        <v>53.855134757849335</v>
      </c>
      <c r="AT242" s="12">
        <f>AS242*'Projection of Coal-OIl-Gas-CO2'!AG$26/'Projection of Coal-OIl-Gas-CO2'!AF$26</f>
        <v>54.467226829588299</v>
      </c>
      <c r="AU242" s="12">
        <f>AT242*'Projection of Coal-OIl-Gas-CO2'!AH$26/'Projection of Coal-OIl-Gas-CO2'!AG$26</f>
        <v>55.345360481326338</v>
      </c>
      <c r="AV242" s="12">
        <f>AU242*'Projection of Coal-OIl-Gas-CO2'!AI$26/'Projection of Coal-OIl-Gas-CO2'!AH$26</f>
        <v>56.712676058748208</v>
      </c>
      <c r="AW242" s="12">
        <f>AV242*'Projection of Coal-OIl-Gas-CO2'!AJ$26/'Projection of Coal-OIl-Gas-CO2'!AI$26</f>
        <v>57.675633403947899</v>
      </c>
      <c r="AX242" s="12">
        <f>AW242*'Projection of Coal-OIl-Gas-CO2'!AK$26/'Projection of Coal-OIl-Gas-CO2'!AJ$26</f>
        <v>58.430500499877439</v>
      </c>
      <c r="AY242" s="21">
        <f t="shared" si="300"/>
        <v>59.603325533657653</v>
      </c>
      <c r="AZ242" s="21">
        <f t="shared" si="301"/>
        <v>60.623625559249376</v>
      </c>
      <c r="BA242" s="21">
        <f t="shared" si="302"/>
        <v>61.534029550309924</v>
      </c>
      <c r="BB242" s="21">
        <f t="shared" si="303"/>
        <v>62.546398115037164</v>
      </c>
      <c r="BC242" s="21">
        <f t="shared" si="304"/>
        <v>63.596325625717782</v>
      </c>
      <c r="BD242" s="21">
        <f t="shared" si="305"/>
        <v>64.553372698766907</v>
      </c>
      <c r="BE242" s="21">
        <f t="shared" si="306"/>
        <v>65.547287416149175</v>
      </c>
      <c r="BF242" s="21">
        <f t="shared" si="307"/>
        <v>66.565529775818959</v>
      </c>
      <c r="BG242" s="21">
        <f t="shared" si="308"/>
        <v>67.558550259896265</v>
      </c>
      <c r="BH242" s="21">
        <f t="shared" si="309"/>
        <v>68.545195058892432</v>
      </c>
    </row>
    <row r="243" spans="1:60" x14ac:dyDescent="0.3">
      <c r="A243" s="9" t="s">
        <v>147</v>
      </c>
      <c r="B243" s="9" t="s">
        <v>119</v>
      </c>
      <c r="C243" s="9" t="s">
        <v>29</v>
      </c>
      <c r="D243" s="36" t="s">
        <v>82</v>
      </c>
      <c r="E243" s="36" t="s">
        <v>79</v>
      </c>
      <c r="F243" s="36" t="s">
        <v>90</v>
      </c>
      <c r="G243" s="36" t="s">
        <v>90</v>
      </c>
      <c r="H243" s="36" t="s">
        <v>80</v>
      </c>
      <c r="I243" s="9" t="s">
        <v>145</v>
      </c>
      <c r="J243" s="10">
        <f>SUMIFS('Historical Data'!D$2:D$93,'Historical Data'!$B$2:$B$93,'Final Prices IND without CO2 '!$D243,'Historical Data'!$A$2:$A$93,'Final Prices IND without CO2 '!$C243)</f>
        <v>19.128445026398431</v>
      </c>
      <c r="K243" s="10">
        <f>SUMIFS('Historical Data'!E$2:E$93,'Historical Data'!$B$2:$B$93,'Final Prices IND without CO2 '!$D243,'Historical Data'!$A$2:$A$93,'Final Prices IND without CO2 '!$C243)</f>
        <v>22.26373712131748</v>
      </c>
      <c r="L243" s="10">
        <f>SUMIFS('Historical Data'!F$2:F$93,'Historical Data'!$B$2:$B$93,'Final Prices IND without CO2 '!$D243,'Historical Data'!$A$2:$A$93,'Final Prices IND without CO2 '!$C243)</f>
        <v>21.747312688902586</v>
      </c>
      <c r="M243" s="10">
        <f>SUMIFS('Historical Data'!G$2:G$93,'Historical Data'!$B$2:$B$93,'Final Prices IND without CO2 '!$D243,'Historical Data'!$A$2:$A$93,'Final Prices IND without CO2 '!$C243)</f>
        <v>20.890022741064978</v>
      </c>
      <c r="N243" s="10">
        <f>SUMIFS('Historical Data'!H$2:H$93,'Historical Data'!$B$2:$B$93,'Final Prices IND without CO2 '!$D243,'Historical Data'!$A$2:$A$93,'Final Prices IND without CO2 '!$C243)</f>
        <v>19.313783482103965</v>
      </c>
      <c r="O243" s="10">
        <f>SUMIFS('Historical Data'!I$2:I$93,'Historical Data'!$B$2:$B$93,'Final Prices IND without CO2 '!$D243,'Historical Data'!$A$2:$A$93,'Final Prices IND without CO2 '!$C243)</f>
        <v>20.98116418959323</v>
      </c>
      <c r="P243" s="10">
        <f>SUMIFS('Historical Data'!J$2:J$93,'Historical Data'!$B$2:$B$93,'Final Prices IND without CO2 '!$D243,'Historical Data'!$A$2:$A$93,'Final Prices IND without CO2 '!$C243)</f>
        <v>26.077258174131789</v>
      </c>
      <c r="Q243" s="10">
        <f>SUMIFS('Historical Data'!K$2:K$93,'Historical Data'!$B$2:$B$93,'Final Prices IND without CO2 '!$D243,'Historical Data'!$A$2:$A$93,'Final Prices IND without CO2 '!$C243)</f>
        <v>28.925047590206379</v>
      </c>
      <c r="R243" s="10">
        <f>SUMIFS('Historical Data'!L$2:L$93,'Historical Data'!$B$2:$B$93,'Final Prices IND without CO2 '!$D243,'Historical Data'!$A$2:$A$93,'Final Prices IND without CO2 '!$C243)</f>
        <v>34.252838721128391</v>
      </c>
      <c r="S243" s="10">
        <f>SUMIFS('Historical Data'!M$2:M$93,'Historical Data'!$B$2:$B$93,'Final Prices IND without CO2 '!$D243,'Historical Data'!$A$2:$A$93,'Final Prices IND without CO2 '!$C243)</f>
        <v>34.744844949898201</v>
      </c>
      <c r="T243" s="10">
        <f>SUMIFS('Historical Data'!N$2:N$93,'Historical Data'!$B$2:$B$93,'Final Prices IND without CO2 '!$D243,'Historical Data'!$A$2:$A$93,'Final Prices IND without CO2 '!$C243)</f>
        <v>34.362654973663446</v>
      </c>
      <c r="U243" s="10">
        <f>SUMIFS('Historical Data'!O$2:O$93,'Historical Data'!$B$2:$B$93,'Final Prices IND without CO2 '!$D243,'Historical Data'!$A$2:$A$93,'Final Prices IND without CO2 '!$C243)</f>
        <v>35.205744015688097</v>
      </c>
      <c r="V243" s="10">
        <f>SUMIFS('Historical Data'!P$2:P$93,'Historical Data'!$B$2:$B$93,'Final Prices IND without CO2 '!$D243,'Historical Data'!$A$2:$A$93,'Final Prices IND without CO2 '!$C243)</f>
        <v>38.598026978873222</v>
      </c>
      <c r="W243" s="10">
        <f>SUMIFS('Historical Data'!Q$2:Q$93,'Historical Data'!$B$2:$B$93,'Final Prices IND without CO2 '!$D243,'Historical Data'!$A$2:$A$93,'Final Prices IND without CO2 '!$C243)</f>
        <v>35.702197877104631</v>
      </c>
      <c r="X243" s="10">
        <f>SUMIFS('Historical Data'!R$2:R$93,'Historical Data'!$B$2:$B$93,'Final Prices IND without CO2 '!$D243,'Historical Data'!$A$2:$A$93,'Final Prices IND without CO2 '!$C243)</f>
        <v>36.90573777752585</v>
      </c>
      <c r="Y243" s="10">
        <f>SUMIFS('Historical Data'!S$2:S$93,'Historical Data'!$B$2:$B$93,'Final Prices IND without CO2 '!$D243,'Historical Data'!$A$2:$A$93,'Final Prices IND without CO2 '!$C243)</f>
        <v>32.362647377366741</v>
      </c>
      <c r="Z243" s="10">
        <f>SUMIFS('Historical Data'!T$2:T$93,'Historical Data'!$B$2:$B$93,'Final Prices IND without CO2 '!$D243,'Historical Data'!$A$2:$A$93,'Final Prices IND without CO2 '!$C243)</f>
        <v>25.248510120838088</v>
      </c>
      <c r="AA243" s="10">
        <f>SUMIFS('Historical Data'!U$2:U$93,'Historical Data'!$B$2:$B$93,'Final Prices IND without CO2 '!$D243,'Historical Data'!$A$2:$A$93,'Final Prices IND without CO2 '!$C243)</f>
        <v>25.411838048051788</v>
      </c>
      <c r="AB243" s="12">
        <f>AA243*'Projection of Coal-OIl-Gas-CO2'!O$26/'Projection of Coal-OIl-Gas-CO2'!N$26</f>
        <v>30.728834798292489</v>
      </c>
      <c r="AC243" s="12">
        <f>AB243*'Projection of Coal-OIl-Gas-CO2'!P$26/'Projection of Coal-OIl-Gas-CO2'!O$26</f>
        <v>30.08916906027882</v>
      </c>
      <c r="AD243" s="12">
        <f>AC243*'Projection of Coal-OIl-Gas-CO2'!Q$26/'Projection of Coal-OIl-Gas-CO2'!P$26</f>
        <v>29.554332898118133</v>
      </c>
      <c r="AE243" s="12">
        <f>AD243*'Projection of Coal-OIl-Gas-CO2'!R$26/'Projection of Coal-OIl-Gas-CO2'!Q$26</f>
        <v>32.566850280126452</v>
      </c>
      <c r="AF243" s="12">
        <f>AE243*'Projection of Coal-OIl-Gas-CO2'!S$26/'Projection of Coal-OIl-Gas-CO2'!R$26</f>
        <v>33.772210640602616</v>
      </c>
      <c r="AG243" s="12">
        <f>AF243*'Projection of Coal-OIl-Gas-CO2'!T$26/'Projection of Coal-OIl-Gas-CO2'!S$26</f>
        <v>36.104570083119782</v>
      </c>
      <c r="AH243" s="12">
        <f>AG243*'Projection of Coal-OIl-Gas-CO2'!U$26/'Projection of Coal-OIl-Gas-CO2'!T$26</f>
        <v>38.901570856507604</v>
      </c>
      <c r="AI243" s="12">
        <f>AH243*'Projection of Coal-OIl-Gas-CO2'!V$26/'Projection of Coal-OIl-Gas-CO2'!U$26</f>
        <v>40.732911688975399</v>
      </c>
      <c r="AJ243" s="12">
        <f>AI243*'Projection of Coal-OIl-Gas-CO2'!W$26/'Projection of Coal-OIl-Gas-CO2'!V$26</f>
        <v>41.998475820441961</v>
      </c>
      <c r="AK243" s="12">
        <f>AJ243*'Projection of Coal-OIl-Gas-CO2'!X$26/'Projection of Coal-OIl-Gas-CO2'!W$26</f>
        <v>43.224600419407956</v>
      </c>
      <c r="AL243" s="12">
        <f>AK243*'Projection of Coal-OIl-Gas-CO2'!Y$26/'Projection of Coal-OIl-Gas-CO2'!X$26</f>
        <v>44.347987883736423</v>
      </c>
      <c r="AM243" s="12">
        <f>AL243*'Projection of Coal-OIl-Gas-CO2'!Z$26/'Projection of Coal-OIl-Gas-CO2'!Y$26</f>
        <v>45.219418945819051</v>
      </c>
      <c r="AN243" s="12">
        <f>AM243*'Projection of Coal-OIl-Gas-CO2'!AA$26/'Projection of Coal-OIl-Gas-CO2'!Z$26</f>
        <v>46.051551936331144</v>
      </c>
      <c r="AO243" s="12">
        <f>AN243*'Projection of Coal-OIl-Gas-CO2'!AB$26/'Projection of Coal-OIl-Gas-CO2'!AA$26</f>
        <v>46.920681021836444</v>
      </c>
      <c r="AP243" s="12">
        <f>AO243*'Projection of Coal-OIl-Gas-CO2'!AC$26/'Projection of Coal-OIl-Gas-CO2'!AB$26</f>
        <v>47.494751250382883</v>
      </c>
      <c r="AQ243" s="12">
        <f>AP243*'Projection of Coal-OIl-Gas-CO2'!AD$26/'Projection of Coal-OIl-Gas-CO2'!AC$26</f>
        <v>47.91456177689254</v>
      </c>
      <c r="AR243" s="12">
        <f>AQ243*'Projection of Coal-OIl-Gas-CO2'!AE$26/'Projection of Coal-OIl-Gas-CO2'!AD$26</f>
        <v>48.171452249898515</v>
      </c>
      <c r="AS243" s="12">
        <f>AR243*'Projection of Coal-OIl-Gas-CO2'!AF$26/'Projection of Coal-OIl-Gas-CO2'!AE$26</f>
        <v>48.581683379205117</v>
      </c>
      <c r="AT243" s="12">
        <f>AS243*'Projection of Coal-OIl-Gas-CO2'!AG$26/'Projection of Coal-OIl-Gas-CO2'!AF$26</f>
        <v>49.133839888734791</v>
      </c>
      <c r="AU243" s="12">
        <f>AT243*'Projection of Coal-OIl-Gas-CO2'!AH$26/'Projection of Coal-OIl-Gas-CO2'!AG$26</f>
        <v>49.925987401226983</v>
      </c>
      <c r="AV243" s="12">
        <f>AU243*'Projection of Coal-OIl-Gas-CO2'!AI$26/'Projection of Coal-OIl-Gas-CO2'!AH$26</f>
        <v>51.159416539607939</v>
      </c>
      <c r="AW243" s="12">
        <f>AV243*'Projection of Coal-OIl-Gas-CO2'!AJ$26/'Projection of Coal-OIl-Gas-CO2'!AI$26</f>
        <v>52.02808187788105</v>
      </c>
      <c r="AX243" s="12">
        <f>AW243*'Projection of Coal-OIl-Gas-CO2'!AK$26/'Projection of Coal-OIl-Gas-CO2'!AJ$26</f>
        <v>52.709032996334692</v>
      </c>
      <c r="AY243" s="21">
        <f t="shared" si="300"/>
        <v>53.767015948313201</v>
      </c>
      <c r="AZ243" s="21">
        <f t="shared" si="301"/>
        <v>54.687409017942628</v>
      </c>
      <c r="BA243" s="21">
        <f t="shared" si="302"/>
        <v>55.50866698414643</v>
      </c>
      <c r="BB243" s="21">
        <f t="shared" si="303"/>
        <v>56.421905235165241</v>
      </c>
      <c r="BC243" s="21">
        <f t="shared" si="304"/>
        <v>57.369024690428887</v>
      </c>
      <c r="BD243" s="21">
        <f t="shared" si="305"/>
        <v>58.232358485635359</v>
      </c>
      <c r="BE243" s="21">
        <f t="shared" si="306"/>
        <v>59.128949875164153</v>
      </c>
      <c r="BF243" s="21">
        <f t="shared" si="307"/>
        <v>60.047486763859752</v>
      </c>
      <c r="BG243" s="21">
        <f t="shared" si="308"/>
        <v>60.943271482687805</v>
      </c>
      <c r="BH243" s="21">
        <f t="shared" si="309"/>
        <v>61.833304818377883</v>
      </c>
    </row>
    <row r="244" spans="1:60" x14ac:dyDescent="0.3">
      <c r="A244" s="9" t="s">
        <v>147</v>
      </c>
      <c r="B244" s="9" t="s">
        <v>119</v>
      </c>
      <c r="C244" s="9" t="s">
        <v>31</v>
      </c>
      <c r="D244" s="36" t="s">
        <v>82</v>
      </c>
      <c r="E244" s="36" t="s">
        <v>79</v>
      </c>
      <c r="F244" s="36" t="s">
        <v>90</v>
      </c>
      <c r="G244" s="36" t="s">
        <v>90</v>
      </c>
      <c r="H244" s="36" t="s">
        <v>80</v>
      </c>
      <c r="I244" s="9" t="s">
        <v>145</v>
      </c>
      <c r="J244" s="10">
        <f>SUMIFS('Historical Data'!D$2:D$93,'Historical Data'!$B$2:$B$93,'Final Prices IND without CO2 '!$D244,'Historical Data'!$A$2:$A$93,'Final Prices IND without CO2 '!$C244)</f>
        <v>36.377753872848238</v>
      </c>
      <c r="K244" s="10">
        <f>SUMIFS('Historical Data'!E$2:E$93,'Historical Data'!$B$2:$B$93,'Final Prices IND without CO2 '!$D244,'Historical Data'!$A$2:$A$93,'Final Prices IND without CO2 '!$C244)</f>
        <v>36.271906349456408</v>
      </c>
      <c r="L244" s="10">
        <f>SUMIFS('Historical Data'!F$2:F$93,'Historical Data'!$B$2:$B$93,'Final Prices IND without CO2 '!$D244,'Historical Data'!$A$2:$A$93,'Final Prices IND without CO2 '!$C244)</f>
        <v>30.997574362118787</v>
      </c>
      <c r="M244" s="10">
        <f>SUMIFS('Historical Data'!G$2:G$93,'Historical Data'!$B$2:$B$93,'Final Prices IND without CO2 '!$D244,'Historical Data'!$A$2:$A$93,'Final Prices IND without CO2 '!$C244)</f>
        <v>30.236670217052314</v>
      </c>
      <c r="N244" s="10">
        <f>SUMIFS('Historical Data'!H$2:H$93,'Historical Data'!$B$2:$B$93,'Final Prices IND without CO2 '!$D244,'Historical Data'!$A$2:$A$93,'Final Prices IND without CO2 '!$C244)</f>
        <v>26.698377077392102</v>
      </c>
      <c r="O244" s="10">
        <f>SUMIFS('Historical Data'!I$2:I$93,'Historical Data'!$B$2:$B$93,'Final Prices IND without CO2 '!$D244,'Historical Data'!$A$2:$A$93,'Final Prices IND without CO2 '!$C244)</f>
        <v>31.081343947086935</v>
      </c>
      <c r="P244" s="10">
        <f>SUMIFS('Historical Data'!J$2:J$93,'Historical Data'!$B$2:$B$93,'Final Prices IND without CO2 '!$D244,'Historical Data'!$A$2:$A$93,'Final Prices IND without CO2 '!$C244)</f>
        <v>35.109927299771364</v>
      </c>
      <c r="Q244" s="10">
        <f>SUMIFS('Historical Data'!K$2:K$93,'Historical Data'!$B$2:$B$93,'Final Prices IND without CO2 '!$D244,'Historical Data'!$A$2:$A$93,'Final Prices IND without CO2 '!$C244)</f>
        <v>35.878422187957341</v>
      </c>
      <c r="R244" s="10">
        <f>SUMIFS('Historical Data'!L$2:L$93,'Historical Data'!$B$2:$B$93,'Final Prices IND without CO2 '!$D244,'Historical Data'!$A$2:$A$93,'Final Prices IND without CO2 '!$C244)</f>
        <v>39.232812721821588</v>
      </c>
      <c r="S244" s="10">
        <f>SUMIFS('Historical Data'!M$2:M$93,'Historical Data'!$B$2:$B$93,'Final Prices IND without CO2 '!$D244,'Historical Data'!$A$2:$A$93,'Final Prices IND without CO2 '!$C244)</f>
        <v>37.642766540254513</v>
      </c>
      <c r="T244" s="10">
        <f>SUMIFS('Historical Data'!N$2:N$93,'Historical Data'!$B$2:$B$93,'Final Prices IND without CO2 '!$D244,'Historical Data'!$A$2:$A$93,'Final Prices IND without CO2 '!$C244)</f>
        <v>36.834654451819716</v>
      </c>
      <c r="U244" s="10">
        <f>SUMIFS('Historical Data'!O$2:O$93,'Historical Data'!$B$2:$B$93,'Final Prices IND without CO2 '!$D244,'Historical Data'!$A$2:$A$93,'Final Prices IND without CO2 '!$C244)</f>
        <v>42.029034113704881</v>
      </c>
      <c r="V244" s="10">
        <f>SUMIFS('Historical Data'!P$2:P$93,'Historical Data'!$B$2:$B$93,'Final Prices IND without CO2 '!$D244,'Historical Data'!$A$2:$A$93,'Final Prices IND without CO2 '!$C244)</f>
        <v>46.602566282983368</v>
      </c>
      <c r="W244" s="10">
        <f>SUMIFS('Historical Data'!Q$2:Q$93,'Historical Data'!$B$2:$B$93,'Final Prices IND without CO2 '!$D244,'Historical Data'!$A$2:$A$93,'Final Prices IND without CO2 '!$C244)</f>
        <v>47.5771318987399</v>
      </c>
      <c r="X244" s="10">
        <f>SUMIFS('Historical Data'!R$2:R$93,'Historical Data'!$B$2:$B$93,'Final Prices IND without CO2 '!$D244,'Historical Data'!$A$2:$A$93,'Final Prices IND without CO2 '!$C244)</f>
        <v>49.489325015811019</v>
      </c>
      <c r="Y244" s="10">
        <f>SUMIFS('Historical Data'!S$2:S$93,'Historical Data'!$B$2:$B$93,'Final Prices IND without CO2 '!$D244,'Historical Data'!$A$2:$A$93,'Final Prices IND without CO2 '!$C244)</f>
        <v>44.973577050210373</v>
      </c>
      <c r="Z244" s="10">
        <f>SUMIFS('Historical Data'!T$2:T$93,'Historical Data'!$B$2:$B$93,'Final Prices IND without CO2 '!$D244,'Historical Data'!$A$2:$A$93,'Final Prices IND without CO2 '!$C244)</f>
        <v>34.642575664570771</v>
      </c>
      <c r="AA244" s="10">
        <f>SUMIFS('Historical Data'!U$2:U$93,'Historical Data'!$B$2:$B$93,'Final Prices IND without CO2 '!$D244,'Historical Data'!$A$2:$A$93,'Final Prices IND without CO2 '!$C244)</f>
        <v>30.834307721181723</v>
      </c>
      <c r="AB244" s="12">
        <f>AA244*'Projection of Coal-OIl-Gas-CO2'!O$26/'Projection of Coal-OIl-Gas-CO2'!N$26</f>
        <v>37.285864418475171</v>
      </c>
      <c r="AC244" s="12">
        <f>AB244*'Projection of Coal-OIl-Gas-CO2'!P$26/'Projection of Coal-OIl-Gas-CO2'!O$26</f>
        <v>36.509704497759699</v>
      </c>
      <c r="AD244" s="12">
        <f>AC244*'Projection of Coal-OIl-Gas-CO2'!Q$26/'Projection of Coal-OIl-Gas-CO2'!P$26</f>
        <v>35.86074306595399</v>
      </c>
      <c r="AE244" s="12">
        <f>AD244*'Projection of Coal-OIl-Gas-CO2'!R$26/'Projection of Coal-OIl-Gas-CO2'!Q$26</f>
        <v>39.516082274263418</v>
      </c>
      <c r="AF244" s="12">
        <f>AE244*'Projection of Coal-OIl-Gas-CO2'!S$26/'Projection of Coal-OIl-Gas-CO2'!R$26</f>
        <v>40.978646776664135</v>
      </c>
      <c r="AG244" s="12">
        <f>AF244*'Projection of Coal-OIl-Gas-CO2'!T$26/'Projection of Coal-OIl-Gas-CO2'!S$26</f>
        <v>43.808693490758145</v>
      </c>
      <c r="AH244" s="12">
        <f>AG244*'Projection of Coal-OIl-Gas-CO2'!U$26/'Projection of Coal-OIl-Gas-CO2'!T$26</f>
        <v>47.202528379046967</v>
      </c>
      <c r="AI244" s="12">
        <f>AH244*'Projection of Coal-OIl-Gas-CO2'!V$26/'Projection of Coal-OIl-Gas-CO2'!U$26</f>
        <v>49.424647324709234</v>
      </c>
      <c r="AJ244" s="12">
        <f>AI244*'Projection of Coal-OIl-Gas-CO2'!W$26/'Projection of Coal-OIl-Gas-CO2'!V$26</f>
        <v>50.960262095932826</v>
      </c>
      <c r="AK244" s="12">
        <f>AJ244*'Projection of Coal-OIl-Gas-CO2'!X$26/'Projection of Coal-OIl-Gas-CO2'!W$26</f>
        <v>52.448021584937074</v>
      </c>
      <c r="AL244" s="12">
        <f>AK244*'Projection of Coal-OIl-Gas-CO2'!Y$26/'Projection of Coal-OIl-Gas-CO2'!X$26</f>
        <v>53.811121518901807</v>
      </c>
      <c r="AM244" s="12">
        <f>AL244*'Projection of Coal-OIl-Gas-CO2'!Z$26/'Projection of Coal-OIl-Gas-CO2'!Y$26</f>
        <v>54.868501684604226</v>
      </c>
      <c r="AN244" s="12">
        <f>AM244*'Projection of Coal-OIl-Gas-CO2'!AA$26/'Projection of Coal-OIl-Gas-CO2'!Z$26</f>
        <v>55.87819821446088</v>
      </c>
      <c r="AO244" s="12">
        <f>AN244*'Projection of Coal-OIl-Gas-CO2'!AB$26/'Projection of Coal-OIl-Gas-CO2'!AA$26</f>
        <v>56.93278519951977</v>
      </c>
      <c r="AP244" s="12">
        <f>AO244*'Projection of Coal-OIl-Gas-CO2'!AC$26/'Projection of Coal-OIl-Gas-CO2'!AB$26</f>
        <v>57.629352604329242</v>
      </c>
      <c r="AQ244" s="12">
        <f>AP244*'Projection of Coal-OIl-Gas-CO2'!AD$26/'Projection of Coal-OIl-Gas-CO2'!AC$26</f>
        <v>58.138743815406251</v>
      </c>
      <c r="AR244" s="12">
        <f>AQ244*'Projection of Coal-OIl-Gas-CO2'!AE$26/'Projection of Coal-OIl-Gas-CO2'!AD$26</f>
        <v>58.450450504246632</v>
      </c>
      <c r="AS244" s="12">
        <f>AR244*'Projection of Coal-OIl-Gas-CO2'!AF$26/'Projection of Coal-OIl-Gas-CO2'!AE$26</f>
        <v>58.948218231788772</v>
      </c>
      <c r="AT244" s="12">
        <f>AS244*'Projection of Coal-OIl-Gas-CO2'!AG$26/'Projection of Coal-OIl-Gas-CO2'!AF$26</f>
        <v>59.618195889166323</v>
      </c>
      <c r="AU244" s="12">
        <f>AT244*'Projection of Coal-OIl-Gas-CO2'!AH$26/'Projection of Coal-OIl-Gas-CO2'!AG$26</f>
        <v>60.57937469545994</v>
      </c>
      <c r="AV244" s="12">
        <f>AU244*'Projection of Coal-OIl-Gas-CO2'!AI$26/'Projection of Coal-OIl-Gas-CO2'!AH$26</f>
        <v>62.075997392849835</v>
      </c>
      <c r="AW244" s="12">
        <f>AV244*'Projection of Coal-OIl-Gas-CO2'!AJ$26/'Projection of Coal-OIl-Gas-CO2'!AI$26</f>
        <v>63.130021674619215</v>
      </c>
      <c r="AX244" s="12">
        <f>AW244*'Projection of Coal-OIl-Gas-CO2'!AK$26/'Projection of Coal-OIl-Gas-CO2'!AJ$26</f>
        <v>63.95627659918545</v>
      </c>
      <c r="AY244" s="21">
        <f t="shared" si="300"/>
        <v>65.240015770015816</v>
      </c>
      <c r="AZ244" s="21">
        <f t="shared" si="301"/>
        <v>66.356805633060048</v>
      </c>
      <c r="BA244" s="21">
        <f t="shared" si="302"/>
        <v>67.35330658669136</v>
      </c>
      <c r="BB244" s="21">
        <f t="shared" si="303"/>
        <v>68.461414910120311</v>
      </c>
      <c r="BC244" s="21">
        <f t="shared" si="304"/>
        <v>69.610634131377992</v>
      </c>
      <c r="BD244" s="21">
        <f t="shared" si="305"/>
        <v>70.658189206188581</v>
      </c>
      <c r="BE244" s="21">
        <f t="shared" si="306"/>
        <v>71.746098500771041</v>
      </c>
      <c r="BF244" s="21">
        <f t="shared" si="307"/>
        <v>72.86063610429801</v>
      </c>
      <c r="BG244" s="21">
        <f t="shared" si="308"/>
        <v>73.947566597875721</v>
      </c>
      <c r="BH244" s="21">
        <f t="shared" si="309"/>
        <v>75.027518457433416</v>
      </c>
    </row>
    <row r="245" spans="1:60" x14ac:dyDescent="0.3">
      <c r="A245" s="9" t="s">
        <v>147</v>
      </c>
      <c r="B245" s="9" t="s">
        <v>119</v>
      </c>
      <c r="C245" s="9" t="s">
        <v>33</v>
      </c>
      <c r="D245" s="36" t="s">
        <v>82</v>
      </c>
      <c r="E245" s="36" t="s">
        <v>79</v>
      </c>
      <c r="F245" s="36" t="s">
        <v>90</v>
      </c>
      <c r="G245" s="36" t="s">
        <v>90</v>
      </c>
      <c r="H245" s="36" t="s">
        <v>80</v>
      </c>
      <c r="I245" s="9" t="s">
        <v>145</v>
      </c>
      <c r="J245" s="10">
        <f>SUMIFS('Historical Data'!D$2:D$93,'Historical Data'!$B$2:$B$93,'Final Prices IND without CO2 '!$D245,'Historical Data'!$A$2:$A$93,'Final Prices IND without CO2 '!$C245)</f>
        <v>16.131358182378012</v>
      </c>
      <c r="K245" s="10">
        <f>SUMIFS('Historical Data'!E$2:E$93,'Historical Data'!$B$2:$B$93,'Final Prices IND without CO2 '!$D245,'Historical Data'!$A$2:$A$93,'Final Prices IND without CO2 '!$C245)</f>
        <v>16.574151974033413</v>
      </c>
      <c r="L245" s="10">
        <f>SUMIFS('Historical Data'!F$2:F$93,'Historical Data'!$B$2:$B$93,'Final Prices IND without CO2 '!$D245,'Historical Data'!$A$2:$A$93,'Final Prices IND without CO2 '!$C245)</f>
        <v>18.567379692888462</v>
      </c>
      <c r="M245" s="10">
        <f>SUMIFS('Historical Data'!G$2:G$93,'Historical Data'!$B$2:$B$93,'Final Prices IND without CO2 '!$D245,'Historical Data'!$A$2:$A$93,'Final Prices IND without CO2 '!$C245)</f>
        <v>15.882531202165795</v>
      </c>
      <c r="N245" s="10">
        <f>SUMIFS('Historical Data'!H$2:H$93,'Historical Data'!$B$2:$B$93,'Final Prices IND without CO2 '!$D245,'Historical Data'!$A$2:$A$93,'Final Prices IND without CO2 '!$C245)</f>
        <v>18.973749709006913</v>
      </c>
      <c r="O245" s="10">
        <f>SUMIFS('Historical Data'!I$2:I$93,'Historical Data'!$B$2:$B$93,'Final Prices IND without CO2 '!$D245,'Historical Data'!$A$2:$A$93,'Final Prices IND without CO2 '!$C245)</f>
        <v>20.24128123741017</v>
      </c>
      <c r="P245" s="10">
        <f>SUMIFS('Historical Data'!J$2:J$93,'Historical Data'!$B$2:$B$93,'Final Prices IND without CO2 '!$D245,'Historical Data'!$A$2:$A$93,'Final Prices IND without CO2 '!$C245)</f>
        <v>31.266551075056832</v>
      </c>
      <c r="Q245" s="10">
        <f>SUMIFS('Historical Data'!K$2:K$93,'Historical Data'!$B$2:$B$93,'Final Prices IND without CO2 '!$D245,'Historical Data'!$A$2:$A$93,'Final Prices IND without CO2 '!$C245)</f>
        <v>33.186046014229049</v>
      </c>
      <c r="R245" s="10">
        <f>SUMIFS('Historical Data'!L$2:L$93,'Historical Data'!$B$2:$B$93,'Final Prices IND without CO2 '!$D245,'Historical Data'!$A$2:$A$93,'Final Prices IND without CO2 '!$C245)</f>
        <v>33.530229743772061</v>
      </c>
      <c r="S245" s="10">
        <f>SUMIFS('Historical Data'!M$2:M$93,'Historical Data'!$B$2:$B$93,'Final Prices IND without CO2 '!$D245,'Historical Data'!$A$2:$A$93,'Final Prices IND without CO2 '!$C245)</f>
        <v>29.176890411235696</v>
      </c>
      <c r="T245" s="10">
        <f>SUMIFS('Historical Data'!N$2:N$93,'Historical Data'!$B$2:$B$93,'Final Prices IND without CO2 '!$D245,'Historical Data'!$A$2:$A$93,'Final Prices IND without CO2 '!$C245)</f>
        <v>26.99529157729015</v>
      </c>
      <c r="U245" s="10">
        <f>SUMIFS('Historical Data'!O$2:O$93,'Historical Data'!$B$2:$B$93,'Final Prices IND without CO2 '!$D245,'Historical Data'!$A$2:$A$93,'Final Prices IND without CO2 '!$C245)</f>
        <v>27.881184705948304</v>
      </c>
      <c r="V245" s="10">
        <f>SUMIFS('Historical Data'!P$2:P$93,'Historical Data'!$B$2:$B$93,'Final Prices IND without CO2 '!$D245,'Historical Data'!$A$2:$A$93,'Final Prices IND without CO2 '!$C245)</f>
        <v>31.068219928706156</v>
      </c>
      <c r="W245" s="10">
        <f>SUMIFS('Historical Data'!Q$2:Q$93,'Historical Data'!$B$2:$B$93,'Final Prices IND without CO2 '!$D245,'Historical Data'!$A$2:$A$93,'Final Prices IND without CO2 '!$C245)</f>
        <v>32.002634278088948</v>
      </c>
      <c r="X245" s="10">
        <f>SUMIFS('Historical Data'!R$2:R$93,'Historical Data'!$B$2:$B$93,'Final Prices IND without CO2 '!$D245,'Historical Data'!$A$2:$A$93,'Final Prices IND without CO2 '!$C245)</f>
        <v>34.00096963455195</v>
      </c>
      <c r="Y245" s="10">
        <f>SUMIFS('Historical Data'!S$2:S$93,'Historical Data'!$B$2:$B$93,'Final Prices IND without CO2 '!$D245,'Historical Data'!$A$2:$A$93,'Final Prices IND without CO2 '!$C245)</f>
        <v>33.376532517171341</v>
      </c>
      <c r="Z245" s="10">
        <f>SUMIFS('Historical Data'!T$2:T$93,'Historical Data'!$B$2:$B$93,'Final Prices IND without CO2 '!$D245,'Historical Data'!$A$2:$A$93,'Final Prices IND without CO2 '!$C245)</f>
        <v>31.547224711648447</v>
      </c>
      <c r="AA245" s="10">
        <f>SUMIFS('Historical Data'!U$2:U$93,'Historical Data'!$B$2:$B$93,'Final Prices IND without CO2 '!$D245,'Historical Data'!$A$2:$A$93,'Final Prices IND without CO2 '!$C245)</f>
        <v>29.482601738158287</v>
      </c>
      <c r="AB245" s="12">
        <f>AA245*'Projection of Coal-OIl-Gas-CO2'!O$26/'Projection of Coal-OIl-Gas-CO2'!N$26</f>
        <v>35.651336850274525</v>
      </c>
      <c r="AC245" s="12">
        <f>AB245*'Projection of Coal-OIl-Gas-CO2'!P$26/'Projection of Coal-OIl-Gas-CO2'!O$26</f>
        <v>34.909202016747678</v>
      </c>
      <c r="AD245" s="12">
        <f>AC245*'Projection of Coal-OIl-Gas-CO2'!Q$26/'Projection of Coal-OIl-Gas-CO2'!P$26</f>
        <v>34.288689579420954</v>
      </c>
      <c r="AE245" s="12">
        <f>AD245*'Projection of Coal-OIl-Gas-CO2'!R$26/'Projection of Coal-OIl-Gas-CO2'!Q$26</f>
        <v>37.78378702318259</v>
      </c>
      <c r="AF245" s="12">
        <f>AE245*'Projection of Coal-OIl-Gas-CO2'!S$26/'Projection of Coal-OIl-Gas-CO2'!R$26</f>
        <v>39.182236021310295</v>
      </c>
      <c r="AG245" s="12">
        <f>AF245*'Projection of Coal-OIl-Gas-CO2'!T$26/'Projection of Coal-OIl-Gas-CO2'!S$26</f>
        <v>41.888219918419161</v>
      </c>
      <c r="AH245" s="12">
        <f>AG245*'Projection of Coal-OIl-Gas-CO2'!U$26/'Projection of Coal-OIl-Gas-CO2'!T$26</f>
        <v>45.13327679731092</v>
      </c>
      <c r="AI245" s="12">
        <f>AH245*'Projection of Coal-OIl-Gas-CO2'!V$26/'Projection of Coal-OIl-Gas-CO2'!U$26</f>
        <v>47.257983097909069</v>
      </c>
      <c r="AJ245" s="12">
        <f>AI245*'Projection of Coal-OIl-Gas-CO2'!W$26/'Projection of Coal-OIl-Gas-CO2'!V$26</f>
        <v>48.726280007072923</v>
      </c>
      <c r="AK245" s="12">
        <f>AJ245*'Projection of Coal-OIl-Gas-CO2'!X$26/'Projection of Coal-OIl-Gas-CO2'!W$26</f>
        <v>50.148819500844219</v>
      </c>
      <c r="AL245" s="12">
        <f>AK245*'Projection of Coal-OIl-Gas-CO2'!Y$26/'Projection of Coal-OIl-Gas-CO2'!X$26</f>
        <v>51.45216423119421</v>
      </c>
      <c r="AM245" s="12">
        <f>AL245*'Projection of Coal-OIl-Gas-CO2'!Z$26/'Projection of Coal-OIl-Gas-CO2'!Y$26</f>
        <v>52.46319125320894</v>
      </c>
      <c r="AN245" s="12">
        <f>AM245*'Projection of Coal-OIl-Gas-CO2'!AA$26/'Projection of Coal-OIl-Gas-CO2'!Z$26</f>
        <v>53.428624981617723</v>
      </c>
      <c r="AO245" s="12">
        <f>AN245*'Projection of Coal-OIl-Gas-CO2'!AB$26/'Projection of Coal-OIl-Gas-CO2'!AA$26</f>
        <v>54.436981269681148</v>
      </c>
      <c r="AP245" s="12">
        <f>AO245*'Projection of Coal-OIl-Gas-CO2'!AC$26/'Projection of Coal-OIl-Gas-CO2'!AB$26</f>
        <v>55.103012742334336</v>
      </c>
      <c r="AQ245" s="12">
        <f>AP245*'Projection of Coal-OIl-Gas-CO2'!AD$26/'Projection of Coal-OIl-Gas-CO2'!AC$26</f>
        <v>55.590073400251583</v>
      </c>
      <c r="AR245" s="12">
        <f>AQ245*'Projection of Coal-OIl-Gas-CO2'!AE$26/'Projection of Coal-OIl-Gas-CO2'!AD$26</f>
        <v>55.888115576171359</v>
      </c>
      <c r="AS245" s="12">
        <f>AR245*'Projection of Coal-OIl-Gas-CO2'!AF$26/'Projection of Coal-OIl-Gas-CO2'!AE$26</f>
        <v>56.364062297658862</v>
      </c>
      <c r="AT245" s="12">
        <f>AS245*'Projection of Coal-OIl-Gas-CO2'!AG$26/'Projection of Coal-OIl-Gas-CO2'!AF$26</f>
        <v>57.004669656985349</v>
      </c>
      <c r="AU245" s="12">
        <f>AT245*'Projection of Coal-OIl-Gas-CO2'!AH$26/'Projection of Coal-OIl-Gas-CO2'!AG$26</f>
        <v>57.92371256858106</v>
      </c>
      <c r="AV245" s="12">
        <f>AU245*'Projection of Coal-OIl-Gas-CO2'!AI$26/'Projection of Coal-OIl-Gas-CO2'!AH$26</f>
        <v>59.354726727823014</v>
      </c>
      <c r="AW245" s="12">
        <f>AV245*'Projection of Coal-OIl-Gas-CO2'!AJ$26/'Projection of Coal-OIl-Gas-CO2'!AI$26</f>
        <v>60.36254498023046</v>
      </c>
      <c r="AX245" s="12">
        <f>AW245*'Projection of Coal-OIl-Gas-CO2'!AK$26/'Projection of Coal-OIl-Gas-CO2'!AJ$26</f>
        <v>61.152578766474477</v>
      </c>
      <c r="AY245" s="21">
        <f t="shared" si="300"/>
        <v>62.380041729207278</v>
      </c>
      <c r="AZ245" s="21">
        <f t="shared" si="301"/>
        <v>63.447874062434039</v>
      </c>
      <c r="BA245" s="21">
        <f t="shared" si="302"/>
        <v>64.400690678693309</v>
      </c>
      <c r="BB245" s="21">
        <f t="shared" si="303"/>
        <v>65.460222051273831</v>
      </c>
      <c r="BC245" s="21">
        <f t="shared" si="304"/>
        <v>66.559062113341497</v>
      </c>
      <c r="BD245" s="21">
        <f t="shared" si="305"/>
        <v>67.560694754122778</v>
      </c>
      <c r="BE245" s="21">
        <f t="shared" si="306"/>
        <v>68.600912577380768</v>
      </c>
      <c r="BF245" s="21">
        <f t="shared" si="307"/>
        <v>69.666591385029733</v>
      </c>
      <c r="BG245" s="21">
        <f t="shared" si="308"/>
        <v>70.705873315694589</v>
      </c>
      <c r="BH245" s="21">
        <f t="shared" si="309"/>
        <v>71.738482539798042</v>
      </c>
    </row>
    <row r="246" spans="1:60" x14ac:dyDescent="0.3">
      <c r="A246" s="9" t="s">
        <v>147</v>
      </c>
      <c r="B246" s="9" t="s">
        <v>119</v>
      </c>
      <c r="C246" s="9" t="s">
        <v>35</v>
      </c>
      <c r="D246" s="36" t="s">
        <v>82</v>
      </c>
      <c r="E246" s="36" t="s">
        <v>79</v>
      </c>
      <c r="F246" s="36" t="s">
        <v>90</v>
      </c>
      <c r="G246" s="36" t="s">
        <v>90</v>
      </c>
      <c r="H246" s="36" t="s">
        <v>80</v>
      </c>
      <c r="I246" s="9" t="s">
        <v>145</v>
      </c>
      <c r="J246" s="10">
        <f>SUMIFS('Historical Data'!D$2:D$93,'Historical Data'!$B$2:$B$93,'Final Prices IND without CO2 '!$D246,'Historical Data'!$A$2:$A$93,'Final Prices IND without CO2 '!$C246)</f>
        <v>25.222122001158535</v>
      </c>
      <c r="K246" s="10">
        <f>SUMIFS('Historical Data'!E$2:E$93,'Historical Data'!$B$2:$B$93,'Final Prices IND without CO2 '!$D246,'Historical Data'!$A$2:$A$93,'Final Prices IND without CO2 '!$C246)</f>
        <v>25.81717672648719</v>
      </c>
      <c r="L246" s="10">
        <f>SUMIFS('Historical Data'!F$2:F$93,'Historical Data'!$B$2:$B$93,'Final Prices IND without CO2 '!$D246,'Historical Data'!$A$2:$A$93,'Final Prices IND without CO2 '!$C246)</f>
        <v>29.174509001629584</v>
      </c>
      <c r="M246" s="10">
        <f>SUMIFS('Historical Data'!G$2:G$93,'Historical Data'!$B$2:$B$93,'Final Prices IND without CO2 '!$D246,'Historical Data'!$A$2:$A$93,'Final Prices IND without CO2 '!$C246)</f>
        <v>36.222737245235976</v>
      </c>
      <c r="N246" s="10">
        <f>SUMIFS('Historical Data'!H$2:H$93,'Historical Data'!$B$2:$B$93,'Final Prices IND without CO2 '!$D246,'Historical Data'!$A$2:$A$93,'Final Prices IND without CO2 '!$C246)</f>
        <v>32.533942520542084</v>
      </c>
      <c r="O246" s="10">
        <f>SUMIFS('Historical Data'!I$2:I$93,'Historical Data'!$B$2:$B$93,'Final Prices IND without CO2 '!$D246,'Historical Data'!$A$2:$A$93,'Final Prices IND without CO2 '!$C246)</f>
        <v>36.080159100252061</v>
      </c>
      <c r="P246" s="10">
        <f>SUMIFS('Historical Data'!J$2:J$93,'Historical Data'!$B$2:$B$93,'Final Prices IND without CO2 '!$D246,'Historical Data'!$A$2:$A$93,'Final Prices IND without CO2 '!$C246)</f>
        <v>43.488015215111723</v>
      </c>
      <c r="Q246" s="10">
        <f>SUMIFS('Historical Data'!K$2:K$93,'Historical Data'!$B$2:$B$93,'Final Prices IND without CO2 '!$D246,'Historical Data'!$A$2:$A$93,'Final Prices IND without CO2 '!$C246)</f>
        <v>39.063969029711373</v>
      </c>
      <c r="R246" s="10">
        <f>SUMIFS('Historical Data'!L$2:L$93,'Historical Data'!$B$2:$B$93,'Final Prices IND without CO2 '!$D246,'Historical Data'!$A$2:$A$93,'Final Prices IND without CO2 '!$C246)</f>
        <v>47.879089383686193</v>
      </c>
      <c r="S246" s="10">
        <f>SUMIFS('Historical Data'!M$2:M$93,'Historical Data'!$B$2:$B$93,'Final Prices IND without CO2 '!$D246,'Historical Data'!$A$2:$A$93,'Final Prices IND without CO2 '!$C246)</f>
        <v>39.710469206678063</v>
      </c>
      <c r="T246" s="10">
        <f>SUMIFS('Historical Data'!N$2:N$93,'Historical Data'!$B$2:$B$93,'Final Prices IND without CO2 '!$D246,'Historical Data'!$A$2:$A$93,'Final Prices IND without CO2 '!$C246)</f>
        <v>42.696135234800963</v>
      </c>
      <c r="U246" s="10">
        <f>SUMIFS('Historical Data'!O$2:O$93,'Historical Data'!$B$2:$B$93,'Final Prices IND without CO2 '!$D246,'Historical Data'!$A$2:$A$93,'Final Prices IND without CO2 '!$C246)</f>
        <v>42.716114560981708</v>
      </c>
      <c r="V246" s="10">
        <f>SUMIFS('Historical Data'!P$2:P$93,'Historical Data'!$B$2:$B$93,'Final Prices IND without CO2 '!$D246,'Historical Data'!$A$2:$A$93,'Final Prices IND without CO2 '!$C246)</f>
        <v>46.68841960135687</v>
      </c>
      <c r="W246" s="10">
        <f>SUMIFS('Historical Data'!Q$2:Q$93,'Historical Data'!$B$2:$B$93,'Final Prices IND without CO2 '!$D246,'Historical Data'!$A$2:$A$93,'Final Prices IND without CO2 '!$C246)</f>
        <v>41.873647136905703</v>
      </c>
      <c r="X246" s="10">
        <f>SUMIFS('Historical Data'!R$2:R$93,'Historical Data'!$B$2:$B$93,'Final Prices IND without CO2 '!$D246,'Historical Data'!$A$2:$A$93,'Final Prices IND without CO2 '!$C246)</f>
        <v>37.527110581075057</v>
      </c>
      <c r="Y246" s="10">
        <f>SUMIFS('Historical Data'!S$2:S$93,'Historical Data'!$B$2:$B$93,'Final Prices IND without CO2 '!$D246,'Historical Data'!$A$2:$A$93,'Final Prices IND without CO2 '!$C246)</f>
        <v>36.999111797559841</v>
      </c>
      <c r="Z246" s="10">
        <f>SUMIFS('Historical Data'!T$2:T$93,'Historical Data'!$B$2:$B$93,'Final Prices IND without CO2 '!$D246,'Historical Data'!$A$2:$A$93,'Final Prices IND without CO2 '!$C246)</f>
        <v>34.766032491246747</v>
      </c>
      <c r="AA246" s="10">
        <f>SUMIFS('Historical Data'!U$2:U$93,'Historical Data'!$B$2:$B$93,'Final Prices IND without CO2 '!$D246,'Historical Data'!$A$2:$A$93,'Final Prices IND without CO2 '!$C246)</f>
        <v>32.389193090329059</v>
      </c>
      <c r="AB246" s="12">
        <f>AA246*'Projection of Coal-OIl-Gas-CO2'!O$26/'Projection of Coal-OIl-Gas-CO2'!N$26</f>
        <v>39.166083218408602</v>
      </c>
      <c r="AC246" s="12">
        <f>AB246*'Projection of Coal-OIl-Gas-CO2'!P$26/'Projection of Coal-OIl-Gas-CO2'!O$26</f>
        <v>38.350783787386888</v>
      </c>
      <c r="AD246" s="12">
        <f>AC246*'Projection of Coal-OIl-Gas-CO2'!Q$26/'Projection of Coal-OIl-Gas-CO2'!P$26</f>
        <v>37.669097098877508</v>
      </c>
      <c r="AE246" s="12">
        <f>AD246*'Projection of Coal-OIl-Gas-CO2'!R$26/'Projection of Coal-OIl-Gas-CO2'!Q$26</f>
        <v>41.508764540065236</v>
      </c>
      <c r="AF246" s="12">
        <f>AE246*'Projection of Coal-OIl-Gas-CO2'!S$26/'Projection of Coal-OIl-Gas-CO2'!R$26</f>
        <v>43.045081959728783</v>
      </c>
      <c r="AG246" s="12">
        <f>AF246*'Projection of Coal-OIl-Gas-CO2'!T$26/'Projection of Coal-OIl-Gas-CO2'!S$26</f>
        <v>46.017839782161559</v>
      </c>
      <c r="AH246" s="12">
        <f>AG246*'Projection of Coal-OIl-Gas-CO2'!U$26/'Projection of Coal-OIl-Gas-CO2'!T$26</f>
        <v>49.58281599331773</v>
      </c>
      <c r="AI246" s="12">
        <f>AH246*'Projection of Coal-OIl-Gas-CO2'!V$26/'Projection of Coal-OIl-Gas-CO2'!U$26</f>
        <v>51.916990000126766</v>
      </c>
      <c r="AJ246" s="12">
        <f>AI246*'Projection of Coal-OIl-Gas-CO2'!W$26/'Projection of Coal-OIl-Gas-CO2'!V$26</f>
        <v>53.530041403364699</v>
      </c>
      <c r="AK246" s="12">
        <f>AJ246*'Projection of Coal-OIl-Gas-CO2'!X$26/'Projection of Coal-OIl-Gas-CO2'!W$26</f>
        <v>55.092824320272065</v>
      </c>
      <c r="AL246" s="12">
        <f>AK246*'Projection of Coal-OIl-Gas-CO2'!Y$26/'Projection of Coal-OIl-Gas-CO2'!X$26</f>
        <v>56.524661459663072</v>
      </c>
      <c r="AM246" s="12">
        <f>AL246*'Projection of Coal-OIl-Gas-CO2'!Z$26/'Projection of Coal-OIl-Gas-CO2'!Y$26</f>
        <v>57.635362263018322</v>
      </c>
      <c r="AN246" s="12">
        <f>AM246*'Projection of Coal-OIl-Gas-CO2'!AA$26/'Projection of Coal-OIl-Gas-CO2'!Z$26</f>
        <v>58.695974882049065</v>
      </c>
      <c r="AO246" s="12">
        <f>AN246*'Projection of Coal-OIl-Gas-CO2'!AB$26/'Projection of Coal-OIl-Gas-CO2'!AA$26</f>
        <v>59.803741652702257</v>
      </c>
      <c r="AP246" s="12">
        <f>AO246*'Projection of Coal-OIl-Gas-CO2'!AC$26/'Projection of Coal-OIl-Gas-CO2'!AB$26</f>
        <v>60.535434946380619</v>
      </c>
      <c r="AQ246" s="12">
        <f>AP246*'Projection of Coal-OIl-Gas-CO2'!AD$26/'Projection of Coal-OIl-Gas-CO2'!AC$26</f>
        <v>61.070513289740212</v>
      </c>
      <c r="AR246" s="12">
        <f>AQ246*'Projection of Coal-OIl-Gas-CO2'!AE$26/'Projection of Coal-OIl-Gas-CO2'!AD$26</f>
        <v>61.397938449522954</v>
      </c>
      <c r="AS246" s="12">
        <f>AR246*'Projection of Coal-OIl-Gas-CO2'!AF$26/'Projection of Coal-OIl-Gas-CO2'!AE$26</f>
        <v>61.920807170535994</v>
      </c>
      <c r="AT246" s="12">
        <f>AS246*'Projection of Coal-OIl-Gas-CO2'!AG$26/'Projection of Coal-OIl-Gas-CO2'!AF$26</f>
        <v>62.624569872368951</v>
      </c>
      <c r="AU246" s="12">
        <f>AT246*'Projection of Coal-OIl-Gas-CO2'!AH$26/'Projection of Coal-OIl-Gas-CO2'!AG$26</f>
        <v>63.634218158715584</v>
      </c>
      <c r="AV246" s="12">
        <f>AU246*'Projection of Coal-OIl-Gas-CO2'!AI$26/'Projection of Coal-OIl-Gas-CO2'!AH$26</f>
        <v>65.206311230091103</v>
      </c>
      <c r="AW246" s="12">
        <f>AV246*'Projection of Coal-OIl-Gas-CO2'!AJ$26/'Projection of Coal-OIl-Gas-CO2'!AI$26</f>
        <v>66.31348692194787</v>
      </c>
      <c r="AX246" s="12">
        <f>AW246*'Projection of Coal-OIl-Gas-CO2'!AK$26/'Projection of Coal-OIl-Gas-CO2'!AJ$26</f>
        <v>67.181407503645474</v>
      </c>
      <c r="AY246" s="21">
        <f t="shared" si="300"/>
        <v>68.529881945089528</v>
      </c>
      <c r="AZ246" s="21">
        <f t="shared" si="301"/>
        <v>69.702988305788494</v>
      </c>
      <c r="BA246" s="21">
        <f t="shared" si="302"/>
        <v>70.749739933673482</v>
      </c>
      <c r="BB246" s="21">
        <f t="shared" si="303"/>
        <v>71.913726969707113</v>
      </c>
      <c r="BC246" s="21">
        <f t="shared" si="304"/>
        <v>73.12089800779313</v>
      </c>
      <c r="BD246" s="21">
        <f t="shared" si="305"/>
        <v>74.221278269208142</v>
      </c>
      <c r="BE246" s="21">
        <f t="shared" si="306"/>
        <v>75.364047697521983</v>
      </c>
      <c r="BF246" s="21">
        <f t="shared" si="307"/>
        <v>76.534788223740179</v>
      </c>
      <c r="BG246" s="21">
        <f t="shared" si="308"/>
        <v>77.676529492932787</v>
      </c>
      <c r="BH246" s="21">
        <f t="shared" si="309"/>
        <v>78.810940215682422</v>
      </c>
    </row>
    <row r="247" spans="1:60" x14ac:dyDescent="0.3">
      <c r="A247" s="9" t="s">
        <v>147</v>
      </c>
      <c r="B247" s="9" t="s">
        <v>119</v>
      </c>
      <c r="C247" s="9" t="s">
        <v>37</v>
      </c>
      <c r="D247" s="36" t="s">
        <v>82</v>
      </c>
      <c r="E247" s="36" t="s">
        <v>79</v>
      </c>
      <c r="F247" s="36" t="s">
        <v>90</v>
      </c>
      <c r="G247" s="36" t="s">
        <v>90</v>
      </c>
      <c r="H247" s="36" t="s">
        <v>80</v>
      </c>
      <c r="I247" s="9" t="s">
        <v>145</v>
      </c>
      <c r="J247" s="10">
        <f>SUMIFS('Historical Data'!D$2:D$93,'Historical Data'!$B$2:$B$93,'Final Prices IND without CO2 '!$D247,'Historical Data'!$A$2:$A$93,'Final Prices IND without CO2 '!$C247)</f>
        <v>37.406884416695618</v>
      </c>
      <c r="K247" s="10">
        <f>SUMIFS('Historical Data'!E$2:E$93,'Historical Data'!$B$2:$B$93,'Final Prices IND without CO2 '!$D247,'Historical Data'!$A$2:$A$93,'Final Prices IND without CO2 '!$C247)</f>
        <v>54.485601166087264</v>
      </c>
      <c r="L247" s="10">
        <f>SUMIFS('Historical Data'!F$2:F$93,'Historical Data'!$B$2:$B$93,'Final Prices IND without CO2 '!$D247,'Historical Data'!$A$2:$A$93,'Final Prices IND without CO2 '!$C247)</f>
        <v>44.096088896632644</v>
      </c>
      <c r="M247" s="10">
        <f>SUMIFS('Historical Data'!G$2:G$93,'Historical Data'!$B$2:$B$93,'Final Prices IND without CO2 '!$D247,'Historical Data'!$A$2:$A$93,'Final Prices IND without CO2 '!$C247)</f>
        <v>30.291854131564669</v>
      </c>
      <c r="N247" s="10">
        <f>SUMIFS('Historical Data'!H$2:H$93,'Historical Data'!$B$2:$B$93,'Final Prices IND without CO2 '!$D247,'Historical Data'!$A$2:$A$93,'Final Prices IND without CO2 '!$C247)</f>
        <v>26.583946843745203</v>
      </c>
      <c r="O247" s="10">
        <f>SUMIFS('Historical Data'!I$2:I$93,'Historical Data'!$B$2:$B$93,'Final Prices IND without CO2 '!$D247,'Historical Data'!$A$2:$A$93,'Final Prices IND without CO2 '!$C247)</f>
        <v>31.832092080597899</v>
      </c>
      <c r="P247" s="10">
        <f>SUMIFS('Historical Data'!J$2:J$93,'Historical Data'!$B$2:$B$93,'Final Prices IND without CO2 '!$D247,'Historical Data'!$A$2:$A$93,'Final Prices IND without CO2 '!$C247)</f>
        <v>41.985345753651472</v>
      </c>
      <c r="Q247" s="10">
        <f>SUMIFS('Historical Data'!K$2:K$93,'Historical Data'!$B$2:$B$93,'Final Prices IND without CO2 '!$D247,'Historical Data'!$A$2:$A$93,'Final Prices IND without CO2 '!$C247)</f>
        <v>41.387445594050803</v>
      </c>
      <c r="R247" s="10">
        <f>SUMIFS('Historical Data'!L$2:L$93,'Historical Data'!$B$2:$B$93,'Final Prices IND without CO2 '!$D247,'Historical Data'!$A$2:$A$93,'Final Prices IND without CO2 '!$C247)</f>
        <v>50.47345129072152</v>
      </c>
      <c r="S247" s="10">
        <f>SUMIFS('Historical Data'!M$2:M$93,'Historical Data'!$B$2:$B$93,'Final Prices IND without CO2 '!$D247,'Historical Data'!$A$2:$A$93,'Final Prices IND without CO2 '!$C247)</f>
        <v>47.760342845128207</v>
      </c>
      <c r="T247" s="10">
        <f>SUMIFS('Historical Data'!N$2:N$93,'Historical Data'!$B$2:$B$93,'Final Prices IND without CO2 '!$D247,'Historical Data'!$A$2:$A$93,'Final Prices IND without CO2 '!$C247)</f>
        <v>50.927670152358964</v>
      </c>
      <c r="U247" s="10">
        <f>SUMIFS('Historical Data'!O$2:O$93,'Historical Data'!$B$2:$B$93,'Final Prices IND without CO2 '!$D247,'Historical Data'!$A$2:$A$93,'Final Prices IND without CO2 '!$C247)</f>
        <v>56.826544319265679</v>
      </c>
      <c r="V247" s="10">
        <f>SUMIFS('Historical Data'!P$2:P$93,'Historical Data'!$B$2:$B$93,'Final Prices IND without CO2 '!$D247,'Historical Data'!$A$2:$A$93,'Final Prices IND without CO2 '!$C247)</f>
        <v>64.721915254336579</v>
      </c>
      <c r="W247" s="10">
        <f>SUMIFS('Historical Data'!Q$2:Q$93,'Historical Data'!$B$2:$B$93,'Final Prices IND without CO2 '!$D247,'Historical Data'!$A$2:$A$93,'Final Prices IND without CO2 '!$C247)</f>
        <v>54.875740847918912</v>
      </c>
      <c r="X247" s="10">
        <f>SUMIFS('Historical Data'!R$2:R$93,'Historical Data'!$B$2:$B$93,'Final Prices IND without CO2 '!$D247,'Historical Data'!$A$2:$A$93,'Final Prices IND without CO2 '!$C247)</f>
        <v>48.892580540283902</v>
      </c>
      <c r="Y247" s="10">
        <f>SUMIFS('Historical Data'!S$2:S$93,'Historical Data'!$B$2:$B$93,'Final Prices IND without CO2 '!$D247,'Historical Data'!$A$2:$A$93,'Final Prices IND without CO2 '!$C247)</f>
        <v>42.286156309706584</v>
      </c>
      <c r="Z247" s="10">
        <f>SUMIFS('Historical Data'!T$2:T$93,'Historical Data'!$B$2:$B$93,'Final Prices IND without CO2 '!$D247,'Historical Data'!$A$2:$A$93,'Final Prices IND without CO2 '!$C247)</f>
        <v>38.01189378438513</v>
      </c>
      <c r="AA247" s="10">
        <f>SUMIFS('Historical Data'!U$2:U$93,'Historical Data'!$B$2:$B$93,'Final Prices IND without CO2 '!$D247,'Historical Data'!$A$2:$A$93,'Final Prices IND without CO2 '!$C247)</f>
        <v>35.635229487114948</v>
      </c>
      <c r="AB247" s="12">
        <f>AA247*'Projection of Coal-OIl-Gas-CO2'!O$26/'Projection of Coal-OIl-Gas-CO2'!N$26</f>
        <v>43.091297758083556</v>
      </c>
      <c r="AC247" s="12">
        <f>AB247*'Projection of Coal-OIl-Gas-CO2'!P$26/'Projection of Coal-OIl-Gas-CO2'!O$26</f>
        <v>42.194289232920639</v>
      </c>
      <c r="AD247" s="12">
        <f>AC247*'Projection of Coal-OIl-Gas-CO2'!Q$26/'Projection of Coal-OIl-Gas-CO2'!P$26</f>
        <v>41.444284084116966</v>
      </c>
      <c r="AE247" s="12">
        <f>AD247*'Projection of Coal-OIl-Gas-CO2'!R$26/'Projection of Coal-OIl-Gas-CO2'!Q$26</f>
        <v>45.668761984487467</v>
      </c>
      <c r="AF247" s="12">
        <f>AE247*'Projection of Coal-OIl-Gas-CO2'!S$26/'Projection of Coal-OIl-Gas-CO2'!R$26</f>
        <v>47.359048731121788</v>
      </c>
      <c r="AG247" s="12">
        <f>AF247*'Projection of Coal-OIl-Gas-CO2'!T$26/'Projection of Coal-OIl-Gas-CO2'!S$26</f>
        <v>50.629735559181071</v>
      </c>
      <c r="AH247" s="12">
        <f>AG247*'Projection of Coal-OIl-Gas-CO2'!U$26/'Projection of Coal-OIl-Gas-CO2'!T$26</f>
        <v>54.55199274682888</v>
      </c>
      <c r="AI247" s="12">
        <f>AH247*'Projection of Coal-OIl-Gas-CO2'!V$26/'Projection of Coal-OIl-Gas-CO2'!U$26</f>
        <v>57.120097057532895</v>
      </c>
      <c r="AJ247" s="12">
        <f>AI247*'Projection of Coal-OIl-Gas-CO2'!W$26/'Projection of Coal-OIl-Gas-CO2'!V$26</f>
        <v>58.894808047355596</v>
      </c>
      <c r="AK247" s="12">
        <f>AJ247*'Projection of Coal-OIl-Gas-CO2'!X$26/'Projection of Coal-OIl-Gas-CO2'!W$26</f>
        <v>60.614212656393704</v>
      </c>
      <c r="AL247" s="12">
        <f>AK247*'Projection of Coal-OIl-Gas-CO2'!Y$26/'Projection of Coal-OIl-Gas-CO2'!X$26</f>
        <v>62.189548136597665</v>
      </c>
      <c r="AM247" s="12">
        <f>AL247*'Projection of Coal-OIl-Gas-CO2'!Z$26/'Projection of Coal-OIl-Gas-CO2'!Y$26</f>
        <v>63.411563081789538</v>
      </c>
      <c r="AN247" s="12">
        <f>AM247*'Projection of Coal-OIl-Gas-CO2'!AA$26/'Projection of Coal-OIl-Gas-CO2'!Z$26</f>
        <v>64.578470018022401</v>
      </c>
      <c r="AO247" s="12">
        <f>AN247*'Projection of Coal-OIl-Gas-CO2'!AB$26/'Projection of Coal-OIl-Gas-CO2'!AA$26</f>
        <v>65.797256882527947</v>
      </c>
      <c r="AP247" s="12">
        <f>AO247*'Projection of Coal-OIl-Gas-CO2'!AC$26/'Projection of Coal-OIl-Gas-CO2'!AB$26</f>
        <v>66.602280285293617</v>
      </c>
      <c r="AQ247" s="12">
        <f>AP247*'Projection of Coal-OIl-Gas-CO2'!AD$26/'Projection of Coal-OIl-Gas-CO2'!AC$26</f>
        <v>67.190984039228681</v>
      </c>
      <c r="AR247" s="12">
        <f>AQ247*'Projection of Coal-OIl-Gas-CO2'!AE$26/'Projection of Coal-OIl-Gas-CO2'!AD$26</f>
        <v>67.551223662246557</v>
      </c>
      <c r="AS247" s="12">
        <f>AR247*'Projection of Coal-OIl-Gas-CO2'!AF$26/'Projection of Coal-OIl-Gas-CO2'!AE$26</f>
        <v>68.1264941487008</v>
      </c>
      <c r="AT247" s="12">
        <f>AS247*'Projection of Coal-OIl-Gas-CO2'!AG$26/'Projection of Coal-OIl-Gas-CO2'!AF$26</f>
        <v>68.900787763066191</v>
      </c>
      <c r="AU247" s="12">
        <f>AT247*'Projection of Coal-OIl-Gas-CO2'!AH$26/'Projection of Coal-OIl-Gas-CO2'!AG$26</f>
        <v>70.011622734622719</v>
      </c>
      <c r="AV247" s="12">
        <f>AU247*'Projection of Coal-OIl-Gas-CO2'!AI$26/'Projection of Coal-OIl-Gas-CO2'!AH$26</f>
        <v>71.741270559356494</v>
      </c>
      <c r="AW247" s="12">
        <f>AV247*'Projection of Coal-OIl-Gas-CO2'!AJ$26/'Projection of Coal-OIl-Gas-CO2'!AI$26</f>
        <v>72.959407107304386</v>
      </c>
      <c r="AX247" s="12">
        <f>AW247*'Projection of Coal-OIl-Gas-CO2'!AK$26/'Projection of Coal-OIl-Gas-CO2'!AJ$26</f>
        <v>73.914310460997982</v>
      </c>
      <c r="AY247" s="21">
        <f t="shared" si="300"/>
        <v>75.397928655632768</v>
      </c>
      <c r="AZ247" s="21">
        <f t="shared" si="301"/>
        <v>76.688603426681311</v>
      </c>
      <c r="BA247" s="21">
        <f t="shared" si="302"/>
        <v>77.840260226887949</v>
      </c>
      <c r="BB247" s="21">
        <f t="shared" si="303"/>
        <v>79.120901736956057</v>
      </c>
      <c r="BC247" s="21">
        <f t="shared" si="304"/>
        <v>80.449055138382846</v>
      </c>
      <c r="BD247" s="21">
        <f t="shared" si="305"/>
        <v>81.659715219640475</v>
      </c>
      <c r="BE247" s="21">
        <f t="shared" si="306"/>
        <v>82.917012698933831</v>
      </c>
      <c r="BF247" s="21">
        <f t="shared" si="307"/>
        <v>84.205084532193268</v>
      </c>
      <c r="BG247" s="21">
        <f t="shared" si="308"/>
        <v>85.461250810528782</v>
      </c>
      <c r="BH247" s="21">
        <f t="shared" si="309"/>
        <v>86.709351876989331</v>
      </c>
    </row>
    <row r="248" spans="1:60" x14ac:dyDescent="0.3">
      <c r="A248" s="9" t="s">
        <v>147</v>
      </c>
      <c r="B248" s="9" t="s">
        <v>119</v>
      </c>
      <c r="C248" s="9" t="s">
        <v>39</v>
      </c>
      <c r="D248" s="36" t="s">
        <v>82</v>
      </c>
      <c r="E248" s="36" t="s">
        <v>79</v>
      </c>
      <c r="F248" s="36" t="s">
        <v>90</v>
      </c>
      <c r="G248" s="36" t="s">
        <v>90</v>
      </c>
      <c r="H248" s="36" t="s">
        <v>80</v>
      </c>
      <c r="I248" s="9" t="s">
        <v>145</v>
      </c>
      <c r="J248" s="10">
        <f>SUMIFS('Historical Data'!D$2:D$93,'Historical Data'!$B$2:$B$93,'Final Prices IND without CO2 '!$D248,'Historical Data'!$A$2:$A$93,'Final Prices IND without CO2 '!$C248)</f>
        <v>25.964552711412846</v>
      </c>
      <c r="K248" s="10">
        <f>SUMIFS('Historical Data'!E$2:E$93,'Historical Data'!$B$2:$B$93,'Final Prices IND without CO2 '!$D248,'Historical Data'!$A$2:$A$93,'Final Prices IND without CO2 '!$C248)</f>
        <v>25.88900424269524</v>
      </c>
      <c r="L248" s="10">
        <f>SUMIFS('Historical Data'!F$2:F$93,'Historical Data'!$B$2:$B$93,'Final Prices IND without CO2 '!$D248,'Historical Data'!$A$2:$A$93,'Final Prices IND without CO2 '!$C248)</f>
        <v>22.438753217002375</v>
      </c>
      <c r="M248" s="10">
        <f>SUMIFS('Historical Data'!G$2:G$93,'Historical Data'!$B$2:$B$93,'Final Prices IND without CO2 '!$D248,'Historical Data'!$A$2:$A$93,'Final Prices IND without CO2 '!$C248)</f>
        <v>22.390704776126004</v>
      </c>
      <c r="N248" s="10">
        <f>SUMIFS('Historical Data'!H$2:H$93,'Historical Data'!$B$2:$B$93,'Final Prices IND without CO2 '!$D248,'Historical Data'!$A$2:$A$93,'Final Prices IND without CO2 '!$C248)</f>
        <v>20.893209627449636</v>
      </c>
      <c r="O248" s="10">
        <f>SUMIFS('Historical Data'!I$2:I$93,'Historical Data'!$B$2:$B$93,'Final Prices IND without CO2 '!$D248,'Historical Data'!$A$2:$A$93,'Final Prices IND without CO2 '!$C248)</f>
        <v>23.826300785408066</v>
      </c>
      <c r="P248" s="10">
        <f>SUMIFS('Historical Data'!J$2:J$93,'Historical Data'!$B$2:$B$93,'Final Prices IND without CO2 '!$D248,'Historical Data'!$A$2:$A$93,'Final Prices IND without CO2 '!$C248)</f>
        <v>31.818933041487625</v>
      </c>
      <c r="Q248" s="10">
        <f>SUMIFS('Historical Data'!K$2:K$93,'Historical Data'!$B$2:$B$93,'Final Prices IND without CO2 '!$D248,'Historical Data'!$A$2:$A$93,'Final Prices IND without CO2 '!$C248)</f>
        <v>30.382032510031625</v>
      </c>
      <c r="R248" s="10">
        <f>SUMIFS('Historical Data'!L$2:L$93,'Historical Data'!$B$2:$B$93,'Final Prices IND without CO2 '!$D248,'Historical Data'!$A$2:$A$93,'Final Prices IND without CO2 '!$C248)</f>
        <v>34.998894076886131</v>
      </c>
      <c r="S248" s="10">
        <f>SUMIFS('Historical Data'!M$2:M$93,'Historical Data'!$B$2:$B$93,'Final Prices IND without CO2 '!$D248,'Historical Data'!$A$2:$A$93,'Final Prices IND without CO2 '!$C248)</f>
        <v>32.929309046251866</v>
      </c>
      <c r="T248" s="10">
        <f>SUMIFS('Historical Data'!N$2:N$93,'Historical Data'!$B$2:$B$93,'Final Prices IND without CO2 '!$D248,'Historical Data'!$A$2:$A$93,'Final Prices IND without CO2 '!$C248)</f>
        <v>30.536578989322759</v>
      </c>
      <c r="U248" s="10">
        <f>SUMIFS('Historical Data'!O$2:O$93,'Historical Data'!$B$2:$B$93,'Final Prices IND without CO2 '!$D248,'Historical Data'!$A$2:$A$93,'Final Prices IND without CO2 '!$C248)</f>
        <v>31.650080594195032</v>
      </c>
      <c r="V248" s="10">
        <f>SUMIFS('Historical Data'!P$2:P$93,'Historical Data'!$B$2:$B$93,'Final Prices IND without CO2 '!$D248,'Historical Data'!$A$2:$A$93,'Final Prices IND without CO2 '!$C248)</f>
        <v>38.984979774320223</v>
      </c>
      <c r="W248" s="10">
        <f>SUMIFS('Historical Data'!Q$2:Q$93,'Historical Data'!$B$2:$B$93,'Final Prices IND without CO2 '!$D248,'Historical Data'!$A$2:$A$93,'Final Prices IND without CO2 '!$C248)</f>
        <v>38.756749680157441</v>
      </c>
      <c r="X248" s="10">
        <f>SUMIFS('Historical Data'!R$2:R$93,'Historical Data'!$B$2:$B$93,'Final Prices IND without CO2 '!$D248,'Historical Data'!$A$2:$A$93,'Final Prices IND without CO2 '!$C248)</f>
        <v>37.699482611682576</v>
      </c>
      <c r="Y248" s="10">
        <f>SUMIFS('Historical Data'!S$2:S$93,'Historical Data'!$B$2:$B$93,'Final Prices IND without CO2 '!$D248,'Historical Data'!$A$2:$A$93,'Final Prices IND without CO2 '!$C248)</f>
        <v>33.88686334265293</v>
      </c>
      <c r="Z248" s="10">
        <f>SUMIFS('Historical Data'!T$2:T$93,'Historical Data'!$B$2:$B$93,'Final Prices IND without CO2 '!$D248,'Historical Data'!$A$2:$A$93,'Final Prices IND without CO2 '!$C248)</f>
        <v>27.077520250160216</v>
      </c>
      <c r="AA248" s="10">
        <f>SUMIFS('Historical Data'!U$2:U$93,'Historical Data'!$B$2:$B$93,'Final Prices IND without CO2 '!$D248,'Historical Data'!$A$2:$A$93,'Final Prices IND without CO2 '!$C248)</f>
        <v>26.475014864630069</v>
      </c>
      <c r="AB248" s="12">
        <f>AA248*'Projection of Coal-OIl-Gas-CO2'!O$26/'Projection of Coal-OIl-Gas-CO2'!N$26</f>
        <v>32.014463358345161</v>
      </c>
      <c r="AC248" s="12">
        <f>AB248*'Projection of Coal-OIl-Gas-CO2'!P$26/'Projection of Coal-OIl-Gas-CO2'!O$26</f>
        <v>31.348035377406379</v>
      </c>
      <c r="AD248" s="12">
        <f>AC248*'Projection of Coal-OIl-Gas-CO2'!Q$26/'Projection of Coal-OIl-Gas-CO2'!P$26</f>
        <v>30.790822817001629</v>
      </c>
      <c r="AE248" s="12">
        <f>AD248*'Projection of Coal-OIl-Gas-CO2'!R$26/'Projection of Coal-OIl-Gas-CO2'!Q$26</f>
        <v>33.929377466917678</v>
      </c>
      <c r="AF248" s="12">
        <f>AE248*'Projection of Coal-OIl-Gas-CO2'!S$26/'Projection of Coal-OIl-Gas-CO2'!R$26</f>
        <v>35.185167520376197</v>
      </c>
      <c r="AG248" s="12">
        <f>AF248*'Projection of Coal-OIl-Gas-CO2'!T$26/'Projection of Coal-OIl-Gas-CO2'!S$26</f>
        <v>37.615107880988418</v>
      </c>
      <c r="AH248" s="12">
        <f>AG248*'Projection of Coal-OIl-Gas-CO2'!U$26/'Projection of Coal-OIl-Gas-CO2'!T$26</f>
        <v>40.52912916948398</v>
      </c>
      <c r="AI248" s="12">
        <f>AH248*'Projection of Coal-OIl-Gas-CO2'!V$26/'Projection of Coal-OIl-Gas-CO2'!U$26</f>
        <v>42.43708937567245</v>
      </c>
      <c r="AJ248" s="12">
        <f>AI248*'Projection of Coal-OIl-Gas-CO2'!W$26/'Projection of Coal-OIl-Gas-CO2'!V$26</f>
        <v>43.755601996812366</v>
      </c>
      <c r="AK248" s="12">
        <f>AJ248*'Projection of Coal-OIl-Gas-CO2'!X$26/'Projection of Coal-OIl-Gas-CO2'!W$26</f>
        <v>45.033025019977039</v>
      </c>
      <c r="AL248" s="12">
        <f>AK248*'Projection of Coal-OIl-Gas-CO2'!Y$26/'Projection of Coal-OIl-Gas-CO2'!X$26</f>
        <v>46.203412607077041</v>
      </c>
      <c r="AM248" s="12">
        <f>AL248*'Projection of Coal-OIl-Gas-CO2'!Z$26/'Projection of Coal-OIl-Gas-CO2'!Y$26</f>
        <v>47.111302476299102</v>
      </c>
      <c r="AN248" s="12">
        <f>AM248*'Projection of Coal-OIl-Gas-CO2'!AA$26/'Projection of Coal-OIl-Gas-CO2'!Z$26</f>
        <v>47.97825012689794</v>
      </c>
      <c r="AO248" s="12">
        <f>AN248*'Projection of Coal-OIl-Gas-CO2'!AB$26/'Projection of Coal-OIl-Gas-CO2'!AA$26</f>
        <v>48.883741709778519</v>
      </c>
      <c r="AP248" s="12">
        <f>AO248*'Projection of Coal-OIl-Gas-CO2'!AC$26/'Projection of Coal-OIl-Gas-CO2'!AB$26</f>
        <v>49.48182980578202</v>
      </c>
      <c r="AQ248" s="12">
        <f>AP248*'Projection of Coal-OIl-Gas-CO2'!AD$26/'Projection of Coal-OIl-Gas-CO2'!AC$26</f>
        <v>49.919204304574855</v>
      </c>
      <c r="AR248" s="12">
        <f>AQ248*'Projection of Coal-OIl-Gas-CO2'!AE$26/'Projection of Coal-OIl-Gas-CO2'!AD$26</f>
        <v>50.186842524154038</v>
      </c>
      <c r="AS248" s="12">
        <f>AR248*'Projection of Coal-OIl-Gas-CO2'!AF$26/'Projection of Coal-OIl-Gas-CO2'!AE$26</f>
        <v>50.614236844304727</v>
      </c>
      <c r="AT248" s="12">
        <f>AS248*'Projection of Coal-OIl-Gas-CO2'!AG$26/'Projection of Coal-OIl-Gas-CO2'!AF$26</f>
        <v>51.189494398274576</v>
      </c>
      <c r="AU248" s="12">
        <f>AT248*'Projection of Coal-OIl-Gas-CO2'!AH$26/'Projection of Coal-OIl-Gas-CO2'!AG$26</f>
        <v>52.014783664188911</v>
      </c>
      <c r="AV248" s="12">
        <f>AU248*'Projection of Coal-OIl-Gas-CO2'!AI$26/'Projection of Coal-OIl-Gas-CO2'!AH$26</f>
        <v>53.299816833035479</v>
      </c>
      <c r="AW248" s="12">
        <f>AV248*'Projection of Coal-OIl-Gas-CO2'!AJ$26/'Projection of Coal-OIl-Gas-CO2'!AI$26</f>
        <v>54.204825266494019</v>
      </c>
      <c r="AX248" s="12">
        <f>AW248*'Projection of Coal-OIl-Gas-CO2'!AK$26/'Projection of Coal-OIl-Gas-CO2'!AJ$26</f>
        <v>54.914265919667422</v>
      </c>
      <c r="AY248" s="21">
        <f t="shared" si="300"/>
        <v>56.016512609859319</v>
      </c>
      <c r="AZ248" s="21">
        <f t="shared" si="301"/>
        <v>56.975412952040642</v>
      </c>
      <c r="BA248" s="21">
        <f t="shared" si="302"/>
        <v>57.831030590632054</v>
      </c>
      <c r="BB248" s="21">
        <f t="shared" si="303"/>
        <v>58.782476771933489</v>
      </c>
      <c r="BC248" s="21">
        <f t="shared" si="304"/>
        <v>59.769221674418077</v>
      </c>
      <c r="BD248" s="21">
        <f t="shared" si="305"/>
        <v>60.668675504479779</v>
      </c>
      <c r="BE248" s="21">
        <f t="shared" si="306"/>
        <v>61.602778355300188</v>
      </c>
      <c r="BF248" s="21">
        <f t="shared" si="307"/>
        <v>62.559744857917394</v>
      </c>
      <c r="BG248" s="21">
        <f t="shared" si="308"/>
        <v>63.493007288664785</v>
      </c>
      <c r="BH248" s="21">
        <f t="shared" si="309"/>
        <v>64.42027771073549</v>
      </c>
    </row>
    <row r="249" spans="1:60" x14ac:dyDescent="0.3">
      <c r="A249" s="9" t="s">
        <v>147</v>
      </c>
      <c r="B249" s="9" t="s">
        <v>119</v>
      </c>
      <c r="C249" s="9" t="s">
        <v>41</v>
      </c>
      <c r="D249" s="36" t="s">
        <v>82</v>
      </c>
      <c r="E249" s="36" t="s">
        <v>79</v>
      </c>
      <c r="F249" s="36" t="s">
        <v>90</v>
      </c>
      <c r="G249" s="36" t="s">
        <v>90</v>
      </c>
      <c r="H249" s="36" t="s">
        <v>80</v>
      </c>
      <c r="I249" s="9" t="s">
        <v>145</v>
      </c>
      <c r="J249" s="10">
        <f>SUMIFS('Historical Data'!D$2:D$93,'Historical Data'!$B$2:$B$93,'Final Prices IND without CO2 '!$D249,'Historical Data'!$A$2:$A$93,'Final Prices IND without CO2 '!$C249)</f>
        <v>26.940904384373965</v>
      </c>
      <c r="K249" s="10">
        <f>SUMIFS('Historical Data'!E$2:E$93,'Historical Data'!$B$2:$B$93,'Final Prices IND without CO2 '!$D249,'Historical Data'!$A$2:$A$93,'Final Prices IND without CO2 '!$C249)</f>
        <v>50.798715071151221</v>
      </c>
      <c r="L249" s="10">
        <f>SUMIFS('Historical Data'!F$2:F$93,'Historical Data'!$B$2:$B$93,'Final Prices IND without CO2 '!$D249,'Historical Data'!$A$2:$A$93,'Final Prices IND without CO2 '!$C249)</f>
        <v>41.683782251912071</v>
      </c>
      <c r="M249" s="10">
        <f>SUMIFS('Historical Data'!G$2:G$93,'Historical Data'!$B$2:$B$93,'Final Prices IND without CO2 '!$D249,'Historical Data'!$A$2:$A$93,'Final Prices IND without CO2 '!$C249)</f>
        <v>31.772084060596686</v>
      </c>
      <c r="N249" s="10">
        <f>SUMIFS('Historical Data'!H$2:H$93,'Historical Data'!$B$2:$B$93,'Final Prices IND without CO2 '!$D249,'Historical Data'!$A$2:$A$93,'Final Prices IND without CO2 '!$C249)</f>
        <v>33.956808494650268</v>
      </c>
      <c r="O249" s="10">
        <f>SUMIFS('Historical Data'!I$2:I$93,'Historical Data'!$B$2:$B$93,'Final Prices IND without CO2 '!$D249,'Historical Data'!$A$2:$A$93,'Final Prices IND without CO2 '!$C249)</f>
        <v>41.403809029910484</v>
      </c>
      <c r="P249" s="10">
        <f>SUMIFS('Historical Data'!J$2:J$93,'Historical Data'!$B$2:$B$93,'Final Prices IND without CO2 '!$D249,'Historical Data'!$A$2:$A$93,'Final Prices IND without CO2 '!$C249)</f>
        <v>54.214356860913995</v>
      </c>
      <c r="Q249" s="10">
        <f>SUMIFS('Historical Data'!K$2:K$93,'Historical Data'!$B$2:$B$93,'Final Prices IND without CO2 '!$D249,'Historical Data'!$A$2:$A$93,'Final Prices IND without CO2 '!$C249)</f>
        <v>52.7939861137828</v>
      </c>
      <c r="R249" s="10">
        <f>SUMIFS('Historical Data'!L$2:L$93,'Historical Data'!$B$2:$B$93,'Final Prices IND without CO2 '!$D249,'Historical Data'!$A$2:$A$93,'Final Prices IND without CO2 '!$C249)</f>
        <v>62.752997310655033</v>
      </c>
      <c r="S249" s="10">
        <f>SUMIFS('Historical Data'!M$2:M$93,'Historical Data'!$B$2:$B$93,'Final Prices IND without CO2 '!$D249,'Historical Data'!$A$2:$A$93,'Final Prices IND without CO2 '!$C249)</f>
        <v>55.021330775639981</v>
      </c>
      <c r="T249" s="10">
        <f>SUMIFS('Historical Data'!N$2:N$93,'Historical Data'!$B$2:$B$93,'Final Prices IND without CO2 '!$D249,'Historical Data'!$A$2:$A$93,'Final Prices IND without CO2 '!$C249)</f>
        <v>54.656169629125444</v>
      </c>
      <c r="U249" s="10">
        <f>SUMIFS('Historical Data'!O$2:O$93,'Historical Data'!$B$2:$B$93,'Final Prices IND without CO2 '!$D249,'Historical Data'!$A$2:$A$93,'Final Prices IND without CO2 '!$C249)</f>
        <v>58.980765697923268</v>
      </c>
      <c r="V249" s="10">
        <f>SUMIFS('Historical Data'!P$2:P$93,'Historical Data'!$B$2:$B$93,'Final Prices IND without CO2 '!$D249,'Historical Data'!$A$2:$A$93,'Final Prices IND without CO2 '!$C249)</f>
        <v>56.924751199970906</v>
      </c>
      <c r="W249" s="10">
        <f>SUMIFS('Historical Data'!Q$2:Q$93,'Historical Data'!$B$2:$B$93,'Final Prices IND without CO2 '!$D249,'Historical Data'!$A$2:$A$93,'Final Prices IND without CO2 '!$C249)</f>
        <v>57.175464602473795</v>
      </c>
      <c r="X249" s="10">
        <f>SUMIFS('Historical Data'!R$2:R$93,'Historical Data'!$B$2:$B$93,'Final Prices IND without CO2 '!$D249,'Historical Data'!$A$2:$A$93,'Final Prices IND without CO2 '!$C249)</f>
        <v>51.511036709216413</v>
      </c>
      <c r="Y249" s="10">
        <f>SUMIFS('Historical Data'!S$2:S$93,'Historical Data'!$B$2:$B$93,'Final Prices IND without CO2 '!$D249,'Historical Data'!$A$2:$A$93,'Final Prices IND without CO2 '!$C249)</f>
        <v>49.041760092778894</v>
      </c>
      <c r="Z249" s="10">
        <f>SUMIFS('Historical Data'!T$2:T$93,'Historical Data'!$B$2:$B$93,'Final Prices IND without CO2 '!$D249,'Historical Data'!$A$2:$A$93,'Final Prices IND without CO2 '!$C249)</f>
        <v>43.289473944384035</v>
      </c>
      <c r="AA249" s="10">
        <f>SUMIFS('Historical Data'!U$2:U$93,'Historical Data'!$B$2:$B$93,'Final Prices IND without CO2 '!$D249,'Historical Data'!$A$2:$A$93,'Final Prices IND without CO2 '!$C249)</f>
        <v>47.963477250420951</v>
      </c>
      <c r="AB249" s="12">
        <f>AA249*'Projection of Coal-OIl-Gas-CO2'!O$26/'Projection of Coal-OIl-Gas-CO2'!N$26</f>
        <v>57.99902258124299</v>
      </c>
      <c r="AC249" s="12">
        <f>AB249*'Projection of Coal-OIl-Gas-CO2'!P$26/'Projection of Coal-OIl-Gas-CO2'!O$26</f>
        <v>56.791687912452886</v>
      </c>
      <c r="AD249" s="12">
        <f>AC249*'Projection of Coal-OIl-Gas-CO2'!Q$26/'Projection of Coal-OIl-Gas-CO2'!P$26</f>
        <v>55.782213428632019</v>
      </c>
      <c r="AE249" s="12">
        <f>AD249*'Projection of Coal-OIl-Gas-CO2'!R$26/'Projection of Coal-OIl-Gas-CO2'!Q$26</f>
        <v>61.468177924597747</v>
      </c>
      <c r="AF249" s="12">
        <f>AE249*'Projection of Coal-OIl-Gas-CO2'!S$26/'Projection of Coal-OIl-Gas-CO2'!R$26</f>
        <v>63.743230760954454</v>
      </c>
      <c r="AG249" s="12">
        <f>AF249*'Projection of Coal-OIl-Gas-CO2'!T$26/'Projection of Coal-OIl-Gas-CO2'!S$26</f>
        <v>68.145433736175804</v>
      </c>
      <c r="AH249" s="12">
        <f>AG249*'Projection of Coal-OIl-Gas-CO2'!U$26/'Projection of Coal-OIl-Gas-CO2'!T$26</f>
        <v>73.424622227386948</v>
      </c>
      <c r="AI249" s="12">
        <f>AH249*'Projection of Coal-OIl-Gas-CO2'!V$26/'Projection of Coal-OIl-Gas-CO2'!U$26</f>
        <v>76.881179529135139</v>
      </c>
      <c r="AJ249" s="12">
        <f>AI249*'Projection of Coal-OIl-Gas-CO2'!W$26/'Projection of Coal-OIl-Gas-CO2'!V$26</f>
        <v>79.26986374449038</v>
      </c>
      <c r="AK249" s="12">
        <f>AJ249*'Projection of Coal-OIl-Gas-CO2'!X$26/'Projection of Coal-OIl-Gas-CO2'!W$26</f>
        <v>81.584107963955475</v>
      </c>
      <c r="AL249" s="12">
        <f>AK249*'Projection of Coal-OIl-Gas-CO2'!Y$26/'Projection of Coal-OIl-Gas-CO2'!X$26</f>
        <v>83.70444136867971</v>
      </c>
      <c r="AM249" s="12">
        <f>AL249*'Projection of Coal-OIl-Gas-CO2'!Z$26/'Projection of Coal-OIl-Gas-CO2'!Y$26</f>
        <v>85.349220618511055</v>
      </c>
      <c r="AN249" s="12">
        <f>AM249*'Projection of Coal-OIl-Gas-CO2'!AA$26/'Projection of Coal-OIl-Gas-CO2'!Z$26</f>
        <v>86.919826872347599</v>
      </c>
      <c r="AO249" s="12">
        <f>AN249*'Projection of Coal-OIl-Gas-CO2'!AB$26/'Projection of Coal-OIl-Gas-CO2'!AA$26</f>
        <v>88.560261265227297</v>
      </c>
      <c r="AP249" s="12">
        <f>AO249*'Projection of Coal-OIl-Gas-CO2'!AC$26/'Projection of Coal-OIl-Gas-CO2'!AB$26</f>
        <v>89.643787938699944</v>
      </c>
      <c r="AQ249" s="12">
        <f>AP249*'Projection of Coal-OIl-Gas-CO2'!AD$26/'Projection of Coal-OIl-Gas-CO2'!AC$26</f>
        <v>90.436157723194015</v>
      </c>
      <c r="AR249" s="12">
        <f>AQ249*'Projection of Coal-OIl-Gas-CO2'!AE$26/'Projection of Coal-OIl-Gas-CO2'!AD$26</f>
        <v>90.921024671211441</v>
      </c>
      <c r="AS249" s="12">
        <f>AR249*'Projection of Coal-OIl-Gas-CO2'!AF$26/'Projection of Coal-OIl-Gas-CO2'!AE$26</f>
        <v>91.695313858821791</v>
      </c>
      <c r="AT249" s="12">
        <f>AS249*'Projection of Coal-OIl-Gas-CO2'!AG$26/'Projection of Coal-OIl-Gas-CO2'!AF$26</f>
        <v>92.737479566529359</v>
      </c>
      <c r="AU249" s="12">
        <f>AT249*'Projection of Coal-OIl-Gas-CO2'!AH$26/'Projection of Coal-OIl-Gas-CO2'!AG$26</f>
        <v>94.232615381677917</v>
      </c>
      <c r="AV249" s="12">
        <f>AU249*'Projection of Coal-OIl-Gas-CO2'!AI$26/'Projection of Coal-OIl-Gas-CO2'!AH$26</f>
        <v>96.560646526330856</v>
      </c>
      <c r="AW249" s="12">
        <f>AV249*'Projection of Coal-OIl-Gas-CO2'!AJ$26/'Projection of Coal-OIl-Gas-CO2'!AI$26</f>
        <v>98.200205621257709</v>
      </c>
      <c r="AX249" s="12">
        <f>AW249*'Projection of Coal-OIl-Gas-CO2'!AK$26/'Projection of Coal-OIl-Gas-CO2'!AJ$26</f>
        <v>99.485464224623612</v>
      </c>
      <c r="AY249" s="21">
        <f t="shared" si="300"/>
        <v>101.48235013081467</v>
      </c>
      <c r="AZ249" s="21">
        <f t="shared" si="301"/>
        <v>103.21954253591093</v>
      </c>
      <c r="BA249" s="21">
        <f t="shared" si="302"/>
        <v>104.76962276640279</v>
      </c>
      <c r="BB249" s="21">
        <f t="shared" si="303"/>
        <v>106.49331083627521</v>
      </c>
      <c r="BC249" s="21">
        <f t="shared" si="304"/>
        <v>108.28094785647318</v>
      </c>
      <c r="BD249" s="21">
        <f t="shared" si="305"/>
        <v>109.91044395068002</v>
      </c>
      <c r="BE249" s="21">
        <f t="shared" si="306"/>
        <v>111.60271196503118</v>
      </c>
      <c r="BF249" s="21">
        <f t="shared" si="307"/>
        <v>113.33640092847099</v>
      </c>
      <c r="BG249" s="21">
        <f t="shared" si="308"/>
        <v>115.0271463952713</v>
      </c>
      <c r="BH249" s="21">
        <f t="shared" si="309"/>
        <v>116.70703643580146</v>
      </c>
    </row>
    <row r="250" spans="1:60" x14ac:dyDescent="0.3">
      <c r="A250" s="9" t="s">
        <v>147</v>
      </c>
      <c r="B250" s="9" t="s">
        <v>119</v>
      </c>
      <c r="C250" s="9" t="s">
        <v>43</v>
      </c>
      <c r="D250" s="36" t="s">
        <v>82</v>
      </c>
      <c r="E250" s="36" t="s">
        <v>79</v>
      </c>
      <c r="F250" s="36" t="s">
        <v>90</v>
      </c>
      <c r="G250" s="36" t="s">
        <v>90</v>
      </c>
      <c r="H250" s="36" t="s">
        <v>80</v>
      </c>
      <c r="I250" s="9" t="s">
        <v>145</v>
      </c>
      <c r="J250" s="10">
        <f>SUMIFS('Historical Data'!D$2:D$93,'Historical Data'!$B$2:$B$93,'Final Prices IND without CO2 '!$D250,'Historical Data'!$A$2:$A$93,'Final Prices IND without CO2 '!$C250)</f>
        <v>24.09701012269969</v>
      </c>
      <c r="K250" s="10">
        <f>SUMIFS('Historical Data'!E$2:E$93,'Historical Data'!$B$2:$B$93,'Final Prices IND without CO2 '!$D250,'Historical Data'!$A$2:$A$93,'Final Prices IND without CO2 '!$C250)</f>
        <v>44.688974371490929</v>
      </c>
      <c r="L250" s="10">
        <f>SUMIFS('Historical Data'!F$2:F$93,'Historical Data'!$B$2:$B$93,'Final Prices IND without CO2 '!$D250,'Historical Data'!$A$2:$A$93,'Final Prices IND without CO2 '!$C250)</f>
        <v>37.668986005017246</v>
      </c>
      <c r="M250" s="10">
        <f>SUMIFS('Historical Data'!G$2:G$93,'Historical Data'!$B$2:$B$93,'Final Prices IND without CO2 '!$D250,'Historical Data'!$A$2:$A$93,'Final Prices IND without CO2 '!$C250)</f>
        <v>26.350439960740541</v>
      </c>
      <c r="N250" s="10">
        <f>SUMIFS('Historical Data'!H$2:H$93,'Historical Data'!$B$2:$B$93,'Final Prices IND without CO2 '!$D250,'Historical Data'!$A$2:$A$93,'Final Prices IND without CO2 '!$C250)</f>
        <v>28.162359188969187</v>
      </c>
      <c r="O250" s="10">
        <f>SUMIFS('Historical Data'!I$2:I$93,'Historical Data'!$B$2:$B$93,'Final Prices IND without CO2 '!$D250,'Historical Data'!$A$2:$A$93,'Final Prices IND without CO2 '!$C250)</f>
        <v>34.338590503154236</v>
      </c>
      <c r="P250" s="10">
        <f>SUMIFS('Historical Data'!J$2:J$93,'Historical Data'!$B$2:$B$93,'Final Prices IND without CO2 '!$D250,'Historical Data'!$A$2:$A$93,'Final Prices IND without CO2 '!$C250)</f>
        <v>44.963124003734237</v>
      </c>
      <c r="Q250" s="10">
        <f>SUMIFS('Historical Data'!K$2:K$93,'Historical Data'!$B$2:$B$93,'Final Prices IND without CO2 '!$D250,'Historical Data'!$A$2:$A$93,'Final Prices IND without CO2 '!$C250)</f>
        <v>43.7851278098777</v>
      </c>
      <c r="R250" s="10">
        <f>SUMIFS('Historical Data'!L$2:L$93,'Historical Data'!$B$2:$B$93,'Final Prices IND without CO2 '!$D250,'Historical Data'!$A$2:$A$93,'Final Prices IND without CO2 '!$C250)</f>
        <v>52.044715884459798</v>
      </c>
      <c r="S250" s="10">
        <f>SUMIFS('Historical Data'!M$2:M$93,'Historical Data'!$B$2:$B$93,'Final Prices IND without CO2 '!$D250,'Historical Data'!$A$2:$A$93,'Final Prices IND without CO2 '!$C250)</f>
        <v>45.632394475552047</v>
      </c>
      <c r="T250" s="10">
        <f>SUMIFS('Historical Data'!N$2:N$93,'Historical Data'!$B$2:$B$93,'Final Prices IND without CO2 '!$D250,'Historical Data'!$A$2:$A$93,'Final Prices IND without CO2 '!$C250)</f>
        <v>45.329545066968251</v>
      </c>
      <c r="U250" s="10">
        <f>SUMIFS('Historical Data'!O$2:O$93,'Historical Data'!$B$2:$B$93,'Final Prices IND without CO2 '!$D250,'Historical Data'!$A$2:$A$93,'Final Prices IND without CO2 '!$C250)</f>
        <v>48.916184484388054</v>
      </c>
      <c r="V250" s="10">
        <f>SUMIFS('Historical Data'!P$2:P$93,'Historical Data'!$B$2:$B$93,'Final Prices IND without CO2 '!$D250,'Historical Data'!$A$2:$A$93,'Final Prices IND without CO2 '!$C250)</f>
        <v>47.211011903219692</v>
      </c>
      <c r="W250" s="10">
        <f>SUMIFS('Historical Data'!Q$2:Q$93,'Historical Data'!$B$2:$B$93,'Final Prices IND without CO2 '!$D250,'Historical Data'!$A$2:$A$93,'Final Prices IND without CO2 '!$C250)</f>
        <v>47.418943131382292</v>
      </c>
      <c r="X250" s="10">
        <f>SUMIFS('Historical Data'!R$2:R$93,'Historical Data'!$B$2:$B$93,'Final Prices IND without CO2 '!$D250,'Historical Data'!$A$2:$A$93,'Final Prices IND without CO2 '!$C250)</f>
        <v>42.721103139880654</v>
      </c>
      <c r="Y250" s="10">
        <f>SUMIFS('Historical Data'!S$2:S$93,'Historical Data'!$B$2:$B$93,'Final Prices IND without CO2 '!$D250,'Historical Data'!$A$2:$A$93,'Final Prices IND without CO2 '!$C250)</f>
        <v>40.673188212304595</v>
      </c>
      <c r="Z250" s="10">
        <f>SUMIFS('Historical Data'!T$2:T$93,'Historical Data'!$B$2:$B$93,'Final Prices IND without CO2 '!$D250,'Historical Data'!$A$2:$A$93,'Final Prices IND without CO2 '!$C250)</f>
        <v>35.9024822522804</v>
      </c>
      <c r="AA250" s="10">
        <f>SUMIFS('Historical Data'!U$2:U$93,'Historical Data'!$B$2:$B$93,'Final Prices IND without CO2 '!$D250,'Historical Data'!$A$2:$A$93,'Final Prices IND without CO2 '!$C250)</f>
        <v>39.77890544369366</v>
      </c>
      <c r="AB250" s="12">
        <f>AA250*'Projection of Coal-OIl-Gas-CO2'!O$26/'Projection of Coal-OIl-Gas-CO2'!N$26</f>
        <v>48.101967733493922</v>
      </c>
      <c r="AC250" s="12">
        <f>AB250*'Projection of Coal-OIl-Gas-CO2'!P$26/'Projection of Coal-OIl-Gas-CO2'!O$26</f>
        <v>47.100654768256959</v>
      </c>
      <c r="AD250" s="12">
        <f>AC250*'Projection of Coal-OIl-Gas-CO2'!Q$26/'Projection of Coal-OIl-Gas-CO2'!P$26</f>
        <v>46.263438779306128</v>
      </c>
      <c r="AE250" s="12">
        <f>AD250*'Projection of Coal-OIl-Gas-CO2'!R$26/'Projection of Coal-OIl-Gas-CO2'!Q$26</f>
        <v>50.979140329890321</v>
      </c>
      <c r="AF250" s="12">
        <f>AE250*'Projection of Coal-OIl-Gas-CO2'!S$26/'Projection of Coal-OIl-Gas-CO2'!R$26</f>
        <v>52.865974163566264</v>
      </c>
      <c r="AG250" s="12">
        <f>AF250*'Projection of Coal-OIl-Gas-CO2'!T$26/'Projection of Coal-OIl-Gas-CO2'!S$26</f>
        <v>56.51697750890316</v>
      </c>
      <c r="AH250" s="12">
        <f>AG250*'Projection of Coal-OIl-Gas-CO2'!U$26/'Projection of Coal-OIl-Gas-CO2'!T$26</f>
        <v>60.895316024997321</v>
      </c>
      <c r="AI250" s="12">
        <f>AH250*'Projection of Coal-OIl-Gas-CO2'!V$26/'Projection of Coal-OIl-Gas-CO2'!U$26</f>
        <v>63.76204033168306</v>
      </c>
      <c r="AJ250" s="12">
        <f>AI250*'Projection of Coal-OIl-Gas-CO2'!W$26/'Projection of Coal-OIl-Gas-CO2'!V$26</f>
        <v>65.74311528672348</v>
      </c>
      <c r="AK250" s="12">
        <f>AJ250*'Projection of Coal-OIl-Gas-CO2'!X$26/'Projection of Coal-OIl-Gas-CO2'!W$26</f>
        <v>67.662452817217243</v>
      </c>
      <c r="AL250" s="12">
        <f>AK250*'Projection of Coal-OIl-Gas-CO2'!Y$26/'Projection of Coal-OIl-Gas-CO2'!X$26</f>
        <v>69.420968814196812</v>
      </c>
      <c r="AM250" s="12">
        <f>AL250*'Projection of Coal-OIl-Gas-CO2'!Z$26/'Projection of Coal-OIl-Gas-CO2'!Y$26</f>
        <v>70.785080050610901</v>
      </c>
      <c r="AN250" s="12">
        <f>AM250*'Projection of Coal-OIl-Gas-CO2'!AA$26/'Projection of Coal-OIl-Gas-CO2'!Z$26</f>
        <v>72.08767530104366</v>
      </c>
      <c r="AO250" s="12">
        <f>AN250*'Projection of Coal-OIl-Gas-CO2'!AB$26/'Projection of Coal-OIl-Gas-CO2'!AA$26</f>
        <v>73.448183094510014</v>
      </c>
      <c r="AP250" s="12">
        <f>AO250*'Projection of Coal-OIl-Gas-CO2'!AC$26/'Projection of Coal-OIl-Gas-CO2'!AB$26</f>
        <v>74.346814877705228</v>
      </c>
      <c r="AQ250" s="12">
        <f>AP250*'Projection of Coal-OIl-Gas-CO2'!AD$26/'Projection of Coal-OIl-Gas-CO2'!AC$26</f>
        <v>75.003973293665425</v>
      </c>
      <c r="AR250" s="12">
        <f>AQ250*'Projection of Coal-OIl-Gas-CO2'!AE$26/'Projection of Coal-OIl-Gas-CO2'!AD$26</f>
        <v>75.406101696017416</v>
      </c>
      <c r="AS250" s="12">
        <f>AR250*'Projection of Coal-OIl-Gas-CO2'!AF$26/'Projection of Coal-OIl-Gas-CO2'!AE$26</f>
        <v>76.048264819829626</v>
      </c>
      <c r="AT250" s="12">
        <f>AS250*'Projection of Coal-OIl-Gas-CO2'!AG$26/'Projection of Coal-OIl-Gas-CO2'!AF$26</f>
        <v>76.912593544936712</v>
      </c>
      <c r="AU250" s="12">
        <f>AT250*'Projection of Coal-OIl-Gas-CO2'!AH$26/'Projection of Coal-OIl-Gas-CO2'!AG$26</f>
        <v>78.152596764589688</v>
      </c>
      <c r="AV250" s="12">
        <f>AU250*'Projection of Coal-OIl-Gas-CO2'!AI$26/'Projection of Coal-OIl-Gas-CO2'!AH$26</f>
        <v>80.083368595197754</v>
      </c>
      <c r="AW250" s="12">
        <f>AV250*'Projection of Coal-OIl-Gas-CO2'!AJ$26/'Projection of Coal-OIl-Gas-CO2'!AI$26</f>
        <v>81.443150453087767</v>
      </c>
      <c r="AX250" s="12">
        <f>AW250*'Projection of Coal-OIl-Gas-CO2'!AK$26/'Projection of Coal-OIl-Gas-CO2'!AJ$26</f>
        <v>82.509090276154666</v>
      </c>
      <c r="AY250" s="21">
        <f t="shared" si="300"/>
        <v>84.16522407207367</v>
      </c>
      <c r="AZ250" s="21">
        <f t="shared" si="301"/>
        <v>85.605978920998041</v>
      </c>
      <c r="BA250" s="21">
        <f t="shared" si="302"/>
        <v>86.89155074467817</v>
      </c>
      <c r="BB250" s="21">
        <f t="shared" si="303"/>
        <v>88.321105661805632</v>
      </c>
      <c r="BC250" s="21">
        <f t="shared" si="304"/>
        <v>89.803697168313647</v>
      </c>
      <c r="BD250" s="21">
        <f t="shared" si="305"/>
        <v>91.155133193559777</v>
      </c>
      <c r="BE250" s="21">
        <f t="shared" si="306"/>
        <v>92.558629628499148</v>
      </c>
      <c r="BF250" s="21">
        <f t="shared" si="307"/>
        <v>93.996478869190469</v>
      </c>
      <c r="BG250" s="21">
        <f t="shared" si="308"/>
        <v>95.398712566760423</v>
      </c>
      <c r="BH250" s="21">
        <f t="shared" si="309"/>
        <v>96.791943227021875</v>
      </c>
    </row>
    <row r="251" spans="1:60" x14ac:dyDescent="0.3">
      <c r="A251" s="9" t="s">
        <v>147</v>
      </c>
      <c r="B251" s="9" t="s">
        <v>119</v>
      </c>
      <c r="C251" s="9" t="s">
        <v>45</v>
      </c>
      <c r="D251" s="36" t="s">
        <v>82</v>
      </c>
      <c r="E251" s="36" t="s">
        <v>79</v>
      </c>
      <c r="F251" s="36" t="s">
        <v>90</v>
      </c>
      <c r="G251" s="36" t="s">
        <v>90</v>
      </c>
      <c r="H251" s="36" t="s">
        <v>80</v>
      </c>
      <c r="I251" s="9" t="s">
        <v>145</v>
      </c>
      <c r="J251" s="10">
        <f>SUMIFS('Historical Data'!D$2:D$93,'Historical Data'!$B$2:$B$93,'Final Prices IND without CO2 '!$D251,'Historical Data'!$A$2:$A$93,'Final Prices IND without CO2 '!$C251)</f>
        <v>36.565992925447183</v>
      </c>
      <c r="K251" s="10">
        <f>SUMIFS('Historical Data'!E$2:E$93,'Historical Data'!$B$2:$B$93,'Final Prices IND without CO2 '!$D251,'Historical Data'!$A$2:$A$93,'Final Prices IND without CO2 '!$C251)</f>
        <v>48.120023247475729</v>
      </c>
      <c r="L251" s="10">
        <f>SUMIFS('Historical Data'!F$2:F$93,'Historical Data'!$B$2:$B$93,'Final Prices IND without CO2 '!$D251,'Historical Data'!$A$2:$A$93,'Final Prices IND without CO2 '!$C251)</f>
        <v>41.560071524947212</v>
      </c>
      <c r="M251" s="10">
        <f>SUMIFS('Historical Data'!G$2:G$93,'Historical Data'!$B$2:$B$93,'Final Prices IND without CO2 '!$D251,'Historical Data'!$A$2:$A$93,'Final Prices IND without CO2 '!$C251)</f>
        <v>40.925959931041753</v>
      </c>
      <c r="N251" s="10">
        <f>SUMIFS('Historical Data'!H$2:H$93,'Historical Data'!$B$2:$B$93,'Final Prices IND without CO2 '!$D251,'Historical Data'!$A$2:$A$93,'Final Prices IND without CO2 '!$C251)</f>
        <v>41.269110549064457</v>
      </c>
      <c r="O251" s="10">
        <f>SUMIFS('Historical Data'!I$2:I$93,'Historical Data'!$B$2:$B$93,'Final Prices IND without CO2 '!$D251,'Historical Data'!$A$2:$A$93,'Final Prices IND without CO2 '!$C251)</f>
        <v>46.727590287304544</v>
      </c>
      <c r="P251" s="10">
        <f>SUMIFS('Historical Data'!J$2:J$93,'Historical Data'!$B$2:$B$93,'Final Prices IND without CO2 '!$D251,'Historical Data'!$A$2:$A$93,'Final Prices IND without CO2 '!$C251)</f>
        <v>56.323891788727352</v>
      </c>
      <c r="Q251" s="10">
        <f>SUMIFS('Historical Data'!K$2:K$93,'Historical Data'!$B$2:$B$93,'Final Prices IND without CO2 '!$D251,'Historical Data'!$A$2:$A$93,'Final Prices IND without CO2 '!$C251)</f>
        <v>63.312435954080421</v>
      </c>
      <c r="R251" s="10">
        <f>SUMIFS('Historical Data'!L$2:L$93,'Historical Data'!$B$2:$B$93,'Final Prices IND without CO2 '!$D251,'Historical Data'!$A$2:$A$93,'Final Prices IND without CO2 '!$C251)</f>
        <v>72.155494095015257</v>
      </c>
      <c r="S251" s="10">
        <f>SUMIFS('Historical Data'!M$2:M$93,'Historical Data'!$B$2:$B$93,'Final Prices IND without CO2 '!$D251,'Historical Data'!$A$2:$A$93,'Final Prices IND without CO2 '!$C251)</f>
        <v>68.668567610351715</v>
      </c>
      <c r="T251" s="10">
        <f>SUMIFS('Historical Data'!N$2:N$93,'Historical Data'!$B$2:$B$93,'Final Prices IND without CO2 '!$D251,'Historical Data'!$A$2:$A$93,'Final Prices IND without CO2 '!$C251)</f>
        <v>61.532183435407077</v>
      </c>
      <c r="U251" s="10">
        <f>SUMIFS('Historical Data'!O$2:O$93,'Historical Data'!$B$2:$B$93,'Final Prices IND without CO2 '!$D251,'Historical Data'!$A$2:$A$93,'Final Prices IND without CO2 '!$C251)</f>
        <v>66.536172901356082</v>
      </c>
      <c r="V251" s="10">
        <f>SUMIFS('Historical Data'!P$2:P$93,'Historical Data'!$B$2:$B$93,'Final Prices IND without CO2 '!$D251,'Historical Data'!$A$2:$A$93,'Final Prices IND without CO2 '!$C251)</f>
        <v>70.020788017872519</v>
      </c>
      <c r="W251" s="10">
        <f>SUMIFS('Historical Data'!Q$2:Q$93,'Historical Data'!$B$2:$B$93,'Final Prices IND without CO2 '!$D251,'Historical Data'!$A$2:$A$93,'Final Prices IND without CO2 '!$C251)</f>
        <v>69.904492930379647</v>
      </c>
      <c r="X251" s="10">
        <f>SUMIFS('Historical Data'!R$2:R$93,'Historical Data'!$B$2:$B$93,'Final Prices IND without CO2 '!$D251,'Historical Data'!$A$2:$A$93,'Final Prices IND without CO2 '!$C251)</f>
        <v>70.260837608242127</v>
      </c>
      <c r="Y251" s="10">
        <f>SUMIFS('Historical Data'!S$2:S$93,'Historical Data'!$B$2:$B$93,'Final Prices IND without CO2 '!$D251,'Historical Data'!$A$2:$A$93,'Final Prices IND without CO2 '!$C251)</f>
        <v>66.833726529567528</v>
      </c>
      <c r="Z251" s="10">
        <f>SUMIFS('Historical Data'!T$2:T$93,'Historical Data'!$B$2:$B$93,'Final Prices IND without CO2 '!$D251,'Historical Data'!$A$2:$A$93,'Final Prices IND without CO2 '!$C251)</f>
        <v>64.630213474136283</v>
      </c>
      <c r="AA251" s="10">
        <f>SUMIFS('Historical Data'!U$2:U$93,'Historical Data'!$B$2:$B$93,'Final Prices IND without CO2 '!$D251,'Historical Data'!$A$2:$A$93,'Final Prices IND without CO2 '!$C251)</f>
        <v>63.054963550783697</v>
      </c>
      <c r="AB251" s="12">
        <f>AA251*'Projection of Coal-OIl-Gas-CO2'!O$26/'Projection of Coal-OIl-Gas-CO2'!N$26</f>
        <v>76.248146808606563</v>
      </c>
      <c r="AC251" s="12">
        <f>AB251*'Projection of Coal-OIl-Gas-CO2'!P$26/'Projection of Coal-OIl-Gas-CO2'!O$26</f>
        <v>74.660929869836977</v>
      </c>
      <c r="AD251" s="12">
        <f>AC251*'Projection of Coal-OIl-Gas-CO2'!Q$26/'Projection of Coal-OIl-Gas-CO2'!P$26</f>
        <v>73.333828908194079</v>
      </c>
      <c r="AE251" s="12">
        <f>AD251*'Projection of Coal-OIl-Gas-CO2'!R$26/'Projection of Coal-OIl-Gas-CO2'!Q$26</f>
        <v>80.808855836960433</v>
      </c>
      <c r="AF251" s="12">
        <f>AE251*'Projection of Coal-OIl-Gas-CO2'!S$26/'Projection of Coal-OIl-Gas-CO2'!R$26</f>
        <v>83.799743526849937</v>
      </c>
      <c r="AG251" s="12">
        <f>AF251*'Projection of Coal-OIl-Gas-CO2'!T$26/'Projection of Coal-OIl-Gas-CO2'!S$26</f>
        <v>89.587079309375952</v>
      </c>
      <c r="AH251" s="12">
        <f>AG251*'Projection of Coal-OIl-Gas-CO2'!U$26/'Projection of Coal-OIl-Gas-CO2'!T$26</f>
        <v>96.527340044706904</v>
      </c>
      <c r="AI251" s="12">
        <f>AH251*'Projection of Coal-OIl-Gas-CO2'!V$26/'Projection of Coal-OIl-Gas-CO2'!U$26</f>
        <v>101.07148711592482</v>
      </c>
      <c r="AJ251" s="12">
        <f>AI251*'Projection of Coal-OIl-Gas-CO2'!W$26/'Projection of Coal-OIl-Gas-CO2'!V$26</f>
        <v>104.21175977270423</v>
      </c>
      <c r="AK251" s="12">
        <f>AJ251*'Projection of Coal-OIl-Gas-CO2'!X$26/'Projection of Coal-OIl-Gas-CO2'!W$26</f>
        <v>107.25417023314895</v>
      </c>
      <c r="AL251" s="12">
        <f>AK251*'Projection of Coal-OIl-Gas-CO2'!Y$26/'Projection of Coal-OIl-Gas-CO2'!X$26</f>
        <v>110.04165673777311</v>
      </c>
      <c r="AM251" s="12">
        <f>AL251*'Projection of Coal-OIl-Gas-CO2'!Z$26/'Projection of Coal-OIl-Gas-CO2'!Y$26</f>
        <v>112.20395817196054</v>
      </c>
      <c r="AN251" s="12">
        <f>AM251*'Projection of Coal-OIl-Gas-CO2'!AA$26/'Projection of Coal-OIl-Gas-CO2'!Z$26</f>
        <v>114.26874841999093</v>
      </c>
      <c r="AO251" s="12">
        <f>AN251*'Projection of Coal-OIl-Gas-CO2'!AB$26/'Projection of Coal-OIl-Gas-CO2'!AA$26</f>
        <v>116.42533790808049</v>
      </c>
      <c r="AP251" s="12">
        <f>AO251*'Projection of Coal-OIl-Gas-CO2'!AC$26/'Projection of Coal-OIl-Gas-CO2'!AB$26</f>
        <v>117.84979123838028</v>
      </c>
      <c r="AQ251" s="12">
        <f>AP251*'Projection of Coal-OIl-Gas-CO2'!AD$26/'Projection of Coal-OIl-Gas-CO2'!AC$26</f>
        <v>118.89147651109636</v>
      </c>
      <c r="AR251" s="12">
        <f>AQ251*'Projection of Coal-OIl-Gas-CO2'!AE$26/'Projection of Coal-OIl-Gas-CO2'!AD$26</f>
        <v>119.52890460194543</v>
      </c>
      <c r="AS251" s="12">
        <f>AR251*'Projection of Coal-OIl-Gas-CO2'!AF$26/'Projection of Coal-OIl-Gas-CO2'!AE$26</f>
        <v>120.54682030158557</v>
      </c>
      <c r="AT251" s="12">
        <f>AS251*'Projection of Coal-OIl-Gas-CO2'!AG$26/'Projection of Coal-OIl-Gas-CO2'!AF$26</f>
        <v>121.91689862952416</v>
      </c>
      <c r="AU251" s="12">
        <f>AT251*'Projection of Coal-OIl-Gas-CO2'!AH$26/'Projection of Coal-OIl-Gas-CO2'!AG$26</f>
        <v>123.88247201436118</v>
      </c>
      <c r="AV251" s="12">
        <f>AU251*'Projection of Coal-OIl-Gas-CO2'!AI$26/'Projection of Coal-OIl-Gas-CO2'!AH$26</f>
        <v>126.9430073922438</v>
      </c>
      <c r="AW251" s="12">
        <f>AV251*'Projection of Coal-OIl-Gas-CO2'!AJ$26/'Projection of Coal-OIl-Gas-CO2'!AI$26</f>
        <v>129.09844617392764</v>
      </c>
      <c r="AX251" s="12">
        <f>AW251*'Projection of Coal-OIl-Gas-CO2'!AK$26/'Projection of Coal-OIl-Gas-CO2'!AJ$26</f>
        <v>130.78810545291282</v>
      </c>
      <c r="AY251" s="21">
        <f t="shared" si="300"/>
        <v>133.41330227449725</v>
      </c>
      <c r="AZ251" s="21">
        <f t="shared" si="301"/>
        <v>135.69709423587119</v>
      </c>
      <c r="BA251" s="21">
        <f t="shared" si="302"/>
        <v>137.73490004223822</v>
      </c>
      <c r="BB251" s="21">
        <f t="shared" si="303"/>
        <v>140.00093859176286</v>
      </c>
      <c r="BC251" s="21">
        <f t="shared" si="304"/>
        <v>142.3510473330889</v>
      </c>
      <c r="BD251" s="21">
        <f t="shared" si="305"/>
        <v>144.49325683741336</v>
      </c>
      <c r="BE251" s="21">
        <f t="shared" si="306"/>
        <v>146.7179891562555</v>
      </c>
      <c r="BF251" s="21">
        <f t="shared" si="307"/>
        <v>148.99717533425701</v>
      </c>
      <c r="BG251" s="21">
        <f t="shared" si="308"/>
        <v>151.21990604300208</v>
      </c>
      <c r="BH251" s="21">
        <f t="shared" si="309"/>
        <v>153.42836571580483</v>
      </c>
    </row>
    <row r="252" spans="1:60" x14ac:dyDescent="0.3">
      <c r="A252" s="9" t="s">
        <v>147</v>
      </c>
      <c r="B252" s="9" t="s">
        <v>119</v>
      </c>
      <c r="C252" s="9" t="s">
        <v>47</v>
      </c>
      <c r="D252" s="36" t="s">
        <v>82</v>
      </c>
      <c r="E252" s="36" t="s">
        <v>79</v>
      </c>
      <c r="F252" s="36" t="s">
        <v>90</v>
      </c>
      <c r="G252" s="36" t="s">
        <v>90</v>
      </c>
      <c r="H252" s="36" t="s">
        <v>80</v>
      </c>
      <c r="I252" s="9" t="s">
        <v>145</v>
      </c>
      <c r="J252" s="10">
        <f>SUMIFS('Historical Data'!D$2:D$93,'Historical Data'!$B$2:$B$93,'Final Prices IND without CO2 '!$D252,'Historical Data'!$A$2:$A$93,'Final Prices IND without CO2 '!$C252)</f>
        <v>12.706851450948877</v>
      </c>
      <c r="K252" s="10">
        <f>SUMIFS('Historical Data'!E$2:E$93,'Historical Data'!$B$2:$B$93,'Final Prices IND without CO2 '!$D252,'Historical Data'!$A$2:$A$93,'Final Prices IND without CO2 '!$C252)</f>
        <v>17.678937032321809</v>
      </c>
      <c r="L252" s="10">
        <f>SUMIFS('Historical Data'!F$2:F$93,'Historical Data'!$B$2:$B$93,'Final Prices IND without CO2 '!$D252,'Historical Data'!$A$2:$A$93,'Final Prices IND without CO2 '!$C252)</f>
        <v>17.498142516269127</v>
      </c>
      <c r="M252" s="10">
        <f>SUMIFS('Historical Data'!G$2:G$93,'Historical Data'!$B$2:$B$93,'Final Prices IND without CO2 '!$D252,'Historical Data'!$A$2:$A$93,'Final Prices IND without CO2 '!$C252)</f>
        <v>17.81624455751572</v>
      </c>
      <c r="N252" s="10">
        <f>SUMIFS('Historical Data'!H$2:H$93,'Historical Data'!$B$2:$B$93,'Final Prices IND without CO2 '!$D252,'Historical Data'!$A$2:$A$93,'Final Prices IND without CO2 '!$C252)</f>
        <v>19.296509507277239</v>
      </c>
      <c r="O252" s="10">
        <f>SUMIFS('Historical Data'!I$2:I$93,'Historical Data'!$B$2:$B$93,'Final Prices IND without CO2 '!$D252,'Historical Data'!$A$2:$A$93,'Final Prices IND without CO2 '!$C252)</f>
        <v>28.095870532976285</v>
      </c>
      <c r="P252" s="10">
        <f>SUMIFS('Historical Data'!J$2:J$93,'Historical Data'!$B$2:$B$93,'Final Prices IND without CO2 '!$D252,'Historical Data'!$A$2:$A$93,'Final Prices IND without CO2 '!$C252)</f>
        <v>34.813888318110862</v>
      </c>
      <c r="Q252" s="10">
        <f>SUMIFS('Historical Data'!K$2:K$93,'Historical Data'!$B$2:$B$93,'Final Prices IND without CO2 '!$D252,'Historical Data'!$A$2:$A$93,'Final Prices IND without CO2 '!$C252)</f>
        <v>27.168722984965097</v>
      </c>
      <c r="R252" s="10">
        <f>SUMIFS('Historical Data'!L$2:L$93,'Historical Data'!$B$2:$B$93,'Final Prices IND without CO2 '!$D252,'Historical Data'!$A$2:$A$93,'Final Prices IND without CO2 '!$C252)</f>
        <v>38.376170657479761</v>
      </c>
      <c r="S252" s="10">
        <f>SUMIFS('Historical Data'!M$2:M$93,'Historical Data'!$B$2:$B$93,'Final Prices IND without CO2 '!$D252,'Historical Data'!$A$2:$A$93,'Final Prices IND without CO2 '!$C252)</f>
        <v>34.923905939840552</v>
      </c>
      <c r="T252" s="10">
        <f>SUMIFS('Historical Data'!N$2:N$93,'Historical Data'!$B$2:$B$93,'Final Prices IND without CO2 '!$D252,'Historical Data'!$A$2:$A$93,'Final Prices IND without CO2 '!$C252)</f>
        <v>31.791791976123786</v>
      </c>
      <c r="U252" s="10">
        <f>SUMIFS('Historical Data'!O$2:O$93,'Historical Data'!$B$2:$B$93,'Final Prices IND without CO2 '!$D252,'Historical Data'!$A$2:$A$93,'Final Prices IND without CO2 '!$C252)</f>
        <v>36.841571045896309</v>
      </c>
      <c r="V252" s="10">
        <f>SUMIFS('Historical Data'!P$2:P$93,'Historical Data'!$B$2:$B$93,'Final Prices IND without CO2 '!$D252,'Historical Data'!$A$2:$A$93,'Final Prices IND without CO2 '!$C252)</f>
        <v>39.226482724964157</v>
      </c>
      <c r="W252" s="10">
        <f>SUMIFS('Historical Data'!Q$2:Q$93,'Historical Data'!$B$2:$B$93,'Final Prices IND without CO2 '!$D252,'Historical Data'!$A$2:$A$93,'Final Prices IND without CO2 '!$C252)</f>
        <v>42.236102932066238</v>
      </c>
      <c r="X252" s="10">
        <f>SUMIFS('Historical Data'!R$2:R$93,'Historical Data'!$B$2:$B$93,'Final Prices IND without CO2 '!$D252,'Historical Data'!$A$2:$A$93,'Final Prices IND without CO2 '!$C252)</f>
        <v>37.800368578194679</v>
      </c>
      <c r="Y252" s="10">
        <f>SUMIFS('Historical Data'!S$2:S$93,'Historical Data'!$B$2:$B$93,'Final Prices IND without CO2 '!$D252,'Historical Data'!$A$2:$A$93,'Final Prices IND without CO2 '!$C252)</f>
        <v>33.81198026779586</v>
      </c>
      <c r="Z252" s="10">
        <f>SUMIFS('Historical Data'!T$2:T$93,'Historical Data'!$B$2:$B$93,'Final Prices IND without CO2 '!$D252,'Historical Data'!$A$2:$A$93,'Final Prices IND without CO2 '!$C252)</f>
        <v>28.480879677935931</v>
      </c>
      <c r="AA252" s="10">
        <f>SUMIFS('Historical Data'!U$2:U$93,'Historical Data'!$B$2:$B$93,'Final Prices IND without CO2 '!$D252,'Historical Data'!$A$2:$A$93,'Final Prices IND without CO2 '!$C252)</f>
        <v>29.407510670186973</v>
      </c>
      <c r="AB252" s="12">
        <f>AA252*'Projection of Coal-OIl-Gas-CO2'!O$26/'Projection of Coal-OIl-Gas-CO2'!N$26</f>
        <v>35.560534248032425</v>
      </c>
      <c r="AC252" s="12">
        <f>AB252*'Projection of Coal-OIl-Gas-CO2'!P$26/'Projection of Coal-OIl-Gas-CO2'!O$26</f>
        <v>34.820289603767819</v>
      </c>
      <c r="AD252" s="12">
        <f>AC252*'Projection of Coal-OIl-Gas-CO2'!Q$26/'Projection of Coal-OIl-Gas-CO2'!P$26</f>
        <v>34.20135758807492</v>
      </c>
      <c r="AE252" s="12">
        <f>AD252*'Projection of Coal-OIl-Gas-CO2'!R$26/'Projection of Coal-OIl-Gas-CO2'!Q$26</f>
        <v>37.687553151261469</v>
      </c>
      <c r="AF252" s="12">
        <f>AE252*'Projection of Coal-OIl-Gas-CO2'!S$26/'Projection of Coal-OIl-Gas-CO2'!R$26</f>
        <v>39.082440352852167</v>
      </c>
      <c r="AG252" s="12">
        <f>AF252*'Projection of Coal-OIl-Gas-CO2'!T$26/'Projection of Coal-OIl-Gas-CO2'!S$26</f>
        <v>41.781532211648006</v>
      </c>
      <c r="AH252" s="12">
        <f>AG252*'Projection of Coal-OIl-Gas-CO2'!U$26/'Projection of Coal-OIl-Gas-CO2'!T$26</f>
        <v>45.018324053796135</v>
      </c>
      <c r="AI252" s="12">
        <f>AH252*'Projection of Coal-OIl-Gas-CO2'!V$26/'Projection of Coal-OIl-Gas-CO2'!U$26</f>
        <v>47.137618808064197</v>
      </c>
      <c r="AJ252" s="12">
        <f>AI252*'Projection of Coal-OIl-Gas-CO2'!W$26/'Projection of Coal-OIl-Gas-CO2'!V$26</f>
        <v>48.602176020711873</v>
      </c>
      <c r="AK252" s="12">
        <f>AJ252*'Projection of Coal-OIl-Gas-CO2'!X$26/'Projection of Coal-OIl-Gas-CO2'!W$26</f>
        <v>50.021092360367817</v>
      </c>
      <c r="AL252" s="12">
        <f>AK252*'Projection of Coal-OIl-Gas-CO2'!Y$26/'Projection of Coal-OIl-Gas-CO2'!X$26</f>
        <v>51.321117521142298</v>
      </c>
      <c r="AM252" s="12">
        <f>AL252*'Projection of Coal-OIl-Gas-CO2'!Z$26/'Projection of Coal-OIl-Gas-CO2'!Y$26</f>
        <v>52.329569495693271</v>
      </c>
      <c r="AN252" s="12">
        <f>AM252*'Projection of Coal-OIl-Gas-CO2'!AA$26/'Projection of Coal-OIl-Gas-CO2'!Z$26</f>
        <v>53.292544301027156</v>
      </c>
      <c r="AO252" s="12">
        <f>AN252*'Projection of Coal-OIl-Gas-CO2'!AB$26/'Projection of Coal-OIl-Gas-CO2'!AA$26</f>
        <v>54.298332343884866</v>
      </c>
      <c r="AP252" s="12">
        <f>AO252*'Projection of Coal-OIl-Gas-CO2'!AC$26/'Projection of Coal-OIl-Gas-CO2'!AB$26</f>
        <v>54.96266745964838</v>
      </c>
      <c r="AQ252" s="12">
        <f>AP252*'Projection of Coal-OIl-Gas-CO2'!AD$26/'Projection of Coal-OIl-Gas-CO2'!AC$26</f>
        <v>55.448487592550421</v>
      </c>
      <c r="AR252" s="12">
        <f>AQ252*'Projection of Coal-OIl-Gas-CO2'!AE$26/'Projection of Coal-OIl-Gas-CO2'!AD$26</f>
        <v>55.745770666356712</v>
      </c>
      <c r="AS252" s="12">
        <f>AR252*'Projection of Coal-OIl-Gas-CO2'!AF$26/'Projection of Coal-OIl-Gas-CO2'!AE$26</f>
        <v>56.220505169603385</v>
      </c>
      <c r="AT252" s="12">
        <f>AS252*'Projection of Coal-OIl-Gas-CO2'!AG$26/'Projection of Coal-OIl-Gas-CO2'!AF$26</f>
        <v>56.859480926292171</v>
      </c>
      <c r="AU252" s="12">
        <f>AT252*'Projection of Coal-OIl-Gas-CO2'!AH$26/'Projection of Coal-OIl-Gas-CO2'!AG$26</f>
        <v>57.776183070463219</v>
      </c>
      <c r="AV252" s="12">
        <f>AU252*'Projection of Coal-OIl-Gas-CO2'!AI$26/'Projection of Coal-OIl-Gas-CO2'!AH$26</f>
        <v>59.203552490938428</v>
      </c>
      <c r="AW252" s="12">
        <f>AV252*'Projection of Coal-OIl-Gas-CO2'!AJ$26/'Projection of Coal-OIl-Gas-CO2'!AI$26</f>
        <v>60.208803868496553</v>
      </c>
      <c r="AX252" s="12">
        <f>AW252*'Projection of Coal-OIl-Gas-CO2'!AK$26/'Projection of Coal-OIl-Gas-CO2'!AJ$26</f>
        <v>60.996825468663189</v>
      </c>
      <c r="AY252" s="21">
        <f t="shared" si="300"/>
        <v>62.221162129803361</v>
      </c>
      <c r="AZ252" s="21">
        <f t="shared" si="301"/>
        <v>63.286274734594372</v>
      </c>
      <c r="BA252" s="21">
        <f t="shared" si="302"/>
        <v>64.236664563084787</v>
      </c>
      <c r="BB252" s="21">
        <f t="shared" si="303"/>
        <v>65.293497349460722</v>
      </c>
      <c r="BC252" s="21">
        <f t="shared" si="304"/>
        <v>66.389538707584506</v>
      </c>
      <c r="BD252" s="21">
        <f t="shared" si="305"/>
        <v>67.388620228033687</v>
      </c>
      <c r="BE252" s="21">
        <f t="shared" si="306"/>
        <v>68.426188655964779</v>
      </c>
      <c r="BF252" s="21">
        <f t="shared" si="307"/>
        <v>69.489153220125445</v>
      </c>
      <c r="BG252" s="21">
        <f t="shared" si="308"/>
        <v>70.525788139146698</v>
      </c>
      <c r="BH252" s="21">
        <f t="shared" si="309"/>
        <v>71.555767346735593</v>
      </c>
    </row>
    <row r="253" spans="1:60" x14ac:dyDescent="0.3">
      <c r="A253" s="9" t="s">
        <v>147</v>
      </c>
      <c r="B253" s="9" t="s">
        <v>119</v>
      </c>
      <c r="C253" s="9" t="s">
        <v>49</v>
      </c>
      <c r="D253" s="36" t="s">
        <v>82</v>
      </c>
      <c r="E253" s="36" t="s">
        <v>79</v>
      </c>
      <c r="F253" s="36" t="s">
        <v>90</v>
      </c>
      <c r="G253" s="36" t="s">
        <v>90</v>
      </c>
      <c r="H253" s="36" t="s">
        <v>80</v>
      </c>
      <c r="I253" s="9" t="s">
        <v>145</v>
      </c>
      <c r="J253" s="10">
        <f>SUMIFS('Historical Data'!D$2:D$93,'Historical Data'!$B$2:$B$93,'Final Prices IND without CO2 '!$D253,'Historical Data'!$A$2:$A$93,'Final Prices IND without CO2 '!$C253)</f>
        <v>32.512378506351389</v>
      </c>
      <c r="K253" s="10">
        <f>SUMIFS('Historical Data'!E$2:E$93,'Historical Data'!$B$2:$B$93,'Final Prices IND without CO2 '!$D253,'Historical Data'!$A$2:$A$93,'Final Prices IND without CO2 '!$C253)</f>
        <v>40.80914828778873</v>
      </c>
      <c r="L253" s="10">
        <f>SUMIFS('Historical Data'!F$2:F$93,'Historical Data'!$B$2:$B$93,'Final Prices IND without CO2 '!$D253,'Historical Data'!$A$2:$A$93,'Final Prices IND without CO2 '!$C253)</f>
        <v>30.760869251416594</v>
      </c>
      <c r="M253" s="10">
        <f>SUMIFS('Historical Data'!G$2:G$93,'Historical Data'!$B$2:$B$93,'Final Prices IND without CO2 '!$D253,'Historical Data'!$A$2:$A$93,'Final Prices IND without CO2 '!$C253)</f>
        <v>31.806798358715273</v>
      </c>
      <c r="N253" s="10">
        <f>SUMIFS('Historical Data'!H$2:H$93,'Historical Data'!$B$2:$B$93,'Final Prices IND without CO2 '!$D253,'Historical Data'!$A$2:$A$93,'Final Prices IND without CO2 '!$C253)</f>
        <v>30.464550103920075</v>
      </c>
      <c r="O253" s="10">
        <f>SUMIFS('Historical Data'!I$2:I$93,'Historical Data'!$B$2:$B$93,'Final Prices IND without CO2 '!$D253,'Historical Data'!$A$2:$A$93,'Final Prices IND without CO2 '!$C253)</f>
        <v>39.096477021871351</v>
      </c>
      <c r="P253" s="10">
        <f>SUMIFS('Historical Data'!J$2:J$93,'Historical Data'!$B$2:$B$93,'Final Prices IND without CO2 '!$D253,'Historical Data'!$A$2:$A$93,'Final Prices IND without CO2 '!$C253)</f>
        <v>39.401166123718788</v>
      </c>
      <c r="Q253" s="10">
        <f>SUMIFS('Historical Data'!K$2:K$93,'Historical Data'!$B$2:$B$93,'Final Prices IND without CO2 '!$D253,'Historical Data'!$A$2:$A$93,'Final Prices IND without CO2 '!$C253)</f>
        <v>36.189992863151858</v>
      </c>
      <c r="R253" s="10">
        <f>SUMIFS('Historical Data'!L$2:L$93,'Historical Data'!$B$2:$B$93,'Final Prices IND without CO2 '!$D253,'Historical Data'!$A$2:$A$93,'Final Prices IND without CO2 '!$C253)</f>
        <v>40.96269667628907</v>
      </c>
      <c r="S253" s="10">
        <f>SUMIFS('Historical Data'!M$2:M$93,'Historical Data'!$B$2:$B$93,'Final Prices IND without CO2 '!$D253,'Historical Data'!$A$2:$A$93,'Final Prices IND without CO2 '!$C253)</f>
        <v>33.10022771658506</v>
      </c>
      <c r="T253" s="10">
        <f>SUMIFS('Historical Data'!N$2:N$93,'Historical Data'!$B$2:$B$93,'Final Prices IND without CO2 '!$D253,'Historical Data'!$A$2:$A$93,'Final Prices IND without CO2 '!$C253)</f>
        <v>43.207035147136963</v>
      </c>
      <c r="U253" s="10">
        <f>SUMIFS('Historical Data'!O$2:O$93,'Historical Data'!$B$2:$B$93,'Final Prices IND without CO2 '!$D253,'Historical Data'!$A$2:$A$93,'Final Prices IND without CO2 '!$C253)</f>
        <v>49.674952392534934</v>
      </c>
      <c r="V253" s="10">
        <f>SUMIFS('Historical Data'!P$2:P$93,'Historical Data'!$B$2:$B$93,'Final Prices IND without CO2 '!$D253,'Historical Data'!$A$2:$A$93,'Final Prices IND without CO2 '!$C253)</f>
        <v>47.811306761735601</v>
      </c>
      <c r="W253" s="10">
        <f>SUMIFS('Historical Data'!Q$2:Q$93,'Historical Data'!$B$2:$B$93,'Final Prices IND without CO2 '!$D253,'Historical Data'!$A$2:$A$93,'Final Prices IND without CO2 '!$C253)</f>
        <v>51.006887042491869</v>
      </c>
      <c r="X253" s="10">
        <f>SUMIFS('Historical Data'!R$2:R$93,'Historical Data'!$B$2:$B$93,'Final Prices IND without CO2 '!$D253,'Historical Data'!$A$2:$A$93,'Final Prices IND without CO2 '!$C253)</f>
        <v>42.061901068342259</v>
      </c>
      <c r="Y253" s="10">
        <f>SUMIFS('Historical Data'!S$2:S$93,'Historical Data'!$B$2:$B$93,'Final Prices IND without CO2 '!$D253,'Historical Data'!$A$2:$A$93,'Final Prices IND without CO2 '!$C253)</f>
        <v>40.262238310342582</v>
      </c>
      <c r="Z253" s="10">
        <f>SUMIFS('Historical Data'!T$2:T$93,'Historical Data'!$B$2:$B$93,'Final Prices IND without CO2 '!$D253,'Historical Data'!$A$2:$A$93,'Final Prices IND without CO2 '!$C253)</f>
        <v>33.359424890809748</v>
      </c>
      <c r="AA253" s="10">
        <f>SUMIFS('Historical Data'!U$2:U$93,'Historical Data'!$B$2:$B$93,'Final Prices IND without CO2 '!$D253,'Historical Data'!$A$2:$A$93,'Final Prices IND without CO2 '!$C253)</f>
        <v>36.961271899333212</v>
      </c>
      <c r="AB253" s="12">
        <f>AA253*'Projection of Coal-OIl-Gas-CO2'!O$26/'Projection of Coal-OIl-Gas-CO2'!N$26</f>
        <v>44.694792087912575</v>
      </c>
      <c r="AC253" s="12">
        <f>AB253*'Projection of Coal-OIl-Gas-CO2'!P$26/'Projection of Coal-OIl-Gas-CO2'!O$26</f>
        <v>43.764404477905614</v>
      </c>
      <c r="AD253" s="12">
        <f>AC253*'Projection of Coal-OIl-Gas-CO2'!Q$26/'Projection of Coal-OIl-Gas-CO2'!P$26</f>
        <v>42.986490468937163</v>
      </c>
      <c r="AE253" s="12">
        <f>AD253*'Projection of Coal-OIl-Gas-CO2'!R$26/'Projection of Coal-OIl-Gas-CO2'!Q$26</f>
        <v>47.368167774110027</v>
      </c>
      <c r="AF253" s="12">
        <f>AE253*'Projection of Coal-OIl-Gas-CO2'!S$26/'Projection of Coal-OIl-Gas-CO2'!R$26</f>
        <v>49.121352724210603</v>
      </c>
      <c r="AG253" s="12">
        <f>AF253*'Projection of Coal-OIl-Gas-CO2'!T$26/'Projection of Coal-OIl-Gas-CO2'!S$26</f>
        <v>52.513746905176326</v>
      </c>
      <c r="AH253" s="12">
        <f>AG253*'Projection of Coal-OIl-Gas-CO2'!U$26/'Projection of Coal-OIl-Gas-CO2'!T$26</f>
        <v>56.58195739401809</v>
      </c>
      <c r="AI253" s="12">
        <f>AH253*'Projection of Coal-OIl-Gas-CO2'!V$26/'Projection of Coal-OIl-Gas-CO2'!U$26</f>
        <v>59.245624867468827</v>
      </c>
      <c r="AJ253" s="12">
        <f>AI253*'Projection of Coal-OIl-Gas-CO2'!W$26/'Projection of Coal-OIl-Gas-CO2'!V$26</f>
        <v>61.086375618387663</v>
      </c>
      <c r="AK253" s="12">
        <f>AJ253*'Projection of Coal-OIl-Gas-CO2'!X$26/'Projection of Coal-OIl-Gas-CO2'!W$26</f>
        <v>62.86976195192041</v>
      </c>
      <c r="AL253" s="12">
        <f>AK253*'Projection of Coal-OIl-Gas-CO2'!Y$26/'Projection of Coal-OIl-Gas-CO2'!X$26</f>
        <v>64.503718119862</v>
      </c>
      <c r="AM253" s="12">
        <f>AL253*'Projection of Coal-OIl-Gas-CO2'!Z$26/'Projection of Coal-OIl-Gas-CO2'!Y$26</f>
        <v>65.77120614517743</v>
      </c>
      <c r="AN253" s="12">
        <f>AM253*'Projection of Coal-OIl-Gas-CO2'!AA$26/'Projection of Coal-OIl-Gas-CO2'!Z$26</f>
        <v>66.981535506657082</v>
      </c>
      <c r="AO253" s="12">
        <f>AN253*'Projection of Coal-OIl-Gas-CO2'!AB$26/'Projection of Coal-OIl-Gas-CO2'!AA$26</f>
        <v>68.245675329374194</v>
      </c>
      <c r="AP253" s="12">
        <f>AO253*'Projection of Coal-OIl-Gas-CO2'!AC$26/'Projection of Coal-OIl-Gas-CO2'!AB$26</f>
        <v>69.080654907258136</v>
      </c>
      <c r="AQ253" s="12">
        <f>AP253*'Projection of Coal-OIl-Gas-CO2'!AD$26/'Projection of Coal-OIl-Gas-CO2'!AC$26</f>
        <v>69.691265245132342</v>
      </c>
      <c r="AR253" s="12">
        <f>AQ253*'Projection of Coal-OIl-Gas-CO2'!AE$26/'Projection of Coal-OIl-Gas-CO2'!AD$26</f>
        <v>70.064909945809561</v>
      </c>
      <c r="AS253" s="12">
        <f>AR253*'Projection of Coal-OIl-Gas-CO2'!AF$26/'Projection of Coal-OIl-Gas-CO2'!AE$26</f>
        <v>70.661587143389696</v>
      </c>
      <c r="AT253" s="12">
        <f>AS253*'Projection of Coal-OIl-Gas-CO2'!AG$26/'Projection of Coal-OIl-Gas-CO2'!AF$26</f>
        <v>71.46469342956712</v>
      </c>
      <c r="AU253" s="12">
        <f>AT253*'Projection of Coal-OIl-Gas-CO2'!AH$26/'Projection of Coal-OIl-Gas-CO2'!AG$26</f>
        <v>72.616864301199499</v>
      </c>
      <c r="AV253" s="12">
        <f>AU253*'Projection of Coal-OIl-Gas-CO2'!AI$26/'Projection of Coal-OIl-Gas-CO2'!AH$26</f>
        <v>74.410875016443839</v>
      </c>
      <c r="AW253" s="12">
        <f>AV253*'Projection of Coal-OIl-Gas-CO2'!AJ$26/'Projection of Coal-OIl-Gas-CO2'!AI$26</f>
        <v>75.674340323310929</v>
      </c>
      <c r="AX253" s="12">
        <f>AW253*'Projection of Coal-OIl-Gas-CO2'!AK$26/'Projection of Coal-OIl-Gas-CO2'!AJ$26</f>
        <v>76.664777118623718</v>
      </c>
      <c r="AY253" s="21">
        <f t="shared" si="300"/>
        <v>78.203603057896544</v>
      </c>
      <c r="AZ253" s="21">
        <f t="shared" si="301"/>
        <v>79.542305848167416</v>
      </c>
      <c r="BA253" s="21">
        <f t="shared" si="302"/>
        <v>80.736817592298394</v>
      </c>
      <c r="BB253" s="21">
        <f t="shared" si="303"/>
        <v>82.065113768314859</v>
      </c>
      <c r="BC253" s="21">
        <f t="shared" si="304"/>
        <v>83.442689827195409</v>
      </c>
      <c r="BD253" s="21">
        <f t="shared" si="305"/>
        <v>84.698400456397849</v>
      </c>
      <c r="BE253" s="21">
        <f t="shared" si="306"/>
        <v>86.002483933882104</v>
      </c>
      <c r="BF253" s="21">
        <f t="shared" si="307"/>
        <v>87.338486926993028</v>
      </c>
      <c r="BG253" s="21">
        <f t="shared" si="308"/>
        <v>88.641397109769514</v>
      </c>
      <c r="BH253" s="21">
        <f t="shared" si="309"/>
        <v>89.935941961570734</v>
      </c>
    </row>
    <row r="254" spans="1:60" x14ac:dyDescent="0.3">
      <c r="A254" s="9" t="s">
        <v>147</v>
      </c>
      <c r="B254" s="9" t="s">
        <v>119</v>
      </c>
      <c r="C254" s="9" t="s">
        <v>97</v>
      </c>
      <c r="D254" s="36" t="s">
        <v>82</v>
      </c>
      <c r="E254" s="36" t="s">
        <v>79</v>
      </c>
      <c r="F254" s="36" t="s">
        <v>90</v>
      </c>
      <c r="G254" s="36" t="s">
        <v>90</v>
      </c>
      <c r="H254" s="36" t="s">
        <v>80</v>
      </c>
      <c r="I254" s="9" t="s">
        <v>145</v>
      </c>
      <c r="J254" s="10">
        <f>SUMIFS('Historical Data'!D$2:D$93,'Historical Data'!$B$2:$B$93,'Final Prices IND without CO2 '!$D254,'Historical Data'!$A$2:$A$93,'Final Prices IND without CO2 '!$C254)</f>
        <v>17.477786717246246</v>
      </c>
      <c r="K254" s="10">
        <f>SUMIFS('Historical Data'!E$2:E$93,'Historical Data'!$B$2:$B$93,'Final Prices IND without CO2 '!$D254,'Historical Data'!$A$2:$A$93,'Final Prices IND without CO2 '!$C254)</f>
        <v>20.129722703582409</v>
      </c>
      <c r="L254" s="10">
        <f>SUMIFS('Historical Data'!F$2:F$93,'Historical Data'!$B$2:$B$93,'Final Prices IND without CO2 '!$D254,'Historical Data'!$A$2:$A$93,'Final Prices IND without CO2 '!$C254)</f>
        <v>18.935034292542753</v>
      </c>
      <c r="M254" s="10">
        <f>SUMIFS('Historical Data'!G$2:G$93,'Historical Data'!$B$2:$B$93,'Final Prices IND without CO2 '!$D254,'Historical Data'!$A$2:$A$93,'Final Prices IND without CO2 '!$C254)</f>
        <v>19.581429407320943</v>
      </c>
      <c r="N254" s="10">
        <f>SUMIFS('Historical Data'!H$2:H$93,'Historical Data'!$B$2:$B$93,'Final Prices IND without CO2 '!$D254,'Historical Data'!$A$2:$A$93,'Final Prices IND without CO2 '!$C254)</f>
        <v>19.061520412320625</v>
      </c>
      <c r="O254" s="10">
        <f>SUMIFS('Historical Data'!I$2:I$93,'Historical Data'!$B$2:$B$93,'Final Prices IND without CO2 '!$D254,'Historical Data'!$A$2:$A$93,'Final Prices IND without CO2 '!$C254)</f>
        <v>21.165171857577697</v>
      </c>
      <c r="P254" s="10">
        <f>SUMIFS('Historical Data'!J$2:J$93,'Historical Data'!$B$2:$B$93,'Final Prices IND without CO2 '!$D254,'Historical Data'!$A$2:$A$93,'Final Prices IND without CO2 '!$C254)</f>
        <v>27.055159514373361</v>
      </c>
      <c r="Q254" s="10">
        <f>SUMIFS('Historical Data'!K$2:K$93,'Historical Data'!$B$2:$B$93,'Final Prices IND without CO2 '!$D254,'Historical Data'!$A$2:$A$93,'Final Prices IND without CO2 '!$C254)</f>
        <v>26.103523721258089</v>
      </c>
      <c r="R254" s="10">
        <f>SUMIFS('Historical Data'!L$2:L$93,'Historical Data'!$B$2:$B$93,'Final Prices IND without CO2 '!$D254,'Historical Data'!$A$2:$A$93,'Final Prices IND without CO2 '!$C254)</f>
        <v>32.748479509469682</v>
      </c>
      <c r="S254" s="10">
        <f>SUMIFS('Historical Data'!M$2:M$93,'Historical Data'!$B$2:$B$93,'Final Prices IND without CO2 '!$D254,'Historical Data'!$A$2:$A$93,'Final Prices IND without CO2 '!$C254)</f>
        <v>30.775324057518432</v>
      </c>
      <c r="T254" s="10">
        <f>SUMIFS('Historical Data'!N$2:N$93,'Historical Data'!$B$2:$B$93,'Final Prices IND without CO2 '!$D254,'Historical Data'!$A$2:$A$93,'Final Prices IND without CO2 '!$C254)</f>
        <v>33.769246222621369</v>
      </c>
      <c r="U254" s="10">
        <f>SUMIFS('Historical Data'!O$2:O$93,'Historical Data'!$B$2:$B$93,'Final Prices IND without CO2 '!$D254,'Historical Data'!$A$2:$A$93,'Final Prices IND without CO2 '!$C254)</f>
        <v>45.230751777306338</v>
      </c>
      <c r="V254" s="10">
        <f>SUMIFS('Historical Data'!P$2:P$93,'Historical Data'!$B$2:$B$93,'Final Prices IND without CO2 '!$D254,'Historical Data'!$A$2:$A$93,'Final Prices IND without CO2 '!$C254)</f>
        <v>48.508508199838424</v>
      </c>
      <c r="W254" s="10">
        <f>SUMIFS('Historical Data'!Q$2:Q$93,'Historical Data'!$B$2:$B$93,'Final Prices IND without CO2 '!$D254,'Historical Data'!$A$2:$A$93,'Final Prices IND without CO2 '!$C254)</f>
        <v>47.781600427935757</v>
      </c>
      <c r="X254" s="10">
        <f>SUMIFS('Historical Data'!R$2:R$93,'Historical Data'!$B$2:$B$93,'Final Prices IND without CO2 '!$D254,'Historical Data'!$A$2:$A$93,'Final Prices IND without CO2 '!$C254)</f>
        <v>45.498835461642081</v>
      </c>
      <c r="Y254" s="10">
        <f>SUMIFS('Historical Data'!S$2:S$93,'Historical Data'!$B$2:$B$93,'Final Prices IND without CO2 '!$D254,'Historical Data'!$A$2:$A$93,'Final Prices IND without CO2 '!$C254)</f>
        <v>42.117111248401734</v>
      </c>
      <c r="Z254" s="10">
        <f>SUMIFS('Historical Data'!T$2:T$93,'Historical Data'!$B$2:$B$93,'Final Prices IND without CO2 '!$D254,'Historical Data'!$A$2:$A$93,'Final Prices IND without CO2 '!$C254)</f>
        <v>40.285632157649736</v>
      </c>
      <c r="AA254" s="10">
        <f>SUMIFS('Historical Data'!U$2:U$93,'Historical Data'!$B$2:$B$93,'Final Prices IND without CO2 '!$D254,'Historical Data'!$A$2:$A$93,'Final Prices IND without CO2 '!$C254)</f>
        <v>45.758575457174032</v>
      </c>
      <c r="AB254" s="12">
        <f>AA254*'Projection of Coal-OIl-Gas-CO2'!O$26/'Projection of Coal-OIl-Gas-CO2'!N$26</f>
        <v>55.332782428798069</v>
      </c>
      <c r="AC254" s="12">
        <f>AB254*'Projection of Coal-OIl-Gas-CO2'!P$26/'Projection of Coal-OIl-Gas-CO2'!O$26</f>
        <v>54.180949456900493</v>
      </c>
      <c r="AD254" s="12">
        <f>AC254*'Projection of Coal-OIl-Gas-CO2'!Q$26/'Projection of Coal-OIl-Gas-CO2'!P$26</f>
        <v>53.217880951695243</v>
      </c>
      <c r="AE254" s="12">
        <f>AD254*'Projection of Coal-OIl-Gas-CO2'!R$26/'Projection of Coal-OIl-Gas-CO2'!Q$26</f>
        <v>58.642459200620607</v>
      </c>
      <c r="AF254" s="12">
        <f>AE254*'Projection of Coal-OIl-Gas-CO2'!S$26/'Projection of Coal-OIl-Gas-CO2'!R$26</f>
        <v>60.812926874137183</v>
      </c>
      <c r="AG254" s="12">
        <f>AF254*'Projection of Coal-OIl-Gas-CO2'!T$26/'Projection of Coal-OIl-Gas-CO2'!S$26</f>
        <v>65.01275867464939</v>
      </c>
      <c r="AH254" s="12">
        <f>AG254*'Projection of Coal-OIl-Gas-CO2'!U$26/'Projection of Coal-OIl-Gas-CO2'!T$26</f>
        <v>70.049260587688025</v>
      </c>
      <c r="AI254" s="12">
        <f>AH254*'Projection of Coal-OIl-Gas-CO2'!V$26/'Projection of Coal-OIl-Gas-CO2'!U$26</f>
        <v>73.346918455325266</v>
      </c>
      <c r="AJ254" s="12">
        <f>AI254*'Projection of Coal-OIl-Gas-CO2'!W$26/'Projection of Coal-OIl-Gas-CO2'!V$26</f>
        <v>75.625793824202617</v>
      </c>
      <c r="AK254" s="12">
        <f>AJ254*'Projection of Coal-OIl-Gas-CO2'!X$26/'Projection of Coal-OIl-Gas-CO2'!W$26</f>
        <v>77.833651235995944</v>
      </c>
      <c r="AL254" s="12">
        <f>AK254*'Projection of Coal-OIl-Gas-CO2'!Y$26/'Projection of Coal-OIl-Gas-CO2'!X$26</f>
        <v>79.856511997067827</v>
      </c>
      <c r="AM254" s="12">
        <f>AL254*'Projection of Coal-OIl-Gas-CO2'!Z$26/'Projection of Coal-OIl-Gas-CO2'!Y$26</f>
        <v>81.42568003342285</v>
      </c>
      <c r="AN254" s="12">
        <f>AM254*'Projection of Coal-OIl-Gas-CO2'!AA$26/'Projection of Coal-OIl-Gas-CO2'!Z$26</f>
        <v>82.924084838488525</v>
      </c>
      <c r="AO254" s="12">
        <f>AN254*'Projection of Coal-OIl-Gas-CO2'!AB$26/'Projection of Coal-OIl-Gas-CO2'!AA$26</f>
        <v>84.489107752845086</v>
      </c>
      <c r="AP254" s="12">
        <f>AO254*'Projection of Coal-OIl-Gas-CO2'!AC$26/'Projection of Coal-OIl-Gas-CO2'!AB$26</f>
        <v>85.522824236516499</v>
      </c>
      <c r="AQ254" s="12">
        <f>AP254*'Projection of Coal-OIl-Gas-CO2'!AD$26/'Projection of Coal-OIl-Gas-CO2'!AC$26</f>
        <v>86.278768439320061</v>
      </c>
      <c r="AR254" s="12">
        <f>AQ254*'Projection of Coal-OIl-Gas-CO2'!AE$26/'Projection of Coal-OIl-Gas-CO2'!AD$26</f>
        <v>86.741345844033773</v>
      </c>
      <c r="AS254" s="12">
        <f>AR254*'Projection of Coal-OIl-Gas-CO2'!AF$26/'Projection of Coal-OIl-Gas-CO2'!AE$26</f>
        <v>87.480040622812183</v>
      </c>
      <c r="AT254" s="12">
        <f>AS254*'Projection of Coal-OIl-Gas-CO2'!AG$26/'Projection of Coal-OIl-Gas-CO2'!AF$26</f>
        <v>88.474297522203216</v>
      </c>
      <c r="AU254" s="12">
        <f>AT254*'Projection of Coal-OIl-Gas-CO2'!AH$26/'Projection of Coal-OIl-Gas-CO2'!AG$26</f>
        <v>89.900701297288109</v>
      </c>
      <c r="AV254" s="12">
        <f>AU254*'Projection of Coal-OIl-Gas-CO2'!AI$26/'Projection of Coal-OIl-Gas-CO2'!AH$26</f>
        <v>92.121711843355598</v>
      </c>
      <c r="AW254" s="12">
        <f>AV254*'Projection of Coal-OIl-Gas-CO2'!AJ$26/'Projection of Coal-OIl-Gas-CO2'!AI$26</f>
        <v>93.685899697584773</v>
      </c>
      <c r="AX254" s="12">
        <f>AW254*'Projection of Coal-OIl-Gas-CO2'!AK$26/'Projection of Coal-OIl-Gas-CO2'!AJ$26</f>
        <v>94.912074407083864</v>
      </c>
      <c r="AY254" s="21">
        <f t="shared" si="300"/>
        <v>96.81716260452049</v>
      </c>
      <c r="AZ254" s="21">
        <f t="shared" si="301"/>
        <v>98.474495523424139</v>
      </c>
      <c r="BA254" s="21">
        <f t="shared" si="302"/>
        <v>99.953317895315649</v>
      </c>
      <c r="BB254" s="21">
        <f t="shared" si="303"/>
        <v>101.59776727912595</v>
      </c>
      <c r="BC254" s="21">
        <f t="shared" si="304"/>
        <v>103.30322585235763</v>
      </c>
      <c r="BD254" s="21">
        <f t="shared" si="305"/>
        <v>104.85781330636155</v>
      </c>
      <c r="BE254" s="21">
        <f t="shared" si="306"/>
        <v>106.47228702819211</v>
      </c>
      <c r="BF254" s="21">
        <f t="shared" si="307"/>
        <v>108.12627756016718</v>
      </c>
      <c r="BG254" s="21">
        <f t="shared" si="308"/>
        <v>109.73929872661574</v>
      </c>
      <c r="BH254" s="21">
        <f t="shared" si="309"/>
        <v>111.34196349543527</v>
      </c>
    </row>
    <row r="255" spans="1:60" x14ac:dyDescent="0.3">
      <c r="A255" s="9" t="s">
        <v>147</v>
      </c>
      <c r="B255" s="9" t="s">
        <v>118</v>
      </c>
      <c r="C255" s="9" t="s">
        <v>5</v>
      </c>
      <c r="D255" s="36" t="s">
        <v>83</v>
      </c>
      <c r="E255" s="36" t="s">
        <v>79</v>
      </c>
      <c r="F255" s="36" t="s">
        <v>90</v>
      </c>
      <c r="G255" s="36" t="s">
        <v>90</v>
      </c>
      <c r="H255" s="36" t="s">
        <v>80</v>
      </c>
      <c r="I255" s="9" t="s">
        <v>145</v>
      </c>
      <c r="J255" s="10">
        <f>SUMIFS('Historical Data'!D$2:D$93,'Historical Data'!$B$2:$B$93,'Final Prices IND without CO2 '!$D255,'Historical Data'!$A$2:$A$93,'Final Prices IND without CO2 '!$C255)</f>
        <v>23.301646481560269</v>
      </c>
      <c r="K255" s="10">
        <f>SUMIFS('Historical Data'!E$2:E$93,'Historical Data'!$B$2:$B$93,'Final Prices IND without CO2 '!$D255,'Historical Data'!$A$2:$A$93,'Final Prices IND without CO2 '!$C255)</f>
        <v>21.684109027334337</v>
      </c>
      <c r="L255" s="10">
        <f>SUMIFS('Historical Data'!F$2:F$93,'Historical Data'!$B$2:$B$93,'Final Prices IND without CO2 '!$D255,'Historical Data'!$A$2:$A$93,'Final Prices IND without CO2 '!$C255)</f>
        <v>21.966761335142806</v>
      </c>
      <c r="M255" s="10">
        <f>SUMIFS('Historical Data'!G$2:G$93,'Historical Data'!$B$2:$B$93,'Final Prices IND without CO2 '!$D255,'Historical Data'!$A$2:$A$93,'Final Prices IND without CO2 '!$C255)</f>
        <v>22.925874054006695</v>
      </c>
      <c r="N255" s="10">
        <f>SUMIFS('Historical Data'!H$2:H$93,'Historical Data'!$B$2:$B$93,'Final Prices IND without CO2 '!$D255,'Historical Data'!$A$2:$A$93,'Final Prices IND without CO2 '!$C255)</f>
        <v>24.190078613107289</v>
      </c>
      <c r="O255" s="10">
        <f>SUMIFS('Historical Data'!I$2:I$93,'Historical Data'!$B$2:$B$93,'Final Prices IND without CO2 '!$D255,'Historical Data'!$A$2:$A$93,'Final Prices IND without CO2 '!$C255)</f>
        <v>31.481149350261056</v>
      </c>
      <c r="P255" s="10">
        <f>SUMIFS('Historical Data'!J$2:J$93,'Historical Data'!$B$2:$B$93,'Final Prices IND without CO2 '!$D255,'Historical Data'!$A$2:$A$93,'Final Prices IND without CO2 '!$C255)</f>
        <v>36.382387995851985</v>
      </c>
      <c r="Q255" s="10">
        <f>SUMIFS('Historical Data'!K$2:K$93,'Historical Data'!$B$2:$B$93,'Final Prices IND without CO2 '!$D255,'Historical Data'!$A$2:$A$93,'Final Prices IND without CO2 '!$C255)</f>
        <v>36.955878706989949</v>
      </c>
      <c r="R255" s="10">
        <f>SUMIFS('Historical Data'!L$2:L$93,'Historical Data'!$B$2:$B$93,'Final Prices IND without CO2 '!$D255,'Historical Data'!$A$2:$A$93,'Final Prices IND without CO2 '!$C255)</f>
        <v>47.482216966607837</v>
      </c>
      <c r="S255" s="10">
        <f>SUMIFS('Historical Data'!M$2:M$93,'Historical Data'!$B$2:$B$93,'Final Prices IND without CO2 '!$D255,'Historical Data'!$A$2:$A$93,'Final Prices IND without CO2 '!$C255)</f>
        <v>36.10710755160364</v>
      </c>
      <c r="T255" s="10">
        <f>SUMIFS('Historical Data'!N$2:N$93,'Historical Data'!$B$2:$B$93,'Final Prices IND without CO2 '!$D255,'Historical Data'!$A$2:$A$93,'Final Prices IND without CO2 '!$C255)</f>
        <v>45.802929211087985</v>
      </c>
      <c r="U255" s="10">
        <f>SUMIFS('Historical Data'!O$2:O$93,'Historical Data'!$B$2:$B$93,'Final Prices IND without CO2 '!$D255,'Historical Data'!$A$2:$A$93,'Final Prices IND without CO2 '!$C255)</f>
        <v>55.89466021758939</v>
      </c>
      <c r="V255" s="10">
        <f>SUMIFS('Historical Data'!P$2:P$93,'Historical Data'!$B$2:$B$93,'Final Prices IND without CO2 '!$D255,'Historical Data'!$A$2:$A$93,'Final Prices IND without CO2 '!$C255)</f>
        <v>61.1719514565699</v>
      </c>
      <c r="W255" s="10">
        <f>SUMIFS('Historical Data'!Q$2:Q$93,'Historical Data'!$B$2:$B$93,'Final Prices IND without CO2 '!$D255,'Historical Data'!$A$2:$A$93,'Final Prices IND without CO2 '!$C255)</f>
        <v>54.177838995226061</v>
      </c>
      <c r="X255" s="10">
        <f>SUMIFS('Historical Data'!R$2:R$93,'Historical Data'!$B$2:$B$93,'Final Prices IND without CO2 '!$D255,'Historical Data'!$A$2:$A$93,'Final Prices IND without CO2 '!$C255)</f>
        <v>49.734303773857995</v>
      </c>
      <c r="Y255" s="10">
        <f>SUMIFS('Historical Data'!S$2:S$93,'Historical Data'!$B$2:$B$93,'Final Prices IND without CO2 '!$D255,'Historical Data'!$A$2:$A$93,'Final Prices IND without CO2 '!$C255)</f>
        <v>32.155526027911137</v>
      </c>
      <c r="Z255" s="10">
        <f>SUMIFS('Historical Data'!T$2:T$93,'Historical Data'!$B$2:$B$93,'Final Prices IND without CO2 '!$D255,'Historical Data'!$A$2:$A$93,'Final Prices IND without CO2 '!$C255)</f>
        <v>27.70693906631244</v>
      </c>
      <c r="AA255" s="10">
        <f>SUMIFS('Historical Data'!U$2:U$93,'Historical Data'!$B$2:$B$93,'Final Prices IND without CO2 '!$D255,'Historical Data'!$A$2:$A$93,'Final Prices IND without CO2 '!$C255)</f>
        <v>34.595035024272171</v>
      </c>
      <c r="AB255" s="12">
        <f>AA255*'Projection of Coal-OIl-Gas-CO2'!P$28/'Projection of Coal-OIl-Gas-CO2'!O$28</f>
        <v>43.910182140392173</v>
      </c>
      <c r="AC255" s="12">
        <f>AB255*'Projection of Coal-OIl-Gas-CO2'!Q$28/'Projection of Coal-OIl-Gas-CO2'!P$28</f>
        <v>42.724007577539723</v>
      </c>
      <c r="AD255" s="12">
        <f>AC255*'Projection of Coal-OIl-Gas-CO2'!R$28/'Projection of Coal-OIl-Gas-CO2'!Q$28</f>
        <v>38.20297317237354</v>
      </c>
      <c r="AE255" s="12">
        <f>AD255*'Projection of Coal-OIl-Gas-CO2'!S$28/'Projection of Coal-OIl-Gas-CO2'!R$28</f>
        <v>37.593319229873622</v>
      </c>
      <c r="AF255" s="12">
        <f>AE255*'Projection of Coal-OIl-Gas-CO2'!T$28/'Projection of Coal-OIl-Gas-CO2'!S$28</f>
        <v>39.710735878852219</v>
      </c>
      <c r="AG255" s="12">
        <f>AF255*'Projection of Coal-OIl-Gas-CO2'!U$28/'Projection of Coal-OIl-Gas-CO2'!T$28</f>
        <v>41.742851042665173</v>
      </c>
      <c r="AH255" s="12">
        <f>AG255*'Projection of Coal-OIl-Gas-CO2'!V$28/'Projection of Coal-OIl-Gas-CO2'!U$28</f>
        <v>43.692622774569678</v>
      </c>
      <c r="AI255" s="12">
        <f>AH255*'Projection of Coal-OIl-Gas-CO2'!W$28/'Projection of Coal-OIl-Gas-CO2'!V$28</f>
        <v>45.295075180884872</v>
      </c>
      <c r="AJ255" s="12">
        <f>AI255*'Projection of Coal-OIl-Gas-CO2'!X$28/'Projection of Coal-OIl-Gas-CO2'!W$28</f>
        <v>45.354867303207939</v>
      </c>
      <c r="AK255" s="12">
        <f>AJ255*'Projection of Coal-OIl-Gas-CO2'!Y$28/'Projection of Coal-OIl-Gas-CO2'!X$28</f>
        <v>45.163212584464866</v>
      </c>
      <c r="AL255" s="12">
        <f>AK255*'Projection of Coal-OIl-Gas-CO2'!Z$28/'Projection of Coal-OIl-Gas-CO2'!Y$28</f>
        <v>44.979056274017744</v>
      </c>
      <c r="AM255" s="12">
        <f>AL255*'Projection of Coal-OIl-Gas-CO2'!AA$28/'Projection of Coal-OIl-Gas-CO2'!Z$28</f>
        <v>44.824979023070171</v>
      </c>
      <c r="AN255" s="12">
        <f>AM255*'Projection of Coal-OIl-Gas-CO2'!AB$28/'Projection of Coal-OIl-Gas-CO2'!AA$28</f>
        <v>44.683183314401582</v>
      </c>
      <c r="AO255" s="12">
        <f>AN255*'Projection of Coal-OIl-Gas-CO2'!AC$28/'Projection of Coal-OIl-Gas-CO2'!AB$28</f>
        <v>44.538256610994978</v>
      </c>
      <c r="AP255" s="12">
        <f>AO255*'Projection of Coal-OIl-Gas-CO2'!AD$28/'Projection of Coal-OIl-Gas-CO2'!AC$28</f>
        <v>44.390715673385884</v>
      </c>
      <c r="AQ255" s="12">
        <f>AP255*'Projection of Coal-OIl-Gas-CO2'!AE$28/'Projection of Coal-OIl-Gas-CO2'!AD$28</f>
        <v>44.231462118737667</v>
      </c>
      <c r="AR255" s="12">
        <f>AQ255*'Projection of Coal-OIl-Gas-CO2'!AF$28/'Projection of Coal-OIl-Gas-CO2'!AE$28</f>
        <v>44.060715501703925</v>
      </c>
      <c r="AS255" s="12">
        <f>AR255*'Projection of Coal-OIl-Gas-CO2'!AG$28/'Projection of Coal-OIl-Gas-CO2'!AF$28</f>
        <v>43.882829292583622</v>
      </c>
      <c r="AT255" s="12">
        <f>AS255*'Projection of Coal-OIl-Gas-CO2'!AH$28/'Projection of Coal-OIl-Gas-CO2'!AG$28</f>
        <v>43.701096073292483</v>
      </c>
      <c r="AU255" s="12">
        <f>AT255*'Projection of Coal-OIl-Gas-CO2'!AI$28/'Projection of Coal-OIl-Gas-CO2'!AH$28</f>
        <v>43.508798803191127</v>
      </c>
      <c r="AV255" s="12">
        <f>AU255*'Projection of Coal-OIl-Gas-CO2'!AJ$28/'Projection of Coal-OIl-Gas-CO2'!AI$28</f>
        <v>43.309027888936882</v>
      </c>
      <c r="AW255" s="12">
        <f>AV255*'Projection of Coal-OIl-Gas-CO2'!AK$28/'Projection of Coal-OIl-Gas-CO2'!AJ$28</f>
        <v>43.099253833376984</v>
      </c>
      <c r="AX255" s="12">
        <f>AW255*'Projection of Coal-OIl-Gas-CO2'!AL$28/'Projection of Coal-OIl-Gas-CO2'!AK$28</f>
        <v>42.882607949366417</v>
      </c>
      <c r="AY255" s="21">
        <f t="shared" si="300"/>
        <v>42.686200544332905</v>
      </c>
      <c r="AZ255" s="21">
        <f t="shared" si="301"/>
        <v>42.475692866654754</v>
      </c>
      <c r="BA255" s="21">
        <f t="shared" si="302"/>
        <v>42.266639616451073</v>
      </c>
      <c r="BB255" s="21">
        <f t="shared" si="303"/>
        <v>42.060435907067358</v>
      </c>
      <c r="BC255" s="21">
        <f t="shared" si="304"/>
        <v>41.855143873030499</v>
      </c>
      <c r="BD255" s="21">
        <f t="shared" si="305"/>
        <v>41.645611470849644</v>
      </c>
      <c r="BE255" s="21">
        <f t="shared" si="306"/>
        <v>41.43920718630136</v>
      </c>
      <c r="BF255" s="21">
        <f t="shared" si="307"/>
        <v>41.232500821784811</v>
      </c>
      <c r="BG255" s="21">
        <f t="shared" si="308"/>
        <v>41.02503779461847</v>
      </c>
      <c r="BH255" s="21">
        <f t="shared" si="309"/>
        <v>40.817503387550232</v>
      </c>
    </row>
    <row r="256" spans="1:60" x14ac:dyDescent="0.3">
      <c r="A256" s="9" t="s">
        <v>147</v>
      </c>
      <c r="B256" s="9" t="s">
        <v>118</v>
      </c>
      <c r="C256" s="9" t="s">
        <v>9</v>
      </c>
      <c r="D256" s="36" t="s">
        <v>83</v>
      </c>
      <c r="E256" s="36" t="s">
        <v>79</v>
      </c>
      <c r="F256" s="36" t="s">
        <v>90</v>
      </c>
      <c r="G256" s="36" t="s">
        <v>90</v>
      </c>
      <c r="H256" s="36" t="s">
        <v>80</v>
      </c>
      <c r="I256" s="9" t="s">
        <v>145</v>
      </c>
      <c r="J256" s="10">
        <f>SUMIFS('Historical Data'!D$2:D$93,'Historical Data'!$B$2:$B$93,'Final Prices IND without CO2 '!$D256,'Historical Data'!$A$2:$A$93,'Final Prices IND without CO2 '!$C256)</f>
        <v>21.654402693534497</v>
      </c>
      <c r="K256" s="10">
        <f>SUMIFS('Historical Data'!E$2:E$93,'Historical Data'!$B$2:$B$93,'Final Prices IND without CO2 '!$D256,'Historical Data'!$A$2:$A$93,'Final Prices IND without CO2 '!$C256)</f>
        <v>18.628550378308358</v>
      </c>
      <c r="L256" s="10">
        <f>SUMIFS('Historical Data'!F$2:F$93,'Historical Data'!$B$2:$B$93,'Final Prices IND without CO2 '!$D256,'Historical Data'!$A$2:$A$93,'Final Prices IND without CO2 '!$C256)</f>
        <v>18.938588896587177</v>
      </c>
      <c r="M256" s="10">
        <f>SUMIFS('Historical Data'!G$2:G$93,'Historical Data'!$B$2:$B$93,'Final Prices IND without CO2 '!$D256,'Historical Data'!$A$2:$A$93,'Final Prices IND without CO2 '!$C256)</f>
        <v>22.156810078966323</v>
      </c>
      <c r="N256" s="10">
        <f>SUMIFS('Historical Data'!H$2:H$93,'Historical Data'!$B$2:$B$93,'Final Prices IND without CO2 '!$D256,'Historical Data'!$A$2:$A$93,'Final Prices IND without CO2 '!$C256)</f>
        <v>19.453559968727745</v>
      </c>
      <c r="O256" s="10">
        <f>SUMIFS('Historical Data'!I$2:I$93,'Historical Data'!$B$2:$B$93,'Final Prices IND without CO2 '!$D256,'Historical Data'!$A$2:$A$93,'Final Prices IND without CO2 '!$C256)</f>
        <v>27.10013488623596</v>
      </c>
      <c r="P256" s="10">
        <f>SUMIFS('Historical Data'!J$2:J$93,'Historical Data'!$B$2:$B$93,'Final Prices IND without CO2 '!$D256,'Historical Data'!$A$2:$A$93,'Final Prices IND without CO2 '!$C256)</f>
        <v>30.069253619669293</v>
      </c>
      <c r="Q256" s="10">
        <f>SUMIFS('Historical Data'!K$2:K$93,'Historical Data'!$B$2:$B$93,'Final Prices IND without CO2 '!$D256,'Historical Data'!$A$2:$A$93,'Final Prices IND without CO2 '!$C256)</f>
        <v>31.152471048704939</v>
      </c>
      <c r="R256" s="10">
        <f>SUMIFS('Historical Data'!L$2:L$93,'Historical Data'!$B$2:$B$93,'Final Prices IND without CO2 '!$D256,'Historical Data'!$A$2:$A$93,'Final Prices IND without CO2 '!$C256)</f>
        <v>42.855330715933455</v>
      </c>
      <c r="S256" s="10">
        <f>SUMIFS('Historical Data'!M$2:M$93,'Historical Data'!$B$2:$B$93,'Final Prices IND without CO2 '!$D256,'Historical Data'!$A$2:$A$93,'Final Prices IND without CO2 '!$C256)</f>
        <v>30.546393548765622</v>
      </c>
      <c r="T256" s="10">
        <f>SUMIFS('Historical Data'!N$2:N$93,'Historical Data'!$B$2:$B$93,'Final Prices IND without CO2 '!$D256,'Historical Data'!$A$2:$A$93,'Final Prices IND without CO2 '!$C256)</f>
        <v>40.07022840566696</v>
      </c>
      <c r="U256" s="10">
        <f>SUMIFS('Historical Data'!O$2:O$93,'Historical Data'!$B$2:$B$93,'Final Prices IND without CO2 '!$D256,'Historical Data'!$A$2:$A$93,'Final Prices IND without CO2 '!$C256)</f>
        <v>49.502825507033933</v>
      </c>
      <c r="V256" s="10">
        <f>SUMIFS('Historical Data'!P$2:P$93,'Historical Data'!$B$2:$B$93,'Final Prices IND without CO2 '!$D256,'Historical Data'!$A$2:$A$93,'Final Prices IND without CO2 '!$C256)</f>
        <v>54.335896302649743</v>
      </c>
      <c r="W256" s="10">
        <f>SUMIFS('Historical Data'!Q$2:Q$93,'Historical Data'!$B$2:$B$93,'Final Prices IND without CO2 '!$D256,'Historical Data'!$A$2:$A$93,'Final Prices IND without CO2 '!$C256)</f>
        <v>48.089975461563242</v>
      </c>
      <c r="X256" s="10">
        <f>SUMIFS('Historical Data'!R$2:R$93,'Historical Data'!$B$2:$B$93,'Final Prices IND without CO2 '!$D256,'Historical Data'!$A$2:$A$93,'Final Prices IND without CO2 '!$C256)</f>
        <v>44.177415785718033</v>
      </c>
      <c r="Y256" s="10">
        <f>SUMIFS('Historical Data'!S$2:S$93,'Historical Data'!$B$2:$B$93,'Final Prices IND without CO2 '!$D256,'Historical Data'!$A$2:$A$93,'Final Prices IND without CO2 '!$C256)</f>
        <v>26.427342896595839</v>
      </c>
      <c r="Z256" s="10">
        <f>SUMIFS('Historical Data'!T$2:T$93,'Historical Data'!$B$2:$B$93,'Final Prices IND without CO2 '!$D256,'Historical Data'!$A$2:$A$93,'Final Prices IND without CO2 '!$C256)</f>
        <v>22.174250402258185</v>
      </c>
      <c r="AA256" s="10">
        <f>SUMIFS('Historical Data'!U$2:U$93,'Historical Data'!$B$2:$B$93,'Final Prices IND without CO2 '!$D256,'Historical Data'!$A$2:$A$93,'Final Prices IND without CO2 '!$C256)</f>
        <v>28.991052910134769</v>
      </c>
      <c r="AB256" s="12">
        <f>AA256*'Projection of Coal-OIl-Gas-CO2'!P$28/'Projection of Coal-OIl-Gas-CO2'!O$28</f>
        <v>36.797257549605455</v>
      </c>
      <c r="AC256" s="12">
        <f>AB256*'Projection of Coal-OIl-Gas-CO2'!Q$28/'Projection of Coal-OIl-Gas-CO2'!P$28</f>
        <v>35.80322908603592</v>
      </c>
      <c r="AD256" s="12">
        <f>AC256*'Projection of Coal-OIl-Gas-CO2'!R$28/'Projection of Coal-OIl-Gas-CO2'!Q$28</f>
        <v>32.014548208657047</v>
      </c>
      <c r="AE256" s="12">
        <f>AD256*'Projection of Coal-OIl-Gas-CO2'!S$28/'Projection of Coal-OIl-Gas-CO2'!R$28</f>
        <v>31.503650916849516</v>
      </c>
      <c r="AF256" s="12">
        <f>AE256*'Projection of Coal-OIl-Gas-CO2'!T$28/'Projection of Coal-OIl-Gas-CO2'!S$28</f>
        <v>33.278071380949918</v>
      </c>
      <c r="AG256" s="12">
        <f>AF256*'Projection of Coal-OIl-Gas-CO2'!U$28/'Projection of Coal-OIl-Gas-CO2'!T$28</f>
        <v>34.981008180761066</v>
      </c>
      <c r="AH256" s="12">
        <f>AG256*'Projection of Coal-OIl-Gas-CO2'!V$28/'Projection of Coal-OIl-Gas-CO2'!U$28</f>
        <v>36.614940200273971</v>
      </c>
      <c r="AI256" s="12">
        <f>AH256*'Projection of Coal-OIl-Gas-CO2'!W$28/'Projection of Coal-OIl-Gas-CO2'!V$28</f>
        <v>37.957814472979926</v>
      </c>
      <c r="AJ256" s="12">
        <f>AI256*'Projection of Coal-OIl-Gas-CO2'!X$28/'Projection of Coal-OIl-Gas-CO2'!W$28</f>
        <v>38.00792098626026</v>
      </c>
      <c r="AK256" s="12">
        <f>AJ256*'Projection of Coal-OIl-Gas-CO2'!Y$28/'Projection of Coal-OIl-Gas-CO2'!X$28</f>
        <v>37.847312040853517</v>
      </c>
      <c r="AL256" s="12">
        <f>AK256*'Projection of Coal-OIl-Gas-CO2'!Z$28/'Projection of Coal-OIl-Gas-CO2'!Y$28</f>
        <v>37.692986851237087</v>
      </c>
      <c r="AM256" s="12">
        <f>AL256*'Projection of Coal-OIl-Gas-CO2'!AA$28/'Projection of Coal-OIl-Gas-CO2'!Z$28</f>
        <v>37.563868273055704</v>
      </c>
      <c r="AN256" s="12">
        <f>AM256*'Projection of Coal-OIl-Gas-CO2'!AB$28/'Projection of Coal-OIl-Gas-CO2'!AA$28</f>
        <v>37.445041774121478</v>
      </c>
      <c r="AO256" s="12">
        <f>AN256*'Projection of Coal-OIl-Gas-CO2'!AC$28/'Projection of Coal-OIl-Gas-CO2'!AB$28</f>
        <v>37.323591464167919</v>
      </c>
      <c r="AP256" s="12">
        <f>AO256*'Projection of Coal-OIl-Gas-CO2'!AD$28/'Projection of Coal-OIl-Gas-CO2'!AC$28</f>
        <v>37.199950394701297</v>
      </c>
      <c r="AQ256" s="12">
        <f>AP256*'Projection of Coal-OIl-Gas-CO2'!AE$28/'Projection of Coal-OIl-Gas-CO2'!AD$28</f>
        <v>37.066494012139628</v>
      </c>
      <c r="AR256" s="12">
        <f>AQ256*'Projection of Coal-OIl-Gas-CO2'!AF$28/'Projection of Coal-OIl-Gas-CO2'!AE$28</f>
        <v>36.92340630590725</v>
      </c>
      <c r="AS256" s="12">
        <f>AR256*'Projection of Coal-OIl-Gas-CO2'!AG$28/'Projection of Coal-OIl-Gas-CO2'!AF$28</f>
        <v>36.77433553615743</v>
      </c>
      <c r="AT256" s="12">
        <f>AS256*'Projection of Coal-OIl-Gas-CO2'!AH$28/'Projection of Coal-OIl-Gas-CO2'!AG$28</f>
        <v>36.622040925896108</v>
      </c>
      <c r="AU256" s="12">
        <f>AT256*'Projection of Coal-OIl-Gas-CO2'!AI$28/'Projection of Coal-OIl-Gas-CO2'!AH$28</f>
        <v>36.460893514769872</v>
      </c>
      <c r="AV256" s="12">
        <f>AU256*'Projection of Coal-OIl-Gas-CO2'!AJ$28/'Projection of Coal-OIl-Gas-CO2'!AI$28</f>
        <v>36.293483100501248</v>
      </c>
      <c r="AW256" s="12">
        <f>AV256*'Projection of Coal-OIl-Gas-CO2'!AK$28/'Projection of Coal-OIl-Gas-CO2'!AJ$28</f>
        <v>36.117689934237838</v>
      </c>
      <c r="AX256" s="12">
        <f>AW256*'Projection of Coal-OIl-Gas-CO2'!AL$28/'Projection of Coal-OIl-Gas-CO2'!AK$28</f>
        <v>35.936138093584788</v>
      </c>
      <c r="AY256" s="21">
        <f t="shared" si="300"/>
        <v>35.771546340251575</v>
      </c>
      <c r="AZ256" s="21">
        <f t="shared" si="301"/>
        <v>35.595138389883175</v>
      </c>
      <c r="BA256" s="21">
        <f t="shared" si="302"/>
        <v>35.419949267125048</v>
      </c>
      <c r="BB256" s="21">
        <f t="shared" si="303"/>
        <v>35.247148093638316</v>
      </c>
      <c r="BC256" s="21">
        <f t="shared" si="304"/>
        <v>35.075110914990717</v>
      </c>
      <c r="BD256" s="21">
        <f t="shared" si="305"/>
        <v>34.899520257147856</v>
      </c>
      <c r="BE256" s="21">
        <f t="shared" si="306"/>
        <v>34.726550999275503</v>
      </c>
      <c r="BF256" s="21">
        <f t="shared" si="307"/>
        <v>34.553328594778634</v>
      </c>
      <c r="BG256" s="21">
        <f t="shared" si="308"/>
        <v>34.379472097935832</v>
      </c>
      <c r="BH256" s="21">
        <f t="shared" si="309"/>
        <v>34.205555783882005</v>
      </c>
    </row>
    <row r="257" spans="1:60" x14ac:dyDescent="0.3">
      <c r="A257" s="9" t="s">
        <v>147</v>
      </c>
      <c r="B257" s="9" t="s">
        <v>118</v>
      </c>
      <c r="C257" s="9" t="s">
        <v>11</v>
      </c>
      <c r="D257" s="36" t="s">
        <v>83</v>
      </c>
      <c r="E257" s="36" t="s">
        <v>79</v>
      </c>
      <c r="F257" s="36" t="s">
        <v>90</v>
      </c>
      <c r="G257" s="36" t="s">
        <v>90</v>
      </c>
      <c r="H257" s="36" t="s">
        <v>80</v>
      </c>
      <c r="I257" s="9" t="s">
        <v>145</v>
      </c>
      <c r="J257" s="10">
        <f>SUMIFS('Historical Data'!D$2:D$93,'Historical Data'!$B$2:$B$93,'Final Prices IND without CO2 '!$D257,'Historical Data'!$A$2:$A$93,'Final Prices IND without CO2 '!$C257)</f>
        <v>20.290249375717675</v>
      </c>
      <c r="K257" s="10">
        <f>SUMIFS('Historical Data'!E$2:E$93,'Historical Data'!$B$2:$B$93,'Final Prices IND without CO2 '!$D257,'Historical Data'!$A$2:$A$93,'Final Prices IND without CO2 '!$C257)</f>
        <v>17.455015408799611</v>
      </c>
      <c r="L257" s="10">
        <f>SUMIFS('Historical Data'!F$2:F$93,'Historical Data'!$B$2:$B$93,'Final Prices IND without CO2 '!$D257,'Historical Data'!$A$2:$A$93,'Final Prices IND without CO2 '!$C257)</f>
        <v>17.745522560670096</v>
      </c>
      <c r="M257" s="10">
        <f>SUMIFS('Historical Data'!G$2:G$93,'Historical Data'!$B$2:$B$93,'Final Prices IND without CO2 '!$D257,'Historical Data'!$A$2:$A$93,'Final Prices IND without CO2 '!$C257)</f>
        <v>20.761006813957145</v>
      </c>
      <c r="N257" s="10">
        <f>SUMIFS('Historical Data'!H$2:H$93,'Historical Data'!$B$2:$B$93,'Final Prices IND without CO2 '!$D257,'Historical Data'!$A$2:$A$93,'Final Prices IND without CO2 '!$C257)</f>
        <v>18.228052216319877</v>
      </c>
      <c r="O257" s="10">
        <f>SUMIFS('Historical Data'!I$2:I$93,'Historical Data'!$B$2:$B$93,'Final Prices IND without CO2 '!$D257,'Historical Data'!$A$2:$A$93,'Final Prices IND without CO2 '!$C257)</f>
        <v>25.392919063128538</v>
      </c>
      <c r="P257" s="10">
        <f>SUMIFS('Historical Data'!J$2:J$93,'Historical Data'!$B$2:$B$93,'Final Prices IND without CO2 '!$D257,'Historical Data'!$A$2:$A$93,'Final Prices IND without CO2 '!$C257)</f>
        <v>28.17499346989409</v>
      </c>
      <c r="Q257" s="10">
        <f>SUMIFS('Historical Data'!K$2:K$93,'Historical Data'!$B$2:$B$93,'Final Prices IND without CO2 '!$D257,'Historical Data'!$A$2:$A$93,'Final Prices IND without CO2 '!$C257)</f>
        <v>29.189971905194888</v>
      </c>
      <c r="R257" s="10">
        <f>SUMIFS('Historical Data'!L$2:L$93,'Historical Data'!$B$2:$B$93,'Final Prices IND without CO2 '!$D257,'Historical Data'!$A$2:$A$93,'Final Prices IND without CO2 '!$C257)</f>
        <v>40.155591433827432</v>
      </c>
      <c r="S257" s="10">
        <f>SUMIFS('Historical Data'!M$2:M$93,'Historical Data'!$B$2:$B$93,'Final Prices IND without CO2 '!$D257,'Historical Data'!$A$2:$A$93,'Final Prices IND without CO2 '!$C257)</f>
        <v>31.823748391794112</v>
      </c>
      <c r="T257" s="10">
        <f>SUMIFS('Historical Data'!N$2:N$93,'Historical Data'!$B$2:$B$93,'Final Prices IND without CO2 '!$D257,'Historical Data'!$A$2:$A$93,'Final Prices IND without CO2 '!$C257)</f>
        <v>41.619098964522379</v>
      </c>
      <c r="U257" s="10">
        <f>SUMIFS('Historical Data'!O$2:O$93,'Historical Data'!$B$2:$B$93,'Final Prices IND without CO2 '!$D257,'Historical Data'!$A$2:$A$93,'Final Prices IND without CO2 '!$C257)</f>
        <v>50.085421607842349</v>
      </c>
      <c r="V257" s="10">
        <f>SUMIFS('Historical Data'!P$2:P$93,'Historical Data'!$B$2:$B$93,'Final Prices IND without CO2 '!$D257,'Historical Data'!$A$2:$A$93,'Final Prices IND without CO2 '!$C257)</f>
        <v>55.572832065097316</v>
      </c>
      <c r="W257" s="10">
        <f>SUMIFS('Historical Data'!Q$2:Q$93,'Historical Data'!$B$2:$B$93,'Final Prices IND without CO2 '!$D257,'Historical Data'!$A$2:$A$93,'Final Prices IND without CO2 '!$C257)</f>
        <v>57.574792640347766</v>
      </c>
      <c r="X257" s="10">
        <f>SUMIFS('Historical Data'!R$2:R$93,'Historical Data'!$B$2:$B$93,'Final Prices IND without CO2 '!$D257,'Historical Data'!$A$2:$A$93,'Final Prices IND without CO2 '!$C257)</f>
        <v>79.203565445764809</v>
      </c>
      <c r="Y257" s="10">
        <f>SUMIFS('Historical Data'!S$2:S$93,'Historical Data'!$B$2:$B$93,'Final Prices IND without CO2 '!$D257,'Historical Data'!$A$2:$A$93,'Final Prices IND without CO2 '!$C257)</f>
        <v>56.454663635864271</v>
      </c>
      <c r="Z257" s="10">
        <f>SUMIFS('Historical Data'!T$2:T$93,'Historical Data'!$B$2:$B$93,'Final Prices IND without CO2 '!$D257,'Historical Data'!$A$2:$A$93,'Final Prices IND without CO2 '!$C257)</f>
        <v>74.056247027747602</v>
      </c>
      <c r="AA257" s="10">
        <f>SUMIFS('Historical Data'!U$2:U$93,'Historical Data'!$B$2:$B$93,'Final Prices IND without CO2 '!$D257,'Historical Data'!$A$2:$A$93,'Final Prices IND without CO2 '!$C257)</f>
        <v>91.489208327096108</v>
      </c>
      <c r="AB257" s="12">
        <f>AA257*'Projection of Coal-OIl-Gas-CO2'!P$28/'Projection of Coal-OIl-Gas-CO2'!O$28</f>
        <v>116.12382524557344</v>
      </c>
      <c r="AC257" s="12">
        <f>AB257*'Projection of Coal-OIl-Gas-CO2'!Q$28/'Projection of Coal-OIl-Gas-CO2'!P$28</f>
        <v>112.98689615684813</v>
      </c>
      <c r="AD257" s="12">
        <f>AC257*'Projection of Coal-OIl-Gas-CO2'!R$28/'Projection of Coal-OIl-Gas-CO2'!Q$28</f>
        <v>101.03067589986577</v>
      </c>
      <c r="AE257" s="12">
        <f>AD257*'Projection of Coal-OIl-Gas-CO2'!S$28/'Projection of Coal-OIl-Gas-CO2'!R$28</f>
        <v>99.418399556925891</v>
      </c>
      <c r="AF257" s="12">
        <f>AE257*'Projection of Coal-OIl-Gas-CO2'!T$28/'Projection of Coal-OIl-Gas-CO2'!S$28</f>
        <v>105.01806935861124</v>
      </c>
      <c r="AG257" s="12">
        <f>AF257*'Projection of Coal-OIl-Gas-CO2'!U$28/'Projection of Coal-OIl-Gas-CO2'!T$28</f>
        <v>110.39215287771431</v>
      </c>
      <c r="AH257" s="12">
        <f>AG257*'Projection of Coal-OIl-Gas-CO2'!V$28/'Projection of Coal-OIl-Gas-CO2'!U$28</f>
        <v>115.54847291165385</v>
      </c>
      <c r="AI257" s="12">
        <f>AH257*'Projection of Coal-OIl-Gas-CO2'!W$28/'Projection of Coal-OIl-Gas-CO2'!V$28</f>
        <v>119.78628050262077</v>
      </c>
      <c r="AJ257" s="12">
        <f>AI257*'Projection of Coal-OIl-Gas-CO2'!X$28/'Projection of Coal-OIl-Gas-CO2'!W$28</f>
        <v>119.9444053298307</v>
      </c>
      <c r="AK257" s="12">
        <f>AJ257*'Projection of Coal-OIl-Gas-CO2'!Y$28/'Projection of Coal-OIl-Gas-CO2'!X$28</f>
        <v>119.43755981059206</v>
      </c>
      <c r="AL257" s="12">
        <f>AK257*'Projection of Coal-OIl-Gas-CO2'!Z$28/'Projection of Coal-OIl-Gas-CO2'!Y$28</f>
        <v>118.95054440391809</v>
      </c>
      <c r="AM257" s="12">
        <f>AL257*'Projection of Coal-OIl-Gas-CO2'!AA$28/'Projection of Coal-OIl-Gas-CO2'!Z$28</f>
        <v>118.54307536390934</v>
      </c>
      <c r="AN257" s="12">
        <f>AM257*'Projection of Coal-OIl-Gas-CO2'!AB$28/'Projection of Coal-OIl-Gas-CO2'!AA$28</f>
        <v>118.16808579904354</v>
      </c>
      <c r="AO257" s="12">
        <f>AN257*'Projection of Coal-OIl-Gas-CO2'!AC$28/'Projection of Coal-OIl-Gas-CO2'!AB$28</f>
        <v>117.78481607982448</v>
      </c>
      <c r="AP257" s="12">
        <f>AO257*'Projection of Coal-OIl-Gas-CO2'!AD$28/'Projection of Coal-OIl-Gas-CO2'!AC$28</f>
        <v>117.39463281889634</v>
      </c>
      <c r="AQ257" s="12">
        <f>AP257*'Projection of Coal-OIl-Gas-CO2'!AE$28/'Projection of Coal-OIl-Gas-CO2'!AD$28</f>
        <v>116.97347464900812</v>
      </c>
      <c r="AR257" s="12">
        <f>AQ257*'Projection of Coal-OIl-Gas-CO2'!AF$28/'Projection of Coal-OIl-Gas-CO2'!AE$28</f>
        <v>116.5219221991844</v>
      </c>
      <c r="AS257" s="12">
        <f>AR257*'Projection of Coal-OIl-Gas-CO2'!AG$28/'Projection of Coal-OIl-Gas-CO2'!AF$28</f>
        <v>116.05148855362496</v>
      </c>
      <c r="AT257" s="12">
        <f>AS257*'Projection of Coal-OIl-Gas-CO2'!AH$28/'Projection of Coal-OIl-Gas-CO2'!AG$28</f>
        <v>115.57088119629709</v>
      </c>
      <c r="AU257" s="12">
        <f>AT257*'Projection of Coal-OIl-Gas-CO2'!AI$28/'Projection of Coal-OIl-Gas-CO2'!AH$28</f>
        <v>115.06233640099072</v>
      </c>
      <c r="AV257" s="12">
        <f>AU257*'Projection of Coal-OIl-Gas-CO2'!AJ$28/'Projection of Coal-OIl-Gas-CO2'!AI$28</f>
        <v>114.53402698378453</v>
      </c>
      <c r="AW257" s="12">
        <f>AV257*'Projection of Coal-OIl-Gas-CO2'!AK$28/'Projection of Coal-OIl-Gas-CO2'!AJ$28</f>
        <v>113.97926349655945</v>
      </c>
      <c r="AX257" s="12">
        <f>AW257*'Projection of Coal-OIl-Gas-CO2'!AL$28/'Projection of Coal-OIl-Gas-CO2'!AK$28</f>
        <v>113.4063269349533</v>
      </c>
      <c r="AY257" s="21">
        <f t="shared" si="300"/>
        <v>112.88691257438131</v>
      </c>
      <c r="AZ257" s="21">
        <f t="shared" si="301"/>
        <v>112.33020896751896</v>
      </c>
      <c r="BA257" s="21">
        <f t="shared" si="302"/>
        <v>111.77735170502683</v>
      </c>
      <c r="BB257" s="21">
        <f t="shared" si="303"/>
        <v>111.23203027053796</v>
      </c>
      <c r="BC257" s="21">
        <f t="shared" si="304"/>
        <v>110.68911983102817</v>
      </c>
      <c r="BD257" s="21">
        <f t="shared" si="305"/>
        <v>110.13499541459259</v>
      </c>
      <c r="BE257" s="21">
        <f t="shared" si="306"/>
        <v>109.58914354378521</v>
      </c>
      <c r="BF257" s="21">
        <f t="shared" si="307"/>
        <v>109.04249279946544</v>
      </c>
      <c r="BG257" s="21">
        <f t="shared" si="308"/>
        <v>108.49384100306543</v>
      </c>
      <c r="BH257" s="21">
        <f t="shared" si="309"/>
        <v>107.94500043707149</v>
      </c>
    </row>
    <row r="258" spans="1:60" x14ac:dyDescent="0.3">
      <c r="A258" s="9" t="s">
        <v>147</v>
      </c>
      <c r="B258" s="9" t="s">
        <v>118</v>
      </c>
      <c r="C258" s="9" t="s">
        <v>13</v>
      </c>
      <c r="D258" s="36" t="s">
        <v>83</v>
      </c>
      <c r="E258" s="36" t="s">
        <v>79</v>
      </c>
      <c r="F258" s="36" t="s">
        <v>90</v>
      </c>
      <c r="G258" s="36" t="s">
        <v>90</v>
      </c>
      <c r="H258" s="36" t="s">
        <v>80</v>
      </c>
      <c r="I258" s="9" t="s">
        <v>145</v>
      </c>
      <c r="J258" s="10">
        <f>SUMIFS('Historical Data'!D$2:D$93,'Historical Data'!$B$2:$B$93,'Final Prices IND without CO2 '!$D258,'Historical Data'!$A$2:$A$93,'Final Prices IND without CO2 '!$C258)</f>
        <v>19.825462605671373</v>
      </c>
      <c r="K258" s="10">
        <f>SUMIFS('Historical Data'!E$2:E$93,'Historical Data'!$B$2:$B$93,'Final Prices IND without CO2 '!$D258,'Historical Data'!$A$2:$A$93,'Final Prices IND without CO2 '!$C258)</f>
        <v>21.53260059632748</v>
      </c>
      <c r="L258" s="10">
        <f>SUMIFS('Historical Data'!F$2:F$93,'Historical Data'!$B$2:$B$93,'Final Prices IND without CO2 '!$D258,'Historical Data'!$A$2:$A$93,'Final Prices IND without CO2 '!$C258)</f>
        <v>21.172246044937047</v>
      </c>
      <c r="M258" s="10">
        <f>SUMIFS('Historical Data'!G$2:G$93,'Historical Data'!$B$2:$B$93,'Final Prices IND without CO2 '!$D258,'Historical Data'!$A$2:$A$93,'Final Prices IND without CO2 '!$C258)</f>
        <v>20.454837645911724</v>
      </c>
      <c r="N258" s="10">
        <f>SUMIFS('Historical Data'!H$2:H$93,'Historical Data'!$B$2:$B$93,'Final Prices IND without CO2 '!$D258,'Historical Data'!$A$2:$A$93,'Final Prices IND without CO2 '!$C258)</f>
        <v>20.710611543827611</v>
      </c>
      <c r="O258" s="10">
        <f>SUMIFS('Historical Data'!I$2:I$93,'Historical Data'!$B$2:$B$93,'Final Prices IND without CO2 '!$D258,'Historical Data'!$A$2:$A$93,'Final Prices IND without CO2 '!$C258)</f>
        <v>24.314883737869081</v>
      </c>
      <c r="P258" s="10">
        <f>SUMIFS('Historical Data'!J$2:J$93,'Historical Data'!$B$2:$B$93,'Final Prices IND without CO2 '!$D258,'Historical Data'!$A$2:$A$93,'Final Prices IND without CO2 '!$C258)</f>
        <v>30.12434122717552</v>
      </c>
      <c r="Q258" s="10">
        <f>SUMIFS('Historical Data'!K$2:K$93,'Historical Data'!$B$2:$B$93,'Final Prices IND without CO2 '!$D258,'Historical Data'!$A$2:$A$93,'Final Prices IND without CO2 '!$C258)</f>
        <v>26.784668154884372</v>
      </c>
      <c r="R258" s="10">
        <f>SUMIFS('Historical Data'!L$2:L$93,'Historical Data'!$B$2:$B$93,'Final Prices IND without CO2 '!$D258,'Historical Data'!$A$2:$A$93,'Final Prices IND without CO2 '!$C258)</f>
        <v>32.218361971819611</v>
      </c>
      <c r="S258" s="10">
        <f>SUMIFS('Historical Data'!M$2:M$93,'Historical Data'!$B$2:$B$93,'Final Prices IND without CO2 '!$D258,'Historical Data'!$A$2:$A$93,'Final Prices IND without CO2 '!$C258)</f>
        <v>24.586898499091397</v>
      </c>
      <c r="T258" s="10">
        <f>SUMIFS('Historical Data'!N$2:N$93,'Historical Data'!$B$2:$B$93,'Final Prices IND without CO2 '!$D258,'Historical Data'!$A$2:$A$93,'Final Prices IND without CO2 '!$C258)</f>
        <v>28.816422042474393</v>
      </c>
      <c r="U258" s="10">
        <f>SUMIFS('Historical Data'!O$2:O$93,'Historical Data'!$B$2:$B$93,'Final Prices IND without CO2 '!$D258,'Historical Data'!$A$2:$A$93,'Final Prices IND without CO2 '!$C258)</f>
        <v>32.844646432681436</v>
      </c>
      <c r="V258" s="10">
        <f>SUMIFS('Historical Data'!P$2:P$93,'Historical Data'!$B$2:$B$93,'Final Prices IND without CO2 '!$D258,'Historical Data'!$A$2:$A$93,'Final Prices IND without CO2 '!$C258)</f>
        <v>36.024449874797178</v>
      </c>
      <c r="W258" s="10">
        <f>SUMIFS('Historical Data'!Q$2:Q$93,'Historical Data'!$B$2:$B$93,'Final Prices IND without CO2 '!$D258,'Historical Data'!$A$2:$A$93,'Final Prices IND without CO2 '!$C258)</f>
        <v>35.055417534301924</v>
      </c>
      <c r="X258" s="10">
        <f>SUMIFS('Historical Data'!R$2:R$93,'Historical Data'!$B$2:$B$93,'Final Prices IND without CO2 '!$D258,'Historical Data'!$A$2:$A$93,'Final Prices IND without CO2 '!$C258)</f>
        <v>33.63396989973856</v>
      </c>
      <c r="Y258" s="10">
        <f>SUMIFS('Historical Data'!S$2:S$93,'Historical Data'!$B$2:$B$93,'Final Prices IND without CO2 '!$D258,'Historical Data'!$A$2:$A$93,'Final Prices IND without CO2 '!$C258)</f>
        <v>24.360971017893363</v>
      </c>
      <c r="Z258" s="10">
        <f>SUMIFS('Historical Data'!T$2:T$93,'Historical Data'!$B$2:$B$93,'Final Prices IND without CO2 '!$D258,'Historical Data'!$A$2:$A$93,'Final Prices IND without CO2 '!$C258)</f>
        <v>19.830356752619242</v>
      </c>
      <c r="AA258" s="10">
        <f>SUMIFS('Historical Data'!U$2:U$93,'Historical Data'!$B$2:$B$93,'Final Prices IND without CO2 '!$D258,'Historical Data'!$A$2:$A$93,'Final Prices IND without CO2 '!$C258)</f>
        <v>21.426181354554092</v>
      </c>
      <c r="AB258" s="12">
        <f>AA258*'Projection of Coal-OIl-Gas-CO2'!P$28/'Projection of Coal-OIl-Gas-CO2'!O$28</f>
        <v>27.19544943924619</v>
      </c>
      <c r="AC258" s="12">
        <f>AB258*'Projection of Coal-OIl-Gas-CO2'!Q$28/'Projection of Coal-OIl-Gas-CO2'!P$28</f>
        <v>26.460800918612982</v>
      </c>
      <c r="AD258" s="12">
        <f>AC258*'Projection of Coal-OIl-Gas-CO2'!R$28/'Projection of Coal-OIl-Gas-CO2'!Q$28</f>
        <v>23.660731399755569</v>
      </c>
      <c r="AE258" s="12">
        <f>AD258*'Projection of Coal-OIl-Gas-CO2'!S$28/'Projection of Coal-OIl-Gas-CO2'!R$28</f>
        <v>23.283146699339532</v>
      </c>
      <c r="AF258" s="12">
        <f>AE258*'Projection of Coal-OIl-Gas-CO2'!T$28/'Projection of Coal-OIl-Gas-CO2'!S$28</f>
        <v>24.594553179845679</v>
      </c>
      <c r="AG258" s="12">
        <f>AF258*'Projection of Coal-OIl-Gas-CO2'!U$28/'Projection of Coal-OIl-Gas-CO2'!T$28</f>
        <v>25.853128810789467</v>
      </c>
      <c r="AH258" s="12">
        <f>AG258*'Projection of Coal-OIl-Gas-CO2'!V$28/'Projection of Coal-OIl-Gas-CO2'!U$28</f>
        <v>27.060705640772685</v>
      </c>
      <c r="AI258" s="12">
        <f>AH258*'Projection of Coal-OIl-Gas-CO2'!W$28/'Projection of Coal-OIl-Gas-CO2'!V$28</f>
        <v>28.053172792364283</v>
      </c>
      <c r="AJ258" s="12">
        <f>AI258*'Projection of Coal-OIl-Gas-CO2'!X$28/'Projection of Coal-OIl-Gas-CO2'!W$28</f>
        <v>28.090204605038235</v>
      </c>
      <c r="AK258" s="12">
        <f>AJ258*'Projection of Coal-OIl-Gas-CO2'!Y$28/'Projection of Coal-OIl-Gas-CO2'!X$28</f>
        <v>27.971504659847714</v>
      </c>
      <c r="AL258" s="12">
        <f>AK258*'Projection of Coal-OIl-Gas-CO2'!Z$28/'Projection of Coal-OIl-Gas-CO2'!Y$28</f>
        <v>27.857448798870632</v>
      </c>
      <c r="AM258" s="12">
        <f>AL258*'Projection of Coal-OIl-Gas-CO2'!AA$28/'Projection of Coal-OIl-Gas-CO2'!Z$28</f>
        <v>27.762022182909767</v>
      </c>
      <c r="AN258" s="12">
        <f>AM258*'Projection of Coal-OIl-Gas-CO2'!AB$28/'Projection of Coal-OIl-Gas-CO2'!AA$28</f>
        <v>27.674202050133516</v>
      </c>
      <c r="AO258" s="12">
        <f>AN258*'Projection of Coal-OIl-Gas-CO2'!AC$28/'Projection of Coal-OIl-Gas-CO2'!AB$28</f>
        <v>27.584442758717021</v>
      </c>
      <c r="AP258" s="12">
        <f>AO258*'Projection of Coal-OIl-Gas-CO2'!AD$28/'Projection of Coal-OIl-Gas-CO2'!AC$28</f>
        <v>27.493064360510012</v>
      </c>
      <c r="AQ258" s="12">
        <f>AP258*'Projection of Coal-OIl-Gas-CO2'!AE$28/'Projection of Coal-OIl-Gas-CO2'!AD$28</f>
        <v>27.394431838795377</v>
      </c>
      <c r="AR258" s="12">
        <f>AQ258*'Projection of Coal-OIl-Gas-CO2'!AF$28/'Projection of Coal-OIl-Gas-CO2'!AE$28</f>
        <v>27.288681173138443</v>
      </c>
      <c r="AS258" s="12">
        <f>AR258*'Projection of Coal-OIl-Gas-CO2'!AG$28/'Projection of Coal-OIl-Gas-CO2'!AF$28</f>
        <v>27.178508653457172</v>
      </c>
      <c r="AT258" s="12">
        <f>AS258*'Projection of Coal-OIl-Gas-CO2'!AH$28/'Projection of Coal-OIl-Gas-CO2'!AG$28</f>
        <v>27.065953516225864</v>
      </c>
      <c r="AU258" s="12">
        <f>AT258*'Projection of Coal-OIl-Gas-CO2'!AI$28/'Projection of Coal-OIl-Gas-CO2'!AH$28</f>
        <v>26.946855611561606</v>
      </c>
      <c r="AV258" s="12">
        <f>AU258*'Projection of Coal-OIl-Gas-CO2'!AJ$28/'Projection of Coal-OIl-Gas-CO2'!AI$28</f>
        <v>26.82312896017439</v>
      </c>
      <c r="AW258" s="12">
        <f>AV258*'Projection of Coal-OIl-Gas-CO2'!AK$28/'Projection of Coal-OIl-Gas-CO2'!AJ$28</f>
        <v>26.693206936544321</v>
      </c>
      <c r="AX258" s="12">
        <f>AW258*'Projection of Coal-OIl-Gas-CO2'!AL$28/'Projection of Coal-OIl-Gas-CO2'!AK$28</f>
        <v>26.559028896335043</v>
      </c>
      <c r="AY258" s="21">
        <f t="shared" si="300"/>
        <v>26.437385409728563</v>
      </c>
      <c r="AZ258" s="21">
        <f t="shared" si="301"/>
        <v>26.307009022617137</v>
      </c>
      <c r="BA258" s="21">
        <f t="shared" si="302"/>
        <v>26.17753342450078</v>
      </c>
      <c r="BB258" s="21">
        <f t="shared" si="303"/>
        <v>26.049822668603667</v>
      </c>
      <c r="BC258" s="21">
        <f t="shared" si="304"/>
        <v>25.922676552149881</v>
      </c>
      <c r="BD258" s="21">
        <f t="shared" si="305"/>
        <v>25.792904194768767</v>
      </c>
      <c r="BE258" s="21">
        <f t="shared" si="306"/>
        <v>25.665069214113771</v>
      </c>
      <c r="BF258" s="21">
        <f t="shared" si="307"/>
        <v>25.537047142444692</v>
      </c>
      <c r="BG258" s="21">
        <f t="shared" si="308"/>
        <v>25.408556437309983</v>
      </c>
      <c r="BH258" s="21">
        <f t="shared" si="309"/>
        <v>25.280021523556286</v>
      </c>
    </row>
    <row r="259" spans="1:60" x14ac:dyDescent="0.3">
      <c r="A259" s="9" t="s">
        <v>147</v>
      </c>
      <c r="B259" s="9" t="s">
        <v>118</v>
      </c>
      <c r="C259" s="9" t="s">
        <v>15</v>
      </c>
      <c r="D259" s="36" t="s">
        <v>83</v>
      </c>
      <c r="E259" s="36" t="s">
        <v>79</v>
      </c>
      <c r="F259" s="36" t="s">
        <v>90</v>
      </c>
      <c r="G259" s="36" t="s">
        <v>90</v>
      </c>
      <c r="H259" s="36" t="s">
        <v>80</v>
      </c>
      <c r="I259" s="9" t="s">
        <v>145</v>
      </c>
      <c r="J259" s="10">
        <f>SUMIFS('Historical Data'!D$2:D$93,'Historical Data'!$B$2:$B$93,'Final Prices IND without CO2 '!$D259,'Historical Data'!$A$2:$A$93,'Final Prices IND without CO2 '!$C259)</f>
        <v>24.202449685803778</v>
      </c>
      <c r="K259" s="10">
        <f>SUMIFS('Historical Data'!E$2:E$93,'Historical Data'!$B$2:$B$93,'Final Prices IND without CO2 '!$D259,'Historical Data'!$A$2:$A$93,'Final Prices IND without CO2 '!$C259)</f>
        <v>21.331975592194439</v>
      </c>
      <c r="L259" s="10">
        <f>SUMIFS('Historical Data'!F$2:F$93,'Historical Data'!$B$2:$B$93,'Final Prices IND without CO2 '!$D259,'Historical Data'!$A$2:$A$93,'Final Prices IND without CO2 '!$C259)</f>
        <v>22.063155893096319</v>
      </c>
      <c r="M259" s="10">
        <f>SUMIFS('Historical Data'!G$2:G$93,'Historical Data'!$B$2:$B$93,'Final Prices IND without CO2 '!$D259,'Historical Data'!$A$2:$A$93,'Final Prices IND without CO2 '!$C259)</f>
        <v>21.780232174634214</v>
      </c>
      <c r="N259" s="10">
        <f>SUMIFS('Historical Data'!H$2:H$93,'Historical Data'!$B$2:$B$93,'Final Prices IND without CO2 '!$D259,'Historical Data'!$A$2:$A$93,'Final Prices IND without CO2 '!$C259)</f>
        <v>19.768606451325315</v>
      </c>
      <c r="O259" s="10">
        <f>SUMIFS('Historical Data'!I$2:I$93,'Historical Data'!$B$2:$B$93,'Final Prices IND without CO2 '!$D259,'Historical Data'!$A$2:$A$93,'Final Prices IND without CO2 '!$C259)</f>
        <v>27.067320462692834</v>
      </c>
      <c r="P259" s="10">
        <f>SUMIFS('Historical Data'!J$2:J$93,'Historical Data'!$B$2:$B$93,'Final Prices IND without CO2 '!$D259,'Historical Data'!$A$2:$A$93,'Final Prices IND without CO2 '!$C259)</f>
        <v>30.313759597868</v>
      </c>
      <c r="Q259" s="10">
        <f>SUMIFS('Historical Data'!K$2:K$93,'Historical Data'!$B$2:$B$93,'Final Prices IND without CO2 '!$D259,'Historical Data'!$A$2:$A$93,'Final Prices IND without CO2 '!$C259)</f>
        <v>30.98018656992118</v>
      </c>
      <c r="R259" s="10">
        <f>SUMIFS('Historical Data'!L$2:L$93,'Historical Data'!$B$2:$B$93,'Final Prices IND without CO2 '!$D259,'Historical Data'!$A$2:$A$93,'Final Prices IND without CO2 '!$C259)</f>
        <v>39.316626082701596</v>
      </c>
      <c r="S259" s="10">
        <f>SUMIFS('Historical Data'!M$2:M$93,'Historical Data'!$B$2:$B$93,'Final Prices IND without CO2 '!$D259,'Historical Data'!$A$2:$A$93,'Final Prices IND without CO2 '!$C259)</f>
        <v>30.962833798453076</v>
      </c>
      <c r="T259" s="10">
        <f>SUMIFS('Historical Data'!N$2:N$93,'Historical Data'!$B$2:$B$93,'Final Prices IND without CO2 '!$D259,'Historical Data'!$A$2:$A$93,'Final Prices IND without CO2 '!$C259)</f>
        <v>39.577705621137007</v>
      </c>
      <c r="U259" s="10">
        <f>SUMIFS('Historical Data'!O$2:O$93,'Historical Data'!$B$2:$B$93,'Final Prices IND without CO2 '!$D259,'Historical Data'!$A$2:$A$93,'Final Prices IND without CO2 '!$C259)</f>
        <v>49.261523925584633</v>
      </c>
      <c r="V259" s="10">
        <f>SUMIFS('Historical Data'!P$2:P$93,'Historical Data'!$B$2:$B$93,'Final Prices IND without CO2 '!$D259,'Historical Data'!$A$2:$A$93,'Final Prices IND without CO2 '!$C259)</f>
        <v>55.620745581791603</v>
      </c>
      <c r="W259" s="10">
        <f>SUMIFS('Historical Data'!Q$2:Q$93,'Historical Data'!$B$2:$B$93,'Final Prices IND without CO2 '!$D259,'Historical Data'!$A$2:$A$93,'Final Prices IND without CO2 '!$C259)</f>
        <v>50.615959394246431</v>
      </c>
      <c r="X259" s="10">
        <f>SUMIFS('Historical Data'!R$2:R$93,'Historical Data'!$B$2:$B$93,'Final Prices IND without CO2 '!$D259,'Historical Data'!$A$2:$A$93,'Final Prices IND without CO2 '!$C259)</f>
        <v>47.278361300178261</v>
      </c>
      <c r="Y259" s="10">
        <f>SUMIFS('Historical Data'!S$2:S$93,'Historical Data'!$B$2:$B$93,'Final Prices IND without CO2 '!$D259,'Historical Data'!$A$2:$A$93,'Final Prices IND without CO2 '!$C259)</f>
        <v>33.879981769305843</v>
      </c>
      <c r="Z259" s="10">
        <f>SUMIFS('Historical Data'!T$2:T$93,'Historical Data'!$B$2:$B$93,'Final Prices IND without CO2 '!$D259,'Historical Data'!$A$2:$A$93,'Final Prices IND without CO2 '!$C259)</f>
        <v>31.209362223780506</v>
      </c>
      <c r="AA259" s="10">
        <f>SUMIFS('Historical Data'!U$2:U$93,'Historical Data'!$B$2:$B$93,'Final Prices IND without CO2 '!$D259,'Historical Data'!$A$2:$A$93,'Final Prices IND without CO2 '!$C259)</f>
        <v>40.733433470605988</v>
      </c>
      <c r="AB259" s="12">
        <f>AA259*'Projection of Coal-OIl-Gas-CO2'!P$28/'Projection of Coal-OIl-Gas-CO2'!O$28</f>
        <v>51.70142136416252</v>
      </c>
      <c r="AC259" s="12">
        <f>AB259*'Projection of Coal-OIl-Gas-CO2'!Q$28/'Projection of Coal-OIl-Gas-CO2'!P$28</f>
        <v>50.304776943754334</v>
      </c>
      <c r="AD259" s="12">
        <f>AC259*'Projection of Coal-OIl-Gas-CO2'!R$28/'Projection of Coal-OIl-Gas-CO2'!Q$28</f>
        <v>44.981549086579136</v>
      </c>
      <c r="AE259" s="12">
        <f>AD259*'Projection of Coal-OIl-Gas-CO2'!S$28/'Projection of Coal-OIl-Gas-CO2'!R$28</f>
        <v>44.263720696190468</v>
      </c>
      <c r="AF259" s="12">
        <f>AE259*'Projection of Coal-OIl-Gas-CO2'!T$28/'Projection of Coal-OIl-Gas-CO2'!S$28</f>
        <v>46.756842906941507</v>
      </c>
      <c r="AG259" s="12">
        <f>AF259*'Projection of Coal-OIl-Gas-CO2'!U$28/'Projection of Coal-OIl-Gas-CO2'!T$28</f>
        <v>49.149528093463474</v>
      </c>
      <c r="AH259" s="12">
        <f>AG259*'Projection of Coal-OIl-Gas-CO2'!V$28/'Projection of Coal-OIl-Gas-CO2'!U$28</f>
        <v>51.445259173622176</v>
      </c>
      <c r="AI259" s="12">
        <f>AH259*'Projection of Coal-OIl-Gas-CO2'!W$28/'Projection of Coal-OIl-Gas-CO2'!V$28</f>
        <v>53.332044038463508</v>
      </c>
      <c r="AJ259" s="12">
        <f>AI259*'Projection of Coal-OIl-Gas-CO2'!X$28/'Projection of Coal-OIl-Gas-CO2'!W$28</f>
        <v>53.402445425107693</v>
      </c>
      <c r="AK259" s="12">
        <f>AJ259*'Projection of Coal-OIl-Gas-CO2'!Y$28/'Projection of Coal-OIl-Gas-CO2'!X$28</f>
        <v>53.176784293972212</v>
      </c>
      <c r="AL259" s="12">
        <f>AK259*'Projection of Coal-OIl-Gas-CO2'!Z$28/'Projection of Coal-OIl-Gas-CO2'!Y$28</f>
        <v>52.959952057365797</v>
      </c>
      <c r="AM259" s="12">
        <f>AL259*'Projection of Coal-OIl-Gas-CO2'!AA$28/'Projection of Coal-OIl-Gas-CO2'!Z$28</f>
        <v>52.778535982879859</v>
      </c>
      <c r="AN259" s="12">
        <f>AM259*'Projection of Coal-OIl-Gas-CO2'!AB$28/'Projection of Coal-OIl-Gas-CO2'!AA$28</f>
        <v>52.611580636211848</v>
      </c>
      <c r="AO259" s="12">
        <f>AN259*'Projection of Coal-OIl-Gas-CO2'!AC$28/'Projection of Coal-OIl-Gas-CO2'!AB$28</f>
        <v>52.440938744183555</v>
      </c>
      <c r="AP259" s="12">
        <f>AO259*'Projection of Coal-OIl-Gas-CO2'!AD$28/'Projection of Coal-OIl-Gas-CO2'!AC$28</f>
        <v>52.267218759160436</v>
      </c>
      <c r="AQ259" s="12">
        <f>AP259*'Projection of Coal-OIl-Gas-CO2'!AE$28/'Projection of Coal-OIl-Gas-CO2'!AD$28</f>
        <v>52.079707919276352</v>
      </c>
      <c r="AR259" s="12">
        <f>AQ259*'Projection of Coal-OIl-Gas-CO2'!AF$28/'Projection of Coal-OIl-Gas-CO2'!AE$28</f>
        <v>51.878664736045131</v>
      </c>
      <c r="AS259" s="12">
        <f>AR259*'Projection of Coal-OIl-Gas-CO2'!AG$28/'Projection of Coal-OIl-Gas-CO2'!AF$28</f>
        <v>51.669215141342981</v>
      </c>
      <c r="AT259" s="12">
        <f>AS259*'Projection of Coal-OIl-Gas-CO2'!AH$28/'Projection of Coal-OIl-Gas-CO2'!AG$28</f>
        <v>51.455235939061474</v>
      </c>
      <c r="AU259" s="12">
        <f>AT259*'Projection of Coal-OIl-Gas-CO2'!AI$28/'Projection of Coal-OIl-Gas-CO2'!AH$28</f>
        <v>51.228818244939845</v>
      </c>
      <c r="AV259" s="12">
        <f>AU259*'Projection of Coal-OIl-Gas-CO2'!AJ$28/'Projection of Coal-OIl-Gas-CO2'!AI$28</f>
        <v>50.99360081447827</v>
      </c>
      <c r="AW259" s="12">
        <f>AV259*'Projection of Coal-OIl-Gas-CO2'!AK$28/'Projection of Coal-OIl-Gas-CO2'!AJ$28</f>
        <v>50.746605327119667</v>
      </c>
      <c r="AX259" s="12">
        <f>AW259*'Projection of Coal-OIl-Gas-CO2'!AL$28/'Projection of Coal-OIl-Gas-CO2'!AK$28</f>
        <v>50.491518702786621</v>
      </c>
      <c r="AY259" s="21">
        <f t="shared" si="300"/>
        <v>50.260261588566266</v>
      </c>
      <c r="AZ259" s="21">
        <f t="shared" si="301"/>
        <v>50.012402308246465</v>
      </c>
      <c r="BA259" s="21">
        <f t="shared" si="302"/>
        <v>49.766255522934387</v>
      </c>
      <c r="BB259" s="21">
        <f t="shared" si="303"/>
        <v>49.523463889057496</v>
      </c>
      <c r="BC259" s="21">
        <f t="shared" si="304"/>
        <v>49.281745694391191</v>
      </c>
      <c r="BD259" s="21">
        <f t="shared" si="305"/>
        <v>49.035034738377476</v>
      </c>
      <c r="BE259" s="21">
        <f t="shared" si="306"/>
        <v>48.792006940117062</v>
      </c>
      <c r="BF259" s="21">
        <f t="shared" si="307"/>
        <v>48.548623462081139</v>
      </c>
      <c r="BG259" s="21">
        <f t="shared" si="308"/>
        <v>48.304349062336826</v>
      </c>
      <c r="BH259" s="21">
        <f t="shared" si="309"/>
        <v>48.059990617339224</v>
      </c>
    </row>
    <row r="260" spans="1:60" x14ac:dyDescent="0.3">
      <c r="A260" s="9" t="s">
        <v>147</v>
      </c>
      <c r="B260" s="9" t="s">
        <v>118</v>
      </c>
      <c r="C260" s="9" t="s">
        <v>17</v>
      </c>
      <c r="D260" s="36" t="s">
        <v>83</v>
      </c>
      <c r="E260" s="36" t="s">
        <v>79</v>
      </c>
      <c r="F260" s="36" t="s">
        <v>90</v>
      </c>
      <c r="G260" s="36" t="s">
        <v>90</v>
      </c>
      <c r="H260" s="36" t="s">
        <v>80</v>
      </c>
      <c r="I260" s="9" t="s">
        <v>145</v>
      </c>
      <c r="J260" s="10">
        <f>SUMIFS('Historical Data'!D$2:D$93,'Historical Data'!$B$2:$B$93,'Final Prices IND without CO2 '!$D260,'Historical Data'!$A$2:$A$93,'Final Prices IND without CO2 '!$C260)</f>
        <v>21.375979138813364</v>
      </c>
      <c r="K260" s="10">
        <f>SUMIFS('Historical Data'!E$2:E$93,'Historical Data'!$B$2:$B$93,'Final Prices IND without CO2 '!$D260,'Historical Data'!$A$2:$A$93,'Final Prices IND without CO2 '!$C260)</f>
        <v>18.752593802203485</v>
      </c>
      <c r="L260" s="10">
        <f>SUMIFS('Historical Data'!F$2:F$93,'Historical Data'!$B$2:$B$93,'Final Prices IND without CO2 '!$D260,'Historical Data'!$A$2:$A$93,'Final Prices IND without CO2 '!$C260)</f>
        <v>20.137488550349417</v>
      </c>
      <c r="M260" s="10">
        <f>SUMIFS('Historical Data'!G$2:G$93,'Historical Data'!$B$2:$B$93,'Final Prices IND without CO2 '!$D260,'Historical Data'!$A$2:$A$93,'Final Prices IND without CO2 '!$C260)</f>
        <v>20.27644204982991</v>
      </c>
      <c r="N260" s="10">
        <f>SUMIFS('Historical Data'!H$2:H$93,'Historical Data'!$B$2:$B$93,'Final Prices IND without CO2 '!$D260,'Historical Data'!$A$2:$A$93,'Final Prices IND without CO2 '!$C260)</f>
        <v>18.717117803218233</v>
      </c>
      <c r="O260" s="10">
        <f>SUMIFS('Historical Data'!I$2:I$93,'Historical Data'!$B$2:$B$93,'Final Prices IND without CO2 '!$D260,'Historical Data'!$A$2:$A$93,'Final Prices IND without CO2 '!$C260)</f>
        <v>25.710941343543688</v>
      </c>
      <c r="P260" s="10">
        <f>SUMIFS('Historical Data'!J$2:J$93,'Historical Data'!$B$2:$B$93,'Final Prices IND without CO2 '!$D260,'Historical Data'!$A$2:$A$93,'Final Prices IND without CO2 '!$C260)</f>
        <v>30.719588566516428</v>
      </c>
      <c r="Q260" s="10">
        <f>SUMIFS('Historical Data'!K$2:K$93,'Historical Data'!$B$2:$B$93,'Final Prices IND without CO2 '!$D260,'Historical Data'!$A$2:$A$93,'Final Prices IND without CO2 '!$C260)</f>
        <v>29.182082234384328</v>
      </c>
      <c r="R260" s="10">
        <f>SUMIFS('Historical Data'!L$2:L$93,'Historical Data'!$B$2:$B$93,'Final Prices IND without CO2 '!$D260,'Historical Data'!$A$2:$A$93,'Final Prices IND without CO2 '!$C260)</f>
        <v>40.028098468076379</v>
      </c>
      <c r="S260" s="10">
        <f>SUMIFS('Historical Data'!M$2:M$93,'Historical Data'!$B$2:$B$93,'Final Prices IND without CO2 '!$D260,'Historical Data'!$A$2:$A$93,'Final Prices IND without CO2 '!$C260)</f>
        <v>31.002993820009188</v>
      </c>
      <c r="T260" s="10">
        <f>SUMIFS('Historical Data'!N$2:N$93,'Historical Data'!$B$2:$B$93,'Final Prices IND without CO2 '!$D260,'Historical Data'!$A$2:$A$93,'Final Prices IND without CO2 '!$C260)</f>
        <v>38.363545684494383</v>
      </c>
      <c r="U260" s="10">
        <f>SUMIFS('Historical Data'!O$2:O$93,'Historical Data'!$B$2:$B$93,'Final Prices IND without CO2 '!$D260,'Historical Data'!$A$2:$A$93,'Final Prices IND without CO2 '!$C260)</f>
        <v>48.966553076173938</v>
      </c>
      <c r="V260" s="10">
        <f>SUMIFS('Historical Data'!P$2:P$93,'Historical Data'!$B$2:$B$93,'Final Prices IND without CO2 '!$D260,'Historical Data'!$A$2:$A$93,'Final Prices IND without CO2 '!$C260)</f>
        <v>53.119573835960388</v>
      </c>
      <c r="W260" s="10">
        <f>SUMIFS('Historical Data'!Q$2:Q$93,'Historical Data'!$B$2:$B$93,'Final Prices IND without CO2 '!$D260,'Historical Data'!$A$2:$A$93,'Final Prices IND without CO2 '!$C260)</f>
        <v>46.692946030644961</v>
      </c>
      <c r="X260" s="10">
        <f>SUMIFS('Historical Data'!R$2:R$93,'Historical Data'!$B$2:$B$93,'Final Prices IND without CO2 '!$D260,'Historical Data'!$A$2:$A$93,'Final Prices IND without CO2 '!$C260)</f>
        <v>41.285360167553257</v>
      </c>
      <c r="Y260" s="10">
        <f>SUMIFS('Historical Data'!S$2:S$93,'Historical Data'!$B$2:$B$93,'Final Prices IND without CO2 '!$D260,'Historical Data'!$A$2:$A$93,'Final Prices IND without CO2 '!$C260)</f>
        <v>25.389880050654195</v>
      </c>
      <c r="Z260" s="10">
        <f>SUMIFS('Historical Data'!T$2:T$93,'Historical Data'!$B$2:$B$93,'Final Prices IND without CO2 '!$D260,'Historical Data'!$A$2:$A$93,'Final Prices IND without CO2 '!$C260)</f>
        <v>21.004391688435252</v>
      </c>
      <c r="AA260" s="10">
        <f>SUMIFS('Historical Data'!U$2:U$93,'Historical Data'!$B$2:$B$93,'Final Prices IND without CO2 '!$D260,'Historical Data'!$A$2:$A$93,'Final Prices IND without CO2 '!$C260)</f>
        <v>26.335905349344394</v>
      </c>
      <c r="AB260" s="12">
        <f>AA260*'Projection of Coal-OIl-Gas-CO2'!P$28/'Projection of Coal-OIl-Gas-CO2'!O$28</f>
        <v>33.427178203765095</v>
      </c>
      <c r="AC260" s="12">
        <f>AB260*'Projection of Coal-OIl-Gas-CO2'!Q$28/'Projection of Coal-OIl-Gas-CO2'!P$28</f>
        <v>32.524187904921213</v>
      </c>
      <c r="AD260" s="12">
        <f>AC260*'Projection of Coal-OIl-Gas-CO2'!R$28/'Projection of Coal-OIl-Gas-CO2'!Q$28</f>
        <v>29.082493624454418</v>
      </c>
      <c r="AE260" s="12">
        <f>AD260*'Projection of Coal-OIl-Gas-CO2'!S$28/'Projection of Coal-OIl-Gas-CO2'!R$28</f>
        <v>28.618386896010072</v>
      </c>
      <c r="AF260" s="12">
        <f>AE260*'Projection of Coal-OIl-Gas-CO2'!T$28/'Projection of Coal-OIl-Gas-CO2'!S$28</f>
        <v>30.230296940717402</v>
      </c>
      <c r="AG260" s="12">
        <f>AF260*'Projection of Coal-OIl-Gas-CO2'!U$28/'Projection of Coal-OIl-Gas-CO2'!T$28</f>
        <v>31.777270157411561</v>
      </c>
      <c r="AH260" s="12">
        <f>AG260*'Projection of Coal-OIl-Gas-CO2'!V$28/'Projection of Coal-OIl-Gas-CO2'!U$28</f>
        <v>33.261558401323946</v>
      </c>
      <c r="AI260" s="12">
        <f>AH260*'Projection of Coal-OIl-Gas-CO2'!W$28/'Projection of Coal-OIl-Gas-CO2'!V$28</f>
        <v>34.4814454420492</v>
      </c>
      <c r="AJ260" s="12">
        <f>AI260*'Projection of Coal-OIl-Gas-CO2'!X$28/'Projection of Coal-OIl-Gas-CO2'!W$28</f>
        <v>34.526962946888602</v>
      </c>
      <c r="AK260" s="12">
        <f>AJ260*'Projection of Coal-OIl-Gas-CO2'!Y$28/'Projection of Coal-OIl-Gas-CO2'!X$28</f>
        <v>34.381063382716128</v>
      </c>
      <c r="AL260" s="12">
        <f>AK260*'Projection of Coal-OIl-Gas-CO2'!Z$28/'Projection of Coal-OIl-Gas-CO2'!Y$28</f>
        <v>34.240872076130742</v>
      </c>
      <c r="AM260" s="12">
        <f>AL260*'Projection of Coal-OIl-Gas-CO2'!AA$28/'Projection of Coal-OIl-Gas-CO2'!Z$28</f>
        <v>34.123578831750571</v>
      </c>
      <c r="AN260" s="12">
        <f>AM260*'Projection of Coal-OIl-Gas-CO2'!AB$28/'Projection of Coal-OIl-Gas-CO2'!AA$28</f>
        <v>34.01563506583679</v>
      </c>
      <c r="AO260" s="12">
        <f>AN260*'Projection of Coal-OIl-Gas-CO2'!AC$28/'Projection of Coal-OIl-Gas-CO2'!AB$28</f>
        <v>33.905307790815073</v>
      </c>
      <c r="AP260" s="12">
        <f>AO260*'Projection of Coal-OIl-Gas-CO2'!AD$28/'Projection of Coal-OIl-Gas-CO2'!AC$28</f>
        <v>33.792990397139924</v>
      </c>
      <c r="AQ260" s="12">
        <f>AP260*'Projection of Coal-OIl-Gas-CO2'!AE$28/'Projection of Coal-OIl-Gas-CO2'!AD$28</f>
        <v>33.671756626489902</v>
      </c>
      <c r="AR260" s="12">
        <f>AQ260*'Projection of Coal-OIl-Gas-CO2'!AF$28/'Projection of Coal-OIl-Gas-CO2'!AE$28</f>
        <v>33.541773617605344</v>
      </c>
      <c r="AS260" s="12">
        <f>AR260*'Projection of Coal-OIl-Gas-CO2'!AG$28/'Projection of Coal-OIl-Gas-CO2'!AF$28</f>
        <v>33.406355504484218</v>
      </c>
      <c r="AT260" s="12">
        <f>AS260*'Projection of Coal-OIl-Gas-CO2'!AH$28/'Projection of Coal-OIl-Gas-CO2'!AG$28</f>
        <v>33.268008806505009</v>
      </c>
      <c r="AU260" s="12">
        <f>AT260*'Projection of Coal-OIl-Gas-CO2'!AI$28/'Projection of Coal-OIl-Gas-CO2'!AH$28</f>
        <v>33.121620092032728</v>
      </c>
      <c r="AV260" s="12">
        <f>AU260*'Projection of Coal-OIl-Gas-CO2'!AJ$28/'Projection of Coal-OIl-Gas-CO2'!AI$28</f>
        <v>32.969541971988612</v>
      </c>
      <c r="AW260" s="12">
        <f>AV260*'Projection of Coal-OIl-Gas-CO2'!AK$28/'Projection of Coal-OIl-Gas-CO2'!AJ$28</f>
        <v>32.809848834863665</v>
      </c>
      <c r="AX260" s="12">
        <f>AW260*'Projection of Coal-OIl-Gas-CO2'!AL$28/'Projection of Coal-OIl-Gas-CO2'!AK$28</f>
        <v>32.644924431936353</v>
      </c>
      <c r="AY260" s="21">
        <f t="shared" si="300"/>
        <v>32.495406825573355</v>
      </c>
      <c r="AZ260" s="21">
        <f t="shared" si="301"/>
        <v>32.335155209387608</v>
      </c>
      <c r="BA260" s="21">
        <f t="shared" si="302"/>
        <v>32.176010794402202</v>
      </c>
      <c r="BB260" s="21">
        <f t="shared" si="303"/>
        <v>32.019035628191148</v>
      </c>
      <c r="BC260" s="21">
        <f t="shared" si="304"/>
        <v>31.86275448629965</v>
      </c>
      <c r="BD260" s="21">
        <f t="shared" si="305"/>
        <v>31.703245310847649</v>
      </c>
      <c r="BE260" s="21">
        <f t="shared" si="306"/>
        <v>31.546117454270927</v>
      </c>
      <c r="BF260" s="21">
        <f t="shared" si="307"/>
        <v>31.388759635520501</v>
      </c>
      <c r="BG260" s="21">
        <f t="shared" si="308"/>
        <v>31.230825797814987</v>
      </c>
      <c r="BH260" s="21">
        <f t="shared" si="309"/>
        <v>31.07283762126184</v>
      </c>
    </row>
    <row r="261" spans="1:60" x14ac:dyDescent="0.3">
      <c r="A261" s="9" t="s">
        <v>147</v>
      </c>
      <c r="B261" s="9" t="s">
        <v>118</v>
      </c>
      <c r="C261" s="9" t="s">
        <v>19</v>
      </c>
      <c r="D261" s="36" t="s">
        <v>83</v>
      </c>
      <c r="E261" s="36" t="s">
        <v>79</v>
      </c>
      <c r="F261" s="36" t="s">
        <v>90</v>
      </c>
      <c r="G261" s="36" t="s">
        <v>90</v>
      </c>
      <c r="H261" s="36" t="s">
        <v>80</v>
      </c>
      <c r="I261" s="9" t="s">
        <v>145</v>
      </c>
      <c r="J261" s="10">
        <f>SUMIFS('Historical Data'!D$2:D$93,'Historical Data'!$B$2:$B$93,'Final Prices IND without CO2 '!$D261,'Historical Data'!$A$2:$A$93,'Final Prices IND without CO2 '!$C261)</f>
        <v>31.750607598229749</v>
      </c>
      <c r="K261" s="10">
        <f>SUMIFS('Historical Data'!E$2:E$93,'Historical Data'!$B$2:$B$93,'Final Prices IND without CO2 '!$D261,'Historical Data'!$A$2:$A$93,'Final Prices IND without CO2 '!$C261)</f>
        <v>29.018780572717766</v>
      </c>
      <c r="L261" s="10">
        <f>SUMIFS('Historical Data'!F$2:F$93,'Historical Data'!$B$2:$B$93,'Final Prices IND without CO2 '!$D261,'Historical Data'!$A$2:$A$93,'Final Prices IND without CO2 '!$C261)</f>
        <v>26.380563957163901</v>
      </c>
      <c r="M261" s="10">
        <f>SUMIFS('Historical Data'!G$2:G$93,'Historical Data'!$B$2:$B$93,'Final Prices IND without CO2 '!$D261,'Historical Data'!$A$2:$A$93,'Final Prices IND without CO2 '!$C261)</f>
        <v>27.07883352751653</v>
      </c>
      <c r="N261" s="10">
        <f>SUMIFS('Historical Data'!H$2:H$93,'Historical Data'!$B$2:$B$93,'Final Prices IND without CO2 '!$D261,'Historical Data'!$A$2:$A$93,'Final Prices IND without CO2 '!$C261)</f>
        <v>24.954134623828917</v>
      </c>
      <c r="O261" s="10">
        <f>SUMIFS('Historical Data'!I$2:I$93,'Historical Data'!$B$2:$B$93,'Final Prices IND without CO2 '!$D261,'Historical Data'!$A$2:$A$93,'Final Prices IND without CO2 '!$C261)</f>
        <v>31.126897160986307</v>
      </c>
      <c r="P261" s="10">
        <f>SUMIFS('Historical Data'!J$2:J$93,'Historical Data'!$B$2:$B$93,'Final Prices IND without CO2 '!$D261,'Historical Data'!$A$2:$A$93,'Final Prices IND without CO2 '!$C261)</f>
        <v>33.729594001643036</v>
      </c>
      <c r="Q261" s="10">
        <f>SUMIFS('Historical Data'!K$2:K$93,'Historical Data'!$B$2:$B$93,'Final Prices IND without CO2 '!$D261,'Historical Data'!$A$2:$A$93,'Final Prices IND without CO2 '!$C261)</f>
        <v>35.170618223997863</v>
      </c>
      <c r="R261" s="10">
        <f>SUMIFS('Historical Data'!L$2:L$93,'Historical Data'!$B$2:$B$93,'Final Prices IND without CO2 '!$D261,'Historical Data'!$A$2:$A$93,'Final Prices IND without CO2 '!$C261)</f>
        <v>42.968368875582669</v>
      </c>
      <c r="S261" s="10">
        <f>SUMIFS('Historical Data'!M$2:M$93,'Historical Data'!$B$2:$B$93,'Final Prices IND without CO2 '!$D261,'Historical Data'!$A$2:$A$93,'Final Prices IND without CO2 '!$C261)</f>
        <v>33.788945382966091</v>
      </c>
      <c r="T261" s="10">
        <f>SUMIFS('Historical Data'!N$2:N$93,'Historical Data'!$B$2:$B$93,'Final Prices IND without CO2 '!$D261,'Historical Data'!$A$2:$A$93,'Final Prices IND without CO2 '!$C261)</f>
        <v>41.067898947712266</v>
      </c>
      <c r="U261" s="10">
        <f>SUMIFS('Historical Data'!O$2:O$93,'Historical Data'!$B$2:$B$93,'Final Prices IND without CO2 '!$D261,'Historical Data'!$A$2:$A$93,'Final Prices IND without CO2 '!$C261)</f>
        <v>51.123427275091267</v>
      </c>
      <c r="V261" s="10">
        <f>SUMIFS('Historical Data'!P$2:P$93,'Historical Data'!$B$2:$B$93,'Final Prices IND without CO2 '!$D261,'Historical Data'!$A$2:$A$93,'Final Prices IND without CO2 '!$C261)</f>
        <v>57.358605507403098</v>
      </c>
      <c r="W261" s="10">
        <f>SUMIFS('Historical Data'!Q$2:Q$93,'Historical Data'!$B$2:$B$93,'Final Prices IND without CO2 '!$D261,'Historical Data'!$A$2:$A$93,'Final Prices IND without CO2 '!$C261)</f>
        <v>52.330355431091768</v>
      </c>
      <c r="X261" s="10">
        <f>SUMIFS('Historical Data'!R$2:R$93,'Historical Data'!$B$2:$B$93,'Final Prices IND without CO2 '!$D261,'Historical Data'!$A$2:$A$93,'Final Prices IND without CO2 '!$C261)</f>
        <v>49.613140804964381</v>
      </c>
      <c r="Y261" s="10">
        <f>SUMIFS('Historical Data'!S$2:S$93,'Historical Data'!$B$2:$B$93,'Final Prices IND without CO2 '!$D261,'Historical Data'!$A$2:$A$93,'Final Prices IND without CO2 '!$C261)</f>
        <v>33.945024019172926</v>
      </c>
      <c r="Z261" s="10">
        <f>SUMIFS('Historical Data'!T$2:T$93,'Historical Data'!$B$2:$B$93,'Final Prices IND without CO2 '!$D261,'Historical Data'!$A$2:$A$93,'Final Prices IND without CO2 '!$C261)</f>
        <v>30.08277162125696</v>
      </c>
      <c r="AA261" s="10">
        <f>SUMIFS('Historical Data'!U$2:U$93,'Historical Data'!$B$2:$B$93,'Final Prices IND without CO2 '!$D261,'Historical Data'!$A$2:$A$93,'Final Prices IND without CO2 '!$C261)</f>
        <v>37.186008675728203</v>
      </c>
      <c r="AB261" s="12">
        <f>AA261*'Projection of Coal-OIl-Gas-CO2'!P$28/'Projection of Coal-OIl-Gas-CO2'!O$28</f>
        <v>47.198807946857443</v>
      </c>
      <c r="AC261" s="12">
        <f>AB261*'Projection of Coal-OIl-Gas-CO2'!Q$28/'Projection of Coal-OIl-Gas-CO2'!P$28</f>
        <v>45.923795577186127</v>
      </c>
      <c r="AD261" s="12">
        <f>AC261*'Projection of Coal-OIl-Gas-CO2'!R$28/'Projection of Coal-OIl-Gas-CO2'!Q$28</f>
        <v>41.06416110952852</v>
      </c>
      <c r="AE261" s="12">
        <f>AD261*'Projection of Coal-OIl-Gas-CO2'!S$28/'Projection of Coal-OIl-Gas-CO2'!R$28</f>
        <v>40.408847513832264</v>
      </c>
      <c r="AF261" s="12">
        <f>AE261*'Projection of Coal-OIl-Gas-CO2'!T$28/'Projection of Coal-OIl-Gas-CO2'!S$28</f>
        <v>42.684846767014292</v>
      </c>
      <c r="AG261" s="12">
        <f>AF261*'Projection of Coal-OIl-Gas-CO2'!U$28/'Projection of Coal-OIl-Gas-CO2'!T$28</f>
        <v>44.869155933303894</v>
      </c>
      <c r="AH261" s="12">
        <f>AG261*'Projection of Coal-OIl-Gas-CO2'!V$28/'Projection of Coal-OIl-Gas-CO2'!U$28</f>
        <v>46.964954607518884</v>
      </c>
      <c r="AI261" s="12">
        <f>AH261*'Projection of Coal-OIl-Gas-CO2'!W$28/'Projection of Coal-OIl-Gas-CO2'!V$28</f>
        <v>48.687421691072068</v>
      </c>
      <c r="AJ261" s="12">
        <f>AI261*'Projection of Coal-OIl-Gas-CO2'!X$28/'Projection of Coal-OIl-Gas-CO2'!W$28</f>
        <v>48.751691907242844</v>
      </c>
      <c r="AK261" s="12">
        <f>AJ261*'Projection of Coal-OIl-Gas-CO2'!Y$28/'Projection of Coal-OIl-Gas-CO2'!X$28</f>
        <v>48.545683327430041</v>
      </c>
      <c r="AL261" s="12">
        <f>AK261*'Projection of Coal-OIl-Gas-CO2'!Z$28/'Projection of Coal-OIl-Gas-CO2'!Y$28</f>
        <v>48.347734744543153</v>
      </c>
      <c r="AM261" s="12">
        <f>AL261*'Projection of Coal-OIl-Gas-CO2'!AA$28/'Projection of Coal-OIl-Gas-CO2'!Z$28</f>
        <v>48.18211797362649</v>
      </c>
      <c r="AN261" s="12">
        <f>AM261*'Projection of Coal-OIl-Gas-CO2'!AB$28/'Projection of Coal-OIl-Gas-CO2'!AA$28</f>
        <v>48.02970256346628</v>
      </c>
      <c r="AO261" s="12">
        <f>AN261*'Projection of Coal-OIl-Gas-CO2'!AC$28/'Projection of Coal-OIl-Gas-CO2'!AB$28</f>
        <v>47.873921664662696</v>
      </c>
      <c r="AP261" s="12">
        <f>AO261*'Projection of Coal-OIl-Gas-CO2'!AD$28/'Projection of Coal-OIl-Gas-CO2'!AC$28</f>
        <v>47.715330740210462</v>
      </c>
      <c r="AQ261" s="12">
        <f>AP261*'Projection of Coal-OIl-Gas-CO2'!AE$28/'Projection of Coal-OIl-Gas-CO2'!AD$28</f>
        <v>47.544149989543953</v>
      </c>
      <c r="AR261" s="12">
        <f>AQ261*'Projection of Coal-OIl-Gas-CO2'!AF$28/'Projection of Coal-OIl-Gas-CO2'!AE$28</f>
        <v>47.360615410726112</v>
      </c>
      <c r="AS261" s="12">
        <f>AR261*'Projection of Coal-OIl-Gas-CO2'!AG$28/'Projection of Coal-OIl-Gas-CO2'!AF$28</f>
        <v>47.169406524508794</v>
      </c>
      <c r="AT261" s="12">
        <f>AS261*'Projection of Coal-OIl-Gas-CO2'!AH$28/'Projection of Coal-OIl-Gas-CO2'!AG$28</f>
        <v>46.974062508684362</v>
      </c>
      <c r="AU261" s="12">
        <f>AT261*'Projection of Coal-OIl-Gas-CO2'!AI$28/'Projection of Coal-OIl-Gas-CO2'!AH$28</f>
        <v>46.767363254028574</v>
      </c>
      <c r="AV261" s="12">
        <f>AU261*'Projection of Coal-OIl-Gas-CO2'!AJ$28/'Projection of Coal-OIl-Gas-CO2'!AI$28</f>
        <v>46.552630621285047</v>
      </c>
      <c r="AW261" s="12">
        <f>AV261*'Projection of Coal-OIl-Gas-CO2'!AK$28/'Projection of Coal-OIl-Gas-CO2'!AJ$28</f>
        <v>46.327145668183547</v>
      </c>
      <c r="AX261" s="12">
        <f>AW261*'Projection of Coal-OIl-Gas-CO2'!AL$28/'Projection of Coal-OIl-Gas-CO2'!AK$28</f>
        <v>46.094274225309576</v>
      </c>
      <c r="AY261" s="21">
        <f t="shared" si="300"/>
        <v>45.88315700971981</v>
      </c>
      <c r="AZ261" s="21">
        <f t="shared" si="301"/>
        <v>45.656883490327402</v>
      </c>
      <c r="BA261" s="21">
        <f t="shared" si="302"/>
        <v>45.432173326851341</v>
      </c>
      <c r="BB261" s="21">
        <f t="shared" si="303"/>
        <v>45.210526118784344</v>
      </c>
      <c r="BC261" s="21">
        <f t="shared" si="304"/>
        <v>44.989858865422832</v>
      </c>
      <c r="BD261" s="21">
        <f t="shared" si="305"/>
        <v>44.764633664180053</v>
      </c>
      <c r="BE261" s="21">
        <f t="shared" si="306"/>
        <v>44.542770858996221</v>
      </c>
      <c r="BF261" s="21">
        <f t="shared" si="307"/>
        <v>44.32058334975261</v>
      </c>
      <c r="BG261" s="21">
        <f t="shared" si="308"/>
        <v>44.097582508080222</v>
      </c>
      <c r="BH261" s="21">
        <f t="shared" si="309"/>
        <v>43.874504940552583</v>
      </c>
    </row>
    <row r="262" spans="1:60" x14ac:dyDescent="0.3">
      <c r="A262" s="9" t="s">
        <v>147</v>
      </c>
      <c r="B262" s="9" t="s">
        <v>118</v>
      </c>
      <c r="C262" s="9" t="s">
        <v>21</v>
      </c>
      <c r="D262" s="36" t="s">
        <v>83</v>
      </c>
      <c r="E262" s="36" t="s">
        <v>79</v>
      </c>
      <c r="F262" s="36" t="s">
        <v>90</v>
      </c>
      <c r="G262" s="36" t="s">
        <v>90</v>
      </c>
      <c r="H262" s="36" t="s">
        <v>80</v>
      </c>
      <c r="I262" s="9" t="s">
        <v>145</v>
      </c>
      <c r="J262" s="10">
        <f>SUMIFS('Historical Data'!D$2:D$93,'Historical Data'!$B$2:$B$93,'Final Prices IND without CO2 '!$D262,'Historical Data'!$A$2:$A$93,'Final Prices IND without CO2 '!$C262)</f>
        <v>21.56412800806141</v>
      </c>
      <c r="K262" s="10">
        <f>SUMIFS('Historical Data'!E$2:E$93,'Historical Data'!$B$2:$B$93,'Final Prices IND without CO2 '!$D262,'Historical Data'!$A$2:$A$93,'Final Prices IND without CO2 '!$C262)</f>
        <v>22.385425401153615</v>
      </c>
      <c r="L262" s="10">
        <f>SUMIFS('Historical Data'!F$2:F$93,'Historical Data'!$B$2:$B$93,'Final Prices IND without CO2 '!$D262,'Historical Data'!$A$2:$A$93,'Final Prices IND without CO2 '!$C262)</f>
        <v>23.013828616150295</v>
      </c>
      <c r="M262" s="10">
        <f>SUMIFS('Historical Data'!G$2:G$93,'Historical Data'!$B$2:$B$93,'Final Prices IND without CO2 '!$D262,'Historical Data'!$A$2:$A$93,'Final Prices IND without CO2 '!$C262)</f>
        <v>23.157177217183254</v>
      </c>
      <c r="N262" s="10">
        <f>SUMIFS('Historical Data'!H$2:H$93,'Historical Data'!$B$2:$B$93,'Final Prices IND without CO2 '!$D262,'Historical Data'!$A$2:$A$93,'Final Prices IND without CO2 '!$C262)</f>
        <v>19.332379489469385</v>
      </c>
      <c r="O262" s="10">
        <f>SUMIFS('Historical Data'!I$2:I$93,'Historical Data'!$B$2:$B$93,'Final Prices IND without CO2 '!$D262,'Historical Data'!$A$2:$A$93,'Final Prices IND without CO2 '!$C262)</f>
        <v>27.987752785822067</v>
      </c>
      <c r="P262" s="10">
        <f>SUMIFS('Historical Data'!J$2:J$93,'Historical Data'!$B$2:$B$93,'Final Prices IND without CO2 '!$D262,'Historical Data'!$A$2:$A$93,'Final Prices IND without CO2 '!$C262)</f>
        <v>33.146279975879835</v>
      </c>
      <c r="Q262" s="10">
        <f>SUMIFS('Historical Data'!K$2:K$93,'Historical Data'!$B$2:$B$93,'Final Prices IND without CO2 '!$D262,'Historical Data'!$A$2:$A$93,'Final Prices IND without CO2 '!$C262)</f>
        <v>30.607758622035025</v>
      </c>
      <c r="R262" s="10">
        <f>SUMIFS('Historical Data'!L$2:L$93,'Historical Data'!$B$2:$B$93,'Final Prices IND without CO2 '!$D262,'Historical Data'!$A$2:$A$93,'Final Prices IND without CO2 '!$C262)</f>
        <v>38.385433640432964</v>
      </c>
      <c r="S262" s="10">
        <f>SUMIFS('Historical Data'!M$2:M$93,'Historical Data'!$B$2:$B$93,'Final Prices IND without CO2 '!$D262,'Historical Data'!$A$2:$A$93,'Final Prices IND without CO2 '!$C262)</f>
        <v>30.469943296263342</v>
      </c>
      <c r="T262" s="10">
        <f>SUMIFS('Historical Data'!N$2:N$93,'Historical Data'!$B$2:$B$93,'Final Prices IND without CO2 '!$D262,'Historical Data'!$A$2:$A$93,'Final Prices IND without CO2 '!$C262)</f>
        <v>36.821188981326301</v>
      </c>
      <c r="U262" s="10">
        <f>SUMIFS('Historical Data'!O$2:O$93,'Historical Data'!$B$2:$B$93,'Final Prices IND without CO2 '!$D262,'Historical Data'!$A$2:$A$93,'Final Prices IND without CO2 '!$C262)</f>
        <v>46.612442128702853</v>
      </c>
      <c r="V262" s="10">
        <f>SUMIFS('Historical Data'!P$2:P$93,'Historical Data'!$B$2:$B$93,'Final Prices IND without CO2 '!$D262,'Historical Data'!$A$2:$A$93,'Final Prices IND without CO2 '!$C262)</f>
        <v>52.181788741363057</v>
      </c>
      <c r="W262" s="10">
        <f>SUMIFS('Historical Data'!Q$2:Q$93,'Historical Data'!$B$2:$B$93,'Final Prices IND without CO2 '!$D262,'Historical Data'!$A$2:$A$93,'Final Prices IND without CO2 '!$C262)</f>
        <v>45.445761546082217</v>
      </c>
      <c r="X262" s="10">
        <f>SUMIFS('Historical Data'!R$2:R$93,'Historical Data'!$B$2:$B$93,'Final Prices IND without CO2 '!$D262,'Historical Data'!$A$2:$A$93,'Final Prices IND without CO2 '!$C262)</f>
        <v>51.22778029382404</v>
      </c>
      <c r="Y262" s="10">
        <f>SUMIFS('Historical Data'!S$2:S$93,'Historical Data'!$B$2:$B$93,'Final Prices IND without CO2 '!$D262,'Historical Data'!$A$2:$A$93,'Final Prices IND without CO2 '!$C262)</f>
        <v>40.790517259693807</v>
      </c>
      <c r="Z262" s="10">
        <f>SUMIFS('Historical Data'!T$2:T$93,'Historical Data'!$B$2:$B$93,'Final Prices IND without CO2 '!$D262,'Historical Data'!$A$2:$A$93,'Final Prices IND without CO2 '!$C262)</f>
        <v>34.91968594193559</v>
      </c>
      <c r="AA262" s="10">
        <f>SUMIFS('Historical Data'!U$2:U$93,'Historical Data'!$B$2:$B$93,'Final Prices IND without CO2 '!$D262,'Historical Data'!$A$2:$A$93,'Final Prices IND without CO2 '!$C262)</f>
        <v>37.764419799361157</v>
      </c>
      <c r="AB262" s="12">
        <f>AA262*'Projection of Coal-OIl-Gas-CO2'!P$28/'Projection of Coal-OIl-Gas-CO2'!O$28</f>
        <v>47.932963520711674</v>
      </c>
      <c r="AC262" s="12">
        <f>AB262*'Projection of Coal-OIl-Gas-CO2'!Q$28/'Projection of Coal-OIl-Gas-CO2'!P$28</f>
        <v>46.638118924790462</v>
      </c>
      <c r="AD262" s="12">
        <f>AC262*'Projection of Coal-OIl-Gas-CO2'!R$28/'Projection of Coal-OIl-Gas-CO2'!Q$28</f>
        <v>41.702895096161242</v>
      </c>
      <c r="AE262" s="12">
        <f>AD262*'Projection of Coal-OIl-Gas-CO2'!S$28/'Projection of Coal-OIl-Gas-CO2'!R$28</f>
        <v>41.03738840132052</v>
      </c>
      <c r="AF262" s="12">
        <f>AE262*'Projection of Coal-OIl-Gas-CO2'!T$28/'Projection of Coal-OIl-Gas-CO2'!S$28</f>
        <v>43.348789767617205</v>
      </c>
      <c r="AG262" s="12">
        <f>AF262*'Projection of Coal-OIl-Gas-CO2'!U$28/'Projection of Coal-OIl-Gas-CO2'!T$28</f>
        <v>45.567074850232018</v>
      </c>
      <c r="AH262" s="12">
        <f>AG262*'Projection of Coal-OIl-Gas-CO2'!V$28/'Projection of Coal-OIl-Gas-CO2'!U$28</f>
        <v>47.695472701105949</v>
      </c>
      <c r="AI262" s="12">
        <f>AH262*'Projection of Coal-OIl-Gas-CO2'!W$28/'Projection of Coal-OIl-Gas-CO2'!V$28</f>
        <v>49.444731961520773</v>
      </c>
      <c r="AJ262" s="12">
        <f>AI262*'Projection of Coal-OIl-Gas-CO2'!X$28/'Projection of Coal-OIl-Gas-CO2'!W$28</f>
        <v>49.51000187110516</v>
      </c>
      <c r="AK262" s="12">
        <f>AJ262*'Projection of Coal-OIl-Gas-CO2'!Y$28/'Projection of Coal-OIl-Gas-CO2'!X$28</f>
        <v>49.300788923349387</v>
      </c>
      <c r="AL262" s="12">
        <f>AK262*'Projection of Coal-OIl-Gas-CO2'!Z$28/'Projection of Coal-OIl-Gas-CO2'!Y$28</f>
        <v>49.099761342034689</v>
      </c>
      <c r="AM262" s="12">
        <f>AL262*'Projection of Coal-OIl-Gas-CO2'!AA$28/'Projection of Coal-OIl-Gas-CO2'!Z$28</f>
        <v>48.931568479034745</v>
      </c>
      <c r="AN262" s="12">
        <f>AM262*'Projection of Coal-OIl-Gas-CO2'!AB$28/'Projection of Coal-OIl-Gas-CO2'!AA$28</f>
        <v>48.776782317837004</v>
      </c>
      <c r="AO262" s="12">
        <f>AN262*'Projection of Coal-OIl-Gas-CO2'!AC$28/'Projection of Coal-OIl-Gas-CO2'!AB$28</f>
        <v>48.618578319380447</v>
      </c>
      <c r="AP262" s="12">
        <f>AO262*'Projection of Coal-OIl-Gas-CO2'!AD$28/'Projection of Coal-OIl-Gas-CO2'!AC$28</f>
        <v>48.457520586629144</v>
      </c>
      <c r="AQ262" s="12">
        <f>AP262*'Projection of Coal-OIl-Gas-CO2'!AE$28/'Projection of Coal-OIl-Gas-CO2'!AD$28</f>
        <v>48.283677198754084</v>
      </c>
      <c r="AR262" s="12">
        <f>AQ262*'Projection of Coal-OIl-Gas-CO2'!AF$28/'Projection of Coal-OIl-Gas-CO2'!AE$28</f>
        <v>48.097287824658665</v>
      </c>
      <c r="AS262" s="12">
        <f>AR262*'Projection of Coal-OIl-Gas-CO2'!AG$28/'Projection of Coal-OIl-Gas-CO2'!AF$28</f>
        <v>47.903104772870371</v>
      </c>
      <c r="AT262" s="12">
        <f>AS262*'Projection of Coal-OIl-Gas-CO2'!AH$28/'Projection of Coal-OIl-Gas-CO2'!AG$28</f>
        <v>47.704722271451175</v>
      </c>
      <c r="AU262" s="12">
        <f>AT262*'Projection of Coal-OIl-Gas-CO2'!AI$28/'Projection of Coal-OIl-Gas-CO2'!AH$28</f>
        <v>47.494807905725466</v>
      </c>
      <c r="AV262" s="12">
        <f>AU262*'Projection of Coal-OIl-Gas-CO2'!AJ$28/'Projection of Coal-OIl-Gas-CO2'!AI$28</f>
        <v>47.276735206440549</v>
      </c>
      <c r="AW262" s="12">
        <f>AV262*'Projection of Coal-OIl-Gas-CO2'!AK$28/'Projection of Coal-OIl-Gas-CO2'!AJ$28</f>
        <v>47.0477429394398</v>
      </c>
      <c r="AX262" s="12">
        <f>AW262*'Projection of Coal-OIl-Gas-CO2'!AL$28/'Projection of Coal-OIl-Gas-CO2'!AK$28</f>
        <v>46.811249289242923</v>
      </c>
      <c r="AY262" s="21">
        <f t="shared" si="300"/>
        <v>46.596848243249383</v>
      </c>
      <c r="AZ262" s="21">
        <f t="shared" si="301"/>
        <v>46.367055144174685</v>
      </c>
      <c r="BA262" s="21">
        <f t="shared" si="302"/>
        <v>46.138849718292818</v>
      </c>
      <c r="BB262" s="21">
        <f t="shared" si="303"/>
        <v>45.913754890671271</v>
      </c>
      <c r="BC262" s="21">
        <f t="shared" si="304"/>
        <v>45.689655260496238</v>
      </c>
      <c r="BD262" s="21">
        <f t="shared" si="305"/>
        <v>45.460926785673962</v>
      </c>
      <c r="BE262" s="21">
        <f t="shared" si="306"/>
        <v>45.235613007422387</v>
      </c>
      <c r="BF262" s="21">
        <f t="shared" si="307"/>
        <v>45.009969474489878</v>
      </c>
      <c r="BG262" s="21">
        <f t="shared" si="308"/>
        <v>44.783499958119762</v>
      </c>
      <c r="BH262" s="21">
        <f t="shared" si="309"/>
        <v>44.556952522459369</v>
      </c>
    </row>
    <row r="263" spans="1:60" x14ac:dyDescent="0.3">
      <c r="A263" s="9" t="s">
        <v>147</v>
      </c>
      <c r="B263" s="9" t="s">
        <v>118</v>
      </c>
      <c r="C263" s="9" t="s">
        <v>23</v>
      </c>
      <c r="D263" s="36" t="s">
        <v>83</v>
      </c>
      <c r="E263" s="36" t="s">
        <v>79</v>
      </c>
      <c r="F263" s="36" t="s">
        <v>90</v>
      </c>
      <c r="G263" s="36" t="s">
        <v>90</v>
      </c>
      <c r="H263" s="36" t="s">
        <v>80</v>
      </c>
      <c r="I263" s="9" t="s">
        <v>145</v>
      </c>
      <c r="J263" s="10">
        <f>SUMIFS('Historical Data'!D$2:D$93,'Historical Data'!$B$2:$B$93,'Final Prices IND without CO2 '!$D263,'Historical Data'!$A$2:$A$93,'Final Prices IND without CO2 '!$C263)</f>
        <v>28.061550218064589</v>
      </c>
      <c r="K263" s="10">
        <f>SUMIFS('Historical Data'!E$2:E$93,'Historical Data'!$B$2:$B$93,'Final Prices IND without CO2 '!$D263,'Historical Data'!$A$2:$A$93,'Final Prices IND without CO2 '!$C263)</f>
        <v>23.733732242152616</v>
      </c>
      <c r="L263" s="10">
        <f>SUMIFS('Historical Data'!F$2:F$93,'Historical Data'!$B$2:$B$93,'Final Prices IND without CO2 '!$D263,'Historical Data'!$A$2:$A$93,'Final Prices IND without CO2 '!$C263)</f>
        <v>24.250988416893172</v>
      </c>
      <c r="M263" s="10">
        <f>SUMIFS('Historical Data'!G$2:G$93,'Historical Data'!$B$2:$B$93,'Final Prices IND without CO2 '!$D263,'Historical Data'!$A$2:$A$93,'Final Prices IND without CO2 '!$C263)</f>
        <v>26.097281276224404</v>
      </c>
      <c r="N263" s="10">
        <f>SUMIFS('Historical Data'!H$2:H$93,'Historical Data'!$B$2:$B$93,'Final Prices IND without CO2 '!$D263,'Historical Data'!$A$2:$A$93,'Final Prices IND without CO2 '!$C263)</f>
        <v>25.518519945296429</v>
      </c>
      <c r="O263" s="10">
        <f>SUMIFS('Historical Data'!I$2:I$93,'Historical Data'!$B$2:$B$93,'Final Prices IND without CO2 '!$D263,'Historical Data'!$A$2:$A$93,'Final Prices IND without CO2 '!$C263)</f>
        <v>32.894323337479634</v>
      </c>
      <c r="P263" s="10">
        <f>SUMIFS('Historical Data'!J$2:J$93,'Historical Data'!$B$2:$B$93,'Final Prices IND without CO2 '!$D263,'Historical Data'!$A$2:$A$93,'Final Prices IND without CO2 '!$C263)</f>
        <v>36.847314445534593</v>
      </c>
      <c r="Q263" s="10">
        <f>SUMIFS('Historical Data'!K$2:K$93,'Historical Data'!$B$2:$B$93,'Final Prices IND without CO2 '!$D263,'Historical Data'!$A$2:$A$93,'Final Prices IND without CO2 '!$C263)</f>
        <v>35.4657904426032</v>
      </c>
      <c r="R263" s="10">
        <f>SUMIFS('Historical Data'!L$2:L$93,'Historical Data'!$B$2:$B$93,'Final Prices IND without CO2 '!$D263,'Historical Data'!$A$2:$A$93,'Final Prices IND without CO2 '!$C263)</f>
        <v>43.489407289109415</v>
      </c>
      <c r="S263" s="10">
        <f>SUMIFS('Historical Data'!M$2:M$93,'Historical Data'!$B$2:$B$93,'Final Prices IND without CO2 '!$D263,'Historical Data'!$A$2:$A$93,'Final Prices IND without CO2 '!$C263)</f>
        <v>32.936934810100865</v>
      </c>
      <c r="T263" s="10">
        <f>SUMIFS('Historical Data'!N$2:N$93,'Historical Data'!$B$2:$B$93,'Final Prices IND without CO2 '!$D263,'Historical Data'!$A$2:$A$93,'Final Prices IND without CO2 '!$C263)</f>
        <v>43.09898744144175</v>
      </c>
      <c r="U263" s="10">
        <f>SUMIFS('Historical Data'!O$2:O$93,'Historical Data'!$B$2:$B$93,'Final Prices IND without CO2 '!$D263,'Historical Data'!$A$2:$A$93,'Final Prices IND without CO2 '!$C263)</f>
        <v>53.387701296208014</v>
      </c>
      <c r="V263" s="10">
        <f>SUMIFS('Historical Data'!P$2:P$93,'Historical Data'!$B$2:$B$93,'Final Prices IND without CO2 '!$D263,'Historical Data'!$A$2:$A$93,'Final Prices IND without CO2 '!$C263)</f>
        <v>59.596193732639541</v>
      </c>
      <c r="W263" s="10">
        <f>SUMIFS('Historical Data'!Q$2:Q$93,'Historical Data'!$B$2:$B$93,'Final Prices IND without CO2 '!$D263,'Historical Data'!$A$2:$A$93,'Final Prices IND without CO2 '!$C263)</f>
        <v>52.490662820385936</v>
      </c>
      <c r="X263" s="10">
        <f>SUMIFS('Historical Data'!R$2:R$93,'Historical Data'!$B$2:$B$93,'Final Prices IND without CO2 '!$D263,'Historical Data'!$A$2:$A$93,'Final Prices IND without CO2 '!$C263)</f>
        <v>49.048685442037865</v>
      </c>
      <c r="Y263" s="10">
        <f>SUMIFS('Historical Data'!S$2:S$93,'Historical Data'!$B$2:$B$93,'Final Prices IND without CO2 '!$D263,'Historical Data'!$A$2:$A$93,'Final Prices IND without CO2 '!$C263)</f>
        <v>35.21648662446276</v>
      </c>
      <c r="Z263" s="10">
        <f>SUMIFS('Historical Data'!T$2:T$93,'Historical Data'!$B$2:$B$93,'Final Prices IND without CO2 '!$D263,'Historical Data'!$A$2:$A$93,'Final Prices IND without CO2 '!$C263)</f>
        <v>28.758856718355922</v>
      </c>
      <c r="AA263" s="10">
        <f>SUMIFS('Historical Data'!U$2:U$93,'Historical Data'!$B$2:$B$93,'Final Prices IND without CO2 '!$D263,'Historical Data'!$A$2:$A$93,'Final Prices IND without CO2 '!$C263)</f>
        <v>34.393350643071706</v>
      </c>
      <c r="AB263" s="12">
        <f>AA263*'Projection of Coal-OIl-Gas-CO2'!P$28/'Projection of Coal-OIl-Gas-CO2'!O$28</f>
        <v>43.654191709766181</v>
      </c>
      <c r="AC263" s="12">
        <f>AB263*'Projection of Coal-OIl-Gas-CO2'!Q$28/'Projection of Coal-OIl-Gas-CO2'!P$28</f>
        <v>42.474932384390343</v>
      </c>
      <c r="AD263" s="12">
        <f>AC263*'Projection of Coal-OIl-Gas-CO2'!R$28/'Projection of Coal-OIl-Gas-CO2'!Q$28</f>
        <v>37.980254999118849</v>
      </c>
      <c r="AE263" s="12">
        <f>AD263*'Projection of Coal-OIl-Gas-CO2'!S$28/'Projection of Coal-OIl-Gas-CO2'!R$28</f>
        <v>37.374155256753525</v>
      </c>
      <c r="AF263" s="12">
        <f>AE263*'Projection of Coal-OIl-Gas-CO2'!T$28/'Projection of Coal-OIl-Gas-CO2'!S$28</f>
        <v>39.47922765268271</v>
      </c>
      <c r="AG263" s="12">
        <f>AF263*'Projection of Coal-OIl-Gas-CO2'!U$28/'Projection of Coal-OIl-Gas-CO2'!T$28</f>
        <v>41.49949585958251</v>
      </c>
      <c r="AH263" s="12">
        <f>AG263*'Projection of Coal-OIl-Gas-CO2'!V$28/'Projection of Coal-OIl-Gas-CO2'!U$28</f>
        <v>43.437900685659187</v>
      </c>
      <c r="AI263" s="12">
        <f>AH263*'Projection of Coal-OIl-Gas-CO2'!W$28/'Projection of Coal-OIl-Gas-CO2'!V$28</f>
        <v>45.03101101089991</v>
      </c>
      <c r="AJ263" s="12">
        <f>AI263*'Projection of Coal-OIl-Gas-CO2'!X$28/'Projection of Coal-OIl-Gas-CO2'!W$28</f>
        <v>45.090454553226365</v>
      </c>
      <c r="AK263" s="12">
        <f>AJ263*'Projection of Coal-OIl-Gas-CO2'!Y$28/'Projection of Coal-OIl-Gas-CO2'!X$28</f>
        <v>44.899917155605429</v>
      </c>
      <c r="AL263" s="12">
        <f>AK263*'Projection of Coal-OIl-Gas-CO2'!Z$28/'Projection of Coal-OIl-Gas-CO2'!Y$28</f>
        <v>44.716834451572936</v>
      </c>
      <c r="AM263" s="12">
        <f>AL263*'Projection of Coal-OIl-Gas-CO2'!AA$28/'Projection of Coal-OIl-Gas-CO2'!Z$28</f>
        <v>44.563655450186104</v>
      </c>
      <c r="AN263" s="12">
        <f>AM263*'Projection of Coal-OIl-Gas-CO2'!AB$28/'Projection of Coal-OIl-Gas-CO2'!AA$28</f>
        <v>44.422686391345728</v>
      </c>
      <c r="AO263" s="12">
        <f>AN263*'Projection of Coal-OIl-Gas-CO2'!AC$28/'Projection of Coal-OIl-Gas-CO2'!AB$28</f>
        <v>44.278604591043738</v>
      </c>
      <c r="AP263" s="12">
        <f>AO263*'Projection of Coal-OIl-Gas-CO2'!AD$28/'Projection of Coal-OIl-Gas-CO2'!AC$28</f>
        <v>44.131923797171531</v>
      </c>
      <c r="AQ263" s="12">
        <f>AP263*'Projection of Coal-OIl-Gas-CO2'!AE$28/'Projection of Coal-OIl-Gas-CO2'!AD$28</f>
        <v>43.973598669235436</v>
      </c>
      <c r="AR263" s="12">
        <f>AQ263*'Projection of Coal-OIl-Gas-CO2'!AF$28/'Projection of Coal-OIl-Gas-CO2'!AE$28</f>
        <v>43.803847481915064</v>
      </c>
      <c r="AS263" s="12">
        <f>AR263*'Projection of Coal-OIl-Gas-CO2'!AG$28/'Projection of Coal-OIl-Gas-CO2'!AF$28</f>
        <v>43.626998325365605</v>
      </c>
      <c r="AT263" s="12">
        <f>AS263*'Projection of Coal-OIl-Gas-CO2'!AH$28/'Projection of Coal-OIl-Gas-CO2'!AG$28</f>
        <v>43.446324586194969</v>
      </c>
      <c r="AU263" s="12">
        <f>AT263*'Projection of Coal-OIl-Gas-CO2'!AI$28/'Projection of Coal-OIl-Gas-CO2'!AH$28</f>
        <v>43.255148383203377</v>
      </c>
      <c r="AV263" s="12">
        <f>AU263*'Projection of Coal-OIl-Gas-CO2'!AJ$28/'Projection of Coal-OIl-Gas-CO2'!AI$28</f>
        <v>43.056542106394794</v>
      </c>
      <c r="AW263" s="12">
        <f>AV263*'Projection of Coal-OIl-Gas-CO2'!AK$28/'Projection of Coal-OIl-Gas-CO2'!AJ$28</f>
        <v>42.84799100524318</v>
      </c>
      <c r="AX263" s="12">
        <f>AW263*'Projection of Coal-OIl-Gas-CO2'!AL$28/'Projection of Coal-OIl-Gas-CO2'!AK$28</f>
        <v>42.632608137472538</v>
      </c>
      <c r="AY263" s="21">
        <f t="shared" si="300"/>
        <v>42.43734576108028</v>
      </c>
      <c r="AZ263" s="21">
        <f t="shared" si="301"/>
        <v>42.228065314728269</v>
      </c>
      <c r="BA263" s="21">
        <f t="shared" si="302"/>
        <v>42.020230816735079</v>
      </c>
      <c r="BB263" s="21">
        <f t="shared" si="303"/>
        <v>41.815229247123682</v>
      </c>
      <c r="BC263" s="21">
        <f t="shared" si="304"/>
        <v>41.611134037915065</v>
      </c>
      <c r="BD263" s="21">
        <f t="shared" si="305"/>
        <v>41.402823181335975</v>
      </c>
      <c r="BE263" s="21">
        <f t="shared" si="306"/>
        <v>41.197622205886205</v>
      </c>
      <c r="BF263" s="21">
        <f t="shared" si="307"/>
        <v>40.99212091155357</v>
      </c>
      <c r="BG263" s="21">
        <f t="shared" si="308"/>
        <v>40.78586736581218</v>
      </c>
      <c r="BH263" s="21">
        <f t="shared" si="309"/>
        <v>40.579542856304158</v>
      </c>
    </row>
    <row r="264" spans="1:60" x14ac:dyDescent="0.3">
      <c r="A264" s="9" t="s">
        <v>147</v>
      </c>
      <c r="B264" s="9" t="s">
        <v>118</v>
      </c>
      <c r="C264" s="9" t="s">
        <v>25</v>
      </c>
      <c r="D264" s="36" t="s">
        <v>83</v>
      </c>
      <c r="E264" s="36" t="s">
        <v>79</v>
      </c>
      <c r="F264" s="36" t="s">
        <v>90</v>
      </c>
      <c r="G264" s="36" t="s">
        <v>90</v>
      </c>
      <c r="H264" s="36" t="s">
        <v>80</v>
      </c>
      <c r="I264" s="9" t="s">
        <v>145</v>
      </c>
      <c r="J264" s="10">
        <f>SUMIFS('Historical Data'!D$2:D$93,'Historical Data'!$B$2:$B$93,'Final Prices IND without CO2 '!$D264,'Historical Data'!$A$2:$A$93,'Final Prices IND without CO2 '!$C264)</f>
        <v>24.303029220932746</v>
      </c>
      <c r="K264" s="10">
        <f>SUMIFS('Historical Data'!E$2:E$93,'Historical Data'!$B$2:$B$93,'Final Prices IND without CO2 '!$D264,'Historical Data'!$A$2:$A$93,'Final Prices IND without CO2 '!$C264)</f>
        <v>21.06013593461963</v>
      </c>
      <c r="L264" s="10">
        <f>SUMIFS('Historical Data'!F$2:F$93,'Historical Data'!$B$2:$B$93,'Final Prices IND without CO2 '!$D264,'Historical Data'!$A$2:$A$93,'Final Prices IND without CO2 '!$C264)</f>
        <v>21.22580149552757</v>
      </c>
      <c r="M264" s="10">
        <f>SUMIFS('Historical Data'!G$2:G$93,'Historical Data'!$B$2:$B$93,'Final Prices IND without CO2 '!$D264,'Historical Data'!$A$2:$A$93,'Final Prices IND without CO2 '!$C264)</f>
        <v>22.15590829518165</v>
      </c>
      <c r="N264" s="10">
        <f>SUMIFS('Historical Data'!H$2:H$93,'Historical Data'!$B$2:$B$93,'Final Prices IND without CO2 '!$D264,'Historical Data'!$A$2:$A$93,'Final Prices IND without CO2 '!$C264)</f>
        <v>19.250684882724222</v>
      </c>
      <c r="O264" s="10">
        <f>SUMIFS('Historical Data'!I$2:I$93,'Historical Data'!$B$2:$B$93,'Final Prices IND without CO2 '!$D264,'Historical Data'!$A$2:$A$93,'Final Prices IND without CO2 '!$C264)</f>
        <v>18.799985604401705</v>
      </c>
      <c r="P264" s="10">
        <f>SUMIFS('Historical Data'!J$2:J$93,'Historical Data'!$B$2:$B$93,'Final Prices IND without CO2 '!$D264,'Historical Data'!$A$2:$A$93,'Final Prices IND without CO2 '!$C264)</f>
        <v>21.134290539882539</v>
      </c>
      <c r="Q264" s="10">
        <f>SUMIFS('Historical Data'!K$2:K$93,'Historical Data'!$B$2:$B$93,'Final Prices IND without CO2 '!$D264,'Historical Data'!$A$2:$A$93,'Final Prices IND without CO2 '!$C264)</f>
        <v>22.675858315204785</v>
      </c>
      <c r="R264" s="10">
        <f>SUMIFS('Historical Data'!L$2:L$93,'Historical Data'!$B$2:$B$93,'Final Prices IND without CO2 '!$D264,'Historical Data'!$A$2:$A$93,'Final Prices IND without CO2 '!$C264)</f>
        <v>31.787602465718948</v>
      </c>
      <c r="S264" s="10">
        <f>SUMIFS('Historical Data'!M$2:M$93,'Historical Data'!$B$2:$B$93,'Final Prices IND without CO2 '!$D264,'Historical Data'!$A$2:$A$93,'Final Prices IND without CO2 '!$C264)</f>
        <v>23.024014103141145</v>
      </c>
      <c r="T264" s="10">
        <f>SUMIFS('Historical Data'!N$2:N$93,'Historical Data'!$B$2:$B$93,'Final Prices IND without CO2 '!$D264,'Historical Data'!$A$2:$A$93,'Final Prices IND without CO2 '!$C264)</f>
        <v>30.407655138911707</v>
      </c>
      <c r="U264" s="10">
        <f>SUMIFS('Historical Data'!O$2:O$93,'Historical Data'!$B$2:$B$93,'Final Prices IND without CO2 '!$D264,'Historical Data'!$A$2:$A$93,'Final Prices IND without CO2 '!$C264)</f>
        <v>34.673062869505102</v>
      </c>
      <c r="V264" s="10">
        <f>SUMIFS('Historical Data'!P$2:P$93,'Historical Data'!$B$2:$B$93,'Final Prices IND without CO2 '!$D264,'Historical Data'!$A$2:$A$93,'Final Prices IND without CO2 '!$C264)</f>
        <v>37.091892934190469</v>
      </c>
      <c r="W264" s="10">
        <f>SUMIFS('Historical Data'!Q$2:Q$93,'Historical Data'!$B$2:$B$93,'Final Prices IND without CO2 '!$D264,'Historical Data'!$A$2:$A$93,'Final Prices IND without CO2 '!$C264)</f>
        <v>34.861178393065103</v>
      </c>
      <c r="X264" s="10">
        <f>SUMIFS('Historical Data'!R$2:R$93,'Historical Data'!$B$2:$B$93,'Final Prices IND without CO2 '!$D264,'Historical Data'!$A$2:$A$93,'Final Prices IND without CO2 '!$C264)</f>
        <v>33.201475253672555</v>
      </c>
      <c r="Y264" s="10">
        <f>SUMIFS('Historical Data'!S$2:S$93,'Historical Data'!$B$2:$B$93,'Final Prices IND without CO2 '!$D264,'Historical Data'!$A$2:$A$93,'Final Prices IND without CO2 '!$C264)</f>
        <v>25.228137540248749</v>
      </c>
      <c r="Z264" s="10">
        <f>SUMIFS('Historical Data'!T$2:T$93,'Historical Data'!$B$2:$B$93,'Final Prices IND without CO2 '!$D264,'Historical Data'!$A$2:$A$93,'Final Prices IND without CO2 '!$C264)</f>
        <v>23.292963541060743</v>
      </c>
      <c r="AA264" s="10">
        <f>SUMIFS('Historical Data'!U$2:U$93,'Historical Data'!$B$2:$B$93,'Final Prices IND without CO2 '!$D264,'Historical Data'!$A$2:$A$93,'Final Prices IND without CO2 '!$C264)</f>
        <v>28.573531989842241</v>
      </c>
      <c r="AB264" s="12">
        <f>AA264*'Projection of Coal-OIl-Gas-CO2'!P$28/'Projection of Coal-OIl-Gas-CO2'!O$28</f>
        <v>36.26731388443482</v>
      </c>
      <c r="AC264" s="12">
        <f>AB264*'Projection of Coal-OIl-Gas-CO2'!Q$28/'Projection of Coal-OIl-Gas-CO2'!P$28</f>
        <v>35.28760113682749</v>
      </c>
      <c r="AD264" s="12">
        <f>AC264*'Projection of Coal-OIl-Gas-CO2'!R$28/'Projection of Coal-OIl-Gas-CO2'!Q$28</f>
        <v>31.5534837667321</v>
      </c>
      <c r="AE264" s="12">
        <f>AD264*'Projection of Coal-OIl-Gas-CO2'!S$28/'Projection of Coal-OIl-Gas-CO2'!R$28</f>
        <v>31.049944272797987</v>
      </c>
      <c r="AF264" s="12">
        <f>AE264*'Projection of Coal-OIl-Gas-CO2'!T$28/'Projection of Coal-OIl-Gas-CO2'!S$28</f>
        <v>32.798810036713697</v>
      </c>
      <c r="AG264" s="12">
        <f>AF264*'Projection of Coal-OIl-Gas-CO2'!U$28/'Projection of Coal-OIl-Gas-CO2'!T$28</f>
        <v>34.477221623795892</v>
      </c>
      <c r="AH264" s="12">
        <f>AG264*'Projection of Coal-OIl-Gas-CO2'!V$28/'Projection of Coal-OIl-Gas-CO2'!U$28</f>
        <v>36.087622217851532</v>
      </c>
      <c r="AI264" s="12">
        <f>AH264*'Projection of Coal-OIl-Gas-CO2'!W$28/'Projection of Coal-OIl-Gas-CO2'!V$28</f>
        <v>37.411156796207123</v>
      </c>
      <c r="AJ264" s="12">
        <f>AI264*'Projection of Coal-OIl-Gas-CO2'!X$28/'Projection of Coal-OIl-Gas-CO2'!W$28</f>
        <v>37.460541689696612</v>
      </c>
      <c r="AK264" s="12">
        <f>AJ264*'Projection of Coal-OIl-Gas-CO2'!Y$28/'Projection of Coal-OIl-Gas-CO2'!X$28</f>
        <v>37.30224578876264</v>
      </c>
      <c r="AL264" s="12">
        <f>AK264*'Projection of Coal-OIl-Gas-CO2'!Z$28/'Projection of Coal-OIl-Gas-CO2'!Y$28</f>
        <v>37.150143146750558</v>
      </c>
      <c r="AM264" s="12">
        <f>AL264*'Projection of Coal-OIl-Gas-CO2'!AA$28/'Projection of Coal-OIl-Gas-CO2'!Z$28</f>
        <v>37.022884097705841</v>
      </c>
      <c r="AN264" s="12">
        <f>AM264*'Projection of Coal-OIl-Gas-CO2'!AB$28/'Projection of Coal-OIl-Gas-CO2'!AA$28</f>
        <v>36.905768904302462</v>
      </c>
      <c r="AO264" s="12">
        <f>AN264*'Projection of Coal-OIl-Gas-CO2'!AC$28/'Projection of Coal-OIl-Gas-CO2'!AB$28</f>
        <v>36.78606768726177</v>
      </c>
      <c r="AP264" s="12">
        <f>AO264*'Projection of Coal-OIl-Gas-CO2'!AD$28/'Projection of Coal-OIl-Gas-CO2'!AC$28</f>
        <v>36.664207261405082</v>
      </c>
      <c r="AQ264" s="12">
        <f>AP264*'Projection of Coal-OIl-Gas-CO2'!AE$28/'Projection of Coal-OIl-Gas-CO2'!AD$28</f>
        <v>36.532672879808288</v>
      </c>
      <c r="AR264" s="12">
        <f>AQ264*'Projection of Coal-OIl-Gas-CO2'!AF$28/'Projection of Coal-OIl-Gas-CO2'!AE$28</f>
        <v>36.391645882132231</v>
      </c>
      <c r="AS264" s="12">
        <f>AR264*'Projection of Coal-OIl-Gas-CO2'!AG$28/'Projection of Coal-OIl-Gas-CO2'!AF$28</f>
        <v>36.244721987322336</v>
      </c>
      <c r="AT264" s="12">
        <f>AS264*'Projection of Coal-OIl-Gas-CO2'!AH$28/'Projection of Coal-OIl-Gas-CO2'!AG$28</f>
        <v>36.094620680837494</v>
      </c>
      <c r="AU264" s="12">
        <f>AT264*'Projection of Coal-OIl-Gas-CO2'!AI$28/'Projection of Coal-OIl-Gas-CO2'!AH$28</f>
        <v>35.935794069014577</v>
      </c>
      <c r="AV264" s="12">
        <f>AU264*'Projection of Coal-OIl-Gas-CO2'!AJ$28/'Projection of Coal-OIl-Gas-CO2'!AI$28</f>
        <v>35.770794652043939</v>
      </c>
      <c r="AW264" s="12">
        <f>AV264*'Projection of Coal-OIl-Gas-CO2'!AK$28/'Projection of Coal-OIl-Gas-CO2'!AJ$28</f>
        <v>35.597533209094856</v>
      </c>
      <c r="AX264" s="12">
        <f>AW264*'Projection of Coal-OIl-Gas-CO2'!AL$28/'Projection of Coal-OIl-Gas-CO2'!AK$28</f>
        <v>35.418596026551164</v>
      </c>
      <c r="AY264" s="21">
        <f t="shared" si="300"/>
        <v>35.256374676960661</v>
      </c>
      <c r="AZ264" s="21">
        <f t="shared" si="301"/>
        <v>35.082507303852879</v>
      </c>
      <c r="BA264" s="21">
        <f t="shared" si="302"/>
        <v>34.909841205145767</v>
      </c>
      <c r="BB264" s="21">
        <f t="shared" si="303"/>
        <v>34.739528665142132</v>
      </c>
      <c r="BC264" s="21">
        <f t="shared" si="304"/>
        <v>34.569969117140658</v>
      </c>
      <c r="BD264" s="21">
        <f t="shared" si="305"/>
        <v>34.396907266143216</v>
      </c>
      <c r="BE264" s="21">
        <f t="shared" si="306"/>
        <v>34.226429062457555</v>
      </c>
      <c r="BF264" s="21">
        <f t="shared" si="307"/>
        <v>34.05570135789327</v>
      </c>
      <c r="BG264" s="21">
        <f t="shared" si="308"/>
        <v>33.88434869300113</v>
      </c>
      <c r="BH264" s="21">
        <f t="shared" si="309"/>
        <v>33.712937072368504</v>
      </c>
    </row>
    <row r="265" spans="1:60" x14ac:dyDescent="0.3">
      <c r="A265" s="9" t="s">
        <v>147</v>
      </c>
      <c r="B265" s="9" t="s">
        <v>118</v>
      </c>
      <c r="C265" s="9" t="s">
        <v>27</v>
      </c>
      <c r="D265" s="36" t="s">
        <v>83</v>
      </c>
      <c r="E265" s="36" t="s">
        <v>79</v>
      </c>
      <c r="F265" s="36" t="s">
        <v>90</v>
      </c>
      <c r="G265" s="36" t="s">
        <v>90</v>
      </c>
      <c r="H265" s="36" t="s">
        <v>80</v>
      </c>
      <c r="I265" s="9" t="s">
        <v>145</v>
      </c>
      <c r="J265" s="10">
        <f>SUMIFS('Historical Data'!D$2:D$93,'Historical Data'!$B$2:$B$93,'Final Prices IND without CO2 '!$D265,'Historical Data'!$A$2:$A$93,'Final Prices IND without CO2 '!$C265)</f>
        <v>28.782863428429355</v>
      </c>
      <c r="K265" s="10">
        <f>SUMIFS('Historical Data'!E$2:E$93,'Historical Data'!$B$2:$B$93,'Final Prices IND without CO2 '!$D265,'Historical Data'!$A$2:$A$93,'Final Prices IND without CO2 '!$C265)</f>
        <v>25.541134581372177</v>
      </c>
      <c r="L265" s="10">
        <f>SUMIFS('Historical Data'!F$2:F$93,'Historical Data'!$B$2:$B$93,'Final Prices IND without CO2 '!$D265,'Historical Data'!$A$2:$A$93,'Final Prices IND without CO2 '!$C265)</f>
        <v>24.882070717696731</v>
      </c>
      <c r="M265" s="10">
        <f>SUMIFS('Historical Data'!G$2:G$93,'Historical Data'!$B$2:$B$93,'Final Prices IND without CO2 '!$D265,'Historical Data'!$A$2:$A$93,'Final Prices IND without CO2 '!$C265)</f>
        <v>26.052726153115827</v>
      </c>
      <c r="N265" s="10">
        <f>SUMIFS('Historical Data'!H$2:H$93,'Historical Data'!$B$2:$B$93,'Final Prices IND without CO2 '!$D265,'Historical Data'!$A$2:$A$93,'Final Prices IND without CO2 '!$C265)</f>
        <v>24.4756026207349</v>
      </c>
      <c r="O265" s="10">
        <f>SUMIFS('Historical Data'!I$2:I$93,'Historical Data'!$B$2:$B$93,'Final Prices IND without CO2 '!$D265,'Historical Data'!$A$2:$A$93,'Final Prices IND without CO2 '!$C265)</f>
        <v>30.822794656358031</v>
      </c>
      <c r="P265" s="10">
        <f>SUMIFS('Historical Data'!J$2:J$93,'Historical Data'!$B$2:$B$93,'Final Prices IND without CO2 '!$D265,'Historical Data'!$A$2:$A$93,'Final Prices IND without CO2 '!$C265)</f>
        <v>34.948131529473372</v>
      </c>
      <c r="Q265" s="10">
        <f>SUMIFS('Historical Data'!K$2:K$93,'Historical Data'!$B$2:$B$93,'Final Prices IND without CO2 '!$D265,'Historical Data'!$A$2:$A$93,'Final Prices IND without CO2 '!$C265)</f>
        <v>34.48732001550723</v>
      </c>
      <c r="R265" s="10">
        <f>SUMIFS('Historical Data'!L$2:L$93,'Historical Data'!$B$2:$B$93,'Final Prices IND without CO2 '!$D265,'Historical Data'!$A$2:$A$93,'Final Prices IND without CO2 '!$C265)</f>
        <v>40.498260516819492</v>
      </c>
      <c r="S265" s="10">
        <f>SUMIFS('Historical Data'!M$2:M$93,'Historical Data'!$B$2:$B$93,'Final Prices IND without CO2 '!$D265,'Historical Data'!$A$2:$A$93,'Final Prices IND without CO2 '!$C265)</f>
        <v>28.329204898463935</v>
      </c>
      <c r="T265" s="10">
        <f>SUMIFS('Historical Data'!N$2:N$93,'Historical Data'!$B$2:$B$93,'Final Prices IND without CO2 '!$D265,'Historical Data'!$A$2:$A$93,'Final Prices IND without CO2 '!$C265)</f>
        <v>38.028152158056315</v>
      </c>
      <c r="U265" s="10">
        <f>SUMIFS('Historical Data'!O$2:O$93,'Historical Data'!$B$2:$B$93,'Final Prices IND without CO2 '!$D265,'Historical Data'!$A$2:$A$93,'Final Prices IND without CO2 '!$C265)</f>
        <v>48.094755791140223</v>
      </c>
      <c r="V265" s="10">
        <f>SUMIFS('Historical Data'!P$2:P$93,'Historical Data'!$B$2:$B$93,'Final Prices IND without CO2 '!$D265,'Historical Data'!$A$2:$A$93,'Final Prices IND without CO2 '!$C265)</f>
        <v>53.066640003318525</v>
      </c>
      <c r="W265" s="10">
        <f>SUMIFS('Historical Data'!Q$2:Q$93,'Historical Data'!$B$2:$B$93,'Final Prices IND without CO2 '!$D265,'Historical Data'!$A$2:$A$93,'Final Prices IND without CO2 '!$C265)</f>
        <v>46.087209982818273</v>
      </c>
      <c r="X265" s="10">
        <f>SUMIFS('Historical Data'!R$2:R$93,'Historical Data'!$B$2:$B$93,'Final Prices IND without CO2 '!$D265,'Historical Data'!$A$2:$A$93,'Final Prices IND without CO2 '!$C265)</f>
        <v>45.609387149496669</v>
      </c>
      <c r="Y265" s="10">
        <f>SUMIFS('Historical Data'!S$2:S$93,'Historical Data'!$B$2:$B$93,'Final Prices IND without CO2 '!$D265,'Historical Data'!$A$2:$A$93,'Final Prices IND without CO2 '!$C265)</f>
        <v>45.534994364852615</v>
      </c>
      <c r="Z265" s="10">
        <f>SUMIFS('Historical Data'!T$2:T$93,'Historical Data'!$B$2:$B$93,'Final Prices IND without CO2 '!$D265,'Historical Data'!$A$2:$A$93,'Final Prices IND without CO2 '!$C265)</f>
        <v>45.713407471299178</v>
      </c>
      <c r="AA265" s="10">
        <f>SUMIFS('Historical Data'!U$2:U$93,'Historical Data'!$B$2:$B$93,'Final Prices IND without CO2 '!$D265,'Historical Data'!$A$2:$A$93,'Final Prices IND without CO2 '!$C265)</f>
        <v>53.530428279292323</v>
      </c>
      <c r="AB265" s="12">
        <f>AA265*'Projection of Coal-OIl-Gas-CO2'!P$28/'Projection of Coal-OIl-Gas-CO2'!O$28</f>
        <v>67.944167541607442</v>
      </c>
      <c r="AC265" s="12">
        <f>AB265*'Projection of Coal-OIl-Gas-CO2'!Q$28/'Projection of Coal-OIl-Gas-CO2'!P$28</f>
        <v>66.108747160649756</v>
      </c>
      <c r="AD265" s="12">
        <f>AC265*'Projection of Coal-OIl-Gas-CO2'!R$28/'Projection of Coal-OIl-Gas-CO2'!Q$28</f>
        <v>59.113150601659058</v>
      </c>
      <c r="AE265" s="12">
        <f>AD265*'Projection of Coal-OIl-Gas-CO2'!S$28/'Projection of Coal-OIl-Gas-CO2'!R$28</f>
        <v>58.169806083543008</v>
      </c>
      <c r="AF265" s="12">
        <f>AE265*'Projection of Coal-OIl-Gas-CO2'!T$28/'Projection of Coal-OIl-Gas-CO2'!S$28</f>
        <v>61.446178545256181</v>
      </c>
      <c r="AG265" s="12">
        <f>AF265*'Projection of Coal-OIl-Gas-CO2'!U$28/'Projection of Coal-OIl-Gas-CO2'!T$28</f>
        <v>64.590560244983635</v>
      </c>
      <c r="AH265" s="12">
        <f>AG265*'Projection of Coal-OIl-Gas-CO2'!V$28/'Projection of Coal-OIl-Gas-CO2'!U$28</f>
        <v>67.607528309403222</v>
      </c>
      <c r="AI265" s="12">
        <f>AH265*'Projection of Coal-OIl-Gas-CO2'!W$28/'Projection of Coal-OIl-Gas-CO2'!V$28</f>
        <v>70.087073814908592</v>
      </c>
      <c r="AJ265" s="12">
        <f>AI265*'Projection of Coal-OIl-Gas-CO2'!X$28/'Projection of Coal-OIl-Gas-CO2'!W$28</f>
        <v>70.179592811158656</v>
      </c>
      <c r="AK265" s="12">
        <f>AJ265*'Projection of Coal-OIl-Gas-CO2'!Y$28/'Projection of Coal-OIl-Gas-CO2'!X$28</f>
        <v>69.883036985478299</v>
      </c>
      <c r="AL265" s="12">
        <f>AK265*'Projection of Coal-OIl-Gas-CO2'!Z$28/'Projection of Coal-OIl-Gas-CO2'!Y$28</f>
        <v>69.598083778705927</v>
      </c>
      <c r="AM265" s="12">
        <f>AL265*'Projection of Coal-OIl-Gas-CO2'!AA$28/'Projection of Coal-OIl-Gas-CO2'!Z$28</f>
        <v>69.359673231483384</v>
      </c>
      <c r="AN265" s="12">
        <f>AM265*'Projection of Coal-OIl-Gas-CO2'!AB$28/'Projection of Coal-OIl-Gas-CO2'!AA$28</f>
        <v>69.140266458000724</v>
      </c>
      <c r="AO265" s="12">
        <f>AN265*'Projection of Coal-OIl-Gas-CO2'!AC$28/'Projection of Coal-OIl-Gas-CO2'!AB$28</f>
        <v>68.9160149578355</v>
      </c>
      <c r="AP265" s="12">
        <f>AO265*'Projection of Coal-OIl-Gas-CO2'!AD$28/'Projection of Coal-OIl-Gas-CO2'!AC$28</f>
        <v>68.687718337427341</v>
      </c>
      <c r="AQ265" s="12">
        <f>AP265*'Projection of Coal-OIl-Gas-CO2'!AE$28/'Projection of Coal-OIl-Gas-CO2'!AD$28</f>
        <v>68.441298266473879</v>
      </c>
      <c r="AR265" s="12">
        <f>AQ265*'Projection of Coal-OIl-Gas-CO2'!AF$28/'Projection of Coal-OIl-Gas-CO2'!AE$28</f>
        <v>68.177094471604363</v>
      </c>
      <c r="AS265" s="12">
        <f>AR265*'Projection of Coal-OIl-Gas-CO2'!AG$28/'Projection of Coal-OIl-Gas-CO2'!AF$28</f>
        <v>67.901843270022724</v>
      </c>
      <c r="AT265" s="12">
        <f>AS265*'Projection of Coal-OIl-Gas-CO2'!AH$28/'Projection of Coal-OIl-Gas-CO2'!AG$28</f>
        <v>67.620639419400703</v>
      </c>
      <c r="AU265" s="12">
        <f>AT265*'Projection of Coal-OIl-Gas-CO2'!AI$28/'Projection of Coal-OIl-Gas-CO2'!AH$28</f>
        <v>67.323089345575298</v>
      </c>
      <c r="AV265" s="12">
        <f>AU265*'Projection of Coal-OIl-Gas-CO2'!AJ$28/'Projection of Coal-OIl-Gas-CO2'!AI$28</f>
        <v>67.013974971496097</v>
      </c>
      <c r="AW265" s="12">
        <f>AV265*'Projection of Coal-OIl-Gas-CO2'!AK$28/'Projection of Coal-OIl-Gas-CO2'!AJ$28</f>
        <v>66.689382294306242</v>
      </c>
      <c r="AX265" s="12">
        <f>AW265*'Projection of Coal-OIl-Gas-CO2'!AL$28/'Projection of Coal-OIl-Gas-CO2'!AK$28</f>
        <v>66.354156532924733</v>
      </c>
      <c r="AY265" s="21">
        <f t="shared" si="300"/>
        <v>66.050246665474333</v>
      </c>
      <c r="AZ265" s="21">
        <f t="shared" si="301"/>
        <v>65.724518822323375</v>
      </c>
      <c r="BA265" s="21">
        <f t="shared" si="302"/>
        <v>65.401041479151786</v>
      </c>
      <c r="BB265" s="21">
        <f t="shared" si="303"/>
        <v>65.081973356563026</v>
      </c>
      <c r="BC265" s="21">
        <f t="shared" si="304"/>
        <v>64.764315909573611</v>
      </c>
      <c r="BD265" s="21">
        <f t="shared" si="305"/>
        <v>64.440097153348688</v>
      </c>
      <c r="BE265" s="21">
        <f t="shared" si="306"/>
        <v>64.120718671933787</v>
      </c>
      <c r="BF265" s="21">
        <f t="shared" si="307"/>
        <v>63.80087276881909</v>
      </c>
      <c r="BG265" s="21">
        <f t="shared" si="308"/>
        <v>63.479856048109241</v>
      </c>
      <c r="BH265" s="21">
        <f t="shared" si="309"/>
        <v>63.158728878119405</v>
      </c>
    </row>
    <row r="266" spans="1:60" x14ac:dyDescent="0.3">
      <c r="A266" s="9" t="s">
        <v>147</v>
      </c>
      <c r="B266" s="9" t="s">
        <v>118</v>
      </c>
      <c r="C266" s="9" t="s">
        <v>29</v>
      </c>
      <c r="D266" s="36" t="s">
        <v>83</v>
      </c>
      <c r="E266" s="36" t="s">
        <v>79</v>
      </c>
      <c r="F266" s="36" t="s">
        <v>90</v>
      </c>
      <c r="G266" s="36" t="s">
        <v>90</v>
      </c>
      <c r="H266" s="36" t="s">
        <v>80</v>
      </c>
      <c r="I266" s="9" t="s">
        <v>145</v>
      </c>
      <c r="J266" s="10">
        <f>SUMIFS('Historical Data'!D$2:D$93,'Historical Data'!$B$2:$B$93,'Final Prices IND without CO2 '!$D266,'Historical Data'!$A$2:$A$93,'Final Prices IND without CO2 '!$C266)</f>
        <v>15.201973365758665</v>
      </c>
      <c r="K266" s="10">
        <f>SUMIFS('Historical Data'!E$2:E$93,'Historical Data'!$B$2:$B$93,'Final Prices IND without CO2 '!$D266,'Historical Data'!$A$2:$A$93,'Final Prices IND without CO2 '!$C266)</f>
        <v>12.704899045279154</v>
      </c>
      <c r="L266" s="10">
        <f>SUMIFS('Historical Data'!F$2:F$93,'Historical Data'!$B$2:$B$93,'Final Prices IND without CO2 '!$D266,'Historical Data'!$A$2:$A$93,'Final Prices IND without CO2 '!$C266)</f>
        <v>15.440674658042461</v>
      </c>
      <c r="M266" s="10">
        <f>SUMIFS('Historical Data'!G$2:G$93,'Historical Data'!$B$2:$B$93,'Final Prices IND without CO2 '!$D266,'Historical Data'!$A$2:$A$93,'Final Prices IND without CO2 '!$C266)</f>
        <v>17.807664478787796</v>
      </c>
      <c r="N266" s="10">
        <f>SUMIFS('Historical Data'!H$2:H$93,'Historical Data'!$B$2:$B$93,'Final Prices IND without CO2 '!$D266,'Historical Data'!$A$2:$A$93,'Final Prices IND without CO2 '!$C266)</f>
        <v>19.976086763258316</v>
      </c>
      <c r="O266" s="10">
        <f>SUMIFS('Historical Data'!I$2:I$93,'Historical Data'!$B$2:$B$93,'Final Prices IND without CO2 '!$D266,'Historical Data'!$A$2:$A$93,'Final Prices IND without CO2 '!$C266)</f>
        <v>26.099233681894123</v>
      </c>
      <c r="P266" s="10">
        <f>SUMIFS('Historical Data'!J$2:J$93,'Historical Data'!$B$2:$B$93,'Final Prices IND without CO2 '!$D266,'Historical Data'!$A$2:$A$93,'Final Prices IND without CO2 '!$C266)</f>
        <v>30.691396879267533</v>
      </c>
      <c r="Q266" s="10">
        <f>SUMIFS('Historical Data'!K$2:K$93,'Historical Data'!$B$2:$B$93,'Final Prices IND without CO2 '!$D266,'Historical Data'!$A$2:$A$93,'Final Prices IND without CO2 '!$C266)</f>
        <v>30.954997910227064</v>
      </c>
      <c r="R266" s="10">
        <f>SUMIFS('Historical Data'!L$2:L$93,'Historical Data'!$B$2:$B$93,'Final Prices IND without CO2 '!$D266,'Historical Data'!$A$2:$A$93,'Final Prices IND without CO2 '!$C266)</f>
        <v>38.298704803821927</v>
      </c>
      <c r="S266" s="10">
        <f>SUMIFS('Historical Data'!M$2:M$93,'Historical Data'!$B$2:$B$93,'Final Prices IND without CO2 '!$D266,'Historical Data'!$A$2:$A$93,'Final Prices IND without CO2 '!$C266)</f>
        <v>34.830242998788172</v>
      </c>
      <c r="T266" s="10">
        <f>SUMIFS('Historical Data'!N$2:N$93,'Historical Data'!$B$2:$B$93,'Final Prices IND without CO2 '!$D266,'Historical Data'!$A$2:$A$93,'Final Prices IND without CO2 '!$C266)</f>
        <v>41.344930428435696</v>
      </c>
      <c r="U266" s="10">
        <f>SUMIFS('Historical Data'!O$2:O$93,'Historical Data'!$B$2:$B$93,'Final Prices IND without CO2 '!$D266,'Historical Data'!$A$2:$A$93,'Final Prices IND without CO2 '!$C266)</f>
        <v>49.862094415809814</v>
      </c>
      <c r="V266" s="10">
        <f>SUMIFS('Historical Data'!P$2:P$93,'Historical Data'!$B$2:$B$93,'Final Prices IND without CO2 '!$D266,'Historical Data'!$A$2:$A$93,'Final Prices IND without CO2 '!$C266)</f>
        <v>56.600196589313626</v>
      </c>
      <c r="W266" s="10">
        <f>SUMIFS('Historical Data'!Q$2:Q$93,'Historical Data'!$B$2:$B$93,'Final Prices IND without CO2 '!$D266,'Historical Data'!$A$2:$A$93,'Final Prices IND without CO2 '!$C266)</f>
        <v>52.713263332281308</v>
      </c>
      <c r="X266" s="10">
        <f>SUMIFS('Historical Data'!R$2:R$93,'Historical Data'!$B$2:$B$93,'Final Prices IND without CO2 '!$D266,'Historical Data'!$A$2:$A$93,'Final Prices IND without CO2 '!$C266)</f>
        <v>51.11405922994954</v>
      </c>
      <c r="Y266" s="10">
        <f>SUMIFS('Historical Data'!S$2:S$93,'Historical Data'!$B$2:$B$93,'Final Prices IND without CO2 '!$D266,'Historical Data'!$A$2:$A$93,'Final Prices IND without CO2 '!$C266)</f>
        <v>37.1850456056669</v>
      </c>
      <c r="Z266" s="10">
        <f>SUMIFS('Historical Data'!T$2:T$93,'Historical Data'!$B$2:$B$93,'Final Prices IND without CO2 '!$D266,'Historical Data'!$A$2:$A$93,'Final Prices IND without CO2 '!$C266)</f>
        <v>29.858542645439755</v>
      </c>
      <c r="AA266" s="10">
        <f>SUMIFS('Historical Data'!U$2:U$93,'Historical Data'!$B$2:$B$93,'Final Prices IND without CO2 '!$D266,'Historical Data'!$A$2:$A$93,'Final Prices IND without CO2 '!$C266)</f>
        <v>35.224909109907927</v>
      </c>
      <c r="AB266" s="12">
        <f>AA266*'Projection of Coal-OIl-Gas-CO2'!P$28/'Projection of Coal-OIl-Gas-CO2'!O$28</f>
        <v>44.709657724283737</v>
      </c>
      <c r="AC266" s="12">
        <f>AB266*'Projection of Coal-OIl-Gas-CO2'!Q$28/'Projection of Coal-OIl-Gas-CO2'!P$28</f>
        <v>43.501886402889006</v>
      </c>
      <c r="AD266" s="12">
        <f>AC266*'Projection of Coal-OIl-Gas-CO2'!R$28/'Projection of Coal-OIl-Gas-CO2'!Q$28</f>
        <v>38.898537225961974</v>
      </c>
      <c r="AE266" s="12">
        <f>AD266*'Projection of Coal-OIl-Gas-CO2'!S$28/'Projection of Coal-OIl-Gas-CO2'!R$28</f>
        <v>38.277783273899502</v>
      </c>
      <c r="AF266" s="12">
        <f>AE266*'Projection of Coal-OIl-Gas-CO2'!T$28/'Projection of Coal-OIl-Gas-CO2'!S$28</f>
        <v>40.433751867535747</v>
      </c>
      <c r="AG266" s="12">
        <f>AF266*'Projection of Coal-OIl-Gas-CO2'!U$28/'Projection of Coal-OIl-Gas-CO2'!T$28</f>
        <v>42.502865886236847</v>
      </c>
      <c r="AH266" s="12">
        <f>AG266*'Projection of Coal-OIl-Gas-CO2'!V$28/'Projection of Coal-OIl-Gas-CO2'!U$28</f>
        <v>44.488137240730843</v>
      </c>
      <c r="AI266" s="12">
        <f>AH266*'Projection of Coal-OIl-Gas-CO2'!W$28/'Projection of Coal-OIl-Gas-CO2'!V$28</f>
        <v>46.119765603754693</v>
      </c>
      <c r="AJ266" s="12">
        <f>AI266*'Projection of Coal-OIl-Gas-CO2'!X$28/'Projection of Coal-OIl-Gas-CO2'!W$28</f>
        <v>46.180646365194619</v>
      </c>
      <c r="AK266" s="12">
        <f>AJ266*'Projection of Coal-OIl-Gas-CO2'!Y$28/'Projection of Coal-OIl-Gas-CO2'!X$28</f>
        <v>45.985502176339963</v>
      </c>
      <c r="AL266" s="12">
        <f>AK266*'Projection of Coal-OIl-Gas-CO2'!Z$28/'Projection of Coal-OIl-Gas-CO2'!Y$28</f>
        <v>45.797992919795931</v>
      </c>
      <c r="AM266" s="12">
        <f>AL266*'Projection of Coal-OIl-Gas-CO2'!AA$28/'Projection of Coal-OIl-Gas-CO2'!Z$28</f>
        <v>45.641110374172698</v>
      </c>
      <c r="AN266" s="12">
        <f>AM266*'Projection of Coal-OIl-Gas-CO2'!AB$28/'Projection of Coal-OIl-Gas-CO2'!AA$28</f>
        <v>45.496732981679195</v>
      </c>
      <c r="AO266" s="12">
        <f>AN266*'Projection of Coal-OIl-Gas-CO2'!AC$28/'Projection of Coal-OIl-Gas-CO2'!AB$28</f>
        <v>45.349167588219863</v>
      </c>
      <c r="AP266" s="12">
        <f>AO266*'Projection of Coal-OIl-Gas-CO2'!AD$28/'Projection of Coal-OIl-Gas-CO2'!AC$28</f>
        <v>45.198940363023397</v>
      </c>
      <c r="AQ266" s="12">
        <f>AP266*'Projection of Coal-OIl-Gas-CO2'!AE$28/'Projection of Coal-OIl-Gas-CO2'!AD$28</f>
        <v>45.036787268396452</v>
      </c>
      <c r="AR266" s="12">
        <f>AQ266*'Projection of Coal-OIl-Gas-CO2'!AF$28/'Projection of Coal-OIl-Gas-CO2'!AE$28</f>
        <v>44.862931856438692</v>
      </c>
      <c r="AS266" s="12">
        <f>AR266*'Projection of Coal-OIl-Gas-CO2'!AG$28/'Projection of Coal-OIl-Gas-CO2'!AF$28</f>
        <v>44.681806861370106</v>
      </c>
      <c r="AT266" s="12">
        <f>AS266*'Projection of Coal-OIl-Gas-CO2'!AH$28/'Projection of Coal-OIl-Gas-CO2'!AG$28</f>
        <v>44.496764813362638</v>
      </c>
      <c r="AU266" s="12">
        <f>AT266*'Projection of Coal-OIl-Gas-CO2'!AI$28/'Projection of Coal-OIl-Gas-CO2'!AH$28</f>
        <v>44.30096637417472</v>
      </c>
      <c r="AV266" s="12">
        <f>AU266*'Projection of Coal-OIl-Gas-CO2'!AJ$28/'Projection of Coal-OIl-Gas-CO2'!AI$28</f>
        <v>44.097558217701639</v>
      </c>
      <c r="AW266" s="12">
        <f>AV266*'Projection of Coal-OIl-Gas-CO2'!AK$28/'Projection of Coal-OIl-Gas-CO2'!AJ$28</f>
        <v>43.883964792069044</v>
      </c>
      <c r="AX266" s="12">
        <f>AW266*'Projection of Coal-OIl-Gas-CO2'!AL$28/'Projection of Coal-OIl-Gas-CO2'!AK$28</f>
        <v>43.663374422151698</v>
      </c>
      <c r="AY266" s="21">
        <f t="shared" si="300"/>
        <v>43.46339101453367</v>
      </c>
      <c r="AZ266" s="21">
        <f t="shared" si="301"/>
        <v>43.249050609676544</v>
      </c>
      <c r="BA266" s="21">
        <f t="shared" si="302"/>
        <v>43.036191113150835</v>
      </c>
      <c r="BB266" s="21">
        <f t="shared" si="303"/>
        <v>42.826233039222871</v>
      </c>
      <c r="BC266" s="21">
        <f t="shared" si="304"/>
        <v>42.617203239574962</v>
      </c>
      <c r="BD266" s="21">
        <f t="shared" si="305"/>
        <v>42.403855867120456</v>
      </c>
      <c r="BE266" s="21">
        <f t="shared" si="306"/>
        <v>42.193693566142713</v>
      </c>
      <c r="BF266" s="21">
        <f t="shared" si="307"/>
        <v>41.983223685206724</v>
      </c>
      <c r="BG266" s="21">
        <f t="shared" si="308"/>
        <v>41.771983365014194</v>
      </c>
      <c r="BH266" s="21">
        <f t="shared" si="309"/>
        <v>41.560670365301235</v>
      </c>
    </row>
    <row r="267" spans="1:60" x14ac:dyDescent="0.3">
      <c r="A267" s="9" t="s">
        <v>147</v>
      </c>
      <c r="B267" s="9" t="s">
        <v>118</v>
      </c>
      <c r="C267" s="9" t="s">
        <v>31</v>
      </c>
      <c r="D267" s="36" t="s">
        <v>83</v>
      </c>
      <c r="E267" s="36" t="s">
        <v>79</v>
      </c>
      <c r="F267" s="36" t="s">
        <v>90</v>
      </c>
      <c r="G267" s="36" t="s">
        <v>90</v>
      </c>
      <c r="H267" s="36" t="s">
        <v>80</v>
      </c>
      <c r="I267" s="9" t="s">
        <v>145</v>
      </c>
      <c r="J267" s="10">
        <f>SUMIFS('Historical Data'!D$2:D$93,'Historical Data'!$B$2:$B$93,'Final Prices IND without CO2 '!$D267,'Historical Data'!$A$2:$A$93,'Final Prices IND without CO2 '!$C267)</f>
        <v>31.480676570412783</v>
      </c>
      <c r="K267" s="10">
        <f>SUMIFS('Historical Data'!E$2:E$93,'Historical Data'!$B$2:$B$93,'Final Prices IND without CO2 '!$D267,'Historical Data'!$A$2:$A$93,'Final Prices IND without CO2 '!$C267)</f>
        <v>30.047024211618069</v>
      </c>
      <c r="L267" s="10">
        <f>SUMIFS('Historical Data'!F$2:F$93,'Historical Data'!$B$2:$B$93,'Final Prices IND without CO2 '!$D267,'Historical Data'!$A$2:$A$93,'Final Prices IND without CO2 '!$C267)</f>
        <v>28.423585764471103</v>
      </c>
      <c r="M267" s="10">
        <f>SUMIFS('Historical Data'!G$2:G$93,'Historical Data'!$B$2:$B$93,'Final Prices IND without CO2 '!$D267,'Historical Data'!$A$2:$A$93,'Final Prices IND without CO2 '!$C267)</f>
        <v>28.335569916050879</v>
      </c>
      <c r="N267" s="10">
        <f>SUMIFS('Historical Data'!H$2:H$93,'Historical Data'!$B$2:$B$93,'Final Prices IND without CO2 '!$D267,'Historical Data'!$A$2:$A$93,'Final Prices IND without CO2 '!$C267)</f>
        <v>25.964981715349243</v>
      </c>
      <c r="O267" s="10">
        <f>SUMIFS('Historical Data'!I$2:I$93,'Historical Data'!$B$2:$B$93,'Final Prices IND without CO2 '!$D267,'Historical Data'!$A$2:$A$93,'Final Prices IND without CO2 '!$C267)</f>
        <v>33.188322361646662</v>
      </c>
      <c r="P267" s="10">
        <f>SUMIFS('Historical Data'!J$2:J$93,'Historical Data'!$B$2:$B$93,'Final Prices IND without CO2 '!$D267,'Historical Data'!$A$2:$A$93,'Final Prices IND without CO2 '!$C267)</f>
        <v>39.989120396140962</v>
      </c>
      <c r="Q267" s="10">
        <f>SUMIFS('Historical Data'!K$2:K$93,'Historical Data'!$B$2:$B$93,'Final Prices IND without CO2 '!$D267,'Historical Data'!$A$2:$A$93,'Final Prices IND without CO2 '!$C267)</f>
        <v>38.674013206709603</v>
      </c>
      <c r="R267" s="10">
        <f>SUMIFS('Historical Data'!L$2:L$93,'Historical Data'!$B$2:$B$93,'Final Prices IND without CO2 '!$D267,'Historical Data'!$A$2:$A$93,'Final Prices IND without CO2 '!$C267)</f>
        <v>47.379982702009904</v>
      </c>
      <c r="S267" s="10">
        <f>SUMIFS('Historical Data'!M$2:M$93,'Historical Data'!$B$2:$B$93,'Final Prices IND without CO2 '!$D267,'Historical Data'!$A$2:$A$93,'Final Prices IND without CO2 '!$C267)</f>
        <v>39.892752103734573</v>
      </c>
      <c r="T267" s="10">
        <f>SUMIFS('Historical Data'!N$2:N$93,'Historical Data'!$B$2:$B$93,'Final Prices IND without CO2 '!$D267,'Historical Data'!$A$2:$A$93,'Final Prices IND without CO2 '!$C267)</f>
        <v>48.026509144523729</v>
      </c>
      <c r="U267" s="10">
        <f>SUMIFS('Historical Data'!O$2:O$93,'Historical Data'!$B$2:$B$93,'Final Prices IND without CO2 '!$D267,'Historical Data'!$A$2:$A$93,'Final Prices IND without CO2 '!$C267)</f>
        <v>65.303907247561071</v>
      </c>
      <c r="V267" s="10">
        <f>SUMIFS('Historical Data'!P$2:P$93,'Historical Data'!$B$2:$B$93,'Final Prices IND without CO2 '!$D267,'Historical Data'!$A$2:$A$93,'Final Prices IND without CO2 '!$C267)</f>
        <v>69.280362244382189</v>
      </c>
      <c r="W267" s="10">
        <f>SUMIFS('Historical Data'!Q$2:Q$93,'Historical Data'!$B$2:$B$93,'Final Prices IND without CO2 '!$D267,'Historical Data'!$A$2:$A$93,'Final Prices IND without CO2 '!$C267)</f>
        <v>65.099316145811954</v>
      </c>
      <c r="X267" s="10">
        <f>SUMIFS('Historical Data'!R$2:R$93,'Historical Data'!$B$2:$B$93,'Final Prices IND without CO2 '!$D267,'Historical Data'!$A$2:$A$93,'Final Prices IND without CO2 '!$C267)</f>
        <v>62.000007850455944</v>
      </c>
      <c r="Y267" s="10">
        <f>SUMIFS('Historical Data'!S$2:S$93,'Historical Data'!$B$2:$B$93,'Final Prices IND without CO2 '!$D267,'Historical Data'!$A$2:$A$93,'Final Prices IND without CO2 '!$C267)</f>
        <v>47.110699557688726</v>
      </c>
      <c r="Z267" s="10">
        <f>SUMIFS('Historical Data'!T$2:T$93,'Historical Data'!$B$2:$B$93,'Final Prices IND without CO2 '!$D267,'Historical Data'!$A$2:$A$93,'Final Prices IND without CO2 '!$C267)</f>
        <v>43.496980521864167</v>
      </c>
      <c r="AA267" s="10">
        <f>SUMIFS('Historical Data'!U$2:U$93,'Historical Data'!$B$2:$B$93,'Final Prices IND without CO2 '!$D267,'Historical Data'!$A$2:$A$93,'Final Prices IND without CO2 '!$C267)</f>
        <v>53.357846124307791</v>
      </c>
      <c r="AB267" s="12">
        <f>AA267*'Projection of Coal-OIl-Gas-CO2'!P$28/'Projection of Coal-OIl-Gas-CO2'!O$28</f>
        <v>67.725115476643907</v>
      </c>
      <c r="AC267" s="12">
        <f>AB267*'Projection of Coal-OIl-Gas-CO2'!Q$28/'Projection of Coal-OIl-Gas-CO2'!P$28</f>
        <v>65.895612492853218</v>
      </c>
      <c r="AD267" s="12">
        <f>AC267*'Projection of Coal-OIl-Gas-CO2'!R$28/'Projection of Coal-OIl-Gas-CO2'!Q$28</f>
        <v>58.922569744253387</v>
      </c>
      <c r="AE267" s="12">
        <f>AD267*'Projection of Coal-OIl-Gas-CO2'!S$28/'Projection of Coal-OIl-Gas-CO2'!R$28</f>
        <v>57.982266569819103</v>
      </c>
      <c r="AF267" s="12">
        <f>AE267*'Projection of Coal-OIl-Gas-CO2'!T$28/'Projection of Coal-OIl-Gas-CO2'!S$28</f>
        <v>61.248076003397621</v>
      </c>
      <c r="AG267" s="12">
        <f>AF267*'Projection of Coal-OIl-Gas-CO2'!U$28/'Projection of Coal-OIl-Gas-CO2'!T$28</f>
        <v>64.382320213340734</v>
      </c>
      <c r="AH267" s="12">
        <f>AG267*'Projection of Coal-OIl-Gas-CO2'!V$28/'Projection of Coal-OIl-Gas-CO2'!U$28</f>
        <v>67.389561569665233</v>
      </c>
      <c r="AI267" s="12">
        <f>AH267*'Projection of Coal-OIl-Gas-CO2'!W$28/'Projection of Coal-OIl-Gas-CO2'!V$28</f>
        <v>69.861113017949734</v>
      </c>
      <c r="AJ267" s="12">
        <f>AI267*'Projection of Coal-OIl-Gas-CO2'!X$28/'Projection of Coal-OIl-Gas-CO2'!W$28</f>
        <v>69.953333732862191</v>
      </c>
      <c r="AK267" s="12">
        <f>AJ267*'Projection of Coal-OIl-Gas-CO2'!Y$28/'Projection of Coal-OIl-Gas-CO2'!X$28</f>
        <v>69.657734003464142</v>
      </c>
      <c r="AL267" s="12">
        <f>AK267*'Projection of Coal-OIl-Gas-CO2'!Z$28/'Projection of Coal-OIl-Gas-CO2'!Y$28</f>
        <v>69.37369948611898</v>
      </c>
      <c r="AM267" s="12">
        <f>AL267*'Projection of Coal-OIl-Gas-CO2'!AA$28/'Projection of Coal-OIl-Gas-CO2'!Z$28</f>
        <v>69.136057574742125</v>
      </c>
      <c r="AN267" s="12">
        <f>AM267*'Projection of Coal-OIl-Gas-CO2'!AB$28/'Projection of Coal-OIl-Gas-CO2'!AA$28</f>
        <v>68.917358168919364</v>
      </c>
      <c r="AO267" s="12">
        <f>AN267*'Projection of Coal-OIl-Gas-CO2'!AC$28/'Projection of Coal-OIl-Gas-CO2'!AB$28</f>
        <v>68.693829655817794</v>
      </c>
      <c r="AP267" s="12">
        <f>AO267*'Projection of Coal-OIl-Gas-CO2'!AD$28/'Projection of Coal-OIl-Gas-CO2'!AC$28</f>
        <v>68.466269063945035</v>
      </c>
      <c r="AQ267" s="12">
        <f>AP267*'Projection of Coal-OIl-Gas-CO2'!AE$28/'Projection of Coal-OIl-Gas-CO2'!AD$28</f>
        <v>68.220643451549876</v>
      </c>
      <c r="AR267" s="12">
        <f>AQ267*'Projection of Coal-OIl-Gas-CO2'!AF$28/'Projection of Coal-OIl-Gas-CO2'!AE$28</f>
        <v>67.957291449982577</v>
      </c>
      <c r="AS267" s="12">
        <f>AR267*'Projection of Coal-OIl-Gas-CO2'!AG$28/'Projection of Coal-OIl-Gas-CO2'!AF$28</f>
        <v>67.682927658553595</v>
      </c>
      <c r="AT267" s="12">
        <f>AS267*'Projection of Coal-OIl-Gas-CO2'!AH$28/'Projection of Coal-OIl-Gas-CO2'!AG$28</f>
        <v>67.40263040943077</v>
      </c>
      <c r="AU267" s="12">
        <f>AT267*'Projection of Coal-OIl-Gas-CO2'!AI$28/'Projection of Coal-OIl-Gas-CO2'!AH$28</f>
        <v>67.106039637344736</v>
      </c>
      <c r="AV267" s="12">
        <f>AU267*'Projection of Coal-OIl-Gas-CO2'!AJ$28/'Projection of Coal-OIl-Gas-CO2'!AI$28</f>
        <v>66.797921848320627</v>
      </c>
      <c r="AW267" s="12">
        <f>AV267*'Projection of Coal-OIl-Gas-CO2'!AK$28/'Projection of Coal-OIl-Gas-CO2'!AJ$28</f>
        <v>66.474375658250764</v>
      </c>
      <c r="AX267" s="12">
        <f>AW267*'Projection of Coal-OIl-Gas-CO2'!AL$28/'Projection of Coal-OIl-Gas-CO2'!AK$28</f>
        <v>66.140230665063442</v>
      </c>
      <c r="AY267" s="21">
        <f t="shared" si="300"/>
        <v>65.83730060333346</v>
      </c>
      <c r="AZ267" s="21">
        <f t="shared" si="301"/>
        <v>65.512622907078594</v>
      </c>
      <c r="BA267" s="21">
        <f t="shared" si="302"/>
        <v>65.190188455189059</v>
      </c>
      <c r="BB267" s="21">
        <f t="shared" si="303"/>
        <v>64.87214900855065</v>
      </c>
      <c r="BC267" s="21">
        <f t="shared" si="304"/>
        <v>64.55551568949204</v>
      </c>
      <c r="BD267" s="21">
        <f t="shared" si="305"/>
        <v>64.232342214865525</v>
      </c>
      <c r="BE267" s="21">
        <f t="shared" si="306"/>
        <v>63.91399340999817</v>
      </c>
      <c r="BF267" s="21">
        <f t="shared" si="307"/>
        <v>63.595178690399052</v>
      </c>
      <c r="BG267" s="21">
        <f t="shared" si="308"/>
        <v>63.275196927922025</v>
      </c>
      <c r="BH267" s="21">
        <f t="shared" si="309"/>
        <v>62.955105072253446</v>
      </c>
    </row>
    <row r="268" spans="1:60" x14ac:dyDescent="0.3">
      <c r="A268" s="9" t="s">
        <v>147</v>
      </c>
      <c r="B268" s="9" t="s">
        <v>118</v>
      </c>
      <c r="C268" s="9" t="s">
        <v>33</v>
      </c>
      <c r="D268" s="36" t="s">
        <v>83</v>
      </c>
      <c r="E268" s="36" t="s">
        <v>79</v>
      </c>
      <c r="F268" s="36" t="s">
        <v>90</v>
      </c>
      <c r="G268" s="36" t="s">
        <v>90</v>
      </c>
      <c r="H268" s="36" t="s">
        <v>80</v>
      </c>
      <c r="I268" s="9" t="s">
        <v>145</v>
      </c>
      <c r="J268" s="10">
        <f>SUMIFS('Historical Data'!D$2:D$93,'Historical Data'!$B$2:$B$93,'Final Prices IND without CO2 '!$D268,'Historical Data'!$A$2:$A$93,'Final Prices IND without CO2 '!$C268)</f>
        <v>35.236844383211952</v>
      </c>
      <c r="K268" s="10">
        <f>SUMIFS('Historical Data'!E$2:E$93,'Historical Data'!$B$2:$B$93,'Final Prices IND without CO2 '!$D268,'Historical Data'!$A$2:$A$93,'Final Prices IND without CO2 '!$C268)</f>
        <v>32.189891950570697</v>
      </c>
      <c r="L268" s="10">
        <f>SUMIFS('Historical Data'!F$2:F$93,'Historical Data'!$B$2:$B$93,'Final Prices IND without CO2 '!$D268,'Historical Data'!$A$2:$A$93,'Final Prices IND without CO2 '!$C268)</f>
        <v>33.543248690881668</v>
      </c>
      <c r="M268" s="10">
        <f>SUMIFS('Historical Data'!G$2:G$93,'Historical Data'!$B$2:$B$93,'Final Prices IND without CO2 '!$D268,'Historical Data'!$A$2:$A$93,'Final Prices IND without CO2 '!$C268)</f>
        <v>33.582371845246065</v>
      </c>
      <c r="N268" s="10">
        <f>SUMIFS('Historical Data'!H$2:H$93,'Historical Data'!$B$2:$B$93,'Final Prices IND without CO2 '!$D268,'Historical Data'!$A$2:$A$93,'Final Prices IND without CO2 '!$C268)</f>
        <v>32.068142621329784</v>
      </c>
      <c r="O268" s="10">
        <f>SUMIFS('Historical Data'!I$2:I$93,'Historical Data'!$B$2:$B$93,'Final Prices IND without CO2 '!$D268,'Historical Data'!$A$2:$A$93,'Final Prices IND without CO2 '!$C268)</f>
        <v>33.162079889712025</v>
      </c>
      <c r="P268" s="10">
        <f>SUMIFS('Historical Data'!J$2:J$93,'Historical Data'!$B$2:$B$93,'Final Prices IND without CO2 '!$D268,'Historical Data'!$A$2:$A$93,'Final Prices IND without CO2 '!$C268)</f>
        <v>40.574948596380629</v>
      </c>
      <c r="Q268" s="10">
        <f>SUMIFS('Historical Data'!K$2:K$93,'Historical Data'!$B$2:$B$93,'Final Prices IND without CO2 '!$D268,'Historical Data'!$A$2:$A$93,'Final Prices IND without CO2 '!$C268)</f>
        <v>36.923103799744815</v>
      </c>
      <c r="R268" s="10">
        <f>SUMIFS('Historical Data'!L$2:L$93,'Historical Data'!$B$2:$B$93,'Final Prices IND without CO2 '!$D268,'Historical Data'!$A$2:$A$93,'Final Prices IND without CO2 '!$C268)</f>
        <v>45.776444784402301</v>
      </c>
      <c r="S268" s="10">
        <f>SUMIFS('Historical Data'!M$2:M$93,'Historical Data'!$B$2:$B$93,'Final Prices IND without CO2 '!$D268,'Historical Data'!$A$2:$A$93,'Final Prices IND without CO2 '!$C268)</f>
        <v>37.011369052885449</v>
      </c>
      <c r="T268" s="10">
        <f>SUMIFS('Historical Data'!N$2:N$93,'Historical Data'!$B$2:$B$93,'Final Prices IND without CO2 '!$D268,'Historical Data'!$A$2:$A$93,'Final Prices IND without CO2 '!$C268)</f>
        <v>45.937794040399147</v>
      </c>
      <c r="U268" s="10">
        <f>SUMIFS('Historical Data'!O$2:O$93,'Historical Data'!$B$2:$B$93,'Final Prices IND without CO2 '!$D268,'Historical Data'!$A$2:$A$93,'Final Prices IND without CO2 '!$C268)</f>
        <v>53.930627665673335</v>
      </c>
      <c r="V268" s="10">
        <f>SUMIFS('Historical Data'!P$2:P$93,'Historical Data'!$B$2:$B$93,'Final Prices IND without CO2 '!$D268,'Historical Data'!$A$2:$A$93,'Final Prices IND without CO2 '!$C268)</f>
        <v>61.219973631899158</v>
      </c>
      <c r="W268" s="10">
        <f>SUMIFS('Historical Data'!Q$2:Q$93,'Historical Data'!$B$2:$B$93,'Final Prices IND without CO2 '!$D268,'Historical Data'!$A$2:$A$93,'Final Prices IND without CO2 '!$C268)</f>
        <v>57.213190683329529</v>
      </c>
      <c r="X268" s="10">
        <f>SUMIFS('Historical Data'!R$2:R$93,'Historical Data'!$B$2:$B$93,'Final Prices IND without CO2 '!$D268,'Historical Data'!$A$2:$A$93,'Final Prices IND without CO2 '!$C268)</f>
        <v>52.30509672993864</v>
      </c>
      <c r="Y268" s="10">
        <f>SUMIFS('Historical Data'!S$2:S$93,'Historical Data'!$B$2:$B$93,'Final Prices IND without CO2 '!$D268,'Historical Data'!$A$2:$A$93,'Final Prices IND without CO2 '!$C268)</f>
        <v>41.629132403524622</v>
      </c>
      <c r="Z268" s="10">
        <f>SUMIFS('Historical Data'!T$2:T$93,'Historical Data'!$B$2:$B$93,'Final Prices IND without CO2 '!$D268,'Historical Data'!$A$2:$A$93,'Final Prices IND without CO2 '!$C268)</f>
        <v>28.445184799391292</v>
      </c>
      <c r="AA268" s="10">
        <f>SUMIFS('Historical Data'!U$2:U$93,'Historical Data'!$B$2:$B$93,'Final Prices IND without CO2 '!$D268,'Historical Data'!$A$2:$A$93,'Final Prices IND without CO2 '!$C268)</f>
        <v>38.854707698522652</v>
      </c>
      <c r="AB268" s="12">
        <f>AA268*'Projection of Coal-OIl-Gas-CO2'!P$28/'Projection of Coal-OIl-Gas-CO2'!O$28</f>
        <v>49.316825112528463</v>
      </c>
      <c r="AC268" s="12">
        <f>AB268*'Projection of Coal-OIl-Gas-CO2'!Q$28/'Projection of Coal-OIl-Gas-CO2'!P$28</f>
        <v>47.984597355374326</v>
      </c>
      <c r="AD268" s="12">
        <f>AC268*'Projection of Coal-OIl-Gas-CO2'!R$28/'Projection of Coal-OIl-Gas-CO2'!Q$28</f>
        <v>42.906889811952297</v>
      </c>
      <c r="AE268" s="12">
        <f>AD268*'Projection of Coal-OIl-Gas-CO2'!S$28/'Projection of Coal-OIl-Gas-CO2'!R$28</f>
        <v>42.222169426022162</v>
      </c>
      <c r="AF268" s="12">
        <f>AE268*'Projection of Coal-OIl-Gas-CO2'!T$28/'Projection of Coal-OIl-Gas-CO2'!S$28</f>
        <v>44.600302730825184</v>
      </c>
      <c r="AG268" s="12">
        <f>AF268*'Projection of Coal-OIl-Gas-CO2'!U$28/'Projection of Coal-OIl-Gas-CO2'!T$28</f>
        <v>46.882631413085242</v>
      </c>
      <c r="AH268" s="12">
        <f>AG268*'Projection of Coal-OIl-Gas-CO2'!V$28/'Projection of Coal-OIl-Gas-CO2'!U$28</f>
        <v>49.072477749961031</v>
      </c>
      <c r="AI268" s="12">
        <f>AH268*'Projection of Coal-OIl-Gas-CO2'!W$28/'Projection of Coal-OIl-Gas-CO2'!V$28</f>
        <v>50.872239473124111</v>
      </c>
      <c r="AJ268" s="12">
        <f>AI268*'Projection of Coal-OIl-Gas-CO2'!X$28/'Projection of Coal-OIl-Gas-CO2'!W$28</f>
        <v>50.939393775292238</v>
      </c>
      <c r="AK268" s="12">
        <f>AJ268*'Projection of Coal-OIl-Gas-CO2'!Y$28/'Projection of Coal-OIl-Gas-CO2'!X$28</f>
        <v>50.724140688524727</v>
      </c>
      <c r="AL268" s="12">
        <f>AK268*'Projection of Coal-OIl-Gas-CO2'!Z$28/'Projection of Coal-OIl-Gas-CO2'!Y$28</f>
        <v>50.51730928603471</v>
      </c>
      <c r="AM268" s="12">
        <f>AL268*'Projection of Coal-OIl-Gas-CO2'!AA$28/'Projection of Coal-OIl-Gas-CO2'!Z$28</f>
        <v>50.344260565478137</v>
      </c>
      <c r="AN268" s="12">
        <f>AM268*'Projection of Coal-OIl-Gas-CO2'!AB$28/'Projection of Coal-OIl-Gas-CO2'!AA$28</f>
        <v>50.185005608535398</v>
      </c>
      <c r="AO268" s="12">
        <f>AN268*'Projection of Coal-OIl-Gas-CO2'!AC$28/'Projection of Coal-OIl-Gas-CO2'!AB$28</f>
        <v>50.022234138738561</v>
      </c>
      <c r="AP268" s="12">
        <f>AO268*'Projection of Coal-OIl-Gas-CO2'!AD$28/'Projection of Coal-OIl-Gas-CO2'!AC$28</f>
        <v>49.856526545138919</v>
      </c>
      <c r="AQ268" s="12">
        <f>AP268*'Projection of Coal-OIl-Gas-CO2'!AE$28/'Projection of Coal-OIl-Gas-CO2'!AD$28</f>
        <v>49.677664164700055</v>
      </c>
      <c r="AR268" s="12">
        <f>AQ268*'Projection of Coal-OIl-Gas-CO2'!AF$28/'Projection of Coal-OIl-Gas-CO2'!AE$28</f>
        <v>49.485893585751278</v>
      </c>
      <c r="AS268" s="12">
        <f>AR268*'Projection of Coal-OIl-Gas-CO2'!AG$28/'Projection of Coal-OIl-Gas-CO2'!AF$28</f>
        <v>49.286104319629175</v>
      </c>
      <c r="AT268" s="12">
        <f>AS268*'Projection of Coal-OIl-Gas-CO2'!AH$28/'Projection of Coal-OIl-Gas-CO2'!AG$28</f>
        <v>49.081994362529421</v>
      </c>
      <c r="AU268" s="12">
        <f>AT268*'Projection of Coal-OIl-Gas-CO2'!AI$28/'Projection of Coal-OIl-Gas-CO2'!AH$28</f>
        <v>48.866019607314698</v>
      </c>
      <c r="AV268" s="12">
        <f>AU268*'Projection of Coal-OIl-Gas-CO2'!AJ$28/'Projection of Coal-OIl-Gas-CO2'!AI$28</f>
        <v>48.64165098116446</v>
      </c>
      <c r="AW268" s="12">
        <f>AV268*'Projection of Coal-OIl-Gas-CO2'!AK$28/'Projection of Coal-OIl-Gas-CO2'!AJ$28</f>
        <v>48.406047530964315</v>
      </c>
      <c r="AX268" s="12">
        <f>AW268*'Projection of Coal-OIl-Gas-CO2'!AL$28/'Projection of Coal-OIl-Gas-CO2'!AK$28</f>
        <v>48.162726126854949</v>
      </c>
      <c r="AY268" s="21">
        <f t="shared" si="300"/>
        <v>47.942135157455823</v>
      </c>
      <c r="AZ268" s="21">
        <f t="shared" si="301"/>
        <v>47.705707754542743</v>
      </c>
      <c r="BA268" s="21">
        <f t="shared" si="302"/>
        <v>47.470913862170846</v>
      </c>
      <c r="BB268" s="21">
        <f t="shared" si="303"/>
        <v>47.239320373427972</v>
      </c>
      <c r="BC268" s="21">
        <f t="shared" si="304"/>
        <v>47.008750814248742</v>
      </c>
      <c r="BD268" s="21">
        <f t="shared" si="305"/>
        <v>46.773418772110517</v>
      </c>
      <c r="BE268" s="21">
        <f t="shared" si="306"/>
        <v>46.541600011464141</v>
      </c>
      <c r="BF268" s="21">
        <f t="shared" si="307"/>
        <v>46.309441975865184</v>
      </c>
      <c r="BG268" s="21">
        <f t="shared" si="308"/>
        <v>46.076434110050229</v>
      </c>
      <c r="BH268" s="21">
        <f t="shared" si="309"/>
        <v>45.843346075355043</v>
      </c>
    </row>
    <row r="269" spans="1:60" x14ac:dyDescent="0.3">
      <c r="A269" s="9" t="s">
        <v>147</v>
      </c>
      <c r="B269" s="9" t="s">
        <v>118</v>
      </c>
      <c r="C269" s="9" t="s">
        <v>35</v>
      </c>
      <c r="D269" s="36" t="s">
        <v>83</v>
      </c>
      <c r="E269" s="36" t="s">
        <v>79</v>
      </c>
      <c r="F269" s="36" t="s">
        <v>90</v>
      </c>
      <c r="G269" s="36" t="s">
        <v>90</v>
      </c>
      <c r="H269" s="36" t="s">
        <v>80</v>
      </c>
      <c r="I269" s="9" t="s">
        <v>145</v>
      </c>
      <c r="J269" s="10">
        <f>SUMIFS('Historical Data'!D$2:D$93,'Historical Data'!$B$2:$B$93,'Final Prices IND without CO2 '!$D269,'Historical Data'!$A$2:$A$93,'Final Prices IND without CO2 '!$C269)</f>
        <v>28.174833522820311</v>
      </c>
      <c r="K269" s="10">
        <f>SUMIFS('Historical Data'!E$2:E$93,'Historical Data'!$B$2:$B$93,'Final Prices IND without CO2 '!$D269,'Historical Data'!$A$2:$A$93,'Final Prices IND without CO2 '!$C269)</f>
        <v>25.738537678391051</v>
      </c>
      <c r="L269" s="10">
        <f>SUMIFS('Historical Data'!F$2:F$93,'Historical Data'!$B$2:$B$93,'Final Prices IND without CO2 '!$D269,'Historical Data'!$A$2:$A$93,'Final Prices IND without CO2 '!$C269)</f>
        <v>26.820660709629774</v>
      </c>
      <c r="M269" s="10">
        <f>SUMIFS('Historical Data'!G$2:G$93,'Historical Data'!$B$2:$B$93,'Final Prices IND without CO2 '!$D269,'Historical Data'!$A$2:$A$93,'Final Prices IND without CO2 '!$C269)</f>
        <v>26.851942976257195</v>
      </c>
      <c r="N269" s="10">
        <f>SUMIFS('Historical Data'!H$2:H$93,'Historical Data'!$B$2:$B$93,'Final Prices IND without CO2 '!$D269,'Historical Data'!$A$2:$A$93,'Final Prices IND without CO2 '!$C269)</f>
        <v>25.641188805558617</v>
      </c>
      <c r="O269" s="10">
        <f>SUMIFS('Historical Data'!I$2:I$93,'Historical Data'!$B$2:$B$93,'Final Prices IND without CO2 '!$D269,'Historical Data'!$A$2:$A$93,'Final Prices IND without CO2 '!$C269)</f>
        <v>26.51588405595859</v>
      </c>
      <c r="P269" s="10">
        <f>SUMIFS('Historical Data'!J$2:J$93,'Historical Data'!$B$2:$B$93,'Final Prices IND without CO2 '!$D269,'Historical Data'!$A$2:$A$93,'Final Prices IND without CO2 '!$C269)</f>
        <v>32.443098748214595</v>
      </c>
      <c r="Q269" s="10">
        <f>SUMIFS('Historical Data'!K$2:K$93,'Historical Data'!$B$2:$B$93,'Final Prices IND without CO2 '!$D269,'Historical Data'!$A$2:$A$93,'Final Prices IND without CO2 '!$C269)</f>
        <v>29.523140363819312</v>
      </c>
      <c r="R269" s="10">
        <f>SUMIFS('Historical Data'!L$2:L$93,'Historical Data'!$B$2:$B$93,'Final Prices IND without CO2 '!$D269,'Historical Data'!$A$2:$A$93,'Final Prices IND without CO2 '!$C269)</f>
        <v>36.602134318292975</v>
      </c>
      <c r="S269" s="10">
        <f>SUMIFS('Historical Data'!M$2:M$93,'Historical Data'!$B$2:$B$93,'Final Prices IND without CO2 '!$D269,'Historical Data'!$A$2:$A$93,'Final Prices IND without CO2 '!$C269)</f>
        <v>23.495477464169966</v>
      </c>
      <c r="T269" s="10">
        <f>SUMIFS('Historical Data'!N$2:N$93,'Historical Data'!$B$2:$B$93,'Final Prices IND without CO2 '!$D269,'Historical Data'!$A$2:$A$93,'Final Prices IND without CO2 '!$C269)</f>
        <v>33.305536743288954</v>
      </c>
      <c r="U269" s="10">
        <f>SUMIFS('Historical Data'!O$2:O$93,'Historical Data'!$B$2:$B$93,'Final Prices IND without CO2 '!$D269,'Historical Data'!$A$2:$A$93,'Final Prices IND without CO2 '!$C269)</f>
        <v>42.270528309166437</v>
      </c>
      <c r="V269" s="10">
        <f>SUMIFS('Historical Data'!P$2:P$93,'Historical Data'!$B$2:$B$93,'Final Prices IND without CO2 '!$D269,'Historical Data'!$A$2:$A$93,'Final Prices IND without CO2 '!$C269)</f>
        <v>51.075588958591894</v>
      </c>
      <c r="W269" s="10">
        <f>SUMIFS('Historical Data'!Q$2:Q$93,'Historical Data'!$B$2:$B$93,'Final Prices IND without CO2 '!$D269,'Historical Data'!$A$2:$A$93,'Final Prices IND without CO2 '!$C269)</f>
        <v>46.055962736920357</v>
      </c>
      <c r="X269" s="10">
        <f>SUMIFS('Historical Data'!R$2:R$93,'Historical Data'!$B$2:$B$93,'Final Prices IND without CO2 '!$D269,'Historical Data'!$A$2:$A$93,'Final Prices IND without CO2 '!$C269)</f>
        <v>42.880046595779305</v>
      </c>
      <c r="Y269" s="10">
        <f>SUMIFS('Historical Data'!S$2:S$93,'Historical Data'!$B$2:$B$93,'Final Prices IND without CO2 '!$D269,'Historical Data'!$A$2:$A$93,'Final Prices IND without CO2 '!$C269)</f>
        <v>31.702883099101264</v>
      </c>
      <c r="Z269" s="10">
        <f>SUMIFS('Historical Data'!T$2:T$93,'Historical Data'!$B$2:$B$93,'Final Prices IND without CO2 '!$D269,'Historical Data'!$A$2:$A$93,'Final Prices IND without CO2 '!$C269)</f>
        <v>22.17508214458385</v>
      </c>
      <c r="AA269" s="10">
        <f>SUMIFS('Historical Data'!U$2:U$93,'Historical Data'!$B$2:$B$93,'Final Prices IND without CO2 '!$D269,'Historical Data'!$A$2:$A$93,'Final Prices IND without CO2 '!$C269)</f>
        <v>30.290059319177704</v>
      </c>
      <c r="AB269" s="12">
        <f>AA269*'Projection of Coal-OIl-Gas-CO2'!P$28/'Projection of Coal-OIl-Gas-CO2'!O$28</f>
        <v>38.446037728107726</v>
      </c>
      <c r="AC269" s="12">
        <f>AB269*'Projection of Coal-OIl-Gas-CO2'!Q$28/'Projection of Coal-OIl-Gas-CO2'!P$28</f>
        <v>37.4074696836906</v>
      </c>
      <c r="AD269" s="12">
        <f>AC269*'Projection of Coal-OIl-Gas-CO2'!R$28/'Projection of Coal-OIl-Gas-CO2'!Q$28</f>
        <v>33.449028820126017</v>
      </c>
      <c r="AE269" s="12">
        <f>AD269*'Projection of Coal-OIl-Gas-CO2'!S$28/'Projection of Coal-OIl-Gas-CO2'!R$28</f>
        <v>32.915239677564465</v>
      </c>
      <c r="AF269" s="12">
        <f>AE269*'Projection of Coal-OIl-Gas-CO2'!T$28/'Projection of Coal-OIl-Gas-CO2'!S$28</f>
        <v>34.769166862664207</v>
      </c>
      <c r="AG269" s="12">
        <f>AF269*'Projection of Coal-OIl-Gas-CO2'!U$28/'Projection of Coal-OIl-Gas-CO2'!T$28</f>
        <v>36.548407404323115</v>
      </c>
      <c r="AH269" s="12">
        <f>AG269*'Projection of Coal-OIl-Gas-CO2'!V$28/'Projection of Coal-OIl-Gas-CO2'!U$28</f>
        <v>38.255551258254968</v>
      </c>
      <c r="AI269" s="12">
        <f>AH269*'Projection of Coal-OIl-Gas-CO2'!W$28/'Projection of Coal-OIl-Gas-CO2'!V$28</f>
        <v>39.658595897735495</v>
      </c>
      <c r="AJ269" s="12">
        <f>AI269*'Projection of Coal-OIl-Gas-CO2'!X$28/'Projection of Coal-OIl-Gas-CO2'!W$28</f>
        <v>39.710947540990503</v>
      </c>
      <c r="AK269" s="12">
        <f>AJ269*'Projection of Coal-OIl-Gas-CO2'!Y$28/'Projection of Coal-OIl-Gas-CO2'!X$28</f>
        <v>39.543142166737951</v>
      </c>
      <c r="AL269" s="12">
        <f>AK269*'Projection of Coal-OIl-Gas-CO2'!Z$28/'Projection of Coal-OIl-Gas-CO2'!Y$28</f>
        <v>39.381902105453705</v>
      </c>
      <c r="AM269" s="12">
        <f>AL269*'Projection of Coal-OIl-Gas-CO2'!AA$28/'Projection of Coal-OIl-Gas-CO2'!Z$28</f>
        <v>39.246998091982881</v>
      </c>
      <c r="AN269" s="12">
        <f>AM269*'Projection of Coal-OIl-Gas-CO2'!AB$28/'Projection of Coal-OIl-Gas-CO2'!AA$28</f>
        <v>39.12284731648105</v>
      </c>
      <c r="AO269" s="12">
        <f>AN269*'Projection of Coal-OIl-Gas-CO2'!AC$28/'Projection of Coal-OIl-Gas-CO2'!AB$28</f>
        <v>38.995955164470253</v>
      </c>
      <c r="AP269" s="12">
        <f>AO269*'Projection of Coal-OIl-Gas-CO2'!AD$28/'Projection of Coal-OIl-Gas-CO2'!AC$28</f>
        <v>38.866774091259863</v>
      </c>
      <c r="AQ269" s="12">
        <f>AP269*'Projection of Coal-OIl-Gas-CO2'!AE$28/'Projection of Coal-OIl-Gas-CO2'!AD$28</f>
        <v>38.727337908764312</v>
      </c>
      <c r="AR269" s="12">
        <f>AQ269*'Projection of Coal-OIl-Gas-CO2'!AF$28/'Projection of Coal-OIl-Gas-CO2'!AE$28</f>
        <v>38.577838850449368</v>
      </c>
      <c r="AS269" s="12">
        <f>AR269*'Projection of Coal-OIl-Gas-CO2'!AG$28/'Projection of Coal-OIl-Gas-CO2'!AF$28</f>
        <v>38.422088644602276</v>
      </c>
      <c r="AT269" s="12">
        <f>AS269*'Projection of Coal-OIl-Gas-CO2'!AH$28/'Projection of Coal-OIl-Gas-CO2'!AG$28</f>
        <v>38.262970147143569</v>
      </c>
      <c r="AU269" s="12">
        <f>AT269*'Projection of Coal-OIl-Gas-CO2'!AI$28/'Projection of Coal-OIl-Gas-CO2'!AH$28</f>
        <v>38.094602180058139</v>
      </c>
      <c r="AV269" s="12">
        <f>AU269*'Projection of Coal-OIl-Gas-CO2'!AJ$28/'Projection of Coal-OIl-Gas-CO2'!AI$28</f>
        <v>37.919690582519301</v>
      </c>
      <c r="AW269" s="12">
        <f>AV269*'Projection of Coal-OIl-Gas-CO2'!AK$28/'Projection of Coal-OIl-Gas-CO2'!AJ$28</f>
        <v>37.736020625773321</v>
      </c>
      <c r="AX269" s="12">
        <f>AW269*'Projection of Coal-OIl-Gas-CO2'!AL$28/'Projection of Coal-OIl-Gas-CO2'!AK$28</f>
        <v>37.546333964859933</v>
      </c>
      <c r="AY269" s="21">
        <f t="shared" si="300"/>
        <v>37.374367324415175</v>
      </c>
      <c r="AZ269" s="21">
        <f t="shared" si="301"/>
        <v>37.190055036841557</v>
      </c>
      <c r="BA269" s="21">
        <f t="shared" si="302"/>
        <v>37.00701618906777</v>
      </c>
      <c r="BB269" s="21">
        <f t="shared" si="303"/>
        <v>36.826472287762726</v>
      </c>
      <c r="BC269" s="21">
        <f t="shared" si="304"/>
        <v>36.646726613726855</v>
      </c>
      <c r="BD269" s="21">
        <f t="shared" si="305"/>
        <v>36.463268239226181</v>
      </c>
      <c r="BE269" s="21">
        <f t="shared" si="306"/>
        <v>36.282548722153535</v>
      </c>
      <c r="BF269" s="21">
        <f t="shared" si="307"/>
        <v>36.10156471567791</v>
      </c>
      <c r="BG269" s="21">
        <f t="shared" si="308"/>
        <v>35.919918204986573</v>
      </c>
      <c r="BH269" s="21">
        <f t="shared" si="309"/>
        <v>35.738209196845617</v>
      </c>
    </row>
    <row r="270" spans="1:60" x14ac:dyDescent="0.3">
      <c r="A270" s="9" t="s">
        <v>147</v>
      </c>
      <c r="B270" s="9" t="s">
        <v>118</v>
      </c>
      <c r="C270" s="9" t="s">
        <v>37</v>
      </c>
      <c r="D270" s="36" t="s">
        <v>83</v>
      </c>
      <c r="E270" s="36" t="s">
        <v>79</v>
      </c>
      <c r="F270" s="36" t="s">
        <v>90</v>
      </c>
      <c r="G270" s="36" t="s">
        <v>90</v>
      </c>
      <c r="H270" s="36" t="s">
        <v>80</v>
      </c>
      <c r="I270" s="9" t="s">
        <v>145</v>
      </c>
      <c r="J270" s="10">
        <f>SUMIFS('Historical Data'!D$2:D$93,'Historical Data'!$B$2:$B$93,'Final Prices IND without CO2 '!$D270,'Historical Data'!$A$2:$A$93,'Final Prices IND without CO2 '!$C270)</f>
        <v>32.446783333370057</v>
      </c>
      <c r="K270" s="10">
        <f>SUMIFS('Historical Data'!E$2:E$93,'Historical Data'!$B$2:$B$93,'Final Prices IND without CO2 '!$D270,'Historical Data'!$A$2:$A$93,'Final Prices IND without CO2 '!$C270)</f>
        <v>29.64108926117051</v>
      </c>
      <c r="L270" s="10">
        <f>SUMIFS('Historical Data'!F$2:F$93,'Historical Data'!$B$2:$B$93,'Final Prices IND without CO2 '!$D270,'Historical Data'!$A$2:$A$93,'Final Prices IND without CO2 '!$C270)</f>
        <v>30.887286918601699</v>
      </c>
      <c r="M270" s="10">
        <f>SUMIFS('Historical Data'!G$2:G$93,'Historical Data'!$B$2:$B$93,'Final Prices IND without CO2 '!$D270,'Historical Data'!$A$2:$A$93,'Final Prices IND without CO2 '!$C270)</f>
        <v>30.923312293041427</v>
      </c>
      <c r="N270" s="10">
        <f>SUMIFS('Historical Data'!H$2:H$93,'Historical Data'!$B$2:$B$93,'Final Prices IND without CO2 '!$D270,'Historical Data'!$A$2:$A$93,'Final Prices IND without CO2 '!$C270)</f>
        <v>29.528980070463721</v>
      </c>
      <c r="O270" s="10">
        <f>SUMIFS('Historical Data'!I$2:I$93,'Historical Data'!$B$2:$B$93,'Final Prices IND without CO2 '!$D270,'Historical Data'!$A$2:$A$93,'Final Prices IND without CO2 '!$C270)</f>
        <v>34.091760875785177</v>
      </c>
      <c r="P270" s="10">
        <f>SUMIFS('Historical Data'!J$2:J$93,'Historical Data'!$B$2:$B$93,'Final Prices IND without CO2 '!$D270,'Historical Data'!$A$2:$A$93,'Final Prices IND without CO2 '!$C270)</f>
        <v>40.055686047741375</v>
      </c>
      <c r="Q270" s="10">
        <f>SUMIFS('Historical Data'!K$2:K$93,'Historical Data'!$B$2:$B$93,'Final Prices IND without CO2 '!$D270,'Historical Data'!$A$2:$A$93,'Final Prices IND without CO2 '!$C270)</f>
        <v>37.878219659877033</v>
      </c>
      <c r="R270" s="10">
        <f>SUMIFS('Historical Data'!L$2:L$93,'Historical Data'!$B$2:$B$93,'Final Prices IND without CO2 '!$D270,'Historical Data'!$A$2:$A$93,'Final Prices IND without CO2 '!$C270)</f>
        <v>47.870929553712301</v>
      </c>
      <c r="S270" s="10">
        <f>SUMIFS('Historical Data'!M$2:M$93,'Historical Data'!$B$2:$B$93,'Final Prices IND without CO2 '!$D270,'Historical Data'!$A$2:$A$93,'Final Prices IND without CO2 '!$C270)</f>
        <v>36.281361946421875</v>
      </c>
      <c r="T270" s="10">
        <f>SUMIFS('Historical Data'!N$2:N$93,'Historical Data'!$B$2:$B$93,'Final Prices IND without CO2 '!$D270,'Historical Data'!$A$2:$A$93,'Final Prices IND without CO2 '!$C270)</f>
        <v>46.503807825788492</v>
      </c>
      <c r="U270" s="10">
        <f>SUMIFS('Historical Data'!O$2:O$93,'Historical Data'!$B$2:$B$93,'Final Prices IND without CO2 '!$D270,'Historical Data'!$A$2:$A$93,'Final Prices IND without CO2 '!$C270)</f>
        <v>56.481502581849888</v>
      </c>
      <c r="V270" s="10">
        <f>SUMIFS('Historical Data'!P$2:P$93,'Historical Data'!$B$2:$B$93,'Final Prices IND without CO2 '!$D270,'Historical Data'!$A$2:$A$93,'Final Prices IND without CO2 '!$C270)</f>
        <v>63.711059407633861</v>
      </c>
      <c r="W270" s="10">
        <f>SUMIFS('Historical Data'!Q$2:Q$93,'Historical Data'!$B$2:$B$93,'Final Prices IND without CO2 '!$D270,'Historical Data'!$A$2:$A$93,'Final Prices IND without CO2 '!$C270)</f>
        <v>59.317253622158269</v>
      </c>
      <c r="X270" s="10">
        <f>SUMIFS('Historical Data'!R$2:R$93,'Historical Data'!$B$2:$B$93,'Final Prices IND without CO2 '!$D270,'Historical Data'!$A$2:$A$93,'Final Prices IND without CO2 '!$C270)</f>
        <v>59.854646716362311</v>
      </c>
      <c r="Y270" s="10">
        <f>SUMIFS('Historical Data'!S$2:S$93,'Historical Data'!$B$2:$B$93,'Final Prices IND without CO2 '!$D270,'Historical Data'!$A$2:$A$93,'Final Prices IND without CO2 '!$C270)</f>
        <v>44.931009353501025</v>
      </c>
      <c r="Z270" s="10">
        <f>SUMIFS('Historical Data'!T$2:T$93,'Historical Data'!$B$2:$B$93,'Final Prices IND without CO2 '!$D270,'Historical Data'!$A$2:$A$93,'Final Prices IND without CO2 '!$C270)</f>
        <v>39.734677285946134</v>
      </c>
      <c r="AA270" s="10">
        <f>SUMIFS('Historical Data'!U$2:U$93,'Historical Data'!$B$2:$B$93,'Final Prices IND without CO2 '!$D270,'Historical Data'!$A$2:$A$93,'Final Prices IND without CO2 '!$C270)</f>
        <v>46.195047564136487</v>
      </c>
      <c r="AB270" s="12">
        <f>AA270*'Projection of Coal-OIl-Gas-CO2'!P$28/'Projection of Coal-OIl-Gas-CO2'!O$28</f>
        <v>58.633643559029409</v>
      </c>
      <c r="AC270" s="12">
        <f>AB270*'Projection of Coal-OIl-Gas-CO2'!Q$28/'Projection of Coal-OIl-Gas-CO2'!P$28</f>
        <v>57.049734471731391</v>
      </c>
      <c r="AD270" s="12">
        <f>AC270*'Projection of Coal-OIl-Gas-CO2'!R$28/'Projection of Coal-OIl-Gas-CO2'!Q$28</f>
        <v>51.012758378508231</v>
      </c>
      <c r="AE270" s="12">
        <f>AD270*'Projection of Coal-OIl-Gas-CO2'!S$28/'Projection of Coal-OIl-Gas-CO2'!R$28</f>
        <v>50.198682229960106</v>
      </c>
      <c r="AF270" s="12">
        <f>AE270*'Projection of Coal-OIl-Gas-CO2'!T$28/'Projection of Coal-OIl-Gas-CO2'!S$28</f>
        <v>53.026086877593315</v>
      </c>
      <c r="AG270" s="12">
        <f>AF270*'Projection of Coal-OIl-Gas-CO2'!U$28/'Projection of Coal-OIl-Gas-CO2'!T$28</f>
        <v>55.739587719037182</v>
      </c>
      <c r="AH270" s="12">
        <f>AG270*'Projection of Coal-OIl-Gas-CO2'!V$28/'Projection of Coal-OIl-Gas-CO2'!U$28</f>
        <v>58.343134668226391</v>
      </c>
      <c r="AI270" s="12">
        <f>AH270*'Projection of Coal-OIl-Gas-CO2'!W$28/'Projection of Coal-OIl-Gas-CO2'!V$28</f>
        <v>60.482903137229485</v>
      </c>
      <c r="AJ270" s="12">
        <f>AI270*'Projection of Coal-OIl-Gas-CO2'!X$28/'Projection of Coal-OIl-Gas-CO2'!W$28</f>
        <v>60.562744071997635</v>
      </c>
      <c r="AK270" s="12">
        <f>AJ270*'Projection of Coal-OIl-Gas-CO2'!Y$28/'Projection of Coal-OIl-Gas-CO2'!X$28</f>
        <v>60.306825879054166</v>
      </c>
      <c r="AL270" s="12">
        <f>AK270*'Projection of Coal-OIl-Gas-CO2'!Z$28/'Projection of Coal-OIl-Gas-CO2'!Y$28</f>
        <v>60.060920375146679</v>
      </c>
      <c r="AM270" s="12">
        <f>AL270*'Projection of Coal-OIl-Gas-CO2'!AA$28/'Projection of Coal-OIl-Gas-CO2'!Z$28</f>
        <v>59.855179697876636</v>
      </c>
      <c r="AN270" s="12">
        <f>AM270*'Projection of Coal-OIl-Gas-CO2'!AB$28/'Projection of Coal-OIl-Gas-CO2'!AA$28</f>
        <v>59.665838669554503</v>
      </c>
      <c r="AO270" s="12">
        <f>AN270*'Projection of Coal-OIl-Gas-CO2'!AC$28/'Projection of Coal-OIl-Gas-CO2'!AB$28</f>
        <v>59.472316797052159</v>
      </c>
      <c r="AP270" s="12">
        <f>AO270*'Projection of Coal-OIl-Gas-CO2'!AD$28/'Projection of Coal-OIl-Gas-CO2'!AC$28</f>
        <v>59.275304115153517</v>
      </c>
      <c r="AQ270" s="12">
        <f>AP270*'Projection of Coal-OIl-Gas-CO2'!AE$28/'Projection of Coal-OIl-Gas-CO2'!AD$28</f>
        <v>59.062651475068876</v>
      </c>
      <c r="AR270" s="12">
        <f>AQ270*'Projection of Coal-OIl-Gas-CO2'!AF$28/'Projection of Coal-OIl-Gas-CO2'!AE$28</f>
        <v>58.834652050013936</v>
      </c>
      <c r="AS270" s="12">
        <f>AR270*'Projection of Coal-OIl-Gas-CO2'!AG$28/'Projection of Coal-OIl-Gas-CO2'!AF$28</f>
        <v>58.597119066290951</v>
      </c>
      <c r="AT270" s="12">
        <f>AS270*'Projection of Coal-OIl-Gas-CO2'!AH$28/'Projection of Coal-OIl-Gas-CO2'!AG$28</f>
        <v>58.354449136827164</v>
      </c>
      <c r="AU270" s="12">
        <f>AT270*'Projection of Coal-OIl-Gas-CO2'!AI$28/'Projection of Coal-OIl-Gas-CO2'!AH$28</f>
        <v>58.097672939533155</v>
      </c>
      <c r="AV270" s="12">
        <f>AU270*'Projection of Coal-OIl-Gas-CO2'!AJ$28/'Projection of Coal-OIl-Gas-CO2'!AI$28</f>
        <v>57.830917120976217</v>
      </c>
      <c r="AW270" s="12">
        <f>AV270*'Projection of Coal-OIl-Gas-CO2'!AK$28/'Projection of Coal-OIl-Gas-CO2'!AJ$28</f>
        <v>57.550804021870746</v>
      </c>
      <c r="AX270" s="12">
        <f>AW270*'Projection of Coal-OIl-Gas-CO2'!AL$28/'Projection of Coal-OIl-Gas-CO2'!AK$28</f>
        <v>57.26151491118128</v>
      </c>
      <c r="AY270" s="21">
        <f t="shared" si="300"/>
        <v>56.99925041539143</v>
      </c>
      <c r="AZ270" s="21">
        <f t="shared" si="301"/>
        <v>56.718157704367059</v>
      </c>
      <c r="BA270" s="21">
        <f t="shared" si="302"/>
        <v>56.439007102848109</v>
      </c>
      <c r="BB270" s="21">
        <f t="shared" si="303"/>
        <v>56.163661517673859</v>
      </c>
      <c r="BC270" s="21">
        <f t="shared" si="304"/>
        <v>55.889533300424887</v>
      </c>
      <c r="BD270" s="21">
        <f t="shared" si="305"/>
        <v>55.609742883153217</v>
      </c>
      <c r="BE270" s="21">
        <f t="shared" si="306"/>
        <v>55.334129468238189</v>
      </c>
      <c r="BF270" s="21">
        <f t="shared" si="307"/>
        <v>55.058112683345485</v>
      </c>
      <c r="BG270" s="21">
        <f t="shared" si="308"/>
        <v>54.78108552031415</v>
      </c>
      <c r="BH270" s="21">
        <f t="shared" si="309"/>
        <v>54.503963043086401</v>
      </c>
    </row>
    <row r="271" spans="1:60" x14ac:dyDescent="0.3">
      <c r="A271" s="9" t="s">
        <v>147</v>
      </c>
      <c r="B271" s="9" t="s">
        <v>118</v>
      </c>
      <c r="C271" s="9" t="s">
        <v>39</v>
      </c>
      <c r="D271" s="36" t="s">
        <v>83</v>
      </c>
      <c r="E271" s="36" t="s">
        <v>79</v>
      </c>
      <c r="F271" s="36" t="s">
        <v>90</v>
      </c>
      <c r="G271" s="36" t="s">
        <v>90</v>
      </c>
      <c r="H271" s="36" t="s">
        <v>80</v>
      </c>
      <c r="I271" s="9" t="s">
        <v>145</v>
      </c>
      <c r="J271" s="10">
        <f>SUMIFS('Historical Data'!D$2:D$93,'Historical Data'!$B$2:$B$93,'Final Prices IND without CO2 '!$D271,'Historical Data'!$A$2:$A$93,'Final Prices IND without CO2 '!$C271)</f>
        <v>31.559552008433059</v>
      </c>
      <c r="K271" s="10">
        <f>SUMIFS('Historical Data'!E$2:E$93,'Historical Data'!$B$2:$B$93,'Final Prices IND without CO2 '!$D271,'Historical Data'!$A$2:$A$93,'Final Prices IND without CO2 '!$C271)</f>
        <v>27.428462980497059</v>
      </c>
      <c r="L271" s="10">
        <f>SUMIFS('Historical Data'!F$2:F$93,'Historical Data'!$B$2:$B$93,'Final Prices IND without CO2 '!$D271,'Historical Data'!$A$2:$A$93,'Final Prices IND without CO2 '!$C271)</f>
        <v>28.148576730876393</v>
      </c>
      <c r="M271" s="10">
        <f>SUMIFS('Historical Data'!G$2:G$93,'Historical Data'!$B$2:$B$93,'Final Prices IND without CO2 '!$D271,'Historical Data'!$A$2:$A$93,'Final Prices IND without CO2 '!$C271)</f>
        <v>27.864260938416589</v>
      </c>
      <c r="N271" s="10">
        <f>SUMIFS('Historical Data'!H$2:H$93,'Historical Data'!$B$2:$B$93,'Final Prices IND without CO2 '!$D271,'Historical Data'!$A$2:$A$93,'Final Prices IND without CO2 '!$C271)</f>
        <v>24.904772905596229</v>
      </c>
      <c r="O271" s="10">
        <f>SUMIFS('Historical Data'!I$2:I$93,'Historical Data'!$B$2:$B$93,'Final Prices IND without CO2 '!$D271,'Historical Data'!$A$2:$A$93,'Final Prices IND without CO2 '!$C271)</f>
        <v>32.857525305955697</v>
      </c>
      <c r="P271" s="10">
        <f>SUMIFS('Historical Data'!J$2:J$93,'Historical Data'!$B$2:$B$93,'Final Prices IND without CO2 '!$D271,'Historical Data'!$A$2:$A$93,'Final Prices IND without CO2 '!$C271)</f>
        <v>36.451203729322891</v>
      </c>
      <c r="Q271" s="10">
        <f>SUMIFS('Historical Data'!K$2:K$93,'Historical Data'!$B$2:$B$93,'Final Prices IND without CO2 '!$D271,'Historical Data'!$A$2:$A$93,'Final Prices IND without CO2 '!$C271)</f>
        <v>34.726590394645427</v>
      </c>
      <c r="R271" s="10">
        <f>SUMIFS('Historical Data'!L$2:L$93,'Historical Data'!$B$2:$B$93,'Final Prices IND without CO2 '!$D271,'Historical Data'!$A$2:$A$93,'Final Prices IND without CO2 '!$C271)</f>
        <v>43.166857615216102</v>
      </c>
      <c r="S271" s="10">
        <f>SUMIFS('Historical Data'!M$2:M$93,'Historical Data'!$B$2:$B$93,'Final Prices IND without CO2 '!$D271,'Historical Data'!$A$2:$A$93,'Final Prices IND without CO2 '!$C271)</f>
        <v>32.478968730406734</v>
      </c>
      <c r="T271" s="10">
        <f>SUMIFS('Historical Data'!N$2:N$93,'Historical Data'!$B$2:$B$93,'Final Prices IND without CO2 '!$D271,'Historical Data'!$A$2:$A$93,'Final Prices IND without CO2 '!$C271)</f>
        <v>41.054074514741451</v>
      </c>
      <c r="U271" s="10">
        <f>SUMIFS('Historical Data'!O$2:O$93,'Historical Data'!$B$2:$B$93,'Final Prices IND without CO2 '!$D271,'Historical Data'!$A$2:$A$93,'Final Prices IND without CO2 '!$C271)</f>
        <v>49.371585323226192</v>
      </c>
      <c r="V271" s="10">
        <f>SUMIFS('Historical Data'!P$2:P$93,'Historical Data'!$B$2:$B$93,'Final Prices IND without CO2 '!$D271,'Historical Data'!$A$2:$A$93,'Final Prices IND without CO2 '!$C271)</f>
        <v>55.244622946943018</v>
      </c>
      <c r="W271" s="10">
        <f>SUMIFS('Historical Data'!Q$2:Q$93,'Historical Data'!$B$2:$B$93,'Final Prices IND without CO2 '!$D271,'Historical Data'!$A$2:$A$93,'Final Prices IND without CO2 '!$C271)</f>
        <v>50.680581395359496</v>
      </c>
      <c r="X271" s="10">
        <f>SUMIFS('Historical Data'!R$2:R$93,'Historical Data'!$B$2:$B$93,'Final Prices IND without CO2 '!$D271,'Historical Data'!$A$2:$A$93,'Final Prices IND without CO2 '!$C271)</f>
        <v>48.003912018812734</v>
      </c>
      <c r="Y271" s="10">
        <f>SUMIFS('Historical Data'!S$2:S$93,'Historical Data'!$B$2:$B$93,'Final Prices IND without CO2 '!$D271,'Historical Data'!$A$2:$A$93,'Final Prices IND without CO2 '!$C271)</f>
        <v>31.487260467559111</v>
      </c>
      <c r="Z271" s="10">
        <f>SUMIFS('Historical Data'!T$2:T$93,'Historical Data'!$B$2:$B$93,'Final Prices IND without CO2 '!$D271,'Historical Data'!$A$2:$A$93,'Final Prices IND without CO2 '!$C271)</f>
        <v>25.473667145987093</v>
      </c>
      <c r="AA271" s="10">
        <f>SUMIFS('Historical Data'!U$2:U$93,'Historical Data'!$B$2:$B$93,'Final Prices IND without CO2 '!$D271,'Historical Data'!$A$2:$A$93,'Final Prices IND without CO2 '!$C271)</f>
        <v>32.557940475433142</v>
      </c>
      <c r="AB271" s="12">
        <f>AA271*'Projection of Coal-OIl-Gas-CO2'!P$28/'Projection of Coal-OIl-Gas-CO2'!O$28</f>
        <v>41.324574332394192</v>
      </c>
      <c r="AC271" s="12">
        <f>AB271*'Projection of Coal-OIl-Gas-CO2'!Q$28/'Projection of Coal-OIl-Gas-CO2'!P$28</f>
        <v>40.208246489866283</v>
      </c>
      <c r="AD271" s="12">
        <f>AC271*'Projection of Coal-OIl-Gas-CO2'!R$28/'Projection of Coal-OIl-Gas-CO2'!Q$28</f>
        <v>35.953428740801655</v>
      </c>
      <c r="AE271" s="12">
        <f>AD271*'Projection of Coal-OIl-Gas-CO2'!S$28/'Projection of Coal-OIl-Gas-CO2'!R$28</f>
        <v>35.379673669977208</v>
      </c>
      <c r="AF271" s="12">
        <f>AE271*'Projection of Coal-OIl-Gas-CO2'!T$28/'Projection of Coal-OIl-Gas-CO2'!S$28</f>
        <v>37.372408325998457</v>
      </c>
      <c r="AG271" s="12">
        <f>AF271*'Projection of Coal-OIl-Gas-CO2'!U$28/'Projection of Coal-OIl-Gas-CO2'!T$28</f>
        <v>39.284864390755374</v>
      </c>
      <c r="AH271" s="12">
        <f>AG271*'Projection of Coal-OIl-Gas-CO2'!V$28/'Projection of Coal-OIl-Gas-CO2'!U$28</f>
        <v>41.119825735453844</v>
      </c>
      <c r="AI271" s="12">
        <f>AH271*'Projection of Coal-OIl-Gas-CO2'!W$28/'Projection of Coal-OIl-Gas-CO2'!V$28</f>
        <v>42.627919310815741</v>
      </c>
      <c r="AJ271" s="12">
        <f>AI271*'Projection of Coal-OIl-Gas-CO2'!X$28/'Projection of Coal-OIl-Gas-CO2'!W$28</f>
        <v>42.684190632932584</v>
      </c>
      <c r="AK271" s="12">
        <f>AJ271*'Projection of Coal-OIl-Gas-CO2'!Y$28/'Projection of Coal-OIl-Gas-CO2'!X$28</f>
        <v>42.503821313453791</v>
      </c>
      <c r="AL271" s="12">
        <f>AK271*'Projection of Coal-OIl-Gas-CO2'!Z$28/'Projection of Coal-OIl-Gas-CO2'!Y$28</f>
        <v>42.330508865887076</v>
      </c>
      <c r="AM271" s="12">
        <f>AL271*'Projection of Coal-OIl-Gas-CO2'!AA$28/'Projection of Coal-OIl-Gas-CO2'!Z$28</f>
        <v>42.18550430203998</v>
      </c>
      <c r="AN271" s="12">
        <f>AM271*'Projection of Coal-OIl-Gas-CO2'!AB$28/'Projection of Coal-OIl-Gas-CO2'!AA$28</f>
        <v>42.052058093956518</v>
      </c>
      <c r="AO271" s="12">
        <f>AN271*'Projection of Coal-OIl-Gas-CO2'!AC$28/'Projection of Coal-OIl-Gas-CO2'!AB$28</f>
        <v>41.915665256675034</v>
      </c>
      <c r="AP271" s="12">
        <f>AO271*'Projection of Coal-OIl-Gas-CO2'!AD$28/'Projection of Coal-OIl-Gas-CO2'!AC$28</f>
        <v>41.776812121796105</v>
      </c>
      <c r="AQ271" s="12">
        <f>AP271*'Projection of Coal-OIl-Gas-CO2'!AE$28/'Projection of Coal-OIl-Gas-CO2'!AD$28</f>
        <v>41.626936055791255</v>
      </c>
      <c r="AR271" s="12">
        <f>AQ271*'Projection of Coal-OIl-Gas-CO2'!AF$28/'Projection of Coal-OIl-Gas-CO2'!AE$28</f>
        <v>41.466243685054643</v>
      </c>
      <c r="AS271" s="12">
        <f>AR271*'Projection of Coal-OIl-Gas-CO2'!AG$28/'Projection of Coal-OIl-Gas-CO2'!AF$28</f>
        <v>41.298832130076427</v>
      </c>
      <c r="AT271" s="12">
        <f>AS271*'Projection of Coal-OIl-Gas-CO2'!AH$28/'Projection of Coal-OIl-Gas-CO2'!AG$28</f>
        <v>41.127800092330595</v>
      </c>
      <c r="AU271" s="12">
        <f>AT271*'Projection of Coal-OIl-Gas-CO2'!AI$28/'Projection of Coal-OIl-Gas-CO2'!AH$28</f>
        <v>40.946826057497113</v>
      </c>
      <c r="AV271" s="12">
        <f>AU271*'Projection of Coal-OIl-Gas-CO2'!AJ$28/'Projection of Coal-OIl-Gas-CO2'!AI$28</f>
        <v>40.758818456682448</v>
      </c>
      <c r="AW271" s="12">
        <f>AV271*'Projection of Coal-OIl-Gas-CO2'!AK$28/'Projection of Coal-OIl-Gas-CO2'!AJ$28</f>
        <v>40.561396739681228</v>
      </c>
      <c r="AX271" s="12">
        <f>AW271*'Projection of Coal-OIl-Gas-CO2'!AL$28/'Projection of Coal-OIl-Gas-CO2'!AK$28</f>
        <v>40.357507835076426</v>
      </c>
      <c r="AY271" s="21">
        <f t="shared" si="300"/>
        <v>40.172665686556286</v>
      </c>
      <c r="AZ271" s="21">
        <f t="shared" si="301"/>
        <v>39.974553546052391</v>
      </c>
      <c r="BA271" s="21">
        <f t="shared" si="302"/>
        <v>39.777810190494222</v>
      </c>
      <c r="BB271" s="21">
        <f t="shared" si="303"/>
        <v>39.583748583352701</v>
      </c>
      <c r="BC271" s="21">
        <f t="shared" si="304"/>
        <v>39.390544968453526</v>
      </c>
      <c r="BD271" s="21">
        <f t="shared" si="305"/>
        <v>39.193350675310228</v>
      </c>
      <c r="BE271" s="21">
        <f t="shared" si="306"/>
        <v>38.999100303675107</v>
      </c>
      <c r="BF271" s="21">
        <f t="shared" si="307"/>
        <v>38.804565639752923</v>
      </c>
      <c r="BG271" s="21">
        <f t="shared" si="308"/>
        <v>38.609318868515516</v>
      </c>
      <c r="BH271" s="21">
        <f t="shared" si="309"/>
        <v>38.414004920511445</v>
      </c>
    </row>
    <row r="272" spans="1:60" x14ac:dyDescent="0.3">
      <c r="A272" s="9" t="s">
        <v>147</v>
      </c>
      <c r="B272" s="9" t="s">
        <v>118</v>
      </c>
      <c r="C272" s="9" t="s">
        <v>41</v>
      </c>
      <c r="D272" s="36" t="s">
        <v>83</v>
      </c>
      <c r="E272" s="36" t="s">
        <v>79</v>
      </c>
      <c r="F272" s="36" t="s">
        <v>90</v>
      </c>
      <c r="G272" s="36" t="s">
        <v>90</v>
      </c>
      <c r="H272" s="36" t="s">
        <v>80</v>
      </c>
      <c r="I272" s="9" t="s">
        <v>145</v>
      </c>
      <c r="J272" s="10">
        <f>SUMIFS('Historical Data'!D$2:D$93,'Historical Data'!$B$2:$B$93,'Final Prices IND without CO2 '!$D272,'Historical Data'!$A$2:$A$93,'Final Prices IND without CO2 '!$C272)</f>
        <v>47.028129432706024</v>
      </c>
      <c r="K272" s="10">
        <f>SUMIFS('Historical Data'!E$2:E$93,'Historical Data'!$B$2:$B$93,'Final Prices IND without CO2 '!$D272,'Historical Data'!$A$2:$A$93,'Final Prices IND without CO2 '!$C272)</f>
        <v>54.172148126682025</v>
      </c>
      <c r="L272" s="10">
        <f>SUMIFS('Historical Data'!F$2:F$93,'Historical Data'!$B$2:$B$93,'Final Prices IND without CO2 '!$D272,'Historical Data'!$A$2:$A$93,'Final Prices IND without CO2 '!$C272)</f>
        <v>52.065292284675543</v>
      </c>
      <c r="M272" s="10">
        <f>SUMIFS('Historical Data'!G$2:G$93,'Historical Data'!$B$2:$B$93,'Final Prices IND without CO2 '!$D272,'Historical Data'!$A$2:$A$93,'Final Prices IND without CO2 '!$C272)</f>
        <v>55.360926789618269</v>
      </c>
      <c r="N272" s="10">
        <f>SUMIFS('Historical Data'!H$2:H$93,'Historical Data'!$B$2:$B$93,'Final Prices IND without CO2 '!$D272,'Historical Data'!$A$2:$A$93,'Final Prices IND without CO2 '!$C272)</f>
        <v>60.967903176128075</v>
      </c>
      <c r="O272" s="10">
        <f>SUMIFS('Historical Data'!I$2:I$93,'Historical Data'!$B$2:$B$93,'Final Prices IND without CO2 '!$D272,'Historical Data'!$A$2:$A$93,'Final Prices IND without CO2 '!$C272)</f>
        <v>69.38370841714179</v>
      </c>
      <c r="P272" s="10">
        <f>SUMIFS('Historical Data'!J$2:J$93,'Historical Data'!$B$2:$B$93,'Final Prices IND without CO2 '!$D272,'Historical Data'!$A$2:$A$93,'Final Prices IND without CO2 '!$C272)</f>
        <v>73.694418766692166</v>
      </c>
      <c r="Q272" s="10">
        <f>SUMIFS('Historical Data'!K$2:K$93,'Historical Data'!$B$2:$B$93,'Final Prices IND without CO2 '!$D272,'Historical Data'!$A$2:$A$93,'Final Prices IND without CO2 '!$C272)</f>
        <v>73.422010022262953</v>
      </c>
      <c r="R272" s="10">
        <f>SUMIFS('Historical Data'!L$2:L$93,'Historical Data'!$B$2:$B$93,'Final Prices IND without CO2 '!$D272,'Historical Data'!$A$2:$A$93,'Final Prices IND without CO2 '!$C272)</f>
        <v>82.793443419555146</v>
      </c>
      <c r="S272" s="10">
        <f>SUMIFS('Historical Data'!M$2:M$93,'Historical Data'!$B$2:$B$93,'Final Prices IND without CO2 '!$D272,'Historical Data'!$A$2:$A$93,'Final Prices IND without CO2 '!$C272)</f>
        <v>76.657513934651206</v>
      </c>
      <c r="T272" s="10">
        <f>SUMIFS('Historical Data'!N$2:N$93,'Historical Data'!$B$2:$B$93,'Final Prices IND without CO2 '!$D272,'Historical Data'!$A$2:$A$93,'Final Prices IND without CO2 '!$C272)</f>
        <v>83.777447121912402</v>
      </c>
      <c r="U272" s="10">
        <f>SUMIFS('Historical Data'!O$2:O$93,'Historical Data'!$B$2:$B$93,'Final Prices IND without CO2 '!$D272,'Historical Data'!$A$2:$A$93,'Final Prices IND without CO2 '!$C272)</f>
        <v>91.106970620059073</v>
      </c>
      <c r="V272" s="10">
        <f>SUMIFS('Historical Data'!P$2:P$93,'Historical Data'!$B$2:$B$93,'Final Prices IND without CO2 '!$D272,'Historical Data'!$A$2:$A$93,'Final Prices IND without CO2 '!$C272)</f>
        <v>94.103125356667732</v>
      </c>
      <c r="W272" s="10">
        <f>SUMIFS('Historical Data'!Q$2:Q$93,'Historical Data'!$B$2:$B$93,'Final Prices IND without CO2 '!$D272,'Historical Data'!$A$2:$A$93,'Final Prices IND without CO2 '!$C272)</f>
        <v>90.018780247434179</v>
      </c>
      <c r="X272" s="10">
        <f>SUMIFS('Historical Data'!R$2:R$93,'Historical Data'!$B$2:$B$93,'Final Prices IND without CO2 '!$D272,'Historical Data'!$A$2:$A$93,'Final Prices IND without CO2 '!$C272)</f>
        <v>87.672295063812101</v>
      </c>
      <c r="Y272" s="10">
        <f>SUMIFS('Historical Data'!S$2:S$93,'Historical Data'!$B$2:$B$93,'Final Prices IND without CO2 '!$D272,'Historical Data'!$A$2:$A$93,'Final Prices IND without CO2 '!$C272)</f>
        <v>74.087596496808089</v>
      </c>
      <c r="Z272" s="10">
        <f>SUMIFS('Historical Data'!T$2:T$93,'Historical Data'!$B$2:$B$93,'Final Prices IND without CO2 '!$D272,'Historical Data'!$A$2:$A$93,'Final Prices IND without CO2 '!$C272)</f>
        <v>68.462794558981912</v>
      </c>
      <c r="AA272" s="10">
        <f>SUMIFS('Historical Data'!U$2:U$93,'Historical Data'!$B$2:$B$93,'Final Prices IND without CO2 '!$D272,'Historical Data'!$A$2:$A$93,'Final Prices IND without CO2 '!$C272)</f>
        <v>74.489862106229722</v>
      </c>
      <c r="AB272" s="12">
        <f>AA272*'Projection of Coal-OIl-Gas-CO2'!P$28/'Projection of Coal-OIl-Gas-CO2'!O$28</f>
        <v>94.54719182687279</v>
      </c>
      <c r="AC272" s="12">
        <f>AB272*'Projection of Coal-OIl-Gas-CO2'!Q$28/'Projection of Coal-OIl-Gas-CO2'!P$28</f>
        <v>91.993126494700022</v>
      </c>
      <c r="AD272" s="12">
        <f>AC272*'Projection of Coal-OIl-Gas-CO2'!R$28/'Projection of Coal-OIl-Gas-CO2'!Q$28</f>
        <v>82.258457078060687</v>
      </c>
      <c r="AE272" s="12">
        <f>AD272*'Projection of Coal-OIl-Gas-CO2'!S$28/'Projection of Coal-OIl-Gas-CO2'!R$28</f>
        <v>80.945753157469881</v>
      </c>
      <c r="AF272" s="12">
        <f>AE272*'Projection of Coal-OIl-Gas-CO2'!T$28/'Projection of Coal-OIl-Gas-CO2'!S$28</f>
        <v>85.504964445829287</v>
      </c>
      <c r="AG272" s="12">
        <f>AF272*'Projection of Coal-OIl-Gas-CO2'!U$28/'Projection of Coal-OIl-Gas-CO2'!T$28</f>
        <v>89.880504988863891</v>
      </c>
      <c r="AH272" s="12">
        <f>AG272*'Projection of Coal-OIl-Gas-CO2'!V$28/'Projection of Coal-OIl-Gas-CO2'!U$28</f>
        <v>94.07874405254141</v>
      </c>
      <c r="AI272" s="12">
        <f>AH272*'Projection of Coal-OIl-Gas-CO2'!W$28/'Projection of Coal-OIl-Gas-CO2'!V$28</f>
        <v>97.52913682406097</v>
      </c>
      <c r="AJ272" s="12">
        <f>AI272*'Projection of Coal-OIl-Gas-CO2'!X$28/'Projection of Coal-OIl-Gas-CO2'!W$28</f>
        <v>97.657880932681167</v>
      </c>
      <c r="AK272" s="12">
        <f>AJ272*'Projection of Coal-OIl-Gas-CO2'!Y$28/'Projection of Coal-OIl-Gas-CO2'!X$28</f>
        <v>97.245210919161494</v>
      </c>
      <c r="AL272" s="12">
        <f>AK272*'Projection of Coal-OIl-Gas-CO2'!Z$28/'Projection of Coal-OIl-Gas-CO2'!Y$28</f>
        <v>96.848686442120965</v>
      </c>
      <c r="AM272" s="12">
        <f>AL272*'Projection of Coal-OIl-Gas-CO2'!AA$28/'Projection of Coal-OIl-Gas-CO2'!Z$28</f>
        <v>96.516928050526928</v>
      </c>
      <c r="AN272" s="12">
        <f>AM272*'Projection of Coal-OIl-Gas-CO2'!AB$28/'Projection of Coal-OIl-Gas-CO2'!AA$28</f>
        <v>96.211614216372183</v>
      </c>
      <c r="AO272" s="12">
        <f>AN272*'Projection of Coal-OIl-Gas-CO2'!AC$28/'Projection of Coal-OIl-Gas-CO2'!AB$28</f>
        <v>95.899558739489621</v>
      </c>
      <c r="AP272" s="12">
        <f>AO272*'Projection of Coal-OIl-Gas-CO2'!AD$28/'Projection of Coal-OIl-Gas-CO2'!AC$28</f>
        <v>95.581874306165176</v>
      </c>
      <c r="AQ272" s="12">
        <f>AP272*'Projection of Coal-OIl-Gas-CO2'!AE$28/'Projection of Coal-OIl-Gas-CO2'!AD$28</f>
        <v>95.23897032247649</v>
      </c>
      <c r="AR272" s="12">
        <f>AQ272*'Projection of Coal-OIl-Gas-CO2'!AF$28/'Projection of Coal-OIl-Gas-CO2'!AE$28</f>
        <v>94.871319532441873</v>
      </c>
      <c r="AS272" s="12">
        <f>AR272*'Projection of Coal-OIl-Gas-CO2'!AG$28/'Projection of Coal-OIl-Gas-CO2'!AF$28</f>
        <v>94.488295807254872</v>
      </c>
      <c r="AT272" s="12">
        <f>AS272*'Projection of Coal-OIl-Gas-CO2'!AH$28/'Projection of Coal-OIl-Gas-CO2'!AG$28</f>
        <v>94.096988718372899</v>
      </c>
      <c r="AU272" s="12">
        <f>AT272*'Projection of Coal-OIl-Gas-CO2'!AI$28/'Projection of Coal-OIl-Gas-CO2'!AH$28</f>
        <v>93.682935166376069</v>
      </c>
      <c r="AV272" s="12">
        <f>AU272*'Projection of Coal-OIl-Gas-CO2'!AJ$28/'Projection of Coal-OIl-Gas-CO2'!AI$28</f>
        <v>93.252789399933178</v>
      </c>
      <c r="AW272" s="12">
        <f>AV272*'Projection of Coal-OIl-Gas-CO2'!AK$28/'Projection of Coal-OIl-Gas-CO2'!AJ$28</f>
        <v>92.801104918008022</v>
      </c>
      <c r="AX272" s="12">
        <f>AW272*'Projection of Coal-OIl-Gas-CO2'!AL$28/'Projection of Coal-OIl-Gas-CO2'!AK$28</f>
        <v>92.334624048296305</v>
      </c>
      <c r="AY272" s="21">
        <f t="shared" si="300"/>
        <v>91.911720573640991</v>
      </c>
      <c r="AZ272" s="21">
        <f t="shared" si="301"/>
        <v>91.458456460118782</v>
      </c>
      <c r="BA272" s="21">
        <f t="shared" si="302"/>
        <v>91.008324012800699</v>
      </c>
      <c r="BB272" s="21">
        <f t="shared" si="303"/>
        <v>90.564327182995271</v>
      </c>
      <c r="BC272" s="21">
        <f t="shared" si="304"/>
        <v>90.122293368137662</v>
      </c>
      <c r="BD272" s="21">
        <f t="shared" si="305"/>
        <v>89.671129213099562</v>
      </c>
      <c r="BE272" s="21">
        <f t="shared" si="306"/>
        <v>89.226700505819963</v>
      </c>
      <c r="BF272" s="21">
        <f t="shared" si="307"/>
        <v>88.781621361413499</v>
      </c>
      <c r="BG272" s="21">
        <f t="shared" si="308"/>
        <v>88.334912974648887</v>
      </c>
      <c r="BH272" s="21">
        <f t="shared" si="309"/>
        <v>87.888050893024911</v>
      </c>
    </row>
    <row r="273" spans="1:60" x14ac:dyDescent="0.3">
      <c r="A273" s="9" t="s">
        <v>147</v>
      </c>
      <c r="B273" s="9" t="s">
        <v>118</v>
      </c>
      <c r="C273" s="9" t="s">
        <v>43</v>
      </c>
      <c r="D273" s="36" t="s">
        <v>83</v>
      </c>
      <c r="E273" s="36" t="s">
        <v>79</v>
      </c>
      <c r="F273" s="36" t="s">
        <v>90</v>
      </c>
      <c r="G273" s="36" t="s">
        <v>90</v>
      </c>
      <c r="H273" s="36" t="s">
        <v>80</v>
      </c>
      <c r="I273" s="9" t="s">
        <v>145</v>
      </c>
      <c r="J273" s="10">
        <f>SUMIFS('Historical Data'!D$2:D$93,'Historical Data'!$B$2:$B$93,'Final Prices IND without CO2 '!$D273,'Historical Data'!$A$2:$A$93,'Final Prices IND without CO2 '!$C273)</f>
        <v>42.063818453282472</v>
      </c>
      <c r="K273" s="10">
        <f>SUMIFS('Historical Data'!E$2:E$93,'Historical Data'!$B$2:$B$93,'Final Prices IND without CO2 '!$D273,'Historical Data'!$A$2:$A$93,'Final Prices IND without CO2 '!$C273)</f>
        <v>47.656672730620706</v>
      </c>
      <c r="L273" s="10">
        <f>SUMIFS('Historical Data'!F$2:F$93,'Historical Data'!$B$2:$B$93,'Final Prices IND without CO2 '!$D273,'Historical Data'!$A$2:$A$93,'Final Prices IND without CO2 '!$C273)</f>
        <v>47.050595230681381</v>
      </c>
      <c r="M273" s="10">
        <f>SUMIFS('Historical Data'!G$2:G$93,'Historical Data'!$B$2:$B$93,'Final Prices IND without CO2 '!$D273,'Historical Data'!$A$2:$A$93,'Final Prices IND without CO2 '!$C273)</f>
        <v>45.914041230614593</v>
      </c>
      <c r="N273" s="10">
        <f>SUMIFS('Historical Data'!H$2:H$93,'Historical Data'!$B$2:$B$93,'Final Prices IND without CO2 '!$D273,'Historical Data'!$A$2:$A$93,'Final Prices IND without CO2 '!$C273)</f>
        <v>50.564233341155109</v>
      </c>
      <c r="O273" s="10">
        <f>SUMIFS('Historical Data'!I$2:I$93,'Historical Data'!$B$2:$B$93,'Final Prices IND without CO2 '!$D273,'Historical Data'!$A$2:$A$93,'Final Prices IND without CO2 '!$C273)</f>
        <v>57.543950828420655</v>
      </c>
      <c r="P273" s="10">
        <f>SUMIFS('Historical Data'!J$2:J$93,'Historical Data'!$B$2:$B$93,'Final Prices IND without CO2 '!$D273,'Historical Data'!$A$2:$A$93,'Final Prices IND without CO2 '!$C273)</f>
        <v>61.119074010058021</v>
      </c>
      <c r="Q273" s="10">
        <f>SUMIFS('Historical Data'!K$2:K$93,'Historical Data'!$B$2:$B$93,'Final Prices IND without CO2 '!$D273,'Historical Data'!$A$2:$A$93,'Final Prices IND without CO2 '!$C273)</f>
        <v>60.893149571133186</v>
      </c>
      <c r="R273" s="10">
        <f>SUMIFS('Historical Data'!L$2:L$93,'Historical Data'!$B$2:$B$93,'Final Prices IND without CO2 '!$D273,'Historical Data'!$A$2:$A$93,'Final Prices IND without CO2 '!$C273)</f>
        <v>68.665425151496521</v>
      </c>
      <c r="S273" s="10">
        <f>SUMIFS('Historical Data'!M$2:M$93,'Historical Data'!$B$2:$B$93,'Final Prices IND without CO2 '!$D273,'Historical Data'!$A$2:$A$93,'Final Prices IND without CO2 '!$C273)</f>
        <v>63.576541426181883</v>
      </c>
      <c r="T273" s="10">
        <f>SUMIFS('Historical Data'!N$2:N$93,'Historical Data'!$B$2:$B$93,'Final Prices IND without CO2 '!$D273,'Historical Data'!$A$2:$A$93,'Final Prices IND without CO2 '!$C273)</f>
        <v>69.48151673776637</v>
      </c>
      <c r="U273" s="10">
        <f>SUMIFS('Historical Data'!O$2:O$93,'Historical Data'!$B$2:$B$93,'Final Prices IND without CO2 '!$D273,'Historical Data'!$A$2:$A$93,'Final Prices IND without CO2 '!$C273)</f>
        <v>75.560317502311605</v>
      </c>
      <c r="V273" s="10">
        <f>SUMIFS('Historical Data'!P$2:P$93,'Historical Data'!$B$2:$B$93,'Final Prices IND without CO2 '!$D273,'Historical Data'!$A$2:$A$93,'Final Prices IND without CO2 '!$C273)</f>
        <v>78.045203144358851</v>
      </c>
      <c r="W273" s="10">
        <f>SUMIFS('Historical Data'!Q$2:Q$93,'Historical Data'!$B$2:$B$93,'Final Prices IND without CO2 '!$D273,'Historical Data'!$A$2:$A$93,'Final Prices IND without CO2 '!$C273)</f>
        <v>74.657817841759922</v>
      </c>
      <c r="X273" s="10">
        <f>SUMIFS('Historical Data'!R$2:R$93,'Historical Data'!$B$2:$B$93,'Final Prices IND without CO2 '!$D273,'Historical Data'!$A$2:$A$93,'Final Prices IND without CO2 '!$C273)</f>
        <v>72.711741001730317</v>
      </c>
      <c r="Y273" s="10">
        <f>SUMIFS('Historical Data'!S$2:S$93,'Historical Data'!$B$2:$B$93,'Final Prices IND without CO2 '!$D273,'Historical Data'!$A$2:$A$93,'Final Prices IND without CO2 '!$C273)</f>
        <v>61.445159203322639</v>
      </c>
      <c r="Z273" s="10">
        <f>SUMIFS('Historical Data'!T$2:T$93,'Historical Data'!$B$2:$B$93,'Final Prices IND without CO2 '!$D273,'Historical Data'!$A$2:$A$93,'Final Prices IND without CO2 '!$C273)</f>
        <v>56.780183324778953</v>
      </c>
      <c r="AA273" s="10">
        <f>SUMIFS('Historical Data'!U$2:U$93,'Historical Data'!$B$2:$B$93,'Final Prices IND without CO2 '!$D273,'Historical Data'!$A$2:$A$93,'Final Prices IND without CO2 '!$C273)</f>
        <v>61.778781504243121</v>
      </c>
      <c r="AB273" s="12">
        <f>AA273*'Projection of Coal-OIl-Gas-CO2'!P$28/'Projection of Coal-OIl-Gas-CO2'!O$28</f>
        <v>78.413493333928997</v>
      </c>
      <c r="AC273" s="12">
        <f>AB273*'Projection of Coal-OIl-Gas-CO2'!Q$28/'Projection of Coal-OIl-Gas-CO2'!P$28</f>
        <v>76.295258185650113</v>
      </c>
      <c r="AD273" s="12">
        <f>AC273*'Projection of Coal-OIl-Gas-CO2'!R$28/'Projection of Coal-OIl-Gas-CO2'!Q$28</f>
        <v>68.221729816797037</v>
      </c>
      <c r="AE273" s="12">
        <f>AD273*'Projection of Coal-OIl-Gas-CO2'!S$28/'Projection of Coal-OIl-Gas-CO2'!R$28</f>
        <v>67.133027993530277</v>
      </c>
      <c r="AF273" s="12">
        <f>AE273*'Projection of Coal-OIl-Gas-CO2'!T$28/'Projection of Coal-OIl-Gas-CO2'!S$28</f>
        <v>70.914247478318103</v>
      </c>
      <c r="AG273" s="12">
        <f>AF273*'Projection of Coal-OIl-Gas-CO2'!U$28/'Projection of Coal-OIl-Gas-CO2'!T$28</f>
        <v>74.543138115618476</v>
      </c>
      <c r="AH273" s="12">
        <f>AG273*'Projection of Coal-OIl-Gas-CO2'!V$28/'Projection of Coal-OIl-Gas-CO2'!U$28</f>
        <v>78.024982308693197</v>
      </c>
      <c r="AI273" s="12">
        <f>AH273*'Projection of Coal-OIl-Gas-CO2'!W$28/'Projection of Coal-OIl-Gas-CO2'!V$28</f>
        <v>80.886594011390926</v>
      </c>
      <c r="AJ273" s="12">
        <f>AI273*'Projection of Coal-OIl-Gas-CO2'!X$28/'Projection of Coal-OIl-Gas-CO2'!W$28</f>
        <v>80.993368999711649</v>
      </c>
      <c r="AK273" s="12">
        <f>AJ273*'Projection of Coal-OIl-Gas-CO2'!Y$28/'Projection of Coal-OIl-Gas-CO2'!X$28</f>
        <v>80.651117720440539</v>
      </c>
      <c r="AL273" s="12">
        <f>AK273*'Projection of Coal-OIl-Gas-CO2'!Z$28/'Projection of Coal-OIl-Gas-CO2'!Y$28</f>
        <v>80.322256875011178</v>
      </c>
      <c r="AM273" s="12">
        <f>AL273*'Projection of Coal-OIl-Gas-CO2'!AA$28/'Projection of Coal-OIl-Gas-CO2'!Z$28</f>
        <v>80.047110316714992</v>
      </c>
      <c r="AN273" s="12">
        <f>AM273*'Projection of Coal-OIl-Gas-CO2'!AB$28/'Projection of Coal-OIl-Gas-CO2'!AA$28</f>
        <v>79.793895770236588</v>
      </c>
      <c r="AO273" s="12">
        <f>AN273*'Projection of Coal-OIl-Gas-CO2'!AC$28/'Projection of Coal-OIl-Gas-CO2'!AB$28</f>
        <v>79.535089986759147</v>
      </c>
      <c r="AP273" s="12">
        <f>AO273*'Projection of Coal-OIl-Gas-CO2'!AD$28/'Projection of Coal-OIl-Gas-CO2'!AC$28</f>
        <v>79.271615781830945</v>
      </c>
      <c r="AQ273" s="12">
        <f>AP273*'Projection of Coal-OIl-Gas-CO2'!AE$28/'Projection of Coal-OIl-Gas-CO2'!AD$28</f>
        <v>78.9872255348061</v>
      </c>
      <c r="AR273" s="12">
        <f>AQ273*'Projection of Coal-OIl-Gas-CO2'!AF$28/'Projection of Coal-OIl-Gas-CO2'!AE$28</f>
        <v>78.682311319835208</v>
      </c>
      <c r="AS273" s="12">
        <f>AR273*'Projection of Coal-OIl-Gas-CO2'!AG$28/'Projection of Coal-OIl-Gas-CO2'!AF$28</f>
        <v>78.364647434305056</v>
      </c>
      <c r="AT273" s="12">
        <f>AS273*'Projection of Coal-OIl-Gas-CO2'!AH$28/'Projection of Coal-OIl-Gas-CO2'!AG$28</f>
        <v>78.040113672776187</v>
      </c>
      <c r="AU273" s="12">
        <f>AT273*'Projection of Coal-OIl-Gas-CO2'!AI$28/'Projection of Coal-OIl-Gas-CO2'!AH$28</f>
        <v>77.696714944458122</v>
      </c>
      <c r="AV273" s="12">
        <f>AU273*'Projection of Coal-OIl-Gas-CO2'!AJ$28/'Projection of Coal-OIl-Gas-CO2'!AI$28</f>
        <v>77.339970005366226</v>
      </c>
      <c r="AW273" s="12">
        <f>AV273*'Projection of Coal-OIl-Gas-CO2'!AK$28/'Projection of Coal-OIl-Gas-CO2'!AJ$28</f>
        <v>76.965361754945292</v>
      </c>
      <c r="AX273" s="12">
        <f>AW273*'Projection of Coal-OIl-Gas-CO2'!AL$28/'Projection of Coal-OIl-Gas-CO2'!AK$28</f>
        <v>76.578481998278122</v>
      </c>
      <c r="AY273" s="21">
        <f t="shared" ref="AY273:AY300" si="310">TREND(AT273:AX273,AT$1:AX$1,AY$1)</f>
        <v>76.22774351361204</v>
      </c>
      <c r="AZ273" s="21">
        <f t="shared" ref="AZ273:AZ300" si="311">TREND(AU273:AY273,AU$1:AY$1,AZ$1)</f>
        <v>75.851825182697894</v>
      </c>
      <c r="BA273" s="21">
        <f t="shared" ref="BA273:BA300" si="312">TREND(AV273:AZ273,AV$1:AZ$1,BA$1)</f>
        <v>75.47850412497894</v>
      </c>
      <c r="BB273" s="21">
        <f t="shared" ref="BB273:BB300" si="313">TREND(AW273:BA273,AW$1:BA$1,BB$1)</f>
        <v>75.110271692248602</v>
      </c>
      <c r="BC273" s="21">
        <f t="shared" ref="BC273:BC300" si="314">TREND(AX273:BB273,AX$1:BB$1,BC$1)</f>
        <v>74.743667302155472</v>
      </c>
      <c r="BD273" s="21">
        <f t="shared" ref="BD273:BD300" si="315">TREND(AY273:BC273,AY$1:BC$1,BD$1)</f>
        <v>74.369490589129782</v>
      </c>
      <c r="BE273" s="21">
        <f t="shared" ref="BE273:BE300" si="316">TREND(AZ273:BD273,AZ$1:BD$1,BE$1)</f>
        <v>74.000899975254242</v>
      </c>
      <c r="BF273" s="21">
        <f t="shared" ref="BF273:BF300" si="317">TREND(BA273:BE273,BA$1:BE$1,BF$1)</f>
        <v>73.631769915983</v>
      </c>
      <c r="BG273" s="21">
        <f t="shared" ref="BG273:BG300" si="318">TREND(BB273:BF273,BB$1:BF$1,BG$1)</f>
        <v>73.261288631124557</v>
      </c>
      <c r="BH273" s="21">
        <f t="shared" ref="BH273:BH300" si="319">TREND(BC273:BG273,BC$1:BG$1,BH$1)</f>
        <v>72.890679878166907</v>
      </c>
    </row>
    <row r="274" spans="1:60" x14ac:dyDescent="0.3">
      <c r="A274" s="9" t="s">
        <v>147</v>
      </c>
      <c r="B274" s="9" t="s">
        <v>118</v>
      </c>
      <c r="C274" s="9" t="s">
        <v>45</v>
      </c>
      <c r="D274" s="36" t="s">
        <v>83</v>
      </c>
      <c r="E274" s="36" t="s">
        <v>79</v>
      </c>
      <c r="F274" s="36" t="s">
        <v>90</v>
      </c>
      <c r="G274" s="36" t="s">
        <v>90</v>
      </c>
      <c r="H274" s="36" t="s">
        <v>80</v>
      </c>
      <c r="I274" s="9" t="s">
        <v>145</v>
      </c>
      <c r="J274" s="10">
        <f>SUMIFS('Historical Data'!D$2:D$93,'Historical Data'!$B$2:$B$93,'Final Prices IND without CO2 '!$D274,'Historical Data'!$A$2:$A$93,'Final Prices IND without CO2 '!$C274)</f>
        <v>29.412124651298825</v>
      </c>
      <c r="K274" s="10">
        <f>SUMIFS('Historical Data'!E$2:E$93,'Historical Data'!$B$2:$B$93,'Final Prices IND without CO2 '!$D274,'Historical Data'!$A$2:$A$93,'Final Prices IND without CO2 '!$C274)</f>
        <v>26.119642012011262</v>
      </c>
      <c r="L274" s="10">
        <f>SUMIFS('Historical Data'!F$2:F$93,'Historical Data'!$B$2:$B$93,'Final Prices IND without CO2 '!$D274,'Historical Data'!$A$2:$A$93,'Final Prices IND without CO2 '!$C274)</f>
        <v>24.814323116475634</v>
      </c>
      <c r="M274" s="10">
        <f>SUMIFS('Historical Data'!G$2:G$93,'Historical Data'!$B$2:$B$93,'Final Prices IND without CO2 '!$D274,'Historical Data'!$A$2:$A$93,'Final Prices IND without CO2 '!$C274)</f>
        <v>26.52312459178307</v>
      </c>
      <c r="N274" s="10">
        <f>SUMIFS('Historical Data'!H$2:H$93,'Historical Data'!$B$2:$B$93,'Final Prices IND without CO2 '!$D274,'Historical Data'!$A$2:$A$93,'Final Prices IND without CO2 '!$C274)</f>
        <v>23.020114837095857</v>
      </c>
      <c r="O274" s="10">
        <f>SUMIFS('Historical Data'!I$2:I$93,'Historical Data'!$B$2:$B$93,'Final Prices IND without CO2 '!$D274,'Historical Data'!$A$2:$A$93,'Final Prices IND without CO2 '!$C274)</f>
        <v>33.540604634886947</v>
      </c>
      <c r="P274" s="10">
        <f>SUMIFS('Historical Data'!J$2:J$93,'Historical Data'!$B$2:$B$93,'Final Prices IND without CO2 '!$D274,'Historical Data'!$A$2:$A$93,'Final Prices IND without CO2 '!$C274)</f>
        <v>37.705182235408977</v>
      </c>
      <c r="Q274" s="10">
        <f>SUMIFS('Historical Data'!K$2:K$93,'Historical Data'!$B$2:$B$93,'Final Prices IND without CO2 '!$D274,'Historical Data'!$A$2:$A$93,'Final Prices IND without CO2 '!$C274)</f>
        <v>40.455456430186004</v>
      </c>
      <c r="R274" s="10">
        <f>SUMIFS('Historical Data'!L$2:L$93,'Historical Data'!$B$2:$B$93,'Final Prices IND without CO2 '!$D274,'Historical Data'!$A$2:$A$93,'Final Prices IND without CO2 '!$C274)</f>
        <v>56.711501222852498</v>
      </c>
      <c r="S274" s="10">
        <f>SUMIFS('Historical Data'!M$2:M$93,'Historical Data'!$B$2:$B$93,'Final Prices IND without CO2 '!$D274,'Historical Data'!$A$2:$A$93,'Final Prices IND without CO2 '!$C274)</f>
        <v>41.076592843811071</v>
      </c>
      <c r="T274" s="10">
        <f>SUMIFS('Historical Data'!N$2:N$93,'Historical Data'!$B$2:$B$93,'Final Prices IND without CO2 '!$D274,'Historical Data'!$A$2:$A$93,'Final Prices IND without CO2 '!$C274)</f>
        <v>54.249570204427982</v>
      </c>
      <c r="U274" s="10">
        <f>SUMIFS('Historical Data'!O$2:O$93,'Historical Data'!$B$2:$B$93,'Final Prices IND without CO2 '!$D274,'Historical Data'!$A$2:$A$93,'Final Prices IND without CO2 '!$C274)</f>
        <v>61.859382111141748</v>
      </c>
      <c r="V274" s="10">
        <f>SUMIFS('Historical Data'!P$2:P$93,'Historical Data'!$B$2:$B$93,'Final Prices IND without CO2 '!$D274,'Historical Data'!$A$2:$A$93,'Final Prices IND without CO2 '!$C274)</f>
        <v>66.174758972898218</v>
      </c>
      <c r="W274" s="10">
        <f>SUMIFS('Historical Data'!Q$2:Q$93,'Historical Data'!$B$2:$B$93,'Final Prices IND without CO2 '!$D274,'Historical Data'!$A$2:$A$93,'Final Prices IND without CO2 '!$C274)</f>
        <v>62.1949945171392</v>
      </c>
      <c r="X274" s="10">
        <f>SUMIFS('Historical Data'!R$2:R$93,'Historical Data'!$B$2:$B$93,'Final Prices IND without CO2 '!$D274,'Historical Data'!$A$2:$A$93,'Final Prices IND without CO2 '!$C274)</f>
        <v>59.233957845035974</v>
      </c>
      <c r="Y274" s="10">
        <f>SUMIFS('Historical Data'!S$2:S$93,'Historical Data'!$B$2:$B$93,'Final Prices IND without CO2 '!$D274,'Historical Data'!$A$2:$A$93,'Final Prices IND without CO2 '!$C274)</f>
        <v>45.008916746931789</v>
      </c>
      <c r="Z274" s="10">
        <f>SUMIFS('Historical Data'!T$2:T$93,'Historical Data'!$B$2:$B$93,'Final Prices IND without CO2 '!$D274,'Historical Data'!$A$2:$A$93,'Final Prices IND without CO2 '!$C274)</f>
        <v>41.556419102929283</v>
      </c>
      <c r="AA274" s="10">
        <f>SUMIFS('Historical Data'!U$2:U$93,'Historical Data'!$B$2:$B$93,'Final Prices IND without CO2 '!$D274,'Historical Data'!$A$2:$A$93,'Final Prices IND without CO2 '!$C274)</f>
        <v>50.977354965059426</v>
      </c>
      <c r="AB274" s="12">
        <f>AA274*'Projection of Coal-OIl-Gas-CO2'!P$28/'Projection of Coal-OIl-Gas-CO2'!O$28</f>
        <v>64.703647213557858</v>
      </c>
      <c r="AC274" s="12">
        <f>AB274*'Projection of Coal-OIl-Gas-CO2'!Q$28/'Projection of Coal-OIl-Gas-CO2'!P$28</f>
        <v>62.955765134565056</v>
      </c>
      <c r="AD274" s="12">
        <f>AC274*'Projection of Coal-OIl-Gas-CO2'!R$28/'Projection of Coal-OIl-Gas-CO2'!Q$28</f>
        <v>56.29381565193836</v>
      </c>
      <c r="AE274" s="12">
        <f>AD274*'Projection of Coal-OIl-Gas-CO2'!S$28/'Projection of Coal-OIl-Gas-CO2'!R$28</f>
        <v>55.39546288510747</v>
      </c>
      <c r="AF274" s="12">
        <f>AE274*'Projection of Coal-OIl-Gas-CO2'!T$28/'Projection of Coal-OIl-Gas-CO2'!S$28</f>
        <v>58.515572462917604</v>
      </c>
      <c r="AG274" s="12">
        <f>AF274*'Projection of Coal-OIl-Gas-CO2'!U$28/'Projection of Coal-OIl-Gas-CO2'!T$28</f>
        <v>61.509986429051523</v>
      </c>
      <c r="AH274" s="12">
        <f>AG274*'Projection of Coal-OIl-Gas-CO2'!V$28/'Projection of Coal-OIl-Gas-CO2'!U$28</f>
        <v>64.383063609300038</v>
      </c>
      <c r="AI274" s="12">
        <f>AH274*'Projection of Coal-OIl-Gas-CO2'!W$28/'Projection of Coal-OIl-Gas-CO2'!V$28</f>
        <v>66.744349992563698</v>
      </c>
      <c r="AJ274" s="12">
        <f>AI274*'Projection of Coal-OIl-Gas-CO2'!X$28/'Projection of Coal-OIl-Gas-CO2'!W$28</f>
        <v>66.832456399787702</v>
      </c>
      <c r="AK274" s="12">
        <f>AJ274*'Projection of Coal-OIl-Gas-CO2'!Y$28/'Projection of Coal-OIl-Gas-CO2'!X$28</f>
        <v>66.550044469253749</v>
      </c>
      <c r="AL274" s="12">
        <f>AK274*'Projection of Coal-OIl-Gas-CO2'!Z$28/'Projection of Coal-OIl-Gas-CO2'!Y$28</f>
        <v>66.278681783824112</v>
      </c>
      <c r="AM274" s="12">
        <f>AL274*'Projection of Coal-OIl-Gas-CO2'!AA$28/'Projection of Coal-OIl-Gas-CO2'!Z$28</f>
        <v>66.051641958366943</v>
      </c>
      <c r="AN274" s="12">
        <f>AM274*'Projection of Coal-OIl-Gas-CO2'!AB$28/'Projection of Coal-OIl-Gas-CO2'!AA$28</f>
        <v>65.842699543125875</v>
      </c>
      <c r="AO274" s="12">
        <f>AN274*'Projection of Coal-OIl-Gas-CO2'!AC$28/'Projection of Coal-OIl-Gas-CO2'!AB$28</f>
        <v>65.62914346496926</v>
      </c>
      <c r="AP274" s="12">
        <f>AO274*'Projection of Coal-OIl-Gas-CO2'!AD$28/'Projection of Coal-OIl-Gas-CO2'!AC$28</f>
        <v>65.411735194010731</v>
      </c>
      <c r="AQ274" s="12">
        <f>AP274*'Projection of Coal-OIl-Gas-CO2'!AE$28/'Projection of Coal-OIl-Gas-CO2'!AD$28</f>
        <v>65.177067850010246</v>
      </c>
      <c r="AR274" s="12">
        <f>AQ274*'Projection of Coal-OIl-Gas-CO2'!AF$28/'Projection of Coal-OIl-Gas-CO2'!AE$28</f>
        <v>64.925464956719196</v>
      </c>
      <c r="AS274" s="12">
        <f>AR274*'Projection of Coal-OIl-Gas-CO2'!AG$28/'Projection of Coal-OIl-Gas-CO2'!AF$28</f>
        <v>64.663341550301112</v>
      </c>
      <c r="AT274" s="12">
        <f>AS274*'Projection of Coal-OIl-Gas-CO2'!AH$28/'Projection of Coal-OIl-Gas-CO2'!AG$28</f>
        <v>64.395549399715136</v>
      </c>
      <c r="AU274" s="12">
        <f>AT274*'Projection of Coal-OIl-Gas-CO2'!AI$28/'Projection of Coal-OIl-Gas-CO2'!AH$28</f>
        <v>64.112190640578433</v>
      </c>
      <c r="AV274" s="12">
        <f>AU274*'Projection of Coal-OIl-Gas-CO2'!AJ$28/'Projection of Coal-OIl-Gas-CO2'!AI$28</f>
        <v>63.817819127426674</v>
      </c>
      <c r="AW274" s="12">
        <f>AV274*'Projection of Coal-OIl-Gas-CO2'!AK$28/'Projection of Coal-OIl-Gas-CO2'!AJ$28</f>
        <v>63.508707531348399</v>
      </c>
      <c r="AX274" s="12">
        <f>AW274*'Projection of Coal-OIl-Gas-CO2'!AL$28/'Projection of Coal-OIl-Gas-CO2'!AK$28</f>
        <v>63.189469984018928</v>
      </c>
      <c r="AY274" s="21">
        <f t="shared" si="310"/>
        <v>62.900054754430812</v>
      </c>
      <c r="AZ274" s="21">
        <f t="shared" si="311"/>
        <v>62.589862132849817</v>
      </c>
      <c r="BA274" s="21">
        <f t="shared" si="312"/>
        <v>62.281812676193567</v>
      </c>
      <c r="BB274" s="21">
        <f t="shared" si="313"/>
        <v>61.977962147324661</v>
      </c>
      <c r="BC274" s="21">
        <f t="shared" si="314"/>
        <v>61.675455013475812</v>
      </c>
      <c r="BD274" s="21">
        <f t="shared" si="315"/>
        <v>61.366699504624307</v>
      </c>
      <c r="BE274" s="21">
        <f t="shared" si="316"/>
        <v>61.062553419142887</v>
      </c>
      <c r="BF274" s="21">
        <f t="shared" si="317"/>
        <v>60.757962205111767</v>
      </c>
      <c r="BG274" s="21">
        <f t="shared" si="318"/>
        <v>60.452256014308205</v>
      </c>
      <c r="BH274" s="21">
        <f t="shared" si="319"/>
        <v>60.146444641978292</v>
      </c>
    </row>
    <row r="275" spans="1:60" x14ac:dyDescent="0.3">
      <c r="A275" s="9" t="s">
        <v>147</v>
      </c>
      <c r="B275" s="9" t="s">
        <v>118</v>
      </c>
      <c r="C275" s="9" t="s">
        <v>47</v>
      </c>
      <c r="D275" s="36" t="s">
        <v>83</v>
      </c>
      <c r="E275" s="36" t="s">
        <v>79</v>
      </c>
      <c r="F275" s="36" t="s">
        <v>90</v>
      </c>
      <c r="G275" s="36" t="s">
        <v>90</v>
      </c>
      <c r="H275" s="36" t="s">
        <v>80</v>
      </c>
      <c r="I275" s="9" t="s">
        <v>145</v>
      </c>
      <c r="J275" s="10">
        <f>SUMIFS('Historical Data'!D$2:D$93,'Historical Data'!$B$2:$B$93,'Final Prices IND without CO2 '!$D275,'Historical Data'!$A$2:$A$93,'Final Prices IND without CO2 '!$C275)</f>
        <v>21.815997094637854</v>
      </c>
      <c r="K275" s="10">
        <f>SUMIFS('Historical Data'!E$2:E$93,'Historical Data'!$B$2:$B$93,'Final Prices IND without CO2 '!$D275,'Historical Data'!$A$2:$A$93,'Final Prices IND without CO2 '!$C275)</f>
        <v>20.950731175656223</v>
      </c>
      <c r="L275" s="10">
        <f>SUMIFS('Historical Data'!F$2:F$93,'Historical Data'!$B$2:$B$93,'Final Prices IND without CO2 '!$D275,'Historical Data'!$A$2:$A$93,'Final Prices IND without CO2 '!$C275)</f>
        <v>25.370741221981504</v>
      </c>
      <c r="M275" s="10">
        <f>SUMIFS('Historical Data'!G$2:G$93,'Historical Data'!$B$2:$B$93,'Final Prices IND without CO2 '!$D275,'Historical Data'!$A$2:$A$93,'Final Prices IND without CO2 '!$C275)</f>
        <v>25.823699337356889</v>
      </c>
      <c r="N275" s="10">
        <f>SUMIFS('Historical Data'!H$2:H$93,'Historical Data'!$B$2:$B$93,'Final Prices IND without CO2 '!$D275,'Historical Data'!$A$2:$A$93,'Final Prices IND without CO2 '!$C275)</f>
        <v>24.825118256344545</v>
      </c>
      <c r="O275" s="10">
        <f>SUMIFS('Historical Data'!I$2:I$93,'Historical Data'!$B$2:$B$93,'Final Prices IND without CO2 '!$D275,'Historical Data'!$A$2:$A$93,'Final Prices IND without CO2 '!$C275)</f>
        <v>33.097898838073199</v>
      </c>
      <c r="P275" s="10">
        <f>SUMIFS('Historical Data'!J$2:J$93,'Historical Data'!$B$2:$B$93,'Final Prices IND without CO2 '!$D275,'Historical Data'!$A$2:$A$93,'Final Prices IND without CO2 '!$C275)</f>
        <v>36.932738759971684</v>
      </c>
      <c r="Q275" s="10">
        <f>SUMIFS('Historical Data'!K$2:K$93,'Historical Data'!$B$2:$B$93,'Final Prices IND without CO2 '!$D275,'Historical Data'!$A$2:$A$93,'Final Prices IND without CO2 '!$C275)</f>
        <v>44.066224969550042</v>
      </c>
      <c r="R275" s="10">
        <f>SUMIFS('Historical Data'!L$2:L$93,'Historical Data'!$B$2:$B$93,'Final Prices IND without CO2 '!$D275,'Historical Data'!$A$2:$A$93,'Final Prices IND without CO2 '!$C275)</f>
        <v>43.040634150909497</v>
      </c>
      <c r="S275" s="10">
        <f>SUMIFS('Historical Data'!M$2:M$93,'Historical Data'!$B$2:$B$93,'Final Prices IND without CO2 '!$D275,'Historical Data'!$A$2:$A$93,'Final Prices IND without CO2 '!$C275)</f>
        <v>37.595821252357453</v>
      </c>
      <c r="T275" s="10">
        <f>SUMIFS('Historical Data'!N$2:N$93,'Historical Data'!$B$2:$B$93,'Final Prices IND without CO2 '!$D275,'Historical Data'!$A$2:$A$93,'Final Prices IND without CO2 '!$C275)</f>
        <v>57.245943820596032</v>
      </c>
      <c r="U275" s="10">
        <f>SUMIFS('Historical Data'!O$2:O$93,'Historical Data'!$B$2:$B$93,'Final Prices IND without CO2 '!$D275,'Historical Data'!$A$2:$A$93,'Final Prices IND without CO2 '!$C275)</f>
        <v>67.396658490760728</v>
      </c>
      <c r="V275" s="10">
        <f>SUMIFS('Historical Data'!P$2:P$93,'Historical Data'!$B$2:$B$93,'Final Prices IND without CO2 '!$D275,'Historical Data'!$A$2:$A$93,'Final Prices IND without CO2 '!$C275)</f>
        <v>70.491142680627888</v>
      </c>
      <c r="W275" s="10">
        <f>SUMIFS('Historical Data'!Q$2:Q$93,'Historical Data'!$B$2:$B$93,'Final Prices IND without CO2 '!$D275,'Historical Data'!$A$2:$A$93,'Final Prices IND without CO2 '!$C275)</f>
        <v>64.14983412756105</v>
      </c>
      <c r="X275" s="10">
        <f>SUMIFS('Historical Data'!R$2:R$93,'Historical Data'!$B$2:$B$93,'Final Prices IND without CO2 '!$D275,'Historical Data'!$A$2:$A$93,'Final Prices IND without CO2 '!$C275)</f>
        <v>55.556394991332169</v>
      </c>
      <c r="Y275" s="10">
        <f>SUMIFS('Historical Data'!S$2:S$93,'Historical Data'!$B$2:$B$93,'Final Prices IND without CO2 '!$D275,'Historical Data'!$A$2:$A$93,'Final Prices IND without CO2 '!$C275)</f>
        <v>38.347234779728957</v>
      </c>
      <c r="Z275" s="10">
        <f>SUMIFS('Historical Data'!T$2:T$93,'Historical Data'!$B$2:$B$93,'Final Prices IND without CO2 '!$D275,'Historical Data'!$A$2:$A$93,'Final Prices IND without CO2 '!$C275)</f>
        <v>32.334420669388351</v>
      </c>
      <c r="AA275" s="10">
        <f>SUMIFS('Historical Data'!U$2:U$93,'Historical Data'!$B$2:$B$93,'Final Prices IND without CO2 '!$D275,'Historical Data'!$A$2:$A$93,'Final Prices IND without CO2 '!$C275)</f>
        <v>36.20849256351115</v>
      </c>
      <c r="AB275" s="12">
        <f>AA275*'Projection of Coal-OIl-Gas-CO2'!P$28/'Projection of Coal-OIl-Gas-CO2'!O$28</f>
        <v>45.95808336015002</v>
      </c>
      <c r="AC275" s="12">
        <f>AB275*'Projection of Coal-OIl-Gas-CO2'!Q$28/'Projection of Coal-OIl-Gas-CO2'!P$28</f>
        <v>44.716587497869916</v>
      </c>
      <c r="AD275" s="12">
        <f>AC275*'Projection of Coal-OIl-Gas-CO2'!R$28/'Projection of Coal-OIl-Gas-CO2'!Q$28</f>
        <v>39.984699221879325</v>
      </c>
      <c r="AE275" s="12">
        <f>AD275*'Projection of Coal-OIl-Gas-CO2'!S$28/'Projection of Coal-OIl-Gas-CO2'!R$28</f>
        <v>39.346611986880546</v>
      </c>
      <c r="AF275" s="12">
        <f>AE275*'Projection of Coal-OIl-Gas-CO2'!T$28/'Projection of Coal-OIl-Gas-CO2'!S$28</f>
        <v>41.562781588518611</v>
      </c>
      <c r="AG275" s="12">
        <f>AF275*'Projection of Coal-OIl-Gas-CO2'!U$28/'Projection of Coal-OIl-Gas-CO2'!T$28</f>
        <v>43.689671379076572</v>
      </c>
      <c r="AH275" s="12">
        <f>AG275*'Projection of Coal-OIl-Gas-CO2'!V$28/'Projection of Coal-OIl-Gas-CO2'!U$28</f>
        <v>45.730377370721797</v>
      </c>
      <c r="AI275" s="12">
        <f>AH275*'Projection of Coal-OIl-Gas-CO2'!W$28/'Projection of Coal-OIl-Gas-CO2'!V$28</f>
        <v>47.407565614547401</v>
      </c>
      <c r="AJ275" s="12">
        <f>AI275*'Projection of Coal-OIl-Gas-CO2'!X$28/'Projection of Coal-OIl-Gas-CO2'!W$28</f>
        <v>47.470146346579391</v>
      </c>
      <c r="AK275" s="12">
        <f>AJ275*'Projection of Coal-OIl-Gas-CO2'!Y$28/'Projection of Coal-OIl-Gas-CO2'!X$28</f>
        <v>47.269553155865701</v>
      </c>
      <c r="AL275" s="12">
        <f>AK275*'Projection of Coal-OIl-Gas-CO2'!Z$28/'Projection of Coal-OIl-Gas-CO2'!Y$28</f>
        <v>47.076808087312656</v>
      </c>
      <c r="AM275" s="12">
        <f>AL275*'Projection of Coal-OIl-Gas-CO2'!AA$28/'Projection of Coal-OIl-Gas-CO2'!Z$28</f>
        <v>46.915544917865731</v>
      </c>
      <c r="AN275" s="12">
        <f>AM275*'Projection of Coal-OIl-Gas-CO2'!AB$28/'Projection of Coal-OIl-Gas-CO2'!AA$28</f>
        <v>46.767136082341729</v>
      </c>
      <c r="AO275" s="12">
        <f>AN275*'Projection of Coal-OIl-Gas-CO2'!AC$28/'Projection of Coal-OIl-Gas-CO2'!AB$28</f>
        <v>46.615450227453294</v>
      </c>
      <c r="AP275" s="12">
        <f>AO275*'Projection of Coal-OIl-Gas-CO2'!AD$28/'Projection of Coal-OIl-Gas-CO2'!AC$28</f>
        <v>46.461028214627341</v>
      </c>
      <c r="AQ275" s="12">
        <f>AP275*'Projection of Coal-OIl-Gas-CO2'!AE$28/'Projection of Coal-OIl-Gas-CO2'!AD$28</f>
        <v>46.294347326888769</v>
      </c>
      <c r="AR275" s="12">
        <f>AQ275*'Projection of Coal-OIl-Gas-CO2'!AF$28/'Projection of Coal-OIl-Gas-CO2'!AE$28</f>
        <v>46.115637358571831</v>
      </c>
      <c r="AS275" s="12">
        <f>AR275*'Projection of Coal-OIl-Gas-CO2'!AG$28/'Projection of Coal-OIl-Gas-CO2'!AF$28</f>
        <v>45.929454818922288</v>
      </c>
      <c r="AT275" s="12">
        <f>AS275*'Projection of Coal-OIl-Gas-CO2'!AH$28/'Projection of Coal-OIl-Gas-CO2'!AG$28</f>
        <v>45.739245850651869</v>
      </c>
      <c r="AU275" s="12">
        <f>AT275*'Projection of Coal-OIl-Gas-CO2'!AI$28/'Projection of Coal-OIl-Gas-CO2'!AH$28</f>
        <v>45.537980141004134</v>
      </c>
      <c r="AV275" s="12">
        <f>AU275*'Projection of Coal-OIl-Gas-CO2'!AJ$28/'Projection of Coal-OIl-Gas-CO2'!AI$28</f>
        <v>45.328892228299154</v>
      </c>
      <c r="AW275" s="12">
        <f>AV275*'Projection of Coal-OIl-Gas-CO2'!AK$28/'Projection of Coal-OIl-Gas-CO2'!AJ$28</f>
        <v>45.109334643650698</v>
      </c>
      <c r="AX275" s="12">
        <f>AW275*'Projection of Coal-OIl-Gas-CO2'!AL$28/'Projection of Coal-OIl-Gas-CO2'!AK$28</f>
        <v>44.882584739376625</v>
      </c>
      <c r="AY275" s="21">
        <f t="shared" si="310"/>
        <v>44.677017204625315</v>
      </c>
      <c r="AZ275" s="21">
        <f t="shared" si="311"/>
        <v>44.456691782887162</v>
      </c>
      <c r="BA275" s="21">
        <f t="shared" si="312"/>
        <v>44.23788862081301</v>
      </c>
      <c r="BB275" s="21">
        <f t="shared" si="313"/>
        <v>44.022067897621127</v>
      </c>
      <c r="BC275" s="21">
        <f t="shared" si="314"/>
        <v>43.807201368867709</v>
      </c>
      <c r="BD275" s="21">
        <f t="shared" si="315"/>
        <v>43.587896707928508</v>
      </c>
      <c r="BE275" s="21">
        <f t="shared" si="316"/>
        <v>43.371866055064743</v>
      </c>
      <c r="BF275" s="21">
        <f t="shared" si="317"/>
        <v>43.15551923370225</v>
      </c>
      <c r="BG275" s="21">
        <f t="shared" si="318"/>
        <v>42.938380460144629</v>
      </c>
      <c r="BH275" s="21">
        <f t="shared" si="319"/>
        <v>42.721166977639825</v>
      </c>
    </row>
    <row r="276" spans="1:60" x14ac:dyDescent="0.3">
      <c r="A276" s="9" t="s">
        <v>147</v>
      </c>
      <c r="B276" s="9" t="s">
        <v>118</v>
      </c>
      <c r="C276" s="9" t="s">
        <v>49</v>
      </c>
      <c r="D276" s="36" t="s">
        <v>83</v>
      </c>
      <c r="E276" s="36" t="s">
        <v>79</v>
      </c>
      <c r="F276" s="36" t="s">
        <v>90</v>
      </c>
      <c r="G276" s="36" t="s">
        <v>90</v>
      </c>
      <c r="H276" s="36" t="s">
        <v>80</v>
      </c>
      <c r="I276" s="9" t="s">
        <v>145</v>
      </c>
      <c r="J276" s="10">
        <f>SUMIFS('Historical Data'!D$2:D$93,'Historical Data'!$B$2:$B$93,'Final Prices IND without CO2 '!$D276,'Historical Data'!$A$2:$A$93,'Final Prices IND without CO2 '!$C276)</f>
        <v>29.02759704136982</v>
      </c>
      <c r="K276" s="10">
        <f>SUMIFS('Historical Data'!E$2:E$93,'Historical Data'!$B$2:$B$93,'Final Prices IND without CO2 '!$D276,'Historical Data'!$A$2:$A$93,'Final Prices IND without CO2 '!$C276)</f>
        <v>27.268497043315524</v>
      </c>
      <c r="L276" s="10">
        <f>SUMIFS('Historical Data'!F$2:F$93,'Historical Data'!$B$2:$B$93,'Final Prices IND without CO2 '!$D276,'Historical Data'!$A$2:$A$93,'Final Prices IND without CO2 '!$C276)</f>
        <v>28.451234630412717</v>
      </c>
      <c r="M276" s="10">
        <f>SUMIFS('Historical Data'!G$2:G$93,'Historical Data'!$B$2:$B$93,'Final Prices IND without CO2 '!$D276,'Historical Data'!$A$2:$A$93,'Final Prices IND without CO2 '!$C276)</f>
        <v>30.286776125786918</v>
      </c>
      <c r="N276" s="10">
        <f>SUMIFS('Historical Data'!H$2:H$93,'Historical Data'!$B$2:$B$93,'Final Prices IND without CO2 '!$D276,'Historical Data'!$A$2:$A$93,'Final Prices IND without CO2 '!$C276)</f>
        <v>25.04420794010737</v>
      </c>
      <c r="O276" s="10">
        <f>SUMIFS('Historical Data'!I$2:I$93,'Historical Data'!$B$2:$B$93,'Final Prices IND without CO2 '!$D276,'Historical Data'!$A$2:$A$93,'Final Prices IND without CO2 '!$C276)</f>
        <v>33.577306359404766</v>
      </c>
      <c r="P276" s="10">
        <f>SUMIFS('Historical Data'!J$2:J$93,'Historical Data'!$B$2:$B$93,'Final Prices IND without CO2 '!$D276,'Historical Data'!$A$2:$A$93,'Final Prices IND without CO2 '!$C276)</f>
        <v>36.759561252585627</v>
      </c>
      <c r="Q276" s="10">
        <f>SUMIFS('Historical Data'!K$2:K$93,'Historical Data'!$B$2:$B$93,'Final Prices IND without CO2 '!$D276,'Historical Data'!$A$2:$A$93,'Final Prices IND without CO2 '!$C276)</f>
        <v>37.112771575157709</v>
      </c>
      <c r="R276" s="10">
        <f>SUMIFS('Historical Data'!L$2:L$93,'Historical Data'!$B$2:$B$93,'Final Prices IND without CO2 '!$D276,'Historical Data'!$A$2:$A$93,'Final Prices IND without CO2 '!$C276)</f>
        <v>43.094802464266294</v>
      </c>
      <c r="S276" s="10">
        <f>SUMIFS('Historical Data'!M$2:M$93,'Historical Data'!$B$2:$B$93,'Final Prices IND without CO2 '!$D276,'Historical Data'!$A$2:$A$93,'Final Prices IND without CO2 '!$C276)</f>
        <v>35.556248986906169</v>
      </c>
      <c r="T276" s="10">
        <f>SUMIFS('Historical Data'!N$2:N$93,'Historical Data'!$B$2:$B$93,'Final Prices IND without CO2 '!$D276,'Historical Data'!$A$2:$A$93,'Final Prices IND without CO2 '!$C276)</f>
        <v>48.308355975553653</v>
      </c>
      <c r="U276" s="10">
        <f>SUMIFS('Historical Data'!O$2:O$93,'Historical Data'!$B$2:$B$93,'Final Prices IND without CO2 '!$D276,'Historical Data'!$A$2:$A$93,'Final Prices IND without CO2 '!$C276)</f>
        <v>55.223943206172251</v>
      </c>
      <c r="V276" s="10">
        <f>SUMIFS('Historical Data'!P$2:P$93,'Historical Data'!$B$2:$B$93,'Final Prices IND without CO2 '!$D276,'Historical Data'!$A$2:$A$93,'Final Prices IND without CO2 '!$C276)</f>
        <v>66.951483732517104</v>
      </c>
      <c r="W276" s="10">
        <f>SUMIFS('Historical Data'!Q$2:Q$93,'Historical Data'!$B$2:$B$93,'Final Prices IND without CO2 '!$D276,'Historical Data'!$A$2:$A$93,'Final Prices IND without CO2 '!$C276)</f>
        <v>63.745134577439053</v>
      </c>
      <c r="X276" s="10">
        <f>SUMIFS('Historical Data'!R$2:R$93,'Historical Data'!$B$2:$B$93,'Final Prices IND without CO2 '!$D276,'Historical Data'!$A$2:$A$93,'Final Prices IND without CO2 '!$C276)</f>
        <v>60.21884479281556</v>
      </c>
      <c r="Y276" s="10">
        <f>SUMIFS('Historical Data'!S$2:S$93,'Historical Data'!$B$2:$B$93,'Final Prices IND without CO2 '!$D276,'Historical Data'!$A$2:$A$93,'Final Prices IND without CO2 '!$C276)</f>
        <v>43.493259569354606</v>
      </c>
      <c r="Z276" s="10">
        <f>SUMIFS('Historical Data'!T$2:T$93,'Historical Data'!$B$2:$B$93,'Final Prices IND without CO2 '!$D276,'Historical Data'!$A$2:$A$93,'Final Prices IND without CO2 '!$C276)</f>
        <v>31.666890544355862</v>
      </c>
      <c r="AA276" s="10">
        <f>SUMIFS('Historical Data'!U$2:U$93,'Historical Data'!$B$2:$B$93,'Final Prices IND without CO2 '!$D276,'Historical Data'!$A$2:$A$93,'Final Prices IND without CO2 '!$C276)</f>
        <v>41.090758728894514</v>
      </c>
      <c r="AB276" s="12">
        <f>AA276*'Projection of Coal-OIl-Gas-CO2'!P$28/'Projection of Coal-OIl-Gas-CO2'!O$28</f>
        <v>52.154960930282435</v>
      </c>
      <c r="AC276" s="12">
        <f>AB276*'Projection of Coal-OIl-Gas-CO2'!Q$28/'Projection of Coal-OIl-Gas-CO2'!P$28</f>
        <v>50.746064747974046</v>
      </c>
      <c r="AD276" s="12">
        <f>AC276*'Projection of Coal-OIl-Gas-CO2'!R$28/'Projection of Coal-OIl-Gas-CO2'!Q$28</f>
        <v>45.376140022724464</v>
      </c>
      <c r="AE276" s="12">
        <f>AD276*'Projection of Coal-OIl-Gas-CO2'!S$28/'Projection of Coal-OIl-Gas-CO2'!R$28</f>
        <v>44.652014637627808</v>
      </c>
      <c r="AF276" s="12">
        <f>AE276*'Projection of Coal-OIl-Gas-CO2'!T$28/'Projection of Coal-OIl-Gas-CO2'!S$28</f>
        <v>47.167007225167595</v>
      </c>
      <c r="AG276" s="12">
        <f>AF276*'Projection of Coal-OIl-Gas-CO2'!U$28/'Projection of Coal-OIl-Gas-CO2'!T$28</f>
        <v>49.580681726349077</v>
      </c>
      <c r="AH276" s="12">
        <f>AG276*'Projection of Coal-OIl-Gas-CO2'!V$28/'Projection of Coal-OIl-Gas-CO2'!U$28</f>
        <v>51.896551612183728</v>
      </c>
      <c r="AI276" s="12">
        <f>AH276*'Projection of Coal-OIl-Gas-CO2'!W$28/'Projection of Coal-OIl-Gas-CO2'!V$28</f>
        <v>53.799887890243163</v>
      </c>
      <c r="AJ276" s="12">
        <f>AI276*'Projection of Coal-OIl-Gas-CO2'!X$28/'Projection of Coal-OIl-Gas-CO2'!W$28</f>
        <v>53.870906857865016</v>
      </c>
      <c r="AK276" s="12">
        <f>AJ276*'Projection of Coal-OIl-Gas-CO2'!Y$28/'Projection of Coal-OIl-Gas-CO2'!X$28</f>
        <v>53.643266163135252</v>
      </c>
      <c r="AL276" s="12">
        <f>AK276*'Projection of Coal-OIl-Gas-CO2'!Z$28/'Projection of Coal-OIl-Gas-CO2'!Y$28</f>
        <v>53.424531812507276</v>
      </c>
      <c r="AM276" s="12">
        <f>AL276*'Projection of Coal-OIl-Gas-CO2'!AA$28/'Projection of Coal-OIl-Gas-CO2'!Z$28</f>
        <v>53.241524304642169</v>
      </c>
      <c r="AN276" s="12">
        <f>AM276*'Projection of Coal-OIl-Gas-CO2'!AB$28/'Projection of Coal-OIl-Gas-CO2'!AA$28</f>
        <v>53.073104378210367</v>
      </c>
      <c r="AO276" s="12">
        <f>AN276*'Projection of Coal-OIl-Gas-CO2'!AC$28/'Projection of Coal-OIl-Gas-CO2'!AB$28</f>
        <v>52.900965566994351</v>
      </c>
      <c r="AP276" s="12">
        <f>AO276*'Projection of Coal-OIl-Gas-CO2'!AD$28/'Projection of Coal-OIl-Gas-CO2'!AC$28</f>
        <v>52.725721660876701</v>
      </c>
      <c r="AQ276" s="12">
        <f>AP276*'Projection of Coal-OIl-Gas-CO2'!AE$28/'Projection of Coal-OIl-Gas-CO2'!AD$28</f>
        <v>52.536565922598726</v>
      </c>
      <c r="AR276" s="12">
        <f>AQ276*'Projection of Coal-OIl-Gas-CO2'!AF$28/'Projection of Coal-OIl-Gas-CO2'!AE$28</f>
        <v>52.333759131410737</v>
      </c>
      <c r="AS276" s="12">
        <f>AR276*'Projection of Coal-OIl-Gas-CO2'!AG$28/'Projection of Coal-OIl-Gas-CO2'!AF$28</f>
        <v>52.122472185320589</v>
      </c>
      <c r="AT276" s="12">
        <f>AS276*'Projection of Coal-OIl-Gas-CO2'!AH$28/'Projection of Coal-OIl-Gas-CO2'!AG$28</f>
        <v>51.906615896645697</v>
      </c>
      <c r="AU276" s="12">
        <f>AT276*'Projection of Coal-OIl-Gas-CO2'!AI$28/'Projection of Coal-OIl-Gas-CO2'!AH$28</f>
        <v>51.678212002144186</v>
      </c>
      <c r="AV276" s="12">
        <f>AU276*'Projection of Coal-OIl-Gas-CO2'!AJ$28/'Projection of Coal-OIl-Gas-CO2'!AI$28</f>
        <v>51.440931177513932</v>
      </c>
      <c r="AW276" s="12">
        <f>AV276*'Projection of Coal-OIl-Gas-CO2'!AK$28/'Projection of Coal-OIl-Gas-CO2'!AJ$28</f>
        <v>51.191768975523225</v>
      </c>
      <c r="AX276" s="12">
        <f>AW276*'Projection of Coal-OIl-Gas-CO2'!AL$28/'Projection of Coal-OIl-Gas-CO2'!AK$28</f>
        <v>50.934444658804352</v>
      </c>
      <c r="AY276" s="21">
        <f t="shared" si="310"/>
        <v>50.701158891435114</v>
      </c>
      <c r="AZ276" s="21">
        <f t="shared" si="311"/>
        <v>50.451125319045786</v>
      </c>
      <c r="BA276" s="21">
        <f t="shared" si="312"/>
        <v>50.202819264157199</v>
      </c>
      <c r="BB276" s="21">
        <f t="shared" si="313"/>
        <v>49.957897793045959</v>
      </c>
      <c r="BC276" s="21">
        <f t="shared" si="314"/>
        <v>49.714059177659294</v>
      </c>
      <c r="BD276" s="21">
        <f t="shared" si="315"/>
        <v>49.465184003003287</v>
      </c>
      <c r="BE276" s="21">
        <f t="shared" si="316"/>
        <v>49.220024295807434</v>
      </c>
      <c r="BF276" s="21">
        <f t="shared" si="317"/>
        <v>48.974505788712008</v>
      </c>
      <c r="BG276" s="21">
        <f t="shared" si="318"/>
        <v>48.728088544489651</v>
      </c>
      <c r="BH276" s="21">
        <f t="shared" si="319"/>
        <v>48.481586517745143</v>
      </c>
    </row>
    <row r="277" spans="1:60" x14ac:dyDescent="0.3">
      <c r="A277" s="9" t="s">
        <v>147</v>
      </c>
      <c r="B277" s="9" t="s">
        <v>118</v>
      </c>
      <c r="C277" s="9" t="s">
        <v>97</v>
      </c>
      <c r="D277" s="36" t="s">
        <v>83</v>
      </c>
      <c r="E277" s="36" t="s">
        <v>79</v>
      </c>
      <c r="F277" s="36" t="s">
        <v>90</v>
      </c>
      <c r="G277" s="36" t="s">
        <v>90</v>
      </c>
      <c r="H277" s="36" t="s">
        <v>80</v>
      </c>
      <c r="I277" s="9" t="s">
        <v>145</v>
      </c>
      <c r="J277" s="10">
        <f>SUMIFS('Historical Data'!D$2:D$93,'Historical Data'!$B$2:$B$93,'Final Prices IND without CO2 '!$D277,'Historical Data'!$A$2:$A$93,'Final Prices IND without CO2 '!$C277)</f>
        <v>29.590353898915502</v>
      </c>
      <c r="K277" s="10">
        <f>SUMIFS('Historical Data'!E$2:E$93,'Historical Data'!$B$2:$B$93,'Final Prices IND without CO2 '!$D277,'Historical Data'!$A$2:$A$93,'Final Prices IND without CO2 '!$C277)</f>
        <v>25.697134420937633</v>
      </c>
      <c r="L277" s="10">
        <f>SUMIFS('Historical Data'!F$2:F$93,'Historical Data'!$B$2:$B$93,'Final Prices IND without CO2 '!$D277,'Historical Data'!$A$2:$A$93,'Final Prices IND without CO2 '!$C277)</f>
        <v>25.954028982197574</v>
      </c>
      <c r="M277" s="10">
        <f>SUMIFS('Historical Data'!G$2:G$93,'Historical Data'!$B$2:$B$93,'Final Prices IND without CO2 '!$D277,'Historical Data'!$A$2:$A$93,'Final Prices IND without CO2 '!$C277)</f>
        <v>26.53857748867571</v>
      </c>
      <c r="N277" s="10">
        <f>SUMIFS('Historical Data'!H$2:H$93,'Historical Data'!$B$2:$B$93,'Final Prices IND without CO2 '!$D277,'Historical Data'!$A$2:$A$93,'Final Prices IND without CO2 '!$C277)</f>
        <v>25.936028327233689</v>
      </c>
      <c r="O277" s="10">
        <f>SUMIFS('Historical Data'!I$2:I$93,'Historical Data'!$B$2:$B$93,'Final Prices IND without CO2 '!$D277,'Historical Data'!$A$2:$A$93,'Final Prices IND without CO2 '!$C277)</f>
        <v>34.447186259498238</v>
      </c>
      <c r="P277" s="10">
        <f>SUMIFS('Historical Data'!J$2:J$93,'Historical Data'!$B$2:$B$93,'Final Prices IND without CO2 '!$D277,'Historical Data'!$A$2:$A$93,'Final Prices IND without CO2 '!$C277)</f>
        <v>37.732314545590448</v>
      </c>
      <c r="Q277" s="10">
        <f>SUMIFS('Historical Data'!K$2:K$93,'Historical Data'!$B$2:$B$93,'Final Prices IND without CO2 '!$D277,'Historical Data'!$A$2:$A$93,'Final Prices IND without CO2 '!$C277)</f>
        <v>37.685763240900272</v>
      </c>
      <c r="R277" s="10">
        <f>SUMIFS('Historical Data'!L$2:L$93,'Historical Data'!$B$2:$B$93,'Final Prices IND without CO2 '!$D277,'Historical Data'!$A$2:$A$93,'Final Prices IND without CO2 '!$C277)</f>
        <v>46.360721880226791</v>
      </c>
      <c r="S277" s="10">
        <f>SUMIFS('Historical Data'!M$2:M$93,'Historical Data'!$B$2:$B$93,'Final Prices IND without CO2 '!$D277,'Historical Data'!$A$2:$A$93,'Final Prices IND without CO2 '!$C277)</f>
        <v>37.224575254091981</v>
      </c>
      <c r="T277" s="10">
        <f>SUMIFS('Historical Data'!N$2:N$93,'Historical Data'!$B$2:$B$93,'Final Prices IND without CO2 '!$D277,'Historical Data'!$A$2:$A$93,'Final Prices IND without CO2 '!$C277)</f>
        <v>46.731206177625602</v>
      </c>
      <c r="U277" s="10">
        <f>SUMIFS('Historical Data'!O$2:O$93,'Historical Data'!$B$2:$B$93,'Final Prices IND without CO2 '!$D277,'Historical Data'!$A$2:$A$93,'Final Prices IND without CO2 '!$C277)</f>
        <v>53.421016380997749</v>
      </c>
      <c r="V277" s="10">
        <f>SUMIFS('Historical Data'!P$2:P$93,'Historical Data'!$B$2:$B$93,'Final Prices IND without CO2 '!$D277,'Historical Data'!$A$2:$A$93,'Final Prices IND without CO2 '!$C277)</f>
        <v>64.765681361325719</v>
      </c>
      <c r="W277" s="10">
        <f>SUMIFS('Historical Data'!Q$2:Q$93,'Historical Data'!$B$2:$B$93,'Final Prices IND without CO2 '!$D277,'Historical Data'!$A$2:$A$93,'Final Prices IND without CO2 '!$C277)</f>
        <v>61.664011672561465</v>
      </c>
      <c r="X277" s="10">
        <f>SUMIFS('Historical Data'!R$2:R$93,'Historical Data'!$B$2:$B$93,'Final Prices IND without CO2 '!$D277,'Historical Data'!$A$2:$A$93,'Final Prices IND without CO2 '!$C277)</f>
        <v>58.252846634142728</v>
      </c>
      <c r="Y277" s="10">
        <f>SUMIFS('Historical Data'!S$2:S$93,'Historical Data'!$B$2:$B$93,'Final Prices IND without CO2 '!$D277,'Historical Data'!$A$2:$A$93,'Final Prices IND without CO2 '!$C277)</f>
        <v>42.073310905074813</v>
      </c>
      <c r="Z277" s="10">
        <f>SUMIFS('Historical Data'!T$2:T$93,'Historical Data'!$B$2:$B$93,'Final Prices IND without CO2 '!$D277,'Historical Data'!$A$2:$A$93,'Final Prices IND without CO2 '!$C277)</f>
        <v>30.633043935120917</v>
      </c>
      <c r="AA277" s="10">
        <f>SUMIFS('Historical Data'!U$2:U$93,'Historical Data'!$B$2:$B$93,'Final Prices IND without CO2 '!$D277,'Historical Data'!$A$2:$A$93,'Final Prices IND without CO2 '!$C277)</f>
        <v>39.749245847380152</v>
      </c>
      <c r="AB277" s="12">
        <f>AA277*'Projection of Coal-OIl-Gas-CO2'!P$28/'Projection of Coal-OIl-Gas-CO2'!O$28</f>
        <v>50.452228878424442</v>
      </c>
      <c r="AC277" s="12">
        <f>AB277*'Projection of Coal-OIl-Gas-CO2'!Q$28/'Projection of Coal-OIl-Gas-CO2'!P$28</f>
        <v>49.089329714320392</v>
      </c>
      <c r="AD277" s="12">
        <f>AC277*'Projection of Coal-OIl-Gas-CO2'!R$28/'Projection of Coal-OIl-Gas-CO2'!Q$28</f>
        <v>43.894719911805957</v>
      </c>
      <c r="AE277" s="12">
        <f>AD277*'Projection of Coal-OIl-Gas-CO2'!S$28/'Projection of Coal-OIl-Gas-CO2'!R$28</f>
        <v>43.19423545138406</v>
      </c>
      <c r="AF277" s="12">
        <f>AE277*'Projection of Coal-OIl-Gas-CO2'!T$28/'Projection of Coal-OIl-Gas-CO2'!S$28</f>
        <v>45.627119675450736</v>
      </c>
      <c r="AG277" s="12">
        <f>AF277*'Projection of Coal-OIl-Gas-CO2'!U$28/'Projection of Coal-OIl-Gas-CO2'!T$28</f>
        <v>47.961993601143192</v>
      </c>
      <c r="AH277" s="12">
        <f>AG277*'Projection of Coal-OIl-Gas-CO2'!V$28/'Projection of Coal-OIl-Gas-CO2'!U$28</f>
        <v>50.202255993228313</v>
      </c>
      <c r="AI277" s="12">
        <f>AH277*'Projection of Coal-OIl-Gas-CO2'!W$28/'Projection of Coal-OIl-Gas-CO2'!V$28</f>
        <v>52.043452991949621</v>
      </c>
      <c r="AJ277" s="12">
        <f>AI277*'Projection of Coal-OIl-Gas-CO2'!X$28/'Projection of Coal-OIl-Gas-CO2'!W$28</f>
        <v>52.112153363788778</v>
      </c>
      <c r="AK277" s="12">
        <f>AJ277*'Projection of Coal-OIl-Gas-CO2'!Y$28/'Projection of Coal-OIl-Gas-CO2'!X$28</f>
        <v>51.891944581581036</v>
      </c>
      <c r="AL277" s="12">
        <f>AK277*'Projection of Coal-OIl-Gas-CO2'!Z$28/'Projection of Coal-OIl-Gas-CO2'!Y$28</f>
        <v>51.680351373099718</v>
      </c>
      <c r="AM277" s="12">
        <f>AL277*'Projection of Coal-OIl-Gas-CO2'!AA$28/'Projection of Coal-OIl-Gas-CO2'!Z$28</f>
        <v>51.503318613251182</v>
      </c>
      <c r="AN277" s="12">
        <f>AM277*'Projection of Coal-OIl-Gas-CO2'!AB$28/'Projection of Coal-OIl-Gas-CO2'!AA$28</f>
        <v>51.340397185941839</v>
      </c>
      <c r="AO277" s="12">
        <f>AN277*'Projection of Coal-OIl-Gas-CO2'!AC$28/'Projection of Coal-OIl-Gas-CO2'!AB$28</f>
        <v>51.173878286350686</v>
      </c>
      <c r="AP277" s="12">
        <f>AO277*'Projection of Coal-OIl-Gas-CO2'!AD$28/'Projection of Coal-OIl-Gas-CO2'!AC$28</f>
        <v>51.004355665620217</v>
      </c>
      <c r="AQ277" s="12">
        <f>AP277*'Projection of Coal-OIl-Gas-CO2'!AE$28/'Projection of Coal-OIl-Gas-CO2'!AD$28</f>
        <v>50.821375400060731</v>
      </c>
      <c r="AR277" s="12">
        <f>AQ277*'Projection of Coal-OIl-Gas-CO2'!AF$28/'Projection of Coal-OIl-Gas-CO2'!AE$28</f>
        <v>50.625189755117141</v>
      </c>
      <c r="AS277" s="12">
        <f>AR277*'Projection of Coal-OIl-Gas-CO2'!AG$28/'Projection of Coal-OIl-Gas-CO2'!AF$28</f>
        <v>50.420800811610633</v>
      </c>
      <c r="AT277" s="12">
        <f>AS277*'Projection of Coal-OIl-Gas-CO2'!AH$28/'Projection of Coal-OIl-Gas-CO2'!AG$28</f>
        <v>50.21199170339117</v>
      </c>
      <c r="AU277" s="12">
        <f>AT277*'Projection of Coal-OIl-Gas-CO2'!AI$28/'Projection of Coal-OIl-Gas-CO2'!AH$28</f>
        <v>49.991044638019623</v>
      </c>
      <c r="AV277" s="12">
        <f>AU277*'Projection of Coal-OIl-Gas-CO2'!AJ$28/'Projection of Coal-OIl-Gas-CO2'!AI$28</f>
        <v>49.761510452600341</v>
      </c>
      <c r="AW277" s="12">
        <f>AV277*'Projection of Coal-OIl-Gas-CO2'!AK$28/'Projection of Coal-OIl-Gas-CO2'!AJ$28</f>
        <v>49.520482787763406</v>
      </c>
      <c r="AX277" s="12">
        <f>AW277*'Projection of Coal-OIl-Gas-CO2'!AL$28/'Projection of Coal-OIl-Gas-CO2'!AK$28</f>
        <v>49.271559481302894</v>
      </c>
      <c r="AY277" s="21">
        <f t="shared" si="310"/>
        <v>49.045889924285689</v>
      </c>
      <c r="AZ277" s="21">
        <f t="shared" si="311"/>
        <v>48.804019337164732</v>
      </c>
      <c r="BA277" s="21">
        <f t="shared" si="312"/>
        <v>48.563819868318831</v>
      </c>
      <c r="BB277" s="21">
        <f t="shared" si="313"/>
        <v>48.326894484858883</v>
      </c>
      <c r="BC277" s="21">
        <f t="shared" si="314"/>
        <v>48.091016604529784</v>
      </c>
      <c r="BD277" s="21">
        <f t="shared" si="315"/>
        <v>47.85026659628636</v>
      </c>
      <c r="BE277" s="21">
        <f t="shared" si="316"/>
        <v>47.613110754567913</v>
      </c>
      <c r="BF277" s="21">
        <f t="shared" si="317"/>
        <v>47.375607826890018</v>
      </c>
      <c r="BG277" s="21">
        <f t="shared" si="318"/>
        <v>47.137235503656768</v>
      </c>
      <c r="BH277" s="21">
        <f t="shared" si="319"/>
        <v>46.898781165843502</v>
      </c>
    </row>
    <row r="278" spans="1:60" x14ac:dyDescent="0.3">
      <c r="A278" s="9" t="s">
        <v>147</v>
      </c>
      <c r="B278" s="9" t="s">
        <v>119</v>
      </c>
      <c r="C278" s="9" t="s">
        <v>5</v>
      </c>
      <c r="D278" s="36" t="s">
        <v>83</v>
      </c>
      <c r="E278" s="36" t="s">
        <v>79</v>
      </c>
      <c r="F278" s="36" t="s">
        <v>90</v>
      </c>
      <c r="G278" s="36" t="s">
        <v>90</v>
      </c>
      <c r="H278" s="36" t="s">
        <v>80</v>
      </c>
      <c r="I278" s="9" t="s">
        <v>145</v>
      </c>
      <c r="J278" s="10">
        <f>SUMIFS('Historical Data'!D$2:D$93,'Historical Data'!$B$2:$B$93,'Final Prices IND without CO2 '!$D278,'Historical Data'!$A$2:$A$93,'Final Prices IND without CO2 '!$C278)</f>
        <v>23.301646481560269</v>
      </c>
      <c r="K278" s="10">
        <f>SUMIFS('Historical Data'!E$2:E$93,'Historical Data'!$B$2:$B$93,'Final Prices IND without CO2 '!$D278,'Historical Data'!$A$2:$A$93,'Final Prices IND without CO2 '!$C278)</f>
        <v>21.684109027334337</v>
      </c>
      <c r="L278" s="10">
        <f>SUMIFS('Historical Data'!F$2:F$93,'Historical Data'!$B$2:$B$93,'Final Prices IND without CO2 '!$D278,'Historical Data'!$A$2:$A$93,'Final Prices IND without CO2 '!$C278)</f>
        <v>21.966761335142806</v>
      </c>
      <c r="M278" s="10">
        <f>SUMIFS('Historical Data'!G$2:G$93,'Historical Data'!$B$2:$B$93,'Final Prices IND without CO2 '!$D278,'Historical Data'!$A$2:$A$93,'Final Prices IND without CO2 '!$C278)</f>
        <v>22.925874054006695</v>
      </c>
      <c r="N278" s="10">
        <f>SUMIFS('Historical Data'!H$2:H$93,'Historical Data'!$B$2:$B$93,'Final Prices IND without CO2 '!$D278,'Historical Data'!$A$2:$A$93,'Final Prices IND without CO2 '!$C278)</f>
        <v>24.190078613107289</v>
      </c>
      <c r="O278" s="10">
        <f>SUMIFS('Historical Data'!I$2:I$93,'Historical Data'!$B$2:$B$93,'Final Prices IND without CO2 '!$D278,'Historical Data'!$A$2:$A$93,'Final Prices IND without CO2 '!$C278)</f>
        <v>31.481149350261056</v>
      </c>
      <c r="P278" s="10">
        <f>SUMIFS('Historical Data'!J$2:J$93,'Historical Data'!$B$2:$B$93,'Final Prices IND without CO2 '!$D278,'Historical Data'!$A$2:$A$93,'Final Prices IND without CO2 '!$C278)</f>
        <v>36.382387995851985</v>
      </c>
      <c r="Q278" s="10">
        <f>SUMIFS('Historical Data'!K$2:K$93,'Historical Data'!$B$2:$B$93,'Final Prices IND without CO2 '!$D278,'Historical Data'!$A$2:$A$93,'Final Prices IND without CO2 '!$C278)</f>
        <v>36.955878706989949</v>
      </c>
      <c r="R278" s="10">
        <f>SUMIFS('Historical Data'!L$2:L$93,'Historical Data'!$B$2:$B$93,'Final Prices IND without CO2 '!$D278,'Historical Data'!$A$2:$A$93,'Final Prices IND without CO2 '!$C278)</f>
        <v>47.482216966607837</v>
      </c>
      <c r="S278" s="10">
        <f>SUMIFS('Historical Data'!M$2:M$93,'Historical Data'!$B$2:$B$93,'Final Prices IND without CO2 '!$D278,'Historical Data'!$A$2:$A$93,'Final Prices IND without CO2 '!$C278)</f>
        <v>36.10710755160364</v>
      </c>
      <c r="T278" s="10">
        <f>SUMIFS('Historical Data'!N$2:N$93,'Historical Data'!$B$2:$B$93,'Final Prices IND without CO2 '!$D278,'Historical Data'!$A$2:$A$93,'Final Prices IND without CO2 '!$C278)</f>
        <v>45.802929211087985</v>
      </c>
      <c r="U278" s="10">
        <f>SUMIFS('Historical Data'!O$2:O$93,'Historical Data'!$B$2:$B$93,'Final Prices IND without CO2 '!$D278,'Historical Data'!$A$2:$A$93,'Final Prices IND without CO2 '!$C278)</f>
        <v>55.89466021758939</v>
      </c>
      <c r="V278" s="10">
        <f>SUMIFS('Historical Data'!P$2:P$93,'Historical Data'!$B$2:$B$93,'Final Prices IND without CO2 '!$D278,'Historical Data'!$A$2:$A$93,'Final Prices IND without CO2 '!$C278)</f>
        <v>61.1719514565699</v>
      </c>
      <c r="W278" s="10">
        <f>SUMIFS('Historical Data'!Q$2:Q$93,'Historical Data'!$B$2:$B$93,'Final Prices IND without CO2 '!$D278,'Historical Data'!$A$2:$A$93,'Final Prices IND without CO2 '!$C278)</f>
        <v>54.177838995226061</v>
      </c>
      <c r="X278" s="10">
        <f>SUMIFS('Historical Data'!R$2:R$93,'Historical Data'!$B$2:$B$93,'Final Prices IND without CO2 '!$D278,'Historical Data'!$A$2:$A$93,'Final Prices IND without CO2 '!$C278)</f>
        <v>49.734303773857995</v>
      </c>
      <c r="Y278" s="10">
        <f>SUMIFS('Historical Data'!S$2:S$93,'Historical Data'!$B$2:$B$93,'Final Prices IND without CO2 '!$D278,'Historical Data'!$A$2:$A$93,'Final Prices IND without CO2 '!$C278)</f>
        <v>32.155526027911137</v>
      </c>
      <c r="Z278" s="10">
        <f>SUMIFS('Historical Data'!T$2:T$93,'Historical Data'!$B$2:$B$93,'Final Prices IND without CO2 '!$D278,'Historical Data'!$A$2:$A$93,'Final Prices IND without CO2 '!$C278)</f>
        <v>27.70693906631244</v>
      </c>
      <c r="AA278" s="10">
        <f>SUMIFS('Historical Data'!U$2:U$93,'Historical Data'!$B$2:$B$93,'Final Prices IND without CO2 '!$D278,'Historical Data'!$A$2:$A$93,'Final Prices IND without CO2 '!$C278)</f>
        <v>34.595035024272171</v>
      </c>
      <c r="AB278" s="12">
        <f>AA278*'Projection of Coal-OIl-Gas-CO2'!P$29/'Projection of Coal-OIl-Gas-CO2'!O$29</f>
        <v>43.910182140392173</v>
      </c>
      <c r="AC278" s="12">
        <f>AB278*'Projection of Coal-OIl-Gas-CO2'!Q$29/'Projection of Coal-OIl-Gas-CO2'!P$29</f>
        <v>42.724007577539723</v>
      </c>
      <c r="AD278" s="12">
        <f>AC278*'Projection of Coal-OIl-Gas-CO2'!R$29/'Projection of Coal-OIl-Gas-CO2'!Q$29</f>
        <v>38.20297317237354</v>
      </c>
      <c r="AE278" s="12">
        <f>AD278*'Projection of Coal-OIl-Gas-CO2'!S$29/'Projection of Coal-OIl-Gas-CO2'!R$29</f>
        <v>36.413078550980714</v>
      </c>
      <c r="AF278" s="12">
        <f>AE278*'Projection of Coal-OIl-Gas-CO2'!T$29/'Projection of Coal-OIl-Gas-CO2'!S$29</f>
        <v>36.415540611366268</v>
      </c>
      <c r="AG278" s="12">
        <f>AF278*'Projection of Coal-OIl-Gas-CO2'!U$29/'Projection of Coal-OIl-Gas-CO2'!T$29</f>
        <v>36.412515352192386</v>
      </c>
      <c r="AH278" s="12">
        <f>AG278*'Projection of Coal-OIl-Gas-CO2'!V$29/'Projection of Coal-OIl-Gas-CO2'!U$29</f>
        <v>36.403571777524434</v>
      </c>
      <c r="AI278" s="12">
        <f>AH278*'Projection of Coal-OIl-Gas-CO2'!W$29/'Projection of Coal-OIl-Gas-CO2'!V$29</f>
        <v>36.343983153785899</v>
      </c>
      <c r="AJ278" s="12">
        <f>AI278*'Projection of Coal-OIl-Gas-CO2'!X$29/'Projection of Coal-OIl-Gas-CO2'!W$29</f>
        <v>35.95686013500918</v>
      </c>
      <c r="AK278" s="12">
        <f>AJ278*'Projection of Coal-OIl-Gas-CO2'!Y$29/'Projection of Coal-OIl-Gas-CO2'!X$29</f>
        <v>35.50321623884544</v>
      </c>
      <c r="AL278" s="12">
        <f>AK278*'Projection of Coal-OIl-Gas-CO2'!Z$29/'Projection of Coal-OIl-Gas-CO2'!Y$29</f>
        <v>35.068089075333809</v>
      </c>
      <c r="AM278" s="12">
        <f>AL278*'Projection of Coal-OIl-Gas-CO2'!AA$29/'Projection of Coal-OIl-Gas-CO2'!Z$29</f>
        <v>34.668173366670985</v>
      </c>
      <c r="AN278" s="12">
        <f>AM278*'Projection of Coal-OIl-Gas-CO2'!AB$29/'Projection of Coal-OIl-Gas-CO2'!AA$29</f>
        <v>34.288683384094185</v>
      </c>
      <c r="AO278" s="12">
        <f>AN278*'Projection of Coal-OIl-Gas-CO2'!AC$29/'Projection of Coal-OIl-Gas-CO2'!AB$29</f>
        <v>33.91713804148376</v>
      </c>
      <c r="AP278" s="12">
        <f>AO278*'Projection of Coal-OIl-Gas-CO2'!AD$29/'Projection of Coal-OIl-Gas-CO2'!AC$29</f>
        <v>33.553492597976224</v>
      </c>
      <c r="AQ278" s="12">
        <f>AP278*'Projection of Coal-OIl-Gas-CO2'!AE$29/'Projection of Coal-OIl-Gas-CO2'!AD$29</f>
        <v>33.190502969062869</v>
      </c>
      <c r="AR278" s="12">
        <f>AQ278*'Projection of Coal-OIl-Gas-CO2'!AF$29/'Projection of Coal-OIl-Gas-CO2'!AE$29</f>
        <v>32.828086539909492</v>
      </c>
      <c r="AS278" s="12">
        <f>AR278*'Projection of Coal-OIl-Gas-CO2'!AG$29/'Projection of Coal-OIl-Gas-CO2'!AF$29</f>
        <v>32.469229705396927</v>
      </c>
      <c r="AT278" s="12">
        <f>AS278*'Projection of Coal-OIl-Gas-CO2'!AH$29/'Projection of Coal-OIl-Gas-CO2'!AG$29</f>
        <v>32.116065990825497</v>
      </c>
      <c r="AU278" s="12">
        <f>AT278*'Projection of Coal-OIl-Gas-CO2'!AI$29/'Projection of Coal-OIl-Gas-CO2'!AH$29</f>
        <v>31.763374194311531</v>
      </c>
      <c r="AV278" s="12">
        <f>AU278*'Projection of Coal-OIl-Gas-CO2'!AJ$29/'Projection of Coal-OIl-Gas-CO2'!AI$29</f>
        <v>31.413191775515315</v>
      </c>
      <c r="AW278" s="12">
        <f>AV278*'Projection of Coal-OIl-Gas-CO2'!AK$29/'Projection of Coal-OIl-Gas-CO2'!AJ$29</f>
        <v>31.063460613807756</v>
      </c>
      <c r="AX278" s="12">
        <f>AW278*'Projection of Coal-OIl-Gas-CO2'!AL$29/'Projection of Coal-OIl-Gas-CO2'!AK$29</f>
        <v>30.716235594915414</v>
      </c>
      <c r="AY278" s="21">
        <f t="shared" si="310"/>
        <v>30.364593322177939</v>
      </c>
      <c r="AZ278" s="21">
        <f t="shared" si="311"/>
        <v>30.015815722685375</v>
      </c>
      <c r="BA278" s="21">
        <f t="shared" si="312"/>
        <v>29.66657358663349</v>
      </c>
      <c r="BB278" s="21">
        <f t="shared" si="313"/>
        <v>29.317077590070426</v>
      </c>
      <c r="BC278" s="21">
        <f t="shared" si="314"/>
        <v>28.967158439726177</v>
      </c>
      <c r="BD278" s="21">
        <f t="shared" si="315"/>
        <v>28.618161363003196</v>
      </c>
      <c r="BE278" s="21">
        <f t="shared" si="316"/>
        <v>28.268540180542345</v>
      </c>
      <c r="BF278" s="21">
        <f t="shared" si="317"/>
        <v>27.919007320220317</v>
      </c>
      <c r="BG278" s="21">
        <f t="shared" si="318"/>
        <v>27.569561339047254</v>
      </c>
      <c r="BH278" s="21">
        <f t="shared" si="319"/>
        <v>27.220181255265629</v>
      </c>
    </row>
    <row r="279" spans="1:60" x14ac:dyDescent="0.3">
      <c r="A279" s="9" t="s">
        <v>147</v>
      </c>
      <c r="B279" s="9" t="s">
        <v>119</v>
      </c>
      <c r="C279" s="9" t="s">
        <v>9</v>
      </c>
      <c r="D279" s="36" t="s">
        <v>83</v>
      </c>
      <c r="E279" s="36" t="s">
        <v>79</v>
      </c>
      <c r="F279" s="36" t="s">
        <v>90</v>
      </c>
      <c r="G279" s="36" t="s">
        <v>90</v>
      </c>
      <c r="H279" s="36" t="s">
        <v>80</v>
      </c>
      <c r="I279" s="9" t="s">
        <v>145</v>
      </c>
      <c r="J279" s="10">
        <f>SUMIFS('Historical Data'!D$2:D$93,'Historical Data'!$B$2:$B$93,'Final Prices IND without CO2 '!$D279,'Historical Data'!$A$2:$A$93,'Final Prices IND without CO2 '!$C279)</f>
        <v>21.654402693534497</v>
      </c>
      <c r="K279" s="10">
        <f>SUMIFS('Historical Data'!E$2:E$93,'Historical Data'!$B$2:$B$93,'Final Prices IND without CO2 '!$D279,'Historical Data'!$A$2:$A$93,'Final Prices IND without CO2 '!$C279)</f>
        <v>18.628550378308358</v>
      </c>
      <c r="L279" s="10">
        <f>SUMIFS('Historical Data'!F$2:F$93,'Historical Data'!$B$2:$B$93,'Final Prices IND without CO2 '!$D279,'Historical Data'!$A$2:$A$93,'Final Prices IND without CO2 '!$C279)</f>
        <v>18.938588896587177</v>
      </c>
      <c r="M279" s="10">
        <f>SUMIFS('Historical Data'!G$2:G$93,'Historical Data'!$B$2:$B$93,'Final Prices IND without CO2 '!$D279,'Historical Data'!$A$2:$A$93,'Final Prices IND without CO2 '!$C279)</f>
        <v>22.156810078966323</v>
      </c>
      <c r="N279" s="10">
        <f>SUMIFS('Historical Data'!H$2:H$93,'Historical Data'!$B$2:$B$93,'Final Prices IND without CO2 '!$D279,'Historical Data'!$A$2:$A$93,'Final Prices IND without CO2 '!$C279)</f>
        <v>19.453559968727745</v>
      </c>
      <c r="O279" s="10">
        <f>SUMIFS('Historical Data'!I$2:I$93,'Historical Data'!$B$2:$B$93,'Final Prices IND without CO2 '!$D279,'Historical Data'!$A$2:$A$93,'Final Prices IND without CO2 '!$C279)</f>
        <v>27.10013488623596</v>
      </c>
      <c r="P279" s="10">
        <f>SUMIFS('Historical Data'!J$2:J$93,'Historical Data'!$B$2:$B$93,'Final Prices IND without CO2 '!$D279,'Historical Data'!$A$2:$A$93,'Final Prices IND without CO2 '!$C279)</f>
        <v>30.069253619669293</v>
      </c>
      <c r="Q279" s="10">
        <f>SUMIFS('Historical Data'!K$2:K$93,'Historical Data'!$B$2:$B$93,'Final Prices IND without CO2 '!$D279,'Historical Data'!$A$2:$A$93,'Final Prices IND without CO2 '!$C279)</f>
        <v>31.152471048704939</v>
      </c>
      <c r="R279" s="10">
        <f>SUMIFS('Historical Data'!L$2:L$93,'Historical Data'!$B$2:$B$93,'Final Prices IND without CO2 '!$D279,'Historical Data'!$A$2:$A$93,'Final Prices IND without CO2 '!$C279)</f>
        <v>42.855330715933455</v>
      </c>
      <c r="S279" s="10">
        <f>SUMIFS('Historical Data'!M$2:M$93,'Historical Data'!$B$2:$B$93,'Final Prices IND without CO2 '!$D279,'Historical Data'!$A$2:$A$93,'Final Prices IND without CO2 '!$C279)</f>
        <v>30.546393548765622</v>
      </c>
      <c r="T279" s="10">
        <f>SUMIFS('Historical Data'!N$2:N$93,'Historical Data'!$B$2:$B$93,'Final Prices IND without CO2 '!$D279,'Historical Data'!$A$2:$A$93,'Final Prices IND without CO2 '!$C279)</f>
        <v>40.07022840566696</v>
      </c>
      <c r="U279" s="10">
        <f>SUMIFS('Historical Data'!O$2:O$93,'Historical Data'!$B$2:$B$93,'Final Prices IND without CO2 '!$D279,'Historical Data'!$A$2:$A$93,'Final Prices IND without CO2 '!$C279)</f>
        <v>49.502825507033933</v>
      </c>
      <c r="V279" s="10">
        <f>SUMIFS('Historical Data'!P$2:P$93,'Historical Data'!$B$2:$B$93,'Final Prices IND without CO2 '!$D279,'Historical Data'!$A$2:$A$93,'Final Prices IND without CO2 '!$C279)</f>
        <v>54.335896302649743</v>
      </c>
      <c r="W279" s="10">
        <f>SUMIFS('Historical Data'!Q$2:Q$93,'Historical Data'!$B$2:$B$93,'Final Prices IND without CO2 '!$D279,'Historical Data'!$A$2:$A$93,'Final Prices IND without CO2 '!$C279)</f>
        <v>48.089975461563242</v>
      </c>
      <c r="X279" s="10">
        <f>SUMIFS('Historical Data'!R$2:R$93,'Historical Data'!$B$2:$B$93,'Final Prices IND without CO2 '!$D279,'Historical Data'!$A$2:$A$93,'Final Prices IND without CO2 '!$C279)</f>
        <v>44.177415785718033</v>
      </c>
      <c r="Y279" s="10">
        <f>SUMIFS('Historical Data'!S$2:S$93,'Historical Data'!$B$2:$B$93,'Final Prices IND without CO2 '!$D279,'Historical Data'!$A$2:$A$93,'Final Prices IND without CO2 '!$C279)</f>
        <v>26.427342896595839</v>
      </c>
      <c r="Z279" s="10">
        <f>SUMIFS('Historical Data'!T$2:T$93,'Historical Data'!$B$2:$B$93,'Final Prices IND without CO2 '!$D279,'Historical Data'!$A$2:$A$93,'Final Prices IND without CO2 '!$C279)</f>
        <v>22.174250402258185</v>
      </c>
      <c r="AA279" s="10">
        <f>SUMIFS('Historical Data'!U$2:U$93,'Historical Data'!$B$2:$B$93,'Final Prices IND without CO2 '!$D279,'Historical Data'!$A$2:$A$93,'Final Prices IND without CO2 '!$C279)</f>
        <v>28.991052910134769</v>
      </c>
      <c r="AB279" s="12">
        <f>AA279*'Projection of Coal-OIl-Gas-CO2'!P$29/'Projection of Coal-OIl-Gas-CO2'!O$29</f>
        <v>36.797257549605455</v>
      </c>
      <c r="AC279" s="12">
        <f>AB279*'Projection of Coal-OIl-Gas-CO2'!Q$29/'Projection of Coal-OIl-Gas-CO2'!P$29</f>
        <v>35.80322908603592</v>
      </c>
      <c r="AD279" s="12">
        <f>AC279*'Projection of Coal-OIl-Gas-CO2'!R$29/'Projection of Coal-OIl-Gas-CO2'!Q$29</f>
        <v>32.014548208657047</v>
      </c>
      <c r="AE279" s="12">
        <f>AD279*'Projection of Coal-OIl-Gas-CO2'!S$29/'Projection of Coal-OIl-Gas-CO2'!R$29</f>
        <v>30.514595118973574</v>
      </c>
      <c r="AF279" s="12">
        <f>AE279*'Projection of Coal-OIl-Gas-CO2'!T$29/'Projection of Coal-OIl-Gas-CO2'!S$29</f>
        <v>30.5166583550089</v>
      </c>
      <c r="AG279" s="12">
        <f>AF279*'Projection of Coal-OIl-Gas-CO2'!U$29/'Projection of Coal-OIl-Gas-CO2'!T$29</f>
        <v>30.5141231516563</v>
      </c>
      <c r="AH279" s="12">
        <f>AG279*'Projection of Coal-OIl-Gas-CO2'!V$29/'Projection of Coal-OIl-Gas-CO2'!U$29</f>
        <v>30.506628329170287</v>
      </c>
      <c r="AI279" s="12">
        <f>AH279*'Projection of Coal-OIl-Gas-CO2'!W$29/'Projection of Coal-OIl-Gas-CO2'!V$29</f>
        <v>30.456692350136478</v>
      </c>
      <c r="AJ279" s="12">
        <f>AI279*'Projection of Coal-OIl-Gas-CO2'!X$29/'Projection of Coal-OIl-Gas-CO2'!W$29</f>
        <v>30.132278632612771</v>
      </c>
      <c r="AK279" s="12">
        <f>AJ279*'Projection of Coal-OIl-Gas-CO2'!Y$29/'Projection of Coal-OIl-Gas-CO2'!X$29</f>
        <v>29.752119624627504</v>
      </c>
      <c r="AL279" s="12">
        <f>AK279*'Projection of Coal-OIl-Gas-CO2'!Z$29/'Projection of Coal-OIl-Gas-CO2'!Y$29</f>
        <v>29.387477859959485</v>
      </c>
      <c r="AM279" s="12">
        <f>AL279*'Projection of Coal-OIl-Gas-CO2'!AA$29/'Projection of Coal-OIl-Gas-CO2'!Z$29</f>
        <v>29.052343715383433</v>
      </c>
      <c r="AN279" s="12">
        <f>AM279*'Projection of Coal-OIl-Gas-CO2'!AB$29/'Projection of Coal-OIl-Gas-CO2'!AA$29</f>
        <v>28.734326573442949</v>
      </c>
      <c r="AO279" s="12">
        <f>AN279*'Projection of Coal-OIl-Gas-CO2'!AC$29/'Projection of Coal-OIl-Gas-CO2'!AB$29</f>
        <v>28.422967134766974</v>
      </c>
      <c r="AP279" s="12">
        <f>AO279*'Projection of Coal-OIl-Gas-CO2'!AD$29/'Projection of Coal-OIl-Gas-CO2'!AC$29</f>
        <v>28.118227905977069</v>
      </c>
      <c r="AQ279" s="12">
        <f>AP279*'Projection of Coal-OIl-Gas-CO2'!AE$29/'Projection of Coal-OIl-Gas-CO2'!AD$29</f>
        <v>27.814038257656904</v>
      </c>
      <c r="AR279" s="12">
        <f>AQ279*'Projection of Coal-OIl-Gas-CO2'!AF$29/'Projection of Coal-OIl-Gas-CO2'!AE$29</f>
        <v>27.510328957587802</v>
      </c>
      <c r="AS279" s="12">
        <f>AR279*'Projection of Coal-OIl-Gas-CO2'!AG$29/'Projection of Coal-OIl-Gas-CO2'!AF$29</f>
        <v>27.209602640380204</v>
      </c>
      <c r="AT279" s="12">
        <f>AS279*'Projection of Coal-OIl-Gas-CO2'!AH$29/'Projection of Coal-OIl-Gas-CO2'!AG$29</f>
        <v>26.913647225740601</v>
      </c>
      <c r="AU279" s="12">
        <f>AT279*'Projection of Coal-OIl-Gas-CO2'!AI$29/'Projection of Coal-OIl-Gas-CO2'!AH$29</f>
        <v>26.618087284074605</v>
      </c>
      <c r="AV279" s="12">
        <f>AU279*'Projection of Coal-OIl-Gas-CO2'!AJ$29/'Projection of Coal-OIl-Gas-CO2'!AI$29</f>
        <v>26.324630230933966</v>
      </c>
      <c r="AW279" s="12">
        <f>AV279*'Projection of Coal-OIl-Gas-CO2'!AK$29/'Projection of Coal-OIl-Gas-CO2'!AJ$29</f>
        <v>26.031551336628088</v>
      </c>
      <c r="AX279" s="12">
        <f>AW279*'Projection of Coal-OIl-Gas-CO2'!AL$29/'Projection of Coal-OIl-Gas-CO2'!AK$29</f>
        <v>25.740572619960577</v>
      </c>
      <c r="AY279" s="21">
        <f t="shared" si="310"/>
        <v>25.445892191765552</v>
      </c>
      <c r="AZ279" s="21">
        <f t="shared" si="311"/>
        <v>25.153612393995218</v>
      </c>
      <c r="BA279" s="21">
        <f t="shared" si="312"/>
        <v>24.860943309034724</v>
      </c>
      <c r="BB279" s="21">
        <f t="shared" si="313"/>
        <v>24.568061485931253</v>
      </c>
      <c r="BC279" s="21">
        <f t="shared" si="314"/>
        <v>24.274825054900589</v>
      </c>
      <c r="BD279" s="21">
        <f t="shared" si="315"/>
        <v>23.982361332587402</v>
      </c>
      <c r="BE279" s="21">
        <f t="shared" si="316"/>
        <v>23.689374602204794</v>
      </c>
      <c r="BF279" s="21">
        <f t="shared" si="317"/>
        <v>23.396461886830593</v>
      </c>
      <c r="BG279" s="21">
        <f t="shared" si="318"/>
        <v>23.103621977221678</v>
      </c>
      <c r="BH279" s="21">
        <f t="shared" si="319"/>
        <v>22.810837290414611</v>
      </c>
    </row>
    <row r="280" spans="1:60" x14ac:dyDescent="0.3">
      <c r="A280" s="9" t="s">
        <v>147</v>
      </c>
      <c r="B280" s="9" t="s">
        <v>119</v>
      </c>
      <c r="C280" s="9" t="s">
        <v>11</v>
      </c>
      <c r="D280" s="36" t="s">
        <v>83</v>
      </c>
      <c r="E280" s="36" t="s">
        <v>79</v>
      </c>
      <c r="F280" s="36" t="s">
        <v>90</v>
      </c>
      <c r="G280" s="36" t="s">
        <v>90</v>
      </c>
      <c r="H280" s="36" t="s">
        <v>80</v>
      </c>
      <c r="I280" s="9" t="s">
        <v>145</v>
      </c>
      <c r="J280" s="10">
        <f>SUMIFS('Historical Data'!D$2:D$93,'Historical Data'!$B$2:$B$93,'Final Prices IND without CO2 '!$D280,'Historical Data'!$A$2:$A$93,'Final Prices IND without CO2 '!$C280)</f>
        <v>20.290249375717675</v>
      </c>
      <c r="K280" s="10">
        <f>SUMIFS('Historical Data'!E$2:E$93,'Historical Data'!$B$2:$B$93,'Final Prices IND without CO2 '!$D280,'Historical Data'!$A$2:$A$93,'Final Prices IND without CO2 '!$C280)</f>
        <v>17.455015408799611</v>
      </c>
      <c r="L280" s="10">
        <f>SUMIFS('Historical Data'!F$2:F$93,'Historical Data'!$B$2:$B$93,'Final Prices IND without CO2 '!$D280,'Historical Data'!$A$2:$A$93,'Final Prices IND without CO2 '!$C280)</f>
        <v>17.745522560670096</v>
      </c>
      <c r="M280" s="10">
        <f>SUMIFS('Historical Data'!G$2:G$93,'Historical Data'!$B$2:$B$93,'Final Prices IND without CO2 '!$D280,'Historical Data'!$A$2:$A$93,'Final Prices IND without CO2 '!$C280)</f>
        <v>20.761006813957145</v>
      </c>
      <c r="N280" s="10">
        <f>SUMIFS('Historical Data'!H$2:H$93,'Historical Data'!$B$2:$B$93,'Final Prices IND without CO2 '!$D280,'Historical Data'!$A$2:$A$93,'Final Prices IND without CO2 '!$C280)</f>
        <v>18.228052216319877</v>
      </c>
      <c r="O280" s="10">
        <f>SUMIFS('Historical Data'!I$2:I$93,'Historical Data'!$B$2:$B$93,'Final Prices IND without CO2 '!$D280,'Historical Data'!$A$2:$A$93,'Final Prices IND without CO2 '!$C280)</f>
        <v>25.392919063128538</v>
      </c>
      <c r="P280" s="10">
        <f>SUMIFS('Historical Data'!J$2:J$93,'Historical Data'!$B$2:$B$93,'Final Prices IND without CO2 '!$D280,'Historical Data'!$A$2:$A$93,'Final Prices IND without CO2 '!$C280)</f>
        <v>28.17499346989409</v>
      </c>
      <c r="Q280" s="10">
        <f>SUMIFS('Historical Data'!K$2:K$93,'Historical Data'!$B$2:$B$93,'Final Prices IND without CO2 '!$D280,'Historical Data'!$A$2:$A$93,'Final Prices IND without CO2 '!$C280)</f>
        <v>29.189971905194888</v>
      </c>
      <c r="R280" s="10">
        <f>SUMIFS('Historical Data'!L$2:L$93,'Historical Data'!$B$2:$B$93,'Final Prices IND without CO2 '!$D280,'Historical Data'!$A$2:$A$93,'Final Prices IND without CO2 '!$C280)</f>
        <v>40.155591433827432</v>
      </c>
      <c r="S280" s="10">
        <f>SUMIFS('Historical Data'!M$2:M$93,'Historical Data'!$B$2:$B$93,'Final Prices IND without CO2 '!$D280,'Historical Data'!$A$2:$A$93,'Final Prices IND without CO2 '!$C280)</f>
        <v>31.823748391794112</v>
      </c>
      <c r="T280" s="10">
        <f>SUMIFS('Historical Data'!N$2:N$93,'Historical Data'!$B$2:$B$93,'Final Prices IND without CO2 '!$D280,'Historical Data'!$A$2:$A$93,'Final Prices IND without CO2 '!$C280)</f>
        <v>41.619098964522379</v>
      </c>
      <c r="U280" s="10">
        <f>SUMIFS('Historical Data'!O$2:O$93,'Historical Data'!$B$2:$B$93,'Final Prices IND without CO2 '!$D280,'Historical Data'!$A$2:$A$93,'Final Prices IND without CO2 '!$C280)</f>
        <v>50.085421607842349</v>
      </c>
      <c r="V280" s="10">
        <f>SUMIFS('Historical Data'!P$2:P$93,'Historical Data'!$B$2:$B$93,'Final Prices IND without CO2 '!$D280,'Historical Data'!$A$2:$A$93,'Final Prices IND without CO2 '!$C280)</f>
        <v>55.572832065097316</v>
      </c>
      <c r="W280" s="10">
        <f>SUMIFS('Historical Data'!Q$2:Q$93,'Historical Data'!$B$2:$B$93,'Final Prices IND without CO2 '!$D280,'Historical Data'!$A$2:$A$93,'Final Prices IND without CO2 '!$C280)</f>
        <v>57.574792640347766</v>
      </c>
      <c r="X280" s="10">
        <f>SUMIFS('Historical Data'!R$2:R$93,'Historical Data'!$B$2:$B$93,'Final Prices IND without CO2 '!$D280,'Historical Data'!$A$2:$A$93,'Final Prices IND without CO2 '!$C280)</f>
        <v>79.203565445764809</v>
      </c>
      <c r="Y280" s="10">
        <f>SUMIFS('Historical Data'!S$2:S$93,'Historical Data'!$B$2:$B$93,'Final Prices IND without CO2 '!$D280,'Historical Data'!$A$2:$A$93,'Final Prices IND without CO2 '!$C280)</f>
        <v>56.454663635864271</v>
      </c>
      <c r="Z280" s="10">
        <f>SUMIFS('Historical Data'!T$2:T$93,'Historical Data'!$B$2:$B$93,'Final Prices IND without CO2 '!$D280,'Historical Data'!$A$2:$A$93,'Final Prices IND without CO2 '!$C280)</f>
        <v>74.056247027747602</v>
      </c>
      <c r="AA280" s="10">
        <f>SUMIFS('Historical Data'!U$2:U$93,'Historical Data'!$B$2:$B$93,'Final Prices IND without CO2 '!$D280,'Historical Data'!$A$2:$A$93,'Final Prices IND without CO2 '!$C280)</f>
        <v>91.489208327096108</v>
      </c>
      <c r="AB280" s="12">
        <f>AA280*'Projection of Coal-OIl-Gas-CO2'!P$29/'Projection of Coal-OIl-Gas-CO2'!O$29</f>
        <v>116.12382524557344</v>
      </c>
      <c r="AC280" s="12">
        <f>AB280*'Projection of Coal-OIl-Gas-CO2'!Q$29/'Projection of Coal-OIl-Gas-CO2'!P$29</f>
        <v>112.98689615684813</v>
      </c>
      <c r="AD280" s="12">
        <f>AC280*'Projection of Coal-OIl-Gas-CO2'!R$29/'Projection of Coal-OIl-Gas-CO2'!Q$29</f>
        <v>101.03067589986577</v>
      </c>
      <c r="AE280" s="12">
        <f>AD280*'Projection of Coal-OIl-Gas-CO2'!S$29/'Projection of Coal-OIl-Gas-CO2'!R$29</f>
        <v>96.297163076847539</v>
      </c>
      <c r="AF280" s="12">
        <f>AE280*'Projection of Coal-OIl-Gas-CO2'!T$29/'Projection of Coal-OIl-Gas-CO2'!S$29</f>
        <v>96.303674183293012</v>
      </c>
      <c r="AG280" s="12">
        <f>AF280*'Projection of Coal-OIl-Gas-CO2'!U$29/'Projection of Coal-OIl-Gas-CO2'!T$29</f>
        <v>96.295673654702469</v>
      </c>
      <c r="AH280" s="12">
        <f>AG280*'Projection of Coal-OIl-Gas-CO2'!V$29/'Projection of Coal-OIl-Gas-CO2'!U$29</f>
        <v>96.272021689459152</v>
      </c>
      <c r="AI280" s="12">
        <f>AH280*'Projection of Coal-OIl-Gas-CO2'!W$29/'Projection of Coal-OIl-Gas-CO2'!V$29</f>
        <v>96.114435029774768</v>
      </c>
      <c r="AJ280" s="12">
        <f>AI280*'Projection of Coal-OIl-Gas-CO2'!X$29/'Projection of Coal-OIl-Gas-CO2'!W$29</f>
        <v>95.090658684752185</v>
      </c>
      <c r="AK280" s="12">
        <f>AJ280*'Projection of Coal-OIl-Gas-CO2'!Y$29/'Projection of Coal-OIl-Gas-CO2'!X$29</f>
        <v>93.890962806620507</v>
      </c>
      <c r="AL280" s="12">
        <f>AK280*'Projection of Coal-OIl-Gas-CO2'!Z$29/'Projection of Coal-OIl-Gas-CO2'!Y$29</f>
        <v>92.740235840066973</v>
      </c>
      <c r="AM280" s="12">
        <f>AL280*'Projection of Coal-OIl-Gas-CO2'!AA$29/'Projection of Coal-OIl-Gas-CO2'!Z$29</f>
        <v>91.682628251074476</v>
      </c>
      <c r="AN280" s="12">
        <f>AM280*'Projection of Coal-OIl-Gas-CO2'!AB$29/'Projection of Coal-OIl-Gas-CO2'!AA$29</f>
        <v>90.67903805237529</v>
      </c>
      <c r="AO280" s="12">
        <f>AN280*'Projection of Coal-OIl-Gas-CO2'!AC$29/'Projection of Coal-OIl-Gas-CO2'!AB$29</f>
        <v>89.696458059922662</v>
      </c>
      <c r="AP280" s="12">
        <f>AO280*'Projection of Coal-OIl-Gas-CO2'!AD$29/'Projection of Coal-OIl-Gas-CO2'!AC$29</f>
        <v>88.734769953091188</v>
      </c>
      <c r="AQ280" s="12">
        <f>AP280*'Projection of Coal-OIl-Gas-CO2'!AE$29/'Projection of Coal-OIl-Gas-CO2'!AD$29</f>
        <v>87.774816197966246</v>
      </c>
      <c r="AR280" s="12">
        <f>AQ280*'Projection of Coal-OIl-Gas-CO2'!AF$29/'Projection of Coal-OIl-Gas-CO2'!AE$29</f>
        <v>86.816378313318566</v>
      </c>
      <c r="AS280" s="12">
        <f>AR280*'Projection of Coal-OIl-Gas-CO2'!AG$29/'Projection of Coal-OIl-Gas-CO2'!AF$29</f>
        <v>85.867354048151981</v>
      </c>
      <c r="AT280" s="12">
        <f>AS280*'Projection of Coal-OIl-Gas-CO2'!AH$29/'Projection of Coal-OIl-Gas-CO2'!AG$29</f>
        <v>84.933385672825082</v>
      </c>
      <c r="AU280" s="12">
        <f>AT280*'Projection of Coal-OIl-Gas-CO2'!AI$29/'Projection of Coal-OIl-Gas-CO2'!AH$29</f>
        <v>84.000665320789452</v>
      </c>
      <c r="AV280" s="12">
        <f>AU280*'Projection of Coal-OIl-Gas-CO2'!AJ$29/'Projection of Coal-OIl-Gas-CO2'!AI$29</f>
        <v>83.074581209492692</v>
      </c>
      <c r="AW280" s="12">
        <f>AV280*'Projection of Coal-OIl-Gas-CO2'!AK$29/'Projection of Coal-OIl-Gas-CO2'!AJ$29</f>
        <v>82.14969048197959</v>
      </c>
      <c r="AX280" s="12">
        <f>AW280*'Projection of Coal-OIl-Gas-CO2'!AL$29/'Projection of Coal-OIl-Gas-CO2'!AK$29</f>
        <v>81.231427440258926</v>
      </c>
      <c r="AY280" s="21">
        <f t="shared" si="310"/>
        <v>80.301482633886508</v>
      </c>
      <c r="AZ280" s="21">
        <f t="shared" si="311"/>
        <v>79.379113674369592</v>
      </c>
      <c r="BA280" s="21">
        <f t="shared" si="312"/>
        <v>78.455516212495695</v>
      </c>
      <c r="BB280" s="21">
        <f t="shared" si="313"/>
        <v>77.531247397140987</v>
      </c>
      <c r="BC280" s="21">
        <f t="shared" si="314"/>
        <v>76.605859519342175</v>
      </c>
      <c r="BD280" s="21">
        <f t="shared" si="315"/>
        <v>75.682910135551765</v>
      </c>
      <c r="BE280" s="21">
        <f t="shared" si="316"/>
        <v>74.758310256543382</v>
      </c>
      <c r="BF280" s="21">
        <f t="shared" si="317"/>
        <v>73.833943952166692</v>
      </c>
      <c r="BG280" s="21">
        <f t="shared" si="318"/>
        <v>72.909807406324717</v>
      </c>
      <c r="BH280" s="21">
        <f t="shared" si="319"/>
        <v>71.985845131159749</v>
      </c>
    </row>
    <row r="281" spans="1:60" x14ac:dyDescent="0.3">
      <c r="A281" s="9" t="s">
        <v>147</v>
      </c>
      <c r="B281" s="9" t="s">
        <v>119</v>
      </c>
      <c r="C281" s="9" t="s">
        <v>13</v>
      </c>
      <c r="D281" s="36" t="s">
        <v>83</v>
      </c>
      <c r="E281" s="36" t="s">
        <v>79</v>
      </c>
      <c r="F281" s="36" t="s">
        <v>90</v>
      </c>
      <c r="G281" s="36" t="s">
        <v>90</v>
      </c>
      <c r="H281" s="36" t="s">
        <v>80</v>
      </c>
      <c r="I281" s="9" t="s">
        <v>145</v>
      </c>
      <c r="J281" s="10">
        <f>SUMIFS('Historical Data'!D$2:D$93,'Historical Data'!$B$2:$B$93,'Final Prices IND without CO2 '!$D281,'Historical Data'!$A$2:$A$93,'Final Prices IND without CO2 '!$C281)</f>
        <v>19.825462605671373</v>
      </c>
      <c r="K281" s="10">
        <f>SUMIFS('Historical Data'!E$2:E$93,'Historical Data'!$B$2:$B$93,'Final Prices IND without CO2 '!$D281,'Historical Data'!$A$2:$A$93,'Final Prices IND without CO2 '!$C281)</f>
        <v>21.53260059632748</v>
      </c>
      <c r="L281" s="10">
        <f>SUMIFS('Historical Data'!F$2:F$93,'Historical Data'!$B$2:$B$93,'Final Prices IND without CO2 '!$D281,'Historical Data'!$A$2:$A$93,'Final Prices IND without CO2 '!$C281)</f>
        <v>21.172246044937047</v>
      </c>
      <c r="M281" s="10">
        <f>SUMIFS('Historical Data'!G$2:G$93,'Historical Data'!$B$2:$B$93,'Final Prices IND without CO2 '!$D281,'Historical Data'!$A$2:$A$93,'Final Prices IND without CO2 '!$C281)</f>
        <v>20.454837645911724</v>
      </c>
      <c r="N281" s="10">
        <f>SUMIFS('Historical Data'!H$2:H$93,'Historical Data'!$B$2:$B$93,'Final Prices IND without CO2 '!$D281,'Historical Data'!$A$2:$A$93,'Final Prices IND without CO2 '!$C281)</f>
        <v>20.710611543827611</v>
      </c>
      <c r="O281" s="10">
        <f>SUMIFS('Historical Data'!I$2:I$93,'Historical Data'!$B$2:$B$93,'Final Prices IND without CO2 '!$D281,'Historical Data'!$A$2:$A$93,'Final Prices IND without CO2 '!$C281)</f>
        <v>24.314883737869081</v>
      </c>
      <c r="P281" s="10">
        <f>SUMIFS('Historical Data'!J$2:J$93,'Historical Data'!$B$2:$B$93,'Final Prices IND without CO2 '!$D281,'Historical Data'!$A$2:$A$93,'Final Prices IND without CO2 '!$C281)</f>
        <v>30.12434122717552</v>
      </c>
      <c r="Q281" s="10">
        <f>SUMIFS('Historical Data'!K$2:K$93,'Historical Data'!$B$2:$B$93,'Final Prices IND without CO2 '!$D281,'Historical Data'!$A$2:$A$93,'Final Prices IND without CO2 '!$C281)</f>
        <v>26.784668154884372</v>
      </c>
      <c r="R281" s="10">
        <f>SUMIFS('Historical Data'!L$2:L$93,'Historical Data'!$B$2:$B$93,'Final Prices IND without CO2 '!$D281,'Historical Data'!$A$2:$A$93,'Final Prices IND without CO2 '!$C281)</f>
        <v>32.218361971819611</v>
      </c>
      <c r="S281" s="10">
        <f>SUMIFS('Historical Data'!M$2:M$93,'Historical Data'!$B$2:$B$93,'Final Prices IND without CO2 '!$D281,'Historical Data'!$A$2:$A$93,'Final Prices IND without CO2 '!$C281)</f>
        <v>24.586898499091397</v>
      </c>
      <c r="T281" s="10">
        <f>SUMIFS('Historical Data'!N$2:N$93,'Historical Data'!$B$2:$B$93,'Final Prices IND without CO2 '!$D281,'Historical Data'!$A$2:$A$93,'Final Prices IND without CO2 '!$C281)</f>
        <v>28.816422042474393</v>
      </c>
      <c r="U281" s="10">
        <f>SUMIFS('Historical Data'!O$2:O$93,'Historical Data'!$B$2:$B$93,'Final Prices IND without CO2 '!$D281,'Historical Data'!$A$2:$A$93,'Final Prices IND without CO2 '!$C281)</f>
        <v>32.844646432681436</v>
      </c>
      <c r="V281" s="10">
        <f>SUMIFS('Historical Data'!P$2:P$93,'Historical Data'!$B$2:$B$93,'Final Prices IND without CO2 '!$D281,'Historical Data'!$A$2:$A$93,'Final Prices IND without CO2 '!$C281)</f>
        <v>36.024449874797178</v>
      </c>
      <c r="W281" s="10">
        <f>SUMIFS('Historical Data'!Q$2:Q$93,'Historical Data'!$B$2:$B$93,'Final Prices IND without CO2 '!$D281,'Historical Data'!$A$2:$A$93,'Final Prices IND without CO2 '!$C281)</f>
        <v>35.055417534301924</v>
      </c>
      <c r="X281" s="10">
        <f>SUMIFS('Historical Data'!R$2:R$93,'Historical Data'!$B$2:$B$93,'Final Prices IND without CO2 '!$D281,'Historical Data'!$A$2:$A$93,'Final Prices IND without CO2 '!$C281)</f>
        <v>33.63396989973856</v>
      </c>
      <c r="Y281" s="10">
        <f>SUMIFS('Historical Data'!S$2:S$93,'Historical Data'!$B$2:$B$93,'Final Prices IND without CO2 '!$D281,'Historical Data'!$A$2:$A$93,'Final Prices IND without CO2 '!$C281)</f>
        <v>24.360971017893363</v>
      </c>
      <c r="Z281" s="10">
        <f>SUMIFS('Historical Data'!T$2:T$93,'Historical Data'!$B$2:$B$93,'Final Prices IND without CO2 '!$D281,'Historical Data'!$A$2:$A$93,'Final Prices IND without CO2 '!$C281)</f>
        <v>19.830356752619242</v>
      </c>
      <c r="AA281" s="10">
        <f>SUMIFS('Historical Data'!U$2:U$93,'Historical Data'!$B$2:$B$93,'Final Prices IND without CO2 '!$D281,'Historical Data'!$A$2:$A$93,'Final Prices IND without CO2 '!$C281)</f>
        <v>21.426181354554092</v>
      </c>
      <c r="AB281" s="12">
        <f>AA281*'Projection of Coal-OIl-Gas-CO2'!P$29/'Projection of Coal-OIl-Gas-CO2'!O$29</f>
        <v>27.19544943924619</v>
      </c>
      <c r="AC281" s="12">
        <f>AB281*'Projection of Coal-OIl-Gas-CO2'!Q$29/'Projection of Coal-OIl-Gas-CO2'!P$29</f>
        <v>26.460800918612982</v>
      </c>
      <c r="AD281" s="12">
        <f>AC281*'Projection of Coal-OIl-Gas-CO2'!R$29/'Projection of Coal-OIl-Gas-CO2'!Q$29</f>
        <v>23.660731399755569</v>
      </c>
      <c r="AE281" s="12">
        <f>AD281*'Projection of Coal-OIl-Gas-CO2'!S$29/'Projection of Coal-OIl-Gas-CO2'!R$29</f>
        <v>22.552173286240247</v>
      </c>
      <c r="AF281" s="12">
        <f>AE281*'Projection of Coal-OIl-Gas-CO2'!T$29/'Projection of Coal-OIl-Gas-CO2'!S$29</f>
        <v>22.553698145292699</v>
      </c>
      <c r="AG281" s="12">
        <f>AF281*'Projection of Coal-OIl-Gas-CO2'!U$29/'Projection of Coal-OIl-Gas-CO2'!T$29</f>
        <v>22.551824473199041</v>
      </c>
      <c r="AH281" s="12">
        <f>AG281*'Projection of Coal-OIl-Gas-CO2'!V$29/'Projection of Coal-OIl-Gas-CO2'!U$29</f>
        <v>22.546285335786429</v>
      </c>
      <c r="AI281" s="12">
        <f>AH281*'Projection of Coal-OIl-Gas-CO2'!W$29/'Projection of Coal-OIl-Gas-CO2'!V$29</f>
        <v>22.509379558469124</v>
      </c>
      <c r="AJ281" s="12">
        <f>AI281*'Projection of Coal-OIl-Gas-CO2'!X$29/'Projection of Coal-OIl-Gas-CO2'!W$29</f>
        <v>22.269617754469998</v>
      </c>
      <c r="AK281" s="12">
        <f>AJ281*'Projection of Coal-OIl-Gas-CO2'!Y$29/'Projection of Coal-OIl-Gas-CO2'!X$29</f>
        <v>21.988656732671021</v>
      </c>
      <c r="AL281" s="12">
        <f>AK281*'Projection of Coal-OIl-Gas-CO2'!Z$29/'Projection of Coal-OIl-Gas-CO2'!Y$29</f>
        <v>21.719163913509203</v>
      </c>
      <c r="AM281" s="12">
        <f>AL281*'Projection of Coal-OIl-Gas-CO2'!AA$29/'Projection of Coal-OIl-Gas-CO2'!Z$29</f>
        <v>21.471479050801801</v>
      </c>
      <c r="AN281" s="12">
        <f>AM281*'Projection of Coal-OIl-Gas-CO2'!AB$29/'Projection of Coal-OIl-Gas-CO2'!AA$29</f>
        <v>21.236444711821591</v>
      </c>
      <c r="AO281" s="12">
        <f>AN281*'Projection of Coal-OIl-Gas-CO2'!AC$29/'Projection of Coal-OIl-Gas-CO2'!AB$29</f>
        <v>21.006330827368934</v>
      </c>
      <c r="AP281" s="12">
        <f>AO281*'Projection of Coal-OIl-Gas-CO2'!AD$29/'Projection of Coal-OIl-Gas-CO2'!AC$29</f>
        <v>20.781109687517997</v>
      </c>
      <c r="AQ281" s="12">
        <f>AP281*'Projection of Coal-OIl-Gas-CO2'!AE$29/'Projection of Coal-OIl-Gas-CO2'!AD$29</f>
        <v>20.556294721628731</v>
      </c>
      <c r="AR281" s="12">
        <f>AQ281*'Projection of Coal-OIl-Gas-CO2'!AF$29/'Projection of Coal-OIl-Gas-CO2'!AE$29</f>
        <v>20.331834762809148</v>
      </c>
      <c r="AS281" s="12">
        <f>AR281*'Projection of Coal-OIl-Gas-CO2'!AG$29/'Projection of Coal-OIl-Gas-CO2'!AF$29</f>
        <v>20.109579412837896</v>
      </c>
      <c r="AT281" s="12">
        <f>AS281*'Projection of Coal-OIl-Gas-CO2'!AH$29/'Projection of Coal-OIl-Gas-CO2'!AG$29</f>
        <v>19.890850054970606</v>
      </c>
      <c r="AU281" s="12">
        <f>AT281*'Projection of Coal-OIl-Gas-CO2'!AI$29/'Projection of Coal-OIl-Gas-CO2'!AH$29</f>
        <v>19.672412976092961</v>
      </c>
      <c r="AV281" s="12">
        <f>AU281*'Projection of Coal-OIl-Gas-CO2'!AJ$29/'Projection of Coal-OIl-Gas-CO2'!AI$29</f>
        <v>19.455530061910626</v>
      </c>
      <c r="AW281" s="12">
        <f>AV281*'Projection of Coal-OIl-Gas-CO2'!AK$29/'Projection of Coal-OIl-Gas-CO2'!AJ$29</f>
        <v>19.238926630498355</v>
      </c>
      <c r="AX281" s="12">
        <f>AW281*'Projection of Coal-OIl-Gas-CO2'!AL$29/'Projection of Coal-OIl-Gas-CO2'!AK$29</f>
        <v>19.023875360268221</v>
      </c>
      <c r="AY281" s="21">
        <f t="shared" si="310"/>
        <v>18.806088296248333</v>
      </c>
      <c r="AZ281" s="21">
        <f t="shared" si="311"/>
        <v>18.590075446604146</v>
      </c>
      <c r="BA281" s="21">
        <f t="shared" si="312"/>
        <v>18.373774889647052</v>
      </c>
      <c r="BB281" s="21">
        <f t="shared" si="313"/>
        <v>18.157317106043195</v>
      </c>
      <c r="BC281" s="21">
        <f t="shared" si="314"/>
        <v>17.940597245246806</v>
      </c>
      <c r="BD281" s="21">
        <f t="shared" si="315"/>
        <v>17.724448463988779</v>
      </c>
      <c r="BE281" s="21">
        <f t="shared" si="316"/>
        <v>17.507913147416673</v>
      </c>
      <c r="BF281" s="21">
        <f t="shared" si="317"/>
        <v>17.291432532513966</v>
      </c>
      <c r="BG281" s="21">
        <f t="shared" si="318"/>
        <v>17.075005725575295</v>
      </c>
      <c r="BH281" s="21">
        <f t="shared" si="319"/>
        <v>16.858619731702959</v>
      </c>
    </row>
    <row r="282" spans="1:60" x14ac:dyDescent="0.3">
      <c r="A282" s="9" t="s">
        <v>147</v>
      </c>
      <c r="B282" s="9" t="s">
        <v>119</v>
      </c>
      <c r="C282" s="9" t="s">
        <v>15</v>
      </c>
      <c r="D282" s="36" t="s">
        <v>83</v>
      </c>
      <c r="E282" s="36" t="s">
        <v>79</v>
      </c>
      <c r="F282" s="36" t="s">
        <v>90</v>
      </c>
      <c r="G282" s="36" t="s">
        <v>90</v>
      </c>
      <c r="H282" s="36" t="s">
        <v>80</v>
      </c>
      <c r="I282" s="9" t="s">
        <v>145</v>
      </c>
      <c r="J282" s="10">
        <f>SUMIFS('Historical Data'!D$2:D$93,'Historical Data'!$B$2:$B$93,'Final Prices IND without CO2 '!$D282,'Historical Data'!$A$2:$A$93,'Final Prices IND without CO2 '!$C282)</f>
        <v>24.202449685803778</v>
      </c>
      <c r="K282" s="10">
        <f>SUMIFS('Historical Data'!E$2:E$93,'Historical Data'!$B$2:$B$93,'Final Prices IND without CO2 '!$D282,'Historical Data'!$A$2:$A$93,'Final Prices IND without CO2 '!$C282)</f>
        <v>21.331975592194439</v>
      </c>
      <c r="L282" s="10">
        <f>SUMIFS('Historical Data'!F$2:F$93,'Historical Data'!$B$2:$B$93,'Final Prices IND without CO2 '!$D282,'Historical Data'!$A$2:$A$93,'Final Prices IND without CO2 '!$C282)</f>
        <v>22.063155893096319</v>
      </c>
      <c r="M282" s="10">
        <f>SUMIFS('Historical Data'!G$2:G$93,'Historical Data'!$B$2:$B$93,'Final Prices IND without CO2 '!$D282,'Historical Data'!$A$2:$A$93,'Final Prices IND without CO2 '!$C282)</f>
        <v>21.780232174634214</v>
      </c>
      <c r="N282" s="10">
        <f>SUMIFS('Historical Data'!H$2:H$93,'Historical Data'!$B$2:$B$93,'Final Prices IND without CO2 '!$D282,'Historical Data'!$A$2:$A$93,'Final Prices IND without CO2 '!$C282)</f>
        <v>19.768606451325315</v>
      </c>
      <c r="O282" s="10">
        <f>SUMIFS('Historical Data'!I$2:I$93,'Historical Data'!$B$2:$B$93,'Final Prices IND without CO2 '!$D282,'Historical Data'!$A$2:$A$93,'Final Prices IND without CO2 '!$C282)</f>
        <v>27.067320462692834</v>
      </c>
      <c r="P282" s="10">
        <f>SUMIFS('Historical Data'!J$2:J$93,'Historical Data'!$B$2:$B$93,'Final Prices IND without CO2 '!$D282,'Historical Data'!$A$2:$A$93,'Final Prices IND without CO2 '!$C282)</f>
        <v>30.313759597868</v>
      </c>
      <c r="Q282" s="10">
        <f>SUMIFS('Historical Data'!K$2:K$93,'Historical Data'!$B$2:$B$93,'Final Prices IND without CO2 '!$D282,'Historical Data'!$A$2:$A$93,'Final Prices IND without CO2 '!$C282)</f>
        <v>30.98018656992118</v>
      </c>
      <c r="R282" s="10">
        <f>SUMIFS('Historical Data'!L$2:L$93,'Historical Data'!$B$2:$B$93,'Final Prices IND without CO2 '!$D282,'Historical Data'!$A$2:$A$93,'Final Prices IND without CO2 '!$C282)</f>
        <v>39.316626082701596</v>
      </c>
      <c r="S282" s="10">
        <f>SUMIFS('Historical Data'!M$2:M$93,'Historical Data'!$B$2:$B$93,'Final Prices IND without CO2 '!$D282,'Historical Data'!$A$2:$A$93,'Final Prices IND without CO2 '!$C282)</f>
        <v>30.962833798453076</v>
      </c>
      <c r="T282" s="10">
        <f>SUMIFS('Historical Data'!N$2:N$93,'Historical Data'!$B$2:$B$93,'Final Prices IND without CO2 '!$D282,'Historical Data'!$A$2:$A$93,'Final Prices IND without CO2 '!$C282)</f>
        <v>39.577705621137007</v>
      </c>
      <c r="U282" s="10">
        <f>SUMIFS('Historical Data'!O$2:O$93,'Historical Data'!$B$2:$B$93,'Final Prices IND without CO2 '!$D282,'Historical Data'!$A$2:$A$93,'Final Prices IND without CO2 '!$C282)</f>
        <v>49.261523925584633</v>
      </c>
      <c r="V282" s="10">
        <f>SUMIFS('Historical Data'!P$2:P$93,'Historical Data'!$B$2:$B$93,'Final Prices IND without CO2 '!$D282,'Historical Data'!$A$2:$A$93,'Final Prices IND without CO2 '!$C282)</f>
        <v>55.620745581791603</v>
      </c>
      <c r="W282" s="10">
        <f>SUMIFS('Historical Data'!Q$2:Q$93,'Historical Data'!$B$2:$B$93,'Final Prices IND without CO2 '!$D282,'Historical Data'!$A$2:$A$93,'Final Prices IND without CO2 '!$C282)</f>
        <v>50.615959394246431</v>
      </c>
      <c r="X282" s="10">
        <f>SUMIFS('Historical Data'!R$2:R$93,'Historical Data'!$B$2:$B$93,'Final Prices IND without CO2 '!$D282,'Historical Data'!$A$2:$A$93,'Final Prices IND without CO2 '!$C282)</f>
        <v>47.278361300178261</v>
      </c>
      <c r="Y282" s="10">
        <f>SUMIFS('Historical Data'!S$2:S$93,'Historical Data'!$B$2:$B$93,'Final Prices IND without CO2 '!$D282,'Historical Data'!$A$2:$A$93,'Final Prices IND without CO2 '!$C282)</f>
        <v>33.879981769305843</v>
      </c>
      <c r="Z282" s="10">
        <f>SUMIFS('Historical Data'!T$2:T$93,'Historical Data'!$B$2:$B$93,'Final Prices IND without CO2 '!$D282,'Historical Data'!$A$2:$A$93,'Final Prices IND without CO2 '!$C282)</f>
        <v>31.209362223780506</v>
      </c>
      <c r="AA282" s="10">
        <f>SUMIFS('Historical Data'!U$2:U$93,'Historical Data'!$B$2:$B$93,'Final Prices IND without CO2 '!$D282,'Historical Data'!$A$2:$A$93,'Final Prices IND without CO2 '!$C282)</f>
        <v>40.733433470605988</v>
      </c>
      <c r="AB282" s="12">
        <f>AA282*'Projection of Coal-OIl-Gas-CO2'!P$29/'Projection of Coal-OIl-Gas-CO2'!O$29</f>
        <v>51.70142136416252</v>
      </c>
      <c r="AC282" s="12">
        <f>AB282*'Projection of Coal-OIl-Gas-CO2'!Q$29/'Projection of Coal-OIl-Gas-CO2'!P$29</f>
        <v>50.304776943754334</v>
      </c>
      <c r="AD282" s="12">
        <f>AC282*'Projection of Coal-OIl-Gas-CO2'!R$29/'Projection of Coal-OIl-Gas-CO2'!Q$29</f>
        <v>44.981549086579136</v>
      </c>
      <c r="AE282" s="12">
        <f>AD282*'Projection of Coal-OIl-Gas-CO2'!S$29/'Projection of Coal-OIl-Gas-CO2'!R$29</f>
        <v>42.874063043314635</v>
      </c>
      <c r="AF282" s="12">
        <f>AE282*'Projection of Coal-OIl-Gas-CO2'!T$29/'Projection of Coal-OIl-Gas-CO2'!S$29</f>
        <v>42.876961961406359</v>
      </c>
      <c r="AG282" s="12">
        <f>AF282*'Projection of Coal-OIl-Gas-CO2'!U$29/'Projection of Coal-OIl-Gas-CO2'!T$29</f>
        <v>42.873399912886846</v>
      </c>
      <c r="AH282" s="12">
        <f>AG282*'Projection of Coal-OIl-Gas-CO2'!V$29/'Projection of Coal-OIl-Gas-CO2'!U$29</f>
        <v>42.862869427703906</v>
      </c>
      <c r="AI282" s="12">
        <f>AH282*'Projection of Coal-OIl-Gas-CO2'!W$29/'Projection of Coal-OIl-Gas-CO2'!V$29</f>
        <v>42.792707647582702</v>
      </c>
      <c r="AJ282" s="12">
        <f>AI282*'Projection of Coal-OIl-Gas-CO2'!X$29/'Projection of Coal-OIl-Gas-CO2'!W$29</f>
        <v>42.336895138093453</v>
      </c>
      <c r="AK282" s="12">
        <f>AJ282*'Projection of Coal-OIl-Gas-CO2'!Y$29/'Projection of Coal-OIl-Gas-CO2'!X$29</f>
        <v>41.802758564716157</v>
      </c>
      <c r="AL282" s="12">
        <f>AK282*'Projection of Coal-OIl-Gas-CO2'!Z$29/'Projection of Coal-OIl-Gas-CO2'!Y$29</f>
        <v>41.290424255653626</v>
      </c>
      <c r="AM282" s="12">
        <f>AL282*'Projection of Coal-OIl-Gas-CO2'!AA$29/'Projection of Coal-OIl-Gas-CO2'!Z$29</f>
        <v>40.819549174843957</v>
      </c>
      <c r="AN282" s="12">
        <f>AM282*'Projection of Coal-OIl-Gas-CO2'!AB$29/'Projection of Coal-OIl-Gas-CO2'!AA$29</f>
        <v>40.372724075600438</v>
      </c>
      <c r="AO282" s="12">
        <f>AN282*'Projection of Coal-OIl-Gas-CO2'!AC$29/'Projection of Coal-OIl-Gas-CO2'!AB$29</f>
        <v>39.935253280039255</v>
      </c>
      <c r="AP282" s="12">
        <f>AO282*'Projection of Coal-OIl-Gas-CO2'!AD$29/'Projection of Coal-OIl-Gas-CO2'!AC$29</f>
        <v>39.507084108665076</v>
      </c>
      <c r="AQ282" s="12">
        <f>AP282*'Projection of Coal-OIl-Gas-CO2'!AE$29/'Projection of Coal-OIl-Gas-CO2'!AD$29</f>
        <v>39.079687116886106</v>
      </c>
      <c r="AR282" s="12">
        <f>AQ282*'Projection of Coal-OIl-Gas-CO2'!AF$29/'Projection of Coal-OIl-Gas-CO2'!AE$29</f>
        <v>38.652965031037191</v>
      </c>
      <c r="AS282" s="12">
        <f>AR282*'Projection of Coal-OIl-Gas-CO2'!AG$29/'Projection of Coal-OIl-Gas-CO2'!AF$29</f>
        <v>38.230434139427054</v>
      </c>
      <c r="AT282" s="12">
        <f>AS282*'Projection of Coal-OIl-Gas-CO2'!AH$29/'Projection of Coal-OIl-Gas-CO2'!AG$29</f>
        <v>37.814606531169552</v>
      </c>
      <c r="AU282" s="12">
        <f>AT282*'Projection of Coal-OIl-Gas-CO2'!AI$29/'Projection of Coal-OIl-Gas-CO2'!AH$29</f>
        <v>37.399334576137548</v>
      </c>
      <c r="AV282" s="12">
        <f>AU282*'Projection of Coal-OIl-Gas-CO2'!AJ$29/'Projection of Coal-OIl-Gas-CO2'!AI$29</f>
        <v>36.987017252319156</v>
      </c>
      <c r="AW282" s="12">
        <f>AV282*'Projection of Coal-OIl-Gas-CO2'!AK$29/'Projection of Coal-OIl-Gas-CO2'!AJ$29</f>
        <v>36.575231254761476</v>
      </c>
      <c r="AX282" s="12">
        <f>AW282*'Projection of Coal-OIl-Gas-CO2'!AL$29/'Projection of Coal-OIl-Gas-CO2'!AK$29</f>
        <v>36.166396079527296</v>
      </c>
      <c r="AY282" s="21">
        <f t="shared" si="310"/>
        <v>35.752359871384783</v>
      </c>
      <c r="AZ282" s="21">
        <f t="shared" si="311"/>
        <v>35.341696632136745</v>
      </c>
      <c r="BA282" s="21">
        <f t="shared" si="312"/>
        <v>34.930486430903443</v>
      </c>
      <c r="BB282" s="21">
        <f t="shared" si="313"/>
        <v>34.518977325210813</v>
      </c>
      <c r="BC282" s="21">
        <f t="shared" si="314"/>
        <v>34.106969983098224</v>
      </c>
      <c r="BD282" s="21">
        <f t="shared" si="315"/>
        <v>33.696048323497166</v>
      </c>
      <c r="BE282" s="21">
        <f t="shared" si="316"/>
        <v>33.284391819443954</v>
      </c>
      <c r="BF282" s="21">
        <f t="shared" si="317"/>
        <v>32.872839309040842</v>
      </c>
      <c r="BG282" s="21">
        <f t="shared" si="318"/>
        <v>32.461389093259868</v>
      </c>
      <c r="BH282" s="21">
        <f t="shared" si="319"/>
        <v>32.050016467428122</v>
      </c>
    </row>
    <row r="283" spans="1:60" x14ac:dyDescent="0.3">
      <c r="A283" s="9" t="s">
        <v>147</v>
      </c>
      <c r="B283" s="9" t="s">
        <v>119</v>
      </c>
      <c r="C283" s="9" t="s">
        <v>17</v>
      </c>
      <c r="D283" s="36" t="s">
        <v>83</v>
      </c>
      <c r="E283" s="36" t="s">
        <v>79</v>
      </c>
      <c r="F283" s="36" t="s">
        <v>90</v>
      </c>
      <c r="G283" s="36" t="s">
        <v>90</v>
      </c>
      <c r="H283" s="36" t="s">
        <v>80</v>
      </c>
      <c r="I283" s="9" t="s">
        <v>145</v>
      </c>
      <c r="J283" s="10">
        <f>SUMIFS('Historical Data'!D$2:D$93,'Historical Data'!$B$2:$B$93,'Final Prices IND without CO2 '!$D283,'Historical Data'!$A$2:$A$93,'Final Prices IND without CO2 '!$C283)</f>
        <v>21.375979138813364</v>
      </c>
      <c r="K283" s="10">
        <f>SUMIFS('Historical Data'!E$2:E$93,'Historical Data'!$B$2:$B$93,'Final Prices IND without CO2 '!$D283,'Historical Data'!$A$2:$A$93,'Final Prices IND without CO2 '!$C283)</f>
        <v>18.752593802203485</v>
      </c>
      <c r="L283" s="10">
        <f>SUMIFS('Historical Data'!F$2:F$93,'Historical Data'!$B$2:$B$93,'Final Prices IND without CO2 '!$D283,'Historical Data'!$A$2:$A$93,'Final Prices IND without CO2 '!$C283)</f>
        <v>20.137488550349417</v>
      </c>
      <c r="M283" s="10">
        <f>SUMIFS('Historical Data'!G$2:G$93,'Historical Data'!$B$2:$B$93,'Final Prices IND without CO2 '!$D283,'Historical Data'!$A$2:$A$93,'Final Prices IND without CO2 '!$C283)</f>
        <v>20.27644204982991</v>
      </c>
      <c r="N283" s="10">
        <f>SUMIFS('Historical Data'!H$2:H$93,'Historical Data'!$B$2:$B$93,'Final Prices IND without CO2 '!$D283,'Historical Data'!$A$2:$A$93,'Final Prices IND without CO2 '!$C283)</f>
        <v>18.717117803218233</v>
      </c>
      <c r="O283" s="10">
        <f>SUMIFS('Historical Data'!I$2:I$93,'Historical Data'!$B$2:$B$93,'Final Prices IND without CO2 '!$D283,'Historical Data'!$A$2:$A$93,'Final Prices IND without CO2 '!$C283)</f>
        <v>25.710941343543688</v>
      </c>
      <c r="P283" s="10">
        <f>SUMIFS('Historical Data'!J$2:J$93,'Historical Data'!$B$2:$B$93,'Final Prices IND without CO2 '!$D283,'Historical Data'!$A$2:$A$93,'Final Prices IND without CO2 '!$C283)</f>
        <v>30.719588566516428</v>
      </c>
      <c r="Q283" s="10">
        <f>SUMIFS('Historical Data'!K$2:K$93,'Historical Data'!$B$2:$B$93,'Final Prices IND without CO2 '!$D283,'Historical Data'!$A$2:$A$93,'Final Prices IND without CO2 '!$C283)</f>
        <v>29.182082234384328</v>
      </c>
      <c r="R283" s="10">
        <f>SUMIFS('Historical Data'!L$2:L$93,'Historical Data'!$B$2:$B$93,'Final Prices IND without CO2 '!$D283,'Historical Data'!$A$2:$A$93,'Final Prices IND without CO2 '!$C283)</f>
        <v>40.028098468076379</v>
      </c>
      <c r="S283" s="10">
        <f>SUMIFS('Historical Data'!M$2:M$93,'Historical Data'!$B$2:$B$93,'Final Prices IND without CO2 '!$D283,'Historical Data'!$A$2:$A$93,'Final Prices IND without CO2 '!$C283)</f>
        <v>31.002993820009188</v>
      </c>
      <c r="T283" s="10">
        <f>SUMIFS('Historical Data'!N$2:N$93,'Historical Data'!$B$2:$B$93,'Final Prices IND without CO2 '!$D283,'Historical Data'!$A$2:$A$93,'Final Prices IND without CO2 '!$C283)</f>
        <v>38.363545684494383</v>
      </c>
      <c r="U283" s="10">
        <f>SUMIFS('Historical Data'!O$2:O$93,'Historical Data'!$B$2:$B$93,'Final Prices IND without CO2 '!$D283,'Historical Data'!$A$2:$A$93,'Final Prices IND without CO2 '!$C283)</f>
        <v>48.966553076173938</v>
      </c>
      <c r="V283" s="10">
        <f>SUMIFS('Historical Data'!P$2:P$93,'Historical Data'!$B$2:$B$93,'Final Prices IND without CO2 '!$D283,'Historical Data'!$A$2:$A$93,'Final Prices IND without CO2 '!$C283)</f>
        <v>53.119573835960388</v>
      </c>
      <c r="W283" s="10">
        <f>SUMIFS('Historical Data'!Q$2:Q$93,'Historical Data'!$B$2:$B$93,'Final Prices IND without CO2 '!$D283,'Historical Data'!$A$2:$A$93,'Final Prices IND without CO2 '!$C283)</f>
        <v>46.692946030644961</v>
      </c>
      <c r="X283" s="10">
        <f>SUMIFS('Historical Data'!R$2:R$93,'Historical Data'!$B$2:$B$93,'Final Prices IND without CO2 '!$D283,'Historical Data'!$A$2:$A$93,'Final Prices IND without CO2 '!$C283)</f>
        <v>41.285360167553257</v>
      </c>
      <c r="Y283" s="10">
        <f>SUMIFS('Historical Data'!S$2:S$93,'Historical Data'!$B$2:$B$93,'Final Prices IND without CO2 '!$D283,'Historical Data'!$A$2:$A$93,'Final Prices IND without CO2 '!$C283)</f>
        <v>25.389880050654195</v>
      </c>
      <c r="Z283" s="10">
        <f>SUMIFS('Historical Data'!T$2:T$93,'Historical Data'!$B$2:$B$93,'Final Prices IND without CO2 '!$D283,'Historical Data'!$A$2:$A$93,'Final Prices IND without CO2 '!$C283)</f>
        <v>21.004391688435252</v>
      </c>
      <c r="AA283" s="10">
        <f>SUMIFS('Historical Data'!U$2:U$93,'Historical Data'!$B$2:$B$93,'Final Prices IND without CO2 '!$D283,'Historical Data'!$A$2:$A$93,'Final Prices IND without CO2 '!$C283)</f>
        <v>26.335905349344394</v>
      </c>
      <c r="AB283" s="12">
        <f>AA283*'Projection of Coal-OIl-Gas-CO2'!P$29/'Projection of Coal-OIl-Gas-CO2'!O$29</f>
        <v>33.427178203765095</v>
      </c>
      <c r="AC283" s="12">
        <f>AB283*'Projection of Coal-OIl-Gas-CO2'!Q$29/'Projection of Coal-OIl-Gas-CO2'!P$29</f>
        <v>32.524187904921213</v>
      </c>
      <c r="AD283" s="12">
        <f>AC283*'Projection of Coal-OIl-Gas-CO2'!R$29/'Projection of Coal-OIl-Gas-CO2'!Q$29</f>
        <v>29.082493624454418</v>
      </c>
      <c r="AE283" s="12">
        <f>AD283*'Projection of Coal-OIl-Gas-CO2'!S$29/'Projection of Coal-OIl-Gas-CO2'!R$29</f>
        <v>27.719913840932612</v>
      </c>
      <c r="AF283" s="12">
        <f>AE283*'Projection of Coal-OIl-Gas-CO2'!T$29/'Projection of Coal-OIl-Gas-CO2'!S$29</f>
        <v>27.72178811535473</v>
      </c>
      <c r="AG283" s="12">
        <f>AF283*'Projection of Coal-OIl-Gas-CO2'!U$29/'Projection of Coal-OIl-Gas-CO2'!T$29</f>
        <v>27.719485098774324</v>
      </c>
      <c r="AH283" s="12">
        <f>AG283*'Projection of Coal-OIl-Gas-CO2'!V$29/'Projection of Coal-OIl-Gas-CO2'!U$29</f>
        <v>27.712676690117569</v>
      </c>
      <c r="AI283" s="12">
        <f>AH283*'Projection of Coal-OIl-Gas-CO2'!W$29/'Projection of Coal-OIl-Gas-CO2'!V$29</f>
        <v>27.667314101134075</v>
      </c>
      <c r="AJ283" s="12">
        <f>AI283*'Projection of Coal-OIl-Gas-CO2'!X$29/'Projection of Coal-OIl-Gas-CO2'!W$29</f>
        <v>27.372611836086413</v>
      </c>
      <c r="AK283" s="12">
        <f>AJ283*'Projection of Coal-OIl-Gas-CO2'!Y$29/'Projection of Coal-OIl-Gas-CO2'!X$29</f>
        <v>27.027269716811382</v>
      </c>
      <c r="AL283" s="12">
        <f>AK283*'Projection of Coal-OIl-Gas-CO2'!Z$29/'Projection of Coal-OIl-Gas-CO2'!Y$29</f>
        <v>26.696023693064593</v>
      </c>
      <c r="AM283" s="12">
        <f>AL283*'Projection of Coal-OIl-Gas-CO2'!AA$29/'Projection of Coal-OIl-Gas-CO2'!Z$29</f>
        <v>26.391582832008357</v>
      </c>
      <c r="AN283" s="12">
        <f>AM283*'Projection of Coal-OIl-Gas-CO2'!AB$29/'Projection of Coal-OIl-Gas-CO2'!AA$29</f>
        <v>26.102691311732258</v>
      </c>
      <c r="AO283" s="12">
        <f>AN283*'Projection of Coal-OIl-Gas-CO2'!AC$29/'Projection of Coal-OIl-Gas-CO2'!AB$29</f>
        <v>25.819847748512483</v>
      </c>
      <c r="AP283" s="12">
        <f>AO283*'Projection of Coal-OIl-Gas-CO2'!AD$29/'Projection of Coal-OIl-Gas-CO2'!AC$29</f>
        <v>25.54301808280422</v>
      </c>
      <c r="AQ283" s="12">
        <f>AP283*'Projection of Coal-OIl-Gas-CO2'!AE$29/'Projection of Coal-OIl-Gas-CO2'!AD$29</f>
        <v>25.266687664200841</v>
      </c>
      <c r="AR283" s="12">
        <f>AQ283*'Projection of Coal-OIl-Gas-CO2'!AF$29/'Projection of Coal-OIl-Gas-CO2'!AE$29</f>
        <v>24.990793601121148</v>
      </c>
      <c r="AS283" s="12">
        <f>AR283*'Projection of Coal-OIl-Gas-CO2'!AG$29/'Projection of Coal-OIl-Gas-CO2'!AF$29</f>
        <v>24.717609324213857</v>
      </c>
      <c r="AT283" s="12">
        <f>AS283*'Projection of Coal-OIl-Gas-CO2'!AH$29/'Projection of Coal-OIl-Gas-CO2'!AG$29</f>
        <v>24.448759006437029</v>
      </c>
      <c r="AU283" s="12">
        <f>AT283*'Projection of Coal-OIl-Gas-CO2'!AI$29/'Projection of Coal-OIl-Gas-CO2'!AH$29</f>
        <v>24.18026794221451</v>
      </c>
      <c r="AV283" s="12">
        <f>AU283*'Projection of Coal-OIl-Gas-CO2'!AJ$29/'Projection of Coal-OIl-Gas-CO2'!AI$29</f>
        <v>23.913687173328135</v>
      </c>
      <c r="AW283" s="12">
        <f>AV283*'Projection of Coal-OIl-Gas-CO2'!AK$29/'Projection of Coal-OIl-Gas-CO2'!AJ$29</f>
        <v>23.64744992957381</v>
      </c>
      <c r="AX283" s="12">
        <f>AW283*'Projection of Coal-OIl-Gas-CO2'!AL$29/'Projection of Coal-OIl-Gas-CO2'!AK$29</f>
        <v>23.383120518545404</v>
      </c>
      <c r="AY283" s="21">
        <f t="shared" si="310"/>
        <v>23.115428417492694</v>
      </c>
      <c r="AZ283" s="21">
        <f t="shared" si="311"/>
        <v>22.849917084963067</v>
      </c>
      <c r="BA283" s="21">
        <f t="shared" si="312"/>
        <v>22.584052118137265</v>
      </c>
      <c r="BB283" s="21">
        <f t="shared" si="313"/>
        <v>22.317993896805888</v>
      </c>
      <c r="BC283" s="21">
        <f t="shared" si="314"/>
        <v>22.051613544338579</v>
      </c>
      <c r="BD283" s="21">
        <f t="shared" si="315"/>
        <v>21.785935132007921</v>
      </c>
      <c r="BE283" s="21">
        <f t="shared" si="316"/>
        <v>21.519781611337862</v>
      </c>
      <c r="BF283" s="21">
        <f t="shared" si="317"/>
        <v>21.25369532700654</v>
      </c>
      <c r="BG283" s="21">
        <f t="shared" si="318"/>
        <v>20.987675180519545</v>
      </c>
      <c r="BH283" s="21">
        <f t="shared" si="319"/>
        <v>20.721705199250209</v>
      </c>
    </row>
    <row r="284" spans="1:60" x14ac:dyDescent="0.3">
      <c r="A284" s="9" t="s">
        <v>147</v>
      </c>
      <c r="B284" s="9" t="s">
        <v>119</v>
      </c>
      <c r="C284" s="9" t="s">
        <v>19</v>
      </c>
      <c r="D284" s="36" t="s">
        <v>83</v>
      </c>
      <c r="E284" s="36" t="s">
        <v>79</v>
      </c>
      <c r="F284" s="36" t="s">
        <v>90</v>
      </c>
      <c r="G284" s="36" t="s">
        <v>90</v>
      </c>
      <c r="H284" s="36" t="s">
        <v>80</v>
      </c>
      <c r="I284" s="9" t="s">
        <v>145</v>
      </c>
      <c r="J284" s="10">
        <f>SUMIFS('Historical Data'!D$2:D$93,'Historical Data'!$B$2:$B$93,'Final Prices IND without CO2 '!$D284,'Historical Data'!$A$2:$A$93,'Final Prices IND without CO2 '!$C284)</f>
        <v>31.750607598229749</v>
      </c>
      <c r="K284" s="10">
        <f>SUMIFS('Historical Data'!E$2:E$93,'Historical Data'!$B$2:$B$93,'Final Prices IND without CO2 '!$D284,'Historical Data'!$A$2:$A$93,'Final Prices IND without CO2 '!$C284)</f>
        <v>29.018780572717766</v>
      </c>
      <c r="L284" s="10">
        <f>SUMIFS('Historical Data'!F$2:F$93,'Historical Data'!$B$2:$B$93,'Final Prices IND without CO2 '!$D284,'Historical Data'!$A$2:$A$93,'Final Prices IND without CO2 '!$C284)</f>
        <v>26.380563957163901</v>
      </c>
      <c r="M284" s="10">
        <f>SUMIFS('Historical Data'!G$2:G$93,'Historical Data'!$B$2:$B$93,'Final Prices IND without CO2 '!$D284,'Historical Data'!$A$2:$A$93,'Final Prices IND without CO2 '!$C284)</f>
        <v>27.07883352751653</v>
      </c>
      <c r="N284" s="10">
        <f>SUMIFS('Historical Data'!H$2:H$93,'Historical Data'!$B$2:$B$93,'Final Prices IND without CO2 '!$D284,'Historical Data'!$A$2:$A$93,'Final Prices IND without CO2 '!$C284)</f>
        <v>24.954134623828917</v>
      </c>
      <c r="O284" s="10">
        <f>SUMIFS('Historical Data'!I$2:I$93,'Historical Data'!$B$2:$B$93,'Final Prices IND without CO2 '!$D284,'Historical Data'!$A$2:$A$93,'Final Prices IND without CO2 '!$C284)</f>
        <v>31.126897160986307</v>
      </c>
      <c r="P284" s="10">
        <f>SUMIFS('Historical Data'!J$2:J$93,'Historical Data'!$B$2:$B$93,'Final Prices IND without CO2 '!$D284,'Historical Data'!$A$2:$A$93,'Final Prices IND without CO2 '!$C284)</f>
        <v>33.729594001643036</v>
      </c>
      <c r="Q284" s="10">
        <f>SUMIFS('Historical Data'!K$2:K$93,'Historical Data'!$B$2:$B$93,'Final Prices IND without CO2 '!$D284,'Historical Data'!$A$2:$A$93,'Final Prices IND without CO2 '!$C284)</f>
        <v>35.170618223997863</v>
      </c>
      <c r="R284" s="10">
        <f>SUMIFS('Historical Data'!L$2:L$93,'Historical Data'!$B$2:$B$93,'Final Prices IND without CO2 '!$D284,'Historical Data'!$A$2:$A$93,'Final Prices IND without CO2 '!$C284)</f>
        <v>42.968368875582669</v>
      </c>
      <c r="S284" s="10">
        <f>SUMIFS('Historical Data'!M$2:M$93,'Historical Data'!$B$2:$B$93,'Final Prices IND without CO2 '!$D284,'Historical Data'!$A$2:$A$93,'Final Prices IND without CO2 '!$C284)</f>
        <v>33.788945382966091</v>
      </c>
      <c r="T284" s="10">
        <f>SUMIFS('Historical Data'!N$2:N$93,'Historical Data'!$B$2:$B$93,'Final Prices IND without CO2 '!$D284,'Historical Data'!$A$2:$A$93,'Final Prices IND without CO2 '!$C284)</f>
        <v>41.067898947712266</v>
      </c>
      <c r="U284" s="10">
        <f>SUMIFS('Historical Data'!O$2:O$93,'Historical Data'!$B$2:$B$93,'Final Prices IND without CO2 '!$D284,'Historical Data'!$A$2:$A$93,'Final Prices IND without CO2 '!$C284)</f>
        <v>51.123427275091267</v>
      </c>
      <c r="V284" s="10">
        <f>SUMIFS('Historical Data'!P$2:P$93,'Historical Data'!$B$2:$B$93,'Final Prices IND without CO2 '!$D284,'Historical Data'!$A$2:$A$93,'Final Prices IND without CO2 '!$C284)</f>
        <v>57.358605507403098</v>
      </c>
      <c r="W284" s="10">
        <f>SUMIFS('Historical Data'!Q$2:Q$93,'Historical Data'!$B$2:$B$93,'Final Prices IND without CO2 '!$D284,'Historical Data'!$A$2:$A$93,'Final Prices IND without CO2 '!$C284)</f>
        <v>52.330355431091768</v>
      </c>
      <c r="X284" s="10">
        <f>SUMIFS('Historical Data'!R$2:R$93,'Historical Data'!$B$2:$B$93,'Final Prices IND without CO2 '!$D284,'Historical Data'!$A$2:$A$93,'Final Prices IND without CO2 '!$C284)</f>
        <v>49.613140804964381</v>
      </c>
      <c r="Y284" s="10">
        <f>SUMIFS('Historical Data'!S$2:S$93,'Historical Data'!$B$2:$B$93,'Final Prices IND without CO2 '!$D284,'Historical Data'!$A$2:$A$93,'Final Prices IND without CO2 '!$C284)</f>
        <v>33.945024019172926</v>
      </c>
      <c r="Z284" s="10">
        <f>SUMIFS('Historical Data'!T$2:T$93,'Historical Data'!$B$2:$B$93,'Final Prices IND without CO2 '!$D284,'Historical Data'!$A$2:$A$93,'Final Prices IND without CO2 '!$C284)</f>
        <v>30.08277162125696</v>
      </c>
      <c r="AA284" s="10">
        <f>SUMIFS('Historical Data'!U$2:U$93,'Historical Data'!$B$2:$B$93,'Final Prices IND without CO2 '!$D284,'Historical Data'!$A$2:$A$93,'Final Prices IND without CO2 '!$C284)</f>
        <v>37.186008675728203</v>
      </c>
      <c r="AB284" s="12">
        <f>AA284*'Projection of Coal-OIl-Gas-CO2'!P$29/'Projection of Coal-OIl-Gas-CO2'!O$29</f>
        <v>47.198807946857443</v>
      </c>
      <c r="AC284" s="12">
        <f>AB284*'Projection of Coal-OIl-Gas-CO2'!Q$29/'Projection of Coal-OIl-Gas-CO2'!P$29</f>
        <v>45.923795577186127</v>
      </c>
      <c r="AD284" s="12">
        <f>AC284*'Projection of Coal-OIl-Gas-CO2'!R$29/'Projection of Coal-OIl-Gas-CO2'!Q$29</f>
        <v>41.06416110952852</v>
      </c>
      <c r="AE284" s="12">
        <f>AD284*'Projection of Coal-OIl-Gas-CO2'!S$29/'Projection of Coal-OIl-Gas-CO2'!R$29</f>
        <v>39.140213442672433</v>
      </c>
      <c r="AF284" s="12">
        <f>AE284*'Projection of Coal-OIl-Gas-CO2'!T$29/'Projection of Coal-OIl-Gas-CO2'!S$29</f>
        <v>39.142859897540681</v>
      </c>
      <c r="AG284" s="12">
        <f>AF284*'Projection of Coal-OIl-Gas-CO2'!U$29/'Projection of Coal-OIl-Gas-CO2'!T$29</f>
        <v>39.139608063460813</v>
      </c>
      <c r="AH284" s="12">
        <f>AG284*'Projection of Coal-OIl-Gas-CO2'!V$29/'Projection of Coal-OIl-Gas-CO2'!U$29</f>
        <v>39.129994665325469</v>
      </c>
      <c r="AI284" s="12">
        <f>AH284*'Projection of Coal-OIl-Gas-CO2'!W$29/'Projection of Coal-OIl-Gas-CO2'!V$29</f>
        <v>39.065943188639253</v>
      </c>
      <c r="AJ284" s="12">
        <f>AI284*'Projection of Coal-OIl-Gas-CO2'!X$29/'Projection of Coal-OIl-Gas-CO2'!W$29</f>
        <v>38.649826831922013</v>
      </c>
      <c r="AK284" s="12">
        <f>AJ284*'Projection of Coal-OIl-Gas-CO2'!Y$29/'Projection of Coal-OIl-Gas-CO2'!X$29</f>
        <v>38.162207558040649</v>
      </c>
      <c r="AL284" s="12">
        <f>AK284*'Projection of Coal-OIl-Gas-CO2'!Z$29/'Projection of Coal-OIl-Gas-CO2'!Y$29</f>
        <v>37.694491815997438</v>
      </c>
      <c r="AM284" s="12">
        <f>AL284*'Projection of Coal-OIl-Gas-CO2'!AA$29/'Projection of Coal-OIl-Gas-CO2'!Z$29</f>
        <v>37.264624668834216</v>
      </c>
      <c r="AN284" s="12">
        <f>AM284*'Projection of Coal-OIl-Gas-CO2'!AB$29/'Projection of Coal-OIl-Gas-CO2'!AA$29</f>
        <v>36.856713019820077</v>
      </c>
      <c r="AO284" s="12">
        <f>AN284*'Projection of Coal-OIl-Gas-CO2'!AC$29/'Projection of Coal-OIl-Gas-CO2'!AB$29</f>
        <v>36.457341019645938</v>
      </c>
      <c r="AP284" s="12">
        <f>AO284*'Projection of Coal-OIl-Gas-CO2'!AD$29/'Projection of Coal-OIl-Gas-CO2'!AC$29</f>
        <v>36.06646057660916</v>
      </c>
      <c r="AQ284" s="12">
        <f>AP284*'Projection of Coal-OIl-Gas-CO2'!AE$29/'Projection of Coal-OIl-Gas-CO2'!AD$29</f>
        <v>35.676285064993088</v>
      </c>
      <c r="AR284" s="12">
        <f>AQ284*'Projection of Coal-OIl-Gas-CO2'!AF$29/'Projection of Coal-OIl-Gas-CO2'!AE$29</f>
        <v>35.286725682576844</v>
      </c>
      <c r="AS284" s="12">
        <f>AR284*'Projection of Coal-OIl-Gas-CO2'!AG$29/'Projection of Coal-OIl-Gas-CO2'!AF$29</f>
        <v>34.90099248843017</v>
      </c>
      <c r="AT284" s="12">
        <f>AS284*'Projection of Coal-OIl-Gas-CO2'!AH$29/'Projection of Coal-OIl-Gas-CO2'!AG$29</f>
        <v>34.521378796905026</v>
      </c>
      <c r="AU284" s="12">
        <f>AT284*'Projection of Coal-OIl-Gas-CO2'!AI$29/'Projection of Coal-OIl-Gas-CO2'!AH$29</f>
        <v>34.142272367447013</v>
      </c>
      <c r="AV284" s="12">
        <f>AU284*'Projection of Coal-OIl-Gas-CO2'!AJ$29/'Projection of Coal-OIl-Gas-CO2'!AI$29</f>
        <v>33.765863253991647</v>
      </c>
      <c r="AW284" s="12">
        <f>AV284*'Projection of Coal-OIl-Gas-CO2'!AK$29/'Projection of Coal-OIl-Gas-CO2'!AJ$29</f>
        <v>33.389939194244192</v>
      </c>
      <c r="AX284" s="12">
        <f>AW284*'Projection of Coal-OIl-Gas-CO2'!AL$29/'Projection of Coal-OIl-Gas-CO2'!AK$29</f>
        <v>33.016708973320831</v>
      </c>
      <c r="AY284" s="21">
        <f t="shared" si="310"/>
        <v>32.638730671070334</v>
      </c>
      <c r="AZ284" s="21">
        <f t="shared" si="311"/>
        <v>32.263831589987603</v>
      </c>
      <c r="BA284" s="21">
        <f t="shared" si="312"/>
        <v>31.888433181168466</v>
      </c>
      <c r="BB284" s="21">
        <f t="shared" si="313"/>
        <v>31.512761899112888</v>
      </c>
      <c r="BC284" s="21">
        <f t="shared" si="314"/>
        <v>31.136635771436659</v>
      </c>
      <c r="BD284" s="21">
        <f t="shared" si="315"/>
        <v>30.761500775512673</v>
      </c>
      <c r="BE284" s="21">
        <f t="shared" si="316"/>
        <v>30.385694931839225</v>
      </c>
      <c r="BF284" s="21">
        <f t="shared" si="317"/>
        <v>30.009984025136305</v>
      </c>
      <c r="BG284" s="21">
        <f t="shared" si="318"/>
        <v>29.634366504342438</v>
      </c>
      <c r="BH284" s="21">
        <f t="shared" si="319"/>
        <v>29.258819816283903</v>
      </c>
    </row>
    <row r="285" spans="1:60" x14ac:dyDescent="0.3">
      <c r="A285" s="9" t="s">
        <v>147</v>
      </c>
      <c r="B285" s="9" t="s">
        <v>119</v>
      </c>
      <c r="C285" s="9" t="s">
        <v>21</v>
      </c>
      <c r="D285" s="36" t="s">
        <v>83</v>
      </c>
      <c r="E285" s="36" t="s">
        <v>79</v>
      </c>
      <c r="F285" s="36" t="s">
        <v>90</v>
      </c>
      <c r="G285" s="36" t="s">
        <v>90</v>
      </c>
      <c r="H285" s="36" t="s">
        <v>80</v>
      </c>
      <c r="I285" s="9" t="s">
        <v>145</v>
      </c>
      <c r="J285" s="10">
        <f>SUMIFS('Historical Data'!D$2:D$93,'Historical Data'!$B$2:$B$93,'Final Prices IND without CO2 '!$D285,'Historical Data'!$A$2:$A$93,'Final Prices IND without CO2 '!$C285)</f>
        <v>21.56412800806141</v>
      </c>
      <c r="K285" s="10">
        <f>SUMIFS('Historical Data'!E$2:E$93,'Historical Data'!$B$2:$B$93,'Final Prices IND without CO2 '!$D285,'Historical Data'!$A$2:$A$93,'Final Prices IND without CO2 '!$C285)</f>
        <v>22.385425401153615</v>
      </c>
      <c r="L285" s="10">
        <f>SUMIFS('Historical Data'!F$2:F$93,'Historical Data'!$B$2:$B$93,'Final Prices IND without CO2 '!$D285,'Historical Data'!$A$2:$A$93,'Final Prices IND without CO2 '!$C285)</f>
        <v>23.013828616150295</v>
      </c>
      <c r="M285" s="10">
        <f>SUMIFS('Historical Data'!G$2:G$93,'Historical Data'!$B$2:$B$93,'Final Prices IND without CO2 '!$D285,'Historical Data'!$A$2:$A$93,'Final Prices IND without CO2 '!$C285)</f>
        <v>23.157177217183254</v>
      </c>
      <c r="N285" s="10">
        <f>SUMIFS('Historical Data'!H$2:H$93,'Historical Data'!$B$2:$B$93,'Final Prices IND without CO2 '!$D285,'Historical Data'!$A$2:$A$93,'Final Prices IND without CO2 '!$C285)</f>
        <v>19.332379489469385</v>
      </c>
      <c r="O285" s="10">
        <f>SUMIFS('Historical Data'!I$2:I$93,'Historical Data'!$B$2:$B$93,'Final Prices IND without CO2 '!$D285,'Historical Data'!$A$2:$A$93,'Final Prices IND without CO2 '!$C285)</f>
        <v>27.987752785822067</v>
      </c>
      <c r="P285" s="10">
        <f>SUMIFS('Historical Data'!J$2:J$93,'Historical Data'!$B$2:$B$93,'Final Prices IND without CO2 '!$D285,'Historical Data'!$A$2:$A$93,'Final Prices IND without CO2 '!$C285)</f>
        <v>33.146279975879835</v>
      </c>
      <c r="Q285" s="10">
        <f>SUMIFS('Historical Data'!K$2:K$93,'Historical Data'!$B$2:$B$93,'Final Prices IND without CO2 '!$D285,'Historical Data'!$A$2:$A$93,'Final Prices IND without CO2 '!$C285)</f>
        <v>30.607758622035025</v>
      </c>
      <c r="R285" s="10">
        <f>SUMIFS('Historical Data'!L$2:L$93,'Historical Data'!$B$2:$B$93,'Final Prices IND without CO2 '!$D285,'Historical Data'!$A$2:$A$93,'Final Prices IND without CO2 '!$C285)</f>
        <v>38.385433640432964</v>
      </c>
      <c r="S285" s="10">
        <f>SUMIFS('Historical Data'!M$2:M$93,'Historical Data'!$B$2:$B$93,'Final Prices IND without CO2 '!$D285,'Historical Data'!$A$2:$A$93,'Final Prices IND without CO2 '!$C285)</f>
        <v>30.469943296263342</v>
      </c>
      <c r="T285" s="10">
        <f>SUMIFS('Historical Data'!N$2:N$93,'Historical Data'!$B$2:$B$93,'Final Prices IND without CO2 '!$D285,'Historical Data'!$A$2:$A$93,'Final Prices IND without CO2 '!$C285)</f>
        <v>36.821188981326301</v>
      </c>
      <c r="U285" s="10">
        <f>SUMIFS('Historical Data'!O$2:O$93,'Historical Data'!$B$2:$B$93,'Final Prices IND without CO2 '!$D285,'Historical Data'!$A$2:$A$93,'Final Prices IND without CO2 '!$C285)</f>
        <v>46.612442128702853</v>
      </c>
      <c r="V285" s="10">
        <f>SUMIFS('Historical Data'!P$2:P$93,'Historical Data'!$B$2:$B$93,'Final Prices IND without CO2 '!$D285,'Historical Data'!$A$2:$A$93,'Final Prices IND without CO2 '!$C285)</f>
        <v>52.181788741363057</v>
      </c>
      <c r="W285" s="10">
        <f>SUMIFS('Historical Data'!Q$2:Q$93,'Historical Data'!$B$2:$B$93,'Final Prices IND without CO2 '!$D285,'Historical Data'!$A$2:$A$93,'Final Prices IND without CO2 '!$C285)</f>
        <v>45.445761546082217</v>
      </c>
      <c r="X285" s="10">
        <f>SUMIFS('Historical Data'!R$2:R$93,'Historical Data'!$B$2:$B$93,'Final Prices IND without CO2 '!$D285,'Historical Data'!$A$2:$A$93,'Final Prices IND without CO2 '!$C285)</f>
        <v>51.22778029382404</v>
      </c>
      <c r="Y285" s="10">
        <f>SUMIFS('Historical Data'!S$2:S$93,'Historical Data'!$B$2:$B$93,'Final Prices IND without CO2 '!$D285,'Historical Data'!$A$2:$A$93,'Final Prices IND without CO2 '!$C285)</f>
        <v>40.790517259693807</v>
      </c>
      <c r="Z285" s="10">
        <f>SUMIFS('Historical Data'!T$2:T$93,'Historical Data'!$B$2:$B$93,'Final Prices IND without CO2 '!$D285,'Historical Data'!$A$2:$A$93,'Final Prices IND without CO2 '!$C285)</f>
        <v>34.91968594193559</v>
      </c>
      <c r="AA285" s="10">
        <f>SUMIFS('Historical Data'!U$2:U$93,'Historical Data'!$B$2:$B$93,'Final Prices IND without CO2 '!$D285,'Historical Data'!$A$2:$A$93,'Final Prices IND without CO2 '!$C285)</f>
        <v>37.764419799361157</v>
      </c>
      <c r="AB285" s="12">
        <f>AA285*'Projection of Coal-OIl-Gas-CO2'!P$29/'Projection of Coal-OIl-Gas-CO2'!O$29</f>
        <v>47.932963520711674</v>
      </c>
      <c r="AC285" s="12">
        <f>AB285*'Projection of Coal-OIl-Gas-CO2'!Q$29/'Projection of Coal-OIl-Gas-CO2'!P$29</f>
        <v>46.638118924790462</v>
      </c>
      <c r="AD285" s="12">
        <f>AC285*'Projection of Coal-OIl-Gas-CO2'!R$29/'Projection of Coal-OIl-Gas-CO2'!Q$29</f>
        <v>41.702895096161242</v>
      </c>
      <c r="AE285" s="12">
        <f>AD285*'Projection of Coal-OIl-Gas-CO2'!S$29/'Projection of Coal-OIl-Gas-CO2'!R$29</f>
        <v>39.749021315386848</v>
      </c>
      <c r="AF285" s="12">
        <f>AE285*'Projection of Coal-OIl-Gas-CO2'!T$29/'Projection of Coal-OIl-Gas-CO2'!S$29</f>
        <v>39.751708934633548</v>
      </c>
      <c r="AG285" s="12">
        <f>AF285*'Projection of Coal-OIl-Gas-CO2'!U$29/'Projection of Coal-OIl-Gas-CO2'!T$29</f>
        <v>39.748406519782279</v>
      </c>
      <c r="AH285" s="12">
        <f>AG285*'Projection of Coal-OIl-Gas-CO2'!V$29/'Projection of Coal-OIl-Gas-CO2'!U$29</f>
        <v>39.738643589696196</v>
      </c>
      <c r="AI285" s="12">
        <f>AH285*'Projection of Coal-OIl-Gas-CO2'!W$29/'Projection of Coal-OIl-Gas-CO2'!V$29</f>
        <v>39.673595821987639</v>
      </c>
      <c r="AJ285" s="12">
        <f>AI285*'Projection of Coal-OIl-Gas-CO2'!X$29/'Projection of Coal-OIl-Gas-CO2'!W$29</f>
        <v>39.251006968274297</v>
      </c>
      <c r="AK285" s="12">
        <f>AJ285*'Projection of Coal-OIl-Gas-CO2'!Y$29/'Projection of Coal-OIl-Gas-CO2'!X$29</f>
        <v>38.755803002672707</v>
      </c>
      <c r="AL285" s="12">
        <f>AK285*'Projection of Coal-OIl-Gas-CO2'!Z$29/'Projection of Coal-OIl-Gas-CO2'!Y$29</f>
        <v>38.280812159118724</v>
      </c>
      <c r="AM285" s="12">
        <f>AL285*'Projection of Coal-OIl-Gas-CO2'!AA$29/'Projection of Coal-OIl-Gas-CO2'!Z$29</f>
        <v>37.844258627789564</v>
      </c>
      <c r="AN285" s="12">
        <f>AM285*'Projection of Coal-OIl-Gas-CO2'!AB$29/'Projection of Coal-OIl-Gas-CO2'!AA$29</f>
        <v>37.430002102203524</v>
      </c>
      <c r="AO285" s="12">
        <f>AN285*'Projection of Coal-OIl-Gas-CO2'!AC$29/'Projection of Coal-OIl-Gas-CO2'!AB$29</f>
        <v>37.024418055735779</v>
      </c>
      <c r="AP285" s="12">
        <f>AO285*'Projection of Coal-OIl-Gas-CO2'!AD$29/'Projection of Coal-OIl-Gas-CO2'!AC$29</f>
        <v>36.627457648639542</v>
      </c>
      <c r="AQ285" s="12">
        <f>AP285*'Projection of Coal-OIl-Gas-CO2'!AE$29/'Projection of Coal-OIl-Gas-CO2'!AD$29</f>
        <v>36.231213137845423</v>
      </c>
      <c r="AR285" s="12">
        <f>AQ285*'Projection of Coal-OIl-Gas-CO2'!AF$29/'Projection of Coal-OIl-Gas-CO2'!AE$29</f>
        <v>35.835594339855156</v>
      </c>
      <c r="AS285" s="12">
        <f>AR285*'Projection of Coal-OIl-Gas-CO2'!AG$29/'Projection of Coal-OIl-Gas-CO2'!AF$29</f>
        <v>35.443861244718988</v>
      </c>
      <c r="AT285" s="12">
        <f>AS285*'Projection of Coal-OIl-Gas-CO2'!AH$29/'Projection of Coal-OIl-Gas-CO2'!AG$29</f>
        <v>35.058342838230317</v>
      </c>
      <c r="AU285" s="12">
        <f>AT285*'Projection of Coal-OIl-Gas-CO2'!AI$29/'Projection of Coal-OIl-Gas-CO2'!AH$29</f>
        <v>34.673339584035041</v>
      </c>
      <c r="AV285" s="12">
        <f>AU285*'Projection of Coal-OIl-Gas-CO2'!AJ$29/'Projection of Coal-OIl-Gas-CO2'!AI$29</f>
        <v>34.291075601342222</v>
      </c>
      <c r="AW285" s="12">
        <f>AV285*'Projection of Coal-OIl-Gas-CO2'!AK$29/'Projection of Coal-OIl-Gas-CO2'!AJ$29</f>
        <v>33.909304217142839</v>
      </c>
      <c r="AX285" s="12">
        <f>AW285*'Projection of Coal-OIl-Gas-CO2'!AL$29/'Projection of Coal-OIl-Gas-CO2'!AK$29</f>
        <v>33.530268573181459</v>
      </c>
      <c r="AY285" s="21">
        <f t="shared" si="310"/>
        <v>33.146410993689415</v>
      </c>
      <c r="AZ285" s="21">
        <f t="shared" si="311"/>
        <v>32.765680531222642</v>
      </c>
      <c r="BA285" s="21">
        <f t="shared" si="312"/>
        <v>32.3844429742079</v>
      </c>
      <c r="BB285" s="21">
        <f t="shared" si="313"/>
        <v>32.002928299540145</v>
      </c>
      <c r="BC285" s="21">
        <f t="shared" si="314"/>
        <v>31.62095170433895</v>
      </c>
      <c r="BD285" s="21">
        <f t="shared" si="315"/>
        <v>31.239981657484691</v>
      </c>
      <c r="BE285" s="21">
        <f t="shared" si="316"/>
        <v>30.858330328155375</v>
      </c>
      <c r="BF285" s="21">
        <f t="shared" si="317"/>
        <v>30.476775412497204</v>
      </c>
      <c r="BG285" s="21">
        <f t="shared" si="318"/>
        <v>30.095315335322425</v>
      </c>
      <c r="BH285" s="21">
        <f t="shared" si="319"/>
        <v>29.7139271926535</v>
      </c>
    </row>
    <row r="286" spans="1:60" x14ac:dyDescent="0.3">
      <c r="A286" s="9" t="s">
        <v>147</v>
      </c>
      <c r="B286" s="9" t="s">
        <v>119</v>
      </c>
      <c r="C286" s="9" t="s">
        <v>23</v>
      </c>
      <c r="D286" s="36" t="s">
        <v>83</v>
      </c>
      <c r="E286" s="36" t="s">
        <v>79</v>
      </c>
      <c r="F286" s="36" t="s">
        <v>90</v>
      </c>
      <c r="G286" s="36" t="s">
        <v>90</v>
      </c>
      <c r="H286" s="36" t="s">
        <v>80</v>
      </c>
      <c r="I286" s="9" t="s">
        <v>145</v>
      </c>
      <c r="J286" s="10">
        <f>SUMIFS('Historical Data'!D$2:D$93,'Historical Data'!$B$2:$B$93,'Final Prices IND without CO2 '!$D286,'Historical Data'!$A$2:$A$93,'Final Prices IND without CO2 '!$C286)</f>
        <v>28.061550218064589</v>
      </c>
      <c r="K286" s="10">
        <f>SUMIFS('Historical Data'!E$2:E$93,'Historical Data'!$B$2:$B$93,'Final Prices IND without CO2 '!$D286,'Historical Data'!$A$2:$A$93,'Final Prices IND without CO2 '!$C286)</f>
        <v>23.733732242152616</v>
      </c>
      <c r="L286" s="10">
        <f>SUMIFS('Historical Data'!F$2:F$93,'Historical Data'!$B$2:$B$93,'Final Prices IND without CO2 '!$D286,'Historical Data'!$A$2:$A$93,'Final Prices IND without CO2 '!$C286)</f>
        <v>24.250988416893172</v>
      </c>
      <c r="M286" s="10">
        <f>SUMIFS('Historical Data'!G$2:G$93,'Historical Data'!$B$2:$B$93,'Final Prices IND without CO2 '!$D286,'Historical Data'!$A$2:$A$93,'Final Prices IND without CO2 '!$C286)</f>
        <v>26.097281276224404</v>
      </c>
      <c r="N286" s="10">
        <f>SUMIFS('Historical Data'!H$2:H$93,'Historical Data'!$B$2:$B$93,'Final Prices IND without CO2 '!$D286,'Historical Data'!$A$2:$A$93,'Final Prices IND without CO2 '!$C286)</f>
        <v>25.518519945296429</v>
      </c>
      <c r="O286" s="10">
        <f>SUMIFS('Historical Data'!I$2:I$93,'Historical Data'!$B$2:$B$93,'Final Prices IND without CO2 '!$D286,'Historical Data'!$A$2:$A$93,'Final Prices IND without CO2 '!$C286)</f>
        <v>32.894323337479634</v>
      </c>
      <c r="P286" s="10">
        <f>SUMIFS('Historical Data'!J$2:J$93,'Historical Data'!$B$2:$B$93,'Final Prices IND without CO2 '!$D286,'Historical Data'!$A$2:$A$93,'Final Prices IND without CO2 '!$C286)</f>
        <v>36.847314445534593</v>
      </c>
      <c r="Q286" s="10">
        <f>SUMIFS('Historical Data'!K$2:K$93,'Historical Data'!$B$2:$B$93,'Final Prices IND without CO2 '!$D286,'Historical Data'!$A$2:$A$93,'Final Prices IND without CO2 '!$C286)</f>
        <v>35.4657904426032</v>
      </c>
      <c r="R286" s="10">
        <f>SUMIFS('Historical Data'!L$2:L$93,'Historical Data'!$B$2:$B$93,'Final Prices IND without CO2 '!$D286,'Historical Data'!$A$2:$A$93,'Final Prices IND without CO2 '!$C286)</f>
        <v>43.489407289109415</v>
      </c>
      <c r="S286" s="10">
        <f>SUMIFS('Historical Data'!M$2:M$93,'Historical Data'!$B$2:$B$93,'Final Prices IND without CO2 '!$D286,'Historical Data'!$A$2:$A$93,'Final Prices IND without CO2 '!$C286)</f>
        <v>32.936934810100865</v>
      </c>
      <c r="T286" s="10">
        <f>SUMIFS('Historical Data'!N$2:N$93,'Historical Data'!$B$2:$B$93,'Final Prices IND without CO2 '!$D286,'Historical Data'!$A$2:$A$93,'Final Prices IND without CO2 '!$C286)</f>
        <v>43.09898744144175</v>
      </c>
      <c r="U286" s="10">
        <f>SUMIFS('Historical Data'!O$2:O$93,'Historical Data'!$B$2:$B$93,'Final Prices IND without CO2 '!$D286,'Historical Data'!$A$2:$A$93,'Final Prices IND without CO2 '!$C286)</f>
        <v>53.387701296208014</v>
      </c>
      <c r="V286" s="10">
        <f>SUMIFS('Historical Data'!P$2:P$93,'Historical Data'!$B$2:$B$93,'Final Prices IND without CO2 '!$D286,'Historical Data'!$A$2:$A$93,'Final Prices IND without CO2 '!$C286)</f>
        <v>59.596193732639541</v>
      </c>
      <c r="W286" s="10">
        <f>SUMIFS('Historical Data'!Q$2:Q$93,'Historical Data'!$B$2:$B$93,'Final Prices IND without CO2 '!$D286,'Historical Data'!$A$2:$A$93,'Final Prices IND without CO2 '!$C286)</f>
        <v>52.490662820385936</v>
      </c>
      <c r="X286" s="10">
        <f>SUMIFS('Historical Data'!R$2:R$93,'Historical Data'!$B$2:$B$93,'Final Prices IND without CO2 '!$D286,'Historical Data'!$A$2:$A$93,'Final Prices IND without CO2 '!$C286)</f>
        <v>49.048685442037865</v>
      </c>
      <c r="Y286" s="10">
        <f>SUMIFS('Historical Data'!S$2:S$93,'Historical Data'!$B$2:$B$93,'Final Prices IND without CO2 '!$D286,'Historical Data'!$A$2:$A$93,'Final Prices IND without CO2 '!$C286)</f>
        <v>35.21648662446276</v>
      </c>
      <c r="Z286" s="10">
        <f>SUMIFS('Historical Data'!T$2:T$93,'Historical Data'!$B$2:$B$93,'Final Prices IND without CO2 '!$D286,'Historical Data'!$A$2:$A$93,'Final Prices IND without CO2 '!$C286)</f>
        <v>28.758856718355922</v>
      </c>
      <c r="AA286" s="10">
        <f>SUMIFS('Historical Data'!U$2:U$93,'Historical Data'!$B$2:$B$93,'Final Prices IND without CO2 '!$D286,'Historical Data'!$A$2:$A$93,'Final Prices IND without CO2 '!$C286)</f>
        <v>34.393350643071706</v>
      </c>
      <c r="AB286" s="12">
        <f>AA286*'Projection of Coal-OIl-Gas-CO2'!P$29/'Projection of Coal-OIl-Gas-CO2'!O$29</f>
        <v>43.654191709766181</v>
      </c>
      <c r="AC286" s="12">
        <f>AB286*'Projection of Coal-OIl-Gas-CO2'!Q$29/'Projection of Coal-OIl-Gas-CO2'!P$29</f>
        <v>42.474932384390343</v>
      </c>
      <c r="AD286" s="12">
        <f>AC286*'Projection of Coal-OIl-Gas-CO2'!R$29/'Projection of Coal-OIl-Gas-CO2'!Q$29</f>
        <v>37.980254999118849</v>
      </c>
      <c r="AE286" s="12">
        <f>AD286*'Projection of Coal-OIl-Gas-CO2'!S$29/'Projection of Coal-OIl-Gas-CO2'!R$29</f>
        <v>36.200795221595271</v>
      </c>
      <c r="AF286" s="12">
        <f>AE286*'Projection of Coal-OIl-Gas-CO2'!T$29/'Projection of Coal-OIl-Gas-CO2'!S$29</f>
        <v>36.203242928501346</v>
      </c>
      <c r="AG286" s="12">
        <f>AF286*'Projection of Coal-OIl-Gas-CO2'!U$29/'Projection of Coal-OIl-Gas-CO2'!T$29</f>
        <v>36.200235306179799</v>
      </c>
      <c r="AH286" s="12">
        <f>AG286*'Projection of Coal-OIl-Gas-CO2'!V$29/'Projection of Coal-OIl-Gas-CO2'!U$29</f>
        <v>36.191343871344088</v>
      </c>
      <c r="AI286" s="12">
        <f>AH286*'Projection of Coal-OIl-Gas-CO2'!W$29/'Projection of Coal-OIl-Gas-CO2'!V$29</f>
        <v>36.132102641232898</v>
      </c>
      <c r="AJ286" s="12">
        <f>AI286*'Projection of Coal-OIl-Gas-CO2'!X$29/'Projection of Coal-OIl-Gas-CO2'!W$29</f>
        <v>35.747236497364256</v>
      </c>
      <c r="AK286" s="12">
        <f>AJ286*'Projection of Coal-OIl-Gas-CO2'!Y$29/'Projection of Coal-OIl-Gas-CO2'!X$29</f>
        <v>35.296237283838323</v>
      </c>
      <c r="AL286" s="12">
        <f>AK286*'Projection of Coal-OIl-Gas-CO2'!Z$29/'Projection of Coal-OIl-Gas-CO2'!Y$29</f>
        <v>34.863646852914329</v>
      </c>
      <c r="AM286" s="12">
        <f>AL286*'Projection of Coal-OIl-Gas-CO2'!AA$29/'Projection of Coal-OIl-Gas-CO2'!Z$29</f>
        <v>34.466062598813622</v>
      </c>
      <c r="AN286" s="12">
        <f>AM286*'Projection of Coal-OIl-Gas-CO2'!AB$29/'Projection of Coal-OIl-Gas-CO2'!AA$29</f>
        <v>34.088784991574904</v>
      </c>
      <c r="AO286" s="12">
        <f>AN286*'Projection of Coal-OIl-Gas-CO2'!AC$29/'Projection of Coal-OIl-Gas-CO2'!AB$29</f>
        <v>33.71940570812469</v>
      </c>
      <c r="AP286" s="12">
        <f>AO286*'Projection of Coal-OIl-Gas-CO2'!AD$29/'Projection of Coal-OIl-Gas-CO2'!AC$29</f>
        <v>33.357880268432694</v>
      </c>
      <c r="AQ286" s="12">
        <f>AP286*'Projection of Coal-OIl-Gas-CO2'!AE$29/'Projection of Coal-OIl-Gas-CO2'!AD$29</f>
        <v>32.997006820024389</v>
      </c>
      <c r="AR286" s="12">
        <f>AQ286*'Projection of Coal-OIl-Gas-CO2'!AF$29/'Projection of Coal-OIl-Gas-CO2'!AE$29</f>
        <v>32.636703229698874</v>
      </c>
      <c r="AS286" s="12">
        <f>AR286*'Projection of Coal-OIl-Gas-CO2'!AG$29/'Projection of Coal-OIl-Gas-CO2'!AF$29</f>
        <v>32.279938482058242</v>
      </c>
      <c r="AT286" s="12">
        <f>AS286*'Projection of Coal-OIl-Gas-CO2'!AH$29/'Projection of Coal-OIl-Gas-CO2'!AG$29</f>
        <v>31.928833664238493</v>
      </c>
      <c r="AU286" s="12">
        <f>AT286*'Projection of Coal-OIl-Gas-CO2'!AI$29/'Projection of Coal-OIl-Gas-CO2'!AH$29</f>
        <v>31.578198013257673</v>
      </c>
      <c r="AV286" s="12">
        <f>AU286*'Projection of Coal-OIl-Gas-CO2'!AJ$29/'Projection of Coal-OIl-Gas-CO2'!AI$29</f>
        <v>31.230057110661477</v>
      </c>
      <c r="AW286" s="12">
        <f>AV286*'Projection of Coal-OIl-Gas-CO2'!AK$29/'Projection of Coal-OIl-Gas-CO2'!AJ$29</f>
        <v>30.882364834386063</v>
      </c>
      <c r="AX286" s="12">
        <f>AW286*'Projection of Coal-OIl-Gas-CO2'!AL$29/'Projection of Coal-OIl-Gas-CO2'!AK$29</f>
        <v>30.537164090451778</v>
      </c>
      <c r="AY286" s="21">
        <f t="shared" si="310"/>
        <v>30.187571844665626</v>
      </c>
      <c r="AZ286" s="21">
        <f t="shared" si="311"/>
        <v>29.840827571466434</v>
      </c>
      <c r="BA286" s="21">
        <f t="shared" si="312"/>
        <v>29.493621469893128</v>
      </c>
      <c r="BB286" s="21">
        <f t="shared" si="313"/>
        <v>29.146162987781281</v>
      </c>
      <c r="BC286" s="21">
        <f t="shared" si="314"/>
        <v>28.798283818817708</v>
      </c>
      <c r="BD286" s="21">
        <f t="shared" si="315"/>
        <v>28.451321347910607</v>
      </c>
      <c r="BE286" s="21">
        <f t="shared" si="316"/>
        <v>28.103738409717721</v>
      </c>
      <c r="BF286" s="21">
        <f t="shared" si="317"/>
        <v>27.756243278757665</v>
      </c>
      <c r="BG286" s="21">
        <f t="shared" si="318"/>
        <v>27.408834520452842</v>
      </c>
      <c r="BH286" s="21">
        <f t="shared" si="319"/>
        <v>27.061491275366507</v>
      </c>
    </row>
    <row r="287" spans="1:60" x14ac:dyDescent="0.3">
      <c r="A287" s="9" t="s">
        <v>147</v>
      </c>
      <c r="B287" s="9" t="s">
        <v>119</v>
      </c>
      <c r="C287" s="9" t="s">
        <v>25</v>
      </c>
      <c r="D287" s="36" t="s">
        <v>83</v>
      </c>
      <c r="E287" s="36" t="s">
        <v>79</v>
      </c>
      <c r="F287" s="36" t="s">
        <v>90</v>
      </c>
      <c r="G287" s="36" t="s">
        <v>90</v>
      </c>
      <c r="H287" s="36" t="s">
        <v>80</v>
      </c>
      <c r="I287" s="9" t="s">
        <v>145</v>
      </c>
      <c r="J287" s="10">
        <f>SUMIFS('Historical Data'!D$2:D$93,'Historical Data'!$B$2:$B$93,'Final Prices IND without CO2 '!$D287,'Historical Data'!$A$2:$A$93,'Final Prices IND without CO2 '!$C287)</f>
        <v>24.303029220932746</v>
      </c>
      <c r="K287" s="10">
        <f>SUMIFS('Historical Data'!E$2:E$93,'Historical Data'!$B$2:$B$93,'Final Prices IND without CO2 '!$D287,'Historical Data'!$A$2:$A$93,'Final Prices IND without CO2 '!$C287)</f>
        <v>21.06013593461963</v>
      </c>
      <c r="L287" s="10">
        <f>SUMIFS('Historical Data'!F$2:F$93,'Historical Data'!$B$2:$B$93,'Final Prices IND without CO2 '!$D287,'Historical Data'!$A$2:$A$93,'Final Prices IND without CO2 '!$C287)</f>
        <v>21.22580149552757</v>
      </c>
      <c r="M287" s="10">
        <f>SUMIFS('Historical Data'!G$2:G$93,'Historical Data'!$B$2:$B$93,'Final Prices IND without CO2 '!$D287,'Historical Data'!$A$2:$A$93,'Final Prices IND without CO2 '!$C287)</f>
        <v>22.15590829518165</v>
      </c>
      <c r="N287" s="10">
        <f>SUMIFS('Historical Data'!H$2:H$93,'Historical Data'!$B$2:$B$93,'Final Prices IND without CO2 '!$D287,'Historical Data'!$A$2:$A$93,'Final Prices IND without CO2 '!$C287)</f>
        <v>19.250684882724222</v>
      </c>
      <c r="O287" s="10">
        <f>SUMIFS('Historical Data'!I$2:I$93,'Historical Data'!$B$2:$B$93,'Final Prices IND without CO2 '!$D287,'Historical Data'!$A$2:$A$93,'Final Prices IND without CO2 '!$C287)</f>
        <v>18.799985604401705</v>
      </c>
      <c r="P287" s="10">
        <f>SUMIFS('Historical Data'!J$2:J$93,'Historical Data'!$B$2:$B$93,'Final Prices IND without CO2 '!$D287,'Historical Data'!$A$2:$A$93,'Final Prices IND without CO2 '!$C287)</f>
        <v>21.134290539882539</v>
      </c>
      <c r="Q287" s="10">
        <f>SUMIFS('Historical Data'!K$2:K$93,'Historical Data'!$B$2:$B$93,'Final Prices IND without CO2 '!$D287,'Historical Data'!$A$2:$A$93,'Final Prices IND without CO2 '!$C287)</f>
        <v>22.675858315204785</v>
      </c>
      <c r="R287" s="10">
        <f>SUMIFS('Historical Data'!L$2:L$93,'Historical Data'!$B$2:$B$93,'Final Prices IND without CO2 '!$D287,'Historical Data'!$A$2:$A$93,'Final Prices IND without CO2 '!$C287)</f>
        <v>31.787602465718948</v>
      </c>
      <c r="S287" s="10">
        <f>SUMIFS('Historical Data'!M$2:M$93,'Historical Data'!$B$2:$B$93,'Final Prices IND without CO2 '!$D287,'Historical Data'!$A$2:$A$93,'Final Prices IND without CO2 '!$C287)</f>
        <v>23.024014103141145</v>
      </c>
      <c r="T287" s="10">
        <f>SUMIFS('Historical Data'!N$2:N$93,'Historical Data'!$B$2:$B$93,'Final Prices IND without CO2 '!$D287,'Historical Data'!$A$2:$A$93,'Final Prices IND without CO2 '!$C287)</f>
        <v>30.407655138911707</v>
      </c>
      <c r="U287" s="10">
        <f>SUMIFS('Historical Data'!O$2:O$93,'Historical Data'!$B$2:$B$93,'Final Prices IND without CO2 '!$D287,'Historical Data'!$A$2:$A$93,'Final Prices IND without CO2 '!$C287)</f>
        <v>34.673062869505102</v>
      </c>
      <c r="V287" s="10">
        <f>SUMIFS('Historical Data'!P$2:P$93,'Historical Data'!$B$2:$B$93,'Final Prices IND without CO2 '!$D287,'Historical Data'!$A$2:$A$93,'Final Prices IND without CO2 '!$C287)</f>
        <v>37.091892934190469</v>
      </c>
      <c r="W287" s="10">
        <f>SUMIFS('Historical Data'!Q$2:Q$93,'Historical Data'!$B$2:$B$93,'Final Prices IND without CO2 '!$D287,'Historical Data'!$A$2:$A$93,'Final Prices IND without CO2 '!$C287)</f>
        <v>34.861178393065103</v>
      </c>
      <c r="X287" s="10">
        <f>SUMIFS('Historical Data'!R$2:R$93,'Historical Data'!$B$2:$B$93,'Final Prices IND without CO2 '!$D287,'Historical Data'!$A$2:$A$93,'Final Prices IND without CO2 '!$C287)</f>
        <v>33.201475253672555</v>
      </c>
      <c r="Y287" s="10">
        <f>SUMIFS('Historical Data'!S$2:S$93,'Historical Data'!$B$2:$B$93,'Final Prices IND without CO2 '!$D287,'Historical Data'!$A$2:$A$93,'Final Prices IND without CO2 '!$C287)</f>
        <v>25.228137540248749</v>
      </c>
      <c r="Z287" s="10">
        <f>SUMIFS('Historical Data'!T$2:T$93,'Historical Data'!$B$2:$B$93,'Final Prices IND without CO2 '!$D287,'Historical Data'!$A$2:$A$93,'Final Prices IND without CO2 '!$C287)</f>
        <v>23.292963541060743</v>
      </c>
      <c r="AA287" s="10">
        <f>SUMIFS('Historical Data'!U$2:U$93,'Historical Data'!$B$2:$B$93,'Final Prices IND without CO2 '!$D287,'Historical Data'!$A$2:$A$93,'Final Prices IND without CO2 '!$C287)</f>
        <v>28.573531989842241</v>
      </c>
      <c r="AB287" s="12">
        <f>AA287*'Projection of Coal-OIl-Gas-CO2'!P$29/'Projection of Coal-OIl-Gas-CO2'!O$29</f>
        <v>36.26731388443482</v>
      </c>
      <c r="AC287" s="12">
        <f>AB287*'Projection of Coal-OIl-Gas-CO2'!Q$29/'Projection of Coal-OIl-Gas-CO2'!P$29</f>
        <v>35.28760113682749</v>
      </c>
      <c r="AD287" s="12">
        <f>AC287*'Projection of Coal-OIl-Gas-CO2'!R$29/'Projection of Coal-OIl-Gas-CO2'!Q$29</f>
        <v>31.5534837667321</v>
      </c>
      <c r="AE287" s="12">
        <f>AD287*'Projection of Coal-OIl-Gas-CO2'!S$29/'Projection of Coal-OIl-Gas-CO2'!R$29</f>
        <v>30.07513257596349</v>
      </c>
      <c r="AF287" s="12">
        <f>AE287*'Projection of Coal-OIl-Gas-CO2'!T$29/'Projection of Coal-OIl-Gas-CO2'!S$29</f>
        <v>30.077166097858704</v>
      </c>
      <c r="AG287" s="12">
        <f>AF287*'Projection of Coal-OIl-Gas-CO2'!U$29/'Projection of Coal-OIl-Gas-CO2'!T$29</f>
        <v>30.07466740578564</v>
      </c>
      <c r="AH287" s="12">
        <f>AG287*'Projection of Coal-OIl-Gas-CO2'!V$29/'Projection of Coal-OIl-Gas-CO2'!U$29</f>
        <v>30.06728052160706</v>
      </c>
      <c r="AI287" s="12">
        <f>AH287*'Projection of Coal-OIl-Gas-CO2'!W$29/'Projection of Coal-OIl-Gas-CO2'!V$29</f>
        <v>30.018063706378253</v>
      </c>
      <c r="AJ287" s="12">
        <f>AI287*'Projection of Coal-OIl-Gas-CO2'!X$29/'Projection of Coal-OIl-Gas-CO2'!W$29</f>
        <v>29.698322103189813</v>
      </c>
      <c r="AK287" s="12">
        <f>AJ287*'Projection of Coal-OIl-Gas-CO2'!Y$29/'Projection of Coal-OIl-Gas-CO2'!X$29</f>
        <v>29.323638037400112</v>
      </c>
      <c r="AL287" s="12">
        <f>AK287*'Projection of Coal-OIl-Gas-CO2'!Z$29/'Projection of Coal-OIl-Gas-CO2'!Y$29</f>
        <v>28.964247739991087</v>
      </c>
      <c r="AM287" s="12">
        <f>AL287*'Projection of Coal-OIl-Gas-CO2'!AA$29/'Projection of Coal-OIl-Gas-CO2'!Z$29</f>
        <v>28.633940102299714</v>
      </c>
      <c r="AN287" s="12">
        <f>AM287*'Projection of Coal-OIl-Gas-CO2'!AB$29/'Projection of Coal-OIl-Gas-CO2'!AA$29</f>
        <v>28.320502953027425</v>
      </c>
      <c r="AO287" s="12">
        <f>AN287*'Projection of Coal-OIl-Gas-CO2'!AC$29/'Projection of Coal-OIl-Gas-CO2'!AB$29</f>
        <v>28.013627624665784</v>
      </c>
      <c r="AP287" s="12">
        <f>AO287*'Projection of Coal-OIl-Gas-CO2'!AD$29/'Projection of Coal-OIl-Gas-CO2'!AC$29</f>
        <v>27.713277163805351</v>
      </c>
      <c r="AQ287" s="12">
        <f>AP287*'Projection of Coal-OIl-Gas-CO2'!AE$29/'Projection of Coal-OIl-Gas-CO2'!AD$29</f>
        <v>27.413468368512628</v>
      </c>
      <c r="AR287" s="12">
        <f>AQ287*'Projection of Coal-OIl-Gas-CO2'!AF$29/'Projection of Coal-OIl-Gas-CO2'!AE$29</f>
        <v>27.114133003631718</v>
      </c>
      <c r="AS287" s="12">
        <f>AR287*'Projection of Coal-OIl-Gas-CO2'!AG$29/'Projection of Coal-OIl-Gas-CO2'!AF$29</f>
        <v>26.817737661539304</v>
      </c>
      <c r="AT287" s="12">
        <f>AS287*'Projection of Coal-OIl-Gas-CO2'!AH$29/'Projection of Coal-OIl-Gas-CO2'!AG$29</f>
        <v>26.526044512829429</v>
      </c>
      <c r="AU287" s="12">
        <f>AT287*'Projection of Coal-OIl-Gas-CO2'!AI$29/'Projection of Coal-OIl-Gas-CO2'!AH$29</f>
        <v>26.234741141603578</v>
      </c>
      <c r="AV287" s="12">
        <f>AU287*'Projection of Coal-OIl-Gas-CO2'!AJ$29/'Projection of Coal-OIl-Gas-CO2'!AI$29</f>
        <v>25.945510373699062</v>
      </c>
      <c r="AW287" s="12">
        <f>AV287*'Projection of Coal-OIl-Gas-CO2'!AK$29/'Projection of Coal-OIl-Gas-CO2'!AJ$29</f>
        <v>25.65665231849303</v>
      </c>
      <c r="AX287" s="12">
        <f>AW287*'Projection of Coal-OIl-Gas-CO2'!AL$29/'Projection of Coal-OIl-Gas-CO2'!AK$29</f>
        <v>25.369864194762766</v>
      </c>
      <c r="AY287" s="21">
        <f t="shared" si="310"/>
        <v>25.079427670504401</v>
      </c>
      <c r="AZ287" s="21">
        <f t="shared" si="311"/>
        <v>24.791357203472103</v>
      </c>
      <c r="BA287" s="21">
        <f t="shared" si="312"/>
        <v>24.502903055653405</v>
      </c>
      <c r="BB287" s="21">
        <f t="shared" si="313"/>
        <v>24.214239233486182</v>
      </c>
      <c r="BC287" s="21">
        <f t="shared" si="314"/>
        <v>23.925225910354584</v>
      </c>
      <c r="BD287" s="21">
        <f t="shared" si="315"/>
        <v>23.6369741676084</v>
      </c>
      <c r="BE287" s="21">
        <f t="shared" si="316"/>
        <v>23.348206949007022</v>
      </c>
      <c r="BF287" s="21">
        <f t="shared" si="317"/>
        <v>23.059512679470799</v>
      </c>
      <c r="BG287" s="21">
        <f t="shared" si="318"/>
        <v>22.770890167171956</v>
      </c>
      <c r="BH287" s="21">
        <f t="shared" si="319"/>
        <v>22.482322082371638</v>
      </c>
    </row>
    <row r="288" spans="1:60" x14ac:dyDescent="0.3">
      <c r="A288" s="9" t="s">
        <v>147</v>
      </c>
      <c r="B288" s="9" t="s">
        <v>119</v>
      </c>
      <c r="C288" s="9" t="s">
        <v>27</v>
      </c>
      <c r="D288" s="36" t="s">
        <v>83</v>
      </c>
      <c r="E288" s="36" t="s">
        <v>79</v>
      </c>
      <c r="F288" s="36" t="s">
        <v>90</v>
      </c>
      <c r="G288" s="36" t="s">
        <v>90</v>
      </c>
      <c r="H288" s="36" t="s">
        <v>80</v>
      </c>
      <c r="I288" s="9" t="s">
        <v>145</v>
      </c>
      <c r="J288" s="10">
        <f>SUMIFS('Historical Data'!D$2:D$93,'Historical Data'!$B$2:$B$93,'Final Prices IND without CO2 '!$D288,'Historical Data'!$A$2:$A$93,'Final Prices IND without CO2 '!$C288)</f>
        <v>28.782863428429355</v>
      </c>
      <c r="K288" s="10">
        <f>SUMIFS('Historical Data'!E$2:E$93,'Historical Data'!$B$2:$B$93,'Final Prices IND without CO2 '!$D288,'Historical Data'!$A$2:$A$93,'Final Prices IND without CO2 '!$C288)</f>
        <v>25.541134581372177</v>
      </c>
      <c r="L288" s="10">
        <f>SUMIFS('Historical Data'!F$2:F$93,'Historical Data'!$B$2:$B$93,'Final Prices IND without CO2 '!$D288,'Historical Data'!$A$2:$A$93,'Final Prices IND without CO2 '!$C288)</f>
        <v>24.882070717696731</v>
      </c>
      <c r="M288" s="10">
        <f>SUMIFS('Historical Data'!G$2:G$93,'Historical Data'!$B$2:$B$93,'Final Prices IND without CO2 '!$D288,'Historical Data'!$A$2:$A$93,'Final Prices IND without CO2 '!$C288)</f>
        <v>26.052726153115827</v>
      </c>
      <c r="N288" s="10">
        <f>SUMIFS('Historical Data'!H$2:H$93,'Historical Data'!$B$2:$B$93,'Final Prices IND without CO2 '!$D288,'Historical Data'!$A$2:$A$93,'Final Prices IND without CO2 '!$C288)</f>
        <v>24.4756026207349</v>
      </c>
      <c r="O288" s="10">
        <f>SUMIFS('Historical Data'!I$2:I$93,'Historical Data'!$B$2:$B$93,'Final Prices IND without CO2 '!$D288,'Historical Data'!$A$2:$A$93,'Final Prices IND without CO2 '!$C288)</f>
        <v>30.822794656358031</v>
      </c>
      <c r="P288" s="10">
        <f>SUMIFS('Historical Data'!J$2:J$93,'Historical Data'!$B$2:$B$93,'Final Prices IND without CO2 '!$D288,'Historical Data'!$A$2:$A$93,'Final Prices IND without CO2 '!$C288)</f>
        <v>34.948131529473372</v>
      </c>
      <c r="Q288" s="10">
        <f>SUMIFS('Historical Data'!K$2:K$93,'Historical Data'!$B$2:$B$93,'Final Prices IND without CO2 '!$D288,'Historical Data'!$A$2:$A$93,'Final Prices IND without CO2 '!$C288)</f>
        <v>34.48732001550723</v>
      </c>
      <c r="R288" s="10">
        <f>SUMIFS('Historical Data'!L$2:L$93,'Historical Data'!$B$2:$B$93,'Final Prices IND without CO2 '!$D288,'Historical Data'!$A$2:$A$93,'Final Prices IND without CO2 '!$C288)</f>
        <v>40.498260516819492</v>
      </c>
      <c r="S288" s="10">
        <f>SUMIFS('Historical Data'!M$2:M$93,'Historical Data'!$B$2:$B$93,'Final Prices IND without CO2 '!$D288,'Historical Data'!$A$2:$A$93,'Final Prices IND without CO2 '!$C288)</f>
        <v>28.329204898463935</v>
      </c>
      <c r="T288" s="10">
        <f>SUMIFS('Historical Data'!N$2:N$93,'Historical Data'!$B$2:$B$93,'Final Prices IND without CO2 '!$D288,'Historical Data'!$A$2:$A$93,'Final Prices IND without CO2 '!$C288)</f>
        <v>38.028152158056315</v>
      </c>
      <c r="U288" s="10">
        <f>SUMIFS('Historical Data'!O$2:O$93,'Historical Data'!$B$2:$B$93,'Final Prices IND without CO2 '!$D288,'Historical Data'!$A$2:$A$93,'Final Prices IND without CO2 '!$C288)</f>
        <v>48.094755791140223</v>
      </c>
      <c r="V288" s="10">
        <f>SUMIFS('Historical Data'!P$2:P$93,'Historical Data'!$B$2:$B$93,'Final Prices IND without CO2 '!$D288,'Historical Data'!$A$2:$A$93,'Final Prices IND without CO2 '!$C288)</f>
        <v>53.066640003318525</v>
      </c>
      <c r="W288" s="10">
        <f>SUMIFS('Historical Data'!Q$2:Q$93,'Historical Data'!$B$2:$B$93,'Final Prices IND without CO2 '!$D288,'Historical Data'!$A$2:$A$93,'Final Prices IND without CO2 '!$C288)</f>
        <v>46.087209982818273</v>
      </c>
      <c r="X288" s="10">
        <f>SUMIFS('Historical Data'!R$2:R$93,'Historical Data'!$B$2:$B$93,'Final Prices IND without CO2 '!$D288,'Historical Data'!$A$2:$A$93,'Final Prices IND without CO2 '!$C288)</f>
        <v>45.609387149496669</v>
      </c>
      <c r="Y288" s="10">
        <f>SUMIFS('Historical Data'!S$2:S$93,'Historical Data'!$B$2:$B$93,'Final Prices IND without CO2 '!$D288,'Historical Data'!$A$2:$A$93,'Final Prices IND without CO2 '!$C288)</f>
        <v>45.534994364852615</v>
      </c>
      <c r="Z288" s="10">
        <f>SUMIFS('Historical Data'!T$2:T$93,'Historical Data'!$B$2:$B$93,'Final Prices IND without CO2 '!$D288,'Historical Data'!$A$2:$A$93,'Final Prices IND without CO2 '!$C288)</f>
        <v>45.713407471299178</v>
      </c>
      <c r="AA288" s="10">
        <f>SUMIFS('Historical Data'!U$2:U$93,'Historical Data'!$B$2:$B$93,'Final Prices IND without CO2 '!$D288,'Historical Data'!$A$2:$A$93,'Final Prices IND without CO2 '!$C288)</f>
        <v>53.530428279292323</v>
      </c>
      <c r="AB288" s="12">
        <f>AA288*'Projection of Coal-OIl-Gas-CO2'!P$29/'Projection of Coal-OIl-Gas-CO2'!O$29</f>
        <v>67.944167541607442</v>
      </c>
      <c r="AC288" s="12">
        <f>AB288*'Projection of Coal-OIl-Gas-CO2'!Q$29/'Projection of Coal-OIl-Gas-CO2'!P$29</f>
        <v>66.108747160649756</v>
      </c>
      <c r="AD288" s="12">
        <f>AC288*'Projection of Coal-OIl-Gas-CO2'!R$29/'Projection of Coal-OIl-Gas-CO2'!Q$29</f>
        <v>59.113150601659058</v>
      </c>
      <c r="AE288" s="12">
        <f>AD288*'Projection of Coal-OIl-Gas-CO2'!S$29/'Projection of Coal-OIl-Gas-CO2'!R$29</f>
        <v>56.343567463768437</v>
      </c>
      <c r="AF288" s="12">
        <f>AE288*'Projection of Coal-OIl-Gas-CO2'!T$29/'Projection of Coal-OIl-Gas-CO2'!S$29</f>
        <v>56.347377118731806</v>
      </c>
      <c r="AG288" s="12">
        <f>AF288*'Projection of Coal-OIl-Gas-CO2'!U$29/'Projection of Coal-OIl-Gas-CO2'!T$29</f>
        <v>56.342696001365681</v>
      </c>
      <c r="AH288" s="12">
        <f>AG288*'Projection of Coal-OIl-Gas-CO2'!V$29/'Projection of Coal-OIl-Gas-CO2'!U$29</f>
        <v>56.328857212591878</v>
      </c>
      <c r="AI288" s="12">
        <f>AH288*'Projection of Coal-OIl-Gas-CO2'!W$29/'Projection of Coal-OIl-Gas-CO2'!V$29</f>
        <v>56.236653098705034</v>
      </c>
      <c r="AJ288" s="12">
        <f>AI288*'Projection of Coal-OIl-Gas-CO2'!X$29/'Projection of Coal-OIl-Gas-CO2'!W$29</f>
        <v>55.637640524289338</v>
      </c>
      <c r="AK288" s="12">
        <f>AJ288*'Projection of Coal-OIl-Gas-CO2'!Y$29/'Projection of Coal-OIl-Gas-CO2'!X$29</f>
        <v>54.935697253213171</v>
      </c>
      <c r="AL288" s="12">
        <f>AK288*'Projection of Coal-OIl-Gas-CO2'!Z$29/'Projection of Coal-OIl-Gas-CO2'!Y$29</f>
        <v>54.262405741804407</v>
      </c>
      <c r="AM288" s="12">
        <f>AL288*'Projection of Coal-OIl-Gas-CO2'!AA$29/'Projection of Coal-OIl-Gas-CO2'!Z$29</f>
        <v>53.643598472341665</v>
      </c>
      <c r="AN288" s="12">
        <f>AM288*'Projection of Coal-OIl-Gas-CO2'!AB$29/'Projection of Coal-OIl-Gas-CO2'!AA$29</f>
        <v>53.056396832546113</v>
      </c>
      <c r="AO288" s="12">
        <f>AN288*'Projection of Coal-OIl-Gas-CO2'!AC$29/'Projection of Coal-OIl-Gas-CO2'!AB$29</f>
        <v>52.481488285664788</v>
      </c>
      <c r="AP288" s="12">
        <f>AO288*'Projection of Coal-OIl-Gas-CO2'!AD$29/'Projection of Coal-OIl-Gas-CO2'!AC$29</f>
        <v>51.918803602180176</v>
      </c>
      <c r="AQ288" s="12">
        <f>AP288*'Projection of Coal-OIl-Gas-CO2'!AE$29/'Projection of Coal-OIl-Gas-CO2'!AD$29</f>
        <v>51.35713368963232</v>
      </c>
      <c r="AR288" s="12">
        <f>AQ288*'Projection of Coal-OIl-Gas-CO2'!AF$29/'Projection of Coal-OIl-Gas-CO2'!AE$29</f>
        <v>50.796350714433117</v>
      </c>
      <c r="AS288" s="12">
        <f>AR288*'Projection of Coal-OIl-Gas-CO2'!AG$29/'Projection of Coal-OIl-Gas-CO2'!AF$29</f>
        <v>50.241075657508595</v>
      </c>
      <c r="AT288" s="12">
        <f>AS288*'Projection of Coal-OIl-Gas-CO2'!AH$29/'Projection of Coal-OIl-Gas-CO2'!AG$29</f>
        <v>49.694609816949381</v>
      </c>
      <c r="AU288" s="12">
        <f>AT288*'Projection of Coal-OIl-Gas-CO2'!AI$29/'Projection of Coal-OIl-Gas-CO2'!AH$29</f>
        <v>49.148874196079518</v>
      </c>
      <c r="AV288" s="12">
        <f>AU288*'Projection of Coal-OIl-Gas-CO2'!AJ$29/'Projection of Coal-OIl-Gas-CO2'!AI$29</f>
        <v>48.607021446374603</v>
      </c>
      <c r="AW288" s="12">
        <f>AV288*'Projection of Coal-OIl-Gas-CO2'!AK$29/'Projection of Coal-OIl-Gas-CO2'!AJ$29</f>
        <v>48.065866946727901</v>
      </c>
      <c r="AX288" s="12">
        <f>AW288*'Projection of Coal-OIl-Gas-CO2'!AL$29/'Projection of Coal-OIl-Gas-CO2'!AK$29</f>
        <v>47.528590312738331</v>
      </c>
      <c r="AY288" s="21">
        <f t="shared" si="310"/>
        <v>46.984478666441873</v>
      </c>
      <c r="AZ288" s="21">
        <f t="shared" si="311"/>
        <v>46.444799655798988</v>
      </c>
      <c r="BA288" s="21">
        <f t="shared" si="312"/>
        <v>45.904401847184999</v>
      </c>
      <c r="BB288" s="21">
        <f t="shared" si="313"/>
        <v>45.363611228970967</v>
      </c>
      <c r="BC288" s="21">
        <f t="shared" si="314"/>
        <v>44.822165846189591</v>
      </c>
      <c r="BD288" s="21">
        <f t="shared" si="315"/>
        <v>44.282147228717577</v>
      </c>
      <c r="BE288" s="21">
        <f t="shared" si="316"/>
        <v>43.741162904824932</v>
      </c>
      <c r="BF288" s="21">
        <f t="shared" si="317"/>
        <v>43.200315245685715</v>
      </c>
      <c r="BG288" s="21">
        <f t="shared" si="318"/>
        <v>42.659602018497026</v>
      </c>
      <c r="BH288" s="21">
        <f t="shared" si="319"/>
        <v>42.118990757257961</v>
      </c>
    </row>
    <row r="289" spans="1:60" x14ac:dyDescent="0.3">
      <c r="A289" s="9" t="s">
        <v>147</v>
      </c>
      <c r="B289" s="9" t="s">
        <v>119</v>
      </c>
      <c r="C289" s="9" t="s">
        <v>29</v>
      </c>
      <c r="D289" s="36" t="s">
        <v>83</v>
      </c>
      <c r="E289" s="36" t="s">
        <v>79</v>
      </c>
      <c r="F289" s="36" t="s">
        <v>90</v>
      </c>
      <c r="G289" s="36" t="s">
        <v>90</v>
      </c>
      <c r="H289" s="36" t="s">
        <v>80</v>
      </c>
      <c r="I289" s="9" t="s">
        <v>145</v>
      </c>
      <c r="J289" s="10">
        <f>SUMIFS('Historical Data'!D$2:D$93,'Historical Data'!$B$2:$B$93,'Final Prices IND without CO2 '!$D289,'Historical Data'!$A$2:$A$93,'Final Prices IND without CO2 '!$C289)</f>
        <v>15.201973365758665</v>
      </c>
      <c r="K289" s="10">
        <f>SUMIFS('Historical Data'!E$2:E$93,'Historical Data'!$B$2:$B$93,'Final Prices IND without CO2 '!$D289,'Historical Data'!$A$2:$A$93,'Final Prices IND without CO2 '!$C289)</f>
        <v>12.704899045279154</v>
      </c>
      <c r="L289" s="10">
        <f>SUMIFS('Historical Data'!F$2:F$93,'Historical Data'!$B$2:$B$93,'Final Prices IND without CO2 '!$D289,'Historical Data'!$A$2:$A$93,'Final Prices IND without CO2 '!$C289)</f>
        <v>15.440674658042461</v>
      </c>
      <c r="M289" s="10">
        <f>SUMIFS('Historical Data'!G$2:G$93,'Historical Data'!$B$2:$B$93,'Final Prices IND without CO2 '!$D289,'Historical Data'!$A$2:$A$93,'Final Prices IND without CO2 '!$C289)</f>
        <v>17.807664478787796</v>
      </c>
      <c r="N289" s="10">
        <f>SUMIFS('Historical Data'!H$2:H$93,'Historical Data'!$B$2:$B$93,'Final Prices IND without CO2 '!$D289,'Historical Data'!$A$2:$A$93,'Final Prices IND without CO2 '!$C289)</f>
        <v>19.976086763258316</v>
      </c>
      <c r="O289" s="10">
        <f>SUMIFS('Historical Data'!I$2:I$93,'Historical Data'!$B$2:$B$93,'Final Prices IND without CO2 '!$D289,'Historical Data'!$A$2:$A$93,'Final Prices IND without CO2 '!$C289)</f>
        <v>26.099233681894123</v>
      </c>
      <c r="P289" s="10">
        <f>SUMIFS('Historical Data'!J$2:J$93,'Historical Data'!$B$2:$B$93,'Final Prices IND without CO2 '!$D289,'Historical Data'!$A$2:$A$93,'Final Prices IND without CO2 '!$C289)</f>
        <v>30.691396879267533</v>
      </c>
      <c r="Q289" s="10">
        <f>SUMIFS('Historical Data'!K$2:K$93,'Historical Data'!$B$2:$B$93,'Final Prices IND without CO2 '!$D289,'Historical Data'!$A$2:$A$93,'Final Prices IND without CO2 '!$C289)</f>
        <v>30.954997910227064</v>
      </c>
      <c r="R289" s="10">
        <f>SUMIFS('Historical Data'!L$2:L$93,'Historical Data'!$B$2:$B$93,'Final Prices IND without CO2 '!$D289,'Historical Data'!$A$2:$A$93,'Final Prices IND without CO2 '!$C289)</f>
        <v>38.298704803821927</v>
      </c>
      <c r="S289" s="10">
        <f>SUMIFS('Historical Data'!M$2:M$93,'Historical Data'!$B$2:$B$93,'Final Prices IND without CO2 '!$D289,'Historical Data'!$A$2:$A$93,'Final Prices IND without CO2 '!$C289)</f>
        <v>34.830242998788172</v>
      </c>
      <c r="T289" s="10">
        <f>SUMIFS('Historical Data'!N$2:N$93,'Historical Data'!$B$2:$B$93,'Final Prices IND without CO2 '!$D289,'Historical Data'!$A$2:$A$93,'Final Prices IND without CO2 '!$C289)</f>
        <v>41.344930428435696</v>
      </c>
      <c r="U289" s="10">
        <f>SUMIFS('Historical Data'!O$2:O$93,'Historical Data'!$B$2:$B$93,'Final Prices IND without CO2 '!$D289,'Historical Data'!$A$2:$A$93,'Final Prices IND without CO2 '!$C289)</f>
        <v>49.862094415809814</v>
      </c>
      <c r="V289" s="10">
        <f>SUMIFS('Historical Data'!P$2:P$93,'Historical Data'!$B$2:$B$93,'Final Prices IND without CO2 '!$D289,'Historical Data'!$A$2:$A$93,'Final Prices IND without CO2 '!$C289)</f>
        <v>56.600196589313626</v>
      </c>
      <c r="W289" s="10">
        <f>SUMIFS('Historical Data'!Q$2:Q$93,'Historical Data'!$B$2:$B$93,'Final Prices IND without CO2 '!$D289,'Historical Data'!$A$2:$A$93,'Final Prices IND without CO2 '!$C289)</f>
        <v>52.713263332281308</v>
      </c>
      <c r="X289" s="10">
        <f>SUMIFS('Historical Data'!R$2:R$93,'Historical Data'!$B$2:$B$93,'Final Prices IND without CO2 '!$D289,'Historical Data'!$A$2:$A$93,'Final Prices IND without CO2 '!$C289)</f>
        <v>51.11405922994954</v>
      </c>
      <c r="Y289" s="10">
        <f>SUMIFS('Historical Data'!S$2:S$93,'Historical Data'!$B$2:$B$93,'Final Prices IND without CO2 '!$D289,'Historical Data'!$A$2:$A$93,'Final Prices IND without CO2 '!$C289)</f>
        <v>37.1850456056669</v>
      </c>
      <c r="Z289" s="10">
        <f>SUMIFS('Historical Data'!T$2:T$93,'Historical Data'!$B$2:$B$93,'Final Prices IND without CO2 '!$D289,'Historical Data'!$A$2:$A$93,'Final Prices IND without CO2 '!$C289)</f>
        <v>29.858542645439755</v>
      </c>
      <c r="AA289" s="10">
        <f>SUMIFS('Historical Data'!U$2:U$93,'Historical Data'!$B$2:$B$93,'Final Prices IND without CO2 '!$D289,'Historical Data'!$A$2:$A$93,'Final Prices IND without CO2 '!$C289)</f>
        <v>35.224909109907927</v>
      </c>
      <c r="AB289" s="12">
        <f>AA289*'Projection of Coal-OIl-Gas-CO2'!P$29/'Projection of Coal-OIl-Gas-CO2'!O$29</f>
        <v>44.709657724283737</v>
      </c>
      <c r="AC289" s="12">
        <f>AB289*'Projection of Coal-OIl-Gas-CO2'!Q$29/'Projection of Coal-OIl-Gas-CO2'!P$29</f>
        <v>43.501886402889006</v>
      </c>
      <c r="AD289" s="12">
        <f>AC289*'Projection of Coal-OIl-Gas-CO2'!R$29/'Projection of Coal-OIl-Gas-CO2'!Q$29</f>
        <v>38.898537225961974</v>
      </c>
      <c r="AE289" s="12">
        <f>AD289*'Projection of Coal-OIl-Gas-CO2'!S$29/'Projection of Coal-OIl-Gas-CO2'!R$29</f>
        <v>37.076053875081143</v>
      </c>
      <c r="AF289" s="12">
        <f>AE289*'Projection of Coal-OIl-Gas-CO2'!T$29/'Projection of Coal-OIl-Gas-CO2'!S$29</f>
        <v>37.078560762362613</v>
      </c>
      <c r="AG289" s="12">
        <f>AF289*'Projection of Coal-OIl-Gas-CO2'!U$29/'Projection of Coal-OIl-Gas-CO2'!T$29</f>
        <v>37.075480422095318</v>
      </c>
      <c r="AH289" s="12">
        <f>AG289*'Projection of Coal-OIl-Gas-CO2'!V$29/'Projection of Coal-OIl-Gas-CO2'!U$29</f>
        <v>37.066374011173195</v>
      </c>
      <c r="AI289" s="12">
        <f>AH289*'Projection of Coal-OIl-Gas-CO2'!W$29/'Projection of Coal-OIl-Gas-CO2'!V$29</f>
        <v>37.005700453429959</v>
      </c>
      <c r="AJ289" s="12">
        <f>AI289*'Projection of Coal-OIl-Gas-CO2'!X$29/'Projection of Coal-OIl-Gas-CO2'!W$29</f>
        <v>36.611529060303866</v>
      </c>
      <c r="AK289" s="12">
        <f>AJ289*'Projection of Coal-OIl-Gas-CO2'!Y$29/'Projection of Coal-OIl-Gas-CO2'!X$29</f>
        <v>36.149625639786407</v>
      </c>
      <c r="AL289" s="12">
        <f>AK289*'Projection of Coal-OIl-Gas-CO2'!Z$29/'Projection of Coal-OIl-Gas-CO2'!Y$29</f>
        <v>35.706576087294394</v>
      </c>
      <c r="AM289" s="12">
        <f>AL289*'Projection of Coal-OIl-Gas-CO2'!AA$29/'Projection of Coal-OIl-Gas-CO2'!Z$29</f>
        <v>35.29937908693325</v>
      </c>
      <c r="AN289" s="12">
        <f>AM289*'Projection of Coal-OIl-Gas-CO2'!AB$29/'Projection of Coal-OIl-Gas-CO2'!AA$29</f>
        <v>34.91297970520089</v>
      </c>
      <c r="AO289" s="12">
        <f>AN289*'Projection of Coal-OIl-Gas-CO2'!AC$29/'Projection of Coal-OIl-Gas-CO2'!AB$29</f>
        <v>34.534669612019037</v>
      </c>
      <c r="AP289" s="12">
        <f>AO289*'Projection of Coal-OIl-Gas-CO2'!AD$29/'Projection of Coal-OIl-Gas-CO2'!AC$29</f>
        <v>34.164403251924362</v>
      </c>
      <c r="AQ289" s="12">
        <f>AP289*'Projection of Coal-OIl-Gas-CO2'!AE$29/'Projection of Coal-OIl-Gas-CO2'!AD$29</f>
        <v>33.794804646883463</v>
      </c>
      <c r="AR289" s="12">
        <f>AQ289*'Projection of Coal-OIl-Gas-CO2'!AF$29/'Projection of Coal-OIl-Gas-CO2'!AE$29</f>
        <v>33.425789677888396</v>
      </c>
      <c r="AS289" s="12">
        <f>AR289*'Projection of Coal-OIl-Gas-CO2'!AG$29/'Projection of Coal-OIl-Gas-CO2'!AF$29</f>
        <v>33.060399113308662</v>
      </c>
      <c r="AT289" s="12">
        <f>AS289*'Projection of Coal-OIl-Gas-CO2'!AH$29/'Projection of Coal-OIl-Gas-CO2'!AG$29</f>
        <v>32.700805323680527</v>
      </c>
      <c r="AU289" s="12">
        <f>AT289*'Projection of Coal-OIl-Gas-CO2'!AI$29/'Projection of Coal-OIl-Gas-CO2'!AH$29</f>
        <v>32.341692044353067</v>
      </c>
      <c r="AV289" s="12">
        <f>AU289*'Projection of Coal-OIl-Gas-CO2'!AJ$29/'Projection of Coal-OIl-Gas-CO2'!AI$29</f>
        <v>31.985133831149067</v>
      </c>
      <c r="AW289" s="12">
        <f>AV289*'Projection of Coal-OIl-Gas-CO2'!AK$29/'Projection of Coal-OIl-Gas-CO2'!AJ$29</f>
        <v>31.629035091101311</v>
      </c>
      <c r="AX289" s="12">
        <f>AW289*'Projection of Coal-OIl-Gas-CO2'!AL$29/'Projection of Coal-OIl-Gas-CO2'!AK$29</f>
        <v>31.275488123376395</v>
      </c>
      <c r="AY289" s="21">
        <f t="shared" si="310"/>
        <v>30.917443476574135</v>
      </c>
      <c r="AZ289" s="21">
        <f t="shared" si="311"/>
        <v>30.562315660311583</v>
      </c>
      <c r="BA289" s="21">
        <f t="shared" si="312"/>
        <v>30.206714849641799</v>
      </c>
      <c r="BB289" s="21">
        <f t="shared" si="313"/>
        <v>29.850855556405918</v>
      </c>
      <c r="BC289" s="21">
        <f t="shared" si="314"/>
        <v>29.494565404999889</v>
      </c>
      <c r="BD289" s="21">
        <f t="shared" si="315"/>
        <v>29.139214115470509</v>
      </c>
      <c r="BE289" s="21">
        <f t="shared" si="316"/>
        <v>28.783227357068654</v>
      </c>
      <c r="BF289" s="21">
        <f t="shared" si="317"/>
        <v>28.427330528892753</v>
      </c>
      <c r="BG289" s="21">
        <f t="shared" si="318"/>
        <v>28.071522161680264</v>
      </c>
      <c r="BH289" s="21">
        <f t="shared" si="319"/>
        <v>27.715780891657232</v>
      </c>
    </row>
    <row r="290" spans="1:60" x14ac:dyDescent="0.3">
      <c r="A290" s="9" t="s">
        <v>147</v>
      </c>
      <c r="B290" s="9" t="s">
        <v>119</v>
      </c>
      <c r="C290" s="9" t="s">
        <v>31</v>
      </c>
      <c r="D290" s="36" t="s">
        <v>83</v>
      </c>
      <c r="E290" s="36" t="s">
        <v>79</v>
      </c>
      <c r="F290" s="36" t="s">
        <v>90</v>
      </c>
      <c r="G290" s="36" t="s">
        <v>90</v>
      </c>
      <c r="H290" s="36" t="s">
        <v>80</v>
      </c>
      <c r="I290" s="9" t="s">
        <v>145</v>
      </c>
      <c r="J290" s="10">
        <f>SUMIFS('Historical Data'!D$2:D$93,'Historical Data'!$B$2:$B$93,'Final Prices IND without CO2 '!$D290,'Historical Data'!$A$2:$A$93,'Final Prices IND without CO2 '!$C290)</f>
        <v>31.480676570412783</v>
      </c>
      <c r="K290" s="10">
        <f>SUMIFS('Historical Data'!E$2:E$93,'Historical Data'!$B$2:$B$93,'Final Prices IND without CO2 '!$D290,'Historical Data'!$A$2:$A$93,'Final Prices IND without CO2 '!$C290)</f>
        <v>30.047024211618069</v>
      </c>
      <c r="L290" s="10">
        <f>SUMIFS('Historical Data'!F$2:F$93,'Historical Data'!$B$2:$B$93,'Final Prices IND without CO2 '!$D290,'Historical Data'!$A$2:$A$93,'Final Prices IND without CO2 '!$C290)</f>
        <v>28.423585764471103</v>
      </c>
      <c r="M290" s="10">
        <f>SUMIFS('Historical Data'!G$2:G$93,'Historical Data'!$B$2:$B$93,'Final Prices IND without CO2 '!$D290,'Historical Data'!$A$2:$A$93,'Final Prices IND without CO2 '!$C290)</f>
        <v>28.335569916050879</v>
      </c>
      <c r="N290" s="10">
        <f>SUMIFS('Historical Data'!H$2:H$93,'Historical Data'!$B$2:$B$93,'Final Prices IND without CO2 '!$D290,'Historical Data'!$A$2:$A$93,'Final Prices IND without CO2 '!$C290)</f>
        <v>25.964981715349243</v>
      </c>
      <c r="O290" s="10">
        <f>SUMIFS('Historical Data'!I$2:I$93,'Historical Data'!$B$2:$B$93,'Final Prices IND without CO2 '!$D290,'Historical Data'!$A$2:$A$93,'Final Prices IND without CO2 '!$C290)</f>
        <v>33.188322361646662</v>
      </c>
      <c r="P290" s="10">
        <f>SUMIFS('Historical Data'!J$2:J$93,'Historical Data'!$B$2:$B$93,'Final Prices IND without CO2 '!$D290,'Historical Data'!$A$2:$A$93,'Final Prices IND without CO2 '!$C290)</f>
        <v>39.989120396140962</v>
      </c>
      <c r="Q290" s="10">
        <f>SUMIFS('Historical Data'!K$2:K$93,'Historical Data'!$B$2:$B$93,'Final Prices IND without CO2 '!$D290,'Historical Data'!$A$2:$A$93,'Final Prices IND without CO2 '!$C290)</f>
        <v>38.674013206709603</v>
      </c>
      <c r="R290" s="10">
        <f>SUMIFS('Historical Data'!L$2:L$93,'Historical Data'!$B$2:$B$93,'Final Prices IND without CO2 '!$D290,'Historical Data'!$A$2:$A$93,'Final Prices IND without CO2 '!$C290)</f>
        <v>47.379982702009904</v>
      </c>
      <c r="S290" s="10">
        <f>SUMIFS('Historical Data'!M$2:M$93,'Historical Data'!$B$2:$B$93,'Final Prices IND without CO2 '!$D290,'Historical Data'!$A$2:$A$93,'Final Prices IND without CO2 '!$C290)</f>
        <v>39.892752103734573</v>
      </c>
      <c r="T290" s="10">
        <f>SUMIFS('Historical Data'!N$2:N$93,'Historical Data'!$B$2:$B$93,'Final Prices IND without CO2 '!$D290,'Historical Data'!$A$2:$A$93,'Final Prices IND without CO2 '!$C290)</f>
        <v>48.026509144523729</v>
      </c>
      <c r="U290" s="10">
        <f>SUMIFS('Historical Data'!O$2:O$93,'Historical Data'!$B$2:$B$93,'Final Prices IND without CO2 '!$D290,'Historical Data'!$A$2:$A$93,'Final Prices IND without CO2 '!$C290)</f>
        <v>65.303907247561071</v>
      </c>
      <c r="V290" s="10">
        <f>SUMIFS('Historical Data'!P$2:P$93,'Historical Data'!$B$2:$B$93,'Final Prices IND without CO2 '!$D290,'Historical Data'!$A$2:$A$93,'Final Prices IND without CO2 '!$C290)</f>
        <v>69.280362244382189</v>
      </c>
      <c r="W290" s="10">
        <f>SUMIFS('Historical Data'!Q$2:Q$93,'Historical Data'!$B$2:$B$93,'Final Prices IND without CO2 '!$D290,'Historical Data'!$A$2:$A$93,'Final Prices IND without CO2 '!$C290)</f>
        <v>65.099316145811954</v>
      </c>
      <c r="X290" s="10">
        <f>SUMIFS('Historical Data'!R$2:R$93,'Historical Data'!$B$2:$B$93,'Final Prices IND without CO2 '!$D290,'Historical Data'!$A$2:$A$93,'Final Prices IND without CO2 '!$C290)</f>
        <v>62.000007850455944</v>
      </c>
      <c r="Y290" s="10">
        <f>SUMIFS('Historical Data'!S$2:S$93,'Historical Data'!$B$2:$B$93,'Final Prices IND without CO2 '!$D290,'Historical Data'!$A$2:$A$93,'Final Prices IND without CO2 '!$C290)</f>
        <v>47.110699557688726</v>
      </c>
      <c r="Z290" s="10">
        <f>SUMIFS('Historical Data'!T$2:T$93,'Historical Data'!$B$2:$B$93,'Final Prices IND without CO2 '!$D290,'Historical Data'!$A$2:$A$93,'Final Prices IND without CO2 '!$C290)</f>
        <v>43.496980521864167</v>
      </c>
      <c r="AA290" s="10">
        <f>SUMIFS('Historical Data'!U$2:U$93,'Historical Data'!$B$2:$B$93,'Final Prices IND without CO2 '!$D290,'Historical Data'!$A$2:$A$93,'Final Prices IND without CO2 '!$C290)</f>
        <v>53.357846124307791</v>
      </c>
      <c r="AB290" s="12">
        <f>AA290*'Projection of Coal-OIl-Gas-CO2'!P$29/'Projection of Coal-OIl-Gas-CO2'!O$29</f>
        <v>67.725115476643907</v>
      </c>
      <c r="AC290" s="12">
        <f>AB290*'Projection of Coal-OIl-Gas-CO2'!Q$29/'Projection of Coal-OIl-Gas-CO2'!P$29</f>
        <v>65.895612492853218</v>
      </c>
      <c r="AD290" s="12">
        <f>AC290*'Projection of Coal-OIl-Gas-CO2'!R$29/'Projection of Coal-OIl-Gas-CO2'!Q$29</f>
        <v>58.922569744253387</v>
      </c>
      <c r="AE290" s="12">
        <f>AD290*'Projection of Coal-OIl-Gas-CO2'!S$29/'Projection of Coal-OIl-Gas-CO2'!R$29</f>
        <v>56.161915745204169</v>
      </c>
      <c r="AF290" s="12">
        <f>AE290*'Projection of Coal-OIl-Gas-CO2'!T$29/'Projection of Coal-OIl-Gas-CO2'!S$29</f>
        <v>56.165713117836077</v>
      </c>
      <c r="AG290" s="12">
        <f>AF290*'Projection of Coal-OIl-Gas-CO2'!U$29/'Projection of Coal-OIl-Gas-CO2'!T$29</f>
        <v>56.161047092397084</v>
      </c>
      <c r="AH290" s="12">
        <f>AG290*'Projection of Coal-OIl-Gas-CO2'!V$29/'Projection of Coal-OIl-Gas-CO2'!U$29</f>
        <v>56.147252919892303</v>
      </c>
      <c r="AI290" s="12">
        <f>AH290*'Projection of Coal-OIl-Gas-CO2'!W$29/'Projection of Coal-OIl-Gas-CO2'!V$29</f>
        <v>56.055346072162003</v>
      </c>
      <c r="AJ290" s="12">
        <f>AI290*'Projection of Coal-OIl-Gas-CO2'!X$29/'Projection of Coal-OIl-Gas-CO2'!W$29</f>
        <v>55.45826471489287</v>
      </c>
      <c r="AK290" s="12">
        <f>AJ290*'Projection of Coal-OIl-Gas-CO2'!Y$29/'Projection of Coal-OIl-Gas-CO2'!X$29</f>
        <v>54.758584509633536</v>
      </c>
      <c r="AL290" s="12">
        <f>AK290*'Projection of Coal-OIl-Gas-CO2'!Z$29/'Projection of Coal-OIl-Gas-CO2'!Y$29</f>
        <v>54.087463690739419</v>
      </c>
      <c r="AM290" s="12">
        <f>AL290*'Projection of Coal-OIl-Gas-CO2'!AA$29/'Projection of Coal-OIl-Gas-CO2'!Z$29</f>
        <v>53.470651456540118</v>
      </c>
      <c r="AN290" s="12">
        <f>AM290*'Projection of Coal-OIl-Gas-CO2'!AB$29/'Projection of Coal-OIl-Gas-CO2'!AA$29</f>
        <v>52.885342955425948</v>
      </c>
      <c r="AO290" s="12">
        <f>AN290*'Projection of Coal-OIl-Gas-CO2'!AC$29/'Projection of Coal-OIl-Gas-CO2'!AB$29</f>
        <v>52.312287914282003</v>
      </c>
      <c r="AP290" s="12">
        <f>AO290*'Projection of Coal-OIl-Gas-CO2'!AD$29/'Projection of Coal-OIl-Gas-CO2'!AC$29</f>
        <v>51.751417326786793</v>
      </c>
      <c r="AQ290" s="12">
        <f>AP290*'Projection of Coal-OIl-Gas-CO2'!AE$29/'Projection of Coal-OIl-Gas-CO2'!AD$29</f>
        <v>51.191558238605808</v>
      </c>
      <c r="AR290" s="12">
        <f>AQ290*'Projection of Coal-OIl-Gas-CO2'!AF$29/'Projection of Coal-OIl-Gas-CO2'!AE$29</f>
        <v>50.632583228286563</v>
      </c>
      <c r="AS290" s="12">
        <f>AR290*'Projection of Coal-OIl-Gas-CO2'!AG$29/'Projection of Coal-OIl-Gas-CO2'!AF$29</f>
        <v>50.079098378707904</v>
      </c>
      <c r="AT290" s="12">
        <f>AS290*'Projection of Coal-OIl-Gas-CO2'!AH$29/'Projection of Coal-OIl-Gas-CO2'!AG$29</f>
        <v>49.534394344572078</v>
      </c>
      <c r="AU290" s="12">
        <f>AT290*'Projection of Coal-OIl-Gas-CO2'!AI$29/'Projection of Coal-OIl-Gas-CO2'!AH$29</f>
        <v>48.990418175896586</v>
      </c>
      <c r="AV290" s="12">
        <f>AU290*'Projection of Coal-OIl-Gas-CO2'!AJ$29/'Projection of Coal-OIl-Gas-CO2'!AI$29</f>
        <v>48.450312360005469</v>
      </c>
      <c r="AW290" s="12">
        <f>AV290*'Projection of Coal-OIl-Gas-CO2'!AK$29/'Projection of Coal-OIl-Gas-CO2'!AJ$29</f>
        <v>47.91090254301367</v>
      </c>
      <c r="AX290" s="12">
        <f>AW290*'Projection of Coal-OIl-Gas-CO2'!AL$29/'Projection of Coal-OIl-Gas-CO2'!AK$29</f>
        <v>47.375358089436197</v>
      </c>
      <c r="AY290" s="21">
        <f t="shared" si="310"/>
        <v>46.833000659638174</v>
      </c>
      <c r="AZ290" s="21">
        <f t="shared" si="311"/>
        <v>46.295061574672218</v>
      </c>
      <c r="BA290" s="21">
        <f t="shared" si="312"/>
        <v>45.756406009140619</v>
      </c>
      <c r="BB290" s="21">
        <f t="shared" si="313"/>
        <v>45.217358900427143</v>
      </c>
      <c r="BC290" s="21">
        <f t="shared" si="314"/>
        <v>44.677659138108083</v>
      </c>
      <c r="BD290" s="21">
        <f t="shared" si="315"/>
        <v>44.139381541205694</v>
      </c>
      <c r="BE290" s="21">
        <f t="shared" si="316"/>
        <v>43.600141351321099</v>
      </c>
      <c r="BF290" s="21">
        <f t="shared" si="317"/>
        <v>43.061037385582267</v>
      </c>
      <c r="BG290" s="21">
        <f t="shared" si="318"/>
        <v>42.522067418385859</v>
      </c>
      <c r="BH290" s="21">
        <f t="shared" si="319"/>
        <v>41.98319908840017</v>
      </c>
    </row>
    <row r="291" spans="1:60" x14ac:dyDescent="0.3">
      <c r="A291" s="9" t="s">
        <v>147</v>
      </c>
      <c r="B291" s="9" t="s">
        <v>119</v>
      </c>
      <c r="C291" s="9" t="s">
        <v>33</v>
      </c>
      <c r="D291" s="36" t="s">
        <v>83</v>
      </c>
      <c r="E291" s="36" t="s">
        <v>79</v>
      </c>
      <c r="F291" s="36" t="s">
        <v>90</v>
      </c>
      <c r="G291" s="36" t="s">
        <v>90</v>
      </c>
      <c r="H291" s="36" t="s">
        <v>80</v>
      </c>
      <c r="I291" s="9" t="s">
        <v>145</v>
      </c>
      <c r="J291" s="10">
        <f>SUMIFS('Historical Data'!D$2:D$93,'Historical Data'!$B$2:$B$93,'Final Prices IND without CO2 '!$D291,'Historical Data'!$A$2:$A$93,'Final Prices IND without CO2 '!$C291)</f>
        <v>35.236844383211952</v>
      </c>
      <c r="K291" s="10">
        <f>SUMIFS('Historical Data'!E$2:E$93,'Historical Data'!$B$2:$B$93,'Final Prices IND without CO2 '!$D291,'Historical Data'!$A$2:$A$93,'Final Prices IND without CO2 '!$C291)</f>
        <v>32.189891950570697</v>
      </c>
      <c r="L291" s="10">
        <f>SUMIFS('Historical Data'!F$2:F$93,'Historical Data'!$B$2:$B$93,'Final Prices IND without CO2 '!$D291,'Historical Data'!$A$2:$A$93,'Final Prices IND without CO2 '!$C291)</f>
        <v>33.543248690881668</v>
      </c>
      <c r="M291" s="10">
        <f>SUMIFS('Historical Data'!G$2:G$93,'Historical Data'!$B$2:$B$93,'Final Prices IND without CO2 '!$D291,'Historical Data'!$A$2:$A$93,'Final Prices IND without CO2 '!$C291)</f>
        <v>33.582371845246065</v>
      </c>
      <c r="N291" s="10">
        <f>SUMIFS('Historical Data'!H$2:H$93,'Historical Data'!$B$2:$B$93,'Final Prices IND without CO2 '!$D291,'Historical Data'!$A$2:$A$93,'Final Prices IND without CO2 '!$C291)</f>
        <v>32.068142621329784</v>
      </c>
      <c r="O291" s="10">
        <f>SUMIFS('Historical Data'!I$2:I$93,'Historical Data'!$B$2:$B$93,'Final Prices IND without CO2 '!$D291,'Historical Data'!$A$2:$A$93,'Final Prices IND without CO2 '!$C291)</f>
        <v>33.162079889712025</v>
      </c>
      <c r="P291" s="10">
        <f>SUMIFS('Historical Data'!J$2:J$93,'Historical Data'!$B$2:$B$93,'Final Prices IND without CO2 '!$D291,'Historical Data'!$A$2:$A$93,'Final Prices IND without CO2 '!$C291)</f>
        <v>40.574948596380629</v>
      </c>
      <c r="Q291" s="10">
        <f>SUMIFS('Historical Data'!K$2:K$93,'Historical Data'!$B$2:$B$93,'Final Prices IND without CO2 '!$D291,'Historical Data'!$A$2:$A$93,'Final Prices IND without CO2 '!$C291)</f>
        <v>36.923103799744815</v>
      </c>
      <c r="R291" s="10">
        <f>SUMIFS('Historical Data'!L$2:L$93,'Historical Data'!$B$2:$B$93,'Final Prices IND without CO2 '!$D291,'Historical Data'!$A$2:$A$93,'Final Prices IND without CO2 '!$C291)</f>
        <v>45.776444784402301</v>
      </c>
      <c r="S291" s="10">
        <f>SUMIFS('Historical Data'!M$2:M$93,'Historical Data'!$B$2:$B$93,'Final Prices IND without CO2 '!$D291,'Historical Data'!$A$2:$A$93,'Final Prices IND without CO2 '!$C291)</f>
        <v>37.011369052885449</v>
      </c>
      <c r="T291" s="10">
        <f>SUMIFS('Historical Data'!N$2:N$93,'Historical Data'!$B$2:$B$93,'Final Prices IND without CO2 '!$D291,'Historical Data'!$A$2:$A$93,'Final Prices IND without CO2 '!$C291)</f>
        <v>45.937794040399147</v>
      </c>
      <c r="U291" s="10">
        <f>SUMIFS('Historical Data'!O$2:O$93,'Historical Data'!$B$2:$B$93,'Final Prices IND without CO2 '!$D291,'Historical Data'!$A$2:$A$93,'Final Prices IND without CO2 '!$C291)</f>
        <v>53.930627665673335</v>
      </c>
      <c r="V291" s="10">
        <f>SUMIFS('Historical Data'!P$2:P$93,'Historical Data'!$B$2:$B$93,'Final Prices IND without CO2 '!$D291,'Historical Data'!$A$2:$A$93,'Final Prices IND without CO2 '!$C291)</f>
        <v>61.219973631899158</v>
      </c>
      <c r="W291" s="10">
        <f>SUMIFS('Historical Data'!Q$2:Q$93,'Historical Data'!$B$2:$B$93,'Final Prices IND without CO2 '!$D291,'Historical Data'!$A$2:$A$93,'Final Prices IND without CO2 '!$C291)</f>
        <v>57.213190683329529</v>
      </c>
      <c r="X291" s="10">
        <f>SUMIFS('Historical Data'!R$2:R$93,'Historical Data'!$B$2:$B$93,'Final Prices IND without CO2 '!$D291,'Historical Data'!$A$2:$A$93,'Final Prices IND without CO2 '!$C291)</f>
        <v>52.30509672993864</v>
      </c>
      <c r="Y291" s="10">
        <f>SUMIFS('Historical Data'!S$2:S$93,'Historical Data'!$B$2:$B$93,'Final Prices IND without CO2 '!$D291,'Historical Data'!$A$2:$A$93,'Final Prices IND without CO2 '!$C291)</f>
        <v>41.629132403524622</v>
      </c>
      <c r="Z291" s="10">
        <f>SUMIFS('Historical Data'!T$2:T$93,'Historical Data'!$B$2:$B$93,'Final Prices IND without CO2 '!$D291,'Historical Data'!$A$2:$A$93,'Final Prices IND without CO2 '!$C291)</f>
        <v>28.445184799391292</v>
      </c>
      <c r="AA291" s="10">
        <f>SUMIFS('Historical Data'!U$2:U$93,'Historical Data'!$B$2:$B$93,'Final Prices IND without CO2 '!$D291,'Historical Data'!$A$2:$A$93,'Final Prices IND without CO2 '!$C291)</f>
        <v>38.854707698522652</v>
      </c>
      <c r="AB291" s="12">
        <f>AA291*'Projection of Coal-OIl-Gas-CO2'!P$29/'Projection of Coal-OIl-Gas-CO2'!O$29</f>
        <v>49.316825112528463</v>
      </c>
      <c r="AC291" s="12">
        <f>AB291*'Projection of Coal-OIl-Gas-CO2'!Q$29/'Projection of Coal-OIl-Gas-CO2'!P$29</f>
        <v>47.984597355374326</v>
      </c>
      <c r="AD291" s="12">
        <f>AC291*'Projection of Coal-OIl-Gas-CO2'!R$29/'Projection of Coal-OIl-Gas-CO2'!Q$29</f>
        <v>42.906889811952297</v>
      </c>
      <c r="AE291" s="12">
        <f>AD291*'Projection of Coal-OIl-Gas-CO2'!S$29/'Projection of Coal-OIl-Gas-CO2'!R$29</f>
        <v>40.896606189560174</v>
      </c>
      <c r="AF291" s="12">
        <f>AE291*'Projection of Coal-OIl-Gas-CO2'!T$29/'Projection of Coal-OIl-Gas-CO2'!S$29</f>
        <v>40.899371402445482</v>
      </c>
      <c r="AG291" s="12">
        <f>AF291*'Projection of Coal-OIl-Gas-CO2'!U$29/'Projection of Coal-OIl-Gas-CO2'!T$29</f>
        <v>40.895973644332763</v>
      </c>
      <c r="AH291" s="12">
        <f>AG291*'Projection of Coal-OIl-Gas-CO2'!V$29/'Projection of Coal-OIl-Gas-CO2'!U$29</f>
        <v>40.885928850932224</v>
      </c>
      <c r="AI291" s="12">
        <f>AH291*'Projection of Coal-OIl-Gas-CO2'!W$29/'Projection of Coal-OIl-Gas-CO2'!V$29</f>
        <v>40.819003104047056</v>
      </c>
      <c r="AJ291" s="12">
        <f>AI291*'Projection of Coal-OIl-Gas-CO2'!X$29/'Projection of Coal-OIl-Gas-CO2'!W$29</f>
        <v>40.384213784499146</v>
      </c>
      <c r="AK291" s="12">
        <f>AJ291*'Projection of Coal-OIl-Gas-CO2'!Y$29/'Projection of Coal-OIl-Gas-CO2'!X$29</f>
        <v>39.874712898828854</v>
      </c>
      <c r="AL291" s="12">
        <f>AK291*'Projection of Coal-OIl-Gas-CO2'!Z$29/'Projection of Coal-OIl-Gas-CO2'!Y$29</f>
        <v>39.386008703615012</v>
      </c>
      <c r="AM291" s="12">
        <f>AL291*'Projection of Coal-OIl-Gas-CO2'!AA$29/'Projection of Coal-OIl-Gas-CO2'!Z$29</f>
        <v>38.936851535447971</v>
      </c>
      <c r="AN291" s="12">
        <f>AM291*'Projection of Coal-OIl-Gas-CO2'!AB$29/'Projection of Coal-OIl-Gas-CO2'!AA$29</f>
        <v>38.510635104760915</v>
      </c>
      <c r="AO291" s="12">
        <f>AN291*'Projection of Coal-OIl-Gas-CO2'!AC$29/'Projection of Coal-OIl-Gas-CO2'!AB$29</f>
        <v>38.093341534346919</v>
      </c>
      <c r="AP291" s="12">
        <f>AO291*'Projection of Coal-OIl-Gas-CO2'!AD$29/'Projection of Coal-OIl-Gas-CO2'!AC$29</f>
        <v>37.684920574418086</v>
      </c>
      <c r="AQ291" s="12">
        <f>AP291*'Projection of Coal-OIl-Gas-CO2'!AE$29/'Projection of Coal-OIl-Gas-CO2'!AD$29</f>
        <v>37.277236179269245</v>
      </c>
      <c r="AR291" s="12">
        <f>AQ291*'Projection of Coal-OIl-Gas-CO2'!AF$29/'Projection of Coal-OIl-Gas-CO2'!AE$29</f>
        <v>36.870195561735052</v>
      </c>
      <c r="AS291" s="12">
        <f>AR291*'Projection of Coal-OIl-Gas-CO2'!AG$29/'Projection of Coal-OIl-Gas-CO2'!AF$29</f>
        <v>36.467152830290495</v>
      </c>
      <c r="AT291" s="12">
        <f>AS291*'Projection of Coal-OIl-Gas-CO2'!AH$29/'Projection of Coal-OIl-Gas-CO2'!AG$29</f>
        <v>36.070504210343444</v>
      </c>
      <c r="AU291" s="12">
        <f>AT291*'Projection of Coal-OIl-Gas-CO2'!AI$29/'Projection of Coal-OIl-Gas-CO2'!AH$29</f>
        <v>35.674385615533453</v>
      </c>
      <c r="AV291" s="12">
        <f>AU291*'Projection of Coal-OIl-Gas-CO2'!AJ$29/'Projection of Coal-OIl-Gas-CO2'!AI$29</f>
        <v>35.281085377104951</v>
      </c>
      <c r="AW291" s="12">
        <f>AV291*'Projection of Coal-OIl-Gas-CO2'!AK$29/'Projection of Coal-OIl-Gas-CO2'!AJ$29</f>
        <v>34.888291958867967</v>
      </c>
      <c r="AX291" s="12">
        <f>AW291*'Projection of Coal-OIl-Gas-CO2'!AL$29/'Projection of Coal-OIl-Gas-CO2'!AK$29</f>
        <v>34.498313263797698</v>
      </c>
      <c r="AY291" s="21">
        <f t="shared" si="310"/>
        <v>34.103373420202502</v>
      </c>
      <c r="AZ291" s="21">
        <f t="shared" si="311"/>
        <v>33.711650975910629</v>
      </c>
      <c r="BA291" s="21">
        <f t="shared" si="312"/>
        <v>33.319406796860562</v>
      </c>
      <c r="BB291" s="21">
        <f t="shared" si="313"/>
        <v>32.926877499557236</v>
      </c>
      <c r="BC291" s="21">
        <f t="shared" si="314"/>
        <v>32.533872945718826</v>
      </c>
      <c r="BD291" s="21">
        <f t="shared" si="315"/>
        <v>32.141904000053728</v>
      </c>
      <c r="BE291" s="21">
        <f t="shared" si="316"/>
        <v>31.74923410276358</v>
      </c>
      <c r="BF291" s="21">
        <f t="shared" si="317"/>
        <v>31.356663402681534</v>
      </c>
      <c r="BG291" s="21">
        <f t="shared" si="318"/>
        <v>30.964190279143054</v>
      </c>
      <c r="BH291" s="21">
        <f t="shared" si="319"/>
        <v>30.571791166914977</v>
      </c>
    </row>
    <row r="292" spans="1:60" x14ac:dyDescent="0.3">
      <c r="A292" s="9" t="s">
        <v>147</v>
      </c>
      <c r="B292" s="9" t="s">
        <v>119</v>
      </c>
      <c r="C292" s="9" t="s">
        <v>35</v>
      </c>
      <c r="D292" s="36" t="s">
        <v>83</v>
      </c>
      <c r="E292" s="36" t="s">
        <v>79</v>
      </c>
      <c r="F292" s="36" t="s">
        <v>90</v>
      </c>
      <c r="G292" s="36" t="s">
        <v>90</v>
      </c>
      <c r="H292" s="36" t="s">
        <v>80</v>
      </c>
      <c r="I292" s="9" t="s">
        <v>145</v>
      </c>
      <c r="J292" s="10">
        <f>SUMIFS('Historical Data'!D$2:D$93,'Historical Data'!$B$2:$B$93,'Final Prices IND without CO2 '!$D292,'Historical Data'!$A$2:$A$93,'Final Prices IND without CO2 '!$C292)</f>
        <v>28.174833522820311</v>
      </c>
      <c r="K292" s="10">
        <f>SUMIFS('Historical Data'!E$2:E$93,'Historical Data'!$B$2:$B$93,'Final Prices IND without CO2 '!$D292,'Historical Data'!$A$2:$A$93,'Final Prices IND without CO2 '!$C292)</f>
        <v>25.738537678391051</v>
      </c>
      <c r="L292" s="10">
        <f>SUMIFS('Historical Data'!F$2:F$93,'Historical Data'!$B$2:$B$93,'Final Prices IND without CO2 '!$D292,'Historical Data'!$A$2:$A$93,'Final Prices IND without CO2 '!$C292)</f>
        <v>26.820660709629774</v>
      </c>
      <c r="M292" s="10">
        <f>SUMIFS('Historical Data'!G$2:G$93,'Historical Data'!$B$2:$B$93,'Final Prices IND without CO2 '!$D292,'Historical Data'!$A$2:$A$93,'Final Prices IND without CO2 '!$C292)</f>
        <v>26.851942976257195</v>
      </c>
      <c r="N292" s="10">
        <f>SUMIFS('Historical Data'!H$2:H$93,'Historical Data'!$B$2:$B$93,'Final Prices IND without CO2 '!$D292,'Historical Data'!$A$2:$A$93,'Final Prices IND without CO2 '!$C292)</f>
        <v>25.641188805558617</v>
      </c>
      <c r="O292" s="10">
        <f>SUMIFS('Historical Data'!I$2:I$93,'Historical Data'!$B$2:$B$93,'Final Prices IND without CO2 '!$D292,'Historical Data'!$A$2:$A$93,'Final Prices IND without CO2 '!$C292)</f>
        <v>26.51588405595859</v>
      </c>
      <c r="P292" s="10">
        <f>SUMIFS('Historical Data'!J$2:J$93,'Historical Data'!$B$2:$B$93,'Final Prices IND without CO2 '!$D292,'Historical Data'!$A$2:$A$93,'Final Prices IND without CO2 '!$C292)</f>
        <v>32.443098748214595</v>
      </c>
      <c r="Q292" s="10">
        <f>SUMIFS('Historical Data'!K$2:K$93,'Historical Data'!$B$2:$B$93,'Final Prices IND without CO2 '!$D292,'Historical Data'!$A$2:$A$93,'Final Prices IND without CO2 '!$C292)</f>
        <v>29.523140363819312</v>
      </c>
      <c r="R292" s="10">
        <f>SUMIFS('Historical Data'!L$2:L$93,'Historical Data'!$B$2:$B$93,'Final Prices IND without CO2 '!$D292,'Historical Data'!$A$2:$A$93,'Final Prices IND without CO2 '!$C292)</f>
        <v>36.602134318292975</v>
      </c>
      <c r="S292" s="10">
        <f>SUMIFS('Historical Data'!M$2:M$93,'Historical Data'!$B$2:$B$93,'Final Prices IND without CO2 '!$D292,'Historical Data'!$A$2:$A$93,'Final Prices IND without CO2 '!$C292)</f>
        <v>23.495477464169966</v>
      </c>
      <c r="T292" s="10">
        <f>SUMIFS('Historical Data'!N$2:N$93,'Historical Data'!$B$2:$B$93,'Final Prices IND without CO2 '!$D292,'Historical Data'!$A$2:$A$93,'Final Prices IND without CO2 '!$C292)</f>
        <v>33.305536743288954</v>
      </c>
      <c r="U292" s="10">
        <f>SUMIFS('Historical Data'!O$2:O$93,'Historical Data'!$B$2:$B$93,'Final Prices IND without CO2 '!$D292,'Historical Data'!$A$2:$A$93,'Final Prices IND without CO2 '!$C292)</f>
        <v>42.270528309166437</v>
      </c>
      <c r="V292" s="10">
        <f>SUMIFS('Historical Data'!P$2:P$93,'Historical Data'!$B$2:$B$93,'Final Prices IND without CO2 '!$D292,'Historical Data'!$A$2:$A$93,'Final Prices IND without CO2 '!$C292)</f>
        <v>51.075588958591894</v>
      </c>
      <c r="W292" s="10">
        <f>SUMIFS('Historical Data'!Q$2:Q$93,'Historical Data'!$B$2:$B$93,'Final Prices IND without CO2 '!$D292,'Historical Data'!$A$2:$A$93,'Final Prices IND without CO2 '!$C292)</f>
        <v>46.055962736920357</v>
      </c>
      <c r="X292" s="10">
        <f>SUMIFS('Historical Data'!R$2:R$93,'Historical Data'!$B$2:$B$93,'Final Prices IND without CO2 '!$D292,'Historical Data'!$A$2:$A$93,'Final Prices IND without CO2 '!$C292)</f>
        <v>42.880046595779305</v>
      </c>
      <c r="Y292" s="10">
        <f>SUMIFS('Historical Data'!S$2:S$93,'Historical Data'!$B$2:$B$93,'Final Prices IND without CO2 '!$D292,'Historical Data'!$A$2:$A$93,'Final Prices IND without CO2 '!$C292)</f>
        <v>31.702883099101264</v>
      </c>
      <c r="Z292" s="10">
        <f>SUMIFS('Historical Data'!T$2:T$93,'Historical Data'!$B$2:$B$93,'Final Prices IND without CO2 '!$D292,'Historical Data'!$A$2:$A$93,'Final Prices IND without CO2 '!$C292)</f>
        <v>22.17508214458385</v>
      </c>
      <c r="AA292" s="10">
        <f>SUMIFS('Historical Data'!U$2:U$93,'Historical Data'!$B$2:$B$93,'Final Prices IND without CO2 '!$D292,'Historical Data'!$A$2:$A$93,'Final Prices IND without CO2 '!$C292)</f>
        <v>30.290059319177704</v>
      </c>
      <c r="AB292" s="12">
        <f>AA292*'Projection of Coal-OIl-Gas-CO2'!P$29/'Projection of Coal-OIl-Gas-CO2'!O$29</f>
        <v>38.446037728107726</v>
      </c>
      <c r="AC292" s="12">
        <f>AB292*'Projection of Coal-OIl-Gas-CO2'!Q$29/'Projection of Coal-OIl-Gas-CO2'!P$29</f>
        <v>37.4074696836906</v>
      </c>
      <c r="AD292" s="12">
        <f>AC292*'Projection of Coal-OIl-Gas-CO2'!R$29/'Projection of Coal-OIl-Gas-CO2'!Q$29</f>
        <v>33.449028820126017</v>
      </c>
      <c r="AE292" s="12">
        <f>AD292*'Projection of Coal-OIl-Gas-CO2'!S$29/'Projection of Coal-OIl-Gas-CO2'!R$29</f>
        <v>31.881867109810436</v>
      </c>
      <c r="AF292" s="12">
        <f>AE292*'Projection of Coal-OIl-Gas-CO2'!T$29/'Projection of Coal-OIl-Gas-CO2'!S$29</f>
        <v>31.884022793568914</v>
      </c>
      <c r="AG292" s="12">
        <f>AF292*'Projection of Coal-OIl-Gas-CO2'!U$29/'Projection of Coal-OIl-Gas-CO2'!T$29</f>
        <v>31.881373994983552</v>
      </c>
      <c r="AH292" s="12">
        <f>AG292*'Projection of Coal-OIl-Gas-CO2'!V$29/'Projection of Coal-OIl-Gas-CO2'!U$29</f>
        <v>31.873543350874431</v>
      </c>
      <c r="AI292" s="12">
        <f>AH292*'Projection of Coal-OIl-Gas-CO2'!W$29/'Projection of Coal-OIl-Gas-CO2'!V$29</f>
        <v>31.821369883019234</v>
      </c>
      <c r="AJ292" s="12">
        <f>AI292*'Projection of Coal-OIl-Gas-CO2'!X$29/'Projection of Coal-OIl-Gas-CO2'!W$29</f>
        <v>31.482420111922337</v>
      </c>
      <c r="AK292" s="12">
        <f>AJ292*'Projection of Coal-OIl-Gas-CO2'!Y$29/'Projection of Coal-OIl-Gas-CO2'!X$29</f>
        <v>31.085227262863452</v>
      </c>
      <c r="AL292" s="12">
        <f>AK292*'Projection of Coal-OIl-Gas-CO2'!Z$29/'Projection of Coal-OIl-Gas-CO2'!Y$29</f>
        <v>30.70424694054536</v>
      </c>
      <c r="AM292" s="12">
        <f>AL292*'Projection of Coal-OIl-Gas-CO2'!AA$29/'Projection of Coal-OIl-Gas-CO2'!Z$29</f>
        <v>30.354096390630637</v>
      </c>
      <c r="AN292" s="12">
        <f>AM292*'Projection of Coal-OIl-Gas-CO2'!AB$29/'Projection of Coal-OIl-Gas-CO2'!AA$29</f>
        <v>30.021829807428162</v>
      </c>
      <c r="AO292" s="12">
        <f>AN292*'Projection of Coal-OIl-Gas-CO2'!AC$29/'Projection of Coal-OIl-Gas-CO2'!AB$29</f>
        <v>29.696519240188145</v>
      </c>
      <c r="AP292" s="12">
        <f>AO292*'Projection of Coal-OIl-Gas-CO2'!AD$29/'Projection of Coal-OIl-Gas-CO2'!AC$29</f>
        <v>29.378125515560786</v>
      </c>
      <c r="AQ292" s="12">
        <f>AP292*'Projection of Coal-OIl-Gas-CO2'!AE$29/'Projection of Coal-OIl-Gas-CO2'!AD$29</f>
        <v>29.060305996536812</v>
      </c>
      <c r="AR292" s="12">
        <f>AQ292*'Projection of Coal-OIl-Gas-CO2'!AF$29/'Projection of Coal-OIl-Gas-CO2'!AE$29</f>
        <v>28.742988348799258</v>
      </c>
      <c r="AS292" s="12">
        <f>AR292*'Projection of Coal-OIl-Gas-CO2'!AG$29/'Projection of Coal-OIl-Gas-CO2'!AF$29</f>
        <v>28.428787342878856</v>
      </c>
      <c r="AT292" s="12">
        <f>AS292*'Projection of Coal-OIl-Gas-CO2'!AH$29/'Projection of Coal-OIl-Gas-CO2'!AG$29</f>
        <v>28.119571010065652</v>
      </c>
      <c r="AU292" s="12">
        <f>AT292*'Projection of Coal-OIl-Gas-CO2'!AI$29/'Projection of Coal-OIl-Gas-CO2'!AH$29</f>
        <v>27.810767870242262</v>
      </c>
      <c r="AV292" s="12">
        <f>AU292*'Projection of Coal-OIl-Gas-CO2'!AJ$29/'Projection of Coal-OIl-Gas-CO2'!AI$29</f>
        <v>27.504161843382381</v>
      </c>
      <c r="AW292" s="12">
        <f>AV292*'Projection of Coal-OIl-Gas-CO2'!AK$29/'Projection of Coal-OIl-Gas-CO2'!AJ$29</f>
        <v>27.197950919576279</v>
      </c>
      <c r="AX292" s="12">
        <f>AW292*'Projection of Coal-OIl-Gas-CO2'!AL$29/'Projection of Coal-OIl-Gas-CO2'!AK$29</f>
        <v>26.893934276379579</v>
      </c>
      <c r="AY292" s="21">
        <f t="shared" si="310"/>
        <v>26.586050058517799</v>
      </c>
      <c r="AZ292" s="21">
        <f t="shared" si="311"/>
        <v>26.280674036484129</v>
      </c>
      <c r="BA292" s="21">
        <f t="shared" si="312"/>
        <v>25.974891284411569</v>
      </c>
      <c r="BB292" s="21">
        <f t="shared" si="313"/>
        <v>25.668886262006367</v>
      </c>
      <c r="BC292" s="21">
        <f t="shared" si="314"/>
        <v>25.362510742704103</v>
      </c>
      <c r="BD292" s="21">
        <f t="shared" si="315"/>
        <v>25.05694255499327</v>
      </c>
      <c r="BE292" s="21">
        <f t="shared" si="316"/>
        <v>24.750827924713121</v>
      </c>
      <c r="BF292" s="21">
        <f t="shared" si="317"/>
        <v>24.444790625842643</v>
      </c>
      <c r="BG292" s="21">
        <f t="shared" si="318"/>
        <v>24.138829394956474</v>
      </c>
      <c r="BH292" s="21">
        <f t="shared" si="319"/>
        <v>23.832925861248214</v>
      </c>
    </row>
    <row r="293" spans="1:60" x14ac:dyDescent="0.3">
      <c r="A293" s="9" t="s">
        <v>147</v>
      </c>
      <c r="B293" s="9" t="s">
        <v>119</v>
      </c>
      <c r="C293" s="9" t="s">
        <v>37</v>
      </c>
      <c r="D293" s="36" t="s">
        <v>83</v>
      </c>
      <c r="E293" s="36" t="s">
        <v>79</v>
      </c>
      <c r="F293" s="36" t="s">
        <v>90</v>
      </c>
      <c r="G293" s="36" t="s">
        <v>90</v>
      </c>
      <c r="H293" s="36" t="s">
        <v>80</v>
      </c>
      <c r="I293" s="9" t="s">
        <v>145</v>
      </c>
      <c r="J293" s="10">
        <f>SUMIFS('Historical Data'!D$2:D$93,'Historical Data'!$B$2:$B$93,'Final Prices IND without CO2 '!$D293,'Historical Data'!$A$2:$A$93,'Final Prices IND without CO2 '!$C293)</f>
        <v>32.446783333370057</v>
      </c>
      <c r="K293" s="10">
        <f>SUMIFS('Historical Data'!E$2:E$93,'Historical Data'!$B$2:$B$93,'Final Prices IND without CO2 '!$D293,'Historical Data'!$A$2:$A$93,'Final Prices IND without CO2 '!$C293)</f>
        <v>29.64108926117051</v>
      </c>
      <c r="L293" s="10">
        <f>SUMIFS('Historical Data'!F$2:F$93,'Historical Data'!$B$2:$B$93,'Final Prices IND without CO2 '!$D293,'Historical Data'!$A$2:$A$93,'Final Prices IND without CO2 '!$C293)</f>
        <v>30.887286918601699</v>
      </c>
      <c r="M293" s="10">
        <f>SUMIFS('Historical Data'!G$2:G$93,'Historical Data'!$B$2:$B$93,'Final Prices IND without CO2 '!$D293,'Historical Data'!$A$2:$A$93,'Final Prices IND without CO2 '!$C293)</f>
        <v>30.923312293041427</v>
      </c>
      <c r="N293" s="10">
        <f>SUMIFS('Historical Data'!H$2:H$93,'Historical Data'!$B$2:$B$93,'Final Prices IND without CO2 '!$D293,'Historical Data'!$A$2:$A$93,'Final Prices IND without CO2 '!$C293)</f>
        <v>29.528980070463721</v>
      </c>
      <c r="O293" s="10">
        <f>SUMIFS('Historical Data'!I$2:I$93,'Historical Data'!$B$2:$B$93,'Final Prices IND without CO2 '!$D293,'Historical Data'!$A$2:$A$93,'Final Prices IND without CO2 '!$C293)</f>
        <v>34.091760875785177</v>
      </c>
      <c r="P293" s="10">
        <f>SUMIFS('Historical Data'!J$2:J$93,'Historical Data'!$B$2:$B$93,'Final Prices IND without CO2 '!$D293,'Historical Data'!$A$2:$A$93,'Final Prices IND without CO2 '!$C293)</f>
        <v>40.055686047741375</v>
      </c>
      <c r="Q293" s="10">
        <f>SUMIFS('Historical Data'!K$2:K$93,'Historical Data'!$B$2:$B$93,'Final Prices IND without CO2 '!$D293,'Historical Data'!$A$2:$A$93,'Final Prices IND without CO2 '!$C293)</f>
        <v>37.878219659877033</v>
      </c>
      <c r="R293" s="10">
        <f>SUMIFS('Historical Data'!L$2:L$93,'Historical Data'!$B$2:$B$93,'Final Prices IND without CO2 '!$D293,'Historical Data'!$A$2:$A$93,'Final Prices IND without CO2 '!$C293)</f>
        <v>47.870929553712301</v>
      </c>
      <c r="S293" s="10">
        <f>SUMIFS('Historical Data'!M$2:M$93,'Historical Data'!$B$2:$B$93,'Final Prices IND without CO2 '!$D293,'Historical Data'!$A$2:$A$93,'Final Prices IND without CO2 '!$C293)</f>
        <v>36.281361946421875</v>
      </c>
      <c r="T293" s="10">
        <f>SUMIFS('Historical Data'!N$2:N$93,'Historical Data'!$B$2:$B$93,'Final Prices IND without CO2 '!$D293,'Historical Data'!$A$2:$A$93,'Final Prices IND without CO2 '!$C293)</f>
        <v>46.503807825788492</v>
      </c>
      <c r="U293" s="10">
        <f>SUMIFS('Historical Data'!O$2:O$93,'Historical Data'!$B$2:$B$93,'Final Prices IND without CO2 '!$D293,'Historical Data'!$A$2:$A$93,'Final Prices IND without CO2 '!$C293)</f>
        <v>56.481502581849888</v>
      </c>
      <c r="V293" s="10">
        <f>SUMIFS('Historical Data'!P$2:P$93,'Historical Data'!$B$2:$B$93,'Final Prices IND without CO2 '!$D293,'Historical Data'!$A$2:$A$93,'Final Prices IND without CO2 '!$C293)</f>
        <v>63.711059407633861</v>
      </c>
      <c r="W293" s="10">
        <f>SUMIFS('Historical Data'!Q$2:Q$93,'Historical Data'!$B$2:$B$93,'Final Prices IND without CO2 '!$D293,'Historical Data'!$A$2:$A$93,'Final Prices IND without CO2 '!$C293)</f>
        <v>59.317253622158269</v>
      </c>
      <c r="X293" s="10">
        <f>SUMIFS('Historical Data'!R$2:R$93,'Historical Data'!$B$2:$B$93,'Final Prices IND without CO2 '!$D293,'Historical Data'!$A$2:$A$93,'Final Prices IND without CO2 '!$C293)</f>
        <v>59.854646716362311</v>
      </c>
      <c r="Y293" s="10">
        <f>SUMIFS('Historical Data'!S$2:S$93,'Historical Data'!$B$2:$B$93,'Final Prices IND without CO2 '!$D293,'Historical Data'!$A$2:$A$93,'Final Prices IND without CO2 '!$C293)</f>
        <v>44.931009353501025</v>
      </c>
      <c r="Z293" s="10">
        <f>SUMIFS('Historical Data'!T$2:T$93,'Historical Data'!$B$2:$B$93,'Final Prices IND without CO2 '!$D293,'Historical Data'!$A$2:$A$93,'Final Prices IND without CO2 '!$C293)</f>
        <v>39.734677285946134</v>
      </c>
      <c r="AA293" s="10">
        <f>SUMIFS('Historical Data'!U$2:U$93,'Historical Data'!$B$2:$B$93,'Final Prices IND without CO2 '!$D293,'Historical Data'!$A$2:$A$93,'Final Prices IND without CO2 '!$C293)</f>
        <v>46.195047564136487</v>
      </c>
      <c r="AB293" s="12">
        <f>AA293*'Projection of Coal-OIl-Gas-CO2'!P$29/'Projection of Coal-OIl-Gas-CO2'!O$29</f>
        <v>58.633643559029409</v>
      </c>
      <c r="AC293" s="12">
        <f>AB293*'Projection of Coal-OIl-Gas-CO2'!Q$29/'Projection of Coal-OIl-Gas-CO2'!P$29</f>
        <v>57.049734471731391</v>
      </c>
      <c r="AD293" s="12">
        <f>AC293*'Projection of Coal-OIl-Gas-CO2'!R$29/'Projection of Coal-OIl-Gas-CO2'!Q$29</f>
        <v>51.012758378508231</v>
      </c>
      <c r="AE293" s="12">
        <f>AD293*'Projection of Coal-OIl-Gas-CO2'!S$29/'Projection of Coal-OIl-Gas-CO2'!R$29</f>
        <v>48.622696708906751</v>
      </c>
      <c r="AF293" s="12">
        <f>AE293*'Projection of Coal-OIl-Gas-CO2'!T$29/'Projection of Coal-OIl-Gas-CO2'!S$29</f>
        <v>48.625984319297565</v>
      </c>
      <c r="AG293" s="12">
        <f>AF293*'Projection of Coal-OIl-Gas-CO2'!U$29/'Projection of Coal-OIl-Gas-CO2'!T$29</f>
        <v>48.621944664724786</v>
      </c>
      <c r="AH293" s="12">
        <f>AG293*'Projection of Coal-OIl-Gas-CO2'!V$29/'Projection of Coal-OIl-Gas-CO2'!U$29</f>
        <v>48.610002232613084</v>
      </c>
      <c r="AI293" s="12">
        <f>AH293*'Projection of Coal-OIl-Gas-CO2'!W$29/'Projection of Coal-OIl-Gas-CO2'!V$29</f>
        <v>48.530433031253644</v>
      </c>
      <c r="AJ293" s="12">
        <f>AI293*'Projection of Coal-OIl-Gas-CO2'!X$29/'Projection of Coal-OIl-Gas-CO2'!W$29</f>
        <v>48.013504337496983</v>
      </c>
      <c r="AK293" s="12">
        <f>AJ293*'Projection of Coal-OIl-Gas-CO2'!Y$29/'Projection of Coal-OIl-Gas-CO2'!X$29</f>
        <v>47.40774974451098</v>
      </c>
      <c r="AL293" s="12">
        <f>AK293*'Projection of Coal-OIl-Gas-CO2'!Z$29/'Projection of Coal-OIl-Gas-CO2'!Y$29</f>
        <v>46.82672070376092</v>
      </c>
      <c r="AM293" s="12">
        <f>AL293*'Projection of Coal-OIl-Gas-CO2'!AA$29/'Projection of Coal-OIl-Gas-CO2'!Z$29</f>
        <v>46.292709821263976</v>
      </c>
      <c r="AN293" s="12">
        <f>AM293*'Projection of Coal-OIl-Gas-CO2'!AB$29/'Projection of Coal-OIl-Gas-CO2'!AA$29</f>
        <v>45.785973586340411</v>
      </c>
      <c r="AO293" s="12">
        <f>AN293*'Projection of Coal-OIl-Gas-CO2'!AC$29/'Projection of Coal-OIl-Gas-CO2'!AB$29</f>
        <v>45.289845897437075</v>
      </c>
      <c r="AP293" s="12">
        <f>AO293*'Projection of Coal-OIl-Gas-CO2'!AD$29/'Projection of Coal-OIl-Gas-CO2'!AC$29</f>
        <v>44.804267011694478</v>
      </c>
      <c r="AQ293" s="12">
        <f>AP293*'Projection of Coal-OIl-Gas-CO2'!AE$29/'Projection of Coal-OIl-Gas-CO2'!AD$29</f>
        <v>44.319563840815313</v>
      </c>
      <c r="AR293" s="12">
        <f>AQ293*'Projection of Coal-OIl-Gas-CO2'!AF$29/'Projection of Coal-OIl-Gas-CO2'!AE$29</f>
        <v>43.83562606850149</v>
      </c>
      <c r="AS293" s="12">
        <f>AR293*'Projection of Coal-OIl-Gas-CO2'!AG$29/'Projection of Coal-OIl-Gas-CO2'!AF$29</f>
        <v>43.356441453501319</v>
      </c>
      <c r="AT293" s="12">
        <f>AS293*'Projection of Coal-OIl-Gas-CO2'!AH$29/'Projection of Coal-OIl-Gas-CO2'!AG$29</f>
        <v>42.88485891048299</v>
      </c>
      <c r="AU293" s="12">
        <f>AT293*'Projection of Coal-OIl-Gas-CO2'!AI$29/'Projection of Coal-OIl-Gas-CO2'!AH$29</f>
        <v>42.413906523702266</v>
      </c>
      <c r="AV293" s="12">
        <f>AU293*'Projection of Coal-OIl-Gas-CO2'!AJ$29/'Projection of Coal-OIl-Gas-CO2'!AI$29</f>
        <v>41.946304930552685</v>
      </c>
      <c r="AW293" s="12">
        <f>AV293*'Projection of Coal-OIl-Gas-CO2'!AK$29/'Projection of Coal-OIl-Gas-CO2'!AJ$29</f>
        <v>41.479305904871502</v>
      </c>
      <c r="AX293" s="12">
        <f>AW293*'Projection of Coal-OIl-Gas-CO2'!AL$29/'Projection of Coal-OIl-Gas-CO2'!AK$29</f>
        <v>41.015653353228295</v>
      </c>
      <c r="AY293" s="21">
        <f t="shared" si="310"/>
        <v>40.546102404565545</v>
      </c>
      <c r="AZ293" s="21">
        <f t="shared" si="311"/>
        <v>40.080376678704738</v>
      </c>
      <c r="BA293" s="21">
        <f t="shared" si="312"/>
        <v>39.614030653183931</v>
      </c>
      <c r="BB293" s="21">
        <f t="shared" si="313"/>
        <v>39.147345645541236</v>
      </c>
      <c r="BC293" s="21">
        <f t="shared" si="314"/>
        <v>38.680095597018067</v>
      </c>
      <c r="BD293" s="21">
        <f t="shared" si="315"/>
        <v>38.214076801325064</v>
      </c>
      <c r="BE293" s="21">
        <f t="shared" si="316"/>
        <v>37.747224631877089</v>
      </c>
      <c r="BF293" s="21">
        <f t="shared" si="317"/>
        <v>37.280490399740074</v>
      </c>
      <c r="BG293" s="21">
        <f t="shared" si="318"/>
        <v>36.813872178077418</v>
      </c>
      <c r="BH293" s="21">
        <f t="shared" si="319"/>
        <v>36.34734194976761</v>
      </c>
    </row>
    <row r="294" spans="1:60" x14ac:dyDescent="0.3">
      <c r="A294" s="9" t="s">
        <v>147</v>
      </c>
      <c r="B294" s="9" t="s">
        <v>119</v>
      </c>
      <c r="C294" s="9" t="s">
        <v>39</v>
      </c>
      <c r="D294" s="36" t="s">
        <v>83</v>
      </c>
      <c r="E294" s="36" t="s">
        <v>79</v>
      </c>
      <c r="F294" s="36" t="s">
        <v>90</v>
      </c>
      <c r="G294" s="36" t="s">
        <v>90</v>
      </c>
      <c r="H294" s="36" t="s">
        <v>80</v>
      </c>
      <c r="I294" s="9" t="s">
        <v>145</v>
      </c>
      <c r="J294" s="10">
        <f>SUMIFS('Historical Data'!D$2:D$93,'Historical Data'!$B$2:$B$93,'Final Prices IND without CO2 '!$D294,'Historical Data'!$A$2:$A$93,'Final Prices IND without CO2 '!$C294)</f>
        <v>31.559552008433059</v>
      </c>
      <c r="K294" s="10">
        <f>SUMIFS('Historical Data'!E$2:E$93,'Historical Data'!$B$2:$B$93,'Final Prices IND without CO2 '!$D294,'Historical Data'!$A$2:$A$93,'Final Prices IND without CO2 '!$C294)</f>
        <v>27.428462980497059</v>
      </c>
      <c r="L294" s="10">
        <f>SUMIFS('Historical Data'!F$2:F$93,'Historical Data'!$B$2:$B$93,'Final Prices IND without CO2 '!$D294,'Historical Data'!$A$2:$A$93,'Final Prices IND without CO2 '!$C294)</f>
        <v>28.148576730876393</v>
      </c>
      <c r="M294" s="10">
        <f>SUMIFS('Historical Data'!G$2:G$93,'Historical Data'!$B$2:$B$93,'Final Prices IND without CO2 '!$D294,'Historical Data'!$A$2:$A$93,'Final Prices IND without CO2 '!$C294)</f>
        <v>27.864260938416589</v>
      </c>
      <c r="N294" s="10">
        <f>SUMIFS('Historical Data'!H$2:H$93,'Historical Data'!$B$2:$B$93,'Final Prices IND without CO2 '!$D294,'Historical Data'!$A$2:$A$93,'Final Prices IND without CO2 '!$C294)</f>
        <v>24.904772905596229</v>
      </c>
      <c r="O294" s="10">
        <f>SUMIFS('Historical Data'!I$2:I$93,'Historical Data'!$B$2:$B$93,'Final Prices IND without CO2 '!$D294,'Historical Data'!$A$2:$A$93,'Final Prices IND without CO2 '!$C294)</f>
        <v>32.857525305955697</v>
      </c>
      <c r="P294" s="10">
        <f>SUMIFS('Historical Data'!J$2:J$93,'Historical Data'!$B$2:$B$93,'Final Prices IND without CO2 '!$D294,'Historical Data'!$A$2:$A$93,'Final Prices IND without CO2 '!$C294)</f>
        <v>36.451203729322891</v>
      </c>
      <c r="Q294" s="10">
        <f>SUMIFS('Historical Data'!K$2:K$93,'Historical Data'!$B$2:$B$93,'Final Prices IND without CO2 '!$D294,'Historical Data'!$A$2:$A$93,'Final Prices IND without CO2 '!$C294)</f>
        <v>34.726590394645427</v>
      </c>
      <c r="R294" s="10">
        <f>SUMIFS('Historical Data'!L$2:L$93,'Historical Data'!$B$2:$B$93,'Final Prices IND without CO2 '!$D294,'Historical Data'!$A$2:$A$93,'Final Prices IND without CO2 '!$C294)</f>
        <v>43.166857615216102</v>
      </c>
      <c r="S294" s="10">
        <f>SUMIFS('Historical Data'!M$2:M$93,'Historical Data'!$B$2:$B$93,'Final Prices IND without CO2 '!$D294,'Historical Data'!$A$2:$A$93,'Final Prices IND without CO2 '!$C294)</f>
        <v>32.478968730406734</v>
      </c>
      <c r="T294" s="10">
        <f>SUMIFS('Historical Data'!N$2:N$93,'Historical Data'!$B$2:$B$93,'Final Prices IND without CO2 '!$D294,'Historical Data'!$A$2:$A$93,'Final Prices IND without CO2 '!$C294)</f>
        <v>41.054074514741451</v>
      </c>
      <c r="U294" s="10">
        <f>SUMIFS('Historical Data'!O$2:O$93,'Historical Data'!$B$2:$B$93,'Final Prices IND without CO2 '!$D294,'Historical Data'!$A$2:$A$93,'Final Prices IND without CO2 '!$C294)</f>
        <v>49.371585323226192</v>
      </c>
      <c r="V294" s="10">
        <f>SUMIFS('Historical Data'!P$2:P$93,'Historical Data'!$B$2:$B$93,'Final Prices IND without CO2 '!$D294,'Historical Data'!$A$2:$A$93,'Final Prices IND without CO2 '!$C294)</f>
        <v>55.244622946943018</v>
      </c>
      <c r="W294" s="10">
        <f>SUMIFS('Historical Data'!Q$2:Q$93,'Historical Data'!$B$2:$B$93,'Final Prices IND without CO2 '!$D294,'Historical Data'!$A$2:$A$93,'Final Prices IND without CO2 '!$C294)</f>
        <v>50.680581395359496</v>
      </c>
      <c r="X294" s="10">
        <f>SUMIFS('Historical Data'!R$2:R$93,'Historical Data'!$B$2:$B$93,'Final Prices IND without CO2 '!$D294,'Historical Data'!$A$2:$A$93,'Final Prices IND without CO2 '!$C294)</f>
        <v>48.003912018812734</v>
      </c>
      <c r="Y294" s="10">
        <f>SUMIFS('Historical Data'!S$2:S$93,'Historical Data'!$B$2:$B$93,'Final Prices IND without CO2 '!$D294,'Historical Data'!$A$2:$A$93,'Final Prices IND without CO2 '!$C294)</f>
        <v>31.487260467559111</v>
      </c>
      <c r="Z294" s="10">
        <f>SUMIFS('Historical Data'!T$2:T$93,'Historical Data'!$B$2:$B$93,'Final Prices IND without CO2 '!$D294,'Historical Data'!$A$2:$A$93,'Final Prices IND without CO2 '!$C294)</f>
        <v>25.473667145987093</v>
      </c>
      <c r="AA294" s="10">
        <f>SUMIFS('Historical Data'!U$2:U$93,'Historical Data'!$B$2:$B$93,'Final Prices IND without CO2 '!$D294,'Historical Data'!$A$2:$A$93,'Final Prices IND without CO2 '!$C294)</f>
        <v>32.557940475433142</v>
      </c>
      <c r="AB294" s="12">
        <f>AA294*'Projection of Coal-OIl-Gas-CO2'!P$29/'Projection of Coal-OIl-Gas-CO2'!O$29</f>
        <v>41.324574332394192</v>
      </c>
      <c r="AC294" s="12">
        <f>AB294*'Projection of Coal-OIl-Gas-CO2'!Q$29/'Projection of Coal-OIl-Gas-CO2'!P$29</f>
        <v>40.208246489866283</v>
      </c>
      <c r="AD294" s="12">
        <f>AC294*'Projection of Coal-OIl-Gas-CO2'!R$29/'Projection of Coal-OIl-Gas-CO2'!Q$29</f>
        <v>35.953428740801655</v>
      </c>
      <c r="AE294" s="12">
        <f>AD294*'Projection of Coal-OIl-Gas-CO2'!S$29/'Projection of Coal-OIl-Gas-CO2'!R$29</f>
        <v>34.268930300498901</v>
      </c>
      <c r="AF294" s="12">
        <f>AE294*'Projection of Coal-OIl-Gas-CO2'!T$29/'Projection of Coal-OIl-Gas-CO2'!S$29</f>
        <v>34.271247384884667</v>
      </c>
      <c r="AG294" s="12">
        <f>AF294*'Projection of Coal-OIl-Gas-CO2'!U$29/'Projection of Coal-OIl-Gas-CO2'!T$29</f>
        <v>34.26840026511627</v>
      </c>
      <c r="AH294" s="12">
        <f>AG294*'Projection of Coal-OIl-Gas-CO2'!V$29/'Projection of Coal-OIl-Gas-CO2'!U$29</f>
        <v>34.259983324029996</v>
      </c>
      <c r="AI294" s="12">
        <f>AH294*'Projection of Coal-OIl-Gas-CO2'!W$29/'Projection of Coal-OIl-Gas-CO2'!V$29</f>
        <v>34.203903517684061</v>
      </c>
      <c r="AJ294" s="12">
        <f>AI294*'Projection of Coal-OIl-Gas-CO2'!X$29/'Projection of Coal-OIl-Gas-CO2'!W$29</f>
        <v>33.839575856412452</v>
      </c>
      <c r="AK294" s="12">
        <f>AJ294*'Projection of Coal-OIl-Gas-CO2'!Y$29/'Projection of Coal-OIl-Gas-CO2'!X$29</f>
        <v>33.412644334071743</v>
      </c>
      <c r="AL294" s="12">
        <f>AK294*'Projection of Coal-OIl-Gas-CO2'!Z$29/'Projection of Coal-OIl-Gas-CO2'!Y$29</f>
        <v>33.003139204826574</v>
      </c>
      <c r="AM294" s="12">
        <f>AL294*'Projection of Coal-OIl-Gas-CO2'!AA$29/'Projection of Coal-OIl-Gas-CO2'!Z$29</f>
        <v>32.6267721386074</v>
      </c>
      <c r="AN294" s="12">
        <f>AM294*'Projection of Coal-OIl-Gas-CO2'!AB$29/'Projection of Coal-OIl-Gas-CO2'!AA$29</f>
        <v>32.269628049720374</v>
      </c>
      <c r="AO294" s="12">
        <f>AN294*'Projection of Coal-OIl-Gas-CO2'!AC$29/'Projection of Coal-OIl-Gas-CO2'!AB$29</f>
        <v>31.919960788503623</v>
      </c>
      <c r="AP294" s="12">
        <f>AO294*'Projection of Coal-OIl-Gas-CO2'!AD$29/'Projection of Coal-OIl-Gas-CO2'!AC$29</f>
        <v>31.57772824861534</v>
      </c>
      <c r="AQ294" s="12">
        <f>AP294*'Projection of Coal-OIl-Gas-CO2'!AE$29/'Projection of Coal-OIl-Gas-CO2'!AD$29</f>
        <v>31.236112906325076</v>
      </c>
      <c r="AR294" s="12">
        <f>AQ294*'Projection of Coal-OIl-Gas-CO2'!AF$29/'Projection of Coal-OIl-Gas-CO2'!AE$29</f>
        <v>30.895037011491723</v>
      </c>
      <c r="AS294" s="12">
        <f>AR294*'Projection of Coal-OIl-Gas-CO2'!AG$29/'Projection of Coal-OIl-Gas-CO2'!AF$29</f>
        <v>30.557311108076245</v>
      </c>
      <c r="AT294" s="12">
        <f>AS294*'Projection of Coal-OIl-Gas-CO2'!AH$29/'Projection of Coal-OIl-Gas-CO2'!AG$29</f>
        <v>30.224943090843936</v>
      </c>
      <c r="AU294" s="12">
        <f>AT294*'Projection of Coal-OIl-Gas-CO2'!AI$29/'Projection of Coal-OIl-Gas-CO2'!AH$29</f>
        <v>29.893019203239287</v>
      </c>
      <c r="AV294" s="12">
        <f>AU294*'Projection of Coal-OIl-Gas-CO2'!AJ$29/'Projection of Coal-OIl-Gas-CO2'!AI$29</f>
        <v>29.563456931118125</v>
      </c>
      <c r="AW294" s="12">
        <f>AV294*'Projection of Coal-OIl-Gas-CO2'!AK$29/'Projection of Coal-OIl-Gas-CO2'!AJ$29</f>
        <v>29.234319344256605</v>
      </c>
      <c r="AX294" s="12">
        <f>AW294*'Projection of Coal-OIl-Gas-CO2'!AL$29/'Projection of Coal-OIl-Gas-CO2'!AK$29</f>
        <v>28.90754032846008</v>
      </c>
      <c r="AY294" s="21">
        <f t="shared" si="310"/>
        <v>28.576604164458558</v>
      </c>
      <c r="AZ294" s="21">
        <f t="shared" si="311"/>
        <v>28.248363990240591</v>
      </c>
      <c r="BA294" s="21">
        <f t="shared" si="312"/>
        <v>27.919686633240872</v>
      </c>
      <c r="BB294" s="21">
        <f t="shared" si="313"/>
        <v>27.59077036405597</v>
      </c>
      <c r="BC294" s="21">
        <f t="shared" si="314"/>
        <v>27.261455858083423</v>
      </c>
      <c r="BD294" s="21">
        <f t="shared" si="315"/>
        <v>26.933009130335449</v>
      </c>
      <c r="BE294" s="21">
        <f t="shared" si="316"/>
        <v>26.603975046700953</v>
      </c>
      <c r="BF294" s="21">
        <f t="shared" si="317"/>
        <v>26.275024084443203</v>
      </c>
      <c r="BG294" s="21">
        <f t="shared" si="318"/>
        <v>25.946154885541432</v>
      </c>
      <c r="BH294" s="21">
        <f t="shared" si="319"/>
        <v>25.617347703728001</v>
      </c>
    </row>
    <row r="295" spans="1:60" x14ac:dyDescent="0.3">
      <c r="A295" s="9" t="s">
        <v>147</v>
      </c>
      <c r="B295" s="9" t="s">
        <v>119</v>
      </c>
      <c r="C295" s="9" t="s">
        <v>41</v>
      </c>
      <c r="D295" s="36" t="s">
        <v>83</v>
      </c>
      <c r="E295" s="36" t="s">
        <v>79</v>
      </c>
      <c r="F295" s="36" t="s">
        <v>90</v>
      </c>
      <c r="G295" s="36" t="s">
        <v>90</v>
      </c>
      <c r="H295" s="36" t="s">
        <v>80</v>
      </c>
      <c r="I295" s="9" t="s">
        <v>145</v>
      </c>
      <c r="J295" s="10">
        <f>SUMIFS('Historical Data'!D$2:D$93,'Historical Data'!$B$2:$B$93,'Final Prices IND without CO2 '!$D295,'Historical Data'!$A$2:$A$93,'Final Prices IND without CO2 '!$C295)</f>
        <v>47.028129432706024</v>
      </c>
      <c r="K295" s="10">
        <f>SUMIFS('Historical Data'!E$2:E$93,'Historical Data'!$B$2:$B$93,'Final Prices IND without CO2 '!$D295,'Historical Data'!$A$2:$A$93,'Final Prices IND without CO2 '!$C295)</f>
        <v>54.172148126682025</v>
      </c>
      <c r="L295" s="10">
        <f>SUMIFS('Historical Data'!F$2:F$93,'Historical Data'!$B$2:$B$93,'Final Prices IND without CO2 '!$D295,'Historical Data'!$A$2:$A$93,'Final Prices IND without CO2 '!$C295)</f>
        <v>52.065292284675543</v>
      </c>
      <c r="M295" s="10">
        <f>SUMIFS('Historical Data'!G$2:G$93,'Historical Data'!$B$2:$B$93,'Final Prices IND without CO2 '!$D295,'Historical Data'!$A$2:$A$93,'Final Prices IND without CO2 '!$C295)</f>
        <v>55.360926789618269</v>
      </c>
      <c r="N295" s="10">
        <f>SUMIFS('Historical Data'!H$2:H$93,'Historical Data'!$B$2:$B$93,'Final Prices IND without CO2 '!$D295,'Historical Data'!$A$2:$A$93,'Final Prices IND without CO2 '!$C295)</f>
        <v>60.967903176128075</v>
      </c>
      <c r="O295" s="10">
        <f>SUMIFS('Historical Data'!I$2:I$93,'Historical Data'!$B$2:$B$93,'Final Prices IND without CO2 '!$D295,'Historical Data'!$A$2:$A$93,'Final Prices IND without CO2 '!$C295)</f>
        <v>69.38370841714179</v>
      </c>
      <c r="P295" s="10">
        <f>SUMIFS('Historical Data'!J$2:J$93,'Historical Data'!$B$2:$B$93,'Final Prices IND without CO2 '!$D295,'Historical Data'!$A$2:$A$93,'Final Prices IND without CO2 '!$C295)</f>
        <v>73.694418766692166</v>
      </c>
      <c r="Q295" s="10">
        <f>SUMIFS('Historical Data'!K$2:K$93,'Historical Data'!$B$2:$B$93,'Final Prices IND without CO2 '!$D295,'Historical Data'!$A$2:$A$93,'Final Prices IND without CO2 '!$C295)</f>
        <v>73.422010022262953</v>
      </c>
      <c r="R295" s="10">
        <f>SUMIFS('Historical Data'!L$2:L$93,'Historical Data'!$B$2:$B$93,'Final Prices IND without CO2 '!$D295,'Historical Data'!$A$2:$A$93,'Final Prices IND without CO2 '!$C295)</f>
        <v>82.793443419555146</v>
      </c>
      <c r="S295" s="10">
        <f>SUMIFS('Historical Data'!M$2:M$93,'Historical Data'!$B$2:$B$93,'Final Prices IND without CO2 '!$D295,'Historical Data'!$A$2:$A$93,'Final Prices IND without CO2 '!$C295)</f>
        <v>76.657513934651206</v>
      </c>
      <c r="T295" s="10">
        <f>SUMIFS('Historical Data'!N$2:N$93,'Historical Data'!$B$2:$B$93,'Final Prices IND without CO2 '!$D295,'Historical Data'!$A$2:$A$93,'Final Prices IND without CO2 '!$C295)</f>
        <v>83.777447121912402</v>
      </c>
      <c r="U295" s="10">
        <f>SUMIFS('Historical Data'!O$2:O$93,'Historical Data'!$B$2:$B$93,'Final Prices IND without CO2 '!$D295,'Historical Data'!$A$2:$A$93,'Final Prices IND without CO2 '!$C295)</f>
        <v>91.106970620059073</v>
      </c>
      <c r="V295" s="10">
        <f>SUMIFS('Historical Data'!P$2:P$93,'Historical Data'!$B$2:$B$93,'Final Prices IND without CO2 '!$D295,'Historical Data'!$A$2:$A$93,'Final Prices IND without CO2 '!$C295)</f>
        <v>94.103125356667732</v>
      </c>
      <c r="W295" s="10">
        <f>SUMIFS('Historical Data'!Q$2:Q$93,'Historical Data'!$B$2:$B$93,'Final Prices IND without CO2 '!$D295,'Historical Data'!$A$2:$A$93,'Final Prices IND without CO2 '!$C295)</f>
        <v>90.018780247434179</v>
      </c>
      <c r="X295" s="10">
        <f>SUMIFS('Historical Data'!R$2:R$93,'Historical Data'!$B$2:$B$93,'Final Prices IND without CO2 '!$D295,'Historical Data'!$A$2:$A$93,'Final Prices IND without CO2 '!$C295)</f>
        <v>87.672295063812101</v>
      </c>
      <c r="Y295" s="10">
        <f>SUMIFS('Historical Data'!S$2:S$93,'Historical Data'!$B$2:$B$93,'Final Prices IND without CO2 '!$D295,'Historical Data'!$A$2:$A$93,'Final Prices IND without CO2 '!$C295)</f>
        <v>74.087596496808089</v>
      </c>
      <c r="Z295" s="10">
        <f>SUMIFS('Historical Data'!T$2:T$93,'Historical Data'!$B$2:$B$93,'Final Prices IND without CO2 '!$D295,'Historical Data'!$A$2:$A$93,'Final Prices IND without CO2 '!$C295)</f>
        <v>68.462794558981912</v>
      </c>
      <c r="AA295" s="10">
        <f>SUMIFS('Historical Data'!U$2:U$93,'Historical Data'!$B$2:$B$93,'Final Prices IND without CO2 '!$D295,'Historical Data'!$A$2:$A$93,'Final Prices IND without CO2 '!$C295)</f>
        <v>74.489862106229722</v>
      </c>
      <c r="AB295" s="12">
        <f>AA295*'Projection of Coal-OIl-Gas-CO2'!P$29/'Projection of Coal-OIl-Gas-CO2'!O$29</f>
        <v>94.54719182687279</v>
      </c>
      <c r="AC295" s="12">
        <f>AB295*'Projection of Coal-OIl-Gas-CO2'!Q$29/'Projection of Coal-OIl-Gas-CO2'!P$29</f>
        <v>91.993126494700022</v>
      </c>
      <c r="AD295" s="12">
        <f>AC295*'Projection of Coal-OIl-Gas-CO2'!R$29/'Projection of Coal-OIl-Gas-CO2'!Q$29</f>
        <v>82.258457078060687</v>
      </c>
      <c r="AE295" s="12">
        <f>AD295*'Projection of Coal-OIl-Gas-CO2'!S$29/'Projection of Coal-OIl-Gas-CO2'!R$29</f>
        <v>78.40446463554143</v>
      </c>
      <c r="AF295" s="12">
        <f>AE295*'Projection of Coal-OIl-Gas-CO2'!T$29/'Projection of Coal-OIl-Gas-CO2'!S$29</f>
        <v>78.409765932056615</v>
      </c>
      <c r="AG295" s="12">
        <f>AF295*'Projection of Coal-OIl-Gas-CO2'!U$29/'Projection of Coal-OIl-Gas-CO2'!T$29</f>
        <v>78.403251958634129</v>
      </c>
      <c r="AH295" s="12">
        <f>AG295*'Projection of Coal-OIl-Gas-CO2'!V$29/'Projection of Coal-OIl-Gas-CO2'!U$29</f>
        <v>78.383994696911898</v>
      </c>
      <c r="AI295" s="12">
        <f>AH295*'Projection of Coal-OIl-Gas-CO2'!W$29/'Projection of Coal-OIl-Gas-CO2'!V$29</f>
        <v>78.255688760459776</v>
      </c>
      <c r="AJ295" s="12">
        <f>AI295*'Projection of Coal-OIl-Gas-CO2'!X$29/'Projection of Coal-OIl-Gas-CO2'!W$29</f>
        <v>77.422137348628766</v>
      </c>
      <c r="AK295" s="12">
        <f>AJ295*'Projection of Coal-OIl-Gas-CO2'!Y$29/'Projection of Coal-OIl-Gas-CO2'!X$29</f>
        <v>76.445353505315381</v>
      </c>
      <c r="AL295" s="12">
        <f>AK295*'Projection of Coal-OIl-Gas-CO2'!Z$29/'Projection of Coal-OIl-Gas-CO2'!Y$29</f>
        <v>75.508439801198151</v>
      </c>
      <c r="AM295" s="12">
        <f>AL295*'Projection of Coal-OIl-Gas-CO2'!AA$29/'Projection of Coal-OIl-Gas-CO2'!Z$29</f>
        <v>74.647343231372218</v>
      </c>
      <c r="AN295" s="12">
        <f>AM295*'Projection of Coal-OIl-Gas-CO2'!AB$29/'Projection of Coal-OIl-Gas-CO2'!AA$29</f>
        <v>73.830227236172092</v>
      </c>
      <c r="AO295" s="12">
        <f>AN295*'Projection of Coal-OIl-Gas-CO2'!AC$29/'Projection of Coal-OIl-Gas-CO2'!AB$29</f>
        <v>73.030217601325802</v>
      </c>
      <c r="AP295" s="12">
        <f>AO295*'Projection of Coal-OIl-Gas-CO2'!AD$29/'Projection of Coal-OIl-Gas-CO2'!AC$29</f>
        <v>72.247217991022467</v>
      </c>
      <c r="AQ295" s="12">
        <f>AP295*'Projection of Coal-OIl-Gas-CO2'!AE$29/'Projection of Coal-OIl-Gas-CO2'!AD$29</f>
        <v>71.46563047753169</v>
      </c>
      <c r="AR295" s="12">
        <f>AQ295*'Projection of Coal-OIl-Gas-CO2'!AF$29/'Projection of Coal-OIl-Gas-CO2'!AE$29</f>
        <v>70.685277174991995</v>
      </c>
      <c r="AS295" s="12">
        <f>AR295*'Projection of Coal-OIl-Gas-CO2'!AG$29/'Projection of Coal-OIl-Gas-CO2'!AF$29</f>
        <v>69.912588374418036</v>
      </c>
      <c r="AT295" s="12">
        <f>AS295*'Projection of Coal-OIl-Gas-CO2'!AH$29/'Projection of Coal-OIl-Gas-CO2'!AG$29</f>
        <v>69.152157972168339</v>
      </c>
      <c r="AU295" s="12">
        <f>AT295*'Projection of Coal-OIl-Gas-CO2'!AI$29/'Projection of Coal-OIl-Gas-CO2'!AH$29</f>
        <v>68.392743701597681</v>
      </c>
      <c r="AV295" s="12">
        <f>AU295*'Projection of Coal-OIl-Gas-CO2'!AJ$29/'Projection of Coal-OIl-Gas-CO2'!AI$29</f>
        <v>67.638732610993074</v>
      </c>
      <c r="AW295" s="12">
        <f>AV295*'Projection of Coal-OIl-Gas-CO2'!AK$29/'Projection of Coal-OIl-Gas-CO2'!AJ$29</f>
        <v>66.885693164969396</v>
      </c>
      <c r="AX295" s="12">
        <f>AW295*'Projection of Coal-OIl-Gas-CO2'!AL$29/'Projection of Coal-OIl-Gas-CO2'!AK$29</f>
        <v>66.138049933535271</v>
      </c>
      <c r="AY295" s="21">
        <f t="shared" si="310"/>
        <v>65.380895492484342</v>
      </c>
      <c r="AZ295" s="21">
        <f t="shared" si="311"/>
        <v>64.629909252010521</v>
      </c>
      <c r="BA295" s="21">
        <f t="shared" si="312"/>
        <v>63.877922773663386</v>
      </c>
      <c r="BB295" s="21">
        <f t="shared" si="313"/>
        <v>63.125389684091715</v>
      </c>
      <c r="BC295" s="21">
        <f t="shared" si="314"/>
        <v>62.371945461844689</v>
      </c>
      <c r="BD295" s="21">
        <f t="shared" si="315"/>
        <v>61.620486644059611</v>
      </c>
      <c r="BE295" s="21">
        <f t="shared" si="316"/>
        <v>60.867684004817875</v>
      </c>
      <c r="BF295" s="21">
        <f t="shared" si="317"/>
        <v>60.115071540378722</v>
      </c>
      <c r="BG295" s="21">
        <f t="shared" si="318"/>
        <v>59.362646143702705</v>
      </c>
      <c r="BH295" s="21">
        <f t="shared" si="319"/>
        <v>58.610362636971331</v>
      </c>
    </row>
    <row r="296" spans="1:60" x14ac:dyDescent="0.3">
      <c r="A296" s="9" t="s">
        <v>147</v>
      </c>
      <c r="B296" s="9" t="s">
        <v>119</v>
      </c>
      <c r="C296" s="9" t="s">
        <v>43</v>
      </c>
      <c r="D296" s="36" t="s">
        <v>83</v>
      </c>
      <c r="E296" s="36" t="s">
        <v>79</v>
      </c>
      <c r="F296" s="36" t="s">
        <v>90</v>
      </c>
      <c r="G296" s="36" t="s">
        <v>90</v>
      </c>
      <c r="H296" s="36" t="s">
        <v>80</v>
      </c>
      <c r="I296" s="9" t="s">
        <v>145</v>
      </c>
      <c r="J296" s="10">
        <f>SUMIFS('Historical Data'!D$2:D$93,'Historical Data'!$B$2:$B$93,'Final Prices IND without CO2 '!$D296,'Historical Data'!$A$2:$A$93,'Final Prices IND without CO2 '!$C296)</f>
        <v>42.063818453282472</v>
      </c>
      <c r="K296" s="10">
        <f>SUMIFS('Historical Data'!E$2:E$93,'Historical Data'!$B$2:$B$93,'Final Prices IND without CO2 '!$D296,'Historical Data'!$A$2:$A$93,'Final Prices IND without CO2 '!$C296)</f>
        <v>47.656672730620706</v>
      </c>
      <c r="L296" s="10">
        <f>SUMIFS('Historical Data'!F$2:F$93,'Historical Data'!$B$2:$B$93,'Final Prices IND without CO2 '!$D296,'Historical Data'!$A$2:$A$93,'Final Prices IND without CO2 '!$C296)</f>
        <v>47.050595230681381</v>
      </c>
      <c r="M296" s="10">
        <f>SUMIFS('Historical Data'!G$2:G$93,'Historical Data'!$B$2:$B$93,'Final Prices IND without CO2 '!$D296,'Historical Data'!$A$2:$A$93,'Final Prices IND without CO2 '!$C296)</f>
        <v>45.914041230614593</v>
      </c>
      <c r="N296" s="10">
        <f>SUMIFS('Historical Data'!H$2:H$93,'Historical Data'!$B$2:$B$93,'Final Prices IND without CO2 '!$D296,'Historical Data'!$A$2:$A$93,'Final Prices IND without CO2 '!$C296)</f>
        <v>50.564233341155109</v>
      </c>
      <c r="O296" s="10">
        <f>SUMIFS('Historical Data'!I$2:I$93,'Historical Data'!$B$2:$B$93,'Final Prices IND without CO2 '!$D296,'Historical Data'!$A$2:$A$93,'Final Prices IND without CO2 '!$C296)</f>
        <v>57.543950828420655</v>
      </c>
      <c r="P296" s="10">
        <f>SUMIFS('Historical Data'!J$2:J$93,'Historical Data'!$B$2:$B$93,'Final Prices IND without CO2 '!$D296,'Historical Data'!$A$2:$A$93,'Final Prices IND without CO2 '!$C296)</f>
        <v>61.119074010058021</v>
      </c>
      <c r="Q296" s="10">
        <f>SUMIFS('Historical Data'!K$2:K$93,'Historical Data'!$B$2:$B$93,'Final Prices IND without CO2 '!$D296,'Historical Data'!$A$2:$A$93,'Final Prices IND without CO2 '!$C296)</f>
        <v>60.893149571133186</v>
      </c>
      <c r="R296" s="10">
        <f>SUMIFS('Historical Data'!L$2:L$93,'Historical Data'!$B$2:$B$93,'Final Prices IND without CO2 '!$D296,'Historical Data'!$A$2:$A$93,'Final Prices IND without CO2 '!$C296)</f>
        <v>68.665425151496521</v>
      </c>
      <c r="S296" s="10">
        <f>SUMIFS('Historical Data'!M$2:M$93,'Historical Data'!$B$2:$B$93,'Final Prices IND without CO2 '!$D296,'Historical Data'!$A$2:$A$93,'Final Prices IND without CO2 '!$C296)</f>
        <v>63.576541426181883</v>
      </c>
      <c r="T296" s="10">
        <f>SUMIFS('Historical Data'!N$2:N$93,'Historical Data'!$B$2:$B$93,'Final Prices IND without CO2 '!$D296,'Historical Data'!$A$2:$A$93,'Final Prices IND without CO2 '!$C296)</f>
        <v>69.48151673776637</v>
      </c>
      <c r="U296" s="10">
        <f>SUMIFS('Historical Data'!O$2:O$93,'Historical Data'!$B$2:$B$93,'Final Prices IND without CO2 '!$D296,'Historical Data'!$A$2:$A$93,'Final Prices IND without CO2 '!$C296)</f>
        <v>75.560317502311605</v>
      </c>
      <c r="V296" s="10">
        <f>SUMIFS('Historical Data'!P$2:P$93,'Historical Data'!$B$2:$B$93,'Final Prices IND without CO2 '!$D296,'Historical Data'!$A$2:$A$93,'Final Prices IND without CO2 '!$C296)</f>
        <v>78.045203144358851</v>
      </c>
      <c r="W296" s="10">
        <f>SUMIFS('Historical Data'!Q$2:Q$93,'Historical Data'!$B$2:$B$93,'Final Prices IND without CO2 '!$D296,'Historical Data'!$A$2:$A$93,'Final Prices IND without CO2 '!$C296)</f>
        <v>74.657817841759922</v>
      </c>
      <c r="X296" s="10">
        <f>SUMIFS('Historical Data'!R$2:R$93,'Historical Data'!$B$2:$B$93,'Final Prices IND without CO2 '!$D296,'Historical Data'!$A$2:$A$93,'Final Prices IND without CO2 '!$C296)</f>
        <v>72.711741001730317</v>
      </c>
      <c r="Y296" s="10">
        <f>SUMIFS('Historical Data'!S$2:S$93,'Historical Data'!$B$2:$B$93,'Final Prices IND without CO2 '!$D296,'Historical Data'!$A$2:$A$93,'Final Prices IND without CO2 '!$C296)</f>
        <v>61.445159203322639</v>
      </c>
      <c r="Z296" s="10">
        <f>SUMIFS('Historical Data'!T$2:T$93,'Historical Data'!$B$2:$B$93,'Final Prices IND without CO2 '!$D296,'Historical Data'!$A$2:$A$93,'Final Prices IND without CO2 '!$C296)</f>
        <v>56.780183324778953</v>
      </c>
      <c r="AA296" s="10">
        <f>SUMIFS('Historical Data'!U$2:U$93,'Historical Data'!$B$2:$B$93,'Final Prices IND without CO2 '!$D296,'Historical Data'!$A$2:$A$93,'Final Prices IND without CO2 '!$C296)</f>
        <v>61.778781504243121</v>
      </c>
      <c r="AB296" s="12">
        <f>AA296*'Projection of Coal-OIl-Gas-CO2'!P$29/'Projection of Coal-OIl-Gas-CO2'!O$29</f>
        <v>78.413493333928997</v>
      </c>
      <c r="AC296" s="12">
        <f>AB296*'Projection of Coal-OIl-Gas-CO2'!Q$29/'Projection of Coal-OIl-Gas-CO2'!P$29</f>
        <v>76.295258185650113</v>
      </c>
      <c r="AD296" s="12">
        <f>AC296*'Projection of Coal-OIl-Gas-CO2'!R$29/'Projection of Coal-OIl-Gas-CO2'!Q$29</f>
        <v>68.221729816797037</v>
      </c>
      <c r="AE296" s="12">
        <f>AD296*'Projection of Coal-OIl-Gas-CO2'!S$29/'Projection of Coal-OIl-Gas-CO2'!R$29</f>
        <v>65.025389398206187</v>
      </c>
      <c r="AF296" s="12">
        <f>AE296*'Projection of Coal-OIl-Gas-CO2'!T$29/'Projection of Coal-OIl-Gas-CO2'!S$29</f>
        <v>65.029786072194312</v>
      </c>
      <c r="AG296" s="12">
        <f>AF296*'Projection of Coal-OIl-Gas-CO2'!U$29/'Projection of Coal-OIl-Gas-CO2'!T$29</f>
        <v>65.024383654611384</v>
      </c>
      <c r="AH296" s="12">
        <f>AG296*'Projection of Coal-OIl-Gas-CO2'!V$29/'Projection of Coal-OIl-Gas-CO2'!U$29</f>
        <v>65.008412485774855</v>
      </c>
      <c r="AI296" s="12">
        <f>AH296*'Projection of Coal-OIl-Gas-CO2'!W$29/'Projection of Coal-OIl-Gas-CO2'!V$29</f>
        <v>64.90200089915561</v>
      </c>
      <c r="AJ296" s="12">
        <f>AI296*'Projection of Coal-OIl-Gas-CO2'!X$29/'Projection of Coal-OIl-Gas-CO2'!W$29</f>
        <v>64.210688160911801</v>
      </c>
      <c r="AK296" s="12">
        <f>AJ296*'Projection of Coal-OIl-Gas-CO2'!Y$29/'Projection of Coal-OIl-Gas-CO2'!X$29</f>
        <v>63.400584424286862</v>
      </c>
      <c r="AL296" s="12">
        <f>AK296*'Projection of Coal-OIl-Gas-CO2'!Z$29/'Projection of Coal-OIl-Gas-CO2'!Y$29</f>
        <v>62.623547316439286</v>
      </c>
      <c r="AM296" s="12">
        <f>AL296*'Projection of Coal-OIl-Gas-CO2'!AA$29/'Projection of Coal-OIl-Gas-CO2'!Z$29</f>
        <v>61.909389774229517</v>
      </c>
      <c r="AN296" s="12">
        <f>AM296*'Projection of Coal-OIl-Gas-CO2'!AB$29/'Projection of Coal-OIl-Gas-CO2'!AA$29</f>
        <v>61.231707884322134</v>
      </c>
      <c r="AO296" s="12">
        <f>AN296*'Projection of Coal-OIl-Gas-CO2'!AC$29/'Projection of Coal-OIl-Gas-CO2'!AB$29</f>
        <v>60.568213295461497</v>
      </c>
      <c r="AP296" s="12">
        <f>AO296*'Projection of Coal-OIl-Gas-CO2'!AD$29/'Projection of Coal-OIl-Gas-CO2'!AC$29</f>
        <v>59.918826110748327</v>
      </c>
      <c r="AQ296" s="12">
        <f>AP296*'Projection of Coal-OIl-Gas-CO2'!AE$29/'Projection of Coal-OIl-Gas-CO2'!AD$29</f>
        <v>59.270610060173134</v>
      </c>
      <c r="AR296" s="12">
        <f>AQ296*'Projection of Coal-OIl-Gas-CO2'!AF$29/'Projection of Coal-OIl-Gas-CO2'!AE$29</f>
        <v>58.623417612629552</v>
      </c>
      <c r="AS296" s="12">
        <f>AR296*'Projection of Coal-OIl-Gas-CO2'!AG$29/'Projection of Coal-OIl-Gas-CO2'!AF$29</f>
        <v>57.982581783005401</v>
      </c>
      <c r="AT296" s="12">
        <f>AS296*'Projection of Coal-OIl-Gas-CO2'!AH$29/'Projection of Coal-OIl-Gas-CO2'!AG$29</f>
        <v>57.351912557134469</v>
      </c>
      <c r="AU296" s="12">
        <f>AT296*'Projection of Coal-OIl-Gas-CO2'!AI$29/'Projection of Coal-OIl-Gas-CO2'!AH$29</f>
        <v>56.722086068452256</v>
      </c>
      <c r="AV296" s="12">
        <f>AU296*'Projection of Coal-OIl-Gas-CO2'!AJ$29/'Projection of Coal-OIl-Gas-CO2'!AI$29</f>
        <v>56.096740751638443</v>
      </c>
      <c r="AW296" s="12">
        <f>AV296*'Projection of Coal-OIl-Gas-CO2'!AK$29/'Projection of Coal-OIl-Gas-CO2'!AJ$29</f>
        <v>55.472201276271598</v>
      </c>
      <c r="AX296" s="12">
        <f>AW296*'Projection of Coal-OIl-Gas-CO2'!AL$29/'Projection of Coal-OIl-Gas-CO2'!AK$29</f>
        <v>54.852137195980703</v>
      </c>
      <c r="AY296" s="21">
        <f t="shared" si="310"/>
        <v>54.224184915549131</v>
      </c>
      <c r="AZ296" s="21">
        <f t="shared" si="311"/>
        <v>53.601348283139259</v>
      </c>
      <c r="BA296" s="21">
        <f t="shared" si="312"/>
        <v>52.977682095199498</v>
      </c>
      <c r="BB296" s="21">
        <f t="shared" si="313"/>
        <v>52.353562570732265</v>
      </c>
      <c r="BC296" s="21">
        <f t="shared" si="314"/>
        <v>51.728687390866298</v>
      </c>
      <c r="BD296" s="21">
        <f t="shared" si="315"/>
        <v>51.105458822565197</v>
      </c>
      <c r="BE296" s="21">
        <f t="shared" si="316"/>
        <v>50.481115744856197</v>
      </c>
      <c r="BF296" s="21">
        <f t="shared" si="317"/>
        <v>49.856930390187699</v>
      </c>
      <c r="BG296" s="21">
        <f t="shared" si="318"/>
        <v>49.232900181711784</v>
      </c>
      <c r="BH296" s="21">
        <f t="shared" si="319"/>
        <v>48.608987650831523</v>
      </c>
    </row>
    <row r="297" spans="1:60" x14ac:dyDescent="0.3">
      <c r="A297" s="9" t="s">
        <v>147</v>
      </c>
      <c r="B297" s="9" t="s">
        <v>119</v>
      </c>
      <c r="C297" s="9" t="s">
        <v>45</v>
      </c>
      <c r="D297" s="36" t="s">
        <v>83</v>
      </c>
      <c r="E297" s="36" t="s">
        <v>79</v>
      </c>
      <c r="F297" s="36" t="s">
        <v>90</v>
      </c>
      <c r="G297" s="36" t="s">
        <v>90</v>
      </c>
      <c r="H297" s="36" t="s">
        <v>80</v>
      </c>
      <c r="I297" s="9" t="s">
        <v>145</v>
      </c>
      <c r="J297" s="10">
        <f>SUMIFS('Historical Data'!D$2:D$93,'Historical Data'!$B$2:$B$93,'Final Prices IND without CO2 '!$D297,'Historical Data'!$A$2:$A$93,'Final Prices IND without CO2 '!$C297)</f>
        <v>29.412124651298825</v>
      </c>
      <c r="K297" s="10">
        <f>SUMIFS('Historical Data'!E$2:E$93,'Historical Data'!$B$2:$B$93,'Final Prices IND without CO2 '!$D297,'Historical Data'!$A$2:$A$93,'Final Prices IND without CO2 '!$C297)</f>
        <v>26.119642012011262</v>
      </c>
      <c r="L297" s="10">
        <f>SUMIFS('Historical Data'!F$2:F$93,'Historical Data'!$B$2:$B$93,'Final Prices IND without CO2 '!$D297,'Historical Data'!$A$2:$A$93,'Final Prices IND without CO2 '!$C297)</f>
        <v>24.814323116475634</v>
      </c>
      <c r="M297" s="10">
        <f>SUMIFS('Historical Data'!G$2:G$93,'Historical Data'!$B$2:$B$93,'Final Prices IND without CO2 '!$D297,'Historical Data'!$A$2:$A$93,'Final Prices IND without CO2 '!$C297)</f>
        <v>26.52312459178307</v>
      </c>
      <c r="N297" s="10">
        <f>SUMIFS('Historical Data'!H$2:H$93,'Historical Data'!$B$2:$B$93,'Final Prices IND without CO2 '!$D297,'Historical Data'!$A$2:$A$93,'Final Prices IND without CO2 '!$C297)</f>
        <v>23.020114837095857</v>
      </c>
      <c r="O297" s="10">
        <f>SUMIFS('Historical Data'!I$2:I$93,'Historical Data'!$B$2:$B$93,'Final Prices IND without CO2 '!$D297,'Historical Data'!$A$2:$A$93,'Final Prices IND without CO2 '!$C297)</f>
        <v>33.540604634886947</v>
      </c>
      <c r="P297" s="10">
        <f>SUMIFS('Historical Data'!J$2:J$93,'Historical Data'!$B$2:$B$93,'Final Prices IND without CO2 '!$D297,'Historical Data'!$A$2:$A$93,'Final Prices IND without CO2 '!$C297)</f>
        <v>37.705182235408977</v>
      </c>
      <c r="Q297" s="10">
        <f>SUMIFS('Historical Data'!K$2:K$93,'Historical Data'!$B$2:$B$93,'Final Prices IND without CO2 '!$D297,'Historical Data'!$A$2:$A$93,'Final Prices IND without CO2 '!$C297)</f>
        <v>40.455456430186004</v>
      </c>
      <c r="R297" s="10">
        <f>SUMIFS('Historical Data'!L$2:L$93,'Historical Data'!$B$2:$B$93,'Final Prices IND without CO2 '!$D297,'Historical Data'!$A$2:$A$93,'Final Prices IND without CO2 '!$C297)</f>
        <v>56.711501222852498</v>
      </c>
      <c r="S297" s="10">
        <f>SUMIFS('Historical Data'!M$2:M$93,'Historical Data'!$B$2:$B$93,'Final Prices IND without CO2 '!$D297,'Historical Data'!$A$2:$A$93,'Final Prices IND without CO2 '!$C297)</f>
        <v>41.076592843811071</v>
      </c>
      <c r="T297" s="10">
        <f>SUMIFS('Historical Data'!N$2:N$93,'Historical Data'!$B$2:$B$93,'Final Prices IND without CO2 '!$D297,'Historical Data'!$A$2:$A$93,'Final Prices IND without CO2 '!$C297)</f>
        <v>54.249570204427982</v>
      </c>
      <c r="U297" s="10">
        <f>SUMIFS('Historical Data'!O$2:O$93,'Historical Data'!$B$2:$B$93,'Final Prices IND without CO2 '!$D297,'Historical Data'!$A$2:$A$93,'Final Prices IND without CO2 '!$C297)</f>
        <v>61.859382111141748</v>
      </c>
      <c r="V297" s="10">
        <f>SUMIFS('Historical Data'!P$2:P$93,'Historical Data'!$B$2:$B$93,'Final Prices IND without CO2 '!$D297,'Historical Data'!$A$2:$A$93,'Final Prices IND without CO2 '!$C297)</f>
        <v>66.174758972898218</v>
      </c>
      <c r="W297" s="10">
        <f>SUMIFS('Historical Data'!Q$2:Q$93,'Historical Data'!$B$2:$B$93,'Final Prices IND without CO2 '!$D297,'Historical Data'!$A$2:$A$93,'Final Prices IND without CO2 '!$C297)</f>
        <v>62.1949945171392</v>
      </c>
      <c r="X297" s="10">
        <f>SUMIFS('Historical Data'!R$2:R$93,'Historical Data'!$B$2:$B$93,'Final Prices IND without CO2 '!$D297,'Historical Data'!$A$2:$A$93,'Final Prices IND without CO2 '!$C297)</f>
        <v>59.233957845035974</v>
      </c>
      <c r="Y297" s="10">
        <f>SUMIFS('Historical Data'!S$2:S$93,'Historical Data'!$B$2:$B$93,'Final Prices IND without CO2 '!$D297,'Historical Data'!$A$2:$A$93,'Final Prices IND without CO2 '!$C297)</f>
        <v>45.008916746931789</v>
      </c>
      <c r="Z297" s="10">
        <f>SUMIFS('Historical Data'!T$2:T$93,'Historical Data'!$B$2:$B$93,'Final Prices IND without CO2 '!$D297,'Historical Data'!$A$2:$A$93,'Final Prices IND without CO2 '!$C297)</f>
        <v>41.556419102929283</v>
      </c>
      <c r="AA297" s="10">
        <f>SUMIFS('Historical Data'!U$2:U$93,'Historical Data'!$B$2:$B$93,'Final Prices IND without CO2 '!$D297,'Historical Data'!$A$2:$A$93,'Final Prices IND without CO2 '!$C297)</f>
        <v>50.977354965059426</v>
      </c>
      <c r="AB297" s="12">
        <f>AA297*'Projection of Coal-OIl-Gas-CO2'!P$29/'Projection of Coal-OIl-Gas-CO2'!O$29</f>
        <v>64.703647213557858</v>
      </c>
      <c r="AC297" s="12">
        <f>AB297*'Projection of Coal-OIl-Gas-CO2'!Q$29/'Projection of Coal-OIl-Gas-CO2'!P$29</f>
        <v>62.955765134565056</v>
      </c>
      <c r="AD297" s="12">
        <f>AC297*'Projection of Coal-OIl-Gas-CO2'!R$29/'Projection of Coal-OIl-Gas-CO2'!Q$29</f>
        <v>56.29381565193836</v>
      </c>
      <c r="AE297" s="12">
        <f>AD297*'Projection of Coal-OIl-Gas-CO2'!S$29/'Projection of Coal-OIl-Gas-CO2'!R$29</f>
        <v>53.656324653568937</v>
      </c>
      <c r="AF297" s="12">
        <f>AE297*'Projection of Coal-OIl-Gas-CO2'!T$29/'Projection of Coal-OIl-Gas-CO2'!S$29</f>
        <v>53.659952611341829</v>
      </c>
      <c r="AG297" s="12">
        <f>AF297*'Projection of Coal-OIl-Gas-CO2'!U$29/'Projection of Coal-OIl-Gas-CO2'!T$29</f>
        <v>53.65549475458117</v>
      </c>
      <c r="AH297" s="12">
        <f>AG297*'Projection of Coal-OIl-Gas-CO2'!V$29/'Projection of Coal-OIl-Gas-CO2'!U$29</f>
        <v>53.642315991207042</v>
      </c>
      <c r="AI297" s="12">
        <f>AH297*'Projection of Coal-OIl-Gas-CO2'!W$29/'Projection of Coal-OIl-Gas-CO2'!V$29</f>
        <v>53.554509448387606</v>
      </c>
      <c r="AJ297" s="12">
        <f>AI297*'Projection of Coal-OIl-Gas-CO2'!X$29/'Projection of Coal-OIl-Gas-CO2'!W$29</f>
        <v>52.98406610212475</v>
      </c>
      <c r="AK297" s="12">
        <f>AJ297*'Projection of Coal-OIl-Gas-CO2'!Y$29/'Projection of Coal-OIl-Gas-CO2'!X$29</f>
        <v>52.315601222518573</v>
      </c>
      <c r="AL297" s="12">
        <f>AK297*'Projection of Coal-OIl-Gas-CO2'!Z$29/'Projection of Coal-OIl-Gas-CO2'!Y$29</f>
        <v>51.674421589264576</v>
      </c>
      <c r="AM297" s="12">
        <f>AL297*'Projection of Coal-OIl-Gas-CO2'!AA$29/'Projection of Coal-OIl-Gas-CO2'!Z$29</f>
        <v>51.085127633576874</v>
      </c>
      <c r="AN297" s="12">
        <f>AM297*'Projection of Coal-OIl-Gas-CO2'!AB$29/'Projection of Coal-OIl-Gas-CO2'!AA$29</f>
        <v>50.5259319127479</v>
      </c>
      <c r="AO297" s="12">
        <f>AN297*'Projection of Coal-OIl-Gas-CO2'!AC$29/'Projection of Coal-OIl-Gas-CO2'!AB$29</f>
        <v>49.978442979651646</v>
      </c>
      <c r="AP297" s="12">
        <f>AO297*'Projection of Coal-OIl-Gas-CO2'!AD$29/'Projection of Coal-OIl-Gas-CO2'!AC$29</f>
        <v>49.442594906594231</v>
      </c>
      <c r="AQ297" s="12">
        <f>AP297*'Projection of Coal-OIl-Gas-CO2'!AE$29/'Projection of Coal-OIl-Gas-CO2'!AD$29</f>
        <v>48.907713206119915</v>
      </c>
      <c r="AR297" s="12">
        <f>AQ297*'Projection of Coal-OIl-Gas-CO2'!AF$29/'Projection of Coal-OIl-Gas-CO2'!AE$29</f>
        <v>48.373676141519205</v>
      </c>
      <c r="AS297" s="12">
        <f>AR297*'Projection of Coal-OIl-Gas-CO2'!AG$29/'Projection of Coal-OIl-Gas-CO2'!AF$29</f>
        <v>47.84488430125225</v>
      </c>
      <c r="AT297" s="12">
        <f>AS297*'Projection of Coal-OIl-Gas-CO2'!AH$29/'Projection of Coal-OIl-Gas-CO2'!AG$29</f>
        <v>47.324481531726057</v>
      </c>
      <c r="AU297" s="12">
        <f>AT297*'Projection of Coal-OIl-Gas-CO2'!AI$29/'Projection of Coal-OIl-Gas-CO2'!AH$29</f>
        <v>46.804774154885926</v>
      </c>
      <c r="AV297" s="12">
        <f>AU297*'Projection of Coal-OIl-Gas-CO2'!AJ$29/'Projection of Coal-OIl-Gas-CO2'!AI$29</f>
        <v>46.288764460056221</v>
      </c>
      <c r="AW297" s="12">
        <f>AV297*'Projection of Coal-OIl-Gas-CO2'!AK$29/'Projection of Coal-OIl-Gas-CO2'!AJ$29</f>
        <v>45.77341971303688</v>
      </c>
      <c r="AX297" s="12">
        <f>AW297*'Projection of Coal-OIl-Gas-CO2'!AL$29/'Projection of Coal-OIl-Gas-CO2'!AK$29</f>
        <v>45.26176788125219</v>
      </c>
      <c r="AY297" s="21">
        <f t="shared" si="310"/>
        <v>44.743607025352503</v>
      </c>
      <c r="AZ297" s="21">
        <f t="shared" si="311"/>
        <v>44.22966739555568</v>
      </c>
      <c r="BA297" s="21">
        <f t="shared" si="312"/>
        <v>43.715043250045255</v>
      </c>
      <c r="BB297" s="21">
        <f t="shared" si="313"/>
        <v>43.200045029544526</v>
      </c>
      <c r="BC297" s="21">
        <f t="shared" si="314"/>
        <v>42.684423272733284</v>
      </c>
      <c r="BD297" s="21">
        <f t="shared" si="315"/>
        <v>42.170160233271417</v>
      </c>
      <c r="BE297" s="21">
        <f t="shared" si="316"/>
        <v>41.654977545665815</v>
      </c>
      <c r="BF297" s="21">
        <f t="shared" si="317"/>
        <v>41.139925004742508</v>
      </c>
      <c r="BG297" s="21">
        <f t="shared" si="318"/>
        <v>40.625000484190195</v>
      </c>
      <c r="BH297" s="21">
        <f t="shared" si="319"/>
        <v>40.110173066435891</v>
      </c>
    </row>
    <row r="298" spans="1:60" x14ac:dyDescent="0.3">
      <c r="A298" s="9" t="s">
        <v>147</v>
      </c>
      <c r="B298" s="9" t="s">
        <v>119</v>
      </c>
      <c r="C298" s="9" t="s">
        <v>47</v>
      </c>
      <c r="D298" s="36" t="s">
        <v>83</v>
      </c>
      <c r="E298" s="36" t="s">
        <v>79</v>
      </c>
      <c r="F298" s="36" t="s">
        <v>90</v>
      </c>
      <c r="G298" s="36" t="s">
        <v>90</v>
      </c>
      <c r="H298" s="36" t="s">
        <v>80</v>
      </c>
      <c r="I298" s="9" t="s">
        <v>145</v>
      </c>
      <c r="J298" s="10">
        <f>SUMIFS('Historical Data'!D$2:D$93,'Historical Data'!$B$2:$B$93,'Final Prices IND without CO2 '!$D298,'Historical Data'!$A$2:$A$93,'Final Prices IND without CO2 '!$C298)</f>
        <v>21.815997094637854</v>
      </c>
      <c r="K298" s="10">
        <f>SUMIFS('Historical Data'!E$2:E$93,'Historical Data'!$B$2:$B$93,'Final Prices IND without CO2 '!$D298,'Historical Data'!$A$2:$A$93,'Final Prices IND without CO2 '!$C298)</f>
        <v>20.950731175656223</v>
      </c>
      <c r="L298" s="10">
        <f>SUMIFS('Historical Data'!F$2:F$93,'Historical Data'!$B$2:$B$93,'Final Prices IND without CO2 '!$D298,'Historical Data'!$A$2:$A$93,'Final Prices IND without CO2 '!$C298)</f>
        <v>25.370741221981504</v>
      </c>
      <c r="M298" s="10">
        <f>SUMIFS('Historical Data'!G$2:G$93,'Historical Data'!$B$2:$B$93,'Final Prices IND without CO2 '!$D298,'Historical Data'!$A$2:$A$93,'Final Prices IND without CO2 '!$C298)</f>
        <v>25.823699337356889</v>
      </c>
      <c r="N298" s="10">
        <f>SUMIFS('Historical Data'!H$2:H$93,'Historical Data'!$B$2:$B$93,'Final Prices IND without CO2 '!$D298,'Historical Data'!$A$2:$A$93,'Final Prices IND without CO2 '!$C298)</f>
        <v>24.825118256344545</v>
      </c>
      <c r="O298" s="10">
        <f>SUMIFS('Historical Data'!I$2:I$93,'Historical Data'!$B$2:$B$93,'Final Prices IND without CO2 '!$D298,'Historical Data'!$A$2:$A$93,'Final Prices IND without CO2 '!$C298)</f>
        <v>33.097898838073199</v>
      </c>
      <c r="P298" s="10">
        <f>SUMIFS('Historical Data'!J$2:J$93,'Historical Data'!$B$2:$B$93,'Final Prices IND without CO2 '!$D298,'Historical Data'!$A$2:$A$93,'Final Prices IND without CO2 '!$C298)</f>
        <v>36.932738759971684</v>
      </c>
      <c r="Q298" s="10">
        <f>SUMIFS('Historical Data'!K$2:K$93,'Historical Data'!$B$2:$B$93,'Final Prices IND without CO2 '!$D298,'Historical Data'!$A$2:$A$93,'Final Prices IND without CO2 '!$C298)</f>
        <v>44.066224969550042</v>
      </c>
      <c r="R298" s="10">
        <f>SUMIFS('Historical Data'!L$2:L$93,'Historical Data'!$B$2:$B$93,'Final Prices IND without CO2 '!$D298,'Historical Data'!$A$2:$A$93,'Final Prices IND without CO2 '!$C298)</f>
        <v>43.040634150909497</v>
      </c>
      <c r="S298" s="10">
        <f>SUMIFS('Historical Data'!M$2:M$93,'Historical Data'!$B$2:$B$93,'Final Prices IND without CO2 '!$D298,'Historical Data'!$A$2:$A$93,'Final Prices IND without CO2 '!$C298)</f>
        <v>37.595821252357453</v>
      </c>
      <c r="T298" s="10">
        <f>SUMIFS('Historical Data'!N$2:N$93,'Historical Data'!$B$2:$B$93,'Final Prices IND without CO2 '!$D298,'Historical Data'!$A$2:$A$93,'Final Prices IND without CO2 '!$C298)</f>
        <v>57.245943820596032</v>
      </c>
      <c r="U298" s="10">
        <f>SUMIFS('Historical Data'!O$2:O$93,'Historical Data'!$B$2:$B$93,'Final Prices IND without CO2 '!$D298,'Historical Data'!$A$2:$A$93,'Final Prices IND without CO2 '!$C298)</f>
        <v>67.396658490760728</v>
      </c>
      <c r="V298" s="10">
        <f>SUMIFS('Historical Data'!P$2:P$93,'Historical Data'!$B$2:$B$93,'Final Prices IND without CO2 '!$D298,'Historical Data'!$A$2:$A$93,'Final Prices IND without CO2 '!$C298)</f>
        <v>70.491142680627888</v>
      </c>
      <c r="W298" s="10">
        <f>SUMIFS('Historical Data'!Q$2:Q$93,'Historical Data'!$B$2:$B$93,'Final Prices IND without CO2 '!$D298,'Historical Data'!$A$2:$A$93,'Final Prices IND without CO2 '!$C298)</f>
        <v>64.14983412756105</v>
      </c>
      <c r="X298" s="10">
        <f>SUMIFS('Historical Data'!R$2:R$93,'Historical Data'!$B$2:$B$93,'Final Prices IND without CO2 '!$D298,'Historical Data'!$A$2:$A$93,'Final Prices IND without CO2 '!$C298)</f>
        <v>55.556394991332169</v>
      </c>
      <c r="Y298" s="10">
        <f>SUMIFS('Historical Data'!S$2:S$93,'Historical Data'!$B$2:$B$93,'Final Prices IND without CO2 '!$D298,'Historical Data'!$A$2:$A$93,'Final Prices IND without CO2 '!$C298)</f>
        <v>38.347234779728957</v>
      </c>
      <c r="Z298" s="10">
        <f>SUMIFS('Historical Data'!T$2:T$93,'Historical Data'!$B$2:$B$93,'Final Prices IND without CO2 '!$D298,'Historical Data'!$A$2:$A$93,'Final Prices IND without CO2 '!$C298)</f>
        <v>32.334420669388351</v>
      </c>
      <c r="AA298" s="10">
        <f>SUMIFS('Historical Data'!U$2:U$93,'Historical Data'!$B$2:$B$93,'Final Prices IND without CO2 '!$D298,'Historical Data'!$A$2:$A$93,'Final Prices IND without CO2 '!$C298)</f>
        <v>36.20849256351115</v>
      </c>
      <c r="AB298" s="12">
        <f>AA298*'Projection of Coal-OIl-Gas-CO2'!P$29/'Projection of Coal-OIl-Gas-CO2'!O$29</f>
        <v>45.95808336015002</v>
      </c>
      <c r="AC298" s="12">
        <f>AB298*'Projection of Coal-OIl-Gas-CO2'!Q$29/'Projection of Coal-OIl-Gas-CO2'!P$29</f>
        <v>44.716587497869916</v>
      </c>
      <c r="AD298" s="12">
        <f>AC298*'Projection of Coal-OIl-Gas-CO2'!R$29/'Projection of Coal-OIl-Gas-CO2'!Q$29</f>
        <v>39.984699221879325</v>
      </c>
      <c r="AE298" s="12">
        <f>AD298*'Projection of Coal-OIl-Gas-CO2'!S$29/'Projection of Coal-OIl-Gas-CO2'!R$29</f>
        <v>38.111326755492172</v>
      </c>
      <c r="AF298" s="12">
        <f>AE298*'Projection of Coal-OIl-Gas-CO2'!T$29/'Projection of Coal-OIl-Gas-CO2'!S$29</f>
        <v>38.113903642467385</v>
      </c>
      <c r="AG298" s="12">
        <f>AF298*'Projection of Coal-OIl-Gas-CO2'!U$29/'Projection of Coal-OIl-Gas-CO2'!T$29</f>
        <v>38.110737290006014</v>
      </c>
      <c r="AH298" s="12">
        <f>AG298*'Projection of Coal-OIl-Gas-CO2'!V$29/'Projection of Coal-OIl-Gas-CO2'!U$29</f>
        <v>38.10137660120693</v>
      </c>
      <c r="AI298" s="12">
        <f>AH298*'Projection of Coal-OIl-Gas-CO2'!W$29/'Projection of Coal-OIl-Gas-CO2'!V$29</f>
        <v>38.039008858610551</v>
      </c>
      <c r="AJ298" s="12">
        <f>AI298*'Projection of Coal-OIl-Gas-CO2'!X$29/'Projection of Coal-OIl-Gas-CO2'!W$29</f>
        <v>37.633831036512483</v>
      </c>
      <c r="AK298" s="12">
        <f>AJ298*'Projection of Coal-OIl-Gas-CO2'!Y$29/'Projection of Coal-OIl-Gas-CO2'!X$29</f>
        <v>37.15902990885926</v>
      </c>
      <c r="AL298" s="12">
        <f>AK298*'Projection of Coal-OIl-Gas-CO2'!Z$29/'Projection of Coal-OIl-Gas-CO2'!Y$29</f>
        <v>36.703609104887292</v>
      </c>
      <c r="AM298" s="12">
        <f>AL298*'Projection of Coal-OIl-Gas-CO2'!AA$29/'Projection of Coal-OIl-Gas-CO2'!Z$29</f>
        <v>36.285041962145868</v>
      </c>
      <c r="AN298" s="12">
        <f>AM298*'Projection of Coal-OIl-Gas-CO2'!AB$29/'Projection of Coal-OIl-Gas-CO2'!AA$29</f>
        <v>35.887853168944233</v>
      </c>
      <c r="AO298" s="12">
        <f>AN298*'Projection of Coal-OIl-Gas-CO2'!AC$29/'Projection of Coal-OIl-Gas-CO2'!AB$29</f>
        <v>35.4989795411107</v>
      </c>
      <c r="AP298" s="12">
        <f>AO298*'Projection of Coal-OIl-Gas-CO2'!AD$29/'Projection of Coal-OIl-Gas-CO2'!AC$29</f>
        <v>35.11837425113891</v>
      </c>
      <c r="AQ298" s="12">
        <f>AP298*'Projection of Coal-OIl-Gas-CO2'!AE$29/'Projection of Coal-OIl-Gas-CO2'!AD$29</f>
        <v>34.738455361913353</v>
      </c>
      <c r="AR298" s="12">
        <f>AQ298*'Projection of Coal-OIl-Gas-CO2'!AF$29/'Projection of Coal-OIl-Gas-CO2'!AE$29</f>
        <v>34.359136405575036</v>
      </c>
      <c r="AS298" s="12">
        <f>AR298*'Projection of Coal-OIl-Gas-CO2'!AG$29/'Projection of Coal-OIl-Gas-CO2'!AF$29</f>
        <v>33.983543057723331</v>
      </c>
      <c r="AT298" s="12">
        <f>AS298*'Projection of Coal-OIl-Gas-CO2'!AH$29/'Projection of Coal-OIl-Gas-CO2'!AG$29</f>
        <v>33.613908347893158</v>
      </c>
      <c r="AU298" s="12">
        <f>AT298*'Projection of Coal-OIl-Gas-CO2'!AI$29/'Projection of Coal-OIl-Gas-CO2'!AH$29</f>
        <v>33.244767565629814</v>
      </c>
      <c r="AV298" s="12">
        <f>AU298*'Projection of Coal-OIl-Gas-CO2'!AJ$29/'Projection of Coal-OIl-Gas-CO2'!AI$29</f>
        <v>32.878253194479186</v>
      </c>
      <c r="AW298" s="12">
        <f>AV298*'Projection of Coal-OIl-Gas-CO2'!AK$29/'Projection of Coal-OIl-Gas-CO2'!AJ$29</f>
        <v>32.512211126331785</v>
      </c>
      <c r="AX298" s="12">
        <f>AW298*'Projection of Coal-OIl-Gas-CO2'!AL$29/'Projection of Coal-OIl-Gas-CO2'!AK$29</f>
        <v>32.148792083523837</v>
      </c>
      <c r="AY298" s="21">
        <f t="shared" si="310"/>
        <v>31.780749773160437</v>
      </c>
      <c r="AZ298" s="21">
        <f t="shared" si="311"/>
        <v>31.415705739856776</v>
      </c>
      <c r="BA298" s="21">
        <f t="shared" si="312"/>
        <v>31.050175504745539</v>
      </c>
      <c r="BB298" s="21">
        <f t="shared" si="313"/>
        <v>30.684379569471844</v>
      </c>
      <c r="BC298" s="21">
        <f t="shared" si="314"/>
        <v>30.318140745196047</v>
      </c>
      <c r="BD298" s="21">
        <f t="shared" si="315"/>
        <v>29.952866998592071</v>
      </c>
      <c r="BE298" s="21">
        <f t="shared" si="316"/>
        <v>29.586940038948796</v>
      </c>
      <c r="BF298" s="21">
        <f t="shared" si="317"/>
        <v>29.221105520648848</v>
      </c>
      <c r="BG298" s="21">
        <f t="shared" si="318"/>
        <v>28.855361933403628</v>
      </c>
      <c r="BH298" s="21">
        <f t="shared" si="319"/>
        <v>28.489687316899449</v>
      </c>
    </row>
    <row r="299" spans="1:60" x14ac:dyDescent="0.3">
      <c r="A299" s="9" t="s">
        <v>147</v>
      </c>
      <c r="B299" s="9" t="s">
        <v>119</v>
      </c>
      <c r="C299" s="9" t="s">
        <v>49</v>
      </c>
      <c r="D299" s="36" t="s">
        <v>83</v>
      </c>
      <c r="E299" s="36" t="s">
        <v>79</v>
      </c>
      <c r="F299" s="36" t="s">
        <v>90</v>
      </c>
      <c r="G299" s="36" t="s">
        <v>90</v>
      </c>
      <c r="H299" s="36" t="s">
        <v>80</v>
      </c>
      <c r="I299" s="9" t="s">
        <v>145</v>
      </c>
      <c r="J299" s="10">
        <f>SUMIFS('Historical Data'!D$2:D$93,'Historical Data'!$B$2:$B$93,'Final Prices IND without CO2 '!$D299,'Historical Data'!$A$2:$A$93,'Final Prices IND without CO2 '!$C299)</f>
        <v>29.02759704136982</v>
      </c>
      <c r="K299" s="10">
        <f>SUMIFS('Historical Data'!E$2:E$93,'Historical Data'!$B$2:$B$93,'Final Prices IND without CO2 '!$D299,'Historical Data'!$A$2:$A$93,'Final Prices IND without CO2 '!$C299)</f>
        <v>27.268497043315524</v>
      </c>
      <c r="L299" s="10">
        <f>SUMIFS('Historical Data'!F$2:F$93,'Historical Data'!$B$2:$B$93,'Final Prices IND without CO2 '!$D299,'Historical Data'!$A$2:$A$93,'Final Prices IND without CO2 '!$C299)</f>
        <v>28.451234630412717</v>
      </c>
      <c r="M299" s="10">
        <f>SUMIFS('Historical Data'!G$2:G$93,'Historical Data'!$B$2:$B$93,'Final Prices IND without CO2 '!$D299,'Historical Data'!$A$2:$A$93,'Final Prices IND without CO2 '!$C299)</f>
        <v>30.286776125786918</v>
      </c>
      <c r="N299" s="10">
        <f>SUMIFS('Historical Data'!H$2:H$93,'Historical Data'!$B$2:$B$93,'Final Prices IND without CO2 '!$D299,'Historical Data'!$A$2:$A$93,'Final Prices IND without CO2 '!$C299)</f>
        <v>25.04420794010737</v>
      </c>
      <c r="O299" s="10">
        <f>SUMIFS('Historical Data'!I$2:I$93,'Historical Data'!$B$2:$B$93,'Final Prices IND without CO2 '!$D299,'Historical Data'!$A$2:$A$93,'Final Prices IND without CO2 '!$C299)</f>
        <v>33.577306359404766</v>
      </c>
      <c r="P299" s="10">
        <f>SUMIFS('Historical Data'!J$2:J$93,'Historical Data'!$B$2:$B$93,'Final Prices IND without CO2 '!$D299,'Historical Data'!$A$2:$A$93,'Final Prices IND without CO2 '!$C299)</f>
        <v>36.759561252585627</v>
      </c>
      <c r="Q299" s="10">
        <f>SUMIFS('Historical Data'!K$2:K$93,'Historical Data'!$B$2:$B$93,'Final Prices IND without CO2 '!$D299,'Historical Data'!$A$2:$A$93,'Final Prices IND without CO2 '!$C299)</f>
        <v>37.112771575157709</v>
      </c>
      <c r="R299" s="10">
        <f>SUMIFS('Historical Data'!L$2:L$93,'Historical Data'!$B$2:$B$93,'Final Prices IND without CO2 '!$D299,'Historical Data'!$A$2:$A$93,'Final Prices IND without CO2 '!$C299)</f>
        <v>43.094802464266294</v>
      </c>
      <c r="S299" s="10">
        <f>SUMIFS('Historical Data'!M$2:M$93,'Historical Data'!$B$2:$B$93,'Final Prices IND without CO2 '!$D299,'Historical Data'!$A$2:$A$93,'Final Prices IND without CO2 '!$C299)</f>
        <v>35.556248986906169</v>
      </c>
      <c r="T299" s="10">
        <f>SUMIFS('Historical Data'!N$2:N$93,'Historical Data'!$B$2:$B$93,'Final Prices IND without CO2 '!$D299,'Historical Data'!$A$2:$A$93,'Final Prices IND without CO2 '!$C299)</f>
        <v>48.308355975553653</v>
      </c>
      <c r="U299" s="10">
        <f>SUMIFS('Historical Data'!O$2:O$93,'Historical Data'!$B$2:$B$93,'Final Prices IND without CO2 '!$D299,'Historical Data'!$A$2:$A$93,'Final Prices IND without CO2 '!$C299)</f>
        <v>55.223943206172251</v>
      </c>
      <c r="V299" s="10">
        <f>SUMIFS('Historical Data'!P$2:P$93,'Historical Data'!$B$2:$B$93,'Final Prices IND without CO2 '!$D299,'Historical Data'!$A$2:$A$93,'Final Prices IND without CO2 '!$C299)</f>
        <v>66.951483732517104</v>
      </c>
      <c r="W299" s="10">
        <f>SUMIFS('Historical Data'!Q$2:Q$93,'Historical Data'!$B$2:$B$93,'Final Prices IND without CO2 '!$D299,'Historical Data'!$A$2:$A$93,'Final Prices IND without CO2 '!$C299)</f>
        <v>63.745134577439053</v>
      </c>
      <c r="X299" s="10">
        <f>SUMIFS('Historical Data'!R$2:R$93,'Historical Data'!$B$2:$B$93,'Final Prices IND without CO2 '!$D299,'Historical Data'!$A$2:$A$93,'Final Prices IND without CO2 '!$C299)</f>
        <v>60.21884479281556</v>
      </c>
      <c r="Y299" s="10">
        <f>SUMIFS('Historical Data'!S$2:S$93,'Historical Data'!$B$2:$B$93,'Final Prices IND without CO2 '!$D299,'Historical Data'!$A$2:$A$93,'Final Prices IND without CO2 '!$C299)</f>
        <v>43.493259569354606</v>
      </c>
      <c r="Z299" s="10">
        <f>SUMIFS('Historical Data'!T$2:T$93,'Historical Data'!$B$2:$B$93,'Final Prices IND without CO2 '!$D299,'Historical Data'!$A$2:$A$93,'Final Prices IND without CO2 '!$C299)</f>
        <v>31.666890544355862</v>
      </c>
      <c r="AA299" s="10">
        <f>SUMIFS('Historical Data'!U$2:U$93,'Historical Data'!$B$2:$B$93,'Final Prices IND without CO2 '!$D299,'Historical Data'!$A$2:$A$93,'Final Prices IND without CO2 '!$C299)</f>
        <v>41.090758728894514</v>
      </c>
      <c r="AB299" s="12">
        <f>AA299*'Projection of Coal-OIl-Gas-CO2'!P$29/'Projection of Coal-OIl-Gas-CO2'!O$29</f>
        <v>52.154960930282435</v>
      </c>
      <c r="AC299" s="12">
        <f>AB299*'Projection of Coal-OIl-Gas-CO2'!Q$29/'Projection of Coal-OIl-Gas-CO2'!P$29</f>
        <v>50.746064747974046</v>
      </c>
      <c r="AD299" s="12">
        <f>AC299*'Projection of Coal-OIl-Gas-CO2'!R$29/'Projection of Coal-OIl-Gas-CO2'!Q$29</f>
        <v>45.376140022724464</v>
      </c>
      <c r="AE299" s="12">
        <f>AD299*'Projection of Coal-OIl-Gas-CO2'!S$29/'Projection of Coal-OIl-Gas-CO2'!R$29</f>
        <v>43.250166512762803</v>
      </c>
      <c r="AF299" s="12">
        <f>AE299*'Projection of Coal-OIl-Gas-CO2'!T$29/'Projection of Coal-OIl-Gas-CO2'!S$29</f>
        <v>43.253090860988138</v>
      </c>
      <c r="AG299" s="12">
        <f>AF299*'Projection of Coal-OIl-Gas-CO2'!U$29/'Projection of Coal-OIl-Gas-CO2'!T$29</f>
        <v>43.249497565166379</v>
      </c>
      <c r="AH299" s="12">
        <f>AG299*'Projection of Coal-OIl-Gas-CO2'!V$29/'Projection of Coal-OIl-Gas-CO2'!U$29</f>
        <v>43.238874703573757</v>
      </c>
      <c r="AI299" s="12">
        <f>AH299*'Projection of Coal-OIl-Gas-CO2'!W$29/'Projection of Coal-OIl-Gas-CO2'!V$29</f>
        <v>43.168097444371412</v>
      </c>
      <c r="AJ299" s="12">
        <f>AI299*'Projection of Coal-OIl-Gas-CO2'!X$29/'Projection of Coal-OIl-Gas-CO2'!W$29</f>
        <v>42.708286417968495</v>
      </c>
      <c r="AK299" s="12">
        <f>AJ299*'Projection of Coal-OIl-Gas-CO2'!Y$29/'Projection of Coal-OIl-Gas-CO2'!X$29</f>
        <v>42.169464246722768</v>
      </c>
      <c r="AL299" s="12">
        <f>AK299*'Projection of Coal-OIl-Gas-CO2'!Z$29/'Projection of Coal-OIl-Gas-CO2'!Y$29</f>
        <v>41.652635595452431</v>
      </c>
      <c r="AM299" s="12">
        <f>AL299*'Projection of Coal-OIl-Gas-CO2'!AA$29/'Projection of Coal-OIl-Gas-CO2'!Z$29</f>
        <v>41.177629864571415</v>
      </c>
      <c r="AN299" s="12">
        <f>AM299*'Projection of Coal-OIl-Gas-CO2'!AB$29/'Projection of Coal-OIl-Gas-CO2'!AA$29</f>
        <v>40.726885088531873</v>
      </c>
      <c r="AO299" s="12">
        <f>AN299*'Projection of Coal-OIl-Gas-CO2'!AC$29/'Projection of Coal-OIl-Gas-CO2'!AB$29</f>
        <v>40.285576674785851</v>
      </c>
      <c r="AP299" s="12">
        <f>AO299*'Projection of Coal-OIl-Gas-CO2'!AD$29/'Projection of Coal-OIl-Gas-CO2'!AC$29</f>
        <v>39.853651481718515</v>
      </c>
      <c r="AQ299" s="12">
        <f>AP299*'Projection of Coal-OIl-Gas-CO2'!AE$29/'Projection of Coal-OIl-Gas-CO2'!AD$29</f>
        <v>39.422505242025316</v>
      </c>
      <c r="AR299" s="12">
        <f>AQ299*'Projection of Coal-OIl-Gas-CO2'!AF$29/'Projection of Coal-OIl-Gas-CO2'!AE$29</f>
        <v>38.992039828728856</v>
      </c>
      <c r="AS299" s="12">
        <f>AR299*'Projection of Coal-OIl-Gas-CO2'!AG$29/'Projection of Coal-OIl-Gas-CO2'!AF$29</f>
        <v>38.565802376018524</v>
      </c>
      <c r="AT299" s="12">
        <f>AS299*'Projection of Coal-OIl-Gas-CO2'!AH$29/'Projection of Coal-OIl-Gas-CO2'!AG$29</f>
        <v>38.146327009768044</v>
      </c>
      <c r="AU299" s="12">
        <f>AT299*'Projection of Coal-OIl-Gas-CO2'!AI$29/'Projection of Coal-OIl-Gas-CO2'!AH$29</f>
        <v>37.72741217109111</v>
      </c>
      <c r="AV299" s="12">
        <f>AU299*'Projection of Coal-OIl-Gas-CO2'!AJ$29/'Projection of Coal-OIl-Gas-CO2'!AI$29</f>
        <v>37.311477882492753</v>
      </c>
      <c r="AW299" s="12">
        <f>AV299*'Projection of Coal-OIl-Gas-CO2'!AK$29/'Projection of Coal-OIl-Gas-CO2'!AJ$29</f>
        <v>36.896079581100118</v>
      </c>
      <c r="AX299" s="12">
        <f>AW299*'Projection of Coal-OIl-Gas-CO2'!AL$29/'Projection of Coal-OIl-Gas-CO2'!AK$29</f>
        <v>36.483657987483269</v>
      </c>
      <c r="AY299" s="21">
        <f t="shared" si="310"/>
        <v>36.065989736018878</v>
      </c>
      <c r="AZ299" s="21">
        <f t="shared" si="311"/>
        <v>35.651724042091018</v>
      </c>
      <c r="BA299" s="21">
        <f t="shared" si="312"/>
        <v>35.236906588071747</v>
      </c>
      <c r="BB299" s="21">
        <f t="shared" si="313"/>
        <v>34.821787607518218</v>
      </c>
      <c r="BC299" s="21">
        <f t="shared" si="314"/>
        <v>34.406166019873467</v>
      </c>
      <c r="BD299" s="21">
        <f t="shared" si="315"/>
        <v>33.991639638655556</v>
      </c>
      <c r="BE299" s="21">
        <f t="shared" si="316"/>
        <v>33.576371966721126</v>
      </c>
      <c r="BF299" s="21">
        <f t="shared" si="317"/>
        <v>33.161209200698863</v>
      </c>
      <c r="BG299" s="21">
        <f t="shared" si="318"/>
        <v>32.74614962665612</v>
      </c>
      <c r="BH299" s="21">
        <f t="shared" si="319"/>
        <v>32.331168323203656</v>
      </c>
    </row>
    <row r="300" spans="1:60" x14ac:dyDescent="0.3">
      <c r="A300" s="9" t="s">
        <v>147</v>
      </c>
      <c r="B300" s="9" t="s">
        <v>119</v>
      </c>
      <c r="C300" s="9" t="s">
        <v>97</v>
      </c>
      <c r="D300" s="36" t="s">
        <v>83</v>
      </c>
      <c r="E300" s="36" t="s">
        <v>79</v>
      </c>
      <c r="F300" s="36" t="s">
        <v>90</v>
      </c>
      <c r="G300" s="36" t="s">
        <v>90</v>
      </c>
      <c r="H300" s="36" t="s">
        <v>80</v>
      </c>
      <c r="I300" s="9" t="s">
        <v>145</v>
      </c>
      <c r="J300" s="10">
        <f>SUMIFS('Historical Data'!D$2:D$93,'Historical Data'!$B$2:$B$93,'Final Prices IND without CO2 '!$D300,'Historical Data'!$A$2:$A$93,'Final Prices IND without CO2 '!$C300)</f>
        <v>29.590353898915502</v>
      </c>
      <c r="K300" s="10">
        <f>SUMIFS('Historical Data'!E$2:E$93,'Historical Data'!$B$2:$B$93,'Final Prices IND without CO2 '!$D300,'Historical Data'!$A$2:$A$93,'Final Prices IND without CO2 '!$C300)</f>
        <v>25.697134420937633</v>
      </c>
      <c r="L300" s="10">
        <f>SUMIFS('Historical Data'!F$2:F$93,'Historical Data'!$B$2:$B$93,'Final Prices IND without CO2 '!$D300,'Historical Data'!$A$2:$A$93,'Final Prices IND without CO2 '!$C300)</f>
        <v>25.954028982197574</v>
      </c>
      <c r="M300" s="10">
        <f>SUMIFS('Historical Data'!G$2:G$93,'Historical Data'!$B$2:$B$93,'Final Prices IND without CO2 '!$D300,'Historical Data'!$A$2:$A$93,'Final Prices IND without CO2 '!$C300)</f>
        <v>26.53857748867571</v>
      </c>
      <c r="N300" s="10">
        <f>SUMIFS('Historical Data'!H$2:H$93,'Historical Data'!$B$2:$B$93,'Final Prices IND without CO2 '!$D300,'Historical Data'!$A$2:$A$93,'Final Prices IND without CO2 '!$C300)</f>
        <v>25.936028327233689</v>
      </c>
      <c r="O300" s="10">
        <f>SUMIFS('Historical Data'!I$2:I$93,'Historical Data'!$B$2:$B$93,'Final Prices IND without CO2 '!$D300,'Historical Data'!$A$2:$A$93,'Final Prices IND without CO2 '!$C300)</f>
        <v>34.447186259498238</v>
      </c>
      <c r="P300" s="10">
        <f>SUMIFS('Historical Data'!J$2:J$93,'Historical Data'!$B$2:$B$93,'Final Prices IND without CO2 '!$D300,'Historical Data'!$A$2:$A$93,'Final Prices IND without CO2 '!$C300)</f>
        <v>37.732314545590448</v>
      </c>
      <c r="Q300" s="10">
        <f>SUMIFS('Historical Data'!K$2:K$93,'Historical Data'!$B$2:$B$93,'Final Prices IND without CO2 '!$D300,'Historical Data'!$A$2:$A$93,'Final Prices IND without CO2 '!$C300)</f>
        <v>37.685763240900272</v>
      </c>
      <c r="R300" s="10">
        <f>SUMIFS('Historical Data'!L$2:L$93,'Historical Data'!$B$2:$B$93,'Final Prices IND without CO2 '!$D300,'Historical Data'!$A$2:$A$93,'Final Prices IND without CO2 '!$C300)</f>
        <v>46.360721880226791</v>
      </c>
      <c r="S300" s="10">
        <f>SUMIFS('Historical Data'!M$2:M$93,'Historical Data'!$B$2:$B$93,'Final Prices IND without CO2 '!$D300,'Historical Data'!$A$2:$A$93,'Final Prices IND without CO2 '!$C300)</f>
        <v>37.224575254091981</v>
      </c>
      <c r="T300" s="10">
        <f>SUMIFS('Historical Data'!N$2:N$93,'Historical Data'!$B$2:$B$93,'Final Prices IND without CO2 '!$D300,'Historical Data'!$A$2:$A$93,'Final Prices IND without CO2 '!$C300)</f>
        <v>46.731206177625602</v>
      </c>
      <c r="U300" s="10">
        <f>SUMIFS('Historical Data'!O$2:O$93,'Historical Data'!$B$2:$B$93,'Final Prices IND without CO2 '!$D300,'Historical Data'!$A$2:$A$93,'Final Prices IND without CO2 '!$C300)</f>
        <v>53.421016380997749</v>
      </c>
      <c r="V300" s="10">
        <f>SUMIFS('Historical Data'!P$2:P$93,'Historical Data'!$B$2:$B$93,'Final Prices IND without CO2 '!$D300,'Historical Data'!$A$2:$A$93,'Final Prices IND without CO2 '!$C300)</f>
        <v>64.765681361325719</v>
      </c>
      <c r="W300" s="10">
        <f>SUMIFS('Historical Data'!Q$2:Q$93,'Historical Data'!$B$2:$B$93,'Final Prices IND without CO2 '!$D300,'Historical Data'!$A$2:$A$93,'Final Prices IND without CO2 '!$C300)</f>
        <v>61.664011672561465</v>
      </c>
      <c r="X300" s="10">
        <f>SUMIFS('Historical Data'!R$2:R$93,'Historical Data'!$B$2:$B$93,'Final Prices IND without CO2 '!$D300,'Historical Data'!$A$2:$A$93,'Final Prices IND without CO2 '!$C300)</f>
        <v>58.252846634142728</v>
      </c>
      <c r="Y300" s="10">
        <f>SUMIFS('Historical Data'!S$2:S$93,'Historical Data'!$B$2:$B$93,'Final Prices IND without CO2 '!$D300,'Historical Data'!$A$2:$A$93,'Final Prices IND without CO2 '!$C300)</f>
        <v>42.073310905074813</v>
      </c>
      <c r="Z300" s="10">
        <f>SUMIFS('Historical Data'!T$2:T$93,'Historical Data'!$B$2:$B$93,'Final Prices IND without CO2 '!$D300,'Historical Data'!$A$2:$A$93,'Final Prices IND without CO2 '!$C300)</f>
        <v>30.633043935120917</v>
      </c>
      <c r="AA300" s="10">
        <f>SUMIFS('Historical Data'!U$2:U$93,'Historical Data'!$B$2:$B$93,'Final Prices IND without CO2 '!$D300,'Historical Data'!$A$2:$A$93,'Final Prices IND without CO2 '!$C300)</f>
        <v>39.749245847380152</v>
      </c>
      <c r="AB300" s="12">
        <f>AA300*'Projection of Coal-OIl-Gas-CO2'!P$29/'Projection of Coal-OIl-Gas-CO2'!O$29</f>
        <v>50.452228878424442</v>
      </c>
      <c r="AC300" s="12">
        <f>AB300*'Projection of Coal-OIl-Gas-CO2'!Q$29/'Projection of Coal-OIl-Gas-CO2'!P$29</f>
        <v>49.089329714320392</v>
      </c>
      <c r="AD300" s="12">
        <f>AC300*'Projection of Coal-OIl-Gas-CO2'!R$29/'Projection of Coal-OIl-Gas-CO2'!Q$29</f>
        <v>43.894719911805957</v>
      </c>
      <c r="AE300" s="12">
        <f>AD300*'Projection of Coal-OIl-Gas-CO2'!S$29/'Projection of Coal-OIl-Gas-CO2'!R$29</f>
        <v>41.838154242867354</v>
      </c>
      <c r="AF300" s="12">
        <f>AE300*'Projection of Coal-OIl-Gas-CO2'!T$29/'Projection of Coal-OIl-Gas-CO2'!S$29</f>
        <v>41.840983118267765</v>
      </c>
      <c r="AG300" s="12">
        <f>AF300*'Projection of Coal-OIl-Gas-CO2'!U$29/'Projection of Coal-OIl-Gas-CO2'!T$29</f>
        <v>41.837507134775613</v>
      </c>
      <c r="AH300" s="12">
        <f>AG300*'Projection of Coal-OIl-Gas-CO2'!V$29/'Projection of Coal-OIl-Gas-CO2'!U$29</f>
        <v>41.82723108366072</v>
      </c>
      <c r="AI300" s="12">
        <f>AH300*'Projection of Coal-OIl-Gas-CO2'!W$29/'Projection of Coal-OIl-Gas-CO2'!V$29</f>
        <v>41.75876452905171</v>
      </c>
      <c r="AJ300" s="12">
        <f>AI300*'Projection of Coal-OIl-Gas-CO2'!X$29/'Projection of Coal-OIl-Gas-CO2'!W$29</f>
        <v>41.313965209272453</v>
      </c>
      <c r="AK300" s="12">
        <f>AJ300*'Projection of Coal-OIl-Gas-CO2'!Y$29/'Projection of Coal-OIl-Gas-CO2'!X$29</f>
        <v>40.792734265493252</v>
      </c>
      <c r="AL300" s="12">
        <f>AK300*'Projection of Coal-OIl-Gas-CO2'!Z$29/'Projection of Coal-OIl-Gas-CO2'!Y$29</f>
        <v>40.292778806995756</v>
      </c>
      <c r="AM300" s="12">
        <f>AL300*'Projection of Coal-OIl-Gas-CO2'!AA$29/'Projection of Coal-OIl-Gas-CO2'!Z$29</f>
        <v>39.833280852716626</v>
      </c>
      <c r="AN300" s="12">
        <f>AM300*'Projection of Coal-OIl-Gas-CO2'!AB$29/'Projection of Coal-OIl-Gas-CO2'!AA$29</f>
        <v>39.397251792376615</v>
      </c>
      <c r="AO300" s="12">
        <f>AN300*'Projection of Coal-OIl-Gas-CO2'!AC$29/'Projection of Coal-OIl-Gas-CO2'!AB$29</f>
        <v>38.970351020155711</v>
      </c>
      <c r="AP300" s="12">
        <f>AO300*'Projection of Coal-OIl-Gas-CO2'!AD$29/'Projection of Coal-OIl-Gas-CO2'!AC$29</f>
        <v>38.552527129382966</v>
      </c>
      <c r="AQ300" s="12">
        <f>AP300*'Projection of Coal-OIl-Gas-CO2'!AE$29/'Projection of Coal-OIl-Gas-CO2'!AD$29</f>
        <v>38.135456761059793</v>
      </c>
      <c r="AR300" s="12">
        <f>AQ300*'Projection of Coal-OIl-Gas-CO2'!AF$29/'Projection of Coal-OIl-Gas-CO2'!AE$29</f>
        <v>37.719044991814869</v>
      </c>
      <c r="AS300" s="12">
        <f>AR300*'Projection of Coal-OIl-Gas-CO2'!AG$29/'Projection of Coal-OIl-Gas-CO2'!AF$29</f>
        <v>37.306723150572495</v>
      </c>
      <c r="AT300" s="12">
        <f>AS300*'Projection of Coal-OIl-Gas-CO2'!AH$29/'Projection of Coal-OIl-Gas-CO2'!AG$29</f>
        <v>36.900942630187863</v>
      </c>
      <c r="AU300" s="12">
        <f>AT300*'Projection of Coal-OIl-Gas-CO2'!AI$29/'Projection of Coal-OIl-Gas-CO2'!AH$29</f>
        <v>36.495704337520955</v>
      </c>
      <c r="AV300" s="12">
        <f>AU300*'Projection of Coal-OIl-Gas-CO2'!AJ$29/'Projection of Coal-OIl-Gas-CO2'!AI$29</f>
        <v>36.093349287254497</v>
      </c>
      <c r="AW300" s="12">
        <f>AV300*'Projection of Coal-OIl-Gas-CO2'!AK$29/'Projection of Coal-OIl-Gas-CO2'!AJ$29</f>
        <v>35.691512725520994</v>
      </c>
      <c r="AX300" s="12">
        <f>AW300*'Projection of Coal-OIl-Gas-CO2'!AL$29/'Projection of Coal-OIl-Gas-CO2'!AK$29</f>
        <v>35.292555689326946</v>
      </c>
      <c r="AY300" s="21">
        <f t="shared" si="310"/>
        <v>34.888523285845736</v>
      </c>
      <c r="AZ300" s="21">
        <f t="shared" si="311"/>
        <v>34.487782354710475</v>
      </c>
      <c r="BA300" s="21">
        <f t="shared" si="312"/>
        <v>34.086507677102645</v>
      </c>
      <c r="BB300" s="21">
        <f t="shared" si="313"/>
        <v>33.684941317065409</v>
      </c>
      <c r="BC300" s="21">
        <f t="shared" si="314"/>
        <v>33.282888758830495</v>
      </c>
      <c r="BD300" s="21">
        <f t="shared" si="315"/>
        <v>32.881895651208197</v>
      </c>
      <c r="BE300" s="21">
        <f t="shared" si="316"/>
        <v>32.480185454200296</v>
      </c>
      <c r="BF300" s="21">
        <f t="shared" si="317"/>
        <v>32.078576738182846</v>
      </c>
      <c r="BG300" s="21">
        <f t="shared" si="318"/>
        <v>31.67706784517884</v>
      </c>
      <c r="BH300" s="21">
        <f t="shared" si="319"/>
        <v>31.275634667421514</v>
      </c>
    </row>
    <row r="301" spans="1:60" x14ac:dyDescent="0.3">
      <c r="A301" s="9" t="s">
        <v>153</v>
      </c>
      <c r="B301" s="36" t="s">
        <v>47</v>
      </c>
      <c r="C301" s="9" t="s">
        <v>90</v>
      </c>
      <c r="D301" s="9" t="s">
        <v>91</v>
      </c>
      <c r="E301" s="9" t="s">
        <v>90</v>
      </c>
      <c r="F301" s="9" t="s">
        <v>90</v>
      </c>
      <c r="G301" s="9" t="s">
        <v>90</v>
      </c>
      <c r="H301" s="36" t="s">
        <v>80</v>
      </c>
      <c r="I301" s="14" t="s">
        <v>144</v>
      </c>
      <c r="J301" s="10">
        <f>'Final Price IND Historical Data'!N$133</f>
        <v>0</v>
      </c>
      <c r="K301" s="10">
        <f>'Final Price IND Historical Data'!O$133</f>
        <v>0</v>
      </c>
      <c r="L301" s="10">
        <f>'Final Price IND Historical Data'!P$133</f>
        <v>0</v>
      </c>
      <c r="M301" s="10">
        <f>'Final Price IND Historical Data'!Q$133</f>
        <v>0</v>
      </c>
      <c r="N301" s="10">
        <f>'Final Price IND Historical Data'!R$133</f>
        <v>0</v>
      </c>
      <c r="O301" s="10">
        <f>'Final Price IND Historical Data'!S$133</f>
        <v>0</v>
      </c>
      <c r="P301" s="10">
        <f>'Final Price IND Historical Data'!T$133</f>
        <v>17.324200000000001</v>
      </c>
      <c r="Q301" s="10">
        <f>'Final Price IND Historical Data'!U$133</f>
        <v>0.65080000000000005</v>
      </c>
      <c r="R301" s="10">
        <f>'Final Price IND Historical Data'!V$133</f>
        <v>22.158200000000001</v>
      </c>
      <c r="S301" s="10">
        <f>'Final Price IND Historical Data'!W$133</f>
        <v>13.137499999999999</v>
      </c>
      <c r="T301" s="10">
        <f>'Final Price IND Historical Data'!X$133</f>
        <v>14.3325</v>
      </c>
      <c r="U301" s="10">
        <f>'Final Price IND Historical Data'!Y$133</f>
        <v>12.988300000000001</v>
      </c>
      <c r="V301" s="10">
        <f>'Final Price IND Historical Data'!Z$133</f>
        <v>7.3682999999999996</v>
      </c>
      <c r="W301" s="10">
        <f>'Final Price IND Historical Data'!AA$133</f>
        <v>4.4675000000000002</v>
      </c>
      <c r="X301" s="10">
        <f>'Final Price IND Historical Data'!AB$133</f>
        <v>5.9707999999999997</v>
      </c>
      <c r="Y301" s="10">
        <f>'Final Price IND Historical Data'!AC$133</f>
        <v>7.68</v>
      </c>
      <c r="Z301" s="10">
        <f>'Final Price IND Historical Data'!AD$133</f>
        <v>5.2</v>
      </c>
      <c r="AA301" s="10">
        <f>'Final Price IND Historical Data'!AE$133</f>
        <v>5.8333000000000004</v>
      </c>
      <c r="AB301" s="12">
        <f>AA301*'Projection of Coal-OIl-Gas-CO2'!P30/'Projection of Coal-OIl-Gas-CO2'!O30</f>
        <v>13.376039671474929</v>
      </c>
      <c r="AC301" s="12">
        <f>AB301*'Projection of Coal-OIl-Gas-CO2'!Q30/'Projection of Coal-OIl-Gas-CO2'!P30</f>
        <v>14.602645005247451</v>
      </c>
      <c r="AD301" s="12">
        <f>AC301*'Projection of Coal-OIl-Gas-CO2'!R30/'Projection of Coal-OIl-Gas-CO2'!Q30</f>
        <v>14.618692471371586</v>
      </c>
      <c r="AE301" s="12">
        <f>AD301*'Projection of Coal-OIl-Gas-CO2'!S30/'Projection of Coal-OIl-Gas-CO2'!R30</f>
        <v>14.713690704563829</v>
      </c>
      <c r="AF301" s="12">
        <f>AE301*'Projection of Coal-OIl-Gas-CO2'!T30/'Projection of Coal-OIl-Gas-CO2'!S30</f>
        <v>19.117108122364389</v>
      </c>
      <c r="AG301" s="12">
        <f>AF301*'Projection of Coal-OIl-Gas-CO2'!U30/'Projection of Coal-OIl-Gas-CO2'!T30</f>
        <v>23.350036746598793</v>
      </c>
      <c r="AH301" s="12">
        <f>AG301*'Projection of Coal-OIl-Gas-CO2'!V30/'Projection of Coal-OIl-Gas-CO2'!U30</f>
        <v>28.648856220881559</v>
      </c>
      <c r="AI301" s="12">
        <f>AH301*'Projection of Coal-OIl-Gas-CO2'!W30/'Projection of Coal-OIl-Gas-CO2'!V30</f>
        <v>33.750577570867897</v>
      </c>
      <c r="AJ301" s="12">
        <f>AI301*'Projection of Coal-OIl-Gas-CO2'!X30/'Projection of Coal-OIl-Gas-CO2'!W30</f>
        <v>38.655491425881237</v>
      </c>
      <c r="AK301" s="12">
        <f>AJ301*'Projection of Coal-OIl-Gas-CO2'!Y30/'Projection of Coal-OIl-Gas-CO2'!X30</f>
        <v>43.37058851885881</v>
      </c>
      <c r="AL301" s="12">
        <f>AK301*'Projection of Coal-OIl-Gas-CO2'!Z30/'Projection of Coal-OIl-Gas-CO2'!Y30</f>
        <v>47.900123972386552</v>
      </c>
      <c r="AM301" s="12">
        <f>AL301*'Projection of Coal-OIl-Gas-CO2'!AA30/'Projection of Coal-OIl-Gas-CO2'!Z30</f>
        <v>52.246074919996573</v>
      </c>
      <c r="AN301" s="12">
        <f>AM301*'Projection of Coal-OIl-Gas-CO2'!AB30/'Projection of Coal-OIl-Gas-CO2'!AA30</f>
        <v>56.413747518348146</v>
      </c>
      <c r="AO301" s="12">
        <f>AN301*'Projection of Coal-OIl-Gas-CO2'!AC30/'Projection of Coal-OIl-Gas-CO2'!AB30</f>
        <v>56.396264157532627</v>
      </c>
      <c r="AP301" s="12">
        <f>AO301*'Projection of Coal-OIl-Gas-CO2'!AD30/'Projection of Coal-OIl-Gas-CO2'!AC30</f>
        <v>56.375711675343041</v>
      </c>
      <c r="AQ301" s="12">
        <f>AP301*'Projection of Coal-OIl-Gas-CO2'!AE30/'Projection of Coal-OIl-Gas-CO2'!AD30</f>
        <v>56.355289934792737</v>
      </c>
      <c r="AR301" s="12">
        <f>AQ301*'Projection of Coal-OIl-Gas-CO2'!AF30/'Projection of Coal-OIl-Gas-CO2'!AE30</f>
        <v>56.331691176560057</v>
      </c>
      <c r="AS301" s="12">
        <f>AR301*'Projection of Coal-OIl-Gas-CO2'!AG30/'Projection of Coal-OIl-Gas-CO2'!AF30</f>
        <v>56.311824519680663</v>
      </c>
      <c r="AT301" s="12">
        <f>AS301*'Projection of Coal-OIl-Gas-CO2'!AH30/'Projection of Coal-OIl-Gas-CO2'!AG30</f>
        <v>56.289180876283972</v>
      </c>
      <c r="AU301" s="12">
        <f>AT301*'Projection of Coal-OIl-Gas-CO2'!AI30/'Projection of Coal-OIl-Gas-CO2'!AH30</f>
        <v>56.267985553650924</v>
      </c>
      <c r="AV301" s="12">
        <f>AU301*'Projection of Coal-OIl-Gas-CO2'!AJ30/'Projection of Coal-OIl-Gas-CO2'!AI30</f>
        <v>56.246431021698889</v>
      </c>
      <c r="AW301" s="12">
        <f>AV301*'Projection of Coal-OIl-Gas-CO2'!AK30/'Projection of Coal-OIl-Gas-CO2'!AJ30</f>
        <v>56.225166648107496</v>
      </c>
      <c r="AX301" s="12">
        <f>AW301*'Projection of Coal-OIl-Gas-CO2'!AL30/'Projection of Coal-OIl-Gas-CO2'!AK30</f>
        <v>56.204680609871218</v>
      </c>
      <c r="AY301" s="12">
        <f>AX301*'Projection of Coal-OIl-Gas-CO2'!AM30/'Projection of Coal-OIl-Gas-CO2'!AL30</f>
        <v>56.052618070606911</v>
      </c>
      <c r="AZ301" s="12">
        <f>AY301*'Projection of Coal-OIl-Gas-CO2'!AN30/'Projection of Coal-OIl-Gas-CO2'!AM30</f>
        <v>55.927092494089202</v>
      </c>
      <c r="BA301" s="12">
        <f>AZ301*'Projection of Coal-OIl-Gas-CO2'!AO30/'Projection of Coal-OIl-Gas-CO2'!AN30</f>
        <v>55.757202817624432</v>
      </c>
      <c r="BB301" s="12">
        <f>BA301*'Projection of Coal-OIl-Gas-CO2'!AP30/'Projection of Coal-OIl-Gas-CO2'!AO30</f>
        <v>55.538735590172777</v>
      </c>
      <c r="BC301" s="12">
        <f>BB301*'Projection of Coal-OIl-Gas-CO2'!AQ30/'Projection of Coal-OIl-Gas-CO2'!AP30</f>
        <v>55.277320227921535</v>
      </c>
      <c r="BD301" s="12">
        <f>BC301*'Projection of Coal-OIl-Gas-CO2'!AR30/'Projection of Coal-OIl-Gas-CO2'!AQ30</f>
        <v>54.998323596432868</v>
      </c>
      <c r="BE301" s="12">
        <f>BD301*'Projection of Coal-OIl-Gas-CO2'!AS30/'Projection of Coal-OIl-Gas-CO2'!AR30</f>
        <v>54.667927038636385</v>
      </c>
      <c r="BF301" s="12">
        <f>BE301*'Projection of Coal-OIl-Gas-CO2'!AT30/'Projection of Coal-OIl-Gas-CO2'!AS30</f>
        <v>54.301650700209912</v>
      </c>
      <c r="BG301" s="12">
        <f>BF301*'Projection of Coal-OIl-Gas-CO2'!AU30/'Projection of Coal-OIl-Gas-CO2'!AT30</f>
        <v>53.901145585025894</v>
      </c>
      <c r="BH301" s="12">
        <f>BG301*'Projection of Coal-OIl-Gas-CO2'!AV30/'Projection of Coal-OIl-Gas-CO2'!AU30</f>
        <v>53.463988865422692</v>
      </c>
    </row>
    <row r="302" spans="1:60" x14ac:dyDescent="0.3">
      <c r="A302" s="9" t="s">
        <v>153</v>
      </c>
      <c r="B302" s="9" t="s">
        <v>154</v>
      </c>
      <c r="C302" s="9" t="s">
        <v>90</v>
      </c>
      <c r="D302" s="9" t="s">
        <v>91</v>
      </c>
      <c r="E302" s="9" t="s">
        <v>90</v>
      </c>
      <c r="F302" s="9" t="s">
        <v>90</v>
      </c>
      <c r="G302" s="9" t="s">
        <v>90</v>
      </c>
      <c r="H302" s="36" t="s">
        <v>80</v>
      </c>
      <c r="I302" s="14" t="s">
        <v>144</v>
      </c>
      <c r="J302" s="10">
        <f>'Final Price IND Historical Data'!N$133</f>
        <v>0</v>
      </c>
      <c r="K302" s="10">
        <f>'Final Price IND Historical Data'!O$133</f>
        <v>0</v>
      </c>
      <c r="L302" s="10">
        <f>'Final Price IND Historical Data'!P$133</f>
        <v>0</v>
      </c>
      <c r="M302" s="10">
        <f>'Final Price IND Historical Data'!Q$133</f>
        <v>0</v>
      </c>
      <c r="N302" s="10">
        <f>'Final Price IND Historical Data'!R$133</f>
        <v>0</v>
      </c>
      <c r="O302" s="10">
        <f>'Final Price IND Historical Data'!S$133</f>
        <v>0</v>
      </c>
      <c r="P302" s="10">
        <f>'Final Price IND Historical Data'!T$133</f>
        <v>17.324200000000001</v>
      </c>
      <c r="Q302" s="10">
        <f>'Final Price IND Historical Data'!U$133</f>
        <v>0.65080000000000005</v>
      </c>
      <c r="R302" s="10">
        <f>'Final Price IND Historical Data'!V$133</f>
        <v>22.158200000000001</v>
      </c>
      <c r="S302" s="10">
        <f>'Final Price IND Historical Data'!W$133</f>
        <v>13.137499999999999</v>
      </c>
      <c r="T302" s="10">
        <f>'Final Price IND Historical Data'!X$133</f>
        <v>14.3325</v>
      </c>
      <c r="U302" s="10">
        <f>'Final Price IND Historical Data'!Y$133</f>
        <v>12.988300000000001</v>
      </c>
      <c r="V302" s="10">
        <f>'Final Price IND Historical Data'!Z$133</f>
        <v>7.3682999999999996</v>
      </c>
      <c r="W302" s="10">
        <f>'Final Price IND Historical Data'!AA$133</f>
        <v>4.4675000000000002</v>
      </c>
      <c r="X302" s="10">
        <f>'Final Price IND Historical Data'!AB$133</f>
        <v>5.9707999999999997</v>
      </c>
      <c r="Y302" s="10">
        <f>'Final Price IND Historical Data'!AC$133</f>
        <v>7.68</v>
      </c>
      <c r="Z302" s="10">
        <f>'Final Price IND Historical Data'!AD$133</f>
        <v>5.2</v>
      </c>
      <c r="AA302" s="10">
        <f>'Final Price IND Historical Data'!AE$133</f>
        <v>5.8333000000000004</v>
      </c>
      <c r="AB302" s="12">
        <f>AA302*'Projection of Coal-OIl-Gas-CO2'!P31/'Projection of Coal-OIl-Gas-CO2'!O31</f>
        <v>13.376039671474929</v>
      </c>
      <c r="AC302" s="12">
        <f>AB302*'Projection of Coal-OIl-Gas-CO2'!Q31/'Projection of Coal-OIl-Gas-CO2'!P31</f>
        <v>14.602645005247451</v>
      </c>
      <c r="AD302" s="12">
        <f>AC302*'Projection of Coal-OIl-Gas-CO2'!R31/'Projection of Coal-OIl-Gas-CO2'!Q31</f>
        <v>14.618692471371586</v>
      </c>
      <c r="AE302" s="12">
        <f>AD302*'Projection of Coal-OIl-Gas-CO2'!S31/'Projection of Coal-OIl-Gas-CO2'!R31</f>
        <v>14.713690704563829</v>
      </c>
      <c r="AF302" s="12">
        <f>AE302*'Projection of Coal-OIl-Gas-CO2'!T31/'Projection of Coal-OIl-Gas-CO2'!S31</f>
        <v>16.952078820403358</v>
      </c>
      <c r="AG302" s="12">
        <f>AF302*'Projection of Coal-OIl-Gas-CO2'!U31/'Projection of Coal-OIl-Gas-CO2'!T31</f>
        <v>19.100331854114899</v>
      </c>
      <c r="AH302" s="12">
        <f>AG302*'Projection of Coal-OIl-Gas-CO2'!V31/'Projection of Coal-OIl-Gas-CO2'!U31</f>
        <v>22.392381623007289</v>
      </c>
      <c r="AI302" s="12">
        <f>AH302*'Projection of Coal-OIl-Gas-CO2'!W31/'Projection of Coal-OIl-Gas-CO2'!V31</f>
        <v>25.562250314687731</v>
      </c>
      <c r="AJ302" s="12">
        <f>AI302*'Projection of Coal-OIl-Gas-CO2'!X31/'Projection of Coal-OIl-Gas-CO2'!W31</f>
        <v>28.606778771295946</v>
      </c>
      <c r="AK302" s="12">
        <f>AJ302*'Projection of Coal-OIl-Gas-CO2'!Y31/'Projection of Coal-OIl-Gas-CO2'!X31</f>
        <v>31.532698409986718</v>
      </c>
      <c r="AL302" s="12">
        <f>AK302*'Projection of Coal-OIl-Gas-CO2'!Z31/'Projection of Coal-OIl-Gas-CO2'!Y31</f>
        <v>34.342728581872848</v>
      </c>
      <c r="AM302" s="12">
        <f>AL302*'Projection of Coal-OIl-Gas-CO2'!AA31/'Projection of Coal-OIl-Gas-CO2'!Z31</f>
        <v>37.03564989831775</v>
      </c>
      <c r="AN302" s="12">
        <f>AM302*'Projection of Coal-OIl-Gas-CO2'!AB31/'Projection of Coal-OIl-Gas-CO2'!AA31</f>
        <v>39.617671462611398</v>
      </c>
      <c r="AO302" s="12">
        <f>AN302*'Projection of Coal-OIl-Gas-CO2'!AC31/'Projection of Coal-OIl-Gas-CO2'!AB31</f>
        <v>39.605561756152539</v>
      </c>
      <c r="AP302" s="12">
        <f>AO302*'Projection of Coal-OIl-Gas-CO2'!AD31/'Projection of Coal-OIl-Gas-CO2'!AC31</f>
        <v>39.590351112097302</v>
      </c>
      <c r="AQ302" s="12">
        <f>AP302*'Projection of Coal-OIl-Gas-CO2'!AE31/'Projection of Coal-OIl-Gas-CO2'!AD31</f>
        <v>39.576257614564703</v>
      </c>
      <c r="AR302" s="12">
        <f>AQ302*'Projection of Coal-OIl-Gas-CO2'!AF31/'Projection of Coal-OIl-Gas-CO2'!AE31</f>
        <v>39.559812656859187</v>
      </c>
      <c r="AS302" s="12">
        <f>AR302*'Projection of Coal-OIl-Gas-CO2'!AG31/'Projection of Coal-OIl-Gas-CO2'!AF31</f>
        <v>39.545797877475962</v>
      </c>
      <c r="AT302" s="12">
        <f>AS302*'Projection of Coal-OIl-Gas-CO2'!AH31/'Projection of Coal-OIl-Gas-CO2'!AG31</f>
        <v>39.530239478184249</v>
      </c>
      <c r="AU302" s="12">
        <f>AT302*'Projection of Coal-OIl-Gas-CO2'!AI31/'Projection of Coal-OIl-Gas-CO2'!AH31</f>
        <v>39.51515199599983</v>
      </c>
      <c r="AV302" s="12">
        <f>AU302*'Projection of Coal-OIl-Gas-CO2'!AJ31/'Projection of Coal-OIl-Gas-CO2'!AI31</f>
        <v>39.499918613029884</v>
      </c>
      <c r="AW302" s="12">
        <f>AV302*'Projection of Coal-OIl-Gas-CO2'!AK31/'Projection of Coal-OIl-Gas-CO2'!AJ31</f>
        <v>39.485045938787486</v>
      </c>
      <c r="AX302" s="12">
        <f>AW302*'Projection of Coal-OIl-Gas-CO2'!AL31/'Projection of Coal-OIl-Gas-CO2'!AK31</f>
        <v>39.47008742611596</v>
      </c>
      <c r="AY302" s="12">
        <f>AX302*'Projection of Coal-OIl-Gas-CO2'!AM31/'Projection of Coal-OIl-Gas-CO2'!AL31</f>
        <v>39.363320592808762</v>
      </c>
      <c r="AZ302" s="12">
        <f>AY302*'Projection of Coal-OIl-Gas-CO2'!AN31/'Projection of Coal-OIl-Gas-CO2'!AM31</f>
        <v>39.275004319993457</v>
      </c>
      <c r="BA302" s="12">
        <f>AZ302*'Projection of Coal-OIl-Gas-CO2'!AO31/'Projection of Coal-OIl-Gas-CO2'!AN31</f>
        <v>39.155500224542877</v>
      </c>
      <c r="BB302" s="12">
        <f>BA302*'Projection of Coal-OIl-Gas-CO2'!AP31/'Projection of Coal-OIl-Gas-CO2'!AO31</f>
        <v>39.001880956138059</v>
      </c>
      <c r="BC302" s="12">
        <f>BB302*'Projection of Coal-OIl-Gas-CO2'!AQ31/'Projection of Coal-OIl-Gas-CO2'!AP31</f>
        <v>38.81822404191476</v>
      </c>
      <c r="BD302" s="12">
        <f>BC302*'Projection of Coal-OIl-Gas-CO2'!AR31/'Projection of Coal-OIl-Gas-CO2'!AQ31</f>
        <v>38.622112584503952</v>
      </c>
      <c r="BE302" s="12">
        <f>BD302*'Projection of Coal-OIl-Gas-CO2'!AS31/'Projection of Coal-OIl-Gas-CO2'!AR31</f>
        <v>38.389949603563323</v>
      </c>
      <c r="BF302" s="12">
        <f>BE302*'Projection of Coal-OIl-Gas-CO2'!AT31/'Projection of Coal-OIl-Gas-CO2'!AS31</f>
        <v>38.132607824751481</v>
      </c>
      <c r="BG302" s="12">
        <f>BF302*'Projection of Coal-OIl-Gas-CO2'!AU31/'Projection of Coal-OIl-Gas-CO2'!AT31</f>
        <v>37.851232882010144</v>
      </c>
      <c r="BH302" s="12">
        <f>BG302*'Projection of Coal-OIl-Gas-CO2'!AV31/'Projection of Coal-OIl-Gas-CO2'!AU31</f>
        <v>37.544105153172033</v>
      </c>
    </row>
    <row r="303" spans="1:60" x14ac:dyDescent="0.3">
      <c r="A303" s="9" t="s">
        <v>153</v>
      </c>
      <c r="B303" s="9" t="s">
        <v>155</v>
      </c>
      <c r="C303" s="9" t="s">
        <v>90</v>
      </c>
      <c r="D303" s="9" t="s">
        <v>91</v>
      </c>
      <c r="E303" s="9" t="s">
        <v>90</v>
      </c>
      <c r="F303" s="9" t="s">
        <v>90</v>
      </c>
      <c r="G303" s="9" t="s">
        <v>90</v>
      </c>
      <c r="H303" s="36" t="s">
        <v>80</v>
      </c>
      <c r="I303" s="14" t="s">
        <v>144</v>
      </c>
      <c r="J303" s="10">
        <f>'Final Price IND Historical Data'!N$133</f>
        <v>0</v>
      </c>
      <c r="K303" s="10">
        <f>'Final Price IND Historical Data'!O$133</f>
        <v>0</v>
      </c>
      <c r="L303" s="10">
        <f>'Final Price IND Historical Data'!P$133</f>
        <v>0</v>
      </c>
      <c r="M303" s="10">
        <f>'Final Price IND Historical Data'!Q$133</f>
        <v>0</v>
      </c>
      <c r="N303" s="10">
        <f>'Final Price IND Historical Data'!R$133</f>
        <v>0</v>
      </c>
      <c r="O303" s="10">
        <f>'Final Price IND Historical Data'!S$133</f>
        <v>0</v>
      </c>
      <c r="P303" s="10">
        <f>'Final Price IND Historical Data'!T$133</f>
        <v>17.324200000000001</v>
      </c>
      <c r="Q303" s="10">
        <f>'Final Price IND Historical Data'!U$133</f>
        <v>0.65080000000000005</v>
      </c>
      <c r="R303" s="10">
        <f>'Final Price IND Historical Data'!V$133</f>
        <v>22.158200000000001</v>
      </c>
      <c r="S303" s="10">
        <f>'Final Price IND Historical Data'!W$133</f>
        <v>13.137499999999999</v>
      </c>
      <c r="T303" s="10">
        <f>'Final Price IND Historical Data'!X$133</f>
        <v>14.3325</v>
      </c>
      <c r="U303" s="10">
        <f>'Final Price IND Historical Data'!Y$133</f>
        <v>12.988300000000001</v>
      </c>
      <c r="V303" s="10">
        <f>'Final Price IND Historical Data'!Z$133</f>
        <v>7.3682999999999996</v>
      </c>
      <c r="W303" s="10">
        <f>'Final Price IND Historical Data'!AA$133</f>
        <v>4.4675000000000002</v>
      </c>
      <c r="X303" s="10">
        <f>'Final Price IND Historical Data'!AB$133</f>
        <v>5.9707999999999997</v>
      </c>
      <c r="Y303" s="10">
        <f>'Final Price IND Historical Data'!AC$133</f>
        <v>7.68</v>
      </c>
      <c r="Z303" s="10">
        <f>'Final Price IND Historical Data'!AD$133</f>
        <v>5.2</v>
      </c>
      <c r="AA303" s="10">
        <f>'Final Price IND Historical Data'!AE$133</f>
        <v>5.8333000000000004</v>
      </c>
      <c r="AB303" s="12">
        <f>AA303*'Projection of Coal-OIl-Gas-CO2'!P32/'Projection of Coal-OIl-Gas-CO2'!O32</f>
        <v>13.376039671474929</v>
      </c>
      <c r="AC303" s="12">
        <f>AB303*'Projection of Coal-OIl-Gas-CO2'!Q32/'Projection of Coal-OIl-Gas-CO2'!P32</f>
        <v>14.602645005247451</v>
      </c>
      <c r="AD303" s="12">
        <f>AC303*'Projection of Coal-OIl-Gas-CO2'!R32/'Projection of Coal-OIl-Gas-CO2'!Q32</f>
        <v>14.618692471371586</v>
      </c>
      <c r="AE303" s="12">
        <f>AD303*'Projection of Coal-OIl-Gas-CO2'!S32/'Projection of Coal-OIl-Gas-CO2'!R32</f>
        <v>14.713690704563829</v>
      </c>
      <c r="AF303" s="12">
        <f>AE303*'Projection of Coal-OIl-Gas-CO2'!T32/'Projection of Coal-OIl-Gas-CO2'!S32</f>
        <v>12.181148174425861</v>
      </c>
      <c r="AG303" s="12">
        <f>AF303*'Projection of Coal-OIl-Gas-CO2'!U32/'Projection of Coal-OIl-Gas-CO2'!T32</f>
        <v>9.7355406757473357</v>
      </c>
      <c r="AH303" s="12">
        <f>AG303*'Projection of Coal-OIl-Gas-CO2'!V32/'Projection of Coal-OIl-Gas-CO2'!U32</f>
        <v>11.220420223057163</v>
      </c>
      <c r="AI303" s="12">
        <f>AH303*'Projection of Coal-OIl-Gas-CO2'!W32/'Projection of Coal-OIl-Gas-CO2'!V32</f>
        <v>12.64965523625594</v>
      </c>
      <c r="AJ303" s="12">
        <f>AI303*'Projection of Coal-OIl-Gas-CO2'!X32/'Projection of Coal-OIl-Gas-CO2'!W32</f>
        <v>14.022348076930802</v>
      </c>
      <c r="AK303" s="12">
        <f>AJ303*'Projection of Coal-OIl-Gas-CO2'!Y32/'Projection of Coal-OIl-Gas-CO2'!X32</f>
        <v>15.342078956759597</v>
      </c>
      <c r="AL303" s="12">
        <f>AK303*'Projection of Coal-OIl-Gas-CO2'!Z32/'Projection of Coal-OIl-Gas-CO2'!Y32</f>
        <v>16.607973010976945</v>
      </c>
      <c r="AM303" s="12">
        <f>AL303*'Projection of Coal-OIl-Gas-CO2'!AA32/'Projection of Coal-OIl-Gas-CO2'!Z32</f>
        <v>17.821001770752332</v>
      </c>
      <c r="AN303" s="12">
        <f>AM303*'Projection of Coal-OIl-Gas-CO2'!AB32/'Projection of Coal-OIl-Gas-CO2'!AA32</f>
        <v>18.983303310389527</v>
      </c>
      <c r="AO303" s="12">
        <f>AN303*'Projection of Coal-OIl-Gas-CO2'!AC32/'Projection of Coal-OIl-Gas-CO2'!AB32</f>
        <v>18.978068140849036</v>
      </c>
      <c r="AP303" s="12">
        <f>AO303*'Projection of Coal-OIl-Gas-CO2'!AD32/'Projection of Coal-OIl-Gas-CO2'!AC32</f>
        <v>18.970724844816353</v>
      </c>
      <c r="AQ303" s="12">
        <f>AP303*'Projection of Coal-OIl-Gas-CO2'!AE32/'Projection of Coal-OIl-Gas-CO2'!AD32</f>
        <v>18.963872084874065</v>
      </c>
      <c r="AR303" s="12">
        <f>AQ303*'Projection of Coal-OIl-Gas-CO2'!AF32/'Projection of Coal-OIl-Gas-CO2'!AE32</f>
        <v>18.956140192884366</v>
      </c>
      <c r="AS303" s="12">
        <f>AR303*'Projection of Coal-OIl-Gas-CO2'!AG32/'Projection of Coal-OIl-Gas-CO2'!AF32</f>
        <v>18.949118003565353</v>
      </c>
      <c r="AT303" s="12">
        <f>AS303*'Projection of Coal-OIl-Gas-CO2'!AH32/'Projection of Coal-OIl-Gas-CO2'!AG32</f>
        <v>18.94185244603716</v>
      </c>
      <c r="AU303" s="12">
        <f>AT303*'Projection of Coal-OIl-Gas-CO2'!AI32/'Projection of Coal-OIl-Gas-CO2'!AH32</f>
        <v>18.934762289268409</v>
      </c>
      <c r="AV303" s="12">
        <f>AU303*'Projection of Coal-OIl-Gas-CO2'!AJ32/'Projection of Coal-OIl-Gas-CO2'!AI32</f>
        <v>18.927497857025539</v>
      </c>
      <c r="AW303" s="12">
        <f>AV303*'Projection of Coal-OIl-Gas-CO2'!AK32/'Projection of Coal-OIl-Gas-CO2'!AJ32</f>
        <v>18.920043070988502</v>
      </c>
      <c r="AX303" s="12">
        <f>AW303*'Projection of Coal-OIl-Gas-CO2'!AL32/'Projection of Coal-OIl-Gas-CO2'!AK32</f>
        <v>18.913460558946039</v>
      </c>
      <c r="AY303" s="12">
        <f>AX303*'Projection of Coal-OIl-Gas-CO2'!AM32/'Projection of Coal-OIl-Gas-CO2'!AL32</f>
        <v>18.862153700371731</v>
      </c>
      <c r="AZ303" s="12">
        <f>AY303*'Projection of Coal-OIl-Gas-CO2'!AN32/'Projection of Coal-OIl-Gas-CO2'!AM32</f>
        <v>18.819885106117422</v>
      </c>
      <c r="BA303" s="12">
        <f>AZ303*'Projection of Coal-OIl-Gas-CO2'!AO32/'Projection of Coal-OIl-Gas-CO2'!AN32</f>
        <v>18.762718610389413</v>
      </c>
      <c r="BB303" s="12">
        <f>BA303*'Projection of Coal-OIl-Gas-CO2'!AP32/'Projection of Coal-OIl-Gas-CO2'!AO32</f>
        <v>18.689245317446414</v>
      </c>
      <c r="BC303" s="12">
        <f>BB303*'Projection of Coal-OIl-Gas-CO2'!AQ32/'Projection of Coal-OIl-Gas-CO2'!AP32</f>
        <v>18.601206260866658</v>
      </c>
      <c r="BD303" s="12">
        <f>BC303*'Projection of Coal-OIl-Gas-CO2'!AR32/'Projection of Coal-OIl-Gas-CO2'!AQ32</f>
        <v>18.507339308972117</v>
      </c>
      <c r="BE303" s="12">
        <f>BD303*'Projection of Coal-OIl-Gas-CO2'!AS32/'Projection of Coal-OIl-Gas-CO2'!AR32</f>
        <v>18.396156127411736</v>
      </c>
      <c r="BF303" s="12">
        <f>BE303*'Projection of Coal-OIl-Gas-CO2'!AT32/'Projection of Coal-OIl-Gas-CO2'!AS32</f>
        <v>18.272889870106695</v>
      </c>
      <c r="BG303" s="12">
        <f>BF303*'Projection of Coal-OIl-Gas-CO2'!AU32/'Projection of Coal-OIl-Gas-CO2'!AT32</f>
        <v>18.138101314349516</v>
      </c>
      <c r="BH303" s="12">
        <f>BG303*'Projection of Coal-OIl-Gas-CO2'!AV32/'Projection of Coal-OIl-Gas-CO2'!AU32</f>
        <v>17.991000502552122</v>
      </c>
    </row>
    <row r="304" spans="1:60" x14ac:dyDescent="0.3">
      <c r="A304" s="9" t="s">
        <v>153</v>
      </c>
      <c r="B304" s="36" t="s">
        <v>119</v>
      </c>
      <c r="C304" s="9" t="s">
        <v>90</v>
      </c>
      <c r="D304" s="9" t="s">
        <v>91</v>
      </c>
      <c r="E304" s="9" t="s">
        <v>90</v>
      </c>
      <c r="F304" s="9" t="s">
        <v>90</v>
      </c>
      <c r="G304" s="9" t="s">
        <v>90</v>
      </c>
      <c r="H304" s="36" t="s">
        <v>80</v>
      </c>
      <c r="I304" s="14" t="s">
        <v>144</v>
      </c>
      <c r="J304" s="10">
        <f>'Final Price IND Historical Data'!N$133</f>
        <v>0</v>
      </c>
      <c r="K304" s="10">
        <f>'Final Price IND Historical Data'!O$133</f>
        <v>0</v>
      </c>
      <c r="L304" s="10">
        <f>'Final Price IND Historical Data'!P$133</f>
        <v>0</v>
      </c>
      <c r="M304" s="10">
        <f>'Final Price IND Historical Data'!Q$133</f>
        <v>0</v>
      </c>
      <c r="N304" s="10">
        <f>'Final Price IND Historical Data'!R$133</f>
        <v>0</v>
      </c>
      <c r="O304" s="10">
        <f>'Final Price IND Historical Data'!S$133</f>
        <v>0</v>
      </c>
      <c r="P304" s="10">
        <f>'Final Price IND Historical Data'!T$133</f>
        <v>17.324200000000001</v>
      </c>
      <c r="Q304" s="10">
        <f>'Final Price IND Historical Data'!U$133</f>
        <v>0.65080000000000005</v>
      </c>
      <c r="R304" s="10">
        <f>'Final Price IND Historical Data'!V$133</f>
        <v>22.158200000000001</v>
      </c>
      <c r="S304" s="10">
        <f>'Final Price IND Historical Data'!W$133</f>
        <v>13.137499999999999</v>
      </c>
      <c r="T304" s="10">
        <f>'Final Price IND Historical Data'!X$133</f>
        <v>14.3325</v>
      </c>
      <c r="U304" s="10">
        <f>'Final Price IND Historical Data'!Y$133</f>
        <v>12.988300000000001</v>
      </c>
      <c r="V304" s="10">
        <f>'Final Price IND Historical Data'!Z$133</f>
        <v>7.3682999999999996</v>
      </c>
      <c r="W304" s="10">
        <f>'Final Price IND Historical Data'!AA$133</f>
        <v>4.4675000000000002</v>
      </c>
      <c r="X304" s="10">
        <f>'Final Price IND Historical Data'!AB$133</f>
        <v>5.9707999999999997</v>
      </c>
      <c r="Y304" s="10">
        <f>'Final Price IND Historical Data'!AC$133</f>
        <v>7.68</v>
      </c>
      <c r="Z304" s="10">
        <f>'Final Price IND Historical Data'!AD$133</f>
        <v>5.2</v>
      </c>
      <c r="AA304" s="10">
        <f>'Final Price IND Historical Data'!AE$133</f>
        <v>5.8333000000000004</v>
      </c>
      <c r="AB304" s="12">
        <f>AA304*'Projection of Coal-OIl-Gas-CO2'!P33/'Projection of Coal-OIl-Gas-CO2'!O33</f>
        <v>4.971051334189581</v>
      </c>
      <c r="AC304" s="12">
        <f>AB304*'Projection of Coal-OIl-Gas-CO2'!Q33/'Projection of Coal-OIl-Gas-CO2'!P33</f>
        <v>4.9289959049437364</v>
      </c>
      <c r="AD304" s="12">
        <f>AC304*'Projection of Coal-OIl-Gas-CO2'!R33/'Projection of Coal-OIl-Gas-CO2'!Q33</f>
        <v>4.9083137473638292</v>
      </c>
      <c r="AE304" s="12">
        <f>AD304*'Projection of Coal-OIl-Gas-CO2'!S33/'Projection of Coal-OIl-Gas-CO2'!R33</f>
        <v>3.8568692733495706</v>
      </c>
      <c r="AF304" s="12">
        <f>AE304*'Projection of Coal-OIl-Gas-CO2'!T33/'Projection of Coal-OIl-Gas-CO2'!S33</f>
        <v>2.8391427770540929</v>
      </c>
      <c r="AG304" s="12">
        <f>AF304*'Projection of Coal-OIl-Gas-CO2'!U33/'Projection of Coal-OIl-Gas-CO2'!T33</f>
        <v>1.858235979603226</v>
      </c>
      <c r="AH304" s="12">
        <f>AG304*'Projection of Coal-OIl-Gas-CO2'!V33/'Projection of Coal-OIl-Gas-CO2'!U33</f>
        <v>0.91190694392337368</v>
      </c>
      <c r="AI304" s="12">
        <f>AH304*'Projection of Coal-OIl-Gas-CO2'!W33/'Projection of Coal-OIl-Gas-CO2'!V33</f>
        <v>0</v>
      </c>
      <c r="AJ304" s="12">
        <v>0</v>
      </c>
      <c r="AK304" s="12">
        <v>0</v>
      </c>
      <c r="AL304" s="12">
        <v>0</v>
      </c>
      <c r="AM304" s="12">
        <v>0</v>
      </c>
      <c r="AN304" s="12">
        <v>0</v>
      </c>
      <c r="AO304" s="12">
        <v>0</v>
      </c>
      <c r="AP304" s="12">
        <v>0</v>
      </c>
      <c r="AQ304" s="12">
        <v>0</v>
      </c>
      <c r="AR304" s="12">
        <v>0</v>
      </c>
      <c r="AS304" s="12">
        <v>0</v>
      </c>
      <c r="AT304" s="12">
        <v>0</v>
      </c>
      <c r="AU304" s="12">
        <v>0</v>
      </c>
      <c r="AV304" s="12">
        <v>0</v>
      </c>
      <c r="AW304" s="12">
        <v>0</v>
      </c>
      <c r="AX304" s="12">
        <v>0</v>
      </c>
      <c r="AY304" s="12">
        <v>0</v>
      </c>
      <c r="AZ304" s="12">
        <v>0</v>
      </c>
      <c r="BA304" s="12">
        <v>0</v>
      </c>
      <c r="BB304" s="12">
        <v>0</v>
      </c>
      <c r="BC304" s="12">
        <v>0</v>
      </c>
      <c r="BD304" s="12">
        <v>0</v>
      </c>
      <c r="BE304" s="12">
        <v>0</v>
      </c>
      <c r="BF304" s="12">
        <v>0</v>
      </c>
      <c r="BG304" s="12">
        <v>0</v>
      </c>
      <c r="BH304" s="12">
        <v>0</v>
      </c>
    </row>
    <row r="305" spans="1:60" x14ac:dyDescent="0.3">
      <c r="A305" s="9" t="s">
        <v>153</v>
      </c>
      <c r="B305" t="s">
        <v>156</v>
      </c>
      <c r="C305" s="9" t="s">
        <v>90</v>
      </c>
      <c r="D305" s="9" t="s">
        <v>157</v>
      </c>
      <c r="E305" s="9" t="s">
        <v>90</v>
      </c>
      <c r="F305" s="9" t="s">
        <v>90</v>
      </c>
      <c r="G305" s="9" t="s">
        <v>90</v>
      </c>
      <c r="H305" s="36" t="s">
        <v>80</v>
      </c>
      <c r="I305" s="14" t="s">
        <v>158</v>
      </c>
      <c r="J305" s="132">
        <f t="shared" ref="J305:M305" si="320">J304</f>
        <v>0</v>
      </c>
      <c r="K305" s="132">
        <f t="shared" si="320"/>
        <v>0</v>
      </c>
      <c r="L305" s="132">
        <f t="shared" si="320"/>
        <v>0</v>
      </c>
      <c r="M305" s="132">
        <f t="shared" si="320"/>
        <v>0</v>
      </c>
      <c r="N305" s="132">
        <f>N304</f>
        <v>0</v>
      </c>
      <c r="O305" s="132">
        <f t="shared" ref="O305:AA305" si="321">O304</f>
        <v>0</v>
      </c>
      <c r="P305" s="132">
        <f t="shared" si="321"/>
        <v>17.324200000000001</v>
      </c>
      <c r="Q305" s="132">
        <f t="shared" si="321"/>
        <v>0.65080000000000005</v>
      </c>
      <c r="R305" s="132">
        <f t="shared" si="321"/>
        <v>22.158200000000001</v>
      </c>
      <c r="S305" s="132">
        <f t="shared" si="321"/>
        <v>13.137499999999999</v>
      </c>
      <c r="T305" s="132">
        <f t="shared" si="321"/>
        <v>14.3325</v>
      </c>
      <c r="U305" s="132">
        <f t="shared" si="321"/>
        <v>12.988300000000001</v>
      </c>
      <c r="V305" s="132">
        <f t="shared" si="321"/>
        <v>7.3682999999999996</v>
      </c>
      <c r="W305" s="132">
        <f t="shared" si="321"/>
        <v>4.4675000000000002</v>
      </c>
      <c r="X305" s="132">
        <f t="shared" si="321"/>
        <v>5.9707999999999997</v>
      </c>
      <c r="Y305" s="132">
        <f t="shared" si="321"/>
        <v>7.68</v>
      </c>
      <c r="Z305" s="132">
        <f t="shared" si="321"/>
        <v>5.2</v>
      </c>
      <c r="AA305" s="132">
        <f t="shared" si="321"/>
        <v>5.8333000000000004</v>
      </c>
      <c r="AB305" s="133">
        <f>($AN$305/$AA$305)^(1/($AN$1-$AA$1))*AA305</f>
        <v>7.4487705861350682</v>
      </c>
      <c r="AC305" s="133">
        <f t="shared" ref="AC305:AN305" si="322">($AN$305/$AA$305)^(1/($AN$1-$AA$1))*AB305</f>
        <v>9.5116286227128661</v>
      </c>
      <c r="AD305" s="133">
        <f t="shared" si="322"/>
        <v>12.145773320608233</v>
      </c>
      <c r="AE305" s="133">
        <f t="shared" si="322"/>
        <v>15.509416463478763</v>
      </c>
      <c r="AF305" s="133">
        <f t="shared" si="322"/>
        <v>19.804584910990275</v>
      </c>
      <c r="AG305" s="133">
        <f t="shared" si="322"/>
        <v>25.289254719558183</v>
      </c>
      <c r="AH305" s="133">
        <f t="shared" si="322"/>
        <v>32.292845679173446</v>
      </c>
      <c r="AI305" s="133">
        <f t="shared" si="322"/>
        <v>41.236006897918173</v>
      </c>
      <c r="AJ305" s="133">
        <f t="shared" si="322"/>
        <v>52.655881794331798</v>
      </c>
      <c r="AK305" s="133">
        <f t="shared" si="322"/>
        <v>67.23836996153527</v>
      </c>
      <c r="AL305" s="133">
        <f t="shared" si="322"/>
        <v>85.859323612560928</v>
      </c>
      <c r="AM305" s="133">
        <f t="shared" si="322"/>
        <v>109.63715294442184</v>
      </c>
      <c r="AN305" s="133">
        <v>140</v>
      </c>
      <c r="AO305" s="132">
        <f>AO301/AN301*AN305</f>
        <v>139.95661216242766</v>
      </c>
      <c r="AP305" s="132">
        <f t="shared" ref="AP305:BH305" si="323">AP301/AO301*AO305</f>
        <v>139.90560779499745</v>
      </c>
      <c r="AQ305" s="132">
        <f t="shared" si="323"/>
        <v>139.85492788446479</v>
      </c>
      <c r="AR305" s="132">
        <f t="shared" si="323"/>
        <v>139.79636368162573</v>
      </c>
      <c r="AS305" s="132">
        <f t="shared" si="323"/>
        <v>139.74706130258753</v>
      </c>
      <c r="AT305" s="132">
        <f t="shared" si="323"/>
        <v>139.69086737442302</v>
      </c>
      <c r="AU305" s="132">
        <f t="shared" si="323"/>
        <v>139.63826769262275</v>
      </c>
      <c r="AV305" s="132">
        <f t="shared" si="323"/>
        <v>139.58477657377261</v>
      </c>
      <c r="AW305" s="132">
        <f t="shared" si="323"/>
        <v>139.53200553065361</v>
      </c>
      <c r="AX305" s="132">
        <f t="shared" si="323"/>
        <v>139.48116605483</v>
      </c>
      <c r="AY305" s="132">
        <f t="shared" si="323"/>
        <v>139.10379783460888</v>
      </c>
      <c r="AZ305" s="132">
        <f t="shared" si="323"/>
        <v>138.79228545534772</v>
      </c>
      <c r="BA305" s="132">
        <f t="shared" si="323"/>
        <v>138.37067625987046</v>
      </c>
      <c r="BB305" s="132">
        <f t="shared" si="323"/>
        <v>137.82851387590043</v>
      </c>
      <c r="BC305" s="132">
        <f t="shared" si="323"/>
        <v>137.17976862629135</v>
      </c>
      <c r="BD305" s="132">
        <f t="shared" si="323"/>
        <v>136.48739256324555</v>
      </c>
      <c r="BE305" s="132">
        <f t="shared" si="323"/>
        <v>135.66745912279359</v>
      </c>
      <c r="BF305" s="132">
        <f t="shared" si="323"/>
        <v>134.75848410100429</v>
      </c>
      <c r="BG305" s="132">
        <f t="shared" si="323"/>
        <v>133.76456473573742</v>
      </c>
      <c r="BH305" s="132">
        <f t="shared" si="323"/>
        <v>132.67968838136045</v>
      </c>
    </row>
  </sheetData>
  <autoFilter ref="A1:BH254"/>
  <sortState ref="A2:I89">
    <sortCondition ref="D2:D89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BH397"/>
  <sheetViews>
    <sheetView tabSelected="1" topLeftCell="AJ354" zoomScale="70" zoomScaleNormal="70" workbookViewId="0">
      <selection activeCell="BB376" sqref="BB376"/>
    </sheetView>
  </sheetViews>
  <sheetFormatPr baseColWidth="10" defaultRowHeight="13.8" x14ac:dyDescent="0.3"/>
  <sheetData>
    <row r="1" spans="1:60" x14ac:dyDescent="0.3">
      <c r="A1" s="36" t="s">
        <v>71</v>
      </c>
      <c r="B1" s="36" t="s">
        <v>72</v>
      </c>
      <c r="C1" s="36" t="s">
        <v>73</v>
      </c>
      <c r="D1" s="36" t="s">
        <v>64</v>
      </c>
      <c r="E1" s="36" t="s">
        <v>74</v>
      </c>
      <c r="F1" s="36" t="s">
        <v>75</v>
      </c>
      <c r="G1" s="36" t="s">
        <v>76</v>
      </c>
      <c r="H1" s="36" t="s">
        <v>77</v>
      </c>
      <c r="I1" s="36" t="s">
        <v>2</v>
      </c>
      <c r="J1" s="65">
        <v>2000</v>
      </c>
      <c r="K1" s="65">
        <v>2001</v>
      </c>
      <c r="L1" s="65">
        <v>2002</v>
      </c>
      <c r="M1" s="65">
        <v>2003</v>
      </c>
      <c r="N1" s="65">
        <v>2004</v>
      </c>
      <c r="O1" s="65">
        <v>2005</v>
      </c>
      <c r="P1" s="65">
        <v>2006</v>
      </c>
      <c r="Q1" s="65">
        <v>2007</v>
      </c>
      <c r="R1" s="65">
        <v>2008</v>
      </c>
      <c r="S1" s="65">
        <v>2009</v>
      </c>
      <c r="T1" s="65">
        <v>2010</v>
      </c>
      <c r="U1" s="65">
        <v>2011</v>
      </c>
      <c r="V1" s="65">
        <v>2012</v>
      </c>
      <c r="W1" s="65">
        <v>2013</v>
      </c>
      <c r="X1" s="65">
        <v>2014</v>
      </c>
      <c r="Y1" s="65">
        <v>2015</v>
      </c>
      <c r="Z1" s="65">
        <v>2016</v>
      </c>
      <c r="AA1" s="65">
        <v>2017</v>
      </c>
      <c r="AB1" s="65">
        <v>2018</v>
      </c>
      <c r="AC1" s="65">
        <v>2019</v>
      </c>
      <c r="AD1" s="65">
        <v>2020</v>
      </c>
      <c r="AE1" s="65">
        <v>2021</v>
      </c>
      <c r="AF1" s="65">
        <v>2022</v>
      </c>
      <c r="AG1" s="65">
        <v>2023</v>
      </c>
      <c r="AH1" s="65">
        <v>2024</v>
      </c>
      <c r="AI1" s="65">
        <v>2025</v>
      </c>
      <c r="AJ1" s="65">
        <v>2026</v>
      </c>
      <c r="AK1" s="65">
        <v>2027</v>
      </c>
      <c r="AL1" s="65">
        <v>2028</v>
      </c>
      <c r="AM1" s="65">
        <v>2029</v>
      </c>
      <c r="AN1" s="65">
        <v>2030</v>
      </c>
      <c r="AO1" s="65">
        <v>2031</v>
      </c>
      <c r="AP1" s="65">
        <v>2032</v>
      </c>
      <c r="AQ1" s="65">
        <v>2033</v>
      </c>
      <c r="AR1" s="65">
        <v>2034</v>
      </c>
      <c r="AS1" s="65">
        <v>2035</v>
      </c>
      <c r="AT1" s="65">
        <v>2036</v>
      </c>
      <c r="AU1" s="65">
        <v>2037</v>
      </c>
      <c r="AV1" s="65">
        <v>2038</v>
      </c>
      <c r="AW1" s="65">
        <v>2039</v>
      </c>
      <c r="AX1" s="65">
        <v>2040</v>
      </c>
      <c r="AY1" s="65">
        <v>2041</v>
      </c>
      <c r="AZ1" s="65">
        <v>2042</v>
      </c>
      <c r="BA1" s="65">
        <v>2043</v>
      </c>
      <c r="BB1" s="65">
        <v>2044</v>
      </c>
      <c r="BC1" s="65">
        <v>2045</v>
      </c>
      <c r="BD1" s="65">
        <v>2046</v>
      </c>
      <c r="BE1" s="65">
        <v>2047</v>
      </c>
      <c r="BF1" s="65">
        <v>2048</v>
      </c>
      <c r="BG1" s="65">
        <v>2049</v>
      </c>
      <c r="BH1" s="65">
        <v>2050</v>
      </c>
    </row>
    <row r="2" spans="1:60" x14ac:dyDescent="0.3">
      <c r="A2" s="9" t="s">
        <v>148</v>
      </c>
      <c r="B2" s="36" t="s">
        <v>47</v>
      </c>
      <c r="C2" s="9" t="s">
        <v>5</v>
      </c>
      <c r="D2" s="36" t="s">
        <v>81</v>
      </c>
      <c r="E2" s="36" t="s">
        <v>79</v>
      </c>
      <c r="F2" s="36" t="s">
        <v>90</v>
      </c>
      <c r="G2" s="36" t="s">
        <v>90</v>
      </c>
      <c r="H2" s="36" t="s">
        <v>80</v>
      </c>
      <c r="I2" s="9" t="s">
        <v>145</v>
      </c>
      <c r="J2" s="11">
        <f>'Final Prices IND without CO2 '!J2+SUMIFS(Assumptions!$C$9:$C$11,Assumptions!$A$9:$A$11,input!$D2)*input!J$301</f>
        <v>11.061034757650303</v>
      </c>
      <c r="K2" s="11">
        <f>'Final Prices IND without CO2 '!K2+SUMIFS(Assumptions!$C$9:$C$11,Assumptions!$A$9:$A$11,input!$D2)*input!K$301</f>
        <v>11.433839178378598</v>
      </c>
      <c r="L2" s="11">
        <f>'Final Prices IND without CO2 '!L2+SUMIFS(Assumptions!$C$9:$C$11,Assumptions!$A$9:$A$11,input!$D2)*input!L$301</f>
        <v>14.243420978566801</v>
      </c>
      <c r="M2" s="11">
        <f>'Final Prices IND without CO2 '!M2+SUMIFS(Assumptions!$C$9:$C$11,Assumptions!$A$9:$A$11,input!$D2)*input!M$301</f>
        <v>13.636905719508709</v>
      </c>
      <c r="N2" s="11">
        <f>'Final Prices IND without CO2 '!N2+SUMIFS(Assumptions!$C$9:$C$11,Assumptions!$A$9:$A$11,input!$D2)*input!N$301</f>
        <v>23.749841777723411</v>
      </c>
      <c r="O2" s="11">
        <f>'Final Prices IND without CO2 '!O2+SUMIFS(Assumptions!$C$9:$C$11,Assumptions!$A$9:$A$11,input!$D2)*input!O$301</f>
        <v>24.222639136361522</v>
      </c>
      <c r="P2" s="11">
        <f>'Final Prices IND without CO2 '!P2+SUMIFS(Assumptions!$C$9:$C$11,Assumptions!$A$9:$A$11,input!$D2)*input!P$301</f>
        <v>29.975567710447823</v>
      </c>
      <c r="Q2" s="11">
        <f>'Final Prices IND without CO2 '!Q2+SUMIFS(Assumptions!$C$9:$C$11,Assumptions!$A$9:$A$11,input!$D2)*input!Q$301</f>
        <v>24.315413648769116</v>
      </c>
      <c r="R2" s="11">
        <f>'Final Prices IND without CO2 '!R2+SUMIFS(Assumptions!$C$9:$C$11,Assumptions!$A$9:$A$11,input!$D2)*input!R$301</f>
        <v>34.517363863464823</v>
      </c>
      <c r="S2" s="11">
        <f>'Final Prices IND without CO2 '!S2+SUMIFS(Assumptions!$C$9:$C$11,Assumptions!$A$9:$A$11,input!$D2)*input!S$301</f>
        <v>32.005388398008741</v>
      </c>
      <c r="T2" s="11">
        <f>'Final Prices IND without CO2 '!T2+SUMIFS(Assumptions!$C$9:$C$11,Assumptions!$A$9:$A$11,input!$D2)*input!T$301</f>
        <v>29.197270005445706</v>
      </c>
      <c r="U2" s="11">
        <f>'Final Prices IND without CO2 '!U2+SUMIFS(Assumptions!$C$9:$C$11,Assumptions!$A$9:$A$11,input!$D2)*input!U$301</f>
        <v>30.912571038098541</v>
      </c>
      <c r="V2" s="11">
        <f>'Final Prices IND without CO2 '!V2+SUMIFS(Assumptions!$C$9:$C$11,Assumptions!$A$9:$A$11,input!$D2)*input!V$301</f>
        <v>31.019817190728311</v>
      </c>
      <c r="W2" s="11">
        <f>'Final Prices IND without CO2 '!W2+SUMIFS(Assumptions!$C$9:$C$11,Assumptions!$A$9:$A$11,input!$D2)*input!W$301</f>
        <v>25.942568791742971</v>
      </c>
      <c r="X2" s="11">
        <f>'Final Prices IND without CO2 '!X2+SUMIFS(Assumptions!$C$9:$C$11,Assumptions!$A$9:$A$11,input!$D2)*input!X$301</f>
        <v>24.160853360272384</v>
      </c>
      <c r="Y2" s="11">
        <f>'Final Prices IND without CO2 '!Y2+SUMIFS(Assumptions!$C$9:$C$11,Assumptions!$A$9:$A$11,input!$D2)*input!Y$301</f>
        <v>24.269457517951562</v>
      </c>
      <c r="Z2" s="11">
        <f>'Final Prices IND without CO2 '!Z2+SUMIFS(Assumptions!$C$9:$C$11,Assumptions!$A$9:$A$11,input!$D2)*input!Z$301</f>
        <v>22.852423073948394</v>
      </c>
      <c r="AA2" s="11">
        <f>'Final Prices IND without CO2 '!AA2+SUMIFS(Assumptions!$C$9:$C$11,Assumptions!$A$9:$A$11,input!$D2)*input!AA$301</f>
        <v>23.313906412754008</v>
      </c>
      <c r="AB2" s="11">
        <f>'Final Prices IND without CO2 '!AB2+SUMIFS(Assumptions!$C$9:$C$11,Assumptions!$A$9:$A$11,input!$D2)*input!AB$301</f>
        <v>26.233776483571219</v>
      </c>
      <c r="AC2" s="11">
        <f>'Final Prices IND without CO2 '!AC2+SUMIFS(Assumptions!$C$9:$C$11,Assumptions!$A$9:$A$11,input!$D2)*input!AC$301</f>
        <v>25.439327507816326</v>
      </c>
      <c r="AD2" s="11">
        <f>'Final Prices IND without CO2 '!AD2+SUMIFS(Assumptions!$C$9:$C$11,Assumptions!$A$9:$A$11,input!$D2)*input!AD$301</f>
        <v>23.441212517946528</v>
      </c>
      <c r="AE2" s="11">
        <f>'Final Prices IND without CO2 '!AE2+SUMIFS(Assumptions!$C$9:$C$11,Assumptions!$A$9:$A$11,input!$D2)*input!AE$301</f>
        <v>22.821614465422556</v>
      </c>
      <c r="AF2" s="11">
        <f>'Final Prices IND without CO2 '!AF2+SUMIFS(Assumptions!$C$9:$C$11,Assumptions!$A$9:$A$11,input!$D2)*input!AF$301</f>
        <v>24.414562990408029</v>
      </c>
      <c r="AG2" s="11">
        <f>'Final Prices IND without CO2 '!AG2+SUMIFS(Assumptions!$C$9:$C$11,Assumptions!$A$9:$A$11,input!$D2)*input!AG$301</f>
        <v>25.959200597185273</v>
      </c>
      <c r="AH2" s="11">
        <f>'Final Prices IND without CO2 '!AH2+SUMIFS(Assumptions!$C$9:$C$11,Assumptions!$A$9:$A$11,input!$D2)*input!AH$301</f>
        <v>27.875681058385183</v>
      </c>
      <c r="AI2" s="11">
        <f>'Final Prices IND without CO2 '!AI2+SUMIFS(Assumptions!$C$9:$C$11,Assumptions!$A$9:$A$11,input!$D2)*input!AI$301</f>
        <v>29.729565700882119</v>
      </c>
      <c r="AJ2" s="11">
        <f>'Final Prices IND without CO2 '!AJ2+SUMIFS(Assumptions!$C$9:$C$11,Assumptions!$A$9:$A$11,input!$D2)*input!AJ$301</f>
        <v>31.521412721846019</v>
      </c>
      <c r="AK2" s="11">
        <f>'Final Prices IND without CO2 '!AK2+SUMIFS(Assumptions!$C$9:$C$11,Assumptions!$A$9:$A$11,input!$D2)*input!AK$301</f>
        <v>33.262908950227867</v>
      </c>
      <c r="AL2" s="11">
        <f>'Final Prices IND without CO2 '!AL2+SUMIFS(Assumptions!$C$9:$C$11,Assumptions!$A$9:$A$11,input!$D2)*input!AL$301</f>
        <v>34.94517347257338</v>
      </c>
      <c r="AM2" s="11">
        <f>'Final Prices IND without CO2 '!AM2+SUMIFS(Assumptions!$C$9:$C$11,Assumptions!$A$9:$A$11,input!$D2)*input!AM$301</f>
        <v>36.573596523280877</v>
      </c>
      <c r="AN2" s="11">
        <f>'Final Prices IND without CO2 '!AN2+SUMIFS(Assumptions!$C$9:$C$11,Assumptions!$A$9:$A$11,input!$D2)*input!AN$301</f>
        <v>38.148291919848134</v>
      </c>
      <c r="AO2" s="11">
        <f>'Final Prices IND without CO2 '!AO2+SUMIFS(Assumptions!$C$9:$C$11,Assumptions!$A$9:$A$11,input!$D2)*input!AO$301</f>
        <v>38.275271238156122</v>
      </c>
      <c r="AP2" s="11">
        <f>'Final Prices IND without CO2 '!AP2+SUMIFS(Assumptions!$C$9:$C$11,Assumptions!$A$9:$A$11,input!$D2)*input!AP$301</f>
        <v>38.408230602904112</v>
      </c>
      <c r="AQ2" s="11">
        <f>'Final Prices IND without CO2 '!AQ2+SUMIFS(Assumptions!$C$9:$C$11,Assumptions!$A$9:$A$11,input!$D2)*input!AQ$301</f>
        <v>38.544348616917674</v>
      </c>
      <c r="AR2" s="11">
        <f>'Final Prices IND without CO2 '!AR2+SUMIFS(Assumptions!$C$9:$C$11,Assumptions!$A$9:$A$11,input!$D2)*input!AR$301</f>
        <v>38.675623434115742</v>
      </c>
      <c r="AS2" s="11">
        <f>'Final Prices IND without CO2 '!AS2+SUMIFS(Assumptions!$C$9:$C$11,Assumptions!$A$9:$A$11,input!$D2)*input!AS$301</f>
        <v>38.811231690112109</v>
      </c>
      <c r="AT2" s="11">
        <f>'Final Prices IND without CO2 '!AT2+SUMIFS(Assumptions!$C$9:$C$11,Assumptions!$A$9:$A$11,input!$D2)*input!AT$301</f>
        <v>38.881593766032289</v>
      </c>
      <c r="AU2" s="11">
        <f>'Final Prices IND without CO2 '!AU2+SUMIFS(Assumptions!$C$9:$C$11,Assumptions!$A$9:$A$11,input!$D2)*input!AU$301</f>
        <v>38.898803579427629</v>
      </c>
      <c r="AV2" s="11">
        <f>'Final Prices IND without CO2 '!AV2+SUMIFS(Assumptions!$C$9:$C$11,Assumptions!$A$9:$A$11,input!$D2)*input!AV$301</f>
        <v>38.918227773293395</v>
      </c>
      <c r="AW2" s="11">
        <f>'Final Prices IND without CO2 '!AW2+SUMIFS(Assumptions!$C$9:$C$11,Assumptions!$A$9:$A$11,input!$D2)*input!AW$301</f>
        <v>38.937403405772216</v>
      </c>
      <c r="AX2" s="11">
        <f>'Final Prices IND without CO2 '!AX2+SUMIFS(Assumptions!$C$9:$C$11,Assumptions!$A$9:$A$11,input!$D2)*input!AX$301</f>
        <v>38.959306199767283</v>
      </c>
      <c r="AY2" s="11">
        <f>'Final Prices IND without CO2 '!AY2+SUMIFS(Assumptions!$C$9:$C$11,Assumptions!$A$9:$A$11,input!$D2)*input!AY$301</f>
        <v>38.880698140189665</v>
      </c>
      <c r="AZ2" s="11">
        <f>'Final Prices IND without CO2 '!AZ2+SUMIFS(Assumptions!$C$9:$C$11,Assumptions!$A$9:$A$11,input!$D2)*input!AZ$301</f>
        <v>38.823660392875802</v>
      </c>
      <c r="BA2" s="11">
        <f>'Final Prices IND without CO2 '!BA2+SUMIFS(Assumptions!$C$9:$C$11,Assumptions!$A$9:$A$11,input!$D2)*input!BA$301</f>
        <v>38.733428370771577</v>
      </c>
      <c r="BB2" s="11">
        <f>'Final Prices IND without CO2 '!BB2+SUMIFS(Assumptions!$C$9:$C$11,Assumptions!$A$9:$A$11,input!$D2)*input!BB$301</f>
        <v>38.607332562421604</v>
      </c>
      <c r="BC2" s="11">
        <f>'Final Prices IND without CO2 '!BC2+SUMIFS(Assumptions!$C$9:$C$11,Assumptions!$A$9:$A$11,input!$D2)*input!BC$301</f>
        <v>38.449239873181753</v>
      </c>
      <c r="BD2" s="11">
        <f>'Final Prices IND without CO2 '!BD2+SUMIFS(Assumptions!$C$9:$C$11,Assumptions!$A$9:$A$11,input!$D2)*input!BD$301</f>
        <v>38.278795087479168</v>
      </c>
      <c r="BE2" s="11">
        <f>'Final Prices IND without CO2 '!BE2+SUMIFS(Assumptions!$C$9:$C$11,Assumptions!$A$9:$A$11,input!$D2)*input!BE$301</f>
        <v>38.070175834845116</v>
      </c>
      <c r="BF2" s="11">
        <f>'Final Prices IND without CO2 '!BF2+SUMIFS(Assumptions!$C$9:$C$11,Assumptions!$A$9:$A$11,input!$D2)*input!BF$301</f>
        <v>37.835281706993172</v>
      </c>
      <c r="BG2" s="11">
        <f>'Final Prices IND without CO2 '!BG2+SUMIFS(Assumptions!$C$9:$C$11,Assumptions!$A$9:$A$11,input!$D2)*input!BG$301</f>
        <v>37.575308428548766</v>
      </c>
      <c r="BH2" s="11">
        <f>'Final Prices IND without CO2 '!BH2+SUMIFS(Assumptions!$C$9:$C$11,Assumptions!$A$9:$A$11,input!$D2)*input!BH$301</f>
        <v>37.288537123832512</v>
      </c>
    </row>
    <row r="3" spans="1:60" x14ac:dyDescent="0.3">
      <c r="A3" s="9" t="s">
        <v>148</v>
      </c>
      <c r="B3" s="36" t="s">
        <v>47</v>
      </c>
      <c r="C3" s="9" t="s">
        <v>9</v>
      </c>
      <c r="D3" s="36" t="s">
        <v>81</v>
      </c>
      <c r="E3" s="36" t="s">
        <v>79</v>
      </c>
      <c r="F3" s="36" t="s">
        <v>90</v>
      </c>
      <c r="G3" s="36" t="s">
        <v>90</v>
      </c>
      <c r="H3" s="36" t="s">
        <v>80</v>
      </c>
      <c r="I3" s="9" t="s">
        <v>145</v>
      </c>
      <c r="J3" s="11">
        <f>'Final Prices IND without CO2 '!J3+SUMIFS(Assumptions!$C$9:$C$11,Assumptions!$A$9:$A$11,input!$D3)*input!J$301</f>
        <v>5.7791382927403117</v>
      </c>
      <c r="K3" s="11">
        <f>'Final Prices IND without CO2 '!K3+SUMIFS(Assumptions!$C$9:$C$11,Assumptions!$A$9:$A$11,input!$D3)*input!K$301</f>
        <v>6.6631665675524934</v>
      </c>
      <c r="L3" s="11">
        <f>'Final Prices IND without CO2 '!L3+SUMIFS(Assumptions!$C$9:$C$11,Assumptions!$A$9:$A$11,input!$D3)*input!L$301</f>
        <v>5.8475600430043171</v>
      </c>
      <c r="M3" s="11">
        <f>'Final Prices IND without CO2 '!M3+SUMIFS(Assumptions!$C$9:$C$11,Assumptions!$A$9:$A$11,input!$D3)*input!M$301</f>
        <v>4.9125503412199913</v>
      </c>
      <c r="N3" s="11">
        <f>'Final Prices IND without CO2 '!N3+SUMIFS(Assumptions!$C$9:$C$11,Assumptions!$A$9:$A$11,input!$D3)*input!N$301</f>
        <v>8.924717726950492</v>
      </c>
      <c r="O3" s="11">
        <f>'Final Prices IND without CO2 '!O3+SUMIFS(Assumptions!$C$9:$C$11,Assumptions!$A$9:$A$11,input!$D3)*input!O$301</f>
        <v>10.092580259191823</v>
      </c>
      <c r="P3" s="11">
        <f>'Final Prices IND without CO2 '!P3+SUMIFS(Assumptions!$C$9:$C$11,Assumptions!$A$9:$A$11,input!$D3)*input!P$301</f>
        <v>13.713227941653384</v>
      </c>
      <c r="Q3" s="11">
        <f>'Final Prices IND without CO2 '!Q3+SUMIFS(Assumptions!$C$9:$C$11,Assumptions!$A$9:$A$11,input!$D3)*input!Q$301</f>
        <v>8.5273858851637439</v>
      </c>
      <c r="R3" s="11">
        <f>'Final Prices IND without CO2 '!R3+SUMIFS(Assumptions!$C$9:$C$11,Assumptions!$A$9:$A$11,input!$D3)*input!R$301</f>
        <v>20.522931516472944</v>
      </c>
      <c r="S3" s="11">
        <f>'Final Prices IND without CO2 '!S3+SUMIFS(Assumptions!$C$9:$C$11,Assumptions!$A$9:$A$11,input!$D3)*input!S$301</f>
        <v>12.513428199382346</v>
      </c>
      <c r="T3" s="11">
        <f>'Final Prices IND without CO2 '!T3+SUMIFS(Assumptions!$C$9:$C$11,Assumptions!$A$9:$A$11,input!$D3)*input!T$301</f>
        <v>15.35291023955112</v>
      </c>
      <c r="U3" s="11">
        <f>'Final Prices IND without CO2 '!U3+SUMIFS(Assumptions!$C$9:$C$11,Assumptions!$A$9:$A$11,input!$D3)*input!U$301</f>
        <v>16.894228288039361</v>
      </c>
      <c r="V3" s="11">
        <f>'Final Prices IND without CO2 '!V3+SUMIFS(Assumptions!$C$9:$C$11,Assumptions!$A$9:$A$11,input!$D3)*input!V$301</f>
        <v>11.993615184110181</v>
      </c>
      <c r="W3" s="11">
        <f>'Final Prices IND without CO2 '!W3+SUMIFS(Assumptions!$C$9:$C$11,Assumptions!$A$9:$A$11,input!$D3)*input!W$301</f>
        <v>9.7406572917037675</v>
      </c>
      <c r="X3" s="11">
        <f>'Final Prices IND without CO2 '!X3+SUMIFS(Assumptions!$C$9:$C$11,Assumptions!$A$9:$A$11,input!$D3)*input!X$301</f>
        <v>8.9803301913335272</v>
      </c>
      <c r="Y3" s="11">
        <f>'Final Prices IND without CO2 '!Y3+SUMIFS(Assumptions!$C$9:$C$11,Assumptions!$A$9:$A$11,input!$D3)*input!Y$301</f>
        <v>8.6607446445774237</v>
      </c>
      <c r="Z3" s="11">
        <f>'Final Prices IND without CO2 '!Z3+SUMIFS(Assumptions!$C$9:$C$11,Assumptions!$A$9:$A$11,input!$D3)*input!Z$301</f>
        <v>7.3989833600025516</v>
      </c>
      <c r="AA3" s="11">
        <f>'Final Prices IND without CO2 '!AA3+SUMIFS(Assumptions!$C$9:$C$11,Assumptions!$A$9:$A$11,input!$D3)*input!AA$301</f>
        <v>7.6824006751991814</v>
      </c>
      <c r="AB3" s="11">
        <f>'Final Prices IND without CO2 '!AB3+SUMIFS(Assumptions!$C$9:$C$11,Assumptions!$A$9:$A$11,input!$D3)*input!AB$301</f>
        <v>10.372473045250821</v>
      </c>
      <c r="AC3" s="11">
        <f>'Final Prices IND without CO2 '!AC3+SUMIFS(Assumptions!$C$9:$C$11,Assumptions!$A$9:$A$11,input!$D3)*input!AC$301</f>
        <v>10.472236379998165</v>
      </c>
      <c r="AD3" s="11">
        <f>'Final Prices IND without CO2 '!AD3+SUMIFS(Assumptions!$C$9:$C$11,Assumptions!$A$9:$A$11,input!$D3)*input!AD$301</f>
        <v>9.9446988627833584</v>
      </c>
      <c r="AE3" s="11">
        <f>'Final Prices IND without CO2 '!AE3+SUMIFS(Assumptions!$C$9:$C$11,Assumptions!$A$9:$A$11,input!$D3)*input!AE$301</f>
        <v>9.8039483012135662</v>
      </c>
      <c r="AF3" s="11">
        <f>'Final Prices IND without CO2 '!AF3+SUMIFS(Assumptions!$C$9:$C$11,Assumptions!$A$9:$A$11,input!$D3)*input!AF$301</f>
        <v>11.344693160708907</v>
      </c>
      <c r="AG3" s="11">
        <f>'Final Prices IND without CO2 '!AG3+SUMIFS(Assumptions!$C$9:$C$11,Assumptions!$A$9:$A$11,input!$D3)*input!AG$301</f>
        <v>12.829339936381505</v>
      </c>
      <c r="AH3" s="11">
        <f>'Final Prices IND without CO2 '!AH3+SUMIFS(Assumptions!$C$9:$C$11,Assumptions!$A$9:$A$11,input!$D3)*input!AH$301</f>
        <v>14.683282059648757</v>
      </c>
      <c r="AI3" s="11">
        <f>'Final Prices IND without CO2 '!AI3+SUMIFS(Assumptions!$C$9:$C$11,Assumptions!$A$9:$A$11,input!$D3)*input!AI$301</f>
        <v>16.470576037392977</v>
      </c>
      <c r="AJ3" s="11">
        <f>'Final Prices IND without CO2 '!AJ3+SUMIFS(Assumptions!$C$9:$C$11,Assumptions!$A$9:$A$11,input!$D3)*input!AJ$301</f>
        <v>18.191444099179442</v>
      </c>
      <c r="AK3" s="11">
        <f>'Final Prices IND without CO2 '!AK3+SUMIFS(Assumptions!$C$9:$C$11,Assumptions!$A$9:$A$11,input!$D3)*input!AK$301</f>
        <v>19.850768791092001</v>
      </c>
      <c r="AL3" s="11">
        <f>'Final Prices IND without CO2 '!AL3+SUMIFS(Assumptions!$C$9:$C$11,Assumptions!$A$9:$A$11,input!$D3)*input!AL$301</f>
        <v>21.447266622073943</v>
      </c>
      <c r="AM3" s="11">
        <f>'Final Prices IND without CO2 '!AM3+SUMIFS(Assumptions!$C$9:$C$11,Assumptions!$A$9:$A$11,input!$D3)*input!AM$301</f>
        <v>22.982873192426041</v>
      </c>
      <c r="AN3" s="11">
        <f>'Final Prices IND without CO2 '!AN3+SUMIFS(Assumptions!$C$9:$C$11,Assumptions!$A$9:$A$11,input!$D3)*input!AN$301</f>
        <v>24.458964698318354</v>
      </c>
      <c r="AO3" s="11">
        <f>'Final Prices IND without CO2 '!AO3+SUMIFS(Assumptions!$C$9:$C$11,Assumptions!$A$9:$A$11,input!$D3)*input!AO$301</f>
        <v>24.488313468563348</v>
      </c>
      <c r="AP3" s="11">
        <f>'Final Prices IND without CO2 '!AP3+SUMIFS(Assumptions!$C$9:$C$11,Assumptions!$A$9:$A$11,input!$D3)*input!AP$301</f>
        <v>24.518474771383133</v>
      </c>
      <c r="AQ3" s="11">
        <f>'Final Prices IND without CO2 '!AQ3+SUMIFS(Assumptions!$C$9:$C$11,Assumptions!$A$9:$A$11,input!$D3)*input!AQ$301</f>
        <v>24.54950961064845</v>
      </c>
      <c r="AR3" s="11">
        <f>'Final Prices IND without CO2 '!AR3+SUMIFS(Assumptions!$C$9:$C$11,Assumptions!$A$9:$A$11,input!$D3)*input!AR$301</f>
        <v>24.578450039170097</v>
      </c>
      <c r="AS3" s="11">
        <f>'Final Prices IND without CO2 '!AS3+SUMIFS(Assumptions!$C$9:$C$11,Assumptions!$A$9:$A$11,input!$D3)*input!AS$301</f>
        <v>24.609490052688532</v>
      </c>
      <c r="AT3" s="11">
        <f>'Final Prices IND without CO2 '!AT3+SUMIFS(Assumptions!$C$9:$C$11,Assumptions!$A$9:$A$11,input!$D3)*input!AT$301</f>
        <v>24.622466623451153</v>
      </c>
      <c r="AU3" s="11">
        <f>'Final Prices IND without CO2 '!AU3+SUMIFS(Assumptions!$C$9:$C$11,Assumptions!$A$9:$A$11,input!$D3)*input!AU$301</f>
        <v>24.621669151089179</v>
      </c>
      <c r="AV3" s="11">
        <f>'Final Prices IND without CO2 '!AV3+SUMIFS(Assumptions!$C$9:$C$11,Assumptions!$A$9:$A$11,input!$D3)*input!AV$301</f>
        <v>24.621369711190908</v>
      </c>
      <c r="AW3" s="11">
        <f>'Final Prices IND without CO2 '!AW3+SUMIFS(Assumptions!$C$9:$C$11,Assumptions!$A$9:$A$11,input!$D3)*input!AW$301</f>
        <v>24.621077739452716</v>
      </c>
      <c r="AX3" s="11">
        <f>'Final Prices IND without CO2 '!AX3+SUMIFS(Assumptions!$C$9:$C$11,Assumptions!$A$9:$A$11,input!$D3)*input!AX$301</f>
        <v>24.621708767899303</v>
      </c>
      <c r="AY3" s="11">
        <f>'Final Prices IND without CO2 '!AY3+SUMIFS(Assumptions!$C$9:$C$11,Assumptions!$A$9:$A$11,input!$D3)*input!AY$301</f>
        <v>24.562223832410687</v>
      </c>
      <c r="AZ3" s="11">
        <f>'Final Prices IND without CO2 '!AZ3+SUMIFS(Assumptions!$C$9:$C$11,Assumptions!$A$9:$A$11,input!$D3)*input!AZ$301</f>
        <v>24.515208920770835</v>
      </c>
      <c r="BA3" s="11">
        <f>'Final Prices IND without CO2 '!BA3+SUMIFS(Assumptions!$C$9:$C$11,Assumptions!$A$9:$A$11,input!$D3)*input!BA$301</f>
        <v>24.448109495140873</v>
      </c>
      <c r="BB3" s="11">
        <f>'Final Prices IND without CO2 '!BB3+SUMIFS(Assumptions!$C$9:$C$11,Assumptions!$A$9:$A$11,input!$D3)*input!BB$301</f>
        <v>24.35914657123454</v>
      </c>
      <c r="BC3" s="11">
        <f>'Final Prices IND without CO2 '!BC3+SUMIFS(Assumptions!$C$9:$C$11,Assumptions!$A$9:$A$11,input!$D3)*input!BC$301</f>
        <v>24.250776867324763</v>
      </c>
      <c r="BD3" s="11">
        <f>'Final Prices IND without CO2 '!BD3+SUMIFS(Assumptions!$C$9:$C$11,Assumptions!$A$9:$A$11,input!$D3)*input!BD$301</f>
        <v>24.134661314554982</v>
      </c>
      <c r="BE3" s="11">
        <f>'Final Prices IND without CO2 '!BE3+SUMIFS(Assumptions!$C$9:$C$11,Assumptions!$A$9:$A$11,input!$D3)*input!BE$301</f>
        <v>23.995351596266165</v>
      </c>
      <c r="BF3" s="11">
        <f>'Final Prices IND without CO2 '!BF3+SUMIFS(Assumptions!$C$9:$C$11,Assumptions!$A$9:$A$11,input!$D3)*input!BF$301</f>
        <v>23.839950363241904</v>
      </c>
      <c r="BG3" s="11">
        <f>'Final Prices IND without CO2 '!BG3+SUMIFS(Assumptions!$C$9:$C$11,Assumptions!$A$9:$A$11,input!$D3)*input!BG$301</f>
        <v>23.669194523270523</v>
      </c>
      <c r="BH3" s="11">
        <f>'Final Prices IND without CO2 '!BH3+SUMIFS(Assumptions!$C$9:$C$11,Assumptions!$A$9:$A$11,input!$D3)*input!BH$301</f>
        <v>23.482012207496073</v>
      </c>
    </row>
    <row r="4" spans="1:60" x14ac:dyDescent="0.3">
      <c r="A4" s="9" t="s">
        <v>148</v>
      </c>
      <c r="B4" s="36" t="s">
        <v>47</v>
      </c>
      <c r="C4" s="9" t="s">
        <v>11</v>
      </c>
      <c r="D4" s="36" t="s">
        <v>81</v>
      </c>
      <c r="E4" s="36" t="s">
        <v>79</v>
      </c>
      <c r="F4" s="36" t="s">
        <v>90</v>
      </c>
      <c r="G4" s="36" t="s">
        <v>90</v>
      </c>
      <c r="H4" s="36" t="s">
        <v>80</v>
      </c>
      <c r="I4" s="9" t="s">
        <v>145</v>
      </c>
      <c r="J4" s="11">
        <f>'Final Prices IND without CO2 '!J4+SUMIFS(Assumptions!$C$9:$C$11,Assumptions!$A$9:$A$11,input!$D4)*input!J$301</f>
        <v>5.4150723433009489</v>
      </c>
      <c r="K4" s="11">
        <f>'Final Prices IND without CO2 '!K4+SUMIFS(Assumptions!$C$9:$C$11,Assumptions!$A$9:$A$11,input!$D4)*input!K$301</f>
        <v>6.2434098599243129</v>
      </c>
      <c r="L4" s="11">
        <f>'Final Prices IND without CO2 '!L4+SUMIFS(Assumptions!$C$9:$C$11,Assumptions!$A$9:$A$11,input!$D4)*input!L$301</f>
        <v>5.4791837572811763</v>
      </c>
      <c r="M4" s="11">
        <f>'Final Prices IND without CO2 '!M4+SUMIFS(Assumptions!$C$9:$C$11,Assumptions!$A$9:$A$11,input!$D4)*input!M$301</f>
        <v>4.6030764692429873</v>
      </c>
      <c r="N4" s="11">
        <f>'Final Prices IND without CO2 '!N4+SUMIFS(Assumptions!$C$9:$C$11,Assumptions!$A$9:$A$11,input!$D4)*input!N$301</f>
        <v>8.3624910301396334</v>
      </c>
      <c r="O4" s="11">
        <f>'Final Prices IND without CO2 '!O4+SUMIFS(Assumptions!$C$9:$C$11,Assumptions!$A$9:$A$11,input!$D4)*input!O$301</f>
        <v>9.4567822166062481</v>
      </c>
      <c r="P4" s="11">
        <f>'Final Prices IND without CO2 '!P4+SUMIFS(Assumptions!$C$9:$C$11,Assumptions!$A$9:$A$11,input!$D4)*input!P$301</f>
        <v>13.226517343750523</v>
      </c>
      <c r="Q4" s="11">
        <f>'Final Prices IND without CO2 '!Q4+SUMIFS(Assumptions!$C$9:$C$11,Assumptions!$A$9:$A$11,input!$D4)*input!Q$301</f>
        <v>8.0043587047138125</v>
      </c>
      <c r="R4" s="11">
        <f>'Final Prices IND without CO2 '!R4+SUMIFS(Assumptions!$C$9:$C$11,Assumptions!$A$9:$A$11,input!$D4)*input!R$301</f>
        <v>19.712476882719738</v>
      </c>
      <c r="S4" s="11">
        <f>'Final Prices IND without CO2 '!S4+SUMIFS(Assumptions!$C$9:$C$11,Assumptions!$A$9:$A$11,input!$D4)*input!S$301</f>
        <v>12.84683870023942</v>
      </c>
      <c r="T4" s="11">
        <f>'Final Prices IND without CO2 '!T4+SUMIFS(Assumptions!$C$9:$C$11,Assumptions!$A$9:$A$11,input!$D4)*input!T$301</f>
        <v>15.754895258805149</v>
      </c>
      <c r="U4" s="11">
        <f>'Final Prices IND without CO2 '!U4+SUMIFS(Assumptions!$C$9:$C$11,Assumptions!$A$9:$A$11,input!$D4)*input!U$301</f>
        <v>17.040227621007244</v>
      </c>
      <c r="V4" s="11">
        <f>'Final Prices IND without CO2 '!V4+SUMIFS(Assumptions!$C$9:$C$11,Assumptions!$A$9:$A$11,input!$D4)*input!V$301</f>
        <v>12.208675477867782</v>
      </c>
      <c r="W4" s="11">
        <f>'Final Prices IND without CO2 '!W4+SUMIFS(Assumptions!$C$9:$C$11,Assumptions!$A$9:$A$11,input!$D4)*input!W$301</f>
        <v>11.35729565878402</v>
      </c>
      <c r="X4" s="11">
        <f>'Final Prices IND without CO2 '!X4+SUMIFS(Assumptions!$C$9:$C$11,Assumptions!$A$9:$A$11,input!$D4)*input!X$301</f>
        <v>10.344539442026154</v>
      </c>
      <c r="Y4" s="11">
        <f>'Final Prices IND without CO2 '!Y4+SUMIFS(Assumptions!$C$9:$C$11,Assumptions!$A$9:$A$11,input!$D4)*input!Y$301</f>
        <v>9.8454177787324149</v>
      </c>
      <c r="Z4" s="11">
        <f>'Final Prices IND without CO2 '!Z4+SUMIFS(Assumptions!$C$9:$C$11,Assumptions!$A$9:$A$11,input!$D4)*input!Z$301</f>
        <v>8.503842518698173</v>
      </c>
      <c r="AA4" s="11">
        <f>'Final Prices IND without CO2 '!AA4+SUMIFS(Assumptions!$C$9:$C$11,Assumptions!$A$9:$A$11,input!$D4)*input!AA$301</f>
        <v>8.7999908426979339</v>
      </c>
      <c r="AB4" s="11">
        <f>'Final Prices IND without CO2 '!AB4+SUMIFS(Assumptions!$C$9:$C$11,Assumptions!$A$9:$A$11,input!$D4)*input!AB$301</f>
        <v>11.506492829652853</v>
      </c>
      <c r="AC4" s="11">
        <f>'Final Prices IND without CO2 '!AC4+SUMIFS(Assumptions!$C$9:$C$11,Assumptions!$A$9:$A$11,input!$D4)*input!AC$301</f>
        <v>11.542323559144346</v>
      </c>
      <c r="AD4" s="11">
        <f>'Final Prices IND without CO2 '!AD4+SUMIFS(Assumptions!$C$9:$C$11,Assumptions!$A$9:$A$11,input!$D4)*input!AD$301</f>
        <v>10.909645631813074</v>
      </c>
      <c r="AE4" s="11">
        <f>'Final Prices IND without CO2 '!AE4+SUMIFS(Assumptions!$C$9:$C$11,Assumptions!$A$9:$A$11,input!$D4)*input!AE$301</f>
        <v>10.734659389010341</v>
      </c>
      <c r="AF4" s="11">
        <f>'Final Prices IND without CO2 '!AF4+SUMIFS(Assumptions!$C$9:$C$11,Assumptions!$A$9:$A$11,input!$D4)*input!AF$301</f>
        <v>12.27913660188473</v>
      </c>
      <c r="AG4" s="11">
        <f>'Final Prices IND without CO2 '!AG4+SUMIFS(Assumptions!$C$9:$C$11,Assumptions!$A$9:$A$11,input!$D4)*input!AG$301</f>
        <v>13.768072482145733</v>
      </c>
      <c r="AH4" s="11">
        <f>'Final Prices IND without CO2 '!AH4+SUMIFS(Assumptions!$C$9:$C$11,Assumptions!$A$9:$A$11,input!$D4)*input!AH$301</f>
        <v>15.626485846554989</v>
      </c>
      <c r="AI4" s="11">
        <f>'Final Prices IND without CO2 '!AI4+SUMIFS(Assumptions!$C$9:$C$11,Assumptions!$A$9:$A$11,input!$D4)*input!AI$301</f>
        <v>17.418540790608169</v>
      </c>
      <c r="AJ4" s="11">
        <f>'Final Prices IND without CO2 '!AJ4+SUMIFS(Assumptions!$C$9:$C$11,Assumptions!$A$9:$A$11,input!$D4)*input!AJ$301</f>
        <v>19.144483564211136</v>
      </c>
      <c r="AK4" s="11">
        <f>'Final Prices IND without CO2 '!AK4+SUMIFS(Assumptions!$C$9:$C$11,Assumptions!$A$9:$A$11,input!$D4)*input!AK$301</f>
        <v>20.809683192470079</v>
      </c>
      <c r="AL4" s="11">
        <f>'Final Prices IND without CO2 '!AL4+SUMIFS(Assumptions!$C$9:$C$11,Assumptions!$A$9:$A$11,input!$D4)*input!AL$301</f>
        <v>22.412312999000388</v>
      </c>
      <c r="AM4" s="11">
        <f>'Final Prices IND without CO2 '!AM4+SUMIFS(Assumptions!$C$9:$C$11,Assumptions!$A$9:$A$11,input!$D4)*input!AM$301</f>
        <v>23.954555576629623</v>
      </c>
      <c r="AN4" s="11">
        <f>'Final Prices IND without CO2 '!AN4+SUMIFS(Assumptions!$C$9:$C$11,Assumptions!$A$9:$A$11,input!$D4)*input!AN$301</f>
        <v>25.437696866499603</v>
      </c>
      <c r="AO4" s="11">
        <f>'Final Prices IND without CO2 '!AO4+SUMIFS(Assumptions!$C$9:$C$11,Assumptions!$A$9:$A$11,input!$D4)*input!AO$301</f>
        <v>25.47402583061681</v>
      </c>
      <c r="AP4" s="11">
        <f>'Final Prices IND without CO2 '!AP4+SUMIFS(Assumptions!$C$9:$C$11,Assumptions!$A$9:$A$11,input!$D4)*input!AP$301</f>
        <v>25.511536783891117</v>
      </c>
      <c r="AQ4" s="11">
        <f>'Final Prices IND without CO2 '!AQ4+SUMIFS(Assumptions!$C$9:$C$11,Assumptions!$A$9:$A$11,input!$D4)*input!AQ$301</f>
        <v>25.550084650042002</v>
      </c>
      <c r="AR4" s="11">
        <f>'Final Prices IND without CO2 '!AR4+SUMIFS(Assumptions!$C$9:$C$11,Assumptions!$A$9:$A$11,input!$D4)*input!AR$301</f>
        <v>25.586341578234375</v>
      </c>
      <c r="AS4" s="11">
        <f>'Final Prices IND without CO2 '!AS4+SUMIFS(Assumptions!$C$9:$C$11,Assumptions!$A$9:$A$11,input!$D4)*input!AS$301</f>
        <v>25.624857803039689</v>
      </c>
      <c r="AT4" s="11">
        <f>'Final Prices IND without CO2 '!AT4+SUMIFS(Assumptions!$C$9:$C$11,Assumptions!$A$9:$A$11,input!$D4)*input!AT$301</f>
        <v>25.641937208001252</v>
      </c>
      <c r="AU4" s="11">
        <f>'Final Prices IND without CO2 '!AU4+SUMIFS(Assumptions!$C$9:$C$11,Assumptions!$A$9:$A$11,input!$D4)*input!AU$301</f>
        <v>25.642427184580129</v>
      </c>
      <c r="AV4" s="11">
        <f>'Final Prices IND without CO2 '!AV4+SUMIFS(Assumptions!$C$9:$C$11,Assumptions!$A$9:$A$11,input!$D4)*input!AV$301</f>
        <v>25.643537905643452</v>
      </c>
      <c r="AW4" s="11">
        <f>'Final Prices IND without CO2 '!AW4+SUMIFS(Assumptions!$C$9:$C$11,Assumptions!$A$9:$A$11,input!$D4)*input!AW$301</f>
        <v>25.644637789777814</v>
      </c>
      <c r="AX4" s="11">
        <f>'Final Prices IND without CO2 '!AX4+SUMIFS(Assumptions!$C$9:$C$11,Assumptions!$A$9:$A$11,input!$D4)*input!AX$301</f>
        <v>25.646789664419352</v>
      </c>
      <c r="AY4" s="11">
        <f>'Final Prices IND without CO2 '!AY4+SUMIFS(Assumptions!$C$9:$C$11,Assumptions!$A$9:$A$11,input!$D4)*input!AY$301</f>
        <v>25.585937502010147</v>
      </c>
      <c r="AZ4" s="11">
        <f>'Final Prices IND without CO2 '!AZ4+SUMIFS(Assumptions!$C$9:$C$11,Assumptions!$A$9:$A$11,input!$D4)*input!AZ$301</f>
        <v>25.538205997689605</v>
      </c>
      <c r="BA4" s="11">
        <f>'Final Prices IND without CO2 '!BA4+SUMIFS(Assumptions!$C$9:$C$11,Assumptions!$A$9:$A$11,input!$D4)*input!BA$301</f>
        <v>25.469452683892857</v>
      </c>
      <c r="BB4" s="11">
        <f>'Final Prices IND without CO2 '!BB4+SUMIFS(Assumptions!$C$9:$C$11,Assumptions!$A$9:$A$11,input!$D4)*input!BB$301</f>
        <v>25.377834907201269</v>
      </c>
      <c r="BC4" s="11">
        <f>'Final Prices IND without CO2 '!BC4+SUMIFS(Assumptions!$C$9:$C$11,Assumptions!$A$9:$A$11,input!$D4)*input!BC$301</f>
        <v>25.265910208626451</v>
      </c>
      <c r="BD4" s="11">
        <f>'Final Prices IND without CO2 '!BD4+SUMIFS(Assumptions!$C$9:$C$11,Assumptions!$A$9:$A$11,input!$D4)*input!BD$301</f>
        <v>25.145910332903217</v>
      </c>
      <c r="BE4" s="11">
        <f>'Final Prices IND without CO2 '!BE4+SUMIFS(Assumptions!$C$9:$C$11,Assumptions!$A$9:$A$11,input!$D4)*input!BE$301</f>
        <v>25.001645259999261</v>
      </c>
      <c r="BF4" s="11">
        <f>'Final Prices IND without CO2 '!BF4+SUMIFS(Assumptions!$C$9:$C$11,Assumptions!$A$9:$A$11,input!$D4)*input!BF$301</f>
        <v>24.840560602797122</v>
      </c>
      <c r="BG4" s="11">
        <f>'Final Prices IND without CO2 '!BG4+SUMIFS(Assumptions!$C$9:$C$11,Assumptions!$A$9:$A$11,input!$D4)*input!BG$301</f>
        <v>24.663426072654687</v>
      </c>
      <c r="BH4" s="11">
        <f>'Final Prices IND without CO2 '!BH4+SUMIFS(Assumptions!$C$9:$C$11,Assumptions!$A$9:$A$11,input!$D4)*input!BH$301</f>
        <v>24.469123542314787</v>
      </c>
    </row>
    <row r="5" spans="1:60" x14ac:dyDescent="0.3">
      <c r="A5" s="9" t="s">
        <v>148</v>
      </c>
      <c r="B5" s="36" t="s">
        <v>47</v>
      </c>
      <c r="C5" s="9" t="s">
        <v>13</v>
      </c>
      <c r="D5" s="36" t="s">
        <v>81</v>
      </c>
      <c r="E5" s="36" t="s">
        <v>79</v>
      </c>
      <c r="F5" s="36" t="s">
        <v>90</v>
      </c>
      <c r="G5" s="36" t="s">
        <v>90</v>
      </c>
      <c r="H5" s="36" t="s">
        <v>80</v>
      </c>
      <c r="I5" s="9" t="s">
        <v>145</v>
      </c>
      <c r="J5" s="11">
        <f>'Final Prices IND without CO2 '!J5+SUMIFS(Assumptions!$C$9:$C$11,Assumptions!$A$9:$A$11,input!$D5)*input!J$301</f>
        <v>4.8819772443649807</v>
      </c>
      <c r="K5" s="11">
        <f>'Final Prices IND without CO2 '!K5+SUMIFS(Assumptions!$C$9:$C$11,Assumptions!$A$9:$A$11,input!$D5)*input!K$301</f>
        <v>4.6078437290078096</v>
      </c>
      <c r="L5" s="11">
        <f>'Final Prices IND without CO2 '!L5+SUMIFS(Assumptions!$C$9:$C$11,Assumptions!$A$9:$A$11,input!$D5)*input!L$301</f>
        <v>4.2104722665340493</v>
      </c>
      <c r="M5" s="11">
        <f>'Final Prices IND without CO2 '!M5+SUMIFS(Assumptions!$C$9:$C$11,Assumptions!$A$9:$A$11,input!$D5)*input!M$301</f>
        <v>4.2923769976562216</v>
      </c>
      <c r="N5" s="11">
        <f>'Final Prices IND without CO2 '!N5+SUMIFS(Assumptions!$C$9:$C$11,Assumptions!$A$9:$A$11,input!$D5)*input!N$301</f>
        <v>4.4351476425017227</v>
      </c>
      <c r="O5" s="11">
        <f>'Final Prices IND without CO2 '!O5+SUMIFS(Assumptions!$C$9:$C$11,Assumptions!$A$9:$A$11,input!$D5)*input!O$301</f>
        <v>4.298998747886043</v>
      </c>
      <c r="P5" s="11">
        <f>'Final Prices IND without CO2 '!P5+SUMIFS(Assumptions!$C$9:$C$11,Assumptions!$A$9:$A$11,input!$D5)*input!P$301</f>
        <v>10.199967544440113</v>
      </c>
      <c r="Q5" s="11">
        <f>'Final Prices IND without CO2 '!Q5+SUMIFS(Assumptions!$C$9:$C$11,Assumptions!$A$9:$A$11,input!$D5)*input!Q$301</f>
        <v>4.7211673348993335</v>
      </c>
      <c r="R5" s="11">
        <f>'Final Prices IND without CO2 '!R5+SUMIFS(Assumptions!$C$9:$C$11,Assumptions!$A$9:$A$11,input!$D5)*input!R$301</f>
        <v>12.005414121066778</v>
      </c>
      <c r="S5" s="11">
        <f>'Final Prices IND without CO2 '!S5+SUMIFS(Assumptions!$C$9:$C$11,Assumptions!$A$9:$A$11,input!$D5)*input!S$301</f>
        <v>8.9291793810457243</v>
      </c>
      <c r="T5" s="11">
        <f>'Final Prices IND without CO2 '!T5+SUMIFS(Assumptions!$C$9:$C$11,Assumptions!$A$9:$A$11,input!$D5)*input!T$301</f>
        <v>9.2150069499921941</v>
      </c>
      <c r="U5" s="11">
        <f>'Final Prices IND without CO2 '!U5+SUMIFS(Assumptions!$C$9:$C$11,Assumptions!$A$9:$A$11,input!$D5)*input!U$301</f>
        <v>9.8218803972099078</v>
      </c>
      <c r="V5" s="11">
        <f>'Final Prices IND without CO2 '!V5+SUMIFS(Assumptions!$C$9:$C$11,Assumptions!$A$9:$A$11,input!$D5)*input!V$301</f>
        <v>7.1074995223821924</v>
      </c>
      <c r="W5" s="11">
        <f>'Final Prices IND without CO2 '!W5+SUMIFS(Assumptions!$C$9:$C$11,Assumptions!$A$9:$A$11,input!$D5)*input!W$301</f>
        <v>5.6769898280295825</v>
      </c>
      <c r="X5" s="11">
        <f>'Final Prices IND without CO2 '!X5+SUMIFS(Assumptions!$C$9:$C$11,Assumptions!$A$9:$A$11,input!$D5)*input!X$301</f>
        <v>6.5757027275731037</v>
      </c>
      <c r="Y5" s="11">
        <f>'Final Prices IND without CO2 '!Y5+SUMIFS(Assumptions!$C$9:$C$11,Assumptions!$A$9:$A$11,input!$D5)*input!Y$301</f>
        <v>7.6836801837106385</v>
      </c>
      <c r="Z5" s="11">
        <f>'Final Prices IND without CO2 '!Z5+SUMIFS(Assumptions!$C$9:$C$11,Assumptions!$A$9:$A$11,input!$D5)*input!Z$301</f>
        <v>7.2800067168232658</v>
      </c>
      <c r="AA5" s="11">
        <f>'Final Prices IND without CO2 '!AA5+SUMIFS(Assumptions!$C$9:$C$11,Assumptions!$A$9:$A$11,input!$D5)*input!AA$301</f>
        <v>8.4286373493304261</v>
      </c>
      <c r="AB5" s="11">
        <f>'Final Prices IND without CO2 '!AB5+SUMIFS(Assumptions!$C$9:$C$11,Assumptions!$A$9:$A$11,input!$D5)*input!AB$301</f>
        <v>11.129680093882223</v>
      </c>
      <c r="AC5" s="11">
        <f>'Final Prices IND without CO2 '!AC5+SUMIFS(Assumptions!$C$9:$C$11,Assumptions!$A$9:$A$11,input!$D5)*input!AC$301</f>
        <v>11.18675438563141</v>
      </c>
      <c r="AD5" s="11">
        <f>'Final Prices IND without CO2 '!AD5+SUMIFS(Assumptions!$C$9:$C$11,Assumptions!$A$9:$A$11,input!$D5)*input!AD$301</f>
        <v>10.589012573278874</v>
      </c>
      <c r="AE5" s="11">
        <f>'Final Prices IND without CO2 '!AE5+SUMIFS(Assumptions!$C$9:$C$11,Assumptions!$A$9:$A$11,input!$D5)*input!AE$301</f>
        <v>10.425402182012238</v>
      </c>
      <c r="AF5" s="11">
        <f>'Final Prices IND without CO2 '!AF5+SUMIFS(Assumptions!$C$9:$C$11,Assumptions!$A$9:$A$11,input!$D5)*input!AF$301</f>
        <v>11.968639206393476</v>
      </c>
      <c r="AG5" s="11">
        <f>'Final Prices IND without CO2 '!AG5+SUMIFS(Assumptions!$C$9:$C$11,Assumptions!$A$9:$A$11,input!$D5)*input!AG$301</f>
        <v>13.456149900554383</v>
      </c>
      <c r="AH5" s="11">
        <f>'Final Prices IND without CO2 '!AH5+SUMIFS(Assumptions!$C$9:$C$11,Assumptions!$A$9:$A$11,input!$D5)*input!AH$301</f>
        <v>15.313077558426432</v>
      </c>
      <c r="AI5" s="11">
        <f>'Final Prices IND without CO2 '!AI5+SUMIFS(Assumptions!$C$9:$C$11,Assumptions!$A$9:$A$11,input!$D5)*input!AI$301</f>
        <v>17.103550525899955</v>
      </c>
      <c r="AJ5" s="11">
        <f>'Final Prices IND without CO2 '!AJ5+SUMIFS(Assumptions!$C$9:$C$11,Assumptions!$A$9:$A$11,input!$D5)*input!AJ$301</f>
        <v>18.827807071388452</v>
      </c>
      <c r="AK5" s="11">
        <f>'Final Prices IND without CO2 '!AK5+SUMIFS(Assumptions!$C$9:$C$11,Assumptions!$A$9:$A$11,input!$D5)*input!AK$301</f>
        <v>20.491054572473239</v>
      </c>
      <c r="AL5" s="11">
        <f>'Final Prices IND without CO2 '!AL5+SUMIFS(Assumptions!$C$9:$C$11,Assumptions!$A$9:$A$11,input!$D5)*input!AL$301</f>
        <v>22.091646842697887</v>
      </c>
      <c r="AM5" s="11">
        <f>'Final Prices IND without CO2 '!AM5+SUMIFS(Assumptions!$C$9:$C$11,Assumptions!$A$9:$A$11,input!$D5)*input!AM$301</f>
        <v>23.631684404073361</v>
      </c>
      <c r="AN5" s="11">
        <f>'Final Prices IND without CO2 '!AN5+SUMIFS(Assumptions!$C$9:$C$11,Assumptions!$A$9:$A$11,input!$D5)*input!AN$301</f>
        <v>25.11248318773335</v>
      </c>
      <c r="AO5" s="11">
        <f>'Final Prices IND without CO2 '!AO5+SUMIFS(Assumptions!$C$9:$C$11,Assumptions!$A$9:$A$11,input!$D5)*input!AO$301</f>
        <v>25.14649276908019</v>
      </c>
      <c r="AP5" s="11">
        <f>'Final Prices IND without CO2 '!AP5+SUMIFS(Assumptions!$C$9:$C$11,Assumptions!$A$9:$A$11,input!$D5)*input!AP$301</f>
        <v>25.181561576341863</v>
      </c>
      <c r="AQ5" s="11">
        <f>'Final Prices IND without CO2 '!AQ5+SUMIFS(Assumptions!$C$9:$C$11,Assumptions!$A$9:$A$11,input!$D5)*input!AQ$301</f>
        <v>25.21761300966714</v>
      </c>
      <c r="AR5" s="11">
        <f>'Final Prices IND without CO2 '!AR5+SUMIFS(Assumptions!$C$9:$C$11,Assumptions!$A$9:$A$11,input!$D5)*input!AR$301</f>
        <v>25.251438807208078</v>
      </c>
      <c r="AS5" s="11">
        <f>'Final Prices IND without CO2 '!AS5+SUMIFS(Assumptions!$C$9:$C$11,Assumptions!$A$9:$A$11,input!$D5)*input!AS$301</f>
        <v>25.287470832295753</v>
      </c>
      <c r="AT5" s="11">
        <f>'Final Prices IND without CO2 '!AT5+SUMIFS(Assumptions!$C$9:$C$11,Assumptions!$A$9:$A$11,input!$D5)*input!AT$301</f>
        <v>25.303186945187655</v>
      </c>
      <c r="AU5" s="11">
        <f>'Final Prices IND without CO2 '!AU5+SUMIFS(Assumptions!$C$9:$C$11,Assumptions!$A$9:$A$11,input!$D5)*input!AU$301</f>
        <v>25.303249127503822</v>
      </c>
      <c r="AV5" s="11">
        <f>'Final Prices IND without CO2 '!AV5+SUMIFS(Assumptions!$C$9:$C$11,Assumptions!$A$9:$A$11,input!$D5)*input!AV$301</f>
        <v>25.303891279484731</v>
      </c>
      <c r="AW5" s="11">
        <f>'Final Prices IND without CO2 '!AW5+SUMIFS(Assumptions!$C$9:$C$11,Assumptions!$A$9:$A$11,input!$D5)*input!AW$301</f>
        <v>25.304528676962025</v>
      </c>
      <c r="AX5" s="11">
        <f>'Final Prices IND without CO2 '!AX5+SUMIFS(Assumptions!$C$9:$C$11,Assumptions!$A$9:$A$11,input!$D5)*input!AX$301</f>
        <v>25.306175203969168</v>
      </c>
      <c r="AY5" s="11">
        <f>'Final Prices IND without CO2 '!AY5+SUMIFS(Assumptions!$C$9:$C$11,Assumptions!$A$9:$A$11,input!$D5)*input!AY$301</f>
        <v>25.245777344494932</v>
      </c>
      <c r="AZ5" s="11">
        <f>'Final Prices IND without CO2 '!AZ5+SUMIFS(Assumptions!$C$9:$C$11,Assumptions!$A$9:$A$11,input!$D5)*input!AZ$301</f>
        <v>25.198283949995893</v>
      </c>
      <c r="BA5" s="11">
        <f>'Final Prices IND without CO2 '!BA5+SUMIFS(Assumptions!$C$9:$C$11,Assumptions!$A$9:$A$11,input!$D5)*input!BA$301</f>
        <v>25.130080191095239</v>
      </c>
      <c r="BB5" s="11">
        <f>'Final Prices IND without CO2 '!BB5+SUMIFS(Assumptions!$C$9:$C$11,Assumptions!$A$9:$A$11,input!$D5)*input!BB$301</f>
        <v>25.039344570389677</v>
      </c>
      <c r="BC5" s="11">
        <f>'Final Prices IND without CO2 '!BC5+SUMIFS(Assumptions!$C$9:$C$11,Assumptions!$A$9:$A$11,input!$D5)*input!BC$301</f>
        <v>24.928601127454144</v>
      </c>
      <c r="BD5" s="11">
        <f>'Final Prices IND without CO2 '!BD5+SUMIFS(Assumptions!$C$9:$C$11,Assumptions!$A$9:$A$11,input!$D5)*input!BD$301</f>
        <v>24.809891936760252</v>
      </c>
      <c r="BE5" s="11">
        <f>'Final Prices IND without CO2 '!BE5+SUMIFS(Assumptions!$C$9:$C$11,Assumptions!$A$9:$A$11,input!$D5)*input!BE$301</f>
        <v>24.667273431892344</v>
      </c>
      <c r="BF5" s="11">
        <f>'Final Prices IND without CO2 '!BF5+SUMIFS(Assumptions!$C$9:$C$11,Assumptions!$A$9:$A$11,input!$D5)*input!BF$301</f>
        <v>24.50807726609262</v>
      </c>
      <c r="BG5" s="11">
        <f>'Final Prices IND without CO2 '!BG5+SUMIFS(Assumptions!$C$9:$C$11,Assumptions!$A$9:$A$11,input!$D5)*input!BG$301</f>
        <v>24.333062250730304</v>
      </c>
      <c r="BH5" s="11">
        <f>'Final Prices IND without CO2 '!BH5+SUMIFS(Assumptions!$C$9:$C$11,Assumptions!$A$9:$A$11,input!$D5)*input!BH$301</f>
        <v>24.141125629315965</v>
      </c>
    </row>
    <row r="6" spans="1:60" x14ac:dyDescent="0.3">
      <c r="A6" s="9" t="s">
        <v>148</v>
      </c>
      <c r="B6" s="36" t="s">
        <v>47</v>
      </c>
      <c r="C6" s="9" t="s">
        <v>15</v>
      </c>
      <c r="D6" s="36" t="s">
        <v>81</v>
      </c>
      <c r="E6" s="36" t="s">
        <v>79</v>
      </c>
      <c r="F6" s="36" t="s">
        <v>90</v>
      </c>
      <c r="G6" s="36" t="s">
        <v>90</v>
      </c>
      <c r="H6" s="36" t="s">
        <v>80</v>
      </c>
      <c r="I6" s="9" t="s">
        <v>145</v>
      </c>
      <c r="J6" s="11">
        <f>'Final Prices IND without CO2 '!J6+SUMIFS(Assumptions!$C$9:$C$11,Assumptions!$A$9:$A$11,input!$D6)*input!J$301</f>
        <v>13.274940214561196</v>
      </c>
      <c r="K6" s="11">
        <f>'Final Prices IND without CO2 '!K6+SUMIFS(Assumptions!$C$9:$C$11,Assumptions!$A$9:$A$11,input!$D6)*input!K$301</f>
        <v>12.374390910606573</v>
      </c>
      <c r="L6" s="11">
        <f>'Final Prices IND without CO2 '!L6+SUMIFS(Assumptions!$C$9:$C$11,Assumptions!$A$9:$A$11,input!$D6)*input!L$301</f>
        <v>11.000702795901198</v>
      </c>
      <c r="M6" s="11">
        <f>'Final Prices IND without CO2 '!M6+SUMIFS(Assumptions!$C$9:$C$11,Assumptions!$A$9:$A$11,input!$D6)*input!M$301</f>
        <v>9.5777317596045091</v>
      </c>
      <c r="N6" s="11">
        <f>'Final Prices IND without CO2 '!N6+SUMIFS(Assumptions!$C$9:$C$11,Assumptions!$A$9:$A$11,input!$D6)*input!N$301</f>
        <v>11.746810682753189</v>
      </c>
      <c r="O6" s="11">
        <f>'Final Prices IND without CO2 '!O6+SUMIFS(Assumptions!$C$9:$C$11,Assumptions!$A$9:$A$11,input!$D6)*input!O$301</f>
        <v>13.498101058128597</v>
      </c>
      <c r="P6" s="11">
        <f>'Final Prices IND without CO2 '!P6+SUMIFS(Assumptions!$C$9:$C$11,Assumptions!$A$9:$A$11,input!$D6)*input!P$301</f>
        <v>17.446647830914863</v>
      </c>
      <c r="Q6" s="11">
        <f>'Final Prices IND without CO2 '!Q6+SUMIFS(Assumptions!$C$9:$C$11,Assumptions!$A$9:$A$11,input!$D6)*input!Q$301</f>
        <v>12.68275303382682</v>
      </c>
      <c r="R6" s="11">
        <f>'Final Prices IND without CO2 '!R6+SUMIFS(Assumptions!$C$9:$C$11,Assumptions!$A$9:$A$11,input!$D6)*input!R$301</f>
        <v>25.507966012579139</v>
      </c>
      <c r="S6" s="11">
        <f>'Final Prices IND without CO2 '!S6+SUMIFS(Assumptions!$C$9:$C$11,Assumptions!$A$9:$A$11,input!$D6)*input!S$301</f>
        <v>20.1982982846007</v>
      </c>
      <c r="T6" s="11">
        <f>'Final Prices IND without CO2 '!T6+SUMIFS(Assumptions!$C$9:$C$11,Assumptions!$A$9:$A$11,input!$D6)*input!T$301</f>
        <v>20.842812327336638</v>
      </c>
      <c r="U6" s="11">
        <f>'Final Prices IND without CO2 '!U6+SUMIFS(Assumptions!$C$9:$C$11,Assumptions!$A$9:$A$11,input!$D6)*input!U$301</f>
        <v>20.04878178418436</v>
      </c>
      <c r="V6" s="11">
        <f>'Final Prices IND without CO2 '!V6+SUMIFS(Assumptions!$C$9:$C$11,Assumptions!$A$9:$A$11,input!$D6)*input!V$301</f>
        <v>18.540092680962911</v>
      </c>
      <c r="W6" s="11">
        <f>'Final Prices IND without CO2 '!W6+SUMIFS(Assumptions!$C$9:$C$11,Assumptions!$A$9:$A$11,input!$D6)*input!W$301</f>
        <v>16.303454448504304</v>
      </c>
      <c r="X6" s="11">
        <f>'Final Prices IND without CO2 '!X6+SUMIFS(Assumptions!$C$9:$C$11,Assumptions!$A$9:$A$11,input!$D6)*input!X$301</f>
        <v>15.6173100084011</v>
      </c>
      <c r="Y6" s="11">
        <f>'Final Prices IND without CO2 '!Y6+SUMIFS(Assumptions!$C$9:$C$11,Assumptions!$A$9:$A$11,input!$D6)*input!Y$301</f>
        <v>15.712701726852957</v>
      </c>
      <c r="Z6" s="11">
        <f>'Final Prices IND without CO2 '!Z6+SUMIFS(Assumptions!$C$9:$C$11,Assumptions!$A$9:$A$11,input!$D6)*input!Z$301</f>
        <v>14.3193138904278</v>
      </c>
      <c r="AA6" s="11">
        <f>'Final Prices IND without CO2 '!AA6+SUMIFS(Assumptions!$C$9:$C$11,Assumptions!$A$9:$A$11,input!$D6)*input!AA$301</f>
        <v>15.852980169626109</v>
      </c>
      <c r="AB6" s="11">
        <f>'Final Prices IND without CO2 '!AB6+SUMIFS(Assumptions!$C$9:$C$11,Assumptions!$A$9:$A$11,input!$D6)*input!AB$301</f>
        <v>18.663167672107427</v>
      </c>
      <c r="AC6" s="11">
        <f>'Final Prices IND without CO2 '!AC6+SUMIFS(Assumptions!$C$9:$C$11,Assumptions!$A$9:$A$11,input!$D6)*input!AC$301</f>
        <v>18.295526721527324</v>
      </c>
      <c r="AD6" s="11">
        <f>'Final Prices IND without CO2 '!AD6+SUMIFS(Assumptions!$C$9:$C$11,Assumptions!$A$9:$A$11,input!$D6)*input!AD$301</f>
        <v>16.999319164152929</v>
      </c>
      <c r="AE6" s="11">
        <f>'Final Prices IND without CO2 '!AE6+SUMIFS(Assumptions!$C$9:$C$11,Assumptions!$A$9:$A$11,input!$D6)*input!AE$301</f>
        <v>16.608275281118381</v>
      </c>
      <c r="AF6" s="11">
        <f>'Final Prices IND without CO2 '!AF6+SUMIFS(Assumptions!$C$9:$C$11,Assumptions!$A$9:$A$11,input!$D6)*input!AF$301</f>
        <v>18.176306967996116</v>
      </c>
      <c r="AG6" s="11">
        <f>'Final Prices IND without CO2 '!AG6+SUMIFS(Assumptions!$C$9:$C$11,Assumptions!$A$9:$A$11,input!$D6)*input!AG$301</f>
        <v>19.692310918256169</v>
      </c>
      <c r="AH6" s="11">
        <f>'Final Prices IND without CO2 '!AH6+SUMIFS(Assumptions!$C$9:$C$11,Assumptions!$A$9:$A$11,input!$D6)*input!AH$301</f>
        <v>21.578941796535709</v>
      </c>
      <c r="AI6" s="11">
        <f>'Final Prices IND without CO2 '!AI6+SUMIFS(Assumptions!$C$9:$C$11,Assumptions!$A$9:$A$11,input!$D6)*input!AI$301</f>
        <v>23.401042678303359</v>
      </c>
      <c r="AJ6" s="11">
        <f>'Final Prices IND without CO2 '!AJ6+SUMIFS(Assumptions!$C$9:$C$11,Assumptions!$A$9:$A$11,input!$D6)*input!AJ$301</f>
        <v>25.159011403207494</v>
      </c>
      <c r="AK6" s="11">
        <f>'Final Prices IND without CO2 '!AK6+SUMIFS(Assumptions!$C$9:$C$11,Assumptions!$A$9:$A$11,input!$D6)*input!AK$301</f>
        <v>26.86128711226285</v>
      </c>
      <c r="AL6" s="11">
        <f>'Final Prices IND without CO2 '!AL6+SUMIFS(Assumptions!$C$9:$C$11,Assumptions!$A$9:$A$11,input!$D6)*input!AL$301</f>
        <v>28.502615145883333</v>
      </c>
      <c r="AM6" s="11">
        <f>'Final Prices IND without CO2 '!AM6+SUMIFS(Assumptions!$C$9:$C$11,Assumptions!$A$9:$A$11,input!$D6)*input!AM$301</f>
        <v>30.086736839721883</v>
      </c>
      <c r="AN6" s="11">
        <f>'Final Prices IND without CO2 '!AN6+SUMIFS(Assumptions!$C$9:$C$11,Assumptions!$A$9:$A$11,input!$D6)*input!AN$301</f>
        <v>31.614368545307421</v>
      </c>
      <c r="AO6" s="11">
        <f>'Final Prices IND without CO2 '!AO6+SUMIFS(Assumptions!$C$9:$C$11,Assumptions!$A$9:$A$11,input!$D6)*input!AO$301</f>
        <v>31.694748749595057</v>
      </c>
      <c r="AP6" s="11">
        <f>'Final Prices IND without CO2 '!AP6+SUMIFS(Assumptions!$C$9:$C$11,Assumptions!$A$9:$A$11,input!$D6)*input!AP$301</f>
        <v>31.778642543126821</v>
      </c>
      <c r="AQ6" s="11">
        <f>'Final Prices IND without CO2 '!AQ6+SUMIFS(Assumptions!$C$9:$C$11,Assumptions!$A$9:$A$11,input!$D6)*input!AQ$301</f>
        <v>31.864604300324586</v>
      </c>
      <c r="AR6" s="11">
        <f>'Final Prices IND without CO2 '!AR6+SUMIFS(Assumptions!$C$9:$C$11,Assumptions!$A$9:$A$11,input!$D6)*input!AR$301</f>
        <v>31.94703485780326</v>
      </c>
      <c r="AS6" s="11">
        <f>'Final Prices IND without CO2 '!AS6+SUMIFS(Assumptions!$C$9:$C$11,Assumptions!$A$9:$A$11,input!$D6)*input!AS$301</f>
        <v>32.032732634438261</v>
      </c>
      <c r="AT6" s="11">
        <f>'Final Prices IND without CO2 '!AT6+SUMIFS(Assumptions!$C$9:$C$11,Assumptions!$A$9:$A$11,input!$D6)*input!AT$301</f>
        <v>32.075704577341597</v>
      </c>
      <c r="AU6" s="11">
        <f>'Final Prices IND without CO2 '!AU6+SUMIFS(Assumptions!$C$9:$C$11,Assumptions!$A$9:$A$11,input!$D6)*input!AU$301</f>
        <v>32.084319503390191</v>
      </c>
      <c r="AV6" s="11">
        <f>'Final Prices IND without CO2 '!AV6+SUMIFS(Assumptions!$C$9:$C$11,Assumptions!$A$9:$A$11,input!$D6)*input!AV$301</f>
        <v>32.094329596066302</v>
      </c>
      <c r="AW6" s="11">
        <f>'Final Prices IND without CO2 '!AW6+SUMIFS(Assumptions!$C$9:$C$11,Assumptions!$A$9:$A$11,input!$D6)*input!AW$301</f>
        <v>32.104213330398387</v>
      </c>
      <c r="AX6" s="11">
        <f>'Final Prices IND without CO2 '!AX6+SUMIFS(Assumptions!$C$9:$C$11,Assumptions!$A$9:$A$11,input!$D6)*input!AX$301</f>
        <v>32.115963099055847</v>
      </c>
      <c r="AY6" s="11">
        <f>'Final Prices IND without CO2 '!AY6+SUMIFS(Assumptions!$C$9:$C$11,Assumptions!$A$9:$A$11,input!$D6)*input!AY$301</f>
        <v>32.046482517071354</v>
      </c>
      <c r="AZ6" s="11">
        <f>'Final Prices IND without CO2 '!AZ6+SUMIFS(Assumptions!$C$9:$C$11,Assumptions!$A$9:$A$11,input!$D6)*input!AZ$301</f>
        <v>31.994228674709852</v>
      </c>
      <c r="BA6" s="11">
        <f>'Final Prices IND without CO2 '!BA6+SUMIFS(Assumptions!$C$9:$C$11,Assumptions!$A$9:$A$11,input!$D6)*input!BA$301</f>
        <v>31.915037853562474</v>
      </c>
      <c r="BB6" s="11">
        <f>'Final Prices IND without CO2 '!BB6+SUMIFS(Assumptions!$C$9:$C$11,Assumptions!$A$9:$A$11,input!$D6)*input!BB$301</f>
        <v>31.806665591279021</v>
      </c>
      <c r="BC6" s="11">
        <f>'Final Prices IND without CO2 '!BC6+SUMIFS(Assumptions!$C$9:$C$11,Assumptions!$A$9:$A$11,input!$D6)*input!BC$301</f>
        <v>31.672305710148915</v>
      </c>
      <c r="BD6" s="11">
        <f>'Final Prices IND without CO2 '!BD6+SUMIFS(Assumptions!$C$9:$C$11,Assumptions!$A$9:$A$11,input!$D6)*input!BD$301</f>
        <v>31.527792297057704</v>
      </c>
      <c r="BE6" s="11">
        <f>'Final Prices IND without CO2 '!BE6+SUMIFS(Assumptions!$C$9:$C$11,Assumptions!$A$9:$A$11,input!$D6)*input!BE$301</f>
        <v>31.352254523097393</v>
      </c>
      <c r="BF6" s="11">
        <f>'Final Prices IND without CO2 '!BF6+SUMIFS(Assumptions!$C$9:$C$11,Assumptions!$A$9:$A$11,input!$D6)*input!BF$301</f>
        <v>31.155302397450466</v>
      </c>
      <c r="BG6" s="11">
        <f>'Final Prices IND without CO2 '!BG6+SUMIFS(Assumptions!$C$9:$C$11,Assumptions!$A$9:$A$11,input!$D6)*input!BG$301</f>
        <v>30.937912651214909</v>
      </c>
      <c r="BH6" s="11">
        <f>'Final Prices IND without CO2 '!BH6+SUMIFS(Assumptions!$C$9:$C$11,Assumptions!$A$9:$A$11,input!$D6)*input!BH$301</f>
        <v>30.69867522542226</v>
      </c>
    </row>
    <row r="7" spans="1:60" x14ac:dyDescent="0.3">
      <c r="A7" s="9" t="s">
        <v>148</v>
      </c>
      <c r="B7" s="36" t="s">
        <v>47</v>
      </c>
      <c r="C7" s="9" t="s">
        <v>17</v>
      </c>
      <c r="D7" s="36" t="s">
        <v>81</v>
      </c>
      <c r="E7" s="36" t="s">
        <v>79</v>
      </c>
      <c r="F7" s="36" t="s">
        <v>90</v>
      </c>
      <c r="G7" s="36" t="s">
        <v>90</v>
      </c>
      <c r="H7" s="36" t="s">
        <v>80</v>
      </c>
      <c r="I7" s="9" t="s">
        <v>145</v>
      </c>
      <c r="J7" s="11">
        <f>'Final Prices IND without CO2 '!J7+SUMIFS(Assumptions!$C$9:$C$11,Assumptions!$A$9:$A$11,input!$D7)*input!J$301</f>
        <v>11.668600638593448</v>
      </c>
      <c r="K7" s="11">
        <f>'Final Prices IND without CO2 '!K7+SUMIFS(Assumptions!$C$9:$C$11,Assumptions!$A$9:$A$11,input!$D7)*input!K$301</f>
        <v>14.462405600141125</v>
      </c>
      <c r="L7" s="11">
        <f>'Final Prices IND without CO2 '!L7+SUMIFS(Assumptions!$C$9:$C$11,Assumptions!$A$9:$A$11,input!$D7)*input!L$301</f>
        <v>11.852862206866805</v>
      </c>
      <c r="M7" s="11">
        <f>'Final Prices IND without CO2 '!M7+SUMIFS(Assumptions!$C$9:$C$11,Assumptions!$A$9:$A$11,input!$D7)*input!M$301</f>
        <v>10.890291190964616</v>
      </c>
      <c r="N7" s="11">
        <f>'Final Prices IND without CO2 '!N7+SUMIFS(Assumptions!$C$9:$C$11,Assumptions!$A$9:$A$11,input!$D7)*input!N$301</f>
        <v>13.502364831945433</v>
      </c>
      <c r="O7" s="11">
        <f>'Final Prices IND without CO2 '!O7+SUMIFS(Assumptions!$C$9:$C$11,Assumptions!$A$9:$A$11,input!$D7)*input!O$301</f>
        <v>14.992689486256324</v>
      </c>
      <c r="P7" s="11">
        <f>'Final Prices IND without CO2 '!P7+SUMIFS(Assumptions!$C$9:$C$11,Assumptions!$A$9:$A$11,input!$D7)*input!P$301</f>
        <v>19.687930743113736</v>
      </c>
      <c r="Q7" s="11">
        <f>'Final Prices IND without CO2 '!Q7+SUMIFS(Assumptions!$C$9:$C$11,Assumptions!$A$9:$A$11,input!$D7)*input!Q$301</f>
        <v>15.134860737626111</v>
      </c>
      <c r="R7" s="11">
        <f>'Final Prices IND without CO2 '!R7+SUMIFS(Assumptions!$C$9:$C$11,Assumptions!$A$9:$A$11,input!$D7)*input!R$301</f>
        <v>30.647196780681458</v>
      </c>
      <c r="S7" s="11">
        <f>'Final Prices IND without CO2 '!S7+SUMIFS(Assumptions!$C$9:$C$11,Assumptions!$A$9:$A$11,input!$D7)*input!S$301</f>
        <v>21.542026165217347</v>
      </c>
      <c r="T7" s="11">
        <f>'Final Prices IND without CO2 '!T7+SUMIFS(Assumptions!$C$9:$C$11,Assumptions!$A$9:$A$11,input!$D7)*input!T$301</f>
        <v>23.706142192127626</v>
      </c>
      <c r="U7" s="11">
        <f>'Final Prices IND without CO2 '!U7+SUMIFS(Assumptions!$C$9:$C$11,Assumptions!$A$9:$A$11,input!$D7)*input!U$301</f>
        <v>27.290832255218078</v>
      </c>
      <c r="V7" s="11">
        <f>'Final Prices IND without CO2 '!V7+SUMIFS(Assumptions!$C$9:$C$11,Assumptions!$A$9:$A$11,input!$D7)*input!V$301</f>
        <v>22.950778458058352</v>
      </c>
      <c r="W7" s="11">
        <f>'Final Prices IND without CO2 '!W7+SUMIFS(Assumptions!$C$9:$C$11,Assumptions!$A$9:$A$11,input!$D7)*input!W$301</f>
        <v>17.762689450200028</v>
      </c>
      <c r="X7" s="11">
        <f>'Final Prices IND without CO2 '!X7+SUMIFS(Assumptions!$C$9:$C$11,Assumptions!$A$9:$A$11,input!$D7)*input!X$301</f>
        <v>16.951748640517415</v>
      </c>
      <c r="Y7" s="11">
        <f>'Final Prices IND without CO2 '!Y7+SUMIFS(Assumptions!$C$9:$C$11,Assumptions!$A$9:$A$11,input!$D7)*input!Y$301</f>
        <v>16.998374862160905</v>
      </c>
      <c r="Z7" s="11">
        <f>'Final Prices IND without CO2 '!Z7+SUMIFS(Assumptions!$C$9:$C$11,Assumptions!$A$9:$A$11,input!$D7)*input!Z$301</f>
        <v>15.552185660847545</v>
      </c>
      <c r="AA7" s="11">
        <f>'Final Prices IND without CO2 '!AA7+SUMIFS(Assumptions!$C$9:$C$11,Assumptions!$A$9:$A$11,input!$D7)*input!AA$301</f>
        <v>17.215300270316536</v>
      </c>
      <c r="AB7" s="11">
        <f>'Final Prices IND without CO2 '!AB7+SUMIFS(Assumptions!$C$9:$C$11,Assumptions!$A$9:$A$11,input!$D7)*input!AB$301</f>
        <v>20.045515147773845</v>
      </c>
      <c r="AC7" s="11">
        <f>'Final Prices IND without CO2 '!AC7+SUMIFS(Assumptions!$C$9:$C$11,Assumptions!$A$9:$A$11,input!$D7)*input!AC$301</f>
        <v>19.599941627847251</v>
      </c>
      <c r="AD7" s="11">
        <f>'Final Prices IND without CO2 '!AD7+SUMIFS(Assumptions!$C$9:$C$11,Assumptions!$A$9:$A$11,input!$D7)*input!AD$301</f>
        <v>18.175570009744707</v>
      </c>
      <c r="AE7" s="11">
        <f>'Final Prices IND without CO2 '!AE7+SUMIFS(Assumptions!$C$9:$C$11,Assumptions!$A$9:$A$11,input!$D7)*input!AE$301</f>
        <v>17.74279351482717</v>
      </c>
      <c r="AF7" s="11">
        <f>'Final Prices IND without CO2 '!AF7+SUMIFS(Assumptions!$C$9:$C$11,Assumptions!$A$9:$A$11,input!$D7)*input!AF$301</f>
        <v>19.315374865954851</v>
      </c>
      <c r="AG7" s="11">
        <f>'Final Prices IND without CO2 '!AG7+SUMIFS(Assumptions!$C$9:$C$11,Assumptions!$A$9:$A$11,input!$D7)*input!AG$301</f>
        <v>20.83660714907311</v>
      </c>
      <c r="AH7" s="11">
        <f>'Final Prices IND without CO2 '!AH7+SUMIFS(Assumptions!$C$9:$C$11,Assumptions!$A$9:$A$11,input!$D7)*input!AH$301</f>
        <v>22.728688381033216</v>
      </c>
      <c r="AI7" s="11">
        <f>'Final Prices IND without CO2 '!AI7+SUMIFS(Assumptions!$C$9:$C$11,Assumptions!$A$9:$A$11,input!$D7)*input!AI$301</f>
        <v>24.556592785675377</v>
      </c>
      <c r="AJ7" s="11">
        <f>'Final Prices IND without CO2 '!AJ7+SUMIFS(Assumptions!$C$9:$C$11,Assumptions!$A$9:$A$11,input!$D7)*input!AJ$301</f>
        <v>26.320747482963554</v>
      </c>
      <c r="AK7" s="11">
        <f>'Final Prices IND without CO2 '!AK7+SUMIFS(Assumptions!$C$9:$C$11,Assumptions!$A$9:$A$11,input!$D7)*input!AK$301</f>
        <v>28.030184622127837</v>
      </c>
      <c r="AL7" s="11">
        <f>'Final Prices IND without CO2 '!AL7+SUMIFS(Assumptions!$C$9:$C$11,Assumptions!$A$9:$A$11,input!$D7)*input!AL$301</f>
        <v>29.67898741151248</v>
      </c>
      <c r="AM7" s="11">
        <f>'Final Prices IND without CO2 '!AM7+SUMIFS(Assumptions!$C$9:$C$11,Assumptions!$A$9:$A$11,input!$D7)*input!AM$301</f>
        <v>31.271198265729208</v>
      </c>
      <c r="AN7" s="11">
        <f>'Final Prices IND without CO2 '!AN7+SUMIFS(Assumptions!$C$9:$C$11,Assumptions!$A$9:$A$11,input!$D7)*input!AN$301</f>
        <v>32.807423517229523</v>
      </c>
      <c r="AO7" s="11">
        <f>'Final Prices IND without CO2 '!AO7+SUMIFS(Assumptions!$C$9:$C$11,Assumptions!$A$9:$A$11,input!$D7)*input!AO$301</f>
        <v>32.896312438482802</v>
      </c>
      <c r="AP7" s="11">
        <f>'Final Prices IND without CO2 '!AP7+SUMIFS(Assumptions!$C$9:$C$11,Assumptions!$A$9:$A$11,input!$D7)*input!AP$301</f>
        <v>32.989165309177579</v>
      </c>
      <c r="AQ7" s="11">
        <f>'Final Prices IND without CO2 '!AQ7+SUMIFS(Assumptions!$C$9:$C$11,Assumptions!$A$9:$A$11,input!$D7)*input!AQ$301</f>
        <v>33.084285296145872</v>
      </c>
      <c r="AR7" s="11">
        <f>'Final Prices IND without CO2 '!AR7+SUMIFS(Assumptions!$C$9:$C$11,Assumptions!$A$9:$A$11,input!$D7)*input!AR$301</f>
        <v>33.175634520643989</v>
      </c>
      <c r="AS7" s="11">
        <f>'Final Prices IND without CO2 '!AS7+SUMIFS(Assumptions!$C$9:$C$11,Assumptions!$A$9:$A$11,input!$D7)*input!AS$301</f>
        <v>33.270445649569758</v>
      </c>
      <c r="AT7" s="11">
        <f>'Final Prices IND without CO2 '!AT7+SUMIFS(Assumptions!$C$9:$C$11,Assumptions!$A$9:$A$11,input!$D7)*input!AT$301</f>
        <v>33.318418865445572</v>
      </c>
      <c r="AU7" s="11">
        <f>'Final Prices IND without CO2 '!AU7+SUMIFS(Assumptions!$C$9:$C$11,Assumptions!$A$9:$A$11,input!$D7)*input!AU$301</f>
        <v>33.328603166048225</v>
      </c>
      <c r="AV7" s="11">
        <f>'Final Prices IND without CO2 '!AV7+SUMIFS(Assumptions!$C$9:$C$11,Assumptions!$A$9:$A$11,input!$D7)*input!AV$301</f>
        <v>33.340332216781647</v>
      </c>
      <c r="AW7" s="11">
        <f>'Final Prices IND without CO2 '!AW7+SUMIFS(Assumptions!$C$9:$C$11,Assumptions!$A$9:$A$11,input!$D7)*input!AW$301</f>
        <v>33.351912595632967</v>
      </c>
      <c r="AX7" s="11">
        <f>'Final Prices IND without CO2 '!AX7+SUMIFS(Assumptions!$C$9:$C$11,Assumptions!$A$9:$A$11,input!$D7)*input!AX$301</f>
        <v>33.365516245437291</v>
      </c>
      <c r="AY7" s="11">
        <f>'Final Prices IND without CO2 '!AY7+SUMIFS(Assumptions!$C$9:$C$11,Assumptions!$A$9:$A$11,input!$D7)*input!AY$301</f>
        <v>33.29436904113426</v>
      </c>
      <c r="AZ7" s="11">
        <f>'Final Prices IND without CO2 '!AZ7+SUMIFS(Assumptions!$C$9:$C$11,Assumptions!$A$9:$A$11,input!$D7)*input!AZ$301</f>
        <v>33.24124168660228</v>
      </c>
      <c r="BA7" s="11">
        <f>'Final Prices IND without CO2 '!BA7+SUMIFS(Assumptions!$C$9:$C$11,Assumptions!$A$9:$A$11,input!$D7)*input!BA$301</f>
        <v>33.16003480880066</v>
      </c>
      <c r="BB7" s="11">
        <f>'Final Prices IND without CO2 '!BB7+SUMIFS(Assumptions!$C$9:$C$11,Assumptions!$A$9:$A$11,input!$D7)*input!BB$301</f>
        <v>33.048426333978028</v>
      </c>
      <c r="BC7" s="11">
        <f>'Final Prices IND without CO2 '!BC7+SUMIFS(Assumptions!$C$9:$C$11,Assumptions!$A$9:$A$11,input!$D7)*input!BC$301</f>
        <v>32.909732985329256</v>
      </c>
      <c r="BD7" s="11">
        <f>'Final Prices IND without CO2 '!BD7+SUMIFS(Assumptions!$C$9:$C$11,Assumptions!$A$9:$A$11,input!$D7)*input!BD$301</f>
        <v>32.760484660111082</v>
      </c>
      <c r="BE7" s="11">
        <f>'Final Prices IND without CO2 '!BE7+SUMIFS(Assumptions!$C$9:$C$11,Assumptions!$A$9:$A$11,input!$D7)*input!BE$301</f>
        <v>32.578906407812134</v>
      </c>
      <c r="BF7" s="11">
        <f>'Final Prices IND without CO2 '!BF7+SUMIFS(Assumptions!$C$9:$C$11,Assumptions!$A$9:$A$11,input!$D7)*input!BF$301</f>
        <v>32.375026301566024</v>
      </c>
      <c r="BG7" s="11">
        <f>'Final Prices IND without CO2 '!BG7+SUMIFS(Assumptions!$C$9:$C$11,Assumptions!$A$9:$A$11,input!$D7)*input!BG$301</f>
        <v>32.149861059367083</v>
      </c>
      <c r="BH7" s="11">
        <f>'Final Prices IND without CO2 '!BH7+SUMIFS(Assumptions!$C$9:$C$11,Assumptions!$A$9:$A$11,input!$D7)*input!BH$301</f>
        <v>31.901944234179346</v>
      </c>
    </row>
    <row r="8" spans="1:60" x14ac:dyDescent="0.3">
      <c r="A8" s="9" t="s">
        <v>148</v>
      </c>
      <c r="B8" s="36" t="s">
        <v>47</v>
      </c>
      <c r="C8" s="9" t="s">
        <v>19</v>
      </c>
      <c r="D8" s="36" t="s">
        <v>81</v>
      </c>
      <c r="E8" s="36" t="s">
        <v>79</v>
      </c>
      <c r="F8" s="36" t="s">
        <v>90</v>
      </c>
      <c r="G8" s="36" t="s">
        <v>90</v>
      </c>
      <c r="H8" s="36" t="s">
        <v>80</v>
      </c>
      <c r="I8" s="9" t="s">
        <v>145</v>
      </c>
      <c r="J8" s="11">
        <f>'Final Prices IND without CO2 '!J8+SUMIFS(Assumptions!$C$9:$C$11,Assumptions!$A$9:$A$11,input!$D8)*input!J$301</f>
        <v>31.11281882772661</v>
      </c>
      <c r="K8" s="11">
        <f>'Final Prices IND without CO2 '!K8+SUMIFS(Assumptions!$C$9:$C$11,Assumptions!$A$9:$A$11,input!$D8)*input!K$301</f>
        <v>31.249872452631632</v>
      </c>
      <c r="L8" s="11">
        <f>'Final Prices IND without CO2 '!L8+SUMIFS(Assumptions!$C$9:$C$11,Assumptions!$A$9:$A$11,input!$D8)*input!L$301</f>
        <v>30.504955270582698</v>
      </c>
      <c r="M8" s="11">
        <f>'Final Prices IND without CO2 '!M8+SUMIFS(Assumptions!$C$9:$C$11,Assumptions!$A$9:$A$11,input!$D8)*input!M$301</f>
        <v>30.538890357469874</v>
      </c>
      <c r="N8" s="11">
        <f>'Final Prices IND without CO2 '!N8+SUMIFS(Assumptions!$C$9:$C$11,Assumptions!$A$9:$A$11,input!$D8)*input!N$301</f>
        <v>31.554657861485193</v>
      </c>
      <c r="O8" s="11">
        <f>'Final Prices IND without CO2 '!O8+SUMIFS(Assumptions!$C$9:$C$11,Assumptions!$A$9:$A$11,input!$D8)*input!O$301</f>
        <v>30.586001993832078</v>
      </c>
      <c r="P8" s="11">
        <f>'Final Prices IND without CO2 '!P8+SUMIFS(Assumptions!$C$9:$C$11,Assumptions!$A$9:$A$11,input!$D8)*input!P$301</f>
        <v>35.959428432672873</v>
      </c>
      <c r="Q8" s="11">
        <f>'Final Prices IND without CO2 '!Q8+SUMIFS(Assumptions!$C$9:$C$11,Assumptions!$A$9:$A$11,input!$D8)*input!Q$301</f>
        <v>32.214304167154921</v>
      </c>
      <c r="R8" s="11">
        <f>'Final Prices IND without CO2 '!R8+SUMIFS(Assumptions!$C$9:$C$11,Assumptions!$A$9:$A$11,input!$D8)*input!R$301</f>
        <v>38.589232837813398</v>
      </c>
      <c r="S8" s="11">
        <f>'Final Prices IND without CO2 '!S8+SUMIFS(Assumptions!$C$9:$C$11,Assumptions!$A$9:$A$11,input!$D8)*input!S$301</f>
        <v>35.765651676433293</v>
      </c>
      <c r="T8" s="11">
        <f>'Final Prices IND without CO2 '!T8+SUMIFS(Assumptions!$C$9:$C$11,Assumptions!$A$9:$A$11,input!$D8)*input!T$301</f>
        <v>35.273909395303214</v>
      </c>
      <c r="U8" s="11">
        <f>'Final Prices IND without CO2 '!U8+SUMIFS(Assumptions!$C$9:$C$11,Assumptions!$A$9:$A$11,input!$D8)*input!U$301</f>
        <v>42.432228514121128</v>
      </c>
      <c r="V8" s="11">
        <f>'Final Prices IND without CO2 '!V8+SUMIFS(Assumptions!$C$9:$C$11,Assumptions!$A$9:$A$11,input!$D8)*input!V$301</f>
        <v>34.996648660391571</v>
      </c>
      <c r="W8" s="11">
        <f>'Final Prices IND without CO2 '!W8+SUMIFS(Assumptions!$C$9:$C$11,Assumptions!$A$9:$A$11,input!$D8)*input!W$301</f>
        <v>30.949097260580853</v>
      </c>
      <c r="X8" s="11">
        <f>'Final Prices IND without CO2 '!X8+SUMIFS(Assumptions!$C$9:$C$11,Assumptions!$A$9:$A$11,input!$D8)*input!X$301</f>
        <v>34.166328310011032</v>
      </c>
      <c r="Y8" s="11">
        <f>'Final Prices IND without CO2 '!Y8+SUMIFS(Assumptions!$C$9:$C$11,Assumptions!$A$9:$A$11,input!$D8)*input!Y$301</f>
        <v>38.437295007071249</v>
      </c>
      <c r="Z8" s="11">
        <f>'Final Prices IND without CO2 '!Z8+SUMIFS(Assumptions!$C$9:$C$11,Assumptions!$A$9:$A$11,input!$D8)*input!Z$301</f>
        <v>40.806106484393652</v>
      </c>
      <c r="AA8" s="11">
        <f>'Final Prices IND without CO2 '!AA8+SUMIFS(Assumptions!$C$9:$C$11,Assumptions!$A$9:$A$11,input!$D8)*input!AA$301</f>
        <v>47.639935497787008</v>
      </c>
      <c r="AB8" s="11">
        <f>'Final Prices IND without CO2 '!AB8+SUMIFS(Assumptions!$C$9:$C$11,Assumptions!$A$9:$A$11,input!$D8)*input!AB$301</f>
        <v>50.917420864683272</v>
      </c>
      <c r="AC8" s="11">
        <f>'Final Prices IND without CO2 '!AC8+SUMIFS(Assumptions!$C$9:$C$11,Assumptions!$A$9:$A$11,input!$D8)*input!AC$301</f>
        <v>48.731382681932715</v>
      </c>
      <c r="AD8" s="11">
        <f>'Final Prices IND without CO2 '!AD8+SUMIFS(Assumptions!$C$9:$C$11,Assumptions!$A$9:$A$11,input!$D8)*input!AD$301</f>
        <v>44.444728700860423</v>
      </c>
      <c r="AE8" s="11">
        <f>'Final Prices IND without CO2 '!AE8+SUMIFS(Assumptions!$C$9:$C$11,Assumptions!$A$9:$A$11,input!$D8)*input!AE$301</f>
        <v>43.079939609941412</v>
      </c>
      <c r="AF8" s="11">
        <f>'Final Prices IND without CO2 '!AF8+SUMIFS(Assumptions!$C$9:$C$11,Assumptions!$A$9:$A$11,input!$D8)*input!AF$301</f>
        <v>44.754128413782894</v>
      </c>
      <c r="AG8" s="11">
        <f>'Final Prices IND without CO2 '!AG8+SUMIFS(Assumptions!$C$9:$C$11,Assumptions!$A$9:$A$11,input!$D8)*input!AG$301</f>
        <v>46.392124825961773</v>
      </c>
      <c r="AH8" s="11">
        <f>'Final Prices IND without CO2 '!AH8+SUMIFS(Assumptions!$C$9:$C$11,Assumptions!$A$9:$A$11,input!$D8)*input!AH$301</f>
        <v>48.405928568297966</v>
      </c>
      <c r="AI8" s="11">
        <f>'Final Prices IND without CO2 '!AI8+SUMIFS(Assumptions!$C$9:$C$11,Assumptions!$A$9:$A$11,input!$D8)*input!AI$301</f>
        <v>50.363442795478768</v>
      </c>
      <c r="AJ8" s="11">
        <f>'Final Prices IND without CO2 '!AJ8+SUMIFS(Assumptions!$C$9:$C$11,Assumptions!$A$9:$A$11,input!$D8)*input!AJ$301</f>
        <v>52.265748543475425</v>
      </c>
      <c r="AK8" s="11">
        <f>'Final Prices IND without CO2 '!AK8+SUMIFS(Assumptions!$C$9:$C$11,Assumptions!$A$9:$A$11,input!$D8)*input!AK$301</f>
        <v>54.135121588056215</v>
      </c>
      <c r="AL8" s="11">
        <f>'Final Prices IND without CO2 '!AL8+SUMIFS(Assumptions!$C$9:$C$11,Assumptions!$A$9:$A$11,input!$D8)*input!AL$301</f>
        <v>55.95085777101243</v>
      </c>
      <c r="AM8" s="11">
        <f>'Final Prices IND without CO2 '!AM8+SUMIFS(Assumptions!$C$9:$C$11,Assumptions!$A$9:$A$11,input!$D8)*input!AM$301</f>
        <v>57.723723490174528</v>
      </c>
      <c r="AN8" s="11">
        <f>'Final Prices IND without CO2 '!AN8+SUMIFS(Assumptions!$C$9:$C$11,Assumptions!$A$9:$A$11,input!$D8)*input!AN$301</f>
        <v>59.451868026749665</v>
      </c>
      <c r="AO8" s="11">
        <f>'Final Prices IND without CO2 '!AO8+SUMIFS(Assumptions!$C$9:$C$11,Assumptions!$A$9:$A$11,input!$D8)*input!AO$301</f>
        <v>59.730781751866743</v>
      </c>
      <c r="AP8" s="11">
        <f>'Final Prices IND without CO2 '!AP8+SUMIFS(Assumptions!$C$9:$C$11,Assumptions!$A$9:$A$11,input!$D8)*input!AP$301</f>
        <v>60.023717301016646</v>
      </c>
      <c r="AQ8" s="11">
        <f>'Final Prices IND without CO2 '!AQ8+SUMIFS(Assumptions!$C$9:$C$11,Assumptions!$A$9:$A$11,input!$D8)*input!AQ$301</f>
        <v>60.323367632913829</v>
      </c>
      <c r="AR8" s="11">
        <f>'Final Prices IND without CO2 '!AR8+SUMIFS(Assumptions!$C$9:$C$11,Assumptions!$A$9:$A$11,input!$D8)*input!AR$301</f>
        <v>60.613897057898086</v>
      </c>
      <c r="AS8" s="11">
        <f>'Final Prices IND without CO2 '!AS8+SUMIFS(Assumptions!$C$9:$C$11,Assumptions!$A$9:$A$11,input!$D8)*input!AS$301</f>
        <v>60.912236284960002</v>
      </c>
      <c r="AT8" s="11">
        <f>'Final Prices IND without CO2 '!AT8+SUMIFS(Assumptions!$C$9:$C$11,Assumptions!$A$9:$A$11,input!$D8)*input!AT$301</f>
        <v>61.071902711398899</v>
      </c>
      <c r="AU8" s="11">
        <f>'Final Prices IND without CO2 '!AU8+SUMIFS(Assumptions!$C$9:$C$11,Assumptions!$A$9:$A$11,input!$D8)*input!AU$301</f>
        <v>61.117135785280425</v>
      </c>
      <c r="AV8" s="11">
        <f>'Final Prices IND without CO2 '!AV8+SUMIFS(Assumptions!$C$9:$C$11,Assumptions!$A$9:$A$11,input!$D8)*input!AV$301</f>
        <v>61.167254251128817</v>
      </c>
      <c r="AW8" s="11">
        <f>'Final Prices IND without CO2 '!AW8+SUMIFS(Assumptions!$C$9:$C$11,Assumptions!$A$9:$A$11,input!$D8)*input!AW$301</f>
        <v>61.216725717825426</v>
      </c>
      <c r="AX8" s="11">
        <f>'Final Prices IND without CO2 '!AX8+SUMIFS(Assumptions!$C$9:$C$11,Assumptions!$A$9:$A$11,input!$D8)*input!AX$301</f>
        <v>61.271732014202797</v>
      </c>
      <c r="AY8" s="11">
        <f>'Final Prices IND without CO2 '!AY8+SUMIFS(Assumptions!$C$9:$C$11,Assumptions!$A$9:$A$11,input!$D8)*input!AY$301</f>
        <v>61.163364206549979</v>
      </c>
      <c r="AZ8" s="11">
        <f>'Final Prices IND without CO2 '!AZ8+SUMIFS(Assumptions!$C$9:$C$11,Assumptions!$A$9:$A$11,input!$D8)*input!AZ$301</f>
        <v>61.090728742917918</v>
      </c>
      <c r="BA8" s="11">
        <f>'Final Prices IND without CO2 '!BA8+SUMIFS(Assumptions!$C$9:$C$11,Assumptions!$A$9:$A$11,input!$D8)*input!BA$301</f>
        <v>60.964497360029569</v>
      </c>
      <c r="BB8" s="11">
        <f>'Final Prices IND without CO2 '!BB8+SUMIFS(Assumptions!$C$9:$C$11,Assumptions!$A$9:$A$11,input!$D8)*input!BB$301</f>
        <v>60.780614692105537</v>
      </c>
      <c r="BC8" s="11">
        <f>'Final Prices IND without CO2 '!BC8+SUMIFS(Assumptions!$C$9:$C$11,Assumptions!$A$9:$A$11,input!$D8)*input!BC$301</f>
        <v>60.54514220288722</v>
      </c>
      <c r="BD8" s="11">
        <f>'Final Prices IND without CO2 '!BD8+SUMIFS(Assumptions!$C$9:$C$11,Assumptions!$A$9:$A$11,input!$D8)*input!BD$301</f>
        <v>60.290149292219574</v>
      </c>
      <c r="BE8" s="11">
        <f>'Final Prices IND without CO2 '!BE8+SUMIFS(Assumptions!$C$9:$C$11,Assumptions!$A$9:$A$11,input!$D8)*input!BE$301</f>
        <v>59.973669301364922</v>
      </c>
      <c r="BF8" s="11">
        <f>'Final Prices IND without CO2 '!BF8+SUMIFS(Assumptions!$C$9:$C$11,Assumptions!$A$9:$A$11,input!$D8)*input!BF$301</f>
        <v>59.61506690739337</v>
      </c>
      <c r="BG8" s="11">
        <f>'Final Prices IND without CO2 '!BG8+SUMIFS(Assumptions!$C$9:$C$11,Assumptions!$A$9:$A$11,input!$D8)*input!BG$301</f>
        <v>59.216251853906591</v>
      </c>
      <c r="BH8" s="11">
        <f>'Final Prices IND without CO2 '!BH8+SUMIFS(Assumptions!$C$9:$C$11,Assumptions!$A$9:$A$11,input!$D8)*input!BH$301</f>
        <v>58.774498381623033</v>
      </c>
    </row>
    <row r="9" spans="1:60" x14ac:dyDescent="0.3">
      <c r="A9" s="9" t="s">
        <v>148</v>
      </c>
      <c r="B9" s="36" t="s">
        <v>47</v>
      </c>
      <c r="C9" s="9" t="s">
        <v>21</v>
      </c>
      <c r="D9" s="36" t="s">
        <v>81</v>
      </c>
      <c r="E9" s="36" t="s">
        <v>79</v>
      </c>
      <c r="F9" s="36" t="s">
        <v>90</v>
      </c>
      <c r="G9" s="36" t="s">
        <v>90</v>
      </c>
      <c r="H9" s="36" t="s">
        <v>80</v>
      </c>
      <c r="I9" s="9" t="s">
        <v>145</v>
      </c>
      <c r="J9" s="11">
        <f>'Final Prices IND without CO2 '!J9+SUMIFS(Assumptions!$C$9:$C$11,Assumptions!$A$9:$A$11,input!$D9)*input!J$301</f>
        <v>5.3101198354793331</v>
      </c>
      <c r="K9" s="11">
        <f>'Final Prices IND without CO2 '!K9+SUMIFS(Assumptions!$C$9:$C$11,Assumptions!$A$9:$A$11,input!$D9)*input!K$301</f>
        <v>4.7903429775904742</v>
      </c>
      <c r="L9" s="11">
        <f>'Final Prices IND without CO2 '!L9+SUMIFS(Assumptions!$C$9:$C$11,Assumptions!$A$9:$A$11,input!$D9)*input!L$301</f>
        <v>4.5767032429816359</v>
      </c>
      <c r="M9" s="11">
        <f>'Final Prices IND without CO2 '!M9+SUMIFS(Assumptions!$C$9:$C$11,Assumptions!$A$9:$A$11,input!$D9)*input!M$301</f>
        <v>4.859453618667704</v>
      </c>
      <c r="N9" s="11">
        <f>'Final Prices IND without CO2 '!N9+SUMIFS(Assumptions!$C$9:$C$11,Assumptions!$A$9:$A$11,input!$D9)*input!N$301</f>
        <v>4.1400012324707287</v>
      </c>
      <c r="O9" s="11">
        <f>'Final Prices IND without CO2 '!O9+SUMIFS(Assumptions!$C$9:$C$11,Assumptions!$A$9:$A$11,input!$D9)*input!O$301</f>
        <v>4.9483812252411692</v>
      </c>
      <c r="P9" s="11">
        <f>'Final Prices IND without CO2 '!P9+SUMIFS(Assumptions!$C$9:$C$11,Assumptions!$A$9:$A$11,input!$D9)*input!P$301</f>
        <v>10.622569116738358</v>
      </c>
      <c r="Q9" s="11">
        <f>'Final Prices IND without CO2 '!Q9+SUMIFS(Assumptions!$C$9:$C$11,Assumptions!$A$9:$A$11,input!$D9)*input!Q$301</f>
        <v>5.3629364873817762</v>
      </c>
      <c r="R9" s="11">
        <f>'Final Prices IND without CO2 '!R9+SUMIFS(Assumptions!$C$9:$C$11,Assumptions!$A$9:$A$11,input!$D9)*input!R$301</f>
        <v>12.837597707110282</v>
      </c>
      <c r="S9" s="11">
        <f>'Final Prices IND without CO2 '!S9+SUMIFS(Assumptions!$C$9:$C$11,Assumptions!$A$9:$A$11,input!$D9)*input!S$301</f>
        <v>9.9793263260999971</v>
      </c>
      <c r="T9" s="11">
        <f>'Final Prices IND without CO2 '!T9+SUMIFS(Assumptions!$C$9:$C$11,Assumptions!$A$9:$A$11,input!$D9)*input!T$301</f>
        <v>10.398841458970683</v>
      </c>
      <c r="U9" s="11">
        <f>'Final Prices IND without CO2 '!U9+SUMIFS(Assumptions!$C$9:$C$11,Assumptions!$A$9:$A$11,input!$D9)*input!U$301</f>
        <v>12.057415514453579</v>
      </c>
      <c r="V9" s="11">
        <f>'Final Prices IND without CO2 '!V9+SUMIFS(Assumptions!$C$9:$C$11,Assumptions!$A$9:$A$11,input!$D9)*input!V$301</f>
        <v>9.1531620063728187</v>
      </c>
      <c r="W9" s="11">
        <f>'Final Prices IND without CO2 '!W9+SUMIFS(Assumptions!$C$9:$C$11,Assumptions!$A$9:$A$11,input!$D9)*input!W$301</f>
        <v>6.9020078601041952</v>
      </c>
      <c r="X9" s="11">
        <f>'Final Prices IND without CO2 '!X9+SUMIFS(Assumptions!$C$9:$C$11,Assumptions!$A$9:$A$11,input!$D9)*input!X$301</f>
        <v>8.9360155389876574</v>
      </c>
      <c r="Y9" s="11">
        <f>'Final Prices IND without CO2 '!Y9+SUMIFS(Assumptions!$C$9:$C$11,Assumptions!$A$9:$A$11,input!$D9)*input!Y$301</f>
        <v>11.075660977638314</v>
      </c>
      <c r="Z9" s="11">
        <f>'Final Prices IND without CO2 '!Z9+SUMIFS(Assumptions!$C$9:$C$11,Assumptions!$A$9:$A$11,input!$D9)*input!Z$301</f>
        <v>11.452048783940821</v>
      </c>
      <c r="AA9" s="11">
        <f>'Final Prices IND without CO2 '!AA9+SUMIFS(Assumptions!$C$9:$C$11,Assumptions!$A$9:$A$11,input!$D9)*input!AA$301</f>
        <v>13.318514110672876</v>
      </c>
      <c r="AB9" s="11">
        <f>'Final Prices IND without CO2 '!AB9+SUMIFS(Assumptions!$C$9:$C$11,Assumptions!$A$9:$A$11,input!$D9)*input!AB$301</f>
        <v>16.09144260031216</v>
      </c>
      <c r="AC9" s="11">
        <f>'Final Prices IND without CO2 '!AC9+SUMIFS(Assumptions!$C$9:$C$11,Assumptions!$A$9:$A$11,input!$D9)*input!AC$301</f>
        <v>15.868787730312967</v>
      </c>
      <c r="AD9" s="11">
        <f>'Final Prices IND without CO2 '!AD9+SUMIFS(Assumptions!$C$9:$C$11,Assumptions!$A$9:$A$11,input!$D9)*input!AD$301</f>
        <v>14.81101713186511</v>
      </c>
      <c r="AE9" s="11">
        <f>'Final Prices IND without CO2 '!AE9+SUMIFS(Assumptions!$C$9:$C$11,Assumptions!$A$9:$A$11,input!$D9)*input!AE$301</f>
        <v>14.497612775925035</v>
      </c>
      <c r="AF9" s="11">
        <f>'Final Prices IND without CO2 '!AF9+SUMIFS(Assumptions!$C$9:$C$11,Assumptions!$A$9:$A$11,input!$D9)*input!AF$301</f>
        <v>16.057180248250503</v>
      </c>
      <c r="AG9" s="11">
        <f>'Final Prices IND without CO2 '!AG9+SUMIFS(Assumptions!$C$9:$C$11,Assumptions!$A$9:$A$11,input!$D9)*input!AG$301</f>
        <v>17.56345738601815</v>
      </c>
      <c r="AH9" s="11">
        <f>'Final Prices IND without CO2 '!AH9+SUMIFS(Assumptions!$C$9:$C$11,Assumptions!$A$9:$A$11,input!$D9)*input!AH$301</f>
        <v>19.439948403331329</v>
      </c>
      <c r="AI9" s="11">
        <f>'Final Prices IND without CO2 '!AI9+SUMIFS(Assumptions!$C$9:$C$11,Assumptions!$A$9:$A$11,input!$D9)*input!AI$301</f>
        <v>21.251252386675212</v>
      </c>
      <c r="AJ9" s="11">
        <f>'Final Prices IND without CO2 '!AJ9+SUMIFS(Assumptions!$C$9:$C$11,Assumptions!$A$9:$A$11,input!$D9)*input!AJ$301</f>
        <v>22.997712702475621</v>
      </c>
      <c r="AK9" s="11">
        <f>'Final Prices IND without CO2 '!AK9+SUMIFS(Assumptions!$C$9:$C$11,Assumptions!$A$9:$A$11,input!$D9)*input!AK$301</f>
        <v>24.686665256763291</v>
      </c>
      <c r="AL9" s="11">
        <f>'Final Prices IND without CO2 '!AL9+SUMIFS(Assumptions!$C$9:$C$11,Assumptions!$A$9:$A$11,input!$D9)*input!AL$301</f>
        <v>26.314087223246077</v>
      </c>
      <c r="AM9" s="11">
        <f>'Final Prices IND without CO2 '!AM9+SUMIFS(Assumptions!$C$9:$C$11,Assumptions!$A$9:$A$11,input!$D9)*input!AM$301</f>
        <v>27.883159809012646</v>
      </c>
      <c r="AN9" s="11">
        <f>'Final Prices IND without CO2 '!AN9+SUMIFS(Assumptions!$C$9:$C$11,Assumptions!$A$9:$A$11,input!$D9)*input!AN$301</f>
        <v>29.394804045547396</v>
      </c>
      <c r="AO9" s="11">
        <f>'Final Prices IND without CO2 '!AO9+SUMIFS(Assumptions!$C$9:$C$11,Assumptions!$A$9:$A$11,input!$D9)*input!AO$301</f>
        <v>29.45935459691886</v>
      </c>
      <c r="AP9" s="11">
        <f>'Final Prices IND without CO2 '!AP9+SUMIFS(Assumptions!$C$9:$C$11,Assumptions!$A$9:$A$11,input!$D9)*input!AP$301</f>
        <v>29.526580885524517</v>
      </c>
      <c r="AQ9" s="11">
        <f>'Final Prices IND without CO2 '!AQ9+SUMIFS(Assumptions!$C$9:$C$11,Assumptions!$A$9:$A$11,input!$D9)*input!AQ$301</f>
        <v>29.595504633445501</v>
      </c>
      <c r="AR9" s="11">
        <f>'Final Prices IND without CO2 '!AR9+SUMIFS(Assumptions!$C$9:$C$11,Assumptions!$A$9:$A$11,input!$D9)*input!AR$301</f>
        <v>29.661342865199533</v>
      </c>
      <c r="AS9" s="11">
        <f>'Final Prices IND without CO2 '!AS9+SUMIFS(Assumptions!$C$9:$C$11,Assumptions!$A$9:$A$11,input!$D9)*input!AS$301</f>
        <v>29.730086122810302</v>
      </c>
      <c r="AT9" s="11">
        <f>'Final Prices IND without CO2 '!AT9+SUMIFS(Assumptions!$C$9:$C$11,Assumptions!$A$9:$A$11,input!$D9)*input!AT$301</f>
        <v>29.763753676389946</v>
      </c>
      <c r="AU9" s="11">
        <f>'Final Prices IND without CO2 '!AU9+SUMIFS(Assumptions!$C$9:$C$11,Assumptions!$A$9:$A$11,input!$D9)*input!AU$301</f>
        <v>29.769448931401598</v>
      </c>
      <c r="AV9" s="11">
        <f>'Final Prices IND without CO2 '!AV9+SUMIFS(Assumptions!$C$9:$C$11,Assumptions!$A$9:$A$11,input!$D9)*input!AV$301</f>
        <v>29.776261067260663</v>
      </c>
      <c r="AW9" s="11">
        <f>'Final Prices IND without CO2 '!AW9+SUMIFS(Assumptions!$C$9:$C$11,Assumptions!$A$9:$A$11,input!$D9)*input!AW$301</f>
        <v>29.782988356975984</v>
      </c>
      <c r="AX9" s="11">
        <f>'Final Prices IND without CO2 '!AX9+SUMIFS(Assumptions!$C$9:$C$11,Assumptions!$A$9:$A$11,input!$D9)*input!AX$301</f>
        <v>29.79128915733175</v>
      </c>
      <c r="AY9" s="11">
        <f>'Final Prices IND without CO2 '!AY9+SUMIFS(Assumptions!$C$9:$C$11,Assumptions!$A$9:$A$11,input!$D9)*input!AY$301</f>
        <v>29.724909166535234</v>
      </c>
      <c r="AZ9" s="11">
        <f>'Final Prices IND without CO2 '!AZ9+SUMIFS(Assumptions!$C$9:$C$11,Assumptions!$A$9:$A$11,input!$D9)*input!AZ$301</f>
        <v>29.674280409898468</v>
      </c>
      <c r="BA9" s="11">
        <f>'Final Prices IND without CO2 '!BA9+SUMIFS(Assumptions!$C$9:$C$11,Assumptions!$A$9:$A$11,input!$D9)*input!BA$301</f>
        <v>29.59884026905047</v>
      </c>
      <c r="BB9" s="11">
        <f>'Final Prices IND without CO2 '!BB9+SUMIFS(Assumptions!$C$9:$C$11,Assumptions!$A$9:$A$11,input!$D9)*input!BB$301</f>
        <v>29.496488670218994</v>
      </c>
      <c r="BC9" s="11">
        <f>'Final Prices IND without CO2 '!BC9+SUMIFS(Assumptions!$C$9:$C$11,Assumptions!$A$9:$A$11,input!$D9)*input!BC$301</f>
        <v>29.370190790330788</v>
      </c>
      <c r="BD9" s="11">
        <f>'Final Prices IND without CO2 '!BD9+SUMIFS(Assumptions!$C$9:$C$11,Assumptions!$A$9:$A$11,input!$D9)*input!BD$301</f>
        <v>29.234486227723274</v>
      </c>
      <c r="BE9" s="11">
        <f>'Final Prices IND without CO2 '!BE9+SUMIFS(Assumptions!$C$9:$C$11,Assumptions!$A$9:$A$11,input!$D9)*input!BE$301</f>
        <v>29.070186185131206</v>
      </c>
      <c r="BF9" s="11">
        <f>'Final Prices IND without CO2 '!BF9+SUMIFS(Assumptions!$C$9:$C$11,Assumptions!$A$9:$A$11,input!$D9)*input!BF$301</f>
        <v>28.886122903799812</v>
      </c>
      <c r="BG9" s="11">
        <f>'Final Prices IND without CO2 '!BG9+SUMIFS(Assumptions!$C$9:$C$11,Assumptions!$A$9:$A$11,input!$D9)*input!BG$301</f>
        <v>28.683198723036519</v>
      </c>
      <c r="BH9" s="11">
        <f>'Final Prices IND without CO2 '!BH9+SUMIFS(Assumptions!$C$9:$C$11,Assumptions!$A$9:$A$11,input!$D9)*input!BH$301</f>
        <v>28.460108488471391</v>
      </c>
    </row>
    <row r="10" spans="1:60" x14ac:dyDescent="0.3">
      <c r="A10" s="9" t="s">
        <v>148</v>
      </c>
      <c r="B10" s="36" t="s">
        <v>47</v>
      </c>
      <c r="C10" s="9" t="s">
        <v>23</v>
      </c>
      <c r="D10" s="36" t="s">
        <v>81</v>
      </c>
      <c r="E10" s="36" t="s">
        <v>79</v>
      </c>
      <c r="F10" s="36" t="s">
        <v>90</v>
      </c>
      <c r="G10" s="36" t="s">
        <v>90</v>
      </c>
      <c r="H10" s="36" t="s">
        <v>80</v>
      </c>
      <c r="I10" s="9" t="s">
        <v>145</v>
      </c>
      <c r="J10" s="11">
        <f>'Final Prices IND without CO2 '!J10+SUMIFS(Assumptions!$C$9:$C$11,Assumptions!$A$9:$A$11,input!$D10)*input!J$301</f>
        <v>7.580271921379059</v>
      </c>
      <c r="K10" s="11">
        <f>'Final Prices IND without CO2 '!K10+SUMIFS(Assumptions!$C$9:$C$11,Assumptions!$A$9:$A$11,input!$D10)*input!K$301</f>
        <v>9.1137858903479589</v>
      </c>
      <c r="L10" s="11">
        <f>'Final Prices IND without CO2 '!L10+SUMIFS(Assumptions!$C$9:$C$11,Assumptions!$A$9:$A$11,input!$D10)*input!L$301</f>
        <v>7.7902999913833124</v>
      </c>
      <c r="M10" s="11">
        <f>'Final Prices IND without CO2 '!M10+SUMIFS(Assumptions!$C$9:$C$11,Assumptions!$A$9:$A$11,input!$D10)*input!M$301</f>
        <v>6.4857252863495995</v>
      </c>
      <c r="N10" s="11">
        <f>'Final Prices IND without CO2 '!N10+SUMIFS(Assumptions!$C$9:$C$11,Assumptions!$A$9:$A$11,input!$D10)*input!N$301</f>
        <v>8.6777077665924107</v>
      </c>
      <c r="O10" s="11">
        <f>'Final Prices IND without CO2 '!O10+SUMIFS(Assumptions!$C$9:$C$11,Assumptions!$A$9:$A$11,input!$D10)*input!O$301</f>
        <v>9.759883328925385</v>
      </c>
      <c r="P10" s="11">
        <f>'Final Prices IND without CO2 '!P10+SUMIFS(Assumptions!$C$9:$C$11,Assumptions!$A$9:$A$11,input!$D10)*input!P$301</f>
        <v>15.145225570979143</v>
      </c>
      <c r="Q10" s="11">
        <f>'Final Prices IND without CO2 '!Q10+SUMIFS(Assumptions!$C$9:$C$11,Assumptions!$A$9:$A$11,input!$D10)*input!Q$301</f>
        <v>10.42339067002268</v>
      </c>
      <c r="R10" s="11">
        <f>'Final Prices IND without CO2 '!R10+SUMIFS(Assumptions!$C$9:$C$11,Assumptions!$A$9:$A$11,input!$D10)*input!R$301</f>
        <v>23.170060907684995</v>
      </c>
      <c r="S10" s="11">
        <f>'Final Prices IND without CO2 '!S10+SUMIFS(Assumptions!$C$9:$C$11,Assumptions!$A$9:$A$11,input!$D10)*input!S$301</f>
        <v>17.372922135407215</v>
      </c>
      <c r="T10" s="11">
        <f>'Final Prices IND without CO2 '!T10+SUMIFS(Assumptions!$C$9:$C$11,Assumptions!$A$9:$A$11,input!$D10)*input!T$301</f>
        <v>18.108096091640761</v>
      </c>
      <c r="U10" s="11">
        <f>'Final Prices IND without CO2 '!U10+SUMIFS(Assumptions!$C$9:$C$11,Assumptions!$A$9:$A$11,input!$D10)*input!U$301</f>
        <v>19.785539715702228</v>
      </c>
      <c r="V10" s="11">
        <f>'Final Prices IND without CO2 '!V10+SUMIFS(Assumptions!$C$9:$C$11,Assumptions!$A$9:$A$11,input!$D10)*input!V$301</f>
        <v>16.438752603852954</v>
      </c>
      <c r="W10" s="11">
        <f>'Final Prices IND without CO2 '!W10+SUMIFS(Assumptions!$C$9:$C$11,Assumptions!$A$9:$A$11,input!$D10)*input!W$301</f>
        <v>14.364260990586773</v>
      </c>
      <c r="X10" s="11">
        <f>'Final Prices IND without CO2 '!X10+SUMIFS(Assumptions!$C$9:$C$11,Assumptions!$A$9:$A$11,input!$D10)*input!X$301</f>
        <v>13.836526961139214</v>
      </c>
      <c r="Y10" s="11">
        <f>'Final Prices IND without CO2 '!Y10+SUMIFS(Assumptions!$C$9:$C$11,Assumptions!$A$9:$A$11,input!$D10)*input!Y$301</f>
        <v>13.996995310256294</v>
      </c>
      <c r="Z10" s="11">
        <f>'Final Prices IND without CO2 '!Z10+SUMIFS(Assumptions!$C$9:$C$11,Assumptions!$A$9:$A$11,input!$D10)*input!Z$301</f>
        <v>12.674069893909669</v>
      </c>
      <c r="AA10" s="11">
        <f>'Final Prices IND without CO2 '!AA10+SUMIFS(Assumptions!$C$9:$C$11,Assumptions!$A$9:$A$11,input!$D10)*input!AA$301</f>
        <v>14.034989831317198</v>
      </c>
      <c r="AB10" s="11">
        <f>'Final Prices IND without CO2 '!AB10+SUMIFS(Assumptions!$C$9:$C$11,Assumptions!$A$9:$A$11,input!$D10)*input!AB$301</f>
        <v>16.818451181707246</v>
      </c>
      <c r="AC10" s="11">
        <f>'Final Prices IND without CO2 '!AC10+SUMIFS(Assumptions!$C$9:$C$11,Assumptions!$A$9:$A$11,input!$D10)*input!AC$301</f>
        <v>16.554809766948203</v>
      </c>
      <c r="AD10" s="11">
        <f>'Final Prices IND without CO2 '!AD10+SUMIFS(Assumptions!$C$9:$C$11,Assumptions!$A$9:$A$11,input!$D10)*input!AD$301</f>
        <v>15.429634718015937</v>
      </c>
      <c r="AE10" s="11">
        <f>'Final Prices IND without CO2 '!AE10+SUMIFS(Assumptions!$C$9:$C$11,Assumptions!$A$9:$A$11,input!$D10)*input!AE$301</f>
        <v>15.094282214090612</v>
      </c>
      <c r="AF10" s="11">
        <f>'Final Prices IND without CO2 '!AF10+SUMIFS(Assumptions!$C$9:$C$11,Assumptions!$A$9:$A$11,input!$D10)*input!AF$301</f>
        <v>16.656242460310054</v>
      </c>
      <c r="AG10" s="11">
        <f>'Final Prices IND without CO2 '!AG10+SUMIFS(Assumptions!$C$9:$C$11,Assumptions!$A$9:$A$11,input!$D10)*input!AG$301</f>
        <v>18.165269299524851</v>
      </c>
      <c r="AH10" s="11">
        <f>'Final Prices IND without CO2 '!AH10+SUMIFS(Assumptions!$C$9:$C$11,Assumptions!$A$9:$A$11,input!$D10)*input!AH$301</f>
        <v>20.044626784182284</v>
      </c>
      <c r="AI10" s="11">
        <f>'Final Prices IND without CO2 '!AI10+SUMIFS(Assumptions!$C$9:$C$11,Assumptions!$A$9:$A$11,input!$D10)*input!AI$301</f>
        <v>21.858982974736271</v>
      </c>
      <c r="AJ10" s="11">
        <f>'Final Prices IND without CO2 '!AJ10+SUMIFS(Assumptions!$C$9:$C$11,Assumptions!$A$9:$A$11,input!$D10)*input!AJ$301</f>
        <v>23.608696636809334</v>
      </c>
      <c r="AK10" s="11">
        <f>'Final Prices IND without CO2 '!AK10+SUMIFS(Assumptions!$C$9:$C$11,Assumptions!$A$9:$A$11,input!$D10)*input!AK$301</f>
        <v>25.301415553199078</v>
      </c>
      <c r="AL10" s="11">
        <f>'Final Prices IND without CO2 '!AL10+SUMIFS(Assumptions!$C$9:$C$11,Assumptions!$A$9:$A$11,input!$D10)*input!AL$301</f>
        <v>26.932768667009171</v>
      </c>
      <c r="AM10" s="11">
        <f>'Final Prices IND without CO2 '!AM10+SUMIFS(Assumptions!$C$9:$C$11,Assumptions!$A$9:$A$11,input!$D10)*input!AM$301</f>
        <v>28.506095529731965</v>
      </c>
      <c r="AN10" s="11">
        <f>'Final Prices IND without CO2 '!AN10+SUMIFS(Assumptions!$C$9:$C$11,Assumptions!$A$9:$A$11,input!$D10)*input!AN$301</f>
        <v>30.022259311268698</v>
      </c>
      <c r="AO10" s="11">
        <f>'Final Prices IND without CO2 '!AO10+SUMIFS(Assumptions!$C$9:$C$11,Assumptions!$A$9:$A$11,input!$D10)*input!AO$301</f>
        <v>30.091284794131393</v>
      </c>
      <c r="AP10" s="11">
        <f>'Final Prices IND without CO2 '!AP10+SUMIFS(Assumptions!$C$9:$C$11,Assumptions!$A$9:$A$11,input!$D10)*input!AP$301</f>
        <v>30.16322286909579</v>
      </c>
      <c r="AQ10" s="11">
        <f>'Final Prices IND without CO2 '!AQ10+SUMIFS(Assumptions!$C$9:$C$11,Assumptions!$A$9:$A$11,input!$D10)*input!AQ$301</f>
        <v>30.236963142348337</v>
      </c>
      <c r="AR10" s="11">
        <f>'Final Prices IND without CO2 '!AR10+SUMIFS(Assumptions!$C$9:$C$11,Assumptions!$A$9:$A$11,input!$D10)*input!AR$301</f>
        <v>30.307491907829871</v>
      </c>
      <c r="AS10" s="11">
        <f>'Final Prices IND without CO2 '!AS10+SUMIFS(Assumptions!$C$9:$C$11,Assumptions!$A$9:$A$11,input!$D10)*input!AS$301</f>
        <v>30.381028088665296</v>
      </c>
      <c r="AT10" s="11">
        <f>'Final Prices IND without CO2 '!AT10+SUMIFS(Assumptions!$C$9:$C$11,Assumptions!$A$9:$A$11,input!$D10)*input!AT$301</f>
        <v>30.417325927634757</v>
      </c>
      <c r="AU10" s="11">
        <f>'Final Prices IND without CO2 '!AU10+SUMIFS(Assumptions!$C$9:$C$11,Assumptions!$A$9:$A$11,input!$D10)*input!AU$301</f>
        <v>30.423846553103768</v>
      </c>
      <c r="AV10" s="11">
        <f>'Final Prices IND without CO2 '!AV10+SUMIFS(Assumptions!$C$9:$C$11,Assumptions!$A$9:$A$11,input!$D10)*input!AV$301</f>
        <v>30.431562728852022</v>
      </c>
      <c r="AW10" s="11">
        <f>'Final Prices IND without CO2 '!AW10+SUMIFS(Assumptions!$C$9:$C$11,Assumptions!$A$9:$A$11,input!$D10)*input!AW$301</f>
        <v>30.439182323249618</v>
      </c>
      <c r="AX10" s="11">
        <f>'Final Prices IND without CO2 '!AX10+SUMIFS(Assumptions!$C$9:$C$11,Assumptions!$A$9:$A$11,input!$D10)*input!AX$301</f>
        <v>30.448458122674992</v>
      </c>
      <c r="AY10" s="11">
        <f>'Final Prices IND without CO2 '!AY10+SUMIFS(Assumptions!$C$9:$C$11,Assumptions!$A$9:$A$11,input!$D10)*input!AY$301</f>
        <v>30.381201616567495</v>
      </c>
      <c r="AZ10" s="11">
        <f>'Final Prices IND without CO2 '!AZ10+SUMIFS(Assumptions!$C$9:$C$11,Assumptions!$A$9:$A$11,input!$D10)*input!AZ$301</f>
        <v>30.330113459631551</v>
      </c>
      <c r="BA10" s="11">
        <f>'Final Prices IND without CO2 '!BA10+SUMIFS(Assumptions!$C$9:$C$11,Assumptions!$A$9:$A$11,input!$D10)*input!BA$301</f>
        <v>30.253613027855252</v>
      </c>
      <c r="BB10" s="11">
        <f>'Final Prices IND without CO2 '!BB10+SUMIFS(Assumptions!$C$9:$C$11,Assumptions!$A$9:$A$11,input!$D10)*input!BB$301</f>
        <v>30.14955942983137</v>
      </c>
      <c r="BC10" s="11">
        <f>'Final Prices IND without CO2 '!BC10+SUMIFS(Assumptions!$C$9:$C$11,Assumptions!$A$9:$A$11,input!$D10)*input!BC$301</f>
        <v>30.020982478921784</v>
      </c>
      <c r="BD10" s="11">
        <f>'Final Prices IND without CO2 '!BD10+SUMIFS(Assumptions!$C$9:$C$11,Assumptions!$A$9:$A$11,input!$D10)*input!BD$301</f>
        <v>29.882787716267572</v>
      </c>
      <c r="BE10" s="11">
        <f>'Final Prices IND without CO2 '!BE10+SUMIFS(Assumptions!$C$9:$C$11,Assumptions!$A$9:$A$11,input!$D10)*input!BE$301</f>
        <v>29.715310846094003</v>
      </c>
      <c r="BF10" s="11">
        <f>'Final Prices IND without CO2 '!BF10+SUMIFS(Assumptions!$C$9:$C$11,Assumptions!$A$9:$A$11,input!$D10)*input!BF$301</f>
        <v>29.527603979169257</v>
      </c>
      <c r="BG10" s="11">
        <f>'Final Prices IND without CO2 '!BG10+SUMIFS(Assumptions!$C$9:$C$11,Assumptions!$A$9:$A$11,input!$D10)*input!BG$301</f>
        <v>29.320590484836483</v>
      </c>
      <c r="BH10" s="11">
        <f>'Final Prices IND without CO2 '!BH10+SUMIFS(Assumptions!$C$9:$C$11,Assumptions!$A$9:$A$11,input!$D10)*input!BH$301</f>
        <v>29.092935552933923</v>
      </c>
    </row>
    <row r="11" spans="1:60" x14ac:dyDescent="0.3">
      <c r="A11" s="9" t="s">
        <v>148</v>
      </c>
      <c r="B11" s="36" t="s">
        <v>47</v>
      </c>
      <c r="C11" s="9" t="s">
        <v>25</v>
      </c>
      <c r="D11" s="36" t="s">
        <v>81</v>
      </c>
      <c r="E11" s="36" t="s">
        <v>79</v>
      </c>
      <c r="F11" s="36" t="s">
        <v>90</v>
      </c>
      <c r="G11" s="36" t="s">
        <v>90</v>
      </c>
      <c r="H11" s="36" t="s">
        <v>80</v>
      </c>
      <c r="I11" s="9" t="s">
        <v>145</v>
      </c>
      <c r="J11" s="11">
        <f>'Final Prices IND without CO2 '!J11+SUMIFS(Assumptions!$C$9:$C$11,Assumptions!$A$9:$A$11,input!$D11)*input!J$301</f>
        <v>13.330107659715667</v>
      </c>
      <c r="K11" s="11">
        <f>'Final Prices IND without CO2 '!K11+SUMIFS(Assumptions!$C$9:$C$11,Assumptions!$A$9:$A$11,input!$D11)*input!K$301</f>
        <v>12.21670039697843</v>
      </c>
      <c r="L11" s="11">
        <f>'Final Prices IND without CO2 '!L11+SUMIFS(Assumptions!$C$9:$C$11,Assumptions!$A$9:$A$11,input!$D11)*input!L$301</f>
        <v>10.583197389733215</v>
      </c>
      <c r="M11" s="11">
        <f>'Final Prices IND without CO2 '!M11+SUMIFS(Assumptions!$C$9:$C$11,Assumptions!$A$9:$A$11,input!$D11)*input!M$301</f>
        <v>9.7429331717034415</v>
      </c>
      <c r="N11" s="11">
        <f>'Final Prices IND without CO2 '!N11+SUMIFS(Assumptions!$C$9:$C$11,Assumptions!$A$9:$A$11,input!$D11)*input!N$301</f>
        <v>11.439053703026186</v>
      </c>
      <c r="O11" s="11">
        <f>'Final Prices IND without CO2 '!O11+SUMIFS(Assumptions!$C$9:$C$11,Assumptions!$A$9:$A$11,input!$D11)*input!O$301</f>
        <v>9.3752946816195841</v>
      </c>
      <c r="P11" s="11">
        <f>'Final Prices IND without CO2 '!P11+SUMIFS(Assumptions!$C$9:$C$11,Assumptions!$A$9:$A$11,input!$D11)*input!P$301</f>
        <v>13.976565310949692</v>
      </c>
      <c r="Q11" s="11">
        <f>'Final Prices IND without CO2 '!Q11+SUMIFS(Assumptions!$C$9:$C$11,Assumptions!$A$9:$A$11,input!$D11)*input!Q$301</f>
        <v>9.343394058273498</v>
      </c>
      <c r="R11" s="11">
        <f>'Final Prices IND without CO2 '!R11+SUMIFS(Assumptions!$C$9:$C$11,Assumptions!$A$9:$A$11,input!$D11)*input!R$301</f>
        <v>22.089723443960729</v>
      </c>
      <c r="S11" s="11">
        <f>'Final Prices IND without CO2 '!S11+SUMIFS(Assumptions!$C$9:$C$11,Assumptions!$A$9:$A$11,input!$D11)*input!S$301</f>
        <v>16.183618387931649</v>
      </c>
      <c r="T11" s="11">
        <f>'Final Prices IND without CO2 '!T11+SUMIFS(Assumptions!$C$9:$C$11,Assumptions!$A$9:$A$11,input!$D11)*input!T$301</f>
        <v>17.161256818944679</v>
      </c>
      <c r="U11" s="11">
        <f>'Final Prices IND without CO2 '!U11+SUMIFS(Assumptions!$C$9:$C$11,Assumptions!$A$9:$A$11,input!$D11)*input!U$301</f>
        <v>15.440787449201725</v>
      </c>
      <c r="V11" s="11">
        <f>'Final Prices IND without CO2 '!V11+SUMIFS(Assumptions!$C$9:$C$11,Assumptions!$A$9:$A$11,input!$D11)*input!V$301</f>
        <v>13.212166804397175</v>
      </c>
      <c r="W11" s="11">
        <f>'Final Prices IND without CO2 '!W11+SUMIFS(Assumptions!$C$9:$C$11,Assumptions!$A$9:$A$11,input!$D11)*input!W$301</f>
        <v>11.709399935482052</v>
      </c>
      <c r="X11" s="11">
        <f>'Final Prices IND without CO2 '!X11+SUMIFS(Assumptions!$C$9:$C$11,Assumptions!$A$9:$A$11,input!$D11)*input!X$301</f>
        <v>11.581736135591388</v>
      </c>
      <c r="Y11" s="11">
        <f>'Final Prices IND without CO2 '!Y11+SUMIFS(Assumptions!$C$9:$C$11,Assumptions!$A$9:$A$11,input!$D11)*input!Y$301</f>
        <v>12.377987606870542</v>
      </c>
      <c r="Z11" s="11">
        <f>'Final Prices IND without CO2 '!Z11+SUMIFS(Assumptions!$C$9:$C$11,Assumptions!$A$9:$A$11,input!$D11)*input!Z$301</f>
        <v>11.14300165090982</v>
      </c>
      <c r="AA11" s="11">
        <f>'Final Prices IND without CO2 '!AA11+SUMIFS(Assumptions!$C$9:$C$11,Assumptions!$A$9:$A$11,input!$D11)*input!AA$301</f>
        <v>11.722308104934651</v>
      </c>
      <c r="AB11" s="11">
        <f>'Final Prices IND without CO2 '!AB11+SUMIFS(Assumptions!$C$9:$C$11,Assumptions!$A$9:$A$11,input!$D11)*input!AB$301</f>
        <v>14.471770878844097</v>
      </c>
      <c r="AC11" s="11">
        <f>'Final Prices IND without CO2 '!AC11+SUMIFS(Assumptions!$C$9:$C$11,Assumptions!$A$9:$A$11,input!$D11)*input!AC$301</f>
        <v>14.340428201310118</v>
      </c>
      <c r="AD11" s="11">
        <f>'Final Prices IND without CO2 '!AD11+SUMIFS(Assumptions!$C$9:$C$11,Assumptions!$A$9:$A$11,input!$D11)*input!AD$301</f>
        <v>13.43282513202842</v>
      </c>
      <c r="AE11" s="11">
        <f>'Final Prices IND without CO2 '!AE11+SUMIFS(Assumptions!$C$9:$C$11,Assumptions!$A$9:$A$11,input!$D11)*input!AE$301</f>
        <v>13.168318128251766</v>
      </c>
      <c r="AF11" s="11">
        <f>'Final Prices IND without CO2 '!AF11+SUMIFS(Assumptions!$C$9:$C$11,Assumptions!$A$9:$A$11,input!$D11)*input!AF$301</f>
        <v>14.722554840650716</v>
      </c>
      <c r="AG11" s="11">
        <f>'Final Prices IND without CO2 '!AG11+SUMIFS(Assumptions!$C$9:$C$11,Assumptions!$A$9:$A$11,input!$D11)*input!AG$301</f>
        <v>16.222706034666928</v>
      </c>
      <c r="AH11" s="11">
        <f>'Final Prices IND without CO2 '!AH11+SUMIFS(Assumptions!$C$9:$C$11,Assumptions!$A$9:$A$11,input!$D11)*input!AH$301</f>
        <v>18.092810970416821</v>
      </c>
      <c r="AI11" s="11">
        <f>'Final Prices IND without CO2 '!AI11+SUMIFS(Assumptions!$C$9:$C$11,Assumptions!$A$9:$A$11,input!$D11)*input!AI$301</f>
        <v>19.897315070192931</v>
      </c>
      <c r="AJ11" s="11">
        <f>'Final Prices IND without CO2 '!AJ11+SUMIFS(Assumptions!$C$9:$C$11,Assumptions!$A$9:$A$11,input!$D11)*input!AJ$301</f>
        <v>21.636527393200947</v>
      </c>
      <c r="AK11" s="11">
        <f>'Final Prices IND without CO2 '!AK11+SUMIFS(Assumptions!$C$9:$C$11,Assumptions!$A$9:$A$11,input!$D11)*input!AK$301</f>
        <v>23.317089028391301</v>
      </c>
      <c r="AL11" s="11">
        <f>'Final Prices IND without CO2 '!AL11+SUMIFS(Assumptions!$C$9:$C$11,Assumptions!$A$9:$A$11,input!$D11)*input!AL$301</f>
        <v>24.935752957731324</v>
      </c>
      <c r="AM11" s="11">
        <f>'Final Prices IND without CO2 '!AM11+SUMIFS(Assumptions!$C$9:$C$11,Assumptions!$A$9:$A$11,input!$D11)*input!AM$301</f>
        <v>26.495347619498624</v>
      </c>
      <c r="AN11" s="11">
        <f>'Final Prices IND without CO2 '!AN11+SUMIFS(Assumptions!$C$9:$C$11,Assumptions!$A$9:$A$11,input!$D11)*input!AN$301</f>
        <v>27.996922952555551</v>
      </c>
      <c r="AO11" s="11">
        <f>'Final Prices IND without CO2 '!AO11+SUMIFS(Assumptions!$C$9:$C$11,Assumptions!$A$9:$A$11,input!$D11)*input!AO$301</f>
        <v>28.051503993006047</v>
      </c>
      <c r="AP11" s="11">
        <f>'Final Prices IND without CO2 '!AP11+SUMIFS(Assumptions!$C$9:$C$11,Assumptions!$A$9:$A$11,input!$D11)*input!AP$301</f>
        <v>28.108233091732302</v>
      </c>
      <c r="AQ11" s="11">
        <f>'Final Prices IND without CO2 '!AQ11+SUMIFS(Assumptions!$C$9:$C$11,Assumptions!$A$9:$A$11,input!$D11)*input!AQ$301</f>
        <v>28.166426306238826</v>
      </c>
      <c r="AR11" s="11">
        <f>'Final Prices IND without CO2 '!AR11+SUMIFS(Assumptions!$C$9:$C$11,Assumptions!$A$9:$A$11,input!$D11)*input!AR$301</f>
        <v>28.221814695953235</v>
      </c>
      <c r="AS11" s="11">
        <f>'Final Prices IND without CO2 '!AS11+SUMIFS(Assumptions!$C$9:$C$11,Assumptions!$A$9:$A$11,input!$D11)*input!AS$301</f>
        <v>28.279880002286944</v>
      </c>
      <c r="AT11" s="11">
        <f>'Final Prices IND without CO2 '!AT11+SUMIFS(Assumptions!$C$9:$C$11,Assumptions!$A$9:$A$11,input!$D11)*input!AT$301</f>
        <v>28.307687654107106</v>
      </c>
      <c r="AU11" s="11">
        <f>'Final Prices IND without CO2 '!AU11+SUMIFS(Assumptions!$C$9:$C$11,Assumptions!$A$9:$A$11,input!$D11)*input!AU$301</f>
        <v>28.311544101127041</v>
      </c>
      <c r="AV11" s="11">
        <f>'Final Prices IND without CO2 '!AV11+SUMIFS(Assumptions!$C$9:$C$11,Assumptions!$A$9:$A$11,input!$D11)*input!AV$301</f>
        <v>28.316342164688926</v>
      </c>
      <c r="AW11" s="11">
        <f>'Final Prices IND without CO2 '!AW11+SUMIFS(Assumptions!$C$9:$C$11,Assumptions!$A$9:$A$11,input!$D11)*input!AW$301</f>
        <v>28.321081526479055</v>
      </c>
      <c r="AX11" s="11">
        <f>'Final Prices IND without CO2 '!AX11+SUMIFS(Assumptions!$C$9:$C$11,Assumptions!$A$9:$A$11,input!$D11)*input!AX$301</f>
        <v>28.327210167575743</v>
      </c>
      <c r="AY11" s="11">
        <f>'Final Prices IND without CO2 '!AY11+SUMIFS(Assumptions!$C$9:$C$11,Assumptions!$A$9:$A$11,input!$D11)*input!AY$301</f>
        <v>28.262782928230799</v>
      </c>
      <c r="AZ11" s="11">
        <f>'Final Prices IND without CO2 '!AZ11+SUMIFS(Assumptions!$C$9:$C$11,Assumptions!$A$9:$A$11,input!$D11)*input!AZ$301</f>
        <v>28.213177650122976</v>
      </c>
      <c r="BA11" s="11">
        <f>'Final Prices IND without CO2 '!BA11+SUMIFS(Assumptions!$C$9:$C$11,Assumptions!$A$9:$A$11,input!$D11)*input!BA$301</f>
        <v>28.140099686664698</v>
      </c>
      <c r="BB11" s="11">
        <f>'Final Prices IND without CO2 '!BB11+SUMIFS(Assumptions!$C$9:$C$11,Assumptions!$A$9:$A$11,input!$D11)*input!BB$301</f>
        <v>28.041539899969202</v>
      </c>
      <c r="BC11" s="11">
        <f>'Final Prices IND without CO2 '!BC11+SUMIFS(Assumptions!$C$9:$C$11,Assumptions!$A$9:$A$11,input!$D11)*input!BC$301</f>
        <v>27.920319466178618</v>
      </c>
      <c r="BD11" s="11">
        <f>'Final Prices IND without CO2 '!BD11+SUMIFS(Assumptions!$C$9:$C$11,Assumptions!$A$9:$A$11,input!$D11)*input!BD$301</f>
        <v>27.790162715109574</v>
      </c>
      <c r="BE11" s="11">
        <f>'Final Prices IND without CO2 '!BE11+SUMIFS(Assumptions!$C$9:$C$11,Assumptions!$A$9:$A$11,input!$D11)*input!BE$301</f>
        <v>27.632940192548798</v>
      </c>
      <c r="BF11" s="11">
        <f>'Final Prices IND without CO2 '!BF11+SUMIFS(Assumptions!$C$9:$C$11,Assumptions!$A$9:$A$11,input!$D11)*input!BF$301</f>
        <v>27.456994301715021</v>
      </c>
      <c r="BG11" s="11">
        <f>'Final Prices IND without CO2 '!BG11+SUMIFS(Assumptions!$C$9:$C$11,Assumptions!$A$9:$A$11,input!$D11)*input!BG$301</f>
        <v>27.263180529987057</v>
      </c>
      <c r="BH11" s="11">
        <f>'Final Prices IND without CO2 '!BH11+SUMIFS(Assumptions!$C$9:$C$11,Assumptions!$A$9:$A$11,input!$D11)*input!BH$301</f>
        <v>27.050259791881402</v>
      </c>
    </row>
    <row r="12" spans="1:60" x14ac:dyDescent="0.3">
      <c r="A12" s="9" t="s">
        <v>148</v>
      </c>
      <c r="B12" s="36" t="s">
        <v>47</v>
      </c>
      <c r="C12" s="9" t="s">
        <v>27</v>
      </c>
      <c r="D12" s="36" t="s">
        <v>81</v>
      </c>
      <c r="E12" s="36" t="s">
        <v>79</v>
      </c>
      <c r="F12" s="36" t="s">
        <v>90</v>
      </c>
      <c r="G12" s="36" t="s">
        <v>90</v>
      </c>
      <c r="H12" s="36" t="s">
        <v>80</v>
      </c>
      <c r="I12" s="9" t="s">
        <v>145</v>
      </c>
      <c r="J12" s="11">
        <f>'Final Prices IND without CO2 '!J12+SUMIFS(Assumptions!$C$9:$C$11,Assumptions!$A$9:$A$11,input!$D12)*input!J$301</f>
        <v>6.2576527854695803</v>
      </c>
      <c r="K12" s="11">
        <f>'Final Prices IND without CO2 '!K12+SUMIFS(Assumptions!$C$9:$C$11,Assumptions!$A$9:$A$11,input!$D12)*input!K$301</f>
        <v>7.6757822059126539</v>
      </c>
      <c r="L12" s="11">
        <f>'Final Prices IND without CO2 '!L12+SUMIFS(Assumptions!$C$9:$C$11,Assumptions!$A$9:$A$11,input!$D12)*input!L$301</f>
        <v>7.766293281309876</v>
      </c>
      <c r="M12" s="11">
        <f>'Final Prices IND without CO2 '!M12+SUMIFS(Assumptions!$C$9:$C$11,Assumptions!$A$9:$A$11,input!$D12)*input!M$301</f>
        <v>6.3440489251503491</v>
      </c>
      <c r="N12" s="11">
        <f>'Final Prices IND without CO2 '!N12+SUMIFS(Assumptions!$C$9:$C$11,Assumptions!$A$9:$A$11,input!$D12)*input!N$301</f>
        <v>8.9529794556583884</v>
      </c>
      <c r="O12" s="11">
        <f>'Final Prices IND without CO2 '!O12+SUMIFS(Assumptions!$C$9:$C$11,Assumptions!$A$9:$A$11,input!$D12)*input!O$301</f>
        <v>10.295884349131745</v>
      </c>
      <c r="P12" s="11">
        <f>'Final Prices IND without CO2 '!P12+SUMIFS(Assumptions!$C$9:$C$11,Assumptions!$A$9:$A$11,input!$D12)*input!P$301</f>
        <v>15.622995873206502</v>
      </c>
      <c r="Q12" s="11">
        <f>'Final Prices IND without CO2 '!Q12+SUMIFS(Assumptions!$C$9:$C$11,Assumptions!$A$9:$A$11,input!$D12)*input!Q$301</f>
        <v>11.192279541415548</v>
      </c>
      <c r="R12" s="11">
        <f>'Final Prices IND without CO2 '!R12+SUMIFS(Assumptions!$C$9:$C$11,Assumptions!$A$9:$A$11,input!$D12)*input!R$301</f>
        <v>26.963042302646539</v>
      </c>
      <c r="S12" s="11">
        <f>'Final Prices IND without CO2 '!S12+SUMIFS(Assumptions!$C$9:$C$11,Assumptions!$A$9:$A$11,input!$D12)*input!S$301</f>
        <v>16.191340232383581</v>
      </c>
      <c r="T12" s="11">
        <f>'Final Prices IND without CO2 '!T12+SUMIFS(Assumptions!$C$9:$C$11,Assumptions!$A$9:$A$11,input!$D12)*input!T$301</f>
        <v>17.25556020783301</v>
      </c>
      <c r="U12" s="11">
        <f>'Final Prices IND without CO2 '!U12+SUMIFS(Assumptions!$C$9:$C$11,Assumptions!$A$9:$A$11,input!$D12)*input!U$301</f>
        <v>19.641692069273869</v>
      </c>
      <c r="V12" s="11">
        <f>'Final Prices IND without CO2 '!V12+SUMIFS(Assumptions!$C$9:$C$11,Assumptions!$A$9:$A$11,input!$D12)*input!V$301</f>
        <v>16.198913137860348</v>
      </c>
      <c r="W12" s="11">
        <f>'Final Prices IND without CO2 '!W12+SUMIFS(Assumptions!$C$9:$C$11,Assumptions!$A$9:$A$11,input!$D12)*input!W$301</f>
        <v>12.783065656801851</v>
      </c>
      <c r="X12" s="11">
        <f>'Final Prices IND without CO2 '!X12+SUMIFS(Assumptions!$C$9:$C$11,Assumptions!$A$9:$A$11,input!$D12)*input!X$301</f>
        <v>12.348221216420692</v>
      </c>
      <c r="Y12" s="11">
        <f>'Final Prices IND without CO2 '!Y12+SUMIFS(Assumptions!$C$9:$C$11,Assumptions!$A$9:$A$11,input!$D12)*input!Y$301</f>
        <v>12.405625067568343</v>
      </c>
      <c r="Z12" s="11">
        <f>'Final Prices IND without CO2 '!Z12+SUMIFS(Assumptions!$C$9:$C$11,Assumptions!$A$9:$A$11,input!$D12)*input!Z$301</f>
        <v>11.148055703665223</v>
      </c>
      <c r="AA12" s="11">
        <f>'Final Prices IND without CO2 '!AA12+SUMIFS(Assumptions!$C$9:$C$11,Assumptions!$A$9:$A$11,input!$D12)*input!AA$301</f>
        <v>12.348748118928048</v>
      </c>
      <c r="AB12" s="11">
        <f>'Final Prices IND without CO2 '!AB12+SUMIFS(Assumptions!$C$9:$C$11,Assumptions!$A$9:$A$11,input!$D12)*input!AB$301</f>
        <v>15.107420144799534</v>
      </c>
      <c r="AC12" s="11">
        <f>'Final Prices IND without CO2 '!AC12+SUMIFS(Assumptions!$C$9:$C$11,Assumptions!$A$9:$A$11,input!$D12)*input!AC$301</f>
        <v>14.940241484366078</v>
      </c>
      <c r="AD12" s="11">
        <f>'Final Prices IND without CO2 '!AD12+SUMIFS(Assumptions!$C$9:$C$11,Assumptions!$A$9:$A$11,input!$D12)*input!AD$301</f>
        <v>13.973704324663704</v>
      </c>
      <c r="AE12" s="11">
        <f>'Final Prices IND without CO2 '!AE12+SUMIFS(Assumptions!$C$9:$C$11,Assumptions!$A$9:$A$11,input!$D12)*input!AE$301</f>
        <v>13.69000728033879</v>
      </c>
      <c r="AF12" s="11">
        <f>'Final Prices IND without CO2 '!AF12+SUMIFS(Assumptions!$C$9:$C$11,Assumptions!$A$9:$A$11,input!$D12)*input!AF$301</f>
        <v>15.246336079417627</v>
      </c>
      <c r="AG12" s="11">
        <f>'Final Prices IND without CO2 '!AG12+SUMIFS(Assumptions!$C$9:$C$11,Assumptions!$A$9:$A$11,input!$D12)*input!AG$301</f>
        <v>16.748891434472938</v>
      </c>
      <c r="AH12" s="11">
        <f>'Final Prices IND without CO2 '!AH12+SUMIFS(Assumptions!$C$9:$C$11,Assumptions!$A$9:$A$11,input!$D12)*input!AH$301</f>
        <v>18.621502623807572</v>
      </c>
      <c r="AI12" s="11">
        <f>'Final Prices IND without CO2 '!AI12+SUMIFS(Assumptions!$C$9:$C$11,Assumptions!$A$9:$A$11,input!$D12)*input!AI$301</f>
        <v>20.428675376089714</v>
      </c>
      <c r="AJ12" s="11">
        <f>'Final Prices IND without CO2 '!AJ12+SUMIFS(Assumptions!$C$9:$C$11,Assumptions!$A$9:$A$11,input!$D12)*input!AJ$301</f>
        <v>22.170732214586309</v>
      </c>
      <c r="AK12" s="11">
        <f>'Final Prices IND without CO2 '!AK12+SUMIFS(Assumptions!$C$9:$C$11,Assumptions!$A$9:$A$11,input!$D12)*input!AK$301</f>
        <v>23.854586913114257</v>
      </c>
      <c r="AL12" s="11">
        <f>'Final Prices IND without CO2 '!AL12+SUMIFS(Assumptions!$C$9:$C$11,Assumptions!$A$9:$A$11,input!$D12)*input!AL$301</f>
        <v>25.476687983331175</v>
      </c>
      <c r="AM12" s="11">
        <f>'Final Prices IND without CO2 '!AM12+SUMIFS(Assumptions!$C$9:$C$11,Assumptions!$A$9:$A$11,input!$D12)*input!AM$301</f>
        <v>27.040002309616327</v>
      </c>
      <c r="AN12" s="11">
        <f>'Final Prices IND without CO2 '!AN12+SUMIFS(Assumptions!$C$9:$C$11,Assumptions!$A$9:$A$11,input!$D12)*input!AN$301</f>
        <v>28.545529240407426</v>
      </c>
      <c r="AO12" s="11">
        <f>'Final Prices IND without CO2 '!AO12+SUMIFS(Assumptions!$C$9:$C$11,Assumptions!$A$9:$A$11,input!$D12)*input!AO$301</f>
        <v>28.604022871424796</v>
      </c>
      <c r="AP12" s="11">
        <f>'Final Prices IND without CO2 '!AP12+SUMIFS(Assumptions!$C$9:$C$11,Assumptions!$A$9:$A$11,input!$D12)*input!AP$301</f>
        <v>28.664871651289516</v>
      </c>
      <c r="AQ12" s="11">
        <f>'Final Prices IND without CO2 '!AQ12+SUMIFS(Assumptions!$C$9:$C$11,Assumptions!$A$9:$A$11,input!$D12)*input!AQ$301</f>
        <v>28.727276123915697</v>
      </c>
      <c r="AR12" s="11">
        <f>'Final Prices IND without CO2 '!AR12+SUMIFS(Assumptions!$C$9:$C$11,Assumptions!$A$9:$A$11,input!$D12)*input!AR$301</f>
        <v>28.786765612842864</v>
      </c>
      <c r="AS12" s="11">
        <f>'Final Prices IND without CO2 '!AS12+SUMIFS(Assumptions!$C$9:$C$11,Assumptions!$A$9:$A$11,input!$D12)*input!AS$301</f>
        <v>28.849021541141013</v>
      </c>
      <c r="AT12" s="11">
        <f>'Final Prices IND without CO2 '!AT12+SUMIFS(Assumptions!$C$9:$C$11,Assumptions!$A$9:$A$11,input!$D12)*input!AT$301</f>
        <v>28.879128944325984</v>
      </c>
      <c r="AU12" s="11">
        <f>'Final Prices IND without CO2 '!AU12+SUMIFS(Assumptions!$C$9:$C$11,Assumptions!$A$9:$A$11,input!$D12)*input!AU$301</f>
        <v>28.883707041872178</v>
      </c>
      <c r="AV12" s="11">
        <f>'Final Prices IND without CO2 '!AV12+SUMIFS(Assumptions!$C$9:$C$11,Assumptions!$A$9:$A$11,input!$D12)*input!AV$301</f>
        <v>28.889295539421589</v>
      </c>
      <c r="AW12" s="11">
        <f>'Final Prices IND without CO2 '!AW12+SUMIFS(Assumptions!$C$9:$C$11,Assumptions!$A$9:$A$11,input!$D12)*input!AW$301</f>
        <v>28.894815074693586</v>
      </c>
      <c r="AX12" s="11">
        <f>'Final Prices IND without CO2 '!AX12+SUMIFS(Assumptions!$C$9:$C$11,Assumptions!$A$9:$A$11,input!$D12)*input!AX$301</f>
        <v>28.901796191894086</v>
      </c>
      <c r="AY12" s="11">
        <f>'Final Prices IND without CO2 '!AY12+SUMIFS(Assumptions!$C$9:$C$11,Assumptions!$A$9:$A$11,input!$D12)*input!AY$301</f>
        <v>28.836602584271958</v>
      </c>
      <c r="AZ12" s="11">
        <f>'Final Prices IND without CO2 '!AZ12+SUMIFS(Assumptions!$C$9:$C$11,Assumptions!$A$9:$A$11,input!$D12)*input!AZ$301</f>
        <v>28.786595636265833</v>
      </c>
      <c r="BA12" s="11">
        <f>'Final Prices IND without CO2 '!BA12+SUMIFS(Assumptions!$C$9:$C$11,Assumptions!$A$9:$A$11,input!$D12)*input!BA$301</f>
        <v>28.712590623020905</v>
      </c>
      <c r="BB12" s="11">
        <f>'Final Prices IND without CO2 '!BB12+SUMIFS(Assumptions!$C$9:$C$11,Assumptions!$A$9:$A$11,input!$D12)*input!BB$301</f>
        <v>28.612542718351296</v>
      </c>
      <c r="BC12" s="11">
        <f>'Final Prices IND without CO2 '!BC12+SUMIFS(Assumptions!$C$9:$C$11,Assumptions!$A$9:$A$11,input!$D12)*input!BC$301</f>
        <v>28.48932961231602</v>
      </c>
      <c r="BD12" s="11">
        <f>'Final Prices IND without CO2 '!BD12+SUMIFS(Assumptions!$C$9:$C$11,Assumptions!$A$9:$A$11,input!$D12)*input!BD$301</f>
        <v>28.35699559144264</v>
      </c>
      <c r="BE12" s="11">
        <f>'Final Prices IND without CO2 '!BE12+SUMIFS(Assumptions!$C$9:$C$11,Assumptions!$A$9:$A$11,input!$D12)*input!BE$301</f>
        <v>28.196995456386048</v>
      </c>
      <c r="BF12" s="11">
        <f>'Final Prices IND without CO2 '!BF12+SUMIFS(Assumptions!$C$9:$C$11,Assumptions!$A$9:$A$11,input!$D12)*input!BF$301</f>
        <v>28.01786385005024</v>
      </c>
      <c r="BG12" s="11">
        <f>'Final Prices IND without CO2 '!BG12+SUMIFS(Assumptions!$C$9:$C$11,Assumptions!$A$9:$A$11,input!$D12)*input!BG$301</f>
        <v>27.820474647116615</v>
      </c>
      <c r="BH12" s="11">
        <f>'Final Prices IND without CO2 '!BH12+SUMIFS(Assumptions!$C$9:$C$11,Assumptions!$A$9:$A$11,input!$D12)*input!BH$301</f>
        <v>27.60356283299604</v>
      </c>
    </row>
    <row r="13" spans="1:60" x14ac:dyDescent="0.3">
      <c r="A13" s="9" t="s">
        <v>148</v>
      </c>
      <c r="B13" s="36" t="s">
        <v>47</v>
      </c>
      <c r="C13" s="9" t="s">
        <v>29</v>
      </c>
      <c r="D13" s="36" t="s">
        <v>81</v>
      </c>
      <c r="E13" s="36" t="s">
        <v>79</v>
      </c>
      <c r="F13" s="36" t="s">
        <v>90</v>
      </c>
      <c r="G13" s="36" t="s">
        <v>90</v>
      </c>
      <c r="H13" s="36" t="s">
        <v>80</v>
      </c>
      <c r="I13" s="9" t="s">
        <v>145</v>
      </c>
      <c r="J13" s="11">
        <f>'Final Prices IND without CO2 '!J13+SUMIFS(Assumptions!$C$9:$C$11,Assumptions!$A$9:$A$11,input!$D13)*input!J$301</f>
        <v>9.4000803540246061</v>
      </c>
      <c r="K13" s="11">
        <f>'Final Prices IND without CO2 '!K13+SUMIFS(Assumptions!$C$9:$C$11,Assumptions!$A$9:$A$11,input!$D13)*input!K$301</f>
        <v>9.4663133086947528</v>
      </c>
      <c r="L13" s="11">
        <f>'Final Prices IND without CO2 '!L13+SUMIFS(Assumptions!$C$9:$C$11,Assumptions!$A$9:$A$11,input!$D13)*input!L$301</f>
        <v>8.5873630396603229</v>
      </c>
      <c r="M13" s="11">
        <f>'Final Prices IND without CO2 '!M13+SUMIFS(Assumptions!$C$9:$C$11,Assumptions!$A$9:$A$11,input!$D13)*input!M$301</f>
        <v>9.1649074002381106</v>
      </c>
      <c r="N13" s="11">
        <f>'Final Prices IND without CO2 '!N13+SUMIFS(Assumptions!$C$9:$C$11,Assumptions!$A$9:$A$11,input!$D13)*input!N$301</f>
        <v>10.021785854504076</v>
      </c>
      <c r="O13" s="11">
        <f>'Final Prices IND without CO2 '!O13+SUMIFS(Assumptions!$C$9:$C$11,Assumptions!$A$9:$A$11,input!$D13)*input!O$301</f>
        <v>9.4713913144725037</v>
      </c>
      <c r="P13" s="11">
        <f>'Final Prices IND without CO2 '!P13+SUMIFS(Assumptions!$C$9:$C$11,Assumptions!$A$9:$A$11,input!$D13)*input!P$301</f>
        <v>15.620702015424136</v>
      </c>
      <c r="Q13" s="11">
        <f>'Final Prices IND without CO2 '!Q13+SUMIFS(Assumptions!$C$9:$C$11,Assumptions!$A$9:$A$11,input!$D13)*input!Q$301</f>
        <v>10.327416360823188</v>
      </c>
      <c r="R13" s="11">
        <f>'Final Prices IND without CO2 '!R13+SUMIFS(Assumptions!$C$9:$C$11,Assumptions!$A$9:$A$11,input!$D13)*input!R$301</f>
        <v>18.941955703846826</v>
      </c>
      <c r="S13" s="11">
        <f>'Final Prices IND without CO2 '!S13+SUMIFS(Assumptions!$C$9:$C$11,Assumptions!$A$9:$A$11,input!$D13)*input!S$301</f>
        <v>17.152878136765469</v>
      </c>
      <c r="T13" s="11">
        <f>'Final Prices IND without CO2 '!T13+SUMIFS(Assumptions!$C$9:$C$11,Assumptions!$A$9:$A$11,input!$D13)*input!T$301</f>
        <v>17.062438394995716</v>
      </c>
      <c r="U13" s="11">
        <f>'Final Prices IND without CO2 '!U13+SUMIFS(Assumptions!$C$9:$C$11,Assumptions!$A$9:$A$11,input!$D13)*input!U$301</f>
        <v>17.599598311298465</v>
      </c>
      <c r="V13" s="11">
        <f>'Final Prices IND without CO2 '!V13+SUMIFS(Assumptions!$C$9:$C$11,Assumptions!$A$9:$A$11,input!$D13)*input!V$301</f>
        <v>16.465324582362385</v>
      </c>
      <c r="W13" s="11">
        <f>'Final Prices IND without CO2 '!W13+SUMIFS(Assumptions!$C$9:$C$11,Assumptions!$A$9:$A$11,input!$D13)*input!W$301</f>
        <v>13.776586242401192</v>
      </c>
      <c r="X13" s="11">
        <f>'Final Prices IND without CO2 '!X13+SUMIFS(Assumptions!$C$9:$C$11,Assumptions!$A$9:$A$11,input!$D13)*input!X$301</f>
        <v>13.378942571933248</v>
      </c>
      <c r="Y13" s="11">
        <f>'Final Prices IND without CO2 '!Y13+SUMIFS(Assumptions!$C$9:$C$11,Assumptions!$A$9:$A$11,input!$D13)*input!Y$301</f>
        <v>12.98703921875607</v>
      </c>
      <c r="Z13" s="11">
        <f>'Final Prices IND without CO2 '!Z13+SUMIFS(Assumptions!$C$9:$C$11,Assumptions!$A$9:$A$11,input!$D13)*input!Z$301</f>
        <v>11.105025793976051</v>
      </c>
      <c r="AA13" s="11">
        <f>'Final Prices IND without CO2 '!AA13+SUMIFS(Assumptions!$C$9:$C$11,Assumptions!$A$9:$A$11,input!$D13)*input!AA$301</f>
        <v>13.052762627287979</v>
      </c>
      <c r="AB13" s="11">
        <f>'Final Prices IND without CO2 '!AB13+SUMIFS(Assumptions!$C$9:$C$11,Assumptions!$A$9:$A$11,input!$D13)*input!AB$301</f>
        <v>15.821784322477505</v>
      </c>
      <c r="AC13" s="11">
        <f>'Final Prices IND without CO2 '!AC13+SUMIFS(Assumptions!$C$9:$C$11,Assumptions!$A$9:$A$11,input!$D13)*input!AC$301</f>
        <v>15.614331970518915</v>
      </c>
      <c r="AD13" s="11">
        <f>'Final Prices IND without CO2 '!AD13+SUMIFS(Assumptions!$C$9:$C$11,Assumptions!$A$9:$A$11,input!$D13)*input!AD$301</f>
        <v>14.58156268361148</v>
      </c>
      <c r="AE13" s="11">
        <f>'Final Prices IND without CO2 '!AE13+SUMIFS(Assumptions!$C$9:$C$11,Assumptions!$A$9:$A$11,input!$D13)*input!AE$301</f>
        <v>14.276299221656458</v>
      </c>
      <c r="AF13" s="11">
        <f>'Final Prices IND without CO2 '!AF13+SUMIFS(Assumptions!$C$9:$C$11,Assumptions!$A$9:$A$11,input!$D13)*input!AF$301</f>
        <v>15.834979178615519</v>
      </c>
      <c r="AG13" s="11">
        <f>'Final Prices IND without CO2 '!AG13+SUMIFS(Assumptions!$C$9:$C$11,Assumptions!$A$9:$A$11,input!$D13)*input!AG$301</f>
        <v>17.340236411287442</v>
      </c>
      <c r="AH13" s="11">
        <f>'Final Prices IND without CO2 '!AH13+SUMIFS(Assumptions!$C$9:$C$11,Assumptions!$A$9:$A$11,input!$D13)*input!AH$301</f>
        <v>19.215664213299867</v>
      </c>
      <c r="AI13" s="11">
        <f>'Final Prices IND without CO2 '!AI13+SUMIFS(Assumptions!$C$9:$C$11,Assumptions!$A$9:$A$11,input!$D13)*input!AI$301</f>
        <v>21.025836087668793</v>
      </c>
      <c r="AJ13" s="11">
        <f>'Final Prices IND without CO2 '!AJ13+SUMIFS(Assumptions!$C$9:$C$11,Assumptions!$A$9:$A$11,input!$D13)*input!AJ$301</f>
        <v>22.771089689029324</v>
      </c>
      <c r="AK13" s="11">
        <f>'Final Prices IND without CO2 '!AK13+SUMIFS(Assumptions!$C$9:$C$11,Assumptions!$A$9:$A$11,input!$D13)*input!AK$301</f>
        <v>24.458645243688466</v>
      </c>
      <c r="AL13" s="11">
        <f>'Final Prices IND without CO2 '!AL13+SUMIFS(Assumptions!$C$9:$C$11,Assumptions!$A$9:$A$11,input!$D13)*input!AL$301</f>
        <v>26.084609089255871</v>
      </c>
      <c r="AM13" s="11">
        <f>'Final Prices IND without CO2 '!AM13+SUMIFS(Assumptions!$C$9:$C$11,Assumptions!$A$9:$A$11,input!$D13)*input!AM$301</f>
        <v>27.652103700529697</v>
      </c>
      <c r="AN13" s="11">
        <f>'Final Prices IND without CO2 '!AN13+SUMIFS(Assumptions!$C$9:$C$11,Assumptions!$A$9:$A$11,input!$D13)*input!AN$301</f>
        <v>29.162071570714694</v>
      </c>
      <c r="AO13" s="11">
        <f>'Final Prices IND without CO2 '!AO13+SUMIFS(Assumptions!$C$9:$C$11,Assumptions!$A$9:$A$11,input!$D13)*input!AO$301</f>
        <v>29.22496230354999</v>
      </c>
      <c r="AP13" s="11">
        <f>'Final Prices IND without CO2 '!AP13+SUMIFS(Assumptions!$C$9:$C$11,Assumptions!$A$9:$A$11,input!$D13)*input!AP$301</f>
        <v>29.290440920632172</v>
      </c>
      <c r="AQ13" s="11">
        <f>'Final Prices IND without CO2 '!AQ13+SUMIFS(Assumptions!$C$9:$C$11,Assumptions!$A$9:$A$11,input!$D13)*input!AQ$301</f>
        <v>29.357578147789454</v>
      </c>
      <c r="AR13" s="11">
        <f>'Final Prices IND without CO2 '!AR13+SUMIFS(Assumptions!$C$9:$C$11,Assumptions!$A$9:$A$11,input!$D13)*input!AR$301</f>
        <v>29.421676590936507</v>
      </c>
      <c r="AS13" s="11">
        <f>'Final Prices IND without CO2 '!AS13+SUMIFS(Assumptions!$C$9:$C$11,Assumptions!$A$9:$A$11,input!$D13)*input!AS$301</f>
        <v>29.488642082155479</v>
      </c>
      <c r="AT13" s="11">
        <f>'Final Prices IND without CO2 '!AT13+SUMIFS(Assumptions!$C$9:$C$11,Assumptions!$A$9:$A$11,input!$D13)*input!AT$301</f>
        <v>29.521334023828217</v>
      </c>
      <c r="AU13" s="11">
        <f>'Final Prices IND without CO2 '!AU13+SUMIFS(Assumptions!$C$9:$C$11,Assumptions!$A$9:$A$11,input!$D13)*input!AU$301</f>
        <v>29.52672313668171</v>
      </c>
      <c r="AV13" s="11">
        <f>'Final Prices IND without CO2 '!AV13+SUMIFS(Assumptions!$C$9:$C$11,Assumptions!$A$9:$A$11,input!$D13)*input!AV$301</f>
        <v>29.533199950722228</v>
      </c>
      <c r="AW13" s="11">
        <f>'Final Prices IND without CO2 '!AW13+SUMIFS(Assumptions!$C$9:$C$11,Assumptions!$A$9:$A$11,input!$D13)*input!AW$301</f>
        <v>29.539596271381498</v>
      </c>
      <c r="AX13" s="11">
        <f>'Final Prices IND without CO2 '!AX13+SUMIFS(Assumptions!$C$9:$C$11,Assumptions!$A$9:$A$11,input!$D13)*input!AX$301</f>
        <v>29.547535430105061</v>
      </c>
      <c r="AY13" s="11">
        <f>'Final Prices IND without CO2 '!AY13+SUMIFS(Assumptions!$C$9:$C$11,Assumptions!$A$9:$A$11,input!$D13)*input!AY$301</f>
        <v>29.481480551852332</v>
      </c>
      <c r="AZ13" s="11">
        <f>'Final Prices IND without CO2 '!AZ13+SUMIFS(Assumptions!$C$9:$C$11,Assumptions!$A$9:$A$11,input!$D13)*input!AZ$301</f>
        <v>29.431022193607944</v>
      </c>
      <c r="BA13" s="11">
        <f>'Final Prices IND without CO2 '!BA13+SUMIFS(Assumptions!$C$9:$C$11,Assumptions!$A$9:$A$11,input!$D13)*input!BA$301</f>
        <v>29.355975330408995</v>
      </c>
      <c r="BB13" s="11">
        <f>'Final Prices IND without CO2 '!BB13+SUMIFS(Assumptions!$C$9:$C$11,Assumptions!$A$9:$A$11,input!$D13)*input!BB$301</f>
        <v>29.254255028350137</v>
      </c>
      <c r="BC13" s="11">
        <f>'Final Prices IND without CO2 '!BC13+SUMIFS(Assumptions!$C$9:$C$11,Assumptions!$A$9:$A$11,input!$D13)*input!BC$301</f>
        <v>29.128802489744572</v>
      </c>
      <c r="BD13" s="11">
        <f>'Final Prices IND without CO2 '!BD13+SUMIFS(Assumptions!$C$9:$C$11,Assumptions!$A$9:$A$11,input!$D13)*input!BD$301</f>
        <v>28.994021579310139</v>
      </c>
      <c r="BE13" s="11">
        <f>'Final Prices IND without CO2 '!BE13+SUMIFS(Assumptions!$C$9:$C$11,Assumptions!$A$9:$A$11,input!$D13)*input!BE$301</f>
        <v>28.830899869239214</v>
      </c>
      <c r="BF13" s="11">
        <f>'Final Prices IND without CO2 '!BF13+SUMIFS(Assumptions!$C$9:$C$11,Assumptions!$A$9:$A$11,input!$D13)*input!BF$301</f>
        <v>28.648188047906217</v>
      </c>
      <c r="BG13" s="11">
        <f>'Final Prices IND without CO2 '!BG13+SUMIFS(Assumptions!$C$9:$C$11,Assumptions!$A$9:$A$11,input!$D13)*input!BG$301</f>
        <v>28.446780654266064</v>
      </c>
      <c r="BH13" s="11">
        <f>'Final Prices IND without CO2 '!BH13+SUMIFS(Assumptions!$C$9:$C$11,Assumptions!$A$9:$A$11,input!$D13)*input!BH$301</f>
        <v>28.225383533722358</v>
      </c>
    </row>
    <row r="14" spans="1:60" x14ac:dyDescent="0.3">
      <c r="A14" s="9" t="s">
        <v>148</v>
      </c>
      <c r="B14" s="36" t="s">
        <v>47</v>
      </c>
      <c r="C14" s="9" t="s">
        <v>31</v>
      </c>
      <c r="D14" s="36" t="s">
        <v>81</v>
      </c>
      <c r="E14" s="36" t="s">
        <v>79</v>
      </c>
      <c r="F14" s="36" t="s">
        <v>90</v>
      </c>
      <c r="G14" s="36" t="s">
        <v>90</v>
      </c>
      <c r="H14" s="36" t="s">
        <v>80</v>
      </c>
      <c r="I14" s="9" t="s">
        <v>145</v>
      </c>
      <c r="J14" s="11">
        <f>'Final Prices IND without CO2 '!J14+SUMIFS(Assumptions!$C$9:$C$11,Assumptions!$A$9:$A$11,input!$D14)*input!J$301</f>
        <v>6.9197371870645457</v>
      </c>
      <c r="K14" s="11">
        <f>'Final Prices IND without CO2 '!K14+SUMIFS(Assumptions!$C$9:$C$11,Assumptions!$A$9:$A$11,input!$D14)*input!K$301</f>
        <v>8.3417889292118126</v>
      </c>
      <c r="L14" s="11">
        <f>'Final Prices IND without CO2 '!L14+SUMIFS(Assumptions!$C$9:$C$11,Assumptions!$A$9:$A$11,input!$D14)*input!L$301</f>
        <v>6.6492458275755544</v>
      </c>
      <c r="M14" s="11">
        <f>'Final Prices IND without CO2 '!M14+SUMIFS(Assumptions!$C$9:$C$11,Assumptions!$A$9:$A$11,input!$D14)*input!M$301</f>
        <v>6.3522437758537551</v>
      </c>
      <c r="N14" s="11">
        <f>'Final Prices IND without CO2 '!N14+SUMIFS(Assumptions!$C$9:$C$11,Assumptions!$A$9:$A$11,input!$D14)*input!N$301</f>
        <v>7.206116844186873</v>
      </c>
      <c r="O14" s="11">
        <f>'Final Prices IND without CO2 '!O14+SUMIFS(Assumptions!$C$9:$C$11,Assumptions!$A$9:$A$11,input!$D14)*input!O$301</f>
        <v>9.2794113353940677</v>
      </c>
      <c r="P14" s="11">
        <f>'Final Prices IND without CO2 '!P14+SUMIFS(Assumptions!$C$9:$C$11,Assumptions!$A$9:$A$11,input!$D14)*input!P$301</f>
        <v>15.661512244865197</v>
      </c>
      <c r="Q14" s="11">
        <f>'Final Prices IND without CO2 '!Q14+SUMIFS(Assumptions!$C$9:$C$11,Assumptions!$A$9:$A$11,input!$D14)*input!Q$301</f>
        <v>8.6902710948938395</v>
      </c>
      <c r="R14" s="11">
        <f>'Final Prices IND without CO2 '!R14+SUMIFS(Assumptions!$C$9:$C$11,Assumptions!$A$9:$A$11,input!$D14)*input!R$301</f>
        <v>21.315974411761161</v>
      </c>
      <c r="S14" s="11">
        <f>'Final Prices IND without CO2 '!S14+SUMIFS(Assumptions!$C$9:$C$11,Assumptions!$A$9:$A$11,input!$D14)*input!S$301</f>
        <v>18.130658936985981</v>
      </c>
      <c r="T14" s="11">
        <f>'Final Prices IND without CO2 '!T14+SUMIFS(Assumptions!$C$9:$C$11,Assumptions!$A$9:$A$11,input!$D14)*input!T$301</f>
        <v>21.528903439005042</v>
      </c>
      <c r="U14" s="11">
        <f>'Final Prices IND without CO2 '!U14+SUMIFS(Assumptions!$C$9:$C$11,Assumptions!$A$9:$A$11,input!$D14)*input!U$301</f>
        <v>28.008275674972907</v>
      </c>
      <c r="V14" s="11">
        <f>'Final Prices IND without CO2 '!V14+SUMIFS(Assumptions!$C$9:$C$11,Assumptions!$A$9:$A$11,input!$D14)*input!V$301</f>
        <v>30.787804857779346</v>
      </c>
      <c r="W14" s="11">
        <f>'Final Prices IND without CO2 '!W14+SUMIFS(Assumptions!$C$9:$C$11,Assumptions!$A$9:$A$11,input!$D14)*input!W$301</f>
        <v>24.00877663975167</v>
      </c>
      <c r="X14" s="11">
        <f>'Final Prices IND without CO2 '!X14+SUMIFS(Assumptions!$C$9:$C$11,Assumptions!$A$9:$A$11,input!$D14)*input!X$301</f>
        <v>22.330897671253709</v>
      </c>
      <c r="Y14" s="11">
        <f>'Final Prices IND without CO2 '!Y14+SUMIFS(Assumptions!$C$9:$C$11,Assumptions!$A$9:$A$11,input!$D14)*input!Y$301</f>
        <v>17.242224201681456</v>
      </c>
      <c r="Z14" s="11">
        <f>'Final Prices IND without CO2 '!Z14+SUMIFS(Assumptions!$C$9:$C$11,Assumptions!$A$9:$A$11,input!$D14)*input!Z$301</f>
        <v>30.978650657894676</v>
      </c>
      <c r="AA14" s="11">
        <f>'Final Prices IND without CO2 '!AA14+SUMIFS(Assumptions!$C$9:$C$11,Assumptions!$A$9:$A$11,input!$D14)*input!AA$301</f>
        <v>32.871169299800108</v>
      </c>
      <c r="AB14" s="11">
        <f>'Final Prices IND without CO2 '!AB14+SUMIFS(Assumptions!$C$9:$C$11,Assumptions!$A$9:$A$11,input!$D14)*input!AB$301</f>
        <v>35.931540041117593</v>
      </c>
      <c r="AC14" s="11">
        <f>'Final Prices IND without CO2 '!AC14+SUMIFS(Assumptions!$C$9:$C$11,Assumptions!$A$9:$A$11,input!$D14)*input!AC$301</f>
        <v>34.590360489832122</v>
      </c>
      <c r="AD14" s="11">
        <f>'Final Prices IND without CO2 '!AD14+SUMIFS(Assumptions!$C$9:$C$11,Assumptions!$A$9:$A$11,input!$D14)*input!AD$301</f>
        <v>31.693119354477499</v>
      </c>
      <c r="AE14" s="11">
        <f>'Final Prices IND without CO2 '!AE14+SUMIFS(Assumptions!$C$9:$C$11,Assumptions!$A$9:$A$11,input!$D14)*input!AE$301</f>
        <v>30.780749036076635</v>
      </c>
      <c r="AF14" s="11">
        <f>'Final Prices IND without CO2 '!AF14+SUMIFS(Assumptions!$C$9:$C$11,Assumptions!$A$9:$A$11,input!$D14)*input!AF$301</f>
        <v>32.405615417417934</v>
      </c>
      <c r="AG14" s="11">
        <f>'Final Prices IND without CO2 '!AG14+SUMIFS(Assumptions!$C$9:$C$11,Assumptions!$A$9:$A$11,input!$D14)*input!AG$301</f>
        <v>33.986932033454153</v>
      </c>
      <c r="AH14" s="11">
        <f>'Final Prices IND without CO2 '!AH14+SUMIFS(Assumptions!$C$9:$C$11,Assumptions!$A$9:$A$11,input!$D14)*input!AH$301</f>
        <v>35.941649075708789</v>
      </c>
      <c r="AI14" s="11">
        <f>'Final Prices IND without CO2 '!AI14+SUMIFS(Assumptions!$C$9:$C$11,Assumptions!$A$9:$A$11,input!$D14)*input!AI$301</f>
        <v>37.836247933429135</v>
      </c>
      <c r="AJ14" s="11">
        <f>'Final Prices IND without CO2 '!AJ14+SUMIFS(Assumptions!$C$9:$C$11,Assumptions!$A$9:$A$11,input!$D14)*input!AJ$301</f>
        <v>39.671492217823513</v>
      </c>
      <c r="AK14" s="11">
        <f>'Final Prices IND without CO2 '!AK14+SUMIFS(Assumptions!$C$9:$C$11,Assumptions!$A$9:$A$11,input!$D14)*input!AK$301</f>
        <v>41.463228966156223</v>
      </c>
      <c r="AL14" s="11">
        <f>'Final Prices IND without CO2 '!AL14+SUMIFS(Assumptions!$C$9:$C$11,Assumptions!$A$9:$A$11,input!$D14)*input!AL$301</f>
        <v>43.197932123018205</v>
      </c>
      <c r="AM14" s="11">
        <f>'Final Prices IND without CO2 '!AM14+SUMIFS(Assumptions!$C$9:$C$11,Assumptions!$A$9:$A$11,input!$D14)*input!AM$301</f>
        <v>44.883104121517448</v>
      </c>
      <c r="AN14" s="11">
        <f>'Final Prices IND without CO2 '!AN14+SUMIFS(Assumptions!$C$9:$C$11,Assumptions!$A$9:$A$11,input!$D14)*input!AN$301</f>
        <v>46.518086947887568</v>
      </c>
      <c r="AO14" s="11">
        <f>'Final Prices IND without CO2 '!AO14+SUMIFS(Assumptions!$C$9:$C$11,Assumptions!$A$9:$A$11,input!$D14)*input!AO$301</f>
        <v>46.704758584345228</v>
      </c>
      <c r="AP14" s="11">
        <f>'Final Prices IND without CO2 '!AP14+SUMIFS(Assumptions!$C$9:$C$11,Assumptions!$A$9:$A$11,input!$D14)*input!AP$301</f>
        <v>46.900569738205661</v>
      </c>
      <c r="AQ14" s="11">
        <f>'Final Prices IND without CO2 '!AQ14+SUMIFS(Assumptions!$C$9:$C$11,Assumptions!$A$9:$A$11,input!$D14)*input!AQ$301</f>
        <v>47.100936682740453</v>
      </c>
      <c r="AR14" s="11">
        <f>'Final Prices IND without CO2 '!AR14+SUMIFS(Assumptions!$C$9:$C$11,Assumptions!$A$9:$A$11,input!$D14)*input!AR$301</f>
        <v>47.2947797944705</v>
      </c>
      <c r="AS14" s="11">
        <f>'Final Prices IND without CO2 '!AS14+SUMIFS(Assumptions!$C$9:$C$11,Assumptions!$A$9:$A$11,input!$D14)*input!AS$301</f>
        <v>47.49432214611813</v>
      </c>
      <c r="AT14" s="11">
        <f>'Final Prices IND without CO2 '!AT14+SUMIFS(Assumptions!$C$9:$C$11,Assumptions!$A$9:$A$11,input!$D14)*input!AT$301</f>
        <v>47.59977030829927</v>
      </c>
      <c r="AU14" s="11">
        <f>'Final Prices IND without CO2 '!AU14+SUMIFS(Assumptions!$C$9:$C$11,Assumptions!$A$9:$A$11,input!$D14)*input!AU$301</f>
        <v>47.627989960846023</v>
      </c>
      <c r="AV14" s="11">
        <f>'Final Prices IND without CO2 '!AV14+SUMIFS(Assumptions!$C$9:$C$11,Assumptions!$A$9:$A$11,input!$D14)*input!AV$301</f>
        <v>47.659473386633238</v>
      </c>
      <c r="AW14" s="11">
        <f>'Final Prices IND without CO2 '!AW14+SUMIFS(Assumptions!$C$9:$C$11,Assumptions!$A$9:$A$11,input!$D14)*input!AW$301</f>
        <v>47.690551711943257</v>
      </c>
      <c r="AX14" s="11">
        <f>'Final Prices IND without CO2 '!AX14+SUMIFS(Assumptions!$C$9:$C$11,Assumptions!$A$9:$A$11,input!$D14)*input!AX$301</f>
        <v>47.725460281506699</v>
      </c>
      <c r="AY14" s="11">
        <f>'Final Prices IND without CO2 '!AY14+SUMIFS(Assumptions!$C$9:$C$11,Assumptions!$A$9:$A$11,input!$D14)*input!AY$301</f>
        <v>47.635160147780326</v>
      </c>
      <c r="AZ14" s="11">
        <f>'Final Prices IND without CO2 '!AZ14+SUMIFS(Assumptions!$C$9:$C$11,Assumptions!$A$9:$A$11,input!$D14)*input!AZ$301</f>
        <v>47.571994335965286</v>
      </c>
      <c r="BA14" s="11">
        <f>'Final Prices IND without CO2 '!BA14+SUMIFS(Assumptions!$C$9:$C$11,Assumptions!$A$9:$A$11,input!$D14)*input!BA$301</f>
        <v>47.467618807184451</v>
      </c>
      <c r="BB14" s="11">
        <f>'Final Prices IND without CO2 '!BB14+SUMIFS(Assumptions!$C$9:$C$11,Assumptions!$A$9:$A$11,input!$D14)*input!BB$301</f>
        <v>47.318819572540136</v>
      </c>
      <c r="BC14" s="11">
        <f>'Final Prices IND without CO2 '!BC14+SUMIFS(Assumptions!$C$9:$C$11,Assumptions!$A$9:$A$11,input!$D14)*input!BC$301</f>
        <v>47.130325740230191</v>
      </c>
      <c r="BD14" s="11">
        <f>'Final Prices IND without CO2 '!BD14+SUMIFS(Assumptions!$C$9:$C$11,Assumptions!$A$9:$A$11,input!$D14)*input!BD$301</f>
        <v>46.926663504442622</v>
      </c>
      <c r="BE14" s="11">
        <f>'Final Prices IND without CO2 '!BE14+SUMIFS(Assumptions!$C$9:$C$11,Assumptions!$A$9:$A$11,input!$D14)*input!BE$301</f>
        <v>46.675667691838115</v>
      </c>
      <c r="BF14" s="11">
        <f>'Final Prices IND without CO2 '!BF14+SUMIFS(Assumptions!$C$9:$C$11,Assumptions!$A$9:$A$11,input!$D14)*input!BF$301</f>
        <v>46.392170793000702</v>
      </c>
      <c r="BG14" s="11">
        <f>'Final Prices IND without CO2 '!BG14+SUMIFS(Assumptions!$C$9:$C$11,Assumptions!$A$9:$A$11,input!$D14)*input!BG$301</f>
        <v>46.077649057874531</v>
      </c>
      <c r="BH14" s="11">
        <f>'Final Prices IND without CO2 '!BH14+SUMIFS(Assumptions!$C$9:$C$11,Assumptions!$A$9:$A$11,input!$D14)*input!BH$301</f>
        <v>45.729988024174261</v>
      </c>
    </row>
    <row r="15" spans="1:60" x14ac:dyDescent="0.3">
      <c r="A15" s="9" t="s">
        <v>148</v>
      </c>
      <c r="B15" s="36" t="s">
        <v>47</v>
      </c>
      <c r="C15" s="9" t="s">
        <v>33</v>
      </c>
      <c r="D15" s="36" t="s">
        <v>81</v>
      </c>
      <c r="E15" s="36" t="s">
        <v>79</v>
      </c>
      <c r="F15" s="36" t="s">
        <v>90</v>
      </c>
      <c r="G15" s="36" t="s">
        <v>90</v>
      </c>
      <c r="H15" s="36" t="s">
        <v>80</v>
      </c>
      <c r="I15" s="9" t="s">
        <v>145</v>
      </c>
      <c r="J15" s="11">
        <f>'Final Prices IND without CO2 '!J15+SUMIFS(Assumptions!$C$9:$C$11,Assumptions!$A$9:$A$11,input!$D15)*input!J$301</f>
        <v>7.9631220141819989</v>
      </c>
      <c r="K15" s="11">
        <f>'Final Prices IND without CO2 '!K15+SUMIFS(Assumptions!$C$9:$C$11,Assumptions!$A$9:$A$11,input!$D15)*input!K$301</f>
        <v>9.6576160698868083</v>
      </c>
      <c r="L15" s="11">
        <f>'Final Prices IND without CO2 '!L15+SUMIFS(Assumptions!$C$9:$C$11,Assumptions!$A$9:$A$11,input!$D15)*input!L$301</f>
        <v>8.6103730507435934</v>
      </c>
      <c r="M15" s="11">
        <f>'Final Prices IND without CO2 '!M15+SUMIFS(Assumptions!$C$9:$C$11,Assumptions!$A$9:$A$11,input!$D15)*input!M$301</f>
        <v>8.3549729527561354</v>
      </c>
      <c r="N15" s="11">
        <f>'Final Prices IND without CO2 '!N15+SUMIFS(Assumptions!$C$9:$C$11,Assumptions!$A$9:$A$11,input!$D15)*input!N$301</f>
        <v>10.552441320396314</v>
      </c>
      <c r="O15" s="11">
        <f>'Final Prices IND without CO2 '!O15+SUMIFS(Assumptions!$C$9:$C$11,Assumptions!$A$9:$A$11,input!$D15)*input!O$301</f>
        <v>9.620363244801009</v>
      </c>
      <c r="P15" s="11">
        <f>'Final Prices IND without CO2 '!P15+SUMIFS(Assumptions!$C$9:$C$11,Assumptions!$A$9:$A$11,input!$D15)*input!P$301</f>
        <v>16.773893177973484</v>
      </c>
      <c r="Q15" s="11">
        <f>'Final Prices IND without CO2 '!Q15+SUMIFS(Assumptions!$C$9:$C$11,Assumptions!$A$9:$A$11,input!$D15)*input!Q$301</f>
        <v>9.0405094359039069</v>
      </c>
      <c r="R15" s="11">
        <f>'Final Prices IND without CO2 '!R15+SUMIFS(Assumptions!$C$9:$C$11,Assumptions!$A$9:$A$11,input!$D15)*input!R$301</f>
        <v>22.291733792259052</v>
      </c>
      <c r="S15" s="11">
        <f>'Final Prices IND without CO2 '!S15+SUMIFS(Assumptions!$C$9:$C$11,Assumptions!$A$9:$A$11,input!$D15)*input!S$301</f>
        <v>18.625188284984539</v>
      </c>
      <c r="T15" s="11">
        <f>'Final Prices IND without CO2 '!T15+SUMIFS(Assumptions!$C$9:$C$11,Assumptions!$A$9:$A$11,input!$D15)*input!T$301</f>
        <v>22.912653065336787</v>
      </c>
      <c r="U15" s="11">
        <f>'Final Prices IND without CO2 '!U15+SUMIFS(Assumptions!$C$9:$C$11,Assumptions!$A$9:$A$11,input!$D15)*input!U$301</f>
        <v>26.709261057361331</v>
      </c>
      <c r="V15" s="11">
        <f>'Final Prices IND without CO2 '!V15+SUMIFS(Assumptions!$C$9:$C$11,Assumptions!$A$9:$A$11,input!$D15)*input!V$301</f>
        <v>29.397428139123978</v>
      </c>
      <c r="W15" s="11">
        <f>'Final Prices IND without CO2 '!W15+SUMIFS(Assumptions!$C$9:$C$11,Assumptions!$A$9:$A$11,input!$D15)*input!W$301</f>
        <v>22.983440761366882</v>
      </c>
      <c r="X15" s="11">
        <f>'Final Prices IND without CO2 '!X15+SUMIFS(Assumptions!$C$9:$C$11,Assumptions!$A$9:$A$11,input!$D15)*input!X$301</f>
        <v>19.587788707881412</v>
      </c>
      <c r="Y15" s="11">
        <f>'Final Prices IND without CO2 '!Y15+SUMIFS(Assumptions!$C$9:$C$11,Assumptions!$A$9:$A$11,input!$D15)*input!Y$301</f>
        <v>16.027664398042873</v>
      </c>
      <c r="Z15" s="11">
        <f>'Final Prices IND without CO2 '!Z15+SUMIFS(Assumptions!$C$9:$C$11,Assumptions!$A$9:$A$11,input!$D15)*input!Z$301</f>
        <v>22.467258273183525</v>
      </c>
      <c r="AA15" s="11">
        <f>'Final Prices IND without CO2 '!AA15+SUMIFS(Assumptions!$C$9:$C$11,Assumptions!$A$9:$A$11,input!$D15)*input!AA$301</f>
        <v>27.694660930750317</v>
      </c>
      <c r="AB15" s="11">
        <f>'Final Prices IND without CO2 '!AB15+SUMIFS(Assumptions!$C$9:$C$11,Assumptions!$A$9:$A$11,input!$D15)*input!AB$301</f>
        <v>30.678932175245592</v>
      </c>
      <c r="AC15" s="11">
        <f>'Final Prices IND without CO2 '!AC15+SUMIFS(Assumptions!$C$9:$C$11,Assumptions!$A$9:$A$11,input!$D15)*input!AC$301</f>
        <v>29.633878767323345</v>
      </c>
      <c r="AD15" s="11">
        <f>'Final Prices IND without CO2 '!AD15+SUMIFS(Assumptions!$C$9:$C$11,Assumptions!$A$9:$A$11,input!$D15)*input!AD$301</f>
        <v>27.223632085500199</v>
      </c>
      <c r="AE15" s="11">
        <f>'Final Prices IND without CO2 '!AE15+SUMIFS(Assumptions!$C$9:$C$11,Assumptions!$A$9:$A$11,input!$D15)*input!AE$301</f>
        <v>26.469836256725603</v>
      </c>
      <c r="AF15" s="11">
        <f>'Final Prices IND without CO2 '!AF15+SUMIFS(Assumptions!$C$9:$C$11,Assumptions!$A$9:$A$11,input!$D15)*input!AF$301</f>
        <v>28.07741494257283</v>
      </c>
      <c r="AG15" s="11">
        <f>'Final Prices IND without CO2 '!AG15+SUMIFS(Assumptions!$C$9:$C$11,Assumptions!$A$9:$A$11,input!$D15)*input!AG$301</f>
        <v>29.638865075847036</v>
      </c>
      <c r="AH15" s="11">
        <f>'Final Prices IND without CO2 '!AH15+SUMIFS(Assumptions!$C$9:$C$11,Assumptions!$A$9:$A$11,input!$D15)*input!AH$301</f>
        <v>31.572872006412485</v>
      </c>
      <c r="AI15" s="11">
        <f>'Final Prices IND without CO2 '!AI15+SUMIFS(Assumptions!$C$9:$C$11,Assumptions!$A$9:$A$11,input!$D15)*input!AI$301</f>
        <v>33.445418789356388</v>
      </c>
      <c r="AJ15" s="11">
        <f>'Final Prices IND without CO2 '!AJ15+SUMIFS(Assumptions!$C$9:$C$11,Assumptions!$A$9:$A$11,input!$D15)*input!AJ$301</f>
        <v>35.257157777307967</v>
      </c>
      <c r="AK15" s="11">
        <f>'Final Prices IND without CO2 '!AK15+SUMIFS(Assumptions!$C$9:$C$11,Assumptions!$A$9:$A$11,input!$D15)*input!AK$301</f>
        <v>37.021682710389314</v>
      </c>
      <c r="AL15" s="11">
        <f>'Final Prices IND without CO2 '!AL15+SUMIFS(Assumptions!$C$9:$C$11,Assumptions!$A$9:$A$11,input!$D15)*input!AL$301</f>
        <v>38.727983485351345</v>
      </c>
      <c r="AM15" s="11">
        <f>'Final Prices IND without CO2 '!AM15+SUMIFS(Assumptions!$C$9:$C$11,Assumptions!$A$9:$A$11,input!$D15)*input!AM$301</f>
        <v>40.38241850333111</v>
      </c>
      <c r="AN15" s="11">
        <f>'Final Prices IND without CO2 '!AN15+SUMIFS(Assumptions!$C$9:$C$11,Assumptions!$A$9:$A$11,input!$D15)*input!AN$301</f>
        <v>41.984747798181651</v>
      </c>
      <c r="AO15" s="11">
        <f>'Final Prices IND without CO2 '!AO15+SUMIFS(Assumptions!$C$9:$C$11,Assumptions!$A$9:$A$11,input!$D15)*input!AO$301</f>
        <v>42.139088233947049</v>
      </c>
      <c r="AP15" s="11">
        <f>'Final Prices IND without CO2 '!AP15+SUMIFS(Assumptions!$C$9:$C$11,Assumptions!$A$9:$A$11,input!$D15)*input!AP$301</f>
        <v>42.300856920189347</v>
      </c>
      <c r="AQ15" s="11">
        <f>'Final Prices IND without CO2 '!AQ15+SUMIFS(Assumptions!$C$9:$C$11,Assumptions!$A$9:$A$11,input!$D15)*input!AQ$301</f>
        <v>42.46642466222481</v>
      </c>
      <c r="AR15" s="11">
        <f>'Final Prices IND without CO2 '!AR15+SUMIFS(Assumptions!$C$9:$C$11,Assumptions!$A$9:$A$11,input!$D15)*input!AR$301</f>
        <v>42.626378855745763</v>
      </c>
      <c r="AS15" s="11">
        <f>'Final Prices IND without CO2 '!AS15+SUMIFS(Assumptions!$C$9:$C$11,Assumptions!$A$9:$A$11,input!$D15)*input!AS$301</f>
        <v>42.791292529170576</v>
      </c>
      <c r="AT15" s="11">
        <f>'Final Prices IND without CO2 '!AT15+SUMIFS(Assumptions!$C$9:$C$11,Assumptions!$A$9:$A$11,input!$D15)*input!AT$301</f>
        <v>42.877736984818412</v>
      </c>
      <c r="AU15" s="11">
        <f>'Final Prices IND without CO2 '!AU15+SUMIFS(Assumptions!$C$9:$C$11,Assumptions!$A$9:$A$11,input!$D15)*input!AU$301</f>
        <v>42.89999336888728</v>
      </c>
      <c r="AV15" s="11">
        <f>'Final Prices IND without CO2 '!AV15+SUMIFS(Assumptions!$C$9:$C$11,Assumptions!$A$9:$A$11,input!$D15)*input!AV$301</f>
        <v>42.924945142704317</v>
      </c>
      <c r="AW15" s="11">
        <f>'Final Prices IND without CO2 '!AW15+SUMIFS(Assumptions!$C$9:$C$11,Assumptions!$A$9:$A$11,input!$D15)*input!AW$301</f>
        <v>42.949576602443813</v>
      </c>
      <c r="AX15" s="11">
        <f>'Final Prices IND without CO2 '!AX15+SUMIFS(Assumptions!$C$9:$C$11,Assumptions!$A$9:$A$11,input!$D15)*input!AX$301</f>
        <v>42.977440842802196</v>
      </c>
      <c r="AY15" s="11">
        <f>'Final Prices IND without CO2 '!AY15+SUMIFS(Assumptions!$C$9:$C$11,Assumptions!$A$9:$A$11,input!$D15)*input!AY$301</f>
        <v>42.893473497071497</v>
      </c>
      <c r="AZ15" s="11">
        <f>'Final Prices IND without CO2 '!AZ15+SUMIFS(Assumptions!$C$9:$C$11,Assumptions!$A$9:$A$11,input!$D15)*input!AZ$301</f>
        <v>42.833626834007646</v>
      </c>
      <c r="BA15" s="11">
        <f>'Final Prices IND without CO2 '!BA15+SUMIFS(Assumptions!$C$9:$C$11,Assumptions!$A$9:$A$11,input!$D15)*input!BA$301</f>
        <v>42.7369118646929</v>
      </c>
      <c r="BB15" s="11">
        <f>'Final Prices IND without CO2 '!BB15+SUMIFS(Assumptions!$C$9:$C$11,Assumptions!$A$9:$A$11,input!$D15)*input!BB$301</f>
        <v>42.600409506006457</v>
      </c>
      <c r="BC15" s="11">
        <f>'Final Prices IND without CO2 '!BC15+SUMIFS(Assumptions!$C$9:$C$11,Assumptions!$A$9:$A$11,input!$D15)*input!BC$301</f>
        <v>42.4283818704927</v>
      </c>
      <c r="BD15" s="11">
        <f>'Final Prices IND without CO2 '!BD15+SUMIFS(Assumptions!$C$9:$C$11,Assumptions!$A$9:$A$11,input!$D15)*input!BD$301</f>
        <v>42.24271123024829</v>
      </c>
      <c r="BE15" s="11">
        <f>'Final Prices IND without CO2 '!BE15+SUMIFS(Assumptions!$C$9:$C$11,Assumptions!$A$9:$A$11,input!$D15)*input!BE$301</f>
        <v>42.014667869609497</v>
      </c>
      <c r="BF15" s="11">
        <f>'Final Prices IND without CO2 '!BF15+SUMIFS(Assumptions!$C$9:$C$11,Assumptions!$A$9:$A$11,input!$D15)*input!BF$301</f>
        <v>41.757495730668168</v>
      </c>
      <c r="BG15" s="11">
        <f>'Final Prices IND without CO2 '!BG15+SUMIFS(Assumptions!$C$9:$C$11,Assumptions!$A$9:$A$11,input!$D15)*input!BG$301</f>
        <v>41.472519122203167</v>
      </c>
      <c r="BH15" s="11">
        <f>'Final Prices IND without CO2 '!BH15+SUMIFS(Assumptions!$C$9:$C$11,Assumptions!$A$9:$A$11,input!$D15)*input!BH$301</f>
        <v>41.157837843836639</v>
      </c>
    </row>
    <row r="16" spans="1:60" x14ac:dyDescent="0.3">
      <c r="A16" s="9" t="s">
        <v>148</v>
      </c>
      <c r="B16" s="36" t="s">
        <v>47</v>
      </c>
      <c r="C16" s="9" t="s">
        <v>35</v>
      </c>
      <c r="D16" s="36" t="s">
        <v>81</v>
      </c>
      <c r="E16" s="36" t="s">
        <v>79</v>
      </c>
      <c r="F16" s="36" t="s">
        <v>90</v>
      </c>
      <c r="G16" s="36" t="s">
        <v>90</v>
      </c>
      <c r="H16" s="36" t="s">
        <v>80</v>
      </c>
      <c r="I16" s="9" t="s">
        <v>145</v>
      </c>
      <c r="J16" s="11">
        <f>'Final Prices IND without CO2 '!J16+SUMIFS(Assumptions!$C$9:$C$11,Assumptions!$A$9:$A$11,input!$D16)*input!J$301</f>
        <v>9.6818571435955292</v>
      </c>
      <c r="K16" s="11">
        <f>'Final Prices IND without CO2 '!K16+SUMIFS(Assumptions!$C$9:$C$11,Assumptions!$A$9:$A$11,input!$D16)*input!K$301</f>
        <v>11.742085449627712</v>
      </c>
      <c r="L16" s="11">
        <f>'Final Prices IND without CO2 '!L16+SUMIFS(Assumptions!$C$9:$C$11,Assumptions!$A$9:$A$11,input!$D16)*input!L$301</f>
        <v>10.468808801610178</v>
      </c>
      <c r="M16" s="11">
        <f>'Final Prices IND without CO2 '!M16+SUMIFS(Assumptions!$C$9:$C$11,Assumptions!$A$9:$A$11,input!$D16)*input!M$301</f>
        <v>10.158283952339879</v>
      </c>
      <c r="N16" s="11">
        <f>'Final Prices IND without CO2 '!N16+SUMIFS(Assumptions!$C$9:$C$11,Assumptions!$A$9:$A$11,input!$D16)*input!N$301</f>
        <v>12.830046958755117</v>
      </c>
      <c r="O16" s="11">
        <f>'Final Prices IND without CO2 '!O16+SUMIFS(Assumptions!$C$9:$C$11,Assumptions!$A$9:$A$11,input!$D16)*input!O$301</f>
        <v>13.058695721825343</v>
      </c>
      <c r="P16" s="11">
        <f>'Final Prices IND without CO2 '!P16+SUMIFS(Assumptions!$C$9:$C$11,Assumptions!$A$9:$A$11,input!$D16)*input!P$301</f>
        <v>20.047506036109532</v>
      </c>
      <c r="Q16" s="11">
        <f>'Final Prices IND without CO2 '!Q16+SUMIFS(Assumptions!$C$9:$C$11,Assumptions!$A$9:$A$11,input!$D16)*input!Q$301</f>
        <v>12.165994778825709</v>
      </c>
      <c r="R16" s="11">
        <f>'Final Prices IND without CO2 '!R16+SUMIFS(Assumptions!$C$9:$C$11,Assumptions!$A$9:$A$11,input!$D16)*input!R$301</f>
        <v>27.864292827624332</v>
      </c>
      <c r="S16" s="11">
        <f>'Final Prices IND without CO2 '!S16+SUMIFS(Assumptions!$C$9:$C$11,Assumptions!$A$9:$A$11,input!$D16)*input!S$301</f>
        <v>22.770958579320279</v>
      </c>
      <c r="T16" s="11">
        <f>'Final Prices IND without CO2 '!T16+SUMIFS(Assumptions!$C$9:$C$11,Assumptions!$A$9:$A$11,input!$D16)*input!T$301</f>
        <v>28.958739084981868</v>
      </c>
      <c r="U16" s="11">
        <f>'Final Prices IND without CO2 '!U16+SUMIFS(Assumptions!$C$9:$C$11,Assumptions!$A$9:$A$11,input!$D16)*input!U$301</f>
        <v>35.216123181665928</v>
      </c>
      <c r="V16" s="11">
        <f>'Final Prices IND without CO2 '!V16+SUMIFS(Assumptions!$C$9:$C$11,Assumptions!$A$9:$A$11,input!$D16)*input!V$301</f>
        <v>39.442706728146007</v>
      </c>
      <c r="W16" s="11">
        <f>'Final Prices IND without CO2 '!W16+SUMIFS(Assumptions!$C$9:$C$11,Assumptions!$A$9:$A$11,input!$D16)*input!W$301</f>
        <v>30.893395053931645</v>
      </c>
      <c r="X16" s="11">
        <f>'Final Prices IND without CO2 '!X16+SUMIFS(Assumptions!$C$9:$C$11,Assumptions!$A$9:$A$11,input!$D16)*input!X$301</f>
        <v>28.542089721496779</v>
      </c>
      <c r="Y16" s="11">
        <f>'Final Prices IND without CO2 '!Y16+SUMIFS(Assumptions!$C$9:$C$11,Assumptions!$A$9:$A$11,input!$D16)*input!Y$301</f>
        <v>21.712902166448757</v>
      </c>
      <c r="Z16" s="11">
        <f>'Final Prices IND without CO2 '!Z16+SUMIFS(Assumptions!$C$9:$C$11,Assumptions!$A$9:$A$11,input!$D16)*input!Z$301</f>
        <v>39.921691595523598</v>
      </c>
      <c r="AA16" s="11">
        <f>'Final Prices IND without CO2 '!AA16+SUMIFS(Assumptions!$C$9:$C$11,Assumptions!$A$9:$A$11,input!$D16)*input!AA$301</f>
        <v>42.327121026402338</v>
      </c>
      <c r="AB16" s="11">
        <f>'Final Prices IND without CO2 '!AB16+SUMIFS(Assumptions!$C$9:$C$11,Assumptions!$A$9:$A$11,input!$D16)*input!AB$301</f>
        <v>45.526503069753446</v>
      </c>
      <c r="AC16" s="11">
        <f>'Final Prices IND without CO2 '!AC16+SUMIFS(Assumptions!$C$9:$C$11,Assumptions!$A$9:$A$11,input!$D16)*input!AC$301</f>
        <v>43.644388525805823</v>
      </c>
      <c r="AD16" s="11">
        <f>'Final Prices IND without CO2 '!AD16+SUMIFS(Assumptions!$C$9:$C$11,Assumptions!$A$9:$A$11,input!$D16)*input!AD$301</f>
        <v>39.857552374774251</v>
      </c>
      <c r="AE16" s="11">
        <f>'Final Prices IND without CO2 '!AE16+SUMIFS(Assumptions!$C$9:$C$11,Assumptions!$A$9:$A$11,input!$D16)*input!AE$301</f>
        <v>38.655513304374097</v>
      </c>
      <c r="AF16" s="11">
        <f>'Final Prices IND without CO2 '!AF16+SUMIFS(Assumptions!$C$9:$C$11,Assumptions!$A$9:$A$11,input!$D16)*input!AF$301</f>
        <v>40.311959198854709</v>
      </c>
      <c r="AG16" s="11">
        <f>'Final Prices IND without CO2 '!AG16+SUMIFS(Assumptions!$C$9:$C$11,Assumptions!$A$9:$A$11,input!$D16)*input!AG$301</f>
        <v>41.92956601063333</v>
      </c>
      <c r="AH16" s="11">
        <f>'Final Prices IND without CO2 '!AH16+SUMIFS(Assumptions!$C$9:$C$11,Assumptions!$A$9:$A$11,input!$D16)*input!AH$301</f>
        <v>43.922114309484854</v>
      </c>
      <c r="AI16" s="11">
        <f>'Final Prices IND without CO2 '!AI16+SUMIFS(Assumptions!$C$9:$C$11,Assumptions!$A$9:$A$11,input!$D16)*input!AI$301</f>
        <v>45.856995793966568</v>
      </c>
      <c r="AJ16" s="11">
        <f>'Final Prices IND without CO2 '!AJ16+SUMIFS(Assumptions!$C$9:$C$11,Assumptions!$A$9:$A$11,input!$D16)*input!AJ$301</f>
        <v>47.735177311846627</v>
      </c>
      <c r="AK16" s="11">
        <f>'Final Prices IND without CO2 '!AK16+SUMIFS(Assumptions!$C$9:$C$11,Assumptions!$A$9:$A$11,input!$D16)*input!AK$301</f>
        <v>49.57662200867771</v>
      </c>
      <c r="AL16" s="11">
        <f>'Final Prices IND without CO2 '!AL16+SUMIFS(Assumptions!$C$9:$C$11,Assumptions!$A$9:$A$11,input!$D16)*input!AL$301</f>
        <v>51.363207927629325</v>
      </c>
      <c r="AM16" s="11">
        <f>'Final Prices IND without CO2 '!AM16+SUMIFS(Assumptions!$C$9:$C$11,Assumptions!$A$9:$A$11,input!$D16)*input!AM$301</f>
        <v>53.104527310290365</v>
      </c>
      <c r="AN16" s="11">
        <f>'Final Prices IND without CO2 '!AN16+SUMIFS(Assumptions!$C$9:$C$11,Assumptions!$A$9:$A$11,input!$D16)*input!AN$301</f>
        <v>54.799158493378769</v>
      </c>
      <c r="AO16" s="11">
        <f>'Final Prices IND without CO2 '!AO16+SUMIFS(Assumptions!$C$9:$C$11,Assumptions!$A$9:$A$11,input!$D16)*input!AO$301</f>
        <v>55.04488968334492</v>
      </c>
      <c r="AP16" s="11">
        <f>'Final Prices IND without CO2 '!AP16+SUMIFS(Assumptions!$C$9:$C$11,Assumptions!$A$9:$A$11,input!$D16)*input!AP$301</f>
        <v>55.302886369904613</v>
      </c>
      <c r="AQ16" s="11">
        <f>'Final Prices IND without CO2 '!AQ16+SUMIFS(Assumptions!$C$9:$C$11,Assumptions!$A$9:$A$11,input!$D16)*input!AQ$301</f>
        <v>55.566821178238357</v>
      </c>
      <c r="AR16" s="11">
        <f>'Final Prices IND without CO2 '!AR16+SUMIFS(Assumptions!$C$9:$C$11,Assumptions!$A$9:$A$11,input!$D16)*input!AR$301</f>
        <v>55.822569333253576</v>
      </c>
      <c r="AS16" s="11">
        <f>'Final Prices IND without CO2 '!AS16+SUMIFS(Assumptions!$C$9:$C$11,Assumptions!$A$9:$A$11,input!$D16)*input!AS$301</f>
        <v>56.085368051217301</v>
      </c>
      <c r="AT16" s="11">
        <f>'Final Prices IND without CO2 '!AT16+SUMIFS(Assumptions!$C$9:$C$11,Assumptions!$A$9:$A$11,input!$D16)*input!AT$301</f>
        <v>56.225530371822273</v>
      </c>
      <c r="AU16" s="11">
        <f>'Final Prices IND without CO2 '!AU16+SUMIFS(Assumptions!$C$9:$C$11,Assumptions!$A$9:$A$11,input!$D16)*input!AU$301</f>
        <v>56.264643154417215</v>
      </c>
      <c r="AV16" s="11">
        <f>'Final Prices IND without CO2 '!AV16+SUMIFS(Assumptions!$C$9:$C$11,Assumptions!$A$9:$A$11,input!$D16)*input!AV$301</f>
        <v>56.30805797900102</v>
      </c>
      <c r="AW16" s="11">
        <f>'Final Prices IND without CO2 '!AW16+SUMIFS(Assumptions!$C$9:$C$11,Assumptions!$A$9:$A$11,input!$D16)*input!AW$301</f>
        <v>56.35091282340008</v>
      </c>
      <c r="AX16" s="11">
        <f>'Final Prices IND without CO2 '!AX16+SUMIFS(Assumptions!$C$9:$C$11,Assumptions!$A$9:$A$11,input!$D16)*input!AX$301</f>
        <v>56.398689301630995</v>
      </c>
      <c r="AY16" s="11">
        <f>'Final Prices IND without CO2 '!AY16+SUMIFS(Assumptions!$C$9:$C$11,Assumptions!$A$9:$A$11,input!$D16)*input!AY$301</f>
        <v>56.296821034848001</v>
      </c>
      <c r="AZ16" s="11">
        <f>'Final Prices IND without CO2 '!AZ16+SUMIFS(Assumptions!$C$9:$C$11,Assumptions!$A$9:$A$11,input!$D16)*input!AZ$301</f>
        <v>56.227592118691732</v>
      </c>
      <c r="BA16" s="11">
        <f>'Final Prices IND without CO2 '!BA16+SUMIFS(Assumptions!$C$9:$C$11,Assumptions!$A$9:$A$11,input!$D16)*input!BA$301</f>
        <v>56.109223010581815</v>
      </c>
      <c r="BB16" s="11">
        <f>'Final Prices IND without CO2 '!BB16+SUMIFS(Assumptions!$C$9:$C$11,Assumptions!$A$9:$A$11,input!$D16)*input!BB$301</f>
        <v>55.937961015876901</v>
      </c>
      <c r="BC16" s="11">
        <f>'Final Prices IND without CO2 '!BC16+SUMIFS(Assumptions!$C$9:$C$11,Assumptions!$A$9:$A$11,input!$D16)*input!BC$301</f>
        <v>55.719388305890178</v>
      </c>
      <c r="BD16" s="11">
        <f>'Final Prices IND without CO2 '!BD16+SUMIFS(Assumptions!$C$9:$C$11,Assumptions!$A$9:$A$11,input!$D16)*input!BD$301</f>
        <v>55.48286073949523</v>
      </c>
      <c r="BE16" s="11">
        <f>'Final Prices IND without CO2 '!BE16+SUMIFS(Assumptions!$C$9:$C$11,Assumptions!$A$9:$A$11,input!$D16)*input!BE$301</f>
        <v>55.189937576962606</v>
      </c>
      <c r="BF16" s="11">
        <f>'Final Prices IND without CO2 '!BF16+SUMIFS(Assumptions!$C$9:$C$11,Assumptions!$A$9:$A$11,input!$D16)*input!BF$301</f>
        <v>54.858353117737934</v>
      </c>
      <c r="BG16" s="11">
        <f>'Final Prices IND without CO2 '!BG16+SUMIFS(Assumptions!$C$9:$C$11,Assumptions!$A$9:$A$11,input!$D16)*input!BG$301</f>
        <v>54.489861163393201</v>
      </c>
      <c r="BH16" s="11">
        <f>'Final Prices IND without CO2 '!BH16+SUMIFS(Assumptions!$C$9:$C$11,Assumptions!$A$9:$A$11,input!$D16)*input!BH$301</f>
        <v>54.081955858427861</v>
      </c>
    </row>
    <row r="17" spans="1:60" x14ac:dyDescent="0.3">
      <c r="A17" s="9" t="s">
        <v>148</v>
      </c>
      <c r="B17" s="36" t="s">
        <v>47</v>
      </c>
      <c r="C17" s="9" t="s">
        <v>37</v>
      </c>
      <c r="D17" s="36" t="s">
        <v>81</v>
      </c>
      <c r="E17" s="36" t="s">
        <v>79</v>
      </c>
      <c r="F17" s="36" t="s">
        <v>90</v>
      </c>
      <c r="G17" s="36" t="s">
        <v>90</v>
      </c>
      <c r="H17" s="36" t="s">
        <v>80</v>
      </c>
      <c r="I17" s="9" t="s">
        <v>145</v>
      </c>
      <c r="J17" s="11">
        <f>'Final Prices IND without CO2 '!J17+SUMIFS(Assumptions!$C$9:$C$11,Assumptions!$A$9:$A$11,input!$D17)*input!J$301</f>
        <v>7.3326002703707696</v>
      </c>
      <c r="K17" s="11">
        <f>'Final Prices IND without CO2 '!K17+SUMIFS(Assumptions!$C$9:$C$11,Assumptions!$A$9:$A$11,input!$D17)*input!K$301</f>
        <v>8.892923915905051</v>
      </c>
      <c r="L17" s="11">
        <f>'Final Prices IND without CO2 '!L17+SUMIFS(Assumptions!$C$9:$C$11,Assumptions!$A$9:$A$11,input!$D17)*input!L$301</f>
        <v>7.9286018282066051</v>
      </c>
      <c r="M17" s="11">
        <f>'Final Prices IND without CO2 '!M17+SUMIFS(Assumptions!$C$9:$C$11,Assumptions!$A$9:$A$11,input!$D17)*input!M$301</f>
        <v>7.6934243658720742</v>
      </c>
      <c r="N17" s="11">
        <f>'Final Prices IND without CO2 '!N17+SUMIFS(Assumptions!$C$9:$C$11,Assumptions!$A$9:$A$11,input!$D17)*input!N$301</f>
        <v>9.7168967072468142</v>
      </c>
      <c r="O17" s="11">
        <f>'Final Prices IND without CO2 '!O17+SUMIFS(Assumptions!$C$9:$C$11,Assumptions!$A$9:$A$11,input!$D17)*input!O$301</f>
        <v>9.8900649286988038</v>
      </c>
      <c r="P17" s="11">
        <f>'Final Prices IND without CO2 '!P17+SUMIFS(Assumptions!$C$9:$C$11,Assumptions!$A$9:$A$11,input!$D17)*input!P$301</f>
        <v>16.635849794397203</v>
      </c>
      <c r="Q17" s="11">
        <f>'Final Prices IND without CO2 '!Q17+SUMIFS(Assumptions!$C$9:$C$11,Assumptions!$A$9:$A$11,input!$D17)*input!Q$301</f>
        <v>9.2685485708130315</v>
      </c>
      <c r="R17" s="11">
        <f>'Final Prices IND without CO2 '!R17+SUMIFS(Assumptions!$C$9:$C$11,Assumptions!$A$9:$A$11,input!$D17)*input!R$301</f>
        <v>22.961300788189391</v>
      </c>
      <c r="S17" s="11">
        <f>'Final Prices IND without CO2 '!S17+SUMIFS(Assumptions!$C$9:$C$11,Assumptions!$A$9:$A$11,input!$D17)*input!S$301</f>
        <v>18.347380297742831</v>
      </c>
      <c r="T17" s="11">
        <f>'Final Prices IND without CO2 '!T17+SUMIFS(Assumptions!$C$9:$C$11,Assumptions!$A$9:$A$11,input!$D17)*input!T$301</f>
        <v>23.133935667861191</v>
      </c>
      <c r="U17" s="11">
        <f>'Final Prices IND without CO2 '!U17+SUMIFS(Assumptions!$C$9:$C$11,Assumptions!$A$9:$A$11,input!$D17)*input!U$301</f>
        <v>27.760272888756258</v>
      </c>
      <c r="V17" s="11">
        <f>'Final Prices IND without CO2 '!V17+SUMIFS(Assumptions!$C$9:$C$11,Assumptions!$A$9:$A$11,input!$D17)*input!V$301</f>
        <v>30.49001279485217</v>
      </c>
      <c r="W17" s="11">
        <f>'Final Prices IND without CO2 '!W17+SUMIFS(Assumptions!$C$9:$C$11,Assumptions!$A$9:$A$11,input!$D17)*input!W$301</f>
        <v>23.771895303517844</v>
      </c>
      <c r="X17" s="11">
        <f>'Final Prices IND without CO2 '!X17+SUMIFS(Assumptions!$C$9:$C$11,Assumptions!$A$9:$A$11,input!$D17)*input!X$301</f>
        <v>22.117187138011069</v>
      </c>
      <c r="Y17" s="11">
        <f>'Final Prices IND without CO2 '!Y17+SUMIFS(Assumptions!$C$9:$C$11,Assumptions!$A$9:$A$11,input!$D17)*input!Y$301</f>
        <v>17.088400110576568</v>
      </c>
      <c r="Z17" s="11">
        <f>'Final Prices IND without CO2 '!Z17+SUMIFS(Assumptions!$C$9:$C$11,Assumptions!$A$9:$A$11,input!$D17)*input!Z$301</f>
        <v>30.670944499055707</v>
      </c>
      <c r="AA17" s="11">
        <f>'Final Prices IND without CO2 '!AA17+SUMIFS(Assumptions!$C$9:$C$11,Assumptions!$A$9:$A$11,input!$D17)*input!AA$301</f>
        <v>32.545815250293664</v>
      </c>
      <c r="AB17" s="11">
        <f>'Final Prices IND without CO2 '!AB17+SUMIFS(Assumptions!$C$9:$C$11,Assumptions!$A$9:$A$11,input!$D17)*input!AB$301</f>
        <v>35.60140298389797</v>
      </c>
      <c r="AC17" s="11">
        <f>'Final Prices IND without CO2 '!AC17+SUMIFS(Assumptions!$C$9:$C$11,Assumptions!$A$9:$A$11,input!$D17)*input!AC$301</f>
        <v>34.278835561298308</v>
      </c>
      <c r="AD17" s="11">
        <f>'Final Prices IND without CO2 '!AD17+SUMIFS(Assumptions!$C$9:$C$11,Assumptions!$A$9:$A$11,input!$D17)*input!AD$301</f>
        <v>31.41220301502489</v>
      </c>
      <c r="AE17" s="11">
        <f>'Final Prices IND without CO2 '!AE17+SUMIFS(Assumptions!$C$9:$C$11,Assumptions!$A$9:$A$11,input!$D17)*input!AE$301</f>
        <v>30.509799424903033</v>
      </c>
      <c r="AF17" s="11">
        <f>'Final Prices IND without CO2 '!AF17+SUMIFS(Assumptions!$C$9:$C$11,Assumptions!$A$9:$A$11,input!$D17)*input!AF$301</f>
        <v>32.133579239521239</v>
      </c>
      <c r="AG17" s="11">
        <f>'Final Prices IND without CO2 '!AG17+SUMIFS(Assumptions!$C$9:$C$11,Assumptions!$A$9:$A$11,input!$D17)*input!AG$301</f>
        <v>33.713647206824518</v>
      </c>
      <c r="AH17" s="11">
        <f>'Final Prices IND without CO2 '!AH17+SUMIFS(Assumptions!$C$9:$C$11,Assumptions!$A$9:$A$11,input!$D17)*input!AH$301</f>
        <v>35.667062576557171</v>
      </c>
      <c r="AI17" s="11">
        <f>'Final Prices IND without CO2 '!AI17+SUMIFS(Assumptions!$C$9:$C$11,Assumptions!$A$9:$A$11,input!$D17)*input!AI$301</f>
        <v>37.560275416653859</v>
      </c>
      <c r="AJ17" s="11">
        <f>'Final Prices IND without CO2 '!AJ17+SUMIFS(Assumptions!$C$9:$C$11,Assumptions!$A$9:$A$11,input!$D17)*input!AJ$301</f>
        <v>39.394042345495549</v>
      </c>
      <c r="AK17" s="11">
        <f>'Final Prices IND without CO2 '!AK17+SUMIFS(Assumptions!$C$9:$C$11,Assumptions!$A$9:$A$11,input!$D17)*input!AK$301</f>
        <v>41.184068776051241</v>
      </c>
      <c r="AL17" s="11">
        <f>'Final Prices IND without CO2 '!AL17+SUMIFS(Assumptions!$C$9:$C$11,Assumptions!$A$9:$A$11,input!$D17)*input!AL$301</f>
        <v>42.916986785607747</v>
      </c>
      <c r="AM17" s="11">
        <f>'Final Prices IND without CO2 '!AM17+SUMIFS(Assumptions!$C$9:$C$11,Assumptions!$A$9:$A$11,input!$D17)*input!AM$301</f>
        <v>44.600226902543469</v>
      </c>
      <c r="AN17" s="11">
        <f>'Final Prices IND without CO2 '!AN17+SUMIFS(Assumptions!$C$9:$C$11,Assumptions!$A$9:$A$11,input!$D17)*input!AN$301</f>
        <v>46.23315738823274</v>
      </c>
      <c r="AO17" s="11">
        <f>'Final Prices IND without CO2 '!AO17+SUMIFS(Assumptions!$C$9:$C$11,Assumptions!$A$9:$A$11,input!$D17)*input!AO$301</f>
        <v>46.417796943155764</v>
      </c>
      <c r="AP17" s="11">
        <f>'Final Prices IND without CO2 '!AP17+SUMIFS(Assumptions!$C$9:$C$11,Assumptions!$A$9:$A$11,input!$D17)*input!AP$301</f>
        <v>46.61146845888463</v>
      </c>
      <c r="AQ17" s="11">
        <f>'Final Prices IND without CO2 '!AQ17+SUMIFS(Assumptions!$C$9:$C$11,Assumptions!$A$9:$A$11,input!$D17)*input!AQ$301</f>
        <v>46.809648202965846</v>
      </c>
      <c r="AR17" s="11">
        <f>'Final Prices IND without CO2 '!AR17+SUMIFS(Assumptions!$C$9:$C$11,Assumptions!$A$9:$A$11,input!$D17)*input!AR$301</f>
        <v>47.00136132745611</v>
      </c>
      <c r="AS17" s="11">
        <f>'Final Prices IND without CO2 '!AS17+SUMIFS(Assumptions!$C$9:$C$11,Assumptions!$A$9:$A$11,input!$D17)*input!AS$301</f>
        <v>47.198727196446782</v>
      </c>
      <c r="AT17" s="11">
        <f>'Final Prices IND without CO2 '!AT17+SUMIFS(Assumptions!$C$9:$C$11,Assumptions!$A$9:$A$11,input!$D17)*input!AT$301</f>
        <v>47.302980937130755</v>
      </c>
      <c r="AU17" s="11">
        <f>'Final Prices IND without CO2 '!AU17+SUMIFS(Assumptions!$C$9:$C$11,Assumptions!$A$9:$A$11,input!$D17)*input!AU$301</f>
        <v>47.330825786159529</v>
      </c>
      <c r="AV17" s="11">
        <f>'Final Prices IND without CO2 '!AV17+SUMIFS(Assumptions!$C$9:$C$11,Assumptions!$A$9:$A$11,input!$D17)*input!AV$301</f>
        <v>47.361898684373529</v>
      </c>
      <c r="AW17" s="11">
        <f>'Final Prices IND without CO2 '!AW17+SUMIFS(Assumptions!$C$9:$C$11,Assumptions!$A$9:$A$11,input!$D17)*input!AW$301</f>
        <v>47.392571811107508</v>
      </c>
      <c r="AX17" s="11">
        <f>'Final Prices IND without CO2 '!AX17+SUMIFS(Assumptions!$C$9:$C$11,Assumptions!$A$9:$A$11,input!$D17)*input!AX$301</f>
        <v>47.427037630293761</v>
      </c>
      <c r="AY17" s="11">
        <f>'Final Prices IND without CO2 '!AY17+SUMIFS(Assumptions!$C$9:$C$11,Assumptions!$A$9:$A$11,input!$D17)*input!AY$301</f>
        <v>47.337135525136489</v>
      </c>
      <c r="AZ17" s="11">
        <f>'Final Prices IND without CO2 '!AZ17+SUMIFS(Assumptions!$C$9:$C$11,Assumptions!$A$9:$A$11,input!$D17)*input!AZ$301</f>
        <v>47.27417832855204</v>
      </c>
      <c r="BA17" s="11">
        <f>'Final Prices IND without CO2 '!BA17+SUMIFS(Assumptions!$C$9:$C$11,Assumptions!$A$9:$A$11,input!$D17)*input!BA$301</f>
        <v>47.170284281470089</v>
      </c>
      <c r="BB17" s="11">
        <f>'Final Prices IND without CO2 '!BB17+SUMIFS(Assumptions!$C$9:$C$11,Assumptions!$A$9:$A$11,input!$D17)*input!BB$301</f>
        <v>47.022257930419102</v>
      </c>
      <c r="BC17" s="11">
        <f>'Final Prices IND without CO2 '!BC17+SUMIFS(Assumptions!$C$9:$C$11,Assumptions!$A$9:$A$11,input!$D17)*input!BC$301</f>
        <v>46.834799031973006</v>
      </c>
      <c r="BD17" s="11">
        <f>'Final Prices IND without CO2 '!BD17+SUMIFS(Assumptions!$C$9:$C$11,Assumptions!$A$9:$A$11,input!$D17)*input!BD$301</f>
        <v>46.632267604454199</v>
      </c>
      <c r="BE17" s="11">
        <f>'Final Prices IND without CO2 '!BE17+SUMIFS(Assumptions!$C$9:$C$11,Assumptions!$A$9:$A$11,input!$D17)*input!BE$301</f>
        <v>46.382714400005753</v>
      </c>
      <c r="BF17" s="11">
        <f>'Final Prices IND without CO2 '!BF17+SUMIFS(Assumptions!$C$9:$C$11,Assumptions!$A$9:$A$11,input!$D17)*input!BF$301</f>
        <v>46.10087206571724</v>
      </c>
      <c r="BG17" s="11">
        <f>'Final Prices IND without CO2 '!BG17+SUMIFS(Assumptions!$C$9:$C$11,Assumptions!$A$9:$A$11,input!$D17)*input!BG$301</f>
        <v>45.788207301722395</v>
      </c>
      <c r="BH17" s="11">
        <f>'Final Prices IND without CO2 '!BH17+SUMIFS(Assumptions!$C$9:$C$11,Assumptions!$A$9:$A$11,input!$D17)*input!BH$301</f>
        <v>45.442619112531318</v>
      </c>
    </row>
    <row r="18" spans="1:60" x14ac:dyDescent="0.3">
      <c r="A18" s="9" t="s">
        <v>148</v>
      </c>
      <c r="B18" s="36" t="s">
        <v>47</v>
      </c>
      <c r="C18" s="9" t="s">
        <v>39</v>
      </c>
      <c r="D18" s="36" t="s">
        <v>81</v>
      </c>
      <c r="E18" s="36" t="s">
        <v>79</v>
      </c>
      <c r="F18" s="36" t="s">
        <v>90</v>
      </c>
      <c r="G18" s="36" t="s">
        <v>90</v>
      </c>
      <c r="H18" s="36" t="s">
        <v>80</v>
      </c>
      <c r="I18" s="9" t="s">
        <v>145</v>
      </c>
      <c r="J18" s="11">
        <f>'Final Prices IND without CO2 '!J18+SUMIFS(Assumptions!$C$9:$C$11,Assumptions!$A$9:$A$11,input!$D18)*input!J$301</f>
        <v>7.1320961838401455</v>
      </c>
      <c r="K18" s="11">
        <f>'Final Prices IND without CO2 '!K18+SUMIFS(Assumptions!$C$9:$C$11,Assumptions!$A$9:$A$11,input!$D18)*input!K$301</f>
        <v>8.2290914570170699</v>
      </c>
      <c r="L18" s="11">
        <f>'Final Prices IND without CO2 '!L18+SUMIFS(Assumptions!$C$9:$C$11,Assumptions!$A$9:$A$11,input!$D18)*input!L$301</f>
        <v>7.2255895287271805</v>
      </c>
      <c r="M18" s="11">
        <f>'Final Prices IND without CO2 '!M18+SUMIFS(Assumptions!$C$9:$C$11,Assumptions!$A$9:$A$11,input!$D18)*input!M$301</f>
        <v>6.9323616438356446</v>
      </c>
      <c r="N18" s="11">
        <f>'Final Prices IND without CO2 '!N18+SUMIFS(Assumptions!$C$9:$C$11,Assumptions!$A$9:$A$11,input!$D18)*input!N$301</f>
        <v>8.1952409214151825</v>
      </c>
      <c r="O18" s="11">
        <f>'Final Prices IND without CO2 '!O18+SUMIFS(Assumptions!$C$9:$C$11,Assumptions!$A$9:$A$11,input!$D18)*input!O$301</f>
        <v>9.5320115571701631</v>
      </c>
      <c r="P18" s="11">
        <f>'Final Prices IND without CO2 '!P18+SUMIFS(Assumptions!$C$9:$C$11,Assumptions!$A$9:$A$11,input!$D18)*input!P$301</f>
        <v>15.677615974956002</v>
      </c>
      <c r="Q18" s="11">
        <f>'Final Prices IND without CO2 '!Q18+SUMIFS(Assumptions!$C$9:$C$11,Assumptions!$A$9:$A$11,input!$D18)*input!Q$301</f>
        <v>8.5160798482245372</v>
      </c>
      <c r="R18" s="11">
        <f>'Final Prices IND without CO2 '!R18+SUMIFS(Assumptions!$C$9:$C$11,Assumptions!$A$9:$A$11,input!$D18)*input!R$301</f>
        <v>21.457498343478019</v>
      </c>
      <c r="S18" s="11">
        <f>'Final Prices IND without CO2 '!S18+SUMIFS(Assumptions!$C$9:$C$11,Assumptions!$A$9:$A$11,input!$D18)*input!S$301</f>
        <v>16.900359855489921</v>
      </c>
      <c r="T18" s="11">
        <f>'Final Prices IND without CO2 '!T18+SUMIFS(Assumptions!$C$9:$C$11,Assumptions!$A$9:$A$11,input!$D18)*input!T$301</f>
        <v>21.003367117657241</v>
      </c>
      <c r="U18" s="11">
        <f>'Final Prices IND without CO2 '!U18+SUMIFS(Assumptions!$C$9:$C$11,Assumptions!$A$9:$A$11,input!$D18)*input!U$301</f>
        <v>24.83084380869262</v>
      </c>
      <c r="V18" s="11">
        <f>'Final Prices IND without CO2 '!V18+SUMIFS(Assumptions!$C$9:$C$11,Assumptions!$A$9:$A$11,input!$D18)*input!V$301</f>
        <v>26.972468729081317</v>
      </c>
      <c r="W18" s="11">
        <f>'Final Prices IND without CO2 '!W18+SUMIFS(Assumptions!$C$9:$C$11,Assumptions!$A$9:$A$11,input!$D18)*input!W$301</f>
        <v>20.97383369512325</v>
      </c>
      <c r="X18" s="11">
        <f>'Final Prices IND without CO2 '!X18+SUMIFS(Assumptions!$C$9:$C$11,Assumptions!$A$9:$A$11,input!$D18)*input!X$301</f>
        <v>19.592820938955594</v>
      </c>
      <c r="Y18" s="11">
        <f>'Final Prices IND without CO2 '!Y18+SUMIFS(Assumptions!$C$9:$C$11,Assumptions!$A$9:$A$11,input!$D18)*input!Y$301</f>
        <v>15.271417436424825</v>
      </c>
      <c r="Z18" s="11">
        <f>'Final Prices IND without CO2 '!Z18+SUMIFS(Assumptions!$C$9:$C$11,Assumptions!$A$9:$A$11,input!$D18)*input!Z$301</f>
        <v>27.036294326093117</v>
      </c>
      <c r="AA18" s="11">
        <f>'Final Prices IND without CO2 '!AA18+SUMIFS(Assumptions!$C$9:$C$11,Assumptions!$A$9:$A$11,input!$D18)*input!AA$301</f>
        <v>28.702706757520396</v>
      </c>
      <c r="AB18" s="11">
        <f>'Final Prices IND without CO2 '!AB18+SUMIFS(Assumptions!$C$9:$C$11,Assumptions!$A$9:$A$11,input!$D18)*input!AB$301</f>
        <v>31.701797215029909</v>
      </c>
      <c r="AC18" s="11">
        <f>'Final Prices IND without CO2 '!AC18+SUMIFS(Assumptions!$C$9:$C$11,Assumptions!$A$9:$A$11,input!$D18)*input!AC$301</f>
        <v>30.599077770131931</v>
      </c>
      <c r="AD18" s="11">
        <f>'Final Prices IND without CO2 '!AD18+SUMIFS(Assumptions!$C$9:$C$11,Assumptions!$A$9:$A$11,input!$D18)*input!AD$301</f>
        <v>28.093996367384204</v>
      </c>
      <c r="AE18" s="11">
        <f>'Final Prices IND without CO2 '!AE18+SUMIFS(Assumptions!$C$9:$C$11,Assumptions!$A$9:$A$11,input!$D18)*input!AE$301</f>
        <v>27.309320582256074</v>
      </c>
      <c r="AF18" s="11">
        <f>'Final Prices IND without CO2 '!AF18+SUMIFS(Assumptions!$C$9:$C$11,Assumptions!$A$9:$A$11,input!$D18)*input!AF$301</f>
        <v>28.920265782374091</v>
      </c>
      <c r="AG18" s="11">
        <f>'Final Prices IND without CO2 '!AG18+SUMIFS(Assumptions!$C$9:$C$11,Assumptions!$A$9:$A$11,input!$D18)*input!AG$301</f>
        <v>30.48558460929527</v>
      </c>
      <c r="AH18" s="11">
        <f>'Final Prices IND without CO2 '!AH18+SUMIFS(Assumptions!$C$9:$C$11,Assumptions!$A$9:$A$11,input!$D18)*input!AH$301</f>
        <v>32.423624517337402</v>
      </c>
      <c r="AI18" s="11">
        <f>'Final Prices IND without CO2 '!AI18+SUMIFS(Assumptions!$C$9:$C$11,Assumptions!$A$9:$A$11,input!$D18)*input!AI$301</f>
        <v>34.300465604543014</v>
      </c>
      <c r="AJ18" s="11">
        <f>'Final Prices IND without CO2 '!AJ18+SUMIFS(Assumptions!$C$9:$C$11,Assumptions!$A$9:$A$11,input!$D18)*input!AJ$301</f>
        <v>36.116781889447857</v>
      </c>
      <c r="AK18" s="11">
        <f>'Final Prices IND without CO2 '!AK18+SUMIFS(Assumptions!$C$9:$C$11,Assumptions!$A$9:$A$11,input!$D18)*input!AK$301</f>
        <v>37.886605907326782</v>
      </c>
      <c r="AL18" s="11">
        <f>'Final Prices IND without CO2 '!AL18+SUMIFS(Assumptions!$C$9:$C$11,Assumptions!$A$9:$A$11,input!$D18)*input!AL$301</f>
        <v>39.598437611730702</v>
      </c>
      <c r="AM18" s="11">
        <f>'Final Prices IND without CO2 '!AM18+SUMIFS(Assumptions!$C$9:$C$11,Assumptions!$A$9:$A$11,input!$D18)*input!AM$301</f>
        <v>41.258858186524286</v>
      </c>
      <c r="AN18" s="11">
        <f>'Final Prices IND without CO2 '!AN18+SUMIFS(Assumptions!$C$9:$C$11,Assumptions!$A$9:$A$11,input!$D18)*input!AN$301</f>
        <v>42.867546257181019</v>
      </c>
      <c r="AO18" s="11">
        <f>'Final Prices IND without CO2 '!AO18+SUMIFS(Assumptions!$C$9:$C$11,Assumptions!$A$9:$A$11,input!$D18)*input!AO$301</f>
        <v>43.02818269975424</v>
      </c>
      <c r="AP18" s="11">
        <f>'Final Prices IND without CO2 '!AP18+SUMIFS(Assumptions!$C$9:$C$11,Assumptions!$A$9:$A$11,input!$D18)*input!AP$301</f>
        <v>43.196580635863221</v>
      </c>
      <c r="AQ18" s="11">
        <f>'Final Prices IND without CO2 '!AQ18+SUMIFS(Assumptions!$C$9:$C$11,Assumptions!$A$9:$A$11,input!$D18)*input!AQ$301</f>
        <v>43.368924990308727</v>
      </c>
      <c r="AR18" s="11">
        <f>'Final Prices IND without CO2 '!AR18+SUMIFS(Assumptions!$C$9:$C$11,Assumptions!$A$9:$A$11,input!$D18)*input!AR$301</f>
        <v>43.535478532297589</v>
      </c>
      <c r="AS18" s="11">
        <f>'Final Prices IND without CO2 '!AS18+SUMIFS(Assumptions!$C$9:$C$11,Assumptions!$A$9:$A$11,input!$D18)*input!AS$301</f>
        <v>43.707135611137872</v>
      </c>
      <c r="AT18" s="11">
        <f>'Final Prices IND without CO2 '!AT18+SUMIFS(Assumptions!$C$9:$C$11,Assumptions!$A$9:$A$11,input!$D18)*input!AT$301</f>
        <v>43.797280747958865</v>
      </c>
      <c r="AU18" s="11">
        <f>'Final Prices IND without CO2 '!AU18+SUMIFS(Assumptions!$C$9:$C$11,Assumptions!$A$9:$A$11,input!$D18)*input!AU$301</f>
        <v>43.820698387351683</v>
      </c>
      <c r="AV18" s="11">
        <f>'Final Prices IND without CO2 '!AV18+SUMIFS(Assumptions!$C$9:$C$11,Assumptions!$A$9:$A$11,input!$D18)*input!AV$301</f>
        <v>43.846922100483994</v>
      </c>
      <c r="AW18" s="11">
        <f>'Final Prices IND without CO2 '!AW18+SUMIFS(Assumptions!$C$9:$C$11,Assumptions!$A$9:$A$11,input!$D18)*input!AW$301</f>
        <v>43.872808988684298</v>
      </c>
      <c r="AX18" s="11">
        <f>'Final Prices IND without CO2 '!AX18+SUMIFS(Assumptions!$C$9:$C$11,Assumptions!$A$9:$A$11,input!$D18)*input!AX$301</f>
        <v>43.902045004407711</v>
      </c>
      <c r="AY18" s="11">
        <f>'Final Prices IND without CO2 '!AY18+SUMIFS(Assumptions!$C$9:$C$11,Assumptions!$A$9:$A$11,input!$D18)*input!AY$301</f>
        <v>43.81684444507902</v>
      </c>
      <c r="AZ18" s="11">
        <f>'Final Prices IND without CO2 '!AZ18+SUMIFS(Assumptions!$C$9:$C$11,Assumptions!$A$9:$A$11,input!$D18)*input!AZ$301</f>
        <v>43.756351428564443</v>
      </c>
      <c r="BA18" s="11">
        <f>'Final Prices IND without CO2 '!BA18+SUMIFS(Assumptions!$C$9:$C$11,Assumptions!$A$9:$A$11,input!$D18)*input!BA$301</f>
        <v>43.658144682466968</v>
      </c>
      <c r="BB18" s="11">
        <f>'Final Prices IND without CO2 '!BB18+SUMIFS(Assumptions!$C$9:$C$11,Assumptions!$A$9:$A$11,input!$D18)*input!BB$301</f>
        <v>43.51924769527654</v>
      </c>
      <c r="BC18" s="11">
        <f>'Final Prices IND without CO2 '!BC18+SUMIFS(Assumptions!$C$9:$C$11,Assumptions!$A$9:$A$11,input!$D18)*input!BC$301</f>
        <v>43.34401351979804</v>
      </c>
      <c r="BD18" s="11">
        <f>'Final Prices IND without CO2 '!BD18+SUMIFS(Assumptions!$C$9:$C$11,Assumptions!$A$9:$A$11,input!$D18)*input!BD$301</f>
        <v>43.154839291514904</v>
      </c>
      <c r="BE18" s="11">
        <f>'Final Prices IND without CO2 '!BE18+SUMIFS(Assumptions!$C$9:$C$11,Assumptions!$A$9:$A$11,input!$D18)*input!BE$301</f>
        <v>42.922326291928641</v>
      </c>
      <c r="BF18" s="11">
        <f>'Final Prices IND without CO2 '!BF18+SUMIFS(Assumptions!$C$9:$C$11,Assumptions!$A$9:$A$11,input!$D18)*input!BF$301</f>
        <v>42.660027808652082</v>
      </c>
      <c r="BG18" s="11">
        <f>'Final Prices IND without CO2 '!BG18+SUMIFS(Assumptions!$C$9:$C$11,Assumptions!$A$9:$A$11,input!$D18)*input!BG$301</f>
        <v>42.369297738681979</v>
      </c>
      <c r="BH18" s="11">
        <f>'Final Prices IND without CO2 '!BH18+SUMIFS(Assumptions!$C$9:$C$11,Assumptions!$A$9:$A$11,input!$D18)*input!BH$301</f>
        <v>42.048194157411267</v>
      </c>
    </row>
    <row r="19" spans="1:60" x14ac:dyDescent="0.3">
      <c r="A19" s="9" t="s">
        <v>148</v>
      </c>
      <c r="B19" s="36" t="s">
        <v>47</v>
      </c>
      <c r="C19" s="9" t="s">
        <v>41</v>
      </c>
      <c r="D19" s="36" t="s">
        <v>81</v>
      </c>
      <c r="E19" s="36" t="s">
        <v>79</v>
      </c>
      <c r="F19" s="36" t="s">
        <v>90</v>
      </c>
      <c r="G19" s="36" t="s">
        <v>90</v>
      </c>
      <c r="H19" s="36" t="s">
        <v>80</v>
      </c>
      <c r="I19" s="9" t="s">
        <v>145</v>
      </c>
      <c r="J19" s="11">
        <f>'Final Prices IND without CO2 '!J19+SUMIFS(Assumptions!$C$9:$C$11,Assumptions!$A$9:$A$11,input!$D19)*input!J$301</f>
        <v>10.261747893049932</v>
      </c>
      <c r="K19" s="11">
        <f>'Final Prices IND without CO2 '!K19+SUMIFS(Assumptions!$C$9:$C$11,Assumptions!$A$9:$A$11,input!$D19)*input!K$301</f>
        <v>12.966731529398842</v>
      </c>
      <c r="L19" s="11">
        <f>'Final Prices IND without CO2 '!L19+SUMIFS(Assumptions!$C$9:$C$11,Assumptions!$A$9:$A$11,input!$D19)*input!L$301</f>
        <v>11.564729154891317</v>
      </c>
      <c r="M19" s="11">
        <f>'Final Prices IND without CO2 '!M19+SUMIFS(Assumptions!$C$9:$C$11,Assumptions!$A$9:$A$11,input!$D19)*input!M$301</f>
        <v>10.480110896675599</v>
      </c>
      <c r="N19" s="11">
        <f>'Final Prices IND without CO2 '!N19+SUMIFS(Assumptions!$C$9:$C$11,Assumptions!$A$9:$A$11,input!$D19)*input!N$301</f>
        <v>11.888854761612208</v>
      </c>
      <c r="O19" s="11">
        <f>'Final Prices IND without CO2 '!O19+SUMIFS(Assumptions!$C$9:$C$11,Assumptions!$A$9:$A$11,input!$D19)*input!O$301</f>
        <v>15.309434474234726</v>
      </c>
      <c r="P19" s="11">
        <f>'Final Prices IND without CO2 '!P19+SUMIFS(Assumptions!$C$9:$C$11,Assumptions!$A$9:$A$11,input!$D19)*input!P$301</f>
        <v>21.948124849243541</v>
      </c>
      <c r="Q19" s="11">
        <f>'Final Prices IND without CO2 '!Q19+SUMIFS(Assumptions!$C$9:$C$11,Assumptions!$A$9:$A$11,input!$D19)*input!Q$301</f>
        <v>14.191297222660987</v>
      </c>
      <c r="R19" s="11">
        <f>'Final Prices IND without CO2 '!R19+SUMIFS(Assumptions!$C$9:$C$11,Assumptions!$A$9:$A$11,input!$D19)*input!R$301</f>
        <v>30.191393231034059</v>
      </c>
      <c r="S19" s="11">
        <f>'Final Prices IND without CO2 '!S19+SUMIFS(Assumptions!$C$9:$C$11,Assumptions!$A$9:$A$11,input!$D19)*input!S$301</f>
        <v>26.962044387282162</v>
      </c>
      <c r="T19" s="11">
        <f>'Final Prices IND without CO2 '!T19+SUMIFS(Assumptions!$C$9:$C$11,Assumptions!$A$9:$A$11,input!$D19)*input!T$301</f>
        <v>25.224824882152536</v>
      </c>
      <c r="U19" s="11">
        <f>'Final Prices IND without CO2 '!U19+SUMIFS(Assumptions!$C$9:$C$11,Assumptions!$A$9:$A$11,input!$D19)*input!U$301</f>
        <v>24.62414378657931</v>
      </c>
      <c r="V19" s="11">
        <f>'Final Prices IND without CO2 '!V19+SUMIFS(Assumptions!$C$9:$C$11,Assumptions!$A$9:$A$11,input!$D19)*input!V$301</f>
        <v>20.032571647480065</v>
      </c>
      <c r="W19" s="11">
        <f>'Final Prices IND without CO2 '!W19+SUMIFS(Assumptions!$C$9:$C$11,Assumptions!$A$9:$A$11,input!$D19)*input!W$301</f>
        <v>16.659855672761108</v>
      </c>
      <c r="X19" s="11">
        <f>'Final Prices IND without CO2 '!X19+SUMIFS(Assumptions!$C$9:$C$11,Assumptions!$A$9:$A$11,input!$D19)*input!X$301</f>
        <v>16.728345393264917</v>
      </c>
      <c r="Y19" s="11">
        <f>'Final Prices IND without CO2 '!Y19+SUMIFS(Assumptions!$C$9:$C$11,Assumptions!$A$9:$A$11,input!$D19)*input!Y$301</f>
        <v>17.355990886588224</v>
      </c>
      <c r="Z19" s="11">
        <f>'Final Prices IND without CO2 '!Z19+SUMIFS(Assumptions!$C$9:$C$11,Assumptions!$A$9:$A$11,input!$D19)*input!Z$301</f>
        <v>15.708207616555313</v>
      </c>
      <c r="AA19" s="11">
        <f>'Final Prices IND without CO2 '!AA19+SUMIFS(Assumptions!$C$9:$C$11,Assumptions!$A$9:$A$11,input!$D19)*input!AA$301</f>
        <v>16.724919578950907</v>
      </c>
      <c r="AB19" s="11">
        <f>'Final Prices IND without CO2 '!AB19+SUMIFS(Assumptions!$C$9:$C$11,Assumptions!$A$9:$A$11,input!$D19)*input!AB$301</f>
        <v>19.547925403277464</v>
      </c>
      <c r="AC19" s="11">
        <f>'Final Prices IND without CO2 '!AC19+SUMIFS(Assumptions!$C$9:$C$11,Assumptions!$A$9:$A$11,input!$D19)*input!AC$301</f>
        <v>19.130404488033619</v>
      </c>
      <c r="AD19" s="11">
        <f>'Final Prices IND without CO2 '!AD19+SUMIFS(Assumptions!$C$9:$C$11,Assumptions!$A$9:$A$11,input!$D19)*input!AD$301</f>
        <v>17.752166800331313</v>
      </c>
      <c r="AE19" s="11">
        <f>'Final Prices IND without CO2 '!AE19+SUMIFS(Assumptions!$C$9:$C$11,Assumptions!$A$9:$A$11,input!$D19)*input!AE$301</f>
        <v>17.334412374791821</v>
      </c>
      <c r="AF19" s="11">
        <f>'Final Prices IND without CO2 '!AF19+SUMIFS(Assumptions!$C$9:$C$11,Assumptions!$A$9:$A$11,input!$D19)*input!AF$301</f>
        <v>18.905356028950013</v>
      </c>
      <c r="AG19" s="11">
        <f>'Final Prices IND without CO2 '!AG19+SUMIFS(Assumptions!$C$9:$C$11,Assumptions!$A$9:$A$11,input!$D19)*input!AG$301</f>
        <v>20.424706321572501</v>
      </c>
      <c r="AH19" s="11">
        <f>'Final Prices IND without CO2 '!AH19+SUMIFS(Assumptions!$C$9:$C$11,Assumptions!$A$9:$A$11,input!$D19)*input!AH$301</f>
        <v>22.314825644430108</v>
      </c>
      <c r="AI19" s="11">
        <f>'Final Prices IND without CO2 '!AI19+SUMIFS(Assumptions!$C$9:$C$11,Assumptions!$A$9:$A$11,input!$D19)*input!AI$301</f>
        <v>24.14064101320022</v>
      </c>
      <c r="AJ19" s="11">
        <f>'Final Prices IND without CO2 '!AJ19+SUMIFS(Assumptions!$C$9:$C$11,Assumptions!$A$9:$A$11,input!$D19)*input!AJ$301</f>
        <v>25.902569008105516</v>
      </c>
      <c r="AK19" s="11">
        <f>'Final Prices IND without CO2 '!AK19+SUMIFS(Assumptions!$C$9:$C$11,Assumptions!$A$9:$A$11,input!$D19)*input!AK$301</f>
        <v>27.609428319161559</v>
      </c>
      <c r="AL19" s="11">
        <f>'Final Prices IND without CO2 '!AL19+SUMIFS(Assumptions!$C$9:$C$11,Assumptions!$A$9:$A$11,input!$D19)*input!AL$301</f>
        <v>29.255540495747077</v>
      </c>
      <c r="AM19" s="11">
        <f>'Final Prices IND without CO2 '!AM19+SUMIFS(Assumptions!$C$9:$C$11,Assumptions!$A$9:$A$11,input!$D19)*input!AM$301</f>
        <v>30.844839576103311</v>
      </c>
      <c r="AN19" s="11">
        <f>'Final Prices IND without CO2 '!AN19+SUMIFS(Assumptions!$C$9:$C$11,Assumptions!$A$9:$A$11,input!$D19)*input!AN$301</f>
        <v>32.377971495144656</v>
      </c>
      <c r="AO19" s="11">
        <f>'Final Prices IND without CO2 '!AO19+SUMIFS(Assumptions!$C$9:$C$11,Assumptions!$A$9:$A$11,input!$D19)*input!AO$301</f>
        <v>32.46379761896425</v>
      </c>
      <c r="AP19" s="11">
        <f>'Final Prices IND without CO2 '!AP19+SUMIFS(Assumptions!$C$9:$C$11,Assumptions!$A$9:$A$11,input!$D19)*input!AP$301</f>
        <v>32.553425580585923</v>
      </c>
      <c r="AQ19" s="11">
        <f>'Final Prices IND without CO2 '!AQ19+SUMIFS(Assumptions!$C$9:$C$11,Assumptions!$A$9:$A$11,input!$D19)*input!AQ$301</f>
        <v>32.645248971516118</v>
      </c>
      <c r="AR19" s="11">
        <f>'Final Prices IND without CO2 '!AR19+SUMIFS(Assumptions!$C$9:$C$11,Assumptions!$A$9:$A$11,input!$D19)*input!AR$301</f>
        <v>32.733387832974856</v>
      </c>
      <c r="AS19" s="11">
        <f>'Final Prices IND without CO2 '!AS19+SUMIFS(Assumptions!$C$9:$C$11,Assumptions!$A$9:$A$11,input!$D19)*input!AS$301</f>
        <v>32.82491851995843</v>
      </c>
      <c r="AT19" s="11">
        <f>'Final Prices IND without CO2 '!AT19+SUMIFS(Assumptions!$C$9:$C$11,Assumptions!$A$9:$A$11,input!$D19)*input!AT$301</f>
        <v>32.87109147780626</v>
      </c>
      <c r="AU19" s="11">
        <f>'Final Prices IND without CO2 '!AU19+SUMIFS(Assumptions!$C$9:$C$11,Assumptions!$A$9:$A$11,input!$D19)*input!AU$301</f>
        <v>32.880710866404428</v>
      </c>
      <c r="AV19" s="11">
        <f>'Final Prices IND without CO2 '!AV19+SUMIFS(Assumptions!$C$9:$C$11,Assumptions!$A$9:$A$11,input!$D19)*input!AV$301</f>
        <v>32.891821161061252</v>
      </c>
      <c r="AW19" s="11">
        <f>'Final Prices IND without CO2 '!AW19+SUMIFS(Assumptions!$C$9:$C$11,Assumptions!$A$9:$A$11,input!$D19)*input!AW$301</f>
        <v>32.902790815816289</v>
      </c>
      <c r="AX19" s="11">
        <f>'Final Prices IND without CO2 '!AX19+SUMIFS(Assumptions!$C$9:$C$11,Assumptions!$A$9:$A$11,input!$D19)*input!AX$301</f>
        <v>32.915727142633855</v>
      </c>
      <c r="AY19" s="11">
        <f>'Final Prices IND without CO2 '!AY19+SUMIFS(Assumptions!$C$9:$C$11,Assumptions!$A$9:$A$11,input!$D19)*input!AY$301</f>
        <v>32.8451798556369</v>
      </c>
      <c r="AZ19" s="11">
        <f>'Final Prices IND without CO2 '!AZ19+SUMIFS(Assumptions!$C$9:$C$11,Assumptions!$A$9:$A$11,input!$D19)*input!AZ$301</f>
        <v>32.792366930512408</v>
      </c>
      <c r="BA19" s="11">
        <f>'Final Prices IND without CO2 '!BA19+SUMIFS(Assumptions!$C$9:$C$11,Assumptions!$A$9:$A$11,input!$D19)*input!BA$301</f>
        <v>32.711885752386983</v>
      </c>
      <c r="BB19" s="11">
        <f>'Final Prices IND without CO2 '!BB19+SUMIFS(Assumptions!$C$9:$C$11,Assumptions!$A$9:$A$11,input!$D19)*input!BB$301</f>
        <v>32.601442184506233</v>
      </c>
      <c r="BC19" s="11">
        <f>'Final Prices IND without CO2 '!BC19+SUMIFS(Assumptions!$C$9:$C$11,Assumptions!$A$9:$A$11,input!$D19)*input!BC$301</f>
        <v>32.464308710659822</v>
      </c>
      <c r="BD19" s="11">
        <f>'Final Prices IND without CO2 '!BD19+SUMIFS(Assumptions!$C$9:$C$11,Assumptions!$A$9:$A$11,input!$D19)*input!BD$301</f>
        <v>32.316764764229866</v>
      </c>
      <c r="BE19" s="11">
        <f>'Final Prices IND without CO2 '!BE19+SUMIFS(Assumptions!$C$9:$C$11,Assumptions!$A$9:$A$11,input!$D19)*input!BE$301</f>
        <v>32.137360842282774</v>
      </c>
      <c r="BF19" s="11">
        <f>'Final Prices IND without CO2 '!BF19+SUMIFS(Assumptions!$C$9:$C$11,Assumptions!$A$9:$A$11,input!$D19)*input!BF$301</f>
        <v>31.9359745316683</v>
      </c>
      <c r="BG19" s="11">
        <f>'Final Prices IND without CO2 '!BG19+SUMIFS(Assumptions!$C$9:$C$11,Assumptions!$A$9:$A$11,input!$D19)*input!BG$301</f>
        <v>31.713608156699102</v>
      </c>
      <c r="BH19" s="11">
        <f>'Final Prices IND without CO2 '!BH19+SUMIFS(Assumptions!$C$9:$C$11,Assumptions!$A$9:$A$11,input!$D19)*input!BH$301</f>
        <v>31.468815567785825</v>
      </c>
    </row>
    <row r="20" spans="1:60" x14ac:dyDescent="0.3">
      <c r="A20" s="9" t="s">
        <v>148</v>
      </c>
      <c r="B20" s="36" t="s">
        <v>47</v>
      </c>
      <c r="C20" s="9" t="s">
        <v>43</v>
      </c>
      <c r="D20" s="36" t="s">
        <v>81</v>
      </c>
      <c r="E20" s="36" t="s">
        <v>79</v>
      </c>
      <c r="F20" s="36" t="s">
        <v>90</v>
      </c>
      <c r="G20" s="36" t="s">
        <v>90</v>
      </c>
      <c r="H20" s="36" t="s">
        <v>80</v>
      </c>
      <c r="I20" s="9" t="s">
        <v>145</v>
      </c>
      <c r="J20" s="11">
        <f>'Final Prices IND without CO2 '!J20+SUMIFS(Assumptions!$C$9:$C$11,Assumptions!$A$9:$A$11,input!$D20)*input!J$301</f>
        <v>7.05270214180024</v>
      </c>
      <c r="K20" s="11">
        <f>'Final Prices IND without CO2 '!K20+SUMIFS(Assumptions!$C$9:$C$11,Assumptions!$A$9:$A$11,input!$D20)*input!K$301</f>
        <v>7.1472055803606604</v>
      </c>
      <c r="L20" s="11">
        <f>'Final Prices IND without CO2 '!L20+SUMIFS(Assumptions!$C$9:$C$11,Assumptions!$A$9:$A$11,input!$D20)*input!L$301</f>
        <v>6.5910588855084304</v>
      </c>
      <c r="M20" s="11">
        <f>'Final Prices IND without CO2 '!M20+SUMIFS(Assumptions!$C$9:$C$11,Assumptions!$A$9:$A$11,input!$D20)*input!M$301</f>
        <v>6.4318458940111878</v>
      </c>
      <c r="N20" s="11">
        <f>'Final Prices IND without CO2 '!N20+SUMIFS(Assumptions!$C$9:$C$11,Assumptions!$A$9:$A$11,input!$D20)*input!N$301</f>
        <v>9.5996547362725924</v>
      </c>
      <c r="O20" s="11">
        <f>'Final Prices IND without CO2 '!O20+SUMIFS(Assumptions!$C$9:$C$11,Assumptions!$A$9:$A$11,input!$D20)*input!O$301</f>
        <v>10.59734278868264</v>
      </c>
      <c r="P20" s="11">
        <f>'Final Prices IND without CO2 '!P20+SUMIFS(Assumptions!$C$9:$C$11,Assumptions!$A$9:$A$11,input!$D20)*input!P$301</f>
        <v>16.022109616972973</v>
      </c>
      <c r="Q20" s="11">
        <f>'Final Prices IND without CO2 '!Q20+SUMIFS(Assumptions!$C$9:$C$11,Assumptions!$A$9:$A$11,input!$D20)*input!Q$301</f>
        <v>11.32900922457268</v>
      </c>
      <c r="R20" s="11">
        <f>'Final Prices IND without CO2 '!R20+SUMIFS(Assumptions!$C$9:$C$11,Assumptions!$A$9:$A$11,input!$D20)*input!R$301</f>
        <v>27.480648684682116</v>
      </c>
      <c r="S20" s="11">
        <f>'Final Prices IND without CO2 '!S20+SUMIFS(Assumptions!$C$9:$C$11,Assumptions!$A$9:$A$11,input!$D20)*input!S$301</f>
        <v>17.133030138320361</v>
      </c>
      <c r="T20" s="11">
        <f>'Final Prices IND without CO2 '!T20+SUMIFS(Assumptions!$C$9:$C$11,Assumptions!$A$9:$A$11,input!$D20)*input!T$301</f>
        <v>17.021000116812793</v>
      </c>
      <c r="U20" s="11">
        <f>'Final Prices IND without CO2 '!U20+SUMIFS(Assumptions!$C$9:$C$11,Assumptions!$A$9:$A$11,input!$D20)*input!U$301</f>
        <v>19.165996745269489</v>
      </c>
      <c r="V20" s="11">
        <f>'Final Prices IND without CO2 '!V20+SUMIFS(Assumptions!$C$9:$C$11,Assumptions!$A$9:$A$11,input!$D20)*input!V$301</f>
        <v>15.292576658355566</v>
      </c>
      <c r="W20" s="11">
        <f>'Final Prices IND without CO2 '!W20+SUMIFS(Assumptions!$C$9:$C$11,Assumptions!$A$9:$A$11,input!$D20)*input!W$301</f>
        <v>12.56235626429957</v>
      </c>
      <c r="X20" s="11">
        <f>'Final Prices IND without CO2 '!X20+SUMIFS(Assumptions!$C$9:$C$11,Assumptions!$A$9:$A$11,input!$D20)*input!X$301</f>
        <v>12.753113380554948</v>
      </c>
      <c r="Y20" s="11">
        <f>'Final Prices IND without CO2 '!Y20+SUMIFS(Assumptions!$C$9:$C$11,Assumptions!$A$9:$A$11,input!$D20)*input!Y$301</f>
        <v>13.370743841541779</v>
      </c>
      <c r="Z20" s="11">
        <f>'Final Prices IND without CO2 '!Z20+SUMIFS(Assumptions!$C$9:$C$11,Assumptions!$A$9:$A$11,input!$D20)*input!Z$301</f>
        <v>11.937296207719729</v>
      </c>
      <c r="AA20" s="11">
        <f>'Final Prices IND without CO2 '!AA20+SUMIFS(Assumptions!$C$9:$C$11,Assumptions!$A$9:$A$11,input!$D20)*input!AA$301</f>
        <v>12.737734851079493</v>
      </c>
      <c r="AB20" s="11">
        <f>'Final Prices IND without CO2 '!AB20+SUMIFS(Assumptions!$C$9:$C$11,Assumptions!$A$9:$A$11,input!$D20)*input!AB$301</f>
        <v>15.502125344395989</v>
      </c>
      <c r="AC20" s="11">
        <f>'Final Prices IND without CO2 '!AC20+SUMIFS(Assumptions!$C$9:$C$11,Assumptions!$A$9:$A$11,input!$D20)*input!AC$301</f>
        <v>15.312694398715555</v>
      </c>
      <c r="AD20" s="11">
        <f>'Final Prices IND without CO2 '!AD20+SUMIFS(Assumptions!$C$9:$C$11,Assumptions!$A$9:$A$11,input!$D20)*input!AD$301</f>
        <v>14.309562227945932</v>
      </c>
      <c r="AE20" s="11">
        <f>'Final Prices IND without CO2 '!AE20+SUMIFS(Assumptions!$C$9:$C$11,Assumptions!$A$9:$A$11,input!$D20)*input!AE$301</f>
        <v>14.013949164535429</v>
      </c>
      <c r="AF20" s="11">
        <f>'Final Prices IND without CO2 '!AF20+SUMIFS(Assumptions!$C$9:$C$11,Assumptions!$A$9:$A$11,input!$D20)*input!AF$301</f>
        <v>15.571577040848812</v>
      </c>
      <c r="AG20" s="11">
        <f>'Final Prices IND without CO2 '!AG20+SUMIFS(Assumptions!$C$9:$C$11,Assumptions!$A$9:$A$11,input!$D20)*input!AG$301</f>
        <v>17.07562525511694</v>
      </c>
      <c r="AH20" s="11">
        <f>'Final Prices IND without CO2 '!AH20+SUMIFS(Assumptions!$C$9:$C$11,Assumptions!$A$9:$A$11,input!$D20)*input!AH$301</f>
        <v>18.949792697835928</v>
      </c>
      <c r="AI20" s="11">
        <f>'Final Prices IND without CO2 '!AI20+SUMIFS(Assumptions!$C$9:$C$11,Assumptions!$A$9:$A$11,input!$D20)*input!AI$301</f>
        <v>20.758622544802918</v>
      </c>
      <c r="AJ20" s="11">
        <f>'Final Prices IND without CO2 '!AJ20+SUMIFS(Assumptions!$C$9:$C$11,Assumptions!$A$9:$A$11,input!$D20)*input!AJ$301</f>
        <v>22.502445679768037</v>
      </c>
      <c r="AK20" s="11">
        <f>'Final Prices IND without CO2 '!AK20+SUMIFS(Assumptions!$C$9:$C$11,Assumptions!$A$9:$A$11,input!$D20)*input!AK$301</f>
        <v>24.18834519969603</v>
      </c>
      <c r="AL20" s="11">
        <f>'Final Prices IND without CO2 '!AL20+SUMIFS(Assumptions!$C$9:$C$11,Assumptions!$A$9:$A$11,input!$D20)*input!AL$301</f>
        <v>25.812580555986287</v>
      </c>
      <c r="AM20" s="11">
        <f>'Final Prices IND without CO2 '!AM20+SUMIFS(Assumptions!$C$9:$C$11,Assumptions!$A$9:$A$11,input!$D20)*input!AM$301</f>
        <v>27.378204600860897</v>
      </c>
      <c r="AN20" s="11">
        <f>'Final Prices IND without CO2 '!AN20+SUMIFS(Assumptions!$C$9:$C$11,Assumptions!$A$9:$A$11,input!$D20)*input!AN$301</f>
        <v>28.886185268729857</v>
      </c>
      <c r="AO20" s="11">
        <f>'Final Prices IND without CO2 '!AO20+SUMIFS(Assumptions!$C$9:$C$11,Assumptions!$A$9:$A$11,input!$D20)*input!AO$301</f>
        <v>28.947108415398937</v>
      </c>
      <c r="AP20" s="11">
        <f>'Final Prices IND without CO2 '!AP20+SUMIFS(Assumptions!$C$9:$C$11,Assumptions!$A$9:$A$11,input!$D20)*input!AP$301</f>
        <v>29.010515303410902</v>
      </c>
      <c r="AQ20" s="11">
        <f>'Final Prices IND without CO2 '!AQ20+SUMIFS(Assumptions!$C$9:$C$11,Assumptions!$A$9:$A$11,input!$D20)*input!AQ$301</f>
        <v>29.075534748736175</v>
      </c>
      <c r="AR20" s="11">
        <f>'Final Prices IND without CO2 '!AR20+SUMIFS(Assumptions!$C$9:$C$11,Assumptions!$A$9:$A$11,input!$D20)*input!AR$301</f>
        <v>29.13757080739925</v>
      </c>
      <c r="AS20" s="11">
        <f>'Final Prices IND without CO2 '!AS20+SUMIFS(Assumptions!$C$9:$C$11,Assumptions!$A$9:$A$11,input!$D20)*input!AS$301</f>
        <v>29.202428894415263</v>
      </c>
      <c r="AT20" s="11">
        <f>'Final Prices IND without CO2 '!AT20+SUMIFS(Assumptions!$C$9:$C$11,Assumptions!$A$9:$A$11,input!$D20)*input!AT$301</f>
        <v>29.233964323824893</v>
      </c>
      <c r="AU20" s="11">
        <f>'Final Prices IND without CO2 '!AU20+SUMIFS(Assumptions!$C$9:$C$11,Assumptions!$A$9:$A$11,input!$D20)*input!AU$301</f>
        <v>29.238990528889275</v>
      </c>
      <c r="AV20" s="11">
        <f>'Final Prices IND without CO2 '!AV20+SUMIFS(Assumptions!$C$9:$C$11,Assumptions!$A$9:$A$11,input!$D20)*input!AV$301</f>
        <v>29.245069844915989</v>
      </c>
      <c r="AW20" s="11">
        <f>'Final Prices IND without CO2 '!AW20+SUMIFS(Assumptions!$C$9:$C$11,Assumptions!$A$9:$A$11,input!$D20)*input!AW$301</f>
        <v>29.251073827423866</v>
      </c>
      <c r="AX20" s="11">
        <f>'Final Prices IND without CO2 '!AX20+SUMIFS(Assumptions!$C$9:$C$11,Assumptions!$A$9:$A$11,input!$D20)*input!AX$301</f>
        <v>29.258584288035468</v>
      </c>
      <c r="AY20" s="11">
        <f>'Final Prices IND without CO2 '!AY20+SUMIFS(Assumptions!$C$9:$C$11,Assumptions!$A$9:$A$11,input!$D20)*input!AY$301</f>
        <v>29.192914805492983</v>
      </c>
      <c r="AZ20" s="11">
        <f>'Final Prices IND without CO2 '!AZ20+SUMIFS(Assumptions!$C$9:$C$11,Assumptions!$A$9:$A$11,input!$D20)*input!AZ$301</f>
        <v>29.142658441329441</v>
      </c>
      <c r="BA20" s="11">
        <f>'Final Prices IND without CO2 '!BA20+SUMIFS(Assumptions!$C$9:$C$11,Assumptions!$A$9:$A$11,input!$D20)*input!BA$301</f>
        <v>29.068077778287254</v>
      </c>
      <c r="BB20" s="11">
        <f>'Final Prices IND without CO2 '!BB20+SUMIFS(Assumptions!$C$9:$C$11,Assumptions!$A$9:$A$11,input!$D20)*input!BB$301</f>
        <v>28.967105829599262</v>
      </c>
      <c r="BC20" s="11">
        <f>'Final Prices IND without CO2 '!BC20+SUMIFS(Assumptions!$C$9:$C$11,Assumptions!$A$9:$A$11,input!$D20)*input!BC$301</f>
        <v>28.842655377533404</v>
      </c>
      <c r="BD20" s="11">
        <f>'Final Prices IND without CO2 '!BD20+SUMIFS(Assumptions!$C$9:$C$11,Assumptions!$A$9:$A$11,input!$D20)*input!BD$301</f>
        <v>28.708969385126785</v>
      </c>
      <c r="BE20" s="11">
        <f>'Final Prices IND without CO2 '!BE20+SUMIFS(Assumptions!$C$9:$C$11,Assumptions!$A$9:$A$11,input!$D20)*input!BE$301</f>
        <v>28.547244496887451</v>
      </c>
      <c r="BF20" s="11">
        <f>'Final Prices IND without CO2 '!BF20+SUMIFS(Assumptions!$C$9:$C$11,Assumptions!$A$9:$A$11,input!$D20)*input!BF$301</f>
        <v>28.366134726585393</v>
      </c>
      <c r="BG20" s="11">
        <f>'Final Prices IND without CO2 '!BG20+SUMIFS(Assumptions!$C$9:$C$11,Assumptions!$A$9:$A$11,input!$D20)*input!BG$301</f>
        <v>28.166525366462487</v>
      </c>
      <c r="BH20" s="11">
        <f>'Final Prices IND without CO2 '!BH20+SUMIFS(Assumptions!$C$9:$C$11,Assumptions!$A$9:$A$11,input!$D20)*input!BH$301</f>
        <v>27.947135301300897</v>
      </c>
    </row>
    <row r="21" spans="1:60" x14ac:dyDescent="0.3">
      <c r="A21" s="9" t="s">
        <v>148</v>
      </c>
      <c r="B21" s="36" t="s">
        <v>47</v>
      </c>
      <c r="C21" s="9" t="s">
        <v>45</v>
      </c>
      <c r="D21" s="36" t="s">
        <v>81</v>
      </c>
      <c r="E21" s="36" t="s">
        <v>79</v>
      </c>
      <c r="F21" s="36" t="s">
        <v>90</v>
      </c>
      <c r="G21" s="36" t="s">
        <v>90</v>
      </c>
      <c r="H21" s="36" t="s">
        <v>80</v>
      </c>
      <c r="I21" s="9" t="s">
        <v>145</v>
      </c>
      <c r="J21" s="11">
        <f>'Final Prices IND without CO2 '!J21+SUMIFS(Assumptions!$C$9:$C$11,Assumptions!$A$9:$A$11,input!$D21)*input!J$301</f>
        <v>11.532011038354325</v>
      </c>
      <c r="K21" s="11">
        <f>'Final Prices IND without CO2 '!K21+SUMIFS(Assumptions!$C$9:$C$11,Assumptions!$A$9:$A$11,input!$D21)*input!K$301</f>
        <v>13.135014889837032</v>
      </c>
      <c r="L21" s="11">
        <f>'Final Prices IND without CO2 '!L21+SUMIFS(Assumptions!$C$9:$C$11,Assumptions!$A$9:$A$11,input!$D21)*input!L$301</f>
        <v>10.895089030906352</v>
      </c>
      <c r="M21" s="11">
        <f>'Final Prices IND without CO2 '!M21+SUMIFS(Assumptions!$C$9:$C$11,Assumptions!$A$9:$A$11,input!$D21)*input!M$301</f>
        <v>11.508617191047168</v>
      </c>
      <c r="N21" s="11">
        <f>'Final Prices IND without CO2 '!N21+SUMIFS(Assumptions!$C$9:$C$11,Assumptions!$A$9:$A$11,input!$D21)*input!N$301</f>
        <v>15.55404551462194</v>
      </c>
      <c r="O21" s="11">
        <f>'Final Prices IND without CO2 '!O21+SUMIFS(Assumptions!$C$9:$C$11,Assumptions!$A$9:$A$11,input!$D21)*input!O$301</f>
        <v>15.530502829214401</v>
      </c>
      <c r="P21" s="11">
        <f>'Final Prices IND without CO2 '!P21+SUMIFS(Assumptions!$C$9:$C$11,Assumptions!$A$9:$A$11,input!$D21)*input!P$301</f>
        <v>21.740775865046171</v>
      </c>
      <c r="Q21" s="11">
        <f>'Final Prices IND without CO2 '!Q21+SUMIFS(Assumptions!$C$9:$C$11,Assumptions!$A$9:$A$11,input!$D21)*input!Q$301</f>
        <v>20.015769849741289</v>
      </c>
      <c r="R21" s="11">
        <f>'Final Prices IND without CO2 '!R21+SUMIFS(Assumptions!$C$9:$C$11,Assumptions!$A$9:$A$11,input!$D21)*input!R$301</f>
        <v>38.113362410161507</v>
      </c>
      <c r="S21" s="11">
        <f>'Final Prices IND without CO2 '!S21+SUMIFS(Assumptions!$C$9:$C$11,Assumptions!$A$9:$A$11,input!$D21)*input!S$301</f>
        <v>24.245188723632165</v>
      </c>
      <c r="T21" s="11">
        <f>'Final Prices IND without CO2 '!T21+SUMIFS(Assumptions!$C$9:$C$11,Assumptions!$A$9:$A$11,input!$D21)*input!T$301</f>
        <v>26.296003935421968</v>
      </c>
      <c r="U21" s="11">
        <f>'Final Prices IND without CO2 '!U21+SUMIFS(Assumptions!$C$9:$C$11,Assumptions!$A$9:$A$11,input!$D21)*input!U$301</f>
        <v>27.885239097050949</v>
      </c>
      <c r="V21" s="11">
        <f>'Final Prices IND without CO2 '!V21+SUMIFS(Assumptions!$C$9:$C$11,Assumptions!$A$9:$A$11,input!$D21)*input!V$301</f>
        <v>21.473621598040111</v>
      </c>
      <c r="W21" s="11">
        <f>'Final Prices IND without CO2 '!W21+SUMIFS(Assumptions!$C$9:$C$11,Assumptions!$A$9:$A$11,input!$D21)*input!W$301</f>
        <v>16.731915563593223</v>
      </c>
      <c r="X21" s="11">
        <f>'Final Prices IND without CO2 '!X21+SUMIFS(Assumptions!$C$9:$C$11,Assumptions!$A$9:$A$11,input!$D21)*input!X$301</f>
        <v>15.694662044688048</v>
      </c>
      <c r="Y21" s="11">
        <f>'Final Prices IND without CO2 '!Y21+SUMIFS(Assumptions!$C$9:$C$11,Assumptions!$A$9:$A$11,input!$D21)*input!Y$301</f>
        <v>15.403058060803827</v>
      </c>
      <c r="Z21" s="11">
        <f>'Final Prices IND without CO2 '!Z21+SUMIFS(Assumptions!$C$9:$C$11,Assumptions!$A$9:$A$11,input!$D21)*input!Z$301</f>
        <v>13.860307953071821</v>
      </c>
      <c r="AA21" s="11">
        <f>'Final Prices IND without CO2 '!AA21+SUMIFS(Assumptions!$C$9:$C$11,Assumptions!$A$9:$A$11,input!$D21)*input!AA$301</f>
        <v>14.771037209925634</v>
      </c>
      <c r="AB21" s="11">
        <f>'Final Prices IND without CO2 '!AB21+SUMIFS(Assumptions!$C$9:$C$11,Assumptions!$A$9:$A$11,input!$D21)*input!AB$301</f>
        <v>17.565319142676625</v>
      </c>
      <c r="AC21" s="11">
        <f>'Final Prices IND without CO2 '!AC21+SUMIFS(Assumptions!$C$9:$C$11,Assumptions!$A$9:$A$11,input!$D21)*input!AC$301</f>
        <v>17.259571571408085</v>
      </c>
      <c r="AD21" s="11">
        <f>'Final Prices IND without CO2 '!AD21+SUMIFS(Assumptions!$C$9:$C$11,Assumptions!$A$9:$A$11,input!$D21)*input!AD$301</f>
        <v>16.065150813715476</v>
      </c>
      <c r="AE21" s="11">
        <f>'Final Prices IND without CO2 '!AE21+SUMIFS(Assumptions!$C$9:$C$11,Assumptions!$A$9:$A$11,input!$D21)*input!AE$301</f>
        <v>15.707250613721225</v>
      </c>
      <c r="AF21" s="11">
        <f>'Final Prices IND without CO2 '!AF21+SUMIFS(Assumptions!$C$9:$C$11,Assumptions!$A$9:$A$11,input!$D21)*input!AF$301</f>
        <v>17.271668996206159</v>
      </c>
      <c r="AG21" s="11">
        <f>'Final Prices IND without CO2 '!AG21+SUMIFS(Assumptions!$C$9:$C$11,Assumptions!$A$9:$A$11,input!$D21)*input!AG$301</f>
        <v>18.783520649275523</v>
      </c>
      <c r="AH21" s="11">
        <f>'Final Prices IND without CO2 '!AH21+SUMIFS(Assumptions!$C$9:$C$11,Assumptions!$A$9:$A$11,input!$D21)*input!AH$301</f>
        <v>20.66582290332822</v>
      </c>
      <c r="AI21" s="11">
        <f>'Final Prices IND without CO2 '!AI21+SUMIFS(Assumptions!$C$9:$C$11,Assumptions!$A$9:$A$11,input!$D21)*input!AI$301</f>
        <v>22.483314676919051</v>
      </c>
      <c r="AJ21" s="11">
        <f>'Final Prices IND without CO2 '!AJ21+SUMIFS(Assumptions!$C$9:$C$11,Assumptions!$A$9:$A$11,input!$D21)*input!AJ$301</f>
        <v>24.236370555520452</v>
      </c>
      <c r="AK21" s="11">
        <f>'Final Prices IND without CO2 '!AK21+SUMIFS(Assumptions!$C$9:$C$11,Assumptions!$A$9:$A$11,input!$D21)*input!AK$301</f>
        <v>25.932958718099908</v>
      </c>
      <c r="AL21" s="11">
        <f>'Final Prices IND without CO2 '!AL21+SUMIFS(Assumptions!$C$9:$C$11,Assumptions!$A$9:$A$11,input!$D21)*input!AL$301</f>
        <v>27.568350364691806</v>
      </c>
      <c r="AM21" s="11">
        <f>'Final Prices IND without CO2 '!AM21+SUMIFS(Assumptions!$C$9:$C$11,Assumptions!$A$9:$A$11,input!$D21)*input!AM$301</f>
        <v>29.146047716617893</v>
      </c>
      <c r="AN21" s="11">
        <f>'Final Prices IND without CO2 '!AN21+SUMIFS(Assumptions!$C$9:$C$11,Assumptions!$A$9:$A$11,input!$D21)*input!AN$301</f>
        <v>30.666854501616385</v>
      </c>
      <c r="AO21" s="11">
        <f>'Final Prices IND without CO2 '!AO21+SUMIFS(Assumptions!$C$9:$C$11,Assumptions!$A$9:$A$11,input!$D21)*input!AO$301</f>
        <v>30.740477155742063</v>
      </c>
      <c r="AP21" s="11">
        <f>'Final Prices IND without CO2 '!AP21+SUMIFS(Assumptions!$C$9:$C$11,Assumptions!$A$9:$A$11,input!$D21)*input!AP$301</f>
        <v>30.817255726899127</v>
      </c>
      <c r="AQ21" s="11">
        <f>'Final Prices IND without CO2 '!AQ21+SUMIFS(Assumptions!$C$9:$C$11,Assumptions!$A$9:$A$11,input!$D21)*input!AQ$301</f>
        <v>30.895944096426462</v>
      </c>
      <c r="AR21" s="11">
        <f>'Final Prices IND without CO2 '!AR21+SUMIFS(Assumptions!$C$9:$C$11,Assumptions!$A$9:$A$11,input!$D21)*input!AR$301</f>
        <v>30.97129152492046</v>
      </c>
      <c r="AS21" s="11">
        <f>'Final Prices IND without CO2 '!AS21+SUMIFS(Assumptions!$C$9:$C$11,Assumptions!$A$9:$A$11,input!$D21)*input!AS$301</f>
        <v>31.049751555195208</v>
      </c>
      <c r="AT21" s="11">
        <f>'Final Prices IND without CO2 '!AT21+SUMIFS(Assumptions!$C$9:$C$11,Assumptions!$A$9:$A$11,input!$D21)*input!AT$301</f>
        <v>31.088751529925002</v>
      </c>
      <c r="AU21" s="11">
        <f>'Final Prices IND without CO2 '!AU21+SUMIFS(Assumptions!$C$9:$C$11,Assumptions!$A$9:$A$11,input!$D21)*input!AU$301</f>
        <v>31.096120072139854</v>
      </c>
      <c r="AV21" s="11">
        <f>'Final Prices IND without CO2 '!AV21+SUMIFS(Assumptions!$C$9:$C$11,Assumptions!$A$9:$A$11,input!$D21)*input!AV$301</f>
        <v>31.104764983044678</v>
      </c>
      <c r="AW21" s="11">
        <f>'Final Prices IND without CO2 '!AW21+SUMIFS(Assumptions!$C$9:$C$11,Assumptions!$A$9:$A$11,input!$D21)*input!AW$301</f>
        <v>31.113301256826354</v>
      </c>
      <c r="AX21" s="11">
        <f>'Final Prices IND without CO2 '!AX21+SUMIFS(Assumptions!$C$9:$C$11,Assumptions!$A$9:$A$11,input!$D21)*input!AX$301</f>
        <v>31.123578688950019</v>
      </c>
      <c r="AY21" s="11">
        <f>'Final Prices IND without CO2 '!AY21+SUMIFS(Assumptions!$C$9:$C$11,Assumptions!$A$9:$A$11,input!$D21)*input!AY$301</f>
        <v>31.055421724141176</v>
      </c>
      <c r="AZ21" s="11">
        <f>'Final Prices IND without CO2 '!AZ21+SUMIFS(Assumptions!$C$9:$C$11,Assumptions!$A$9:$A$11,input!$D21)*input!AZ$301</f>
        <v>31.003861617666402</v>
      </c>
      <c r="BA21" s="11">
        <f>'Final Prices IND without CO2 '!BA21+SUMIFS(Assumptions!$C$9:$C$11,Assumptions!$A$9:$A$11,input!$D21)*input!BA$301</f>
        <v>30.926271931452227</v>
      </c>
      <c r="BB21" s="11">
        <f>'Final Prices IND without CO2 '!BB21+SUMIFS(Assumptions!$C$9:$C$11,Assumptions!$A$9:$A$11,input!$D21)*input!BB$301</f>
        <v>30.820469841458745</v>
      </c>
      <c r="BC21" s="11">
        <f>'Final Prices IND without CO2 '!BC21+SUMIFS(Assumptions!$C$9:$C$11,Assumptions!$A$9:$A$11,input!$D21)*input!BC$301</f>
        <v>30.689551563128546</v>
      </c>
      <c r="BD21" s="11">
        <f>'Final Prices IND without CO2 '!BD21+SUMIFS(Assumptions!$C$9:$C$11,Assumptions!$A$9:$A$11,input!$D21)*input!BD$301</f>
        <v>30.548798576707966</v>
      </c>
      <c r="BE21" s="11">
        <f>'Final Prices IND without CO2 '!BE21+SUMIFS(Assumptions!$C$9:$C$11,Assumptions!$A$9:$A$11,input!$D21)*input!BE$301</f>
        <v>30.378058098925258</v>
      </c>
      <c r="BF21" s="11">
        <f>'Final Prices IND without CO2 '!BF21+SUMIFS(Assumptions!$C$9:$C$11,Assumptions!$A$9:$A$11,input!$D21)*input!BF$301</f>
        <v>30.18660811615241</v>
      </c>
      <c r="BG21" s="11">
        <f>'Final Prices IND without CO2 '!BG21+SUMIFS(Assumptions!$C$9:$C$11,Assumptions!$A$9:$A$11,input!$D21)*input!BG$301</f>
        <v>29.9753936022367</v>
      </c>
      <c r="BH21" s="11">
        <f>'Final Prices IND without CO2 '!BH21+SUMIFS(Assumptions!$C$9:$C$11,Assumptions!$A$9:$A$11,input!$D21)*input!BH$301</f>
        <v>29.74304928113008</v>
      </c>
    </row>
    <row r="22" spans="1:60" x14ac:dyDescent="0.3">
      <c r="A22" s="9" t="s">
        <v>148</v>
      </c>
      <c r="B22" s="36" t="s">
        <v>47</v>
      </c>
      <c r="C22" s="9" t="s">
        <v>47</v>
      </c>
      <c r="D22" s="36" t="s">
        <v>81</v>
      </c>
      <c r="E22" s="36" t="s">
        <v>79</v>
      </c>
      <c r="F22" s="36" t="s">
        <v>90</v>
      </c>
      <c r="G22" s="36" t="s">
        <v>90</v>
      </c>
      <c r="H22" s="36" t="s">
        <v>80</v>
      </c>
      <c r="I22" s="9" t="s">
        <v>145</v>
      </c>
      <c r="J22" s="11">
        <f>'Final Prices IND without CO2 '!J22+SUMIFS(Assumptions!$C$9:$C$11,Assumptions!$A$9:$A$11,input!$D22)*input!J$301</f>
        <v>9.7156609027470733</v>
      </c>
      <c r="K22" s="11">
        <f>'Final Prices IND without CO2 '!K22+SUMIFS(Assumptions!$C$9:$C$11,Assumptions!$A$9:$A$11,input!$D22)*input!K$301</f>
        <v>10.802187790720637</v>
      </c>
      <c r="L22" s="11">
        <f>'Final Prices IND without CO2 '!L22+SUMIFS(Assumptions!$C$9:$C$11,Assumptions!$A$9:$A$11,input!$D22)*input!L$301</f>
        <v>9.9799535931142582</v>
      </c>
      <c r="M22" s="11">
        <f>'Final Prices IND without CO2 '!M22+SUMIFS(Assumptions!$C$9:$C$11,Assumptions!$A$9:$A$11,input!$D22)*input!M$301</f>
        <v>9.8356944531142556</v>
      </c>
      <c r="N22" s="11">
        <f>'Final Prices IND without CO2 '!N22+SUMIFS(Assumptions!$C$9:$C$11,Assumptions!$A$9:$A$11,input!$D22)*input!N$301</f>
        <v>11.226936708482373</v>
      </c>
      <c r="O22" s="11">
        <f>'Final Prices IND without CO2 '!O22+SUMIFS(Assumptions!$C$9:$C$11,Assumptions!$A$9:$A$11,input!$D22)*input!O$301</f>
        <v>12.679290136831014</v>
      </c>
      <c r="P22" s="11">
        <f>'Final Prices IND without CO2 '!P22+SUMIFS(Assumptions!$C$9:$C$11,Assumptions!$A$9:$A$11,input!$D22)*input!P$301</f>
        <v>18.180586014265003</v>
      </c>
      <c r="Q22" s="11">
        <f>'Final Prices IND without CO2 '!Q22+SUMIFS(Assumptions!$C$9:$C$11,Assumptions!$A$9:$A$11,input!$D22)*input!Q$301</f>
        <v>12.693898380990746</v>
      </c>
      <c r="R22" s="11">
        <f>'Final Prices IND without CO2 '!R22+SUMIFS(Assumptions!$C$9:$C$11,Assumptions!$A$9:$A$11,input!$D22)*input!R$301</f>
        <v>22.817778634444714</v>
      </c>
      <c r="S22" s="11">
        <f>'Final Prices IND without CO2 '!S22+SUMIFS(Assumptions!$C$9:$C$11,Assumptions!$A$9:$A$11,input!$D22)*input!S$301</f>
        <v>19.458555415335649</v>
      </c>
      <c r="T22" s="11">
        <f>'Final Prices IND without CO2 '!T22+SUMIFS(Assumptions!$C$9:$C$11,Assumptions!$A$9:$A$11,input!$D22)*input!T$301</f>
        <v>22.147667198206367</v>
      </c>
      <c r="U22" s="11">
        <f>'Final Prices IND without CO2 '!U22+SUMIFS(Assumptions!$C$9:$C$11,Assumptions!$A$9:$A$11,input!$D22)*input!U$301</f>
        <v>24.656231529985273</v>
      </c>
      <c r="V22" s="11">
        <f>'Final Prices IND without CO2 '!V22+SUMIFS(Assumptions!$C$9:$C$11,Assumptions!$A$9:$A$11,input!$D22)*input!V$301</f>
        <v>22.193717838054695</v>
      </c>
      <c r="W22" s="11">
        <f>'Final Prices IND without CO2 '!W22+SUMIFS(Assumptions!$C$9:$C$11,Assumptions!$A$9:$A$11,input!$D22)*input!W$301</f>
        <v>22.195359490240186</v>
      </c>
      <c r="X22" s="11">
        <f>'Final Prices IND without CO2 '!X22+SUMIFS(Assumptions!$C$9:$C$11,Assumptions!$A$9:$A$11,input!$D22)*input!X$301</f>
        <v>22.306181791407866</v>
      </c>
      <c r="Y22" s="11">
        <f>'Final Prices IND without CO2 '!Y22+SUMIFS(Assumptions!$C$9:$C$11,Assumptions!$A$9:$A$11,input!$D22)*input!Y$301</f>
        <v>20.176768719914207</v>
      </c>
      <c r="Z22" s="11">
        <f>'Final Prices IND without CO2 '!Z22+SUMIFS(Assumptions!$C$9:$C$11,Assumptions!$A$9:$A$11,input!$D22)*input!Z$301</f>
        <v>16.789126582031045</v>
      </c>
      <c r="AA22" s="11">
        <f>'Final Prices IND without CO2 '!AA22+SUMIFS(Assumptions!$C$9:$C$11,Assumptions!$A$9:$A$11,input!$D22)*input!AA$301</f>
        <v>18.100449208472774</v>
      </c>
      <c r="AB22" s="11">
        <f>'Final Prices IND without CO2 '!AB22+SUMIFS(Assumptions!$C$9:$C$11,Assumptions!$A$9:$A$11,input!$D22)*input!AB$301</f>
        <v>20.943676600158618</v>
      </c>
      <c r="AC22" s="11">
        <f>'Final Prices IND without CO2 '!AC22+SUMIFS(Assumptions!$C$9:$C$11,Assumptions!$A$9:$A$11,input!$D22)*input!AC$301</f>
        <v>20.447467454309844</v>
      </c>
      <c r="AD22" s="11">
        <f>'Final Prices IND without CO2 '!AD22+SUMIFS(Assumptions!$C$9:$C$11,Assumptions!$A$9:$A$11,input!$D22)*input!AD$301</f>
        <v>18.939822982635057</v>
      </c>
      <c r="AE22" s="11">
        <f>'Final Prices IND without CO2 '!AE22+SUMIFS(Assumptions!$C$9:$C$11,Assumptions!$A$9:$A$11,input!$D22)*input!AE$301</f>
        <v>18.479931291313981</v>
      </c>
      <c r="AF22" s="11">
        <f>'Final Prices IND without CO2 '!AF22+SUMIFS(Assumptions!$C$9:$C$11,Assumptions!$A$9:$A$11,input!$D22)*input!AF$301</f>
        <v>20.055468724846786</v>
      </c>
      <c r="AG22" s="11">
        <f>'Final Prices IND without CO2 '!AG22+SUMIFS(Assumptions!$C$9:$C$11,Assumptions!$A$9:$A$11,input!$D22)*input!AG$301</f>
        <v>21.580098046058687</v>
      </c>
      <c r="AH22" s="11">
        <f>'Final Prices IND without CO2 '!AH22+SUMIFS(Assumptions!$C$9:$C$11,Assumptions!$A$9:$A$11,input!$D22)*input!AH$301</f>
        <v>23.475720571119055</v>
      </c>
      <c r="AI22" s="11">
        <f>'Final Prices IND without CO2 '!AI22+SUMIFS(Assumptions!$C$9:$C$11,Assumptions!$A$9:$A$11,input!$D22)*input!AI$301</f>
        <v>25.307395735737039</v>
      </c>
      <c r="AJ22" s="11">
        <f>'Final Prices IND without CO2 '!AJ22+SUMIFS(Assumptions!$C$9:$C$11,Assumptions!$A$9:$A$11,input!$D22)*input!AJ$301</f>
        <v>27.075569684363003</v>
      </c>
      <c r="AK22" s="11">
        <f>'Final Prices IND without CO2 '!AK22+SUMIFS(Assumptions!$C$9:$C$11,Assumptions!$A$9:$A$11,input!$D22)*input!AK$301</f>
        <v>28.789659865241482</v>
      </c>
      <c r="AL22" s="11">
        <f>'Final Prices IND without CO2 '!AL22+SUMIFS(Assumptions!$C$9:$C$11,Assumptions!$A$9:$A$11,input!$D22)*input!AL$301</f>
        <v>30.443319275419039</v>
      </c>
      <c r="AM22" s="11">
        <f>'Final Prices IND without CO2 '!AM22+SUMIFS(Assumptions!$C$9:$C$11,Assumptions!$A$9:$A$11,input!$D22)*input!AM$301</f>
        <v>32.040785951461856</v>
      </c>
      <c r="AN22" s="11">
        <f>'Final Prices IND without CO2 '!AN22+SUMIFS(Assumptions!$C$9:$C$11,Assumptions!$A$9:$A$11,input!$D22)*input!AN$301</f>
        <v>33.582594742423716</v>
      </c>
      <c r="AO22" s="11">
        <f>'Final Prices IND without CO2 '!AO22+SUMIFS(Assumptions!$C$9:$C$11,Assumptions!$A$9:$A$11,input!$D22)*input!AO$301</f>
        <v>33.677012086683739</v>
      </c>
      <c r="AP22" s="11">
        <f>'Final Prices IND without CO2 '!AP22+SUMIFS(Assumptions!$C$9:$C$11,Assumptions!$A$9:$A$11,input!$D22)*input!AP$301</f>
        <v>33.775685995792088</v>
      </c>
      <c r="AQ22" s="11">
        <f>'Final Prices IND without CO2 '!AQ22+SUMIFS(Assumptions!$C$9:$C$11,Assumptions!$A$9:$A$11,input!$D22)*input!AQ$301</f>
        <v>33.876756417869331</v>
      </c>
      <c r="AR22" s="11">
        <f>'Final Prices IND without CO2 '!AR22+SUMIFS(Assumptions!$C$9:$C$11,Assumptions!$A$9:$A$11,input!$D22)*input!AR$301</f>
        <v>33.973900424840394</v>
      </c>
      <c r="AS22" s="11">
        <f>'Final Prices IND without CO2 '!AS22+SUMIFS(Assumptions!$C$9:$C$11,Assumptions!$A$9:$A$11,input!$D22)*input!AS$301</f>
        <v>34.074632830343624</v>
      </c>
      <c r="AT22" s="11">
        <f>'Final Prices IND without CO2 '!AT22+SUMIFS(Assumptions!$C$9:$C$11,Assumptions!$A$9:$A$11,input!$D22)*input!AT$301</f>
        <v>34.125855555243625</v>
      </c>
      <c r="AU22" s="11">
        <f>'Final Prices IND without CO2 '!AU22+SUMIFS(Assumptions!$C$9:$C$11,Assumptions!$A$9:$A$11,input!$D22)*input!AU$301</f>
        <v>34.13705953559657</v>
      </c>
      <c r="AV22" s="11">
        <f>'Final Prices IND without CO2 '!AV22+SUMIFS(Assumptions!$C$9:$C$11,Assumptions!$A$9:$A$11,input!$D22)*input!AV$301</f>
        <v>34.149905455925023</v>
      </c>
      <c r="AW22" s="11">
        <f>'Final Prices IND without CO2 '!AW22+SUMIFS(Assumptions!$C$9:$C$11,Assumptions!$A$9:$A$11,input!$D22)*input!AW$301</f>
        <v>34.162588206453805</v>
      </c>
      <c r="AX22" s="11">
        <f>'Final Prices IND without CO2 '!AX22+SUMIFS(Assumptions!$C$9:$C$11,Assumptions!$A$9:$A$11,input!$D22)*input!AX$301</f>
        <v>34.177396390293687</v>
      </c>
      <c r="AY22" s="11">
        <f>'Final Prices IND without CO2 '!AY22+SUMIFS(Assumptions!$C$9:$C$11,Assumptions!$A$9:$A$11,input!$D22)*input!AY$301</f>
        <v>34.105166320829376</v>
      </c>
      <c r="AZ22" s="11">
        <f>'Final Prices IND without CO2 '!AZ22+SUMIFS(Assumptions!$C$9:$C$11,Assumptions!$A$9:$A$11,input!$D22)*input!AZ$301</f>
        <v>34.05147141365704</v>
      </c>
      <c r="BA22" s="11">
        <f>'Final Prices IND without CO2 '!BA22+SUMIFS(Assumptions!$C$9:$C$11,Assumptions!$A$9:$A$11,input!$D22)*input!BA$301</f>
        <v>33.968954630491865</v>
      </c>
      <c r="BB22" s="11">
        <f>'Final Prices IND without CO2 '!BB22+SUMIFS(Assumptions!$C$9:$C$11,Assumptions!$A$9:$A$11,input!$D22)*input!BB$301</f>
        <v>33.855243470631216</v>
      </c>
      <c r="BC22" s="11">
        <f>'Final Prices IND without CO2 '!BC22+SUMIFS(Assumptions!$C$9:$C$11,Assumptions!$A$9:$A$11,input!$D22)*input!BC$301</f>
        <v>33.713734510460064</v>
      </c>
      <c r="BD22" s="11">
        <f>'Final Prices IND without CO2 '!BD22+SUMIFS(Assumptions!$C$9:$C$11,Assumptions!$A$9:$A$11,input!$D22)*input!BD$301</f>
        <v>33.561409740550715</v>
      </c>
      <c r="BE22" s="11">
        <f>'Final Prices IND without CO2 '!BE22+SUMIFS(Assumptions!$C$9:$C$11,Assumptions!$A$9:$A$11,input!$D22)*input!BE$301</f>
        <v>33.375906769689152</v>
      </c>
      <c r="BF22" s="11">
        <f>'Final Prices IND without CO2 '!BF22+SUMIFS(Assumptions!$C$9:$C$11,Assumptions!$A$9:$A$11,input!$D22)*input!BF$301</f>
        <v>33.167525302369512</v>
      </c>
      <c r="BG22" s="11">
        <f>'Final Prices IND without CO2 '!BG22+SUMIFS(Assumptions!$C$9:$C$11,Assumptions!$A$9:$A$11,input!$D22)*input!BG$301</f>
        <v>32.937308037527636</v>
      </c>
      <c r="BH22" s="11">
        <f>'Final Prices IND without CO2 '!BH22+SUMIFS(Assumptions!$C$9:$C$11,Assumptions!$A$9:$A$11,input!$D22)*input!BH$301</f>
        <v>32.683751890748368</v>
      </c>
    </row>
    <row r="23" spans="1:60" x14ac:dyDescent="0.3">
      <c r="A23" s="9" t="s">
        <v>148</v>
      </c>
      <c r="B23" s="36" t="s">
        <v>47</v>
      </c>
      <c r="C23" s="9" t="s">
        <v>49</v>
      </c>
      <c r="D23" s="36" t="s">
        <v>81</v>
      </c>
      <c r="E23" s="36" t="s">
        <v>79</v>
      </c>
      <c r="F23" s="36" t="s">
        <v>90</v>
      </c>
      <c r="G23" s="36" t="s">
        <v>90</v>
      </c>
      <c r="H23" s="36" t="s">
        <v>80</v>
      </c>
      <c r="I23" s="9" t="s">
        <v>145</v>
      </c>
      <c r="J23" s="11">
        <f>'Final Prices IND without CO2 '!J23+SUMIFS(Assumptions!$C$9:$C$11,Assumptions!$A$9:$A$11,input!$D23)*input!J$301</f>
        <v>13.294332943522781</v>
      </c>
      <c r="K23" s="11">
        <f>'Final Prices IND without CO2 '!K23+SUMIFS(Assumptions!$C$9:$C$11,Assumptions!$A$9:$A$11,input!$D23)*input!K$301</f>
        <v>17.17133782374135</v>
      </c>
      <c r="L23" s="11">
        <f>'Final Prices IND without CO2 '!L23+SUMIFS(Assumptions!$C$9:$C$11,Assumptions!$A$9:$A$11,input!$D23)*input!L$301</f>
        <v>12.23912334290614</v>
      </c>
      <c r="M23" s="11">
        <f>'Final Prices IND without CO2 '!M23+SUMIFS(Assumptions!$C$9:$C$11,Assumptions!$A$9:$A$11,input!$D23)*input!M$301</f>
        <v>16.172038817774226</v>
      </c>
      <c r="N23" s="11">
        <f>'Final Prices IND without CO2 '!N23+SUMIFS(Assumptions!$C$9:$C$11,Assumptions!$A$9:$A$11,input!$D23)*input!N$301</f>
        <v>16.311683976662373</v>
      </c>
      <c r="O23" s="11">
        <f>'Final Prices IND without CO2 '!O23+SUMIFS(Assumptions!$C$9:$C$11,Assumptions!$A$9:$A$11,input!$D23)*input!O$301</f>
        <v>17.758512884932117</v>
      </c>
      <c r="P23" s="11">
        <f>'Final Prices IND without CO2 '!P23+SUMIFS(Assumptions!$C$9:$C$11,Assumptions!$A$9:$A$11,input!$D23)*input!P$301</f>
        <v>22.293262893665471</v>
      </c>
      <c r="Q23" s="11">
        <f>'Final Prices IND without CO2 '!Q23+SUMIFS(Assumptions!$C$9:$C$11,Assumptions!$A$9:$A$11,input!$D23)*input!Q$301</f>
        <v>19.172251803780238</v>
      </c>
      <c r="R23" s="11">
        <f>'Final Prices IND without CO2 '!R23+SUMIFS(Assumptions!$C$9:$C$11,Assumptions!$A$9:$A$11,input!$D23)*input!R$301</f>
        <v>33.656799477418794</v>
      </c>
      <c r="S23" s="11">
        <f>'Final Prices IND without CO2 '!S23+SUMIFS(Assumptions!$C$9:$C$11,Assumptions!$A$9:$A$11,input!$D23)*input!S$301</f>
        <v>25.343692701095321</v>
      </c>
      <c r="T23" s="11">
        <f>'Final Prices IND without CO2 '!T23+SUMIFS(Assumptions!$C$9:$C$11,Assumptions!$A$9:$A$11,input!$D23)*input!T$301</f>
        <v>25.964777875794603</v>
      </c>
      <c r="U23" s="11">
        <f>'Final Prices IND without CO2 '!U23+SUMIFS(Assumptions!$C$9:$C$11,Assumptions!$A$9:$A$11,input!$D23)*input!U$301</f>
        <v>27.522139410758605</v>
      </c>
      <c r="V23" s="11">
        <f>'Final Prices IND without CO2 '!V23+SUMIFS(Assumptions!$C$9:$C$11,Assumptions!$A$9:$A$11,input!$D23)*input!V$301</f>
        <v>21.179883532260771</v>
      </c>
      <c r="W23" s="11">
        <f>'Final Prices IND without CO2 '!W23+SUMIFS(Assumptions!$C$9:$C$11,Assumptions!$A$9:$A$11,input!$D23)*input!W$301</f>
        <v>16.49620752636261</v>
      </c>
      <c r="X23" s="11">
        <f>'Final Prices IND without CO2 '!X23+SUMIFS(Assumptions!$C$9:$C$11,Assumptions!$A$9:$A$11,input!$D23)*input!X$301</f>
        <v>15.483114537135188</v>
      </c>
      <c r="Y23" s="11">
        <f>'Final Prices IND without CO2 '!Y23+SUMIFS(Assumptions!$C$9:$C$11,Assumptions!$A$9:$A$11,input!$D23)*input!Y$301</f>
        <v>15.205203386089076</v>
      </c>
      <c r="Z23" s="11">
        <f>'Final Prices IND without CO2 '!Z23+SUMIFS(Assumptions!$C$9:$C$11,Assumptions!$A$9:$A$11,input!$D23)*input!Z$301</f>
        <v>13.673094352072937</v>
      </c>
      <c r="AA23" s="11">
        <f>'Final Prices IND without CO2 '!AA23+SUMIFS(Assumptions!$C$9:$C$11,Assumptions!$A$9:$A$11,input!$D23)*input!AA$301</f>
        <v>14.573086335502131</v>
      </c>
      <c r="AB23" s="11">
        <f>'Final Prices IND without CO2 '!AB23+SUMIFS(Assumptions!$C$9:$C$11,Assumptions!$A$9:$A$11,input!$D23)*input!AB$301</f>
        <v>17.364458205935978</v>
      </c>
      <c r="AC23" s="11">
        <f>'Final Prices IND without CO2 '!AC23+SUMIFS(Assumptions!$C$9:$C$11,Assumptions!$A$9:$A$11,input!$D23)*input!AC$301</f>
        <v>17.070034566715709</v>
      </c>
      <c r="AD23" s="11">
        <f>'Final Prices IND without CO2 '!AD23+SUMIFS(Assumptions!$C$9:$C$11,Assumptions!$A$9:$A$11,input!$D23)*input!AD$301</f>
        <v>15.894236589291811</v>
      </c>
      <c r="AE23" s="11">
        <f>'Final Prices IND without CO2 '!AE23+SUMIFS(Assumptions!$C$9:$C$11,Assumptions!$A$9:$A$11,input!$D23)*input!AE$301</f>
        <v>15.542400314369228</v>
      </c>
      <c r="AF23" s="11">
        <f>'Final Prices IND without CO2 '!AF23+SUMIFS(Assumptions!$C$9:$C$11,Assumptions!$A$9:$A$11,input!$D23)*input!AF$301</f>
        <v>17.10615761138963</v>
      </c>
      <c r="AG23" s="11">
        <f>'Final Prices IND without CO2 '!AG23+SUMIFS(Assumptions!$C$9:$C$11,Assumptions!$A$9:$A$11,input!$D23)*input!AG$301</f>
        <v>18.617249565574319</v>
      </c>
      <c r="AH23" s="11">
        <f>'Final Prices IND without CO2 '!AH23+SUMIFS(Assumptions!$C$9:$C$11,Assumptions!$A$9:$A$11,input!$D23)*input!AH$301</f>
        <v>20.498759860177522</v>
      </c>
      <c r="AI23" s="11">
        <f>'Final Prices IND without CO2 '!AI23+SUMIFS(Assumptions!$C$9:$C$11,Assumptions!$A$9:$A$11,input!$D23)*input!AI$301</f>
        <v>22.315408357340758</v>
      </c>
      <c r="AJ23" s="11">
        <f>'Final Prices IND without CO2 '!AJ23+SUMIFS(Assumptions!$C$9:$C$11,Assumptions!$A$9:$A$11,input!$D23)*input!AJ$301</f>
        <v>24.067565387982739</v>
      </c>
      <c r="AK23" s="11">
        <f>'Final Prices IND without CO2 '!AK23+SUMIFS(Assumptions!$C$9:$C$11,Assumptions!$A$9:$A$11,input!$D23)*input!AK$301</f>
        <v>25.76311296446832</v>
      </c>
      <c r="AL23" s="11">
        <f>'Final Prices IND without CO2 '!AL23+SUMIFS(Assumptions!$C$9:$C$11,Assumptions!$A$9:$A$11,input!$D23)*input!AL$301</f>
        <v>27.397418497423001</v>
      </c>
      <c r="AM23" s="11">
        <f>'Final Prices IND without CO2 '!AM23+SUMIFS(Assumptions!$C$9:$C$11,Assumptions!$A$9:$A$11,input!$D23)*input!AM$301</f>
        <v>28.973940460121987</v>
      </c>
      <c r="AN23" s="11">
        <f>'Final Prices IND without CO2 '!AN23+SUMIFS(Assumptions!$C$9:$C$11,Assumptions!$A$9:$A$11,input!$D23)*input!AN$301</f>
        <v>30.493498566540922</v>
      </c>
      <c r="AO23" s="11">
        <f>'Final Prices IND without CO2 '!AO23+SUMIFS(Assumptions!$C$9:$C$11,Assumptions!$A$9:$A$11,input!$D23)*input!AO$301</f>
        <v>30.565884868092255</v>
      </c>
      <c r="AP23" s="11">
        <f>'Final Prices IND without CO2 '!AP23+SUMIFS(Assumptions!$C$9:$C$11,Assumptions!$A$9:$A$11,input!$D23)*input!AP$301</f>
        <v>30.641361647432888</v>
      </c>
      <c r="AQ23" s="11">
        <f>'Final Prices IND without CO2 '!AQ23+SUMIFS(Assumptions!$C$9:$C$11,Assumptions!$A$9:$A$11,input!$D23)*input!AQ$301</f>
        <v>30.718719287427319</v>
      </c>
      <c r="AR23" s="11">
        <f>'Final Prices IND without CO2 '!AR23+SUMIFS(Assumptions!$C$9:$C$11,Assumptions!$A$9:$A$11,input!$D23)*input!AR$301</f>
        <v>30.792770795869718</v>
      </c>
      <c r="AS23" s="11">
        <f>'Final Prices IND without CO2 '!AS23+SUMIFS(Assumptions!$C$9:$C$11,Assumptions!$A$9:$A$11,input!$D23)*input!AS$301</f>
        <v>30.869906617499247</v>
      </c>
      <c r="AT23" s="11">
        <f>'Final Prices IND without CO2 '!AT23+SUMIFS(Assumptions!$C$9:$C$11,Assumptions!$A$9:$A$11,input!$D23)*input!AT$301</f>
        <v>30.908179886106424</v>
      </c>
      <c r="AU23" s="11">
        <f>'Final Prices IND without CO2 '!AU23+SUMIFS(Assumptions!$C$9:$C$11,Assumptions!$A$9:$A$11,input!$D23)*input!AU$301</f>
        <v>30.915320391558758</v>
      </c>
      <c r="AV23" s="11">
        <f>'Final Prices IND without CO2 '!AV23+SUMIFS(Assumptions!$C$9:$C$11,Assumptions!$A$9:$A$11,input!$D23)*input!AV$301</f>
        <v>30.923715530585177</v>
      </c>
      <c r="AW23" s="11">
        <f>'Final Prices IND without CO2 '!AW23+SUMIFS(Assumptions!$C$9:$C$11,Assumptions!$A$9:$A$11,input!$D23)*input!AW$301</f>
        <v>30.932005274739929</v>
      </c>
      <c r="AX23" s="11">
        <f>'Final Prices IND without CO2 '!AX23+SUMIFS(Assumptions!$C$9:$C$11,Assumptions!$A$9:$A$11,input!$D23)*input!AX$301</f>
        <v>30.942013330089438</v>
      </c>
      <c r="AY23" s="11">
        <f>'Final Prices IND without CO2 '!AY23+SUMIFS(Assumptions!$C$9:$C$11,Assumptions!$A$9:$A$11,input!$D23)*input!AY$301</f>
        <v>30.874098532554733</v>
      </c>
      <c r="AZ23" s="11">
        <f>'Final Prices IND without CO2 '!AZ23+SUMIFS(Assumptions!$C$9:$C$11,Assumptions!$A$9:$A$11,input!$D23)*input!AZ$301</f>
        <v>30.822665351094042</v>
      </c>
      <c r="BA23" s="11">
        <f>'Final Prices IND without CO2 '!BA23+SUMIFS(Assumptions!$C$9:$C$11,Assumptions!$A$9:$A$11,input!$D23)*input!BA$301</f>
        <v>30.745368606441392</v>
      </c>
      <c r="BB23" s="11">
        <f>'Final Prices IND without CO2 '!BB23+SUMIFS(Assumptions!$C$9:$C$11,Assumptions!$A$9:$A$11,input!$D23)*input!BB$301</f>
        <v>30.640036751821832</v>
      </c>
      <c r="BC23" s="11">
        <f>'Final Prices IND without CO2 '!BC23+SUMIFS(Assumptions!$C$9:$C$11,Assumptions!$A$9:$A$11,input!$D23)*input!BC$301</f>
        <v>30.509748144656417</v>
      </c>
      <c r="BD23" s="11">
        <f>'Final Prices IND without CO2 '!BD23+SUMIFS(Assumptions!$C$9:$C$11,Assumptions!$A$9:$A$11,input!$D23)*input!BD$301</f>
        <v>30.369683161000658</v>
      </c>
      <c r="BE23" s="11">
        <f>'Final Prices IND without CO2 '!BE23+SUMIFS(Assumptions!$C$9:$C$11,Assumptions!$A$9:$A$11,input!$D23)*input!BE$301</f>
        <v>30.199820390277004</v>
      </c>
      <c r="BF23" s="11">
        <f>'Final Prices IND without CO2 '!BF23+SUMIFS(Assumptions!$C$9:$C$11,Assumptions!$A$9:$A$11,input!$D23)*input!BF$301</f>
        <v>30.009377072396575</v>
      </c>
      <c r="BG23" s="11">
        <f>'Final Prices IND without CO2 '!BG23+SUMIFS(Assumptions!$C$9:$C$11,Assumptions!$A$9:$A$11,input!$D23)*input!BG$301</f>
        <v>29.799292370941423</v>
      </c>
      <c r="BH23" s="11">
        <f>'Final Prices IND without CO2 '!BH23+SUMIFS(Assumptions!$C$9:$C$11,Assumptions!$A$9:$A$11,input!$D23)*input!BH$301</f>
        <v>29.568209203288284</v>
      </c>
    </row>
    <row r="24" spans="1:60" x14ac:dyDescent="0.3">
      <c r="A24" s="9" t="s">
        <v>148</v>
      </c>
      <c r="B24" s="36" t="s">
        <v>47</v>
      </c>
      <c r="C24" s="9" t="s">
        <v>97</v>
      </c>
      <c r="D24" s="36" t="s">
        <v>81</v>
      </c>
      <c r="E24" s="36" t="s">
        <v>79</v>
      </c>
      <c r="F24" s="36" t="s">
        <v>90</v>
      </c>
      <c r="G24" s="36" t="s">
        <v>90</v>
      </c>
      <c r="H24" s="36" t="s">
        <v>80</v>
      </c>
      <c r="I24" s="9" t="s">
        <v>145</v>
      </c>
      <c r="J24" s="11">
        <f>'Final Prices IND without CO2 '!J24+SUMIFS(Assumptions!$C$9:$C$11,Assumptions!$A$9:$A$11,input!$D24)*input!J$301</f>
        <v>13.552069642147899</v>
      </c>
      <c r="K24" s="11">
        <f>'Final Prices IND without CO2 '!K24+SUMIFS(Assumptions!$C$9:$C$11,Assumptions!$A$9:$A$11,input!$D24)*input!K$301</f>
        <v>16.181829733523184</v>
      </c>
      <c r="L24" s="11">
        <f>'Final Prices IND without CO2 '!L24+SUMIFS(Assumptions!$C$9:$C$11,Assumptions!$A$9:$A$11,input!$D24)*input!L$301</f>
        <v>11.16487794237662</v>
      </c>
      <c r="M24" s="11">
        <f>'Final Prices IND without CO2 '!M24+SUMIFS(Assumptions!$C$9:$C$11,Assumptions!$A$9:$A$11,input!$D24)*input!M$301</f>
        <v>14.170636832817467</v>
      </c>
      <c r="N24" s="11">
        <f>'Final Prices IND without CO2 '!N24+SUMIFS(Assumptions!$C$9:$C$11,Assumptions!$A$9:$A$11,input!$D24)*input!N$301</f>
        <v>16.892540530542544</v>
      </c>
      <c r="O24" s="11">
        <f>'Final Prices IND without CO2 '!O24+SUMIFS(Assumptions!$C$9:$C$11,Assumptions!$A$9:$A$11,input!$D24)*input!O$301</f>
        <v>18.218578777317987</v>
      </c>
      <c r="P24" s="11">
        <f>'Final Prices IND without CO2 '!P24+SUMIFS(Assumptions!$C$9:$C$11,Assumptions!$A$9:$A$11,input!$D24)*input!P$301</f>
        <v>22.724762441022495</v>
      </c>
      <c r="Q24" s="11">
        <f>'Final Prices IND without CO2 '!Q24+SUMIFS(Assumptions!$C$9:$C$11,Assumptions!$A$9:$A$11,input!$D24)*input!Q$301</f>
        <v>19.464783586446206</v>
      </c>
      <c r="R24" s="11">
        <f>'Final Prices IND without CO2 '!R24+SUMIFS(Assumptions!$C$9:$C$11,Assumptions!$A$9:$A$11,input!$D24)*input!R$301</f>
        <v>35.627115870967472</v>
      </c>
      <c r="S24" s="11">
        <f>'Final Prices IND without CO2 '!S24+SUMIFS(Assumptions!$C$9:$C$11,Assumptions!$A$9:$A$11,input!$D24)*input!S$301</f>
        <v>26.319802783350472</v>
      </c>
      <c r="T24" s="11">
        <f>'Final Prices IND without CO2 '!T24+SUMIFS(Assumptions!$C$9:$C$11,Assumptions!$A$9:$A$11,input!$D24)*input!T$301</f>
        <v>25.278804849162292</v>
      </c>
      <c r="U24" s="11">
        <f>'Final Prices IND without CO2 '!U24+SUMIFS(Assumptions!$C$9:$C$11,Assumptions!$A$9:$A$11,input!$D24)*input!U$301</f>
        <v>26.770155732133141</v>
      </c>
      <c r="V24" s="11">
        <f>'Final Prices IND without CO2 '!V24+SUMIFS(Assumptions!$C$9:$C$11,Assumptions!$A$9:$A$11,input!$D24)*input!V$301</f>
        <v>20.571548577437273</v>
      </c>
      <c r="W24" s="11">
        <f>'Final Prices IND without CO2 '!W24+SUMIFS(Assumptions!$C$9:$C$11,Assumptions!$A$9:$A$11,input!$D24)*input!W$301</f>
        <v>16.008053436426113</v>
      </c>
      <c r="X24" s="11">
        <f>'Final Prices IND without CO2 '!X24+SUMIFS(Assumptions!$C$9:$C$11,Assumptions!$A$9:$A$11,input!$D24)*input!X$301</f>
        <v>15.044997185511894</v>
      </c>
      <c r="Y24" s="11">
        <f>'Final Prices IND without CO2 '!Y24+SUMIFS(Assumptions!$C$9:$C$11,Assumptions!$A$9:$A$11,input!$D24)*input!Y$301</f>
        <v>14.79544405072723</v>
      </c>
      <c r="Z24" s="11">
        <f>'Final Prices IND without CO2 '!Z24+SUMIFS(Assumptions!$C$9:$C$11,Assumptions!$A$9:$A$11,input!$D24)*input!Z$301</f>
        <v>13.285372804292486</v>
      </c>
      <c r="AA24" s="11">
        <f>'Final Prices IND without CO2 '!AA24+SUMIFS(Assumptions!$C$9:$C$11,Assumptions!$A$9:$A$11,input!$D24)*input!AA$301</f>
        <v>14.163127769423211</v>
      </c>
      <c r="AB24" s="11">
        <f>'Final Prices IND without CO2 '!AB24+SUMIFS(Assumptions!$C$9:$C$11,Assumptions!$A$9:$A$11,input!$D24)*input!AB$301</f>
        <v>16.948472866910436</v>
      </c>
      <c r="AC24" s="11">
        <f>'Final Prices IND without CO2 '!AC24+SUMIFS(Assumptions!$C$9:$C$11,Assumptions!$A$9:$A$11,input!$D24)*input!AC$301</f>
        <v>16.677501222829882</v>
      </c>
      <c r="AD24" s="11">
        <f>'Final Prices IND without CO2 '!AD24+SUMIFS(Assumptions!$C$9:$C$11,Assumptions!$A$9:$A$11,input!$D24)*input!AD$301</f>
        <v>15.540271240205691</v>
      </c>
      <c r="AE24" s="11">
        <f>'Final Prices IND without CO2 '!AE24+SUMIFS(Assumptions!$C$9:$C$11,Assumptions!$A$9:$A$11,input!$D24)*input!AE$301</f>
        <v>15.200993424721243</v>
      </c>
      <c r="AF24" s="11">
        <f>'Final Prices IND without CO2 '!AF24+SUMIFS(Assumptions!$C$9:$C$11,Assumptions!$A$9:$A$11,input!$D24)*input!AF$301</f>
        <v>16.76338160604622</v>
      </c>
      <c r="AG24" s="11">
        <f>'Final Prices IND without CO2 '!AG24+SUMIFS(Assumptions!$C$9:$C$11,Assumptions!$A$9:$A$11,input!$D24)*input!AG$301</f>
        <v>18.272900214994024</v>
      </c>
      <c r="AH24" s="11">
        <f>'Final Prices IND without CO2 '!AH24+SUMIFS(Assumptions!$C$9:$C$11,Assumptions!$A$9:$A$11,input!$D24)*input!AH$301</f>
        <v>20.152770352354903</v>
      </c>
      <c r="AI24" s="11">
        <f>'Final Prices IND without CO2 '!AI24+SUMIFS(Assumptions!$C$9:$C$11,Assumptions!$A$9:$A$11,input!$D24)*input!AI$301</f>
        <v>21.967672414216604</v>
      </c>
      <c r="AJ24" s="11">
        <f>'Final Prices IND without CO2 '!AJ24+SUMIFS(Assumptions!$C$9:$C$11,Assumptions!$A$9:$A$11,input!$D24)*input!AJ$301</f>
        <v>23.717967920267501</v>
      </c>
      <c r="AK24" s="11">
        <f>'Final Prices IND without CO2 '!AK24+SUMIFS(Assumptions!$C$9:$C$11,Assumptions!$A$9:$A$11,input!$D24)*input!AK$301</f>
        <v>25.411360430834989</v>
      </c>
      <c r="AL24" s="11">
        <f>'Final Prices IND without CO2 '!AL24+SUMIFS(Assumptions!$C$9:$C$11,Assumptions!$A$9:$A$11,input!$D24)*input!AL$301</f>
        <v>27.043416609799142</v>
      </c>
      <c r="AM24" s="11">
        <f>'Final Prices IND without CO2 '!AM24+SUMIFS(Assumptions!$C$9:$C$11,Assumptions!$A$9:$A$11,input!$D24)*input!AM$301</f>
        <v>28.617504327721342</v>
      </c>
      <c r="AN24" s="11">
        <f>'Final Prices IND without CO2 '!AN24+SUMIFS(Assumptions!$C$9:$C$11,Assumptions!$A$9:$A$11,input!$D24)*input!AN$301</f>
        <v>30.134476406261093</v>
      </c>
      <c r="AO24" s="11">
        <f>'Final Prices IND without CO2 '!AO24+SUMIFS(Assumptions!$C$9:$C$11,Assumptions!$A$9:$A$11,input!$D24)*input!AO$301</f>
        <v>30.204302207233571</v>
      </c>
      <c r="AP24" s="11">
        <f>'Final Prices IND without CO2 '!AP24+SUMIFS(Assumptions!$C$9:$C$11,Assumptions!$A$9:$A$11,input!$D24)*input!AP$301</f>
        <v>30.277082960562929</v>
      </c>
      <c r="AQ24" s="11">
        <f>'Final Prices IND without CO2 '!AQ24+SUMIFS(Assumptions!$C$9:$C$11,Assumptions!$A$9:$A$11,input!$D24)*input!AQ$301</f>
        <v>30.351684644198322</v>
      </c>
      <c r="AR24" s="11">
        <f>'Final Prices IND without CO2 '!AR24+SUMIFS(Assumptions!$C$9:$C$11,Assumptions!$A$9:$A$11,input!$D24)*input!AR$301</f>
        <v>30.423052287122786</v>
      </c>
      <c r="AS24" s="11">
        <f>'Final Prices IND without CO2 '!AS24+SUMIFS(Assumptions!$C$9:$C$11,Assumptions!$A$9:$A$11,input!$D24)*input!AS$301</f>
        <v>30.497445657227594</v>
      </c>
      <c r="AT24" s="11">
        <f>'Final Prices IND without CO2 '!AT24+SUMIFS(Assumptions!$C$9:$C$11,Assumptions!$A$9:$A$11,input!$D24)*input!AT$301</f>
        <v>30.53421390899231</v>
      </c>
      <c r="AU24" s="11">
        <f>'Final Prices IND without CO2 '!AU24+SUMIFS(Assumptions!$C$9:$C$11,Assumptions!$A$9:$A$11,input!$D24)*input!AU$301</f>
        <v>30.540882147653971</v>
      </c>
      <c r="AV24" s="11">
        <f>'Final Prices IND without CO2 '!AV24+SUMIFS(Assumptions!$C$9:$C$11,Assumptions!$A$9:$A$11,input!$D24)*input!AV$301</f>
        <v>30.548760006211602</v>
      </c>
      <c r="AW24" s="11">
        <f>'Final Prices IND without CO2 '!AW24+SUMIFS(Assumptions!$C$9:$C$11,Assumptions!$A$9:$A$11,input!$D24)*input!AW$301</f>
        <v>30.556539184638154</v>
      </c>
      <c r="AX24" s="11">
        <f>'Final Prices IND without CO2 '!AX24+SUMIFS(Assumptions!$C$9:$C$11,Assumptions!$A$9:$A$11,input!$D24)*input!AX$301</f>
        <v>30.565989357551469</v>
      </c>
      <c r="AY24" s="11">
        <f>'Final Prices IND without CO2 '!AY24+SUMIFS(Assumptions!$C$9:$C$11,Assumptions!$A$9:$A$11,input!$D24)*input!AY$301</f>
        <v>30.498576091261551</v>
      </c>
      <c r="AZ24" s="11">
        <f>'Final Prices IND without CO2 '!AZ24+SUMIFS(Assumptions!$C$9:$C$11,Assumptions!$A$9:$A$11,input!$D24)*input!AZ$301</f>
        <v>30.447405772983075</v>
      </c>
      <c r="BA24" s="11">
        <f>'Final Prices IND without CO2 '!BA24+SUMIFS(Assumptions!$C$9:$C$11,Assumptions!$A$9:$A$11,input!$D24)*input!BA$301</f>
        <v>30.370715713715665</v>
      </c>
      <c r="BB24" s="11">
        <f>'Final Prices IND without CO2 '!BB24+SUMIFS(Assumptions!$C$9:$C$11,Assumptions!$A$9:$A$11,input!$D24)*input!BB$301</f>
        <v>30.266357722031415</v>
      </c>
      <c r="BC24" s="11">
        <f>'Final Prices IND without CO2 '!BC24+SUMIFS(Assumptions!$C$9:$C$11,Assumptions!$A$9:$A$11,input!$D24)*input!BC$301</f>
        <v>30.137373171180812</v>
      </c>
      <c r="BD24" s="11">
        <f>'Final Prices IND without CO2 '!BD24+SUMIFS(Assumptions!$C$9:$C$11,Assumptions!$A$9:$A$11,input!$D24)*input!BD$301</f>
        <v>29.998733049262832</v>
      </c>
      <c r="BE24" s="11">
        <f>'Final Prices IND without CO2 '!BE24+SUMIFS(Assumptions!$C$9:$C$11,Assumptions!$A$9:$A$11,input!$D24)*input!BE$301</f>
        <v>29.830688020079425</v>
      </c>
      <c r="BF24" s="11">
        <f>'Final Prices IND without CO2 '!BF24+SUMIFS(Assumptions!$C$9:$C$11,Assumptions!$A$9:$A$11,input!$D24)*input!BF$301</f>
        <v>29.642329516913851</v>
      </c>
      <c r="BG24" s="11">
        <f>'Final Prices IND without CO2 '!BG24+SUMIFS(Assumptions!$C$9:$C$11,Assumptions!$A$9:$A$11,input!$D24)*input!BG$301</f>
        <v>29.434584670221234</v>
      </c>
      <c r="BH24" s="11">
        <f>'Final Prices IND without CO2 '!BH24+SUMIFS(Assumptions!$C$9:$C$11,Assumptions!$A$9:$A$11,input!$D24)*input!BH$301</f>
        <v>29.206113366056442</v>
      </c>
    </row>
    <row r="25" spans="1:60" x14ac:dyDescent="0.3">
      <c r="A25" s="9" t="s">
        <v>148</v>
      </c>
      <c r="B25" s="36" t="s">
        <v>47</v>
      </c>
      <c r="C25" s="9" t="s">
        <v>5</v>
      </c>
      <c r="D25" s="36" t="s">
        <v>78</v>
      </c>
      <c r="E25" s="36" t="s">
        <v>79</v>
      </c>
      <c r="F25" s="36" t="s">
        <v>90</v>
      </c>
      <c r="G25" s="36" t="s">
        <v>90</v>
      </c>
      <c r="H25" s="36" t="s">
        <v>80</v>
      </c>
      <c r="I25" s="9" t="s">
        <v>145</v>
      </c>
      <c r="J25" s="11">
        <f>'Final Prices IND without CO2 '!J25+SUMIFS(Assumptions!$C$9:$C$11,Assumptions!$A$9:$A$11,input!$D25)*input!J$301</f>
        <v>56.614178615567198</v>
      </c>
      <c r="K25" s="11">
        <f>'Final Prices IND without CO2 '!K25+SUMIFS(Assumptions!$C$9:$C$11,Assumptions!$A$9:$A$11,input!$D25)*input!K$301</f>
        <v>96.08580468356763</v>
      </c>
      <c r="L25" s="11">
        <f>'Final Prices IND without CO2 '!L25+SUMIFS(Assumptions!$C$9:$C$11,Assumptions!$A$9:$A$11,input!$D25)*input!L$301</f>
        <v>94.965320319435818</v>
      </c>
      <c r="M25" s="11">
        <f>'Final Prices IND without CO2 '!M25+SUMIFS(Assumptions!$C$9:$C$11,Assumptions!$A$9:$A$11,input!$D25)*input!M$301</f>
        <v>91.564393878445927</v>
      </c>
      <c r="N25" s="11">
        <f>'Final Prices IND without CO2 '!N25+SUMIFS(Assumptions!$C$9:$C$11,Assumptions!$A$9:$A$11,input!$D25)*input!N$301</f>
        <v>95.310132309309637</v>
      </c>
      <c r="O25" s="11">
        <f>'Final Prices IND without CO2 '!O25+SUMIFS(Assumptions!$C$9:$C$11,Assumptions!$A$9:$A$11,input!$D25)*input!O$301</f>
        <v>100.94559805926909</v>
      </c>
      <c r="P25" s="11">
        <f>'Final Prices IND without CO2 '!P25+SUMIFS(Assumptions!$C$9:$C$11,Assumptions!$A$9:$A$11,input!$D25)*input!P$301</f>
        <v>103.11326739805533</v>
      </c>
      <c r="Q25" s="11">
        <f>'Final Prices IND without CO2 '!Q25+SUMIFS(Assumptions!$C$9:$C$11,Assumptions!$A$9:$A$11,input!$D25)*input!Q$301</f>
        <v>111.85628006998608</v>
      </c>
      <c r="R25" s="11">
        <f>'Final Prices IND without CO2 '!R25+SUMIFS(Assumptions!$C$9:$C$11,Assumptions!$A$9:$A$11,input!$D25)*input!R$301</f>
        <v>123.12806957777781</v>
      </c>
      <c r="S25" s="11">
        <f>'Final Prices IND without CO2 '!S25+SUMIFS(Assumptions!$C$9:$C$11,Assumptions!$A$9:$A$11,input!$D25)*input!S$301</f>
        <v>134.55210295189593</v>
      </c>
      <c r="T25" s="11">
        <f>'Final Prices IND without CO2 '!T25+SUMIFS(Assumptions!$C$9:$C$11,Assumptions!$A$9:$A$11,input!$D25)*input!T$301</f>
        <v>127.02918623025832</v>
      </c>
      <c r="U25" s="11">
        <f>'Final Prices IND without CO2 '!U25+SUMIFS(Assumptions!$C$9:$C$11,Assumptions!$A$9:$A$11,input!$D25)*input!U$301</f>
        <v>122.95596020264156</v>
      </c>
      <c r="V25" s="11">
        <f>'Final Prices IND without CO2 '!V25+SUMIFS(Assumptions!$C$9:$C$11,Assumptions!$A$9:$A$11,input!$D25)*input!V$301</f>
        <v>118.05762827759926</v>
      </c>
      <c r="W25" s="11">
        <f>'Final Prices IND without CO2 '!W25+SUMIFS(Assumptions!$C$9:$C$11,Assumptions!$A$9:$A$11,input!$D25)*input!W$301</f>
        <v>115.95132401208242</v>
      </c>
      <c r="X25" s="11">
        <f>'Final Prices IND without CO2 '!X25+SUMIFS(Assumptions!$C$9:$C$11,Assumptions!$A$9:$A$11,input!$D25)*input!X$301</f>
        <v>110.11282558283669</v>
      </c>
      <c r="Y25" s="11">
        <f>'Final Prices IND without CO2 '!Y25+SUMIFS(Assumptions!$C$9:$C$11,Assumptions!$A$9:$A$11,input!$D25)*input!Y$301</f>
        <v>106.18203761728584</v>
      </c>
      <c r="Z25" s="11">
        <f>'Final Prices IND without CO2 '!Z25+SUMIFS(Assumptions!$C$9:$C$11,Assumptions!$A$9:$A$11,input!$D25)*input!Z$301</f>
        <v>102.45220735279828</v>
      </c>
      <c r="AA25" s="11">
        <f>'Final Prices IND without CO2 '!AA25+SUMIFS(Assumptions!$C$9:$C$11,Assumptions!$A$9:$A$11,input!$D25)*input!AA$301</f>
        <v>95.714796838702114</v>
      </c>
      <c r="AB25" s="11">
        <f>'Final Prices IND without CO2 '!AB25+SUMIFS(Assumptions!$C$9:$C$11,Assumptions!$A$9:$A$11,input!$D25)*input!AB$301</f>
        <v>119.65482236078761</v>
      </c>
      <c r="AC25" s="11">
        <f>'Final Prices IND without CO2 '!AC25+SUMIFS(Assumptions!$C$9:$C$11,Assumptions!$A$9:$A$11,input!$D25)*input!AC$301</f>
        <v>111.20974971556919</v>
      </c>
      <c r="AD25" s="11">
        <f>'Final Prices IND without CO2 '!AD25+SUMIFS(Assumptions!$C$9:$C$11,Assumptions!$A$9:$A$11,input!$D25)*input!AD$301</f>
        <v>102.45271454681358</v>
      </c>
      <c r="AE25" s="11">
        <f>'Final Prices IND without CO2 '!AE25+SUMIFS(Assumptions!$C$9:$C$11,Assumptions!$A$9:$A$11,input!$D25)*input!AE$301</f>
        <v>95.648100227194391</v>
      </c>
      <c r="AF25" s="11">
        <f>'Final Prices IND without CO2 '!AF25+SUMIFS(Assumptions!$C$9:$C$11,Assumptions!$A$9:$A$11,input!$D25)*input!AF$301</f>
        <v>109.31147015943984</v>
      </c>
      <c r="AG25" s="11">
        <f>'Final Prices IND without CO2 '!AG25+SUMIFS(Assumptions!$C$9:$C$11,Assumptions!$A$9:$A$11,input!$D25)*input!AG$301</f>
        <v>123.84180030692441</v>
      </c>
      <c r="AH25" s="11">
        <f>'Final Prices IND without CO2 '!AH25+SUMIFS(Assumptions!$C$9:$C$11,Assumptions!$A$9:$A$11,input!$D25)*input!AH$301</f>
        <v>135.31272296637792</v>
      </c>
      <c r="AI25" s="11">
        <f>'Final Prices IND without CO2 '!AI25+SUMIFS(Assumptions!$C$9:$C$11,Assumptions!$A$9:$A$11,input!$D25)*input!AI$301</f>
        <v>146.91580444207051</v>
      </c>
      <c r="AJ25" s="11">
        <f>'Final Prices IND without CO2 '!AJ25+SUMIFS(Assumptions!$C$9:$C$11,Assumptions!$A$9:$A$11,input!$D25)*input!AJ$301</f>
        <v>156.9279220479213</v>
      </c>
      <c r="AK25" s="11">
        <f>'Final Prices IND without CO2 '!AK25+SUMIFS(Assumptions!$C$9:$C$11,Assumptions!$A$9:$A$11,input!$D25)*input!AK$301</f>
        <v>165.29487717583197</v>
      </c>
      <c r="AL25" s="11">
        <f>'Final Prices IND without CO2 '!AL25+SUMIFS(Assumptions!$C$9:$C$11,Assumptions!$A$9:$A$11,input!$D25)*input!AL$301</f>
        <v>172.3867469167493</v>
      </c>
      <c r="AM25" s="11">
        <f>'Final Prices IND without CO2 '!AM25+SUMIFS(Assumptions!$C$9:$C$11,Assumptions!$A$9:$A$11,input!$D25)*input!AM$301</f>
        <v>179.85330212684548</v>
      </c>
      <c r="AN25" s="11">
        <f>'Final Prices IND without CO2 '!AN25+SUMIFS(Assumptions!$C$9:$C$11,Assumptions!$A$9:$A$11,input!$D25)*input!AN$301</f>
        <v>183.39384624724488</v>
      </c>
      <c r="AO25" s="11">
        <f>'Final Prices IND without CO2 '!AO25+SUMIFS(Assumptions!$C$9:$C$11,Assumptions!$A$9:$A$11,input!$D25)*input!AO$301</f>
        <v>183.10089689997736</v>
      </c>
      <c r="AP25" s="11">
        <f>'Final Prices IND without CO2 '!AP25+SUMIFS(Assumptions!$C$9:$C$11,Assumptions!$A$9:$A$11,input!$D25)*input!AP$301</f>
        <v>183.26634371316746</v>
      </c>
      <c r="AQ25" s="11">
        <f>'Final Prices IND without CO2 '!AQ25+SUMIFS(Assumptions!$C$9:$C$11,Assumptions!$A$9:$A$11,input!$D25)*input!AQ$301</f>
        <v>183.15621773304002</v>
      </c>
      <c r="AR25" s="11">
        <f>'Final Prices IND without CO2 '!AR25+SUMIFS(Assumptions!$C$9:$C$11,Assumptions!$A$9:$A$11,input!$D25)*input!AR$301</f>
        <v>185.63764298775456</v>
      </c>
      <c r="AS25" s="11">
        <f>'Final Prices IND without CO2 '!AS25+SUMIFS(Assumptions!$C$9:$C$11,Assumptions!$A$9:$A$11,input!$D25)*input!AS$301</f>
        <v>187.83685120084294</v>
      </c>
      <c r="AT25" s="11">
        <f>'Final Prices IND without CO2 '!AT25+SUMIFS(Assumptions!$C$9:$C$11,Assumptions!$A$9:$A$11,input!$D25)*input!AT$301</f>
        <v>187.70110328463556</v>
      </c>
      <c r="AU25" s="11">
        <f>'Final Prices IND without CO2 '!AU25+SUMIFS(Assumptions!$C$9:$C$11,Assumptions!$A$9:$A$11,input!$D25)*input!AU$301</f>
        <v>192.3400047990898</v>
      </c>
      <c r="AV25" s="11">
        <f>'Final Prices IND without CO2 '!AV25+SUMIFS(Assumptions!$C$9:$C$11,Assumptions!$A$9:$A$11,input!$D25)*input!AV$301</f>
        <v>190.19616677620434</v>
      </c>
      <c r="AW25" s="11">
        <f>'Final Prices IND without CO2 '!AW25+SUMIFS(Assumptions!$C$9:$C$11,Assumptions!$A$9:$A$11,input!$D25)*input!AW$301</f>
        <v>189.09826513381438</v>
      </c>
      <c r="AX25" s="11">
        <f>'Final Prices IND without CO2 '!AX25+SUMIFS(Assumptions!$C$9:$C$11,Assumptions!$A$9:$A$11,input!$D25)*input!AX$301</f>
        <v>192.27276964748765</v>
      </c>
      <c r="AY25" s="11">
        <f>'Final Prices IND without CO2 '!AY25+SUMIFS(Assumptions!$C$9:$C$11,Assumptions!$A$9:$A$11,input!$D25)*input!AY$301</f>
        <v>192.09213984637495</v>
      </c>
      <c r="AZ25" s="11">
        <f>'Final Prices IND without CO2 '!AZ25+SUMIFS(Assumptions!$C$9:$C$11,Assumptions!$A$9:$A$11,input!$D25)*input!AZ$301</f>
        <v>191.67413113035028</v>
      </c>
      <c r="BA25" s="11">
        <f>'Final Prices IND without CO2 '!BA25+SUMIFS(Assumptions!$C$9:$C$11,Assumptions!$A$9:$A$11,input!$D25)*input!BA$301</f>
        <v>192.85163553310213</v>
      </c>
      <c r="BB25" s="11">
        <f>'Final Prices IND without CO2 '!BB25+SUMIFS(Assumptions!$C$9:$C$11,Assumptions!$A$9:$A$11,input!$D25)*input!BB$301</f>
        <v>193.67021894265736</v>
      </c>
      <c r="BC25" s="11">
        <f>'Final Prices IND without CO2 '!BC25+SUMIFS(Assumptions!$C$9:$C$11,Assumptions!$A$9:$A$11,input!$D25)*input!BC$301</f>
        <v>193.57849730311455</v>
      </c>
      <c r="BD25" s="11">
        <f>'Final Prices IND without CO2 '!BD25+SUMIFS(Assumptions!$C$9:$C$11,Assumptions!$A$9:$A$11,input!$D25)*input!BD$301</f>
        <v>194.26396536885568</v>
      </c>
      <c r="BE25" s="11">
        <f>'Final Prices IND without CO2 '!BE25+SUMIFS(Assumptions!$C$9:$C$11,Assumptions!$A$9:$A$11,input!$D25)*input!BE$301</f>
        <v>194.97964872972284</v>
      </c>
      <c r="BF25" s="11">
        <f>'Final Prices IND without CO2 '!BF25+SUMIFS(Assumptions!$C$9:$C$11,Assumptions!$A$9:$A$11,input!$D25)*input!BF$301</f>
        <v>195.32372502132239</v>
      </c>
      <c r="BG25" s="11">
        <f>'Final Prices IND without CO2 '!BG25+SUMIFS(Assumptions!$C$9:$C$11,Assumptions!$A$9:$A$11,input!$D25)*input!BG$301</f>
        <v>195.77566014831598</v>
      </c>
      <c r="BH25" s="11">
        <f>'Final Prices IND without CO2 '!BH25+SUMIFS(Assumptions!$C$9:$C$11,Assumptions!$A$9:$A$11,input!$D25)*input!BH$301</f>
        <v>196.42052491712707</v>
      </c>
    </row>
    <row r="26" spans="1:60" x14ac:dyDescent="0.3">
      <c r="A26" s="9" t="s">
        <v>148</v>
      </c>
      <c r="B26" s="36" t="s">
        <v>47</v>
      </c>
      <c r="C26" s="9" t="s">
        <v>9</v>
      </c>
      <c r="D26" s="36" t="s">
        <v>78</v>
      </c>
      <c r="E26" s="36" t="s">
        <v>79</v>
      </c>
      <c r="F26" s="36" t="s">
        <v>90</v>
      </c>
      <c r="G26" s="36" t="s">
        <v>90</v>
      </c>
      <c r="H26" s="36" t="s">
        <v>80</v>
      </c>
      <c r="I26" s="9" t="s">
        <v>145</v>
      </c>
      <c r="J26" s="11">
        <f>'Final Prices IND without CO2 '!J26+SUMIFS(Assumptions!$C$9:$C$11,Assumptions!$A$9:$A$11,input!$D26)*input!J$301</f>
        <v>70.356120258033968</v>
      </c>
      <c r="K26" s="11">
        <f>'Final Prices IND without CO2 '!K26+SUMIFS(Assumptions!$C$9:$C$11,Assumptions!$A$9:$A$11,input!$D26)*input!K$301</f>
        <v>99.973729039684187</v>
      </c>
      <c r="L26" s="11">
        <f>'Final Prices IND without CO2 '!L26+SUMIFS(Assumptions!$C$9:$C$11,Assumptions!$A$9:$A$11,input!$D26)*input!L$301</f>
        <v>98.807906464936337</v>
      </c>
      <c r="M26" s="11">
        <f>'Final Prices IND without CO2 '!M26+SUMIFS(Assumptions!$C$9:$C$11,Assumptions!$A$9:$A$11,input!$D26)*input!M$301</f>
        <v>95.269368180169621</v>
      </c>
      <c r="N26" s="11">
        <f>'Final Prices IND without CO2 '!N26+SUMIFS(Assumptions!$C$9:$C$11,Assumptions!$A$9:$A$11,input!$D26)*input!N$301</f>
        <v>96.564925047356624</v>
      </c>
      <c r="O26" s="11">
        <f>'Final Prices IND without CO2 '!O26+SUMIFS(Assumptions!$C$9:$C$11,Assumptions!$A$9:$A$11,input!$D26)*input!O$301</f>
        <v>94.370394809042565</v>
      </c>
      <c r="P26" s="11">
        <f>'Final Prices IND without CO2 '!P26+SUMIFS(Assumptions!$C$9:$C$11,Assumptions!$A$9:$A$11,input!$D26)*input!P$301</f>
        <v>111.23132639684533</v>
      </c>
      <c r="Q26" s="11">
        <f>'Final Prices IND without CO2 '!Q26+SUMIFS(Assumptions!$C$9:$C$11,Assumptions!$A$9:$A$11,input!$D26)*input!Q$301</f>
        <v>109.03764541122169</v>
      </c>
      <c r="R26" s="11">
        <f>'Final Prices IND without CO2 '!R26+SUMIFS(Assumptions!$C$9:$C$11,Assumptions!$A$9:$A$11,input!$D26)*input!R$301</f>
        <v>124.87546389699617</v>
      </c>
      <c r="S26" s="11">
        <f>'Final Prices IND without CO2 '!S26+SUMIFS(Assumptions!$C$9:$C$11,Assumptions!$A$9:$A$11,input!$D26)*input!S$301</f>
        <v>124.34966266425718</v>
      </c>
      <c r="T26" s="11">
        <f>'Final Prices IND without CO2 '!T26+SUMIFS(Assumptions!$C$9:$C$11,Assumptions!$A$9:$A$11,input!$D26)*input!T$301</f>
        <v>118.16915179069753</v>
      </c>
      <c r="U26" s="11">
        <f>'Final Prices IND without CO2 '!U26+SUMIFS(Assumptions!$C$9:$C$11,Assumptions!$A$9:$A$11,input!$D26)*input!U$301</f>
        <v>122.88670671005187</v>
      </c>
      <c r="V26" s="11">
        <f>'Final Prices IND without CO2 '!V26+SUMIFS(Assumptions!$C$9:$C$11,Assumptions!$A$9:$A$11,input!$D26)*input!V$301</f>
        <v>120.59553676867777</v>
      </c>
      <c r="W26" s="11">
        <f>'Final Prices IND without CO2 '!W26+SUMIFS(Assumptions!$C$9:$C$11,Assumptions!$A$9:$A$11,input!$D26)*input!W$301</f>
        <v>117.18375601434258</v>
      </c>
      <c r="X26" s="11">
        <f>'Final Prices IND without CO2 '!X26+SUMIFS(Assumptions!$C$9:$C$11,Assumptions!$A$9:$A$11,input!$D26)*input!X$301</f>
        <v>116.72526462370594</v>
      </c>
      <c r="Y26" s="11">
        <f>'Final Prices IND without CO2 '!Y26+SUMIFS(Assumptions!$C$9:$C$11,Assumptions!$A$9:$A$11,input!$D26)*input!Y$301</f>
        <v>114.7336094713954</v>
      </c>
      <c r="Z26" s="11">
        <f>'Final Prices IND without CO2 '!Z26+SUMIFS(Assumptions!$C$9:$C$11,Assumptions!$A$9:$A$11,input!$D26)*input!Z$301</f>
        <v>117.99975652209766</v>
      </c>
      <c r="AA26" s="11">
        <f>'Final Prices IND without CO2 '!AA26+SUMIFS(Assumptions!$C$9:$C$11,Assumptions!$A$9:$A$11,input!$D26)*input!AA$301</f>
        <v>121.19914530718725</v>
      </c>
      <c r="AB26" s="11">
        <f>'Final Prices IND without CO2 '!AB26+SUMIFS(Assumptions!$C$9:$C$11,Assumptions!$A$9:$A$11,input!$D26)*input!AB$301</f>
        <v>140.86581830275705</v>
      </c>
      <c r="AC26" s="11">
        <f>'Final Prices IND without CO2 '!AC26+SUMIFS(Assumptions!$C$9:$C$11,Assumptions!$A$9:$A$11,input!$D26)*input!AC$301</f>
        <v>126.37560896405665</v>
      </c>
      <c r="AD26" s="11">
        <f>'Final Prices IND without CO2 '!AD26+SUMIFS(Assumptions!$C$9:$C$11,Assumptions!$A$9:$A$11,input!$D26)*input!AD$301</f>
        <v>111.94622582433179</v>
      </c>
      <c r="AE26" s="11">
        <f>'Final Prices IND without CO2 '!AE26+SUMIFS(Assumptions!$C$9:$C$11,Assumptions!$A$9:$A$11,input!$D26)*input!AE$301</f>
        <v>108.26570907469814</v>
      </c>
      <c r="AF26" s="11">
        <f>'Final Prices IND without CO2 '!AF26+SUMIFS(Assumptions!$C$9:$C$11,Assumptions!$A$9:$A$11,input!$D26)*input!AF$301</f>
        <v>121.03423160918523</v>
      </c>
      <c r="AG26" s="11">
        <f>'Final Prices IND without CO2 '!AG26+SUMIFS(Assumptions!$C$9:$C$11,Assumptions!$A$9:$A$11,input!$D26)*input!AG$301</f>
        <v>137.91136563089498</v>
      </c>
      <c r="AH26" s="11">
        <f>'Final Prices IND without CO2 '!AH26+SUMIFS(Assumptions!$C$9:$C$11,Assumptions!$A$9:$A$11,input!$D26)*input!AH$301</f>
        <v>153.09621625576673</v>
      </c>
      <c r="AI26" s="11">
        <f>'Final Prices IND without CO2 '!AI26+SUMIFS(Assumptions!$C$9:$C$11,Assumptions!$A$9:$A$11,input!$D26)*input!AI$301</f>
        <v>166.24998138157704</v>
      </c>
      <c r="AJ26" s="11">
        <f>'Final Prices IND without CO2 '!AJ26+SUMIFS(Assumptions!$C$9:$C$11,Assumptions!$A$9:$A$11,input!$D26)*input!AJ$301</f>
        <v>180.11093480598365</v>
      </c>
      <c r="AK26" s="11">
        <f>'Final Prices IND without CO2 '!AK26+SUMIFS(Assumptions!$C$9:$C$11,Assumptions!$A$9:$A$11,input!$D26)*input!AK$301</f>
        <v>191.80974333670684</v>
      </c>
      <c r="AL26" s="11">
        <f>'Final Prices IND without CO2 '!AL26+SUMIFS(Assumptions!$C$9:$C$11,Assumptions!$A$9:$A$11,input!$D26)*input!AL$301</f>
        <v>200.84079045831578</v>
      </c>
      <c r="AM26" s="11">
        <f>'Final Prices IND without CO2 '!AM26+SUMIFS(Assumptions!$C$9:$C$11,Assumptions!$A$9:$A$11,input!$D26)*input!AM$301</f>
        <v>211.73046184247147</v>
      </c>
      <c r="AN26" s="11">
        <f>'Final Prices IND without CO2 '!AN26+SUMIFS(Assumptions!$C$9:$C$11,Assumptions!$A$9:$A$11,input!$D26)*input!AN$301</f>
        <v>209.82695944651286</v>
      </c>
      <c r="AO26" s="11">
        <f>'Final Prices IND without CO2 '!AO26+SUMIFS(Assumptions!$C$9:$C$11,Assumptions!$A$9:$A$11,input!$D26)*input!AO$301</f>
        <v>210.24838846553033</v>
      </c>
      <c r="AP26" s="11">
        <f>'Final Prices IND without CO2 '!AP26+SUMIFS(Assumptions!$C$9:$C$11,Assumptions!$A$9:$A$11,input!$D26)*input!AP$301</f>
        <v>211.02897166566103</v>
      </c>
      <c r="AQ26" s="11">
        <f>'Final Prices IND without CO2 '!AQ26+SUMIFS(Assumptions!$C$9:$C$11,Assumptions!$A$9:$A$11,input!$D26)*input!AQ$301</f>
        <v>211.43726562736759</v>
      </c>
      <c r="AR26" s="11">
        <f>'Final Prices IND without CO2 '!AR26+SUMIFS(Assumptions!$C$9:$C$11,Assumptions!$A$9:$A$11,input!$D26)*input!AR$301</f>
        <v>213.10574945342668</v>
      </c>
      <c r="AS26" s="11">
        <f>'Final Prices IND without CO2 '!AS26+SUMIFS(Assumptions!$C$9:$C$11,Assumptions!$A$9:$A$11,input!$D26)*input!AS$301</f>
        <v>217.03665503702589</v>
      </c>
      <c r="AT26" s="11">
        <f>'Final Prices IND without CO2 '!AT26+SUMIFS(Assumptions!$C$9:$C$11,Assumptions!$A$9:$A$11,input!$D26)*input!AT$301</f>
        <v>219.93553659159832</v>
      </c>
      <c r="AU26" s="11">
        <f>'Final Prices IND without CO2 '!AU26+SUMIFS(Assumptions!$C$9:$C$11,Assumptions!$A$9:$A$11,input!$D26)*input!AU$301</f>
        <v>225.69834281845735</v>
      </c>
      <c r="AV26" s="11">
        <f>'Final Prices IND without CO2 '!AV26+SUMIFS(Assumptions!$C$9:$C$11,Assumptions!$A$9:$A$11,input!$D26)*input!AV$301</f>
        <v>221.60826095564175</v>
      </c>
      <c r="AW26" s="11">
        <f>'Final Prices IND without CO2 '!AW26+SUMIFS(Assumptions!$C$9:$C$11,Assumptions!$A$9:$A$11,input!$D26)*input!AW$301</f>
        <v>221.71992992678756</v>
      </c>
      <c r="AX26" s="11">
        <f>'Final Prices IND without CO2 '!AX26+SUMIFS(Assumptions!$C$9:$C$11,Assumptions!$A$9:$A$11,input!$D26)*input!AX$301</f>
        <v>229.47218629792906</v>
      </c>
      <c r="AY26" s="11">
        <f>'Final Prices IND without CO2 '!AY26+SUMIFS(Assumptions!$C$9:$C$11,Assumptions!$A$9:$A$11,input!$D26)*input!AY$301</f>
        <v>228.2153172743806</v>
      </c>
      <c r="AZ26" s="11">
        <f>'Final Prices IND without CO2 '!AZ26+SUMIFS(Assumptions!$C$9:$C$11,Assumptions!$A$9:$A$11,input!$D26)*input!AZ$301</f>
        <v>229.2121697308794</v>
      </c>
      <c r="BA26" s="11">
        <f>'Final Prices IND without CO2 '!BA26+SUMIFS(Assumptions!$C$9:$C$11,Assumptions!$A$9:$A$11,input!$D26)*input!BA$301</f>
        <v>232.55653430654365</v>
      </c>
      <c r="BB26" s="11">
        <f>'Final Prices IND without CO2 '!BB26+SUMIFS(Assumptions!$C$9:$C$11,Assumptions!$A$9:$A$11,input!$D26)*input!BB$301</f>
        <v>234.6591851650428</v>
      </c>
      <c r="BC26" s="11">
        <f>'Final Prices IND without CO2 '!BC26+SUMIFS(Assumptions!$C$9:$C$11,Assumptions!$A$9:$A$11,input!$D26)*input!BC$301</f>
        <v>235.23764298487231</v>
      </c>
      <c r="BD26" s="11">
        <f>'Final Prices IND without CO2 '!BD26+SUMIFS(Assumptions!$C$9:$C$11,Assumptions!$A$9:$A$11,input!$D26)*input!BD$301</f>
        <v>237.82366994888798</v>
      </c>
      <c r="BE26" s="11">
        <f>'Final Prices IND without CO2 '!BE26+SUMIFS(Assumptions!$C$9:$C$11,Assumptions!$A$9:$A$11,input!$D26)*input!BE$301</f>
        <v>239.86907316154884</v>
      </c>
      <c r="BF26" s="11">
        <f>'Final Prices IND without CO2 '!BF26+SUMIFS(Assumptions!$C$9:$C$11,Assumptions!$A$9:$A$11,input!$D26)*input!BF$301</f>
        <v>241.36608986153578</v>
      </c>
      <c r="BG26" s="11">
        <f>'Final Prices IND without CO2 '!BG26+SUMIFS(Assumptions!$C$9:$C$11,Assumptions!$A$9:$A$11,input!$D26)*input!BG$301</f>
        <v>243.20470409527661</v>
      </c>
      <c r="BH26" s="11">
        <f>'Final Prices IND without CO2 '!BH26+SUMIFS(Assumptions!$C$9:$C$11,Assumptions!$A$9:$A$11,input!$D26)*input!BH$301</f>
        <v>245.34319865046155</v>
      </c>
    </row>
    <row r="27" spans="1:60" x14ac:dyDescent="0.3">
      <c r="A27" s="9" t="s">
        <v>148</v>
      </c>
      <c r="B27" s="36" t="s">
        <v>47</v>
      </c>
      <c r="C27" s="9" t="s">
        <v>11</v>
      </c>
      <c r="D27" s="36" t="s">
        <v>78</v>
      </c>
      <c r="E27" s="36" t="s">
        <v>79</v>
      </c>
      <c r="F27" s="36" t="s">
        <v>90</v>
      </c>
      <c r="G27" s="36" t="s">
        <v>90</v>
      </c>
      <c r="H27" s="36" t="s">
        <v>80</v>
      </c>
      <c r="I27" s="9" t="s">
        <v>145</v>
      </c>
      <c r="J27" s="11">
        <f>'Final Prices IND without CO2 '!J27+SUMIFS(Assumptions!$C$9:$C$11,Assumptions!$A$9:$A$11,input!$D27)*input!J$301</f>
        <v>82.570525244875313</v>
      </c>
      <c r="K27" s="11">
        <f>'Final Prices IND without CO2 '!K27+SUMIFS(Assumptions!$C$9:$C$11,Assumptions!$A$9:$A$11,input!$D27)*input!K$301</f>
        <v>80.073680957480761</v>
      </c>
      <c r="L27" s="11">
        <f>'Final Prices IND without CO2 '!L27+SUMIFS(Assumptions!$C$9:$C$11,Assumptions!$A$9:$A$11,input!$D27)*input!L$301</f>
        <v>76.281505117173509</v>
      </c>
      <c r="M27" s="11">
        <f>'Final Prices IND without CO2 '!M27+SUMIFS(Assumptions!$C$9:$C$11,Assumptions!$A$9:$A$11,input!$D27)*input!M$301</f>
        <v>74.704013867132815</v>
      </c>
      <c r="N27" s="11">
        <f>'Final Prices IND without CO2 '!N27+SUMIFS(Assumptions!$C$9:$C$11,Assumptions!$A$9:$A$11,input!$D27)*input!N$301</f>
        <v>89.229202880088152</v>
      </c>
      <c r="O27" s="11">
        <f>'Final Prices IND without CO2 '!O27+SUMIFS(Assumptions!$C$9:$C$11,Assumptions!$A$9:$A$11,input!$D27)*input!O$301</f>
        <v>83.926793022872531</v>
      </c>
      <c r="P27" s="11">
        <f>'Final Prices IND without CO2 '!P27+SUMIFS(Assumptions!$C$9:$C$11,Assumptions!$A$9:$A$11,input!$D27)*input!P$301</f>
        <v>71.043524647058675</v>
      </c>
      <c r="Q27" s="11">
        <f>'Final Prices IND without CO2 '!Q27+SUMIFS(Assumptions!$C$9:$C$11,Assumptions!$A$9:$A$11,input!$D27)*input!Q$301</f>
        <v>64.247515697323749</v>
      </c>
      <c r="R27" s="11">
        <f>'Final Prices IND without CO2 '!R27+SUMIFS(Assumptions!$C$9:$C$11,Assumptions!$A$9:$A$11,input!$D27)*input!R$301</f>
        <v>61.548879568197037</v>
      </c>
      <c r="S27" s="11">
        <f>'Final Prices IND without CO2 '!S27+SUMIFS(Assumptions!$C$9:$C$11,Assumptions!$A$9:$A$11,input!$D27)*input!S$301</f>
        <v>65.901036951112701</v>
      </c>
      <c r="T27" s="11">
        <f>'Final Prices IND without CO2 '!T27+SUMIFS(Assumptions!$C$9:$C$11,Assumptions!$A$9:$A$11,input!$D27)*input!T$301</f>
        <v>66.155830268602543</v>
      </c>
      <c r="U27" s="11">
        <f>'Final Prices IND without CO2 '!U27+SUMIFS(Assumptions!$C$9:$C$11,Assumptions!$A$9:$A$11,input!$D27)*input!U$301</f>
        <v>61.462010648667992</v>
      </c>
      <c r="V27" s="11">
        <f>'Final Prices IND without CO2 '!V27+SUMIFS(Assumptions!$C$9:$C$11,Assumptions!$A$9:$A$11,input!$D27)*input!V$301</f>
        <v>65.920263331609149</v>
      </c>
      <c r="W27" s="11">
        <f>'Final Prices IND without CO2 '!W27+SUMIFS(Assumptions!$C$9:$C$11,Assumptions!$A$9:$A$11,input!$D27)*input!W$301</f>
        <v>68.411900683833522</v>
      </c>
      <c r="X27" s="11">
        <f>'Final Prices IND without CO2 '!X27+SUMIFS(Assumptions!$C$9:$C$11,Assumptions!$A$9:$A$11,input!$D27)*input!X$301</f>
        <v>67.711074600227263</v>
      </c>
      <c r="Y27" s="11">
        <f>'Final Prices IND without CO2 '!Y27+SUMIFS(Assumptions!$C$9:$C$11,Assumptions!$A$9:$A$11,input!$D27)*input!Y$301</f>
        <v>66.765698762510425</v>
      </c>
      <c r="Z27" s="11">
        <f>'Final Prices IND without CO2 '!Z27+SUMIFS(Assumptions!$C$9:$C$11,Assumptions!$A$9:$A$11,input!$D27)*input!Z$301</f>
        <v>82.316933863589853</v>
      </c>
      <c r="AA27" s="11">
        <f>'Final Prices IND without CO2 '!AA27+SUMIFS(Assumptions!$C$9:$C$11,Assumptions!$A$9:$A$11,input!$D27)*input!AA$301</f>
        <v>76.085603755447437</v>
      </c>
      <c r="AB27" s="11">
        <f>'Final Prices IND without CO2 '!AB27+SUMIFS(Assumptions!$C$9:$C$11,Assumptions!$A$9:$A$11,input!$D27)*input!AB$301</f>
        <v>73.013556632862233</v>
      </c>
      <c r="AC27" s="11">
        <f>'Final Prices IND without CO2 '!AC27+SUMIFS(Assumptions!$C$9:$C$11,Assumptions!$A$9:$A$11,input!$D27)*input!AC$301</f>
        <v>74.266686301819135</v>
      </c>
      <c r="AD27" s="11">
        <f>'Final Prices IND without CO2 '!AD27+SUMIFS(Assumptions!$C$9:$C$11,Assumptions!$A$9:$A$11,input!$D27)*input!AD$301</f>
        <v>69.415575970032492</v>
      </c>
      <c r="AE27" s="11">
        <f>'Final Prices IND without CO2 '!AE27+SUMIFS(Assumptions!$C$9:$C$11,Assumptions!$A$9:$A$11,input!$D27)*input!AE$301</f>
        <v>66.496465862831471</v>
      </c>
      <c r="AF27" s="11">
        <f>'Final Prices IND without CO2 '!AF27+SUMIFS(Assumptions!$C$9:$C$11,Assumptions!$A$9:$A$11,input!$D27)*input!AF$301</f>
        <v>73.891652185678581</v>
      </c>
      <c r="AG27" s="11">
        <f>'Final Prices IND without CO2 '!AG27+SUMIFS(Assumptions!$C$9:$C$11,Assumptions!$A$9:$A$11,input!$D27)*input!AG$301</f>
        <v>82.146436878482518</v>
      </c>
      <c r="AH27" s="11">
        <f>'Final Prices IND without CO2 '!AH27+SUMIFS(Assumptions!$C$9:$C$11,Assumptions!$A$9:$A$11,input!$D27)*input!AH$301</f>
        <v>88.488957172243914</v>
      </c>
      <c r="AI27" s="11">
        <f>'Final Prices IND without CO2 '!AI27+SUMIFS(Assumptions!$C$9:$C$11,Assumptions!$A$9:$A$11,input!$D27)*input!AI$301</f>
        <v>95.463776703330254</v>
      </c>
      <c r="AJ27" s="11">
        <f>'Final Prices IND without CO2 '!AJ27+SUMIFS(Assumptions!$C$9:$C$11,Assumptions!$A$9:$A$11,input!$D27)*input!AJ$301</f>
        <v>104.22769156005339</v>
      </c>
      <c r="AK27" s="11">
        <f>'Final Prices IND without CO2 '!AK27+SUMIFS(Assumptions!$C$9:$C$11,Assumptions!$A$9:$A$11,input!$D27)*input!AK$301</f>
        <v>113.38672650277118</v>
      </c>
      <c r="AL27" s="11">
        <f>'Final Prices IND without CO2 '!AL27+SUMIFS(Assumptions!$C$9:$C$11,Assumptions!$A$9:$A$11,input!$D27)*input!AL$301</f>
        <v>117.07144323312733</v>
      </c>
      <c r="AM27" s="11">
        <f>'Final Prices IND without CO2 '!AM27+SUMIFS(Assumptions!$C$9:$C$11,Assumptions!$A$9:$A$11,input!$D27)*input!AM$301</f>
        <v>122.69682162373495</v>
      </c>
      <c r="AN27" s="11">
        <f>'Final Prices IND without CO2 '!AN27+SUMIFS(Assumptions!$C$9:$C$11,Assumptions!$A$9:$A$11,input!$D27)*input!AN$301</f>
        <v>119.96281756809665</v>
      </c>
      <c r="AO27" s="11">
        <f>'Final Prices IND without CO2 '!AO27+SUMIFS(Assumptions!$C$9:$C$11,Assumptions!$A$9:$A$11,input!$D27)*input!AO$301</f>
        <v>119.69170396889578</v>
      </c>
      <c r="AP27" s="11">
        <f>'Final Prices IND without CO2 '!AP27+SUMIFS(Assumptions!$C$9:$C$11,Assumptions!$A$9:$A$11,input!$D27)*input!AP$301</f>
        <v>119.08691212433595</v>
      </c>
      <c r="AQ27" s="11">
        <f>'Final Prices IND without CO2 '!AQ27+SUMIFS(Assumptions!$C$9:$C$11,Assumptions!$A$9:$A$11,input!$D27)*input!AQ$301</f>
        <v>119.6190088505649</v>
      </c>
      <c r="AR27" s="11">
        <f>'Final Prices IND without CO2 '!AR27+SUMIFS(Assumptions!$C$9:$C$11,Assumptions!$A$9:$A$11,input!$D27)*input!AR$301</f>
        <v>120.36416403570939</v>
      </c>
      <c r="AS27" s="11">
        <f>'Final Prices IND without CO2 '!AS27+SUMIFS(Assumptions!$C$9:$C$11,Assumptions!$A$9:$A$11,input!$D27)*input!AS$301</f>
        <v>120.16908806277715</v>
      </c>
      <c r="AT27" s="11">
        <f>'Final Prices IND without CO2 '!AT27+SUMIFS(Assumptions!$C$9:$C$11,Assumptions!$A$9:$A$11,input!$D27)*input!AT$301</f>
        <v>121.45844234475702</v>
      </c>
      <c r="AU27" s="11">
        <f>'Final Prices IND without CO2 '!AU27+SUMIFS(Assumptions!$C$9:$C$11,Assumptions!$A$9:$A$11,input!$D27)*input!AU$301</f>
        <v>124.08994876975822</v>
      </c>
      <c r="AV27" s="11">
        <f>'Final Prices IND without CO2 '!AV27+SUMIFS(Assumptions!$C$9:$C$11,Assumptions!$A$9:$A$11,input!$D27)*input!AV$301</f>
        <v>122.22145913761831</v>
      </c>
      <c r="AW27" s="11">
        <f>'Final Prices IND without CO2 '!AW27+SUMIFS(Assumptions!$C$9:$C$11,Assumptions!$A$9:$A$11,input!$D27)*input!AW$301</f>
        <v>122.08914437253085</v>
      </c>
      <c r="AX27" s="11">
        <f>'Final Prices IND without CO2 '!AX27+SUMIFS(Assumptions!$C$9:$C$11,Assumptions!$A$9:$A$11,input!$D27)*input!AX$301</f>
        <v>131.21201105965383</v>
      </c>
      <c r="AY27" s="11">
        <f>'Final Prices IND without CO2 '!AY27+SUMIFS(Assumptions!$C$9:$C$11,Assumptions!$A$9:$A$11,input!$D27)*input!AY$301</f>
        <v>129.46610104663341</v>
      </c>
      <c r="AZ27" s="11">
        <f>'Final Prices IND without CO2 '!AZ27+SUMIFS(Assumptions!$C$9:$C$11,Assumptions!$A$9:$A$11,input!$D27)*input!AZ$301</f>
        <v>131.738589819975</v>
      </c>
      <c r="BA27" s="11">
        <f>'Final Prices IND without CO2 '!BA27+SUMIFS(Assumptions!$C$9:$C$11,Assumptions!$A$9:$A$11,input!$D27)*input!BA$301</f>
        <v>135.2688264989265</v>
      </c>
      <c r="BB27" s="11">
        <f>'Final Prices IND without CO2 '!BB27+SUMIFS(Assumptions!$C$9:$C$11,Assumptions!$A$9:$A$11,input!$D27)*input!BB$301</f>
        <v>138.02071746347792</v>
      </c>
      <c r="BC27" s="11">
        <f>'Final Prices IND without CO2 '!BC27+SUMIFS(Assumptions!$C$9:$C$11,Assumptions!$A$9:$A$11,input!$D27)*input!BC$301</f>
        <v>138.96729065571571</v>
      </c>
      <c r="BD27" s="11">
        <f>'Final Prices IND without CO2 '!BD27+SUMIFS(Assumptions!$C$9:$C$11,Assumptions!$A$9:$A$11,input!$D27)*input!BD$301</f>
        <v>142.27765715544592</v>
      </c>
      <c r="BE27" s="11">
        <f>'Final Prices IND without CO2 '!BE27+SUMIFS(Assumptions!$C$9:$C$11,Assumptions!$A$9:$A$11,input!$D27)*input!BE$301</f>
        <v>144.68759596702785</v>
      </c>
      <c r="BF27" s="11">
        <f>'Final Prices IND without CO2 '!BF27+SUMIFS(Assumptions!$C$9:$C$11,Assumptions!$A$9:$A$11,input!$D27)*input!BF$301</f>
        <v>146.7727611365699</v>
      </c>
      <c r="BG27" s="11">
        <f>'Final Prices IND without CO2 '!BG27+SUMIFS(Assumptions!$C$9:$C$11,Assumptions!$A$9:$A$11,input!$D27)*input!BG$301</f>
        <v>149.11252227289606</v>
      </c>
      <c r="BH27" s="11">
        <f>'Final Prices IND without CO2 '!BH27+SUMIFS(Assumptions!$C$9:$C$11,Assumptions!$A$9:$A$11,input!$D27)*input!BH$301</f>
        <v>151.79923560217685</v>
      </c>
    </row>
    <row r="28" spans="1:60" x14ac:dyDescent="0.3">
      <c r="A28" s="9" t="s">
        <v>148</v>
      </c>
      <c r="B28" s="36" t="s">
        <v>47</v>
      </c>
      <c r="C28" s="9" t="s">
        <v>13</v>
      </c>
      <c r="D28" s="36" t="s">
        <v>78</v>
      </c>
      <c r="E28" s="36" t="s">
        <v>79</v>
      </c>
      <c r="F28" s="36" t="s">
        <v>90</v>
      </c>
      <c r="G28" s="36" t="s">
        <v>90</v>
      </c>
      <c r="H28" s="36" t="s">
        <v>80</v>
      </c>
      <c r="I28" s="9" t="s">
        <v>145</v>
      </c>
      <c r="J28" s="11">
        <f>'Final Prices IND without CO2 '!J28+SUMIFS(Assumptions!$C$9:$C$11,Assumptions!$A$9:$A$11,input!$D28)*input!J$301</f>
        <v>85.296147322302062</v>
      </c>
      <c r="K28" s="11">
        <f>'Final Prices IND without CO2 '!K28+SUMIFS(Assumptions!$C$9:$C$11,Assumptions!$A$9:$A$11,input!$D28)*input!K$301</f>
        <v>79.499708789187906</v>
      </c>
      <c r="L28" s="11">
        <f>'Final Prices IND without CO2 '!L28+SUMIFS(Assumptions!$C$9:$C$11,Assumptions!$A$9:$A$11,input!$D28)*input!L$301</f>
        <v>77.623315612849936</v>
      </c>
      <c r="M28" s="11">
        <f>'Final Prices IND without CO2 '!M28+SUMIFS(Assumptions!$C$9:$C$11,Assumptions!$A$9:$A$11,input!$D28)*input!M$301</f>
        <v>76.094958446300168</v>
      </c>
      <c r="N28" s="11">
        <f>'Final Prices IND without CO2 '!N28+SUMIFS(Assumptions!$C$9:$C$11,Assumptions!$A$9:$A$11,input!$D28)*input!N$301</f>
        <v>79.62315686068149</v>
      </c>
      <c r="O28" s="11">
        <f>'Final Prices IND without CO2 '!O28+SUMIFS(Assumptions!$C$9:$C$11,Assumptions!$A$9:$A$11,input!$D28)*input!O$301</f>
        <v>88.757097180857699</v>
      </c>
      <c r="P28" s="11">
        <f>'Final Prices IND without CO2 '!P28+SUMIFS(Assumptions!$C$9:$C$11,Assumptions!$A$9:$A$11,input!$D28)*input!P$301</f>
        <v>95.090850011534542</v>
      </c>
      <c r="Q28" s="11">
        <f>'Final Prices IND without CO2 '!Q28+SUMIFS(Assumptions!$C$9:$C$11,Assumptions!$A$9:$A$11,input!$D28)*input!Q$301</f>
        <v>101.97354402196862</v>
      </c>
      <c r="R28" s="11">
        <f>'Final Prices IND without CO2 '!R28+SUMIFS(Assumptions!$C$9:$C$11,Assumptions!$A$9:$A$11,input!$D28)*input!R$301</f>
        <v>105.85344686755349</v>
      </c>
      <c r="S28" s="11">
        <f>'Final Prices IND without CO2 '!S28+SUMIFS(Assumptions!$C$9:$C$11,Assumptions!$A$9:$A$11,input!$D28)*input!S$301</f>
        <v>114.08595361035513</v>
      </c>
      <c r="T28" s="11">
        <f>'Final Prices IND without CO2 '!T28+SUMIFS(Assumptions!$C$9:$C$11,Assumptions!$A$9:$A$11,input!$D28)*input!T$301</f>
        <v>109.78187968904534</v>
      </c>
      <c r="U28" s="11">
        <f>'Final Prices IND without CO2 '!U28+SUMIFS(Assumptions!$C$9:$C$11,Assumptions!$A$9:$A$11,input!$D28)*input!U$301</f>
        <v>110.77164430140562</v>
      </c>
      <c r="V28" s="11">
        <f>'Final Prices IND without CO2 '!V28+SUMIFS(Assumptions!$C$9:$C$11,Assumptions!$A$9:$A$11,input!$D28)*input!V$301</f>
        <v>107.49443945536318</v>
      </c>
      <c r="W28" s="11">
        <f>'Final Prices IND without CO2 '!W28+SUMIFS(Assumptions!$C$9:$C$11,Assumptions!$A$9:$A$11,input!$D28)*input!W$301</f>
        <v>108.99760796221882</v>
      </c>
      <c r="X28" s="11">
        <f>'Final Prices IND without CO2 '!X28+SUMIFS(Assumptions!$C$9:$C$11,Assumptions!$A$9:$A$11,input!$D28)*input!X$301</f>
        <v>95.14768865551585</v>
      </c>
      <c r="Y28" s="11">
        <f>'Final Prices IND without CO2 '!Y28+SUMIFS(Assumptions!$C$9:$C$11,Assumptions!$A$9:$A$11,input!$D28)*input!Y$301</f>
        <v>89.335455773396404</v>
      </c>
      <c r="Z28" s="11">
        <f>'Final Prices IND without CO2 '!Z28+SUMIFS(Assumptions!$C$9:$C$11,Assumptions!$A$9:$A$11,input!$D28)*input!Z$301</f>
        <v>80.72875253586875</v>
      </c>
      <c r="AA28" s="11">
        <f>'Final Prices IND without CO2 '!AA28+SUMIFS(Assumptions!$C$9:$C$11,Assumptions!$A$9:$A$11,input!$D28)*input!AA$301</f>
        <v>74.730384476447611</v>
      </c>
      <c r="AB28" s="11">
        <f>'Final Prices IND without CO2 '!AB28+SUMIFS(Assumptions!$C$9:$C$11,Assumptions!$A$9:$A$11,input!$D28)*input!AB$301</f>
        <v>71.713055950824653</v>
      </c>
      <c r="AC28" s="11">
        <f>'Final Prices IND without CO2 '!AC28+SUMIFS(Assumptions!$C$9:$C$11,Assumptions!$A$9:$A$11,input!$D28)*input!AC$301</f>
        <v>72.943865162262213</v>
      </c>
      <c r="AD28" s="11">
        <f>'Final Prices IND without CO2 '!AD28+SUMIFS(Assumptions!$C$9:$C$11,Assumptions!$A$9:$A$11,input!$D28)*input!AD$301</f>
        <v>68.179161692243056</v>
      </c>
      <c r="AE28" s="11">
        <f>'Final Prices IND without CO2 '!AE28+SUMIFS(Assumptions!$C$9:$C$11,Assumptions!$A$9:$A$11,input!$D28)*input!AE$301</f>
        <v>65.312046103052538</v>
      </c>
      <c r="AF28" s="11">
        <f>'Final Prices IND without CO2 '!AF28+SUMIFS(Assumptions!$C$9:$C$11,Assumptions!$A$9:$A$11,input!$D28)*input!AF$301</f>
        <v>72.57551106756317</v>
      </c>
      <c r="AG28" s="11">
        <f>'Final Prices IND without CO2 '!AG28+SUMIFS(Assumptions!$C$9:$C$11,Assumptions!$A$9:$A$11,input!$D28)*input!AG$301</f>
        <v>80.683263433520651</v>
      </c>
      <c r="AH28" s="11">
        <f>'Final Prices IND without CO2 '!AH28+SUMIFS(Assumptions!$C$9:$C$11,Assumptions!$A$9:$A$11,input!$D28)*input!AH$301</f>
        <v>86.912812214206056</v>
      </c>
      <c r="AI28" s="11">
        <f>'Final Prices IND without CO2 '!AI28+SUMIFS(Assumptions!$C$9:$C$11,Assumptions!$A$9:$A$11,input!$D28)*input!AI$301</f>
        <v>93.763397863591806</v>
      </c>
      <c r="AJ28" s="11">
        <f>'Final Prices IND without CO2 '!AJ28+SUMIFS(Assumptions!$C$9:$C$11,Assumptions!$A$9:$A$11,input!$D28)*input!AJ$301</f>
        <v>102.37121188405794</v>
      </c>
      <c r="AK28" s="11">
        <f>'Final Prices IND without CO2 '!AK28+SUMIFS(Assumptions!$C$9:$C$11,Assumptions!$A$9:$A$11,input!$D28)*input!AK$301</f>
        <v>111.36710820240074</v>
      </c>
      <c r="AL28" s="11">
        <f>'Final Prices IND without CO2 '!AL28+SUMIFS(Assumptions!$C$9:$C$11,Assumptions!$A$9:$A$11,input!$D28)*input!AL$301</f>
        <v>114.98619360561803</v>
      </c>
      <c r="AM28" s="11">
        <f>'Final Prices IND without CO2 '!AM28+SUMIFS(Assumptions!$C$9:$C$11,Assumptions!$A$9:$A$11,input!$D28)*input!AM$301</f>
        <v>120.51137404982933</v>
      </c>
      <c r="AN28" s="11">
        <f>'Final Prices IND without CO2 '!AN28+SUMIFS(Assumptions!$C$9:$C$11,Assumptions!$A$9:$A$11,input!$D28)*input!AN$301</f>
        <v>117.8260674457743</v>
      </c>
      <c r="AO28" s="11">
        <f>'Final Prices IND without CO2 '!AO28+SUMIFS(Assumptions!$C$9:$C$11,Assumptions!$A$9:$A$11,input!$D28)*input!AO$301</f>
        <v>117.55978285966265</v>
      </c>
      <c r="AP28" s="11">
        <f>'Final Prices IND without CO2 '!AP28+SUMIFS(Assumptions!$C$9:$C$11,Assumptions!$A$9:$A$11,input!$D28)*input!AP$301</f>
        <v>116.96576342837254</v>
      </c>
      <c r="AQ28" s="11">
        <f>'Final Prices IND without CO2 '!AQ28+SUMIFS(Assumptions!$C$9:$C$11,Assumptions!$A$9:$A$11,input!$D28)*input!AQ$301</f>
        <v>117.488382570064</v>
      </c>
      <c r="AR28" s="11">
        <f>'Final Prices IND without CO2 '!AR28+SUMIFS(Assumptions!$C$9:$C$11,Assumptions!$A$9:$A$11,input!$D28)*input!AR$301</f>
        <v>118.22026522239139</v>
      </c>
      <c r="AS28" s="11">
        <f>'Final Prices IND without CO2 '!AS28+SUMIFS(Assumptions!$C$9:$C$11,Assumptions!$A$9:$A$11,input!$D28)*input!AS$301</f>
        <v>118.02866389783333</v>
      </c>
      <c r="AT28" s="11">
        <f>'Final Prices IND without CO2 '!AT28+SUMIFS(Assumptions!$C$9:$C$11,Assumptions!$A$9:$A$11,input!$D28)*input!AT$301</f>
        <v>119.29505249781617</v>
      </c>
      <c r="AU28" s="11">
        <f>'Final Prices IND without CO2 '!AU28+SUMIFS(Assumptions!$C$9:$C$11,Assumptions!$A$9:$A$11,input!$D28)*input!AU$301</f>
        <v>121.87968713546275</v>
      </c>
      <c r="AV28" s="11">
        <f>'Final Prices IND without CO2 '!AV28+SUMIFS(Assumptions!$C$9:$C$11,Assumptions!$A$9:$A$11,input!$D28)*input!AV$301</f>
        <v>120.04447861101077</v>
      </c>
      <c r="AW28" s="11">
        <f>'Final Prices IND without CO2 '!AW28+SUMIFS(Assumptions!$C$9:$C$11,Assumptions!$A$9:$A$11,input!$D28)*input!AW$301</f>
        <v>119.91452060609465</v>
      </c>
      <c r="AX28" s="11">
        <f>'Final Prices IND without CO2 '!AX28+SUMIFS(Assumptions!$C$9:$C$11,Assumptions!$A$9:$A$11,input!$D28)*input!AX$301</f>
        <v>128.87489288949479</v>
      </c>
      <c r="AY28" s="11">
        <f>'Final Prices IND without CO2 '!AY28+SUMIFS(Assumptions!$C$9:$C$11,Assumptions!$A$9:$A$11,input!$D28)*input!AY$301</f>
        <v>127.16008062417222</v>
      </c>
      <c r="AZ28" s="11">
        <f>'Final Prices IND without CO2 '!AZ28+SUMIFS(Assumptions!$C$9:$C$11,Assumptions!$A$9:$A$11,input!$D28)*input!AZ$301</f>
        <v>129.39209235001772</v>
      </c>
      <c r="BA28" s="11">
        <f>'Final Prices IND without CO2 '!BA28+SUMIFS(Assumptions!$C$9:$C$11,Assumptions!$A$9:$A$11,input!$D28)*input!BA$301</f>
        <v>132.85944926498541</v>
      </c>
      <c r="BB28" s="11">
        <f>'Final Prices IND without CO2 '!BB28+SUMIFS(Assumptions!$C$9:$C$11,Assumptions!$A$9:$A$11,input!$D28)*input!BB$301</f>
        <v>135.56232418044419</v>
      </c>
      <c r="BC28" s="11">
        <f>'Final Prices IND without CO2 '!BC28+SUMIFS(Assumptions!$C$9:$C$11,Assumptions!$A$9:$A$11,input!$D28)*input!BC$301</f>
        <v>136.49203722863649</v>
      </c>
      <c r="BD28" s="11">
        <f>'Final Prices IND without CO2 '!BD28+SUMIFS(Assumptions!$C$9:$C$11,Assumptions!$A$9:$A$11,input!$D28)*input!BD$301</f>
        <v>139.74344024145739</v>
      </c>
      <c r="BE28" s="11">
        <f>'Final Prices IND without CO2 '!BE28+SUMIFS(Assumptions!$C$9:$C$11,Assumptions!$A$9:$A$11,input!$D28)*input!BE$301</f>
        <v>142.11045377706705</v>
      </c>
      <c r="BF28" s="11">
        <f>'Final Prices IND without CO2 '!BF28+SUMIFS(Assumptions!$C$9:$C$11,Assumptions!$A$9:$A$11,input!$D28)*input!BF$301</f>
        <v>144.15847846407087</v>
      </c>
      <c r="BG28" s="11">
        <f>'Final Prices IND without CO2 '!BG28+SUMIFS(Assumptions!$C$9:$C$11,Assumptions!$A$9:$A$11,input!$D28)*input!BG$301</f>
        <v>146.45656431303996</v>
      </c>
      <c r="BH28" s="11">
        <f>'Final Prices IND without CO2 '!BH28+SUMIFS(Assumptions!$C$9:$C$11,Assumptions!$A$9:$A$11,input!$D28)*input!BH$301</f>
        <v>149.09542252228039</v>
      </c>
    </row>
    <row r="29" spans="1:60" x14ac:dyDescent="0.3">
      <c r="A29" s="9" t="s">
        <v>148</v>
      </c>
      <c r="B29" s="36" t="s">
        <v>47</v>
      </c>
      <c r="C29" s="9" t="s">
        <v>15</v>
      </c>
      <c r="D29" s="36" t="s">
        <v>78</v>
      </c>
      <c r="E29" s="36" t="s">
        <v>79</v>
      </c>
      <c r="F29" s="36" t="s">
        <v>90</v>
      </c>
      <c r="G29" s="36" t="s">
        <v>90</v>
      </c>
      <c r="H29" s="36" t="s">
        <v>80</v>
      </c>
      <c r="I29" s="9" t="s">
        <v>145</v>
      </c>
      <c r="J29" s="11">
        <f>'Final Prices IND without CO2 '!J29+SUMIFS(Assumptions!$C$9:$C$11,Assumptions!$A$9:$A$11,input!$D29)*input!J$301</f>
        <v>70.54613398112798</v>
      </c>
      <c r="K29" s="11">
        <f>'Final Prices IND without CO2 '!K29+SUMIFS(Assumptions!$C$9:$C$11,Assumptions!$A$9:$A$11,input!$D29)*input!K$301</f>
        <v>68.049313560937364</v>
      </c>
      <c r="L29" s="11">
        <f>'Final Prices IND without CO2 '!L29+SUMIFS(Assumptions!$C$9:$C$11,Assumptions!$A$9:$A$11,input!$D29)*input!L$301</f>
        <v>67.59372013566697</v>
      </c>
      <c r="M29" s="11">
        <f>'Final Prices IND without CO2 '!M29+SUMIFS(Assumptions!$C$9:$C$11,Assumptions!$A$9:$A$11,input!$D29)*input!M$301</f>
        <v>66.197557467803847</v>
      </c>
      <c r="N29" s="11">
        <f>'Final Prices IND without CO2 '!N29+SUMIFS(Assumptions!$C$9:$C$11,Assumptions!$A$9:$A$11,input!$D29)*input!N$301</f>
        <v>66.59229362038262</v>
      </c>
      <c r="O29" s="11">
        <f>'Final Prices IND without CO2 '!O29+SUMIFS(Assumptions!$C$9:$C$11,Assumptions!$A$9:$A$11,input!$D29)*input!O$301</f>
        <v>65.456247420893604</v>
      </c>
      <c r="P29" s="11">
        <f>'Final Prices IND without CO2 '!P29+SUMIFS(Assumptions!$C$9:$C$11,Assumptions!$A$9:$A$11,input!$D29)*input!P$301</f>
        <v>64.372390863544553</v>
      </c>
      <c r="Q29" s="11">
        <f>'Final Prices IND without CO2 '!Q29+SUMIFS(Assumptions!$C$9:$C$11,Assumptions!$A$9:$A$11,input!$D29)*input!Q$301</f>
        <v>64.463707415720307</v>
      </c>
      <c r="R29" s="11">
        <f>'Final Prices IND without CO2 '!R29+SUMIFS(Assumptions!$C$9:$C$11,Assumptions!$A$9:$A$11,input!$D29)*input!R$301</f>
        <v>69.253343751571606</v>
      </c>
      <c r="S29" s="11">
        <f>'Final Prices IND without CO2 '!S29+SUMIFS(Assumptions!$C$9:$C$11,Assumptions!$A$9:$A$11,input!$D29)*input!S$301</f>
        <v>74.922052929010576</v>
      </c>
      <c r="T29" s="11">
        <f>'Final Prices IND without CO2 '!T29+SUMIFS(Assumptions!$C$9:$C$11,Assumptions!$A$9:$A$11,input!$D29)*input!T$301</f>
        <v>80.296552957905519</v>
      </c>
      <c r="U29" s="11">
        <f>'Final Prices IND without CO2 '!U29+SUMIFS(Assumptions!$C$9:$C$11,Assumptions!$A$9:$A$11,input!$D29)*input!U$301</f>
        <v>87.210485459055164</v>
      </c>
      <c r="V29" s="11">
        <f>'Final Prices IND without CO2 '!V29+SUMIFS(Assumptions!$C$9:$C$11,Assumptions!$A$9:$A$11,input!$D29)*input!V$301</f>
        <v>90.028752400159775</v>
      </c>
      <c r="W29" s="11">
        <f>'Final Prices IND without CO2 '!W29+SUMIFS(Assumptions!$C$9:$C$11,Assumptions!$A$9:$A$11,input!$D29)*input!W$301</f>
        <v>93.301133140713361</v>
      </c>
      <c r="X29" s="11">
        <f>'Final Prices IND without CO2 '!X29+SUMIFS(Assumptions!$C$9:$C$11,Assumptions!$A$9:$A$11,input!$D29)*input!X$301</f>
        <v>97.972898456244195</v>
      </c>
      <c r="Y29" s="11">
        <f>'Final Prices IND without CO2 '!Y29+SUMIFS(Assumptions!$C$9:$C$11,Assumptions!$A$9:$A$11,input!$D29)*input!Y$301</f>
        <v>100.68459731747508</v>
      </c>
      <c r="Z29" s="11">
        <f>'Final Prices IND without CO2 '!Z29+SUMIFS(Assumptions!$C$9:$C$11,Assumptions!$A$9:$A$11,input!$D29)*input!Z$301</f>
        <v>94.758923537317145</v>
      </c>
      <c r="AA29" s="11">
        <f>'Final Prices IND without CO2 '!AA29+SUMIFS(Assumptions!$C$9:$C$11,Assumptions!$A$9:$A$11,input!$D29)*input!AA$301</f>
        <v>96.03201460652879</v>
      </c>
      <c r="AB29" s="11">
        <f>'Final Prices IND without CO2 '!AB29+SUMIFS(Assumptions!$C$9:$C$11,Assumptions!$A$9:$A$11,input!$D29)*input!AB$301</f>
        <v>99.950542456242289</v>
      </c>
      <c r="AC29" s="11">
        <f>'Final Prices IND without CO2 '!AC29+SUMIFS(Assumptions!$C$9:$C$11,Assumptions!$A$9:$A$11,input!$D29)*input!AC$301</f>
        <v>99.390271818494867</v>
      </c>
      <c r="AD29" s="11">
        <f>'Final Prices IND without CO2 '!AD29+SUMIFS(Assumptions!$C$9:$C$11,Assumptions!$A$9:$A$11,input!$D29)*input!AD$301</f>
        <v>90.603682777913349</v>
      </c>
      <c r="AE29" s="11">
        <f>'Final Prices IND without CO2 '!AE29+SUMIFS(Assumptions!$C$9:$C$11,Assumptions!$A$9:$A$11,input!$D29)*input!AE$301</f>
        <v>84.999498831029982</v>
      </c>
      <c r="AF29" s="11">
        <f>'Final Prices IND without CO2 '!AF29+SUMIFS(Assumptions!$C$9:$C$11,Assumptions!$A$9:$A$11,input!$D29)*input!AF$301</f>
        <v>95.110317166175392</v>
      </c>
      <c r="AG29" s="11">
        <f>'Final Prices IND without CO2 '!AG29+SUMIFS(Assumptions!$C$9:$C$11,Assumptions!$A$9:$A$11,input!$D29)*input!AG$301</f>
        <v>108.38867313112019</v>
      </c>
      <c r="AH29" s="11">
        <f>'Final Prices IND without CO2 '!AH29+SUMIFS(Assumptions!$C$9:$C$11,Assumptions!$A$9:$A$11,input!$D29)*input!AH$301</f>
        <v>120.03584458138506</v>
      </c>
      <c r="AI29" s="11">
        <f>'Final Prices IND without CO2 '!AI29+SUMIFS(Assumptions!$C$9:$C$11,Assumptions!$A$9:$A$11,input!$D29)*input!AI$301</f>
        <v>130.70695773377335</v>
      </c>
      <c r="AJ29" s="11">
        <f>'Final Prices IND without CO2 '!AJ29+SUMIFS(Assumptions!$C$9:$C$11,Assumptions!$A$9:$A$11,input!$D29)*input!AJ$301</f>
        <v>141.50452389642612</v>
      </c>
      <c r="AK29" s="11">
        <f>'Final Prices IND without CO2 '!AK29+SUMIFS(Assumptions!$C$9:$C$11,Assumptions!$A$9:$A$11,input!$D29)*input!AK$301</f>
        <v>150.71351052211506</v>
      </c>
      <c r="AL29" s="11">
        <f>'Final Prices IND without CO2 '!AL29+SUMIFS(Assumptions!$C$9:$C$11,Assumptions!$A$9:$A$11,input!$D29)*input!AL$301</f>
        <v>157.8084456211684</v>
      </c>
      <c r="AM29" s="11">
        <f>'Final Prices IND without CO2 '!AM29+SUMIFS(Assumptions!$C$9:$C$11,Assumptions!$A$9:$A$11,input!$D29)*input!AM$301</f>
        <v>166.36361726408367</v>
      </c>
      <c r="AN29" s="11">
        <f>'Final Prices IND without CO2 '!AN29+SUMIFS(Assumptions!$C$9:$C$11,Assumptions!$A$9:$A$11,input!$D29)*input!AN$301</f>
        <v>164.85097936500802</v>
      </c>
      <c r="AO29" s="11">
        <f>'Final Prices IND without CO2 '!AO29+SUMIFS(Assumptions!$C$9:$C$11,Assumptions!$A$9:$A$11,input!$D29)*input!AO$301</f>
        <v>165.18207593477732</v>
      </c>
      <c r="AP29" s="11">
        <f>'Final Prices IND without CO2 '!AP29+SUMIFS(Assumptions!$C$9:$C$11,Assumptions!$A$9:$A$11,input!$D29)*input!AP$301</f>
        <v>165.79534272068915</v>
      </c>
      <c r="AQ29" s="11">
        <f>'Final Prices IND without CO2 '!AQ29+SUMIFS(Assumptions!$C$9:$C$11,Assumptions!$A$9:$A$11,input!$D29)*input!AQ$301</f>
        <v>166.13204341364118</v>
      </c>
      <c r="AR29" s="11">
        <f>'Final Prices IND without CO2 '!AR29+SUMIFS(Assumptions!$C$9:$C$11,Assumptions!$A$9:$A$11,input!$D29)*input!AR$301</f>
        <v>167.44259874306039</v>
      </c>
      <c r="AS29" s="11">
        <f>'Final Prices IND without CO2 '!AS29+SUMIFS(Assumptions!$C$9:$C$11,Assumptions!$A$9:$A$11,input!$D29)*input!AS$301</f>
        <v>170.53063658369851</v>
      </c>
      <c r="AT29" s="11">
        <f>'Final Prices IND without CO2 '!AT29+SUMIFS(Assumptions!$C$9:$C$11,Assumptions!$A$9:$A$11,input!$D29)*input!AT$301</f>
        <v>172.8078697249199</v>
      </c>
      <c r="AU29" s="11">
        <f>'Final Prices IND without CO2 '!AU29+SUMIFS(Assumptions!$C$9:$C$11,Assumptions!$A$9:$A$11,input!$D29)*input!AU$301</f>
        <v>177.33515562486525</v>
      </c>
      <c r="AV29" s="11">
        <f>'Final Prices IND without CO2 '!AV29+SUMIFS(Assumptions!$C$9:$C$11,Assumptions!$A$9:$A$11,input!$D29)*input!AV$301</f>
        <v>174.12150519210795</v>
      </c>
      <c r="AW29" s="11">
        <f>'Final Prices IND without CO2 '!AW29+SUMIFS(Assumptions!$C$9:$C$11,Assumptions!$A$9:$A$11,input!$D29)*input!AW$301</f>
        <v>174.22323036046009</v>
      </c>
      <c r="AX29" s="11">
        <f>'Final Prices IND without CO2 '!AX29+SUMIFS(Assumptions!$C$9:$C$11,Assumptions!$A$9:$A$11,input!$D29)*input!AX$301</f>
        <v>180.29928928124096</v>
      </c>
      <c r="AY29" s="11">
        <f>'Final Prices IND without CO2 '!AY29+SUMIFS(Assumptions!$C$9:$C$11,Assumptions!$A$9:$A$11,input!$D29)*input!AY$301</f>
        <v>179.31868419118973</v>
      </c>
      <c r="AZ29" s="11">
        <f>'Final Prices IND without CO2 '!AZ29+SUMIFS(Assumptions!$C$9:$C$11,Assumptions!$A$9:$A$11,input!$D29)*input!AZ$301</f>
        <v>180.10302529650721</v>
      </c>
      <c r="BA29" s="11">
        <f>'Final Prices IND without CO2 '!BA29+SUMIFS(Assumptions!$C$9:$C$11,Assumptions!$A$9:$A$11,input!$D29)*input!BA$301</f>
        <v>182.73069507615946</v>
      </c>
      <c r="BB29" s="11">
        <f>'Final Prices IND without CO2 '!BB29+SUMIFS(Assumptions!$C$9:$C$11,Assumptions!$A$9:$A$11,input!$D29)*input!BB$301</f>
        <v>184.38058447511139</v>
      </c>
      <c r="BC29" s="11">
        <f>'Final Prices IND without CO2 '!BC29+SUMIFS(Assumptions!$C$9:$C$11,Assumptions!$A$9:$A$11,input!$D29)*input!BC$301</f>
        <v>184.8388360458548</v>
      </c>
      <c r="BD29" s="11">
        <f>'Final Prices IND without CO2 '!BD29+SUMIFS(Assumptions!$C$9:$C$11,Assumptions!$A$9:$A$11,input!$D29)*input!BD$301</f>
        <v>186.8697238833447</v>
      </c>
      <c r="BE29" s="11">
        <f>'Final Prices IND without CO2 '!BE29+SUMIFS(Assumptions!$C$9:$C$11,Assumptions!$A$9:$A$11,input!$D29)*input!BE$301</f>
        <v>188.47703439840689</v>
      </c>
      <c r="BF29" s="11">
        <f>'Final Prices IND without CO2 '!BF29+SUMIFS(Assumptions!$C$9:$C$11,Assumptions!$A$9:$A$11,input!$D29)*input!BF$301</f>
        <v>189.6539201915939</v>
      </c>
      <c r="BG29" s="11">
        <f>'Final Prices IND without CO2 '!BG29+SUMIFS(Assumptions!$C$9:$C$11,Assumptions!$A$9:$A$11,input!$D29)*input!BG$301</f>
        <v>191.09948073451778</v>
      </c>
      <c r="BH29" s="11">
        <f>'Final Prices IND without CO2 '!BH29+SUMIFS(Assumptions!$C$9:$C$11,Assumptions!$A$9:$A$11,input!$D29)*input!BH$301</f>
        <v>192.77944475641652</v>
      </c>
    </row>
    <row r="30" spans="1:60" x14ac:dyDescent="0.3">
      <c r="A30" s="9" t="s">
        <v>148</v>
      </c>
      <c r="B30" s="36" t="s">
        <v>47</v>
      </c>
      <c r="C30" s="9" t="s">
        <v>17</v>
      </c>
      <c r="D30" s="36" t="s">
        <v>78</v>
      </c>
      <c r="E30" s="36" t="s">
        <v>79</v>
      </c>
      <c r="F30" s="36" t="s">
        <v>90</v>
      </c>
      <c r="G30" s="36" t="s">
        <v>90</v>
      </c>
      <c r="H30" s="36" t="s">
        <v>80</v>
      </c>
      <c r="I30" s="9" t="s">
        <v>145</v>
      </c>
      <c r="J30" s="11">
        <f>'Final Prices IND without CO2 '!J30+SUMIFS(Assumptions!$C$9:$C$11,Assumptions!$A$9:$A$11,input!$D30)*input!J$301</f>
        <v>55.875915372123586</v>
      </c>
      <c r="K30" s="11">
        <f>'Final Prices IND without CO2 '!K30+SUMIFS(Assumptions!$C$9:$C$11,Assumptions!$A$9:$A$11,input!$D30)*input!K$301</f>
        <v>61.0150060573079</v>
      </c>
      <c r="L30" s="11">
        <f>'Final Prices IND without CO2 '!L30+SUMIFS(Assumptions!$C$9:$C$11,Assumptions!$A$9:$A$11,input!$D30)*input!L$301</f>
        <v>63.229646949538342</v>
      </c>
      <c r="M30" s="11">
        <f>'Final Prices IND without CO2 '!M30+SUMIFS(Assumptions!$C$9:$C$11,Assumptions!$A$9:$A$11,input!$D30)*input!M$301</f>
        <v>70.359631086166516</v>
      </c>
      <c r="N30" s="11">
        <f>'Final Prices IND without CO2 '!N30+SUMIFS(Assumptions!$C$9:$C$11,Assumptions!$A$9:$A$11,input!$D30)*input!N$301</f>
        <v>73.987962521375664</v>
      </c>
      <c r="O30" s="11">
        <f>'Final Prices IND without CO2 '!O30+SUMIFS(Assumptions!$C$9:$C$11,Assumptions!$A$9:$A$11,input!$D30)*input!O$301</f>
        <v>79.570188007310122</v>
      </c>
      <c r="P30" s="11">
        <f>'Final Prices IND without CO2 '!P30+SUMIFS(Assumptions!$C$9:$C$11,Assumptions!$A$9:$A$11,input!$D30)*input!P$301</f>
        <v>87.02547094509751</v>
      </c>
      <c r="Q30" s="11">
        <f>'Final Prices IND without CO2 '!Q30+SUMIFS(Assumptions!$C$9:$C$11,Assumptions!$A$9:$A$11,input!$D30)*input!Q$301</f>
        <v>90.054413839702192</v>
      </c>
      <c r="R30" s="11">
        <f>'Final Prices IND without CO2 '!R30+SUMIFS(Assumptions!$C$9:$C$11,Assumptions!$A$9:$A$11,input!$D30)*input!R$301</f>
        <v>97.350676400004573</v>
      </c>
      <c r="S30" s="11">
        <f>'Final Prices IND without CO2 '!S30+SUMIFS(Assumptions!$C$9:$C$11,Assumptions!$A$9:$A$11,input!$D30)*input!S$301</f>
        <v>110.52594761840385</v>
      </c>
      <c r="T30" s="11">
        <f>'Final Prices IND without CO2 '!T30+SUMIFS(Assumptions!$C$9:$C$11,Assumptions!$A$9:$A$11,input!$D30)*input!T$301</f>
        <v>111.60469114924567</v>
      </c>
      <c r="U30" s="11">
        <f>'Final Prices IND without CO2 '!U30+SUMIFS(Assumptions!$C$9:$C$11,Assumptions!$A$9:$A$11,input!$D30)*input!U$301</f>
        <v>120.47726300996807</v>
      </c>
      <c r="V30" s="11">
        <f>'Final Prices IND without CO2 '!V30+SUMIFS(Assumptions!$C$9:$C$11,Assumptions!$A$9:$A$11,input!$D30)*input!V$301</f>
        <v>120.92711303560019</v>
      </c>
      <c r="W30" s="11">
        <f>'Final Prices IND without CO2 '!W30+SUMIFS(Assumptions!$C$9:$C$11,Assumptions!$A$9:$A$11,input!$D30)*input!W$301</f>
        <v>131.33623691357576</v>
      </c>
      <c r="X30" s="11">
        <f>'Final Prices IND without CO2 '!X30+SUMIFS(Assumptions!$C$9:$C$11,Assumptions!$A$9:$A$11,input!$D30)*input!X$301</f>
        <v>134.79894656378886</v>
      </c>
      <c r="Y30" s="11">
        <f>'Final Prices IND without CO2 '!Y30+SUMIFS(Assumptions!$C$9:$C$11,Assumptions!$A$9:$A$11,input!$D30)*input!Y$301</f>
        <v>133.16021281303202</v>
      </c>
      <c r="Z30" s="11">
        <f>'Final Prices IND without CO2 '!Z30+SUMIFS(Assumptions!$C$9:$C$11,Assumptions!$A$9:$A$11,input!$D30)*input!Z$301</f>
        <v>129.02431718997192</v>
      </c>
      <c r="AA30" s="11">
        <f>'Final Prices IND without CO2 '!AA30+SUMIFS(Assumptions!$C$9:$C$11,Assumptions!$A$9:$A$11,input!$D30)*input!AA$301</f>
        <v>126.4975190253278</v>
      </c>
      <c r="AB30" s="11">
        <f>'Final Prices IND without CO2 '!AB30+SUMIFS(Assumptions!$C$9:$C$11,Assumptions!$A$9:$A$11,input!$D30)*input!AB$301</f>
        <v>152.66364074820356</v>
      </c>
      <c r="AC30" s="11">
        <f>'Final Prices IND without CO2 '!AC30+SUMIFS(Assumptions!$C$9:$C$11,Assumptions!$A$9:$A$11,input!$D30)*input!AC$301</f>
        <v>154.20111225785305</v>
      </c>
      <c r="AD30" s="11">
        <f>'Final Prices IND without CO2 '!AD30+SUMIFS(Assumptions!$C$9:$C$11,Assumptions!$A$9:$A$11,input!$D30)*input!AD$301</f>
        <v>144.13115189392181</v>
      </c>
      <c r="AE30" s="11">
        <f>'Final Prices IND without CO2 '!AE30+SUMIFS(Assumptions!$C$9:$C$11,Assumptions!$A$9:$A$11,input!$D30)*input!AE$301</f>
        <v>145.29685441566397</v>
      </c>
      <c r="AF30" s="11">
        <f>'Final Prices IND without CO2 '!AF30+SUMIFS(Assumptions!$C$9:$C$11,Assumptions!$A$9:$A$11,input!$D30)*input!AF$301</f>
        <v>166.05256903160767</v>
      </c>
      <c r="AG30" s="11">
        <f>'Final Prices IND without CO2 '!AG30+SUMIFS(Assumptions!$C$9:$C$11,Assumptions!$A$9:$A$11,input!$D30)*input!AG$301</f>
        <v>188.12526319945636</v>
      </c>
      <c r="AH30" s="11">
        <f>'Final Prices IND without CO2 '!AH30+SUMIFS(Assumptions!$C$9:$C$11,Assumptions!$A$9:$A$11,input!$D30)*input!AH$301</f>
        <v>205.55048101042223</v>
      </c>
      <c r="AI30" s="11">
        <f>'Final Prices IND without CO2 '!AI30+SUMIFS(Assumptions!$C$9:$C$11,Assumptions!$A$9:$A$11,input!$D30)*input!AI$301</f>
        <v>223.30435309289118</v>
      </c>
      <c r="AJ30" s="11">
        <f>'Final Prices IND without CO2 '!AJ30+SUMIFS(Assumptions!$C$9:$C$11,Assumptions!$A$9:$A$11,input!$D30)*input!AJ$301</f>
        <v>238.9192205699008</v>
      </c>
      <c r="AK30" s="11">
        <f>'Final Prices IND without CO2 '!AK30+SUMIFS(Assumptions!$C$9:$C$11,Assumptions!$A$9:$A$11,input!$D30)*input!AK$301</f>
        <v>252.08170797145175</v>
      </c>
      <c r="AL30" s="11">
        <f>'Final Prices IND without CO2 '!AL30+SUMIFS(Assumptions!$C$9:$C$11,Assumptions!$A$9:$A$11,input!$D30)*input!AL$301</f>
        <v>263.26025886092299</v>
      </c>
      <c r="AM30" s="11">
        <f>'Final Prices IND without CO2 '!AM30+SUMIFS(Assumptions!$C$9:$C$11,Assumptions!$A$9:$A$11,input!$D30)*input!AM$301</f>
        <v>275.17084152866249</v>
      </c>
      <c r="AN30" s="11">
        <f>'Final Prices IND without CO2 '!AN30+SUMIFS(Assumptions!$C$9:$C$11,Assumptions!$A$9:$A$11,input!$D30)*input!AN$301</f>
        <v>279.66787049790162</v>
      </c>
      <c r="AO30" s="11">
        <f>'Final Prices IND without CO2 '!AO30+SUMIFS(Assumptions!$C$9:$C$11,Assumptions!$A$9:$A$11,input!$D30)*input!AO$301</f>
        <v>278.85972793628304</v>
      </c>
      <c r="AP30" s="11">
        <f>'Final Prices IND without CO2 '!AP30+SUMIFS(Assumptions!$C$9:$C$11,Assumptions!$A$9:$A$11,input!$D30)*input!AP$301</f>
        <v>279.21033357392059</v>
      </c>
      <c r="AQ30" s="11">
        <f>'Final Prices IND without CO2 '!AQ30+SUMIFS(Assumptions!$C$9:$C$11,Assumptions!$A$9:$A$11,input!$D30)*input!AQ$301</f>
        <v>279.05568632548892</v>
      </c>
      <c r="AR30" s="11">
        <f>'Final Prices IND without CO2 '!AR30+SUMIFS(Assumptions!$C$9:$C$11,Assumptions!$A$9:$A$11,input!$D30)*input!AR$301</f>
        <v>282.40394787347407</v>
      </c>
      <c r="AS30" s="11">
        <f>'Final Prices IND without CO2 '!AS30+SUMIFS(Assumptions!$C$9:$C$11,Assumptions!$A$9:$A$11,input!$D30)*input!AS$301</f>
        <v>285.65756359081911</v>
      </c>
      <c r="AT30" s="11">
        <f>'Final Prices IND without CO2 '!AT30+SUMIFS(Assumptions!$C$9:$C$11,Assumptions!$A$9:$A$11,input!$D30)*input!AT$301</f>
        <v>286.20214920738221</v>
      </c>
      <c r="AU30" s="11">
        <f>'Final Prices IND without CO2 '!AU30+SUMIFS(Assumptions!$C$9:$C$11,Assumptions!$A$9:$A$11,input!$D30)*input!AU$301</f>
        <v>293.33195997702938</v>
      </c>
      <c r="AV30" s="11">
        <f>'Final Prices IND without CO2 '!AV30+SUMIFS(Assumptions!$C$9:$C$11,Assumptions!$A$9:$A$11,input!$D30)*input!AV$301</f>
        <v>289.67710563253894</v>
      </c>
      <c r="AW30" s="11">
        <f>'Final Prices IND without CO2 '!AW30+SUMIFS(Assumptions!$C$9:$C$11,Assumptions!$A$9:$A$11,input!$D30)*input!AW$301</f>
        <v>288.34118505673706</v>
      </c>
      <c r="AX30" s="11">
        <f>'Final Prices IND without CO2 '!AX30+SUMIFS(Assumptions!$C$9:$C$11,Assumptions!$A$9:$A$11,input!$D30)*input!AX$301</f>
        <v>293.82238441542648</v>
      </c>
      <c r="AY30" s="11">
        <f>'Final Prices IND without CO2 '!AY30+SUMIFS(Assumptions!$C$9:$C$11,Assumptions!$A$9:$A$11,input!$D30)*input!AY$301</f>
        <v>293.3498655065614</v>
      </c>
      <c r="AZ30" s="11">
        <f>'Final Prices IND without CO2 '!AZ30+SUMIFS(Assumptions!$C$9:$C$11,Assumptions!$A$9:$A$11,input!$D30)*input!AZ$301</f>
        <v>292.95882707024407</v>
      </c>
      <c r="BA30" s="11">
        <f>'Final Prices IND without CO2 '!BA30+SUMIFS(Assumptions!$C$9:$C$11,Assumptions!$A$9:$A$11,input!$D30)*input!BA$301</f>
        <v>295.10151053387199</v>
      </c>
      <c r="BB30" s="11">
        <f>'Final Prices IND without CO2 '!BB30+SUMIFS(Assumptions!$C$9:$C$11,Assumptions!$A$9:$A$11,input!$D30)*input!BB$301</f>
        <v>296.51188259929404</v>
      </c>
      <c r="BC30" s="11">
        <f>'Final Prices IND without CO2 '!BC30+SUMIFS(Assumptions!$C$9:$C$11,Assumptions!$A$9:$A$11,input!$D30)*input!BC$301</f>
        <v>296.4880864435936</v>
      </c>
      <c r="BD30" s="11">
        <f>'Final Prices IND without CO2 '!BD30+SUMIFS(Assumptions!$C$9:$C$11,Assumptions!$A$9:$A$11,input!$D30)*input!BD$301</f>
        <v>297.83088365164713</v>
      </c>
      <c r="BE30" s="11">
        <f>'Final Prices IND without CO2 '!BE30+SUMIFS(Assumptions!$C$9:$C$11,Assumptions!$A$9:$A$11,input!$D30)*input!BE$301</f>
        <v>299.1174447814883</v>
      </c>
      <c r="BF30" s="11">
        <f>'Final Prices IND without CO2 '!BF30+SUMIFS(Assumptions!$C$9:$C$11,Assumptions!$A$9:$A$11,input!$D30)*input!BF$301</f>
        <v>299.81522246625468</v>
      </c>
      <c r="BG30" s="11">
        <f>'Final Prices IND without CO2 '!BG30+SUMIFS(Assumptions!$C$9:$C$11,Assumptions!$A$9:$A$11,input!$D30)*input!BG$301</f>
        <v>300.72351541000035</v>
      </c>
      <c r="BH30" s="11">
        <f>'Final Prices IND without CO2 '!BH30+SUMIFS(Assumptions!$C$9:$C$11,Assumptions!$A$9:$A$11,input!$D30)*input!BH$301</f>
        <v>301.93158957482319</v>
      </c>
    </row>
    <row r="31" spans="1:60" x14ac:dyDescent="0.3">
      <c r="A31" s="9" t="s">
        <v>148</v>
      </c>
      <c r="B31" s="36" t="s">
        <v>47</v>
      </c>
      <c r="C31" s="9" t="s">
        <v>19</v>
      </c>
      <c r="D31" s="36" t="s">
        <v>78</v>
      </c>
      <c r="E31" s="36" t="s">
        <v>79</v>
      </c>
      <c r="F31" s="36" t="s">
        <v>90</v>
      </c>
      <c r="G31" s="36" t="s">
        <v>90</v>
      </c>
      <c r="H31" s="36" t="s">
        <v>80</v>
      </c>
      <c r="I31" s="9" t="s">
        <v>145</v>
      </c>
      <c r="J31" s="11">
        <f>'Final Prices IND without CO2 '!J31+SUMIFS(Assumptions!$C$9:$C$11,Assumptions!$A$9:$A$11,input!$D31)*input!J$301</f>
        <v>64.223981767098579</v>
      </c>
      <c r="K31" s="11">
        <f>'Final Prices IND without CO2 '!K31+SUMIFS(Assumptions!$C$9:$C$11,Assumptions!$A$9:$A$11,input!$D31)*input!K$301</f>
        <v>66.251331797953753</v>
      </c>
      <c r="L31" s="11">
        <f>'Final Prices IND without CO2 '!L31+SUMIFS(Assumptions!$C$9:$C$11,Assumptions!$A$9:$A$11,input!$D31)*input!L$301</f>
        <v>64.594229674573242</v>
      </c>
      <c r="M31" s="11">
        <f>'Final Prices IND without CO2 '!M31+SUMIFS(Assumptions!$C$9:$C$11,Assumptions!$A$9:$A$11,input!$D31)*input!M$301</f>
        <v>63.160087025565517</v>
      </c>
      <c r="N31" s="11">
        <f>'Final Prices IND without CO2 '!N31+SUMIFS(Assumptions!$C$9:$C$11,Assumptions!$A$9:$A$11,input!$D31)*input!N$301</f>
        <v>63.497327895484801</v>
      </c>
      <c r="O31" s="11">
        <f>'Final Prices IND without CO2 '!O31+SUMIFS(Assumptions!$C$9:$C$11,Assumptions!$A$9:$A$11,input!$D31)*input!O$301</f>
        <v>64.810386372240316</v>
      </c>
      <c r="P31" s="11">
        <f>'Final Prices IND without CO2 '!P31+SUMIFS(Assumptions!$C$9:$C$11,Assumptions!$A$9:$A$11,input!$D31)*input!P$301</f>
        <v>67.114400166159143</v>
      </c>
      <c r="Q31" s="11">
        <f>'Final Prices IND without CO2 '!Q31+SUMIFS(Assumptions!$C$9:$C$11,Assumptions!$A$9:$A$11,input!$D31)*input!Q$301</f>
        <v>76.210360505190749</v>
      </c>
      <c r="R31" s="11">
        <f>'Final Prices IND without CO2 '!R31+SUMIFS(Assumptions!$C$9:$C$11,Assumptions!$A$9:$A$11,input!$D31)*input!R$301</f>
        <v>83.500529458559839</v>
      </c>
      <c r="S31" s="11">
        <f>'Final Prices IND without CO2 '!S31+SUMIFS(Assumptions!$C$9:$C$11,Assumptions!$A$9:$A$11,input!$D31)*input!S$301</f>
        <v>88.088280044016031</v>
      </c>
      <c r="T31" s="11">
        <f>'Final Prices IND without CO2 '!T31+SUMIFS(Assumptions!$C$9:$C$11,Assumptions!$A$9:$A$11,input!$D31)*input!T$301</f>
        <v>88.227137236490393</v>
      </c>
      <c r="U31" s="11">
        <f>'Final Prices IND without CO2 '!U31+SUMIFS(Assumptions!$C$9:$C$11,Assumptions!$A$9:$A$11,input!$D31)*input!U$301</f>
        <v>89.603521947367398</v>
      </c>
      <c r="V31" s="11">
        <f>'Final Prices IND without CO2 '!V31+SUMIFS(Assumptions!$C$9:$C$11,Assumptions!$A$9:$A$11,input!$D31)*input!V$301</f>
        <v>101.77647362188002</v>
      </c>
      <c r="W31" s="11">
        <f>'Final Prices IND without CO2 '!W31+SUMIFS(Assumptions!$C$9:$C$11,Assumptions!$A$9:$A$11,input!$D31)*input!W$301</f>
        <v>105.53648300001569</v>
      </c>
      <c r="X31" s="11">
        <f>'Final Prices IND without CO2 '!X31+SUMIFS(Assumptions!$C$9:$C$11,Assumptions!$A$9:$A$11,input!$D31)*input!X$301</f>
        <v>107.640046893449</v>
      </c>
      <c r="Y31" s="11">
        <f>'Final Prices IND without CO2 '!Y31+SUMIFS(Assumptions!$C$9:$C$11,Assumptions!$A$9:$A$11,input!$D31)*input!Y$301</f>
        <v>96.663324542074108</v>
      </c>
      <c r="Z31" s="11">
        <f>'Final Prices IND without CO2 '!Z31+SUMIFS(Assumptions!$C$9:$C$11,Assumptions!$A$9:$A$11,input!$D31)*input!Z$301</f>
        <v>91.924774695383476</v>
      </c>
      <c r="AA31" s="11">
        <f>'Final Prices IND without CO2 '!AA31+SUMIFS(Assumptions!$C$9:$C$11,Assumptions!$A$9:$A$11,input!$D31)*input!AA$301</f>
        <v>91.462457290048761</v>
      </c>
      <c r="AB31" s="11">
        <f>'Final Prices IND without CO2 '!AB31+SUMIFS(Assumptions!$C$9:$C$11,Assumptions!$A$9:$A$11,input!$D31)*input!AB$301</f>
        <v>90.463219708315407</v>
      </c>
      <c r="AC31" s="11">
        <f>'Final Prices IND without CO2 '!AC31+SUMIFS(Assumptions!$C$9:$C$11,Assumptions!$A$9:$A$11,input!$D31)*input!AC$301</f>
        <v>97.430787482803339</v>
      </c>
      <c r="AD31" s="11">
        <f>'Final Prices IND without CO2 '!AD31+SUMIFS(Assumptions!$C$9:$C$11,Assumptions!$A$9:$A$11,input!$D31)*input!AD$301</f>
        <v>87.461577140699859</v>
      </c>
      <c r="AE31" s="11">
        <f>'Final Prices IND without CO2 '!AE31+SUMIFS(Assumptions!$C$9:$C$11,Assumptions!$A$9:$A$11,input!$D31)*input!AE$301</f>
        <v>92.900772647215348</v>
      </c>
      <c r="AF31" s="11">
        <f>'Final Prices IND without CO2 '!AF31+SUMIFS(Assumptions!$C$9:$C$11,Assumptions!$A$9:$A$11,input!$D31)*input!AF$301</f>
        <v>101.28953063444246</v>
      </c>
      <c r="AG31" s="11">
        <f>'Final Prices IND without CO2 '!AG31+SUMIFS(Assumptions!$C$9:$C$11,Assumptions!$A$9:$A$11,input!$D31)*input!AG$301</f>
        <v>106.65305161918744</v>
      </c>
      <c r="AH31" s="11">
        <f>'Final Prices IND without CO2 '!AH31+SUMIFS(Assumptions!$C$9:$C$11,Assumptions!$A$9:$A$11,input!$D31)*input!AH$301</f>
        <v>113.93528930431953</v>
      </c>
      <c r="AI31" s="11">
        <f>'Final Prices IND without CO2 '!AI31+SUMIFS(Assumptions!$C$9:$C$11,Assumptions!$A$9:$A$11,input!$D31)*input!AI$301</f>
        <v>119.75222068680027</v>
      </c>
      <c r="AJ31" s="11">
        <f>'Final Prices IND without CO2 '!AJ31+SUMIFS(Assumptions!$C$9:$C$11,Assumptions!$A$9:$A$11,input!$D31)*input!AJ$301</f>
        <v>122.63330014779719</v>
      </c>
      <c r="AK31" s="11">
        <f>'Final Prices IND without CO2 '!AK31+SUMIFS(Assumptions!$C$9:$C$11,Assumptions!$A$9:$A$11,input!$D31)*input!AK$301</f>
        <v>127.21312045171871</v>
      </c>
      <c r="AL31" s="11">
        <f>'Final Prices IND without CO2 '!AL31+SUMIFS(Assumptions!$C$9:$C$11,Assumptions!$A$9:$A$11,input!$D31)*input!AL$301</f>
        <v>131.80270467771462</v>
      </c>
      <c r="AM31" s="11">
        <f>'Final Prices IND without CO2 '!AM31+SUMIFS(Assumptions!$C$9:$C$11,Assumptions!$A$9:$A$11,input!$D31)*input!AM$301</f>
        <v>136.07705649978718</v>
      </c>
      <c r="AN31" s="11">
        <f>'Final Prices IND without CO2 '!AN31+SUMIFS(Assumptions!$C$9:$C$11,Assumptions!$A$9:$A$11,input!$D31)*input!AN$301</f>
        <v>141.52882172106982</v>
      </c>
      <c r="AO31" s="11">
        <f>'Final Prices IND without CO2 '!AO31+SUMIFS(Assumptions!$C$9:$C$11,Assumptions!$A$9:$A$11,input!$D31)*input!AO$301</f>
        <v>142.20471043929203</v>
      </c>
      <c r="AP31" s="11">
        <f>'Final Prices IND without CO2 '!AP31+SUMIFS(Assumptions!$C$9:$C$11,Assumptions!$A$9:$A$11,input!$D31)*input!AP$301</f>
        <v>139.23647321506627</v>
      </c>
      <c r="AQ31" s="11">
        <f>'Final Prices IND without CO2 '!AQ31+SUMIFS(Assumptions!$C$9:$C$11,Assumptions!$A$9:$A$11,input!$D31)*input!AQ$301</f>
        <v>140.48477792593695</v>
      </c>
      <c r="AR31" s="11">
        <f>'Final Prices IND without CO2 '!AR31+SUMIFS(Assumptions!$C$9:$C$11,Assumptions!$A$9:$A$11,input!$D31)*input!AR$301</f>
        <v>138.57791021824903</v>
      </c>
      <c r="AS31" s="11">
        <f>'Final Prices IND without CO2 '!AS31+SUMIFS(Assumptions!$C$9:$C$11,Assumptions!$A$9:$A$11,input!$D31)*input!AS$301</f>
        <v>144.32663077573449</v>
      </c>
      <c r="AT31" s="11">
        <f>'Final Prices IND without CO2 '!AT31+SUMIFS(Assumptions!$C$9:$C$11,Assumptions!$A$9:$A$11,input!$D31)*input!AT$301</f>
        <v>138.96659659452385</v>
      </c>
      <c r="AU31" s="11">
        <f>'Final Prices IND without CO2 '!AU31+SUMIFS(Assumptions!$C$9:$C$11,Assumptions!$A$9:$A$11,input!$D31)*input!AU$301</f>
        <v>142.46441761642581</v>
      </c>
      <c r="AV31" s="11">
        <f>'Final Prices IND without CO2 '!AV31+SUMIFS(Assumptions!$C$9:$C$11,Assumptions!$A$9:$A$11,input!$D31)*input!AV$301</f>
        <v>139.05279965245316</v>
      </c>
      <c r="AW31" s="11">
        <f>'Final Prices IND without CO2 '!AW31+SUMIFS(Assumptions!$C$9:$C$11,Assumptions!$A$9:$A$11,input!$D31)*input!AW$301</f>
        <v>133.39139109771131</v>
      </c>
      <c r="AX31" s="11">
        <f>'Final Prices IND without CO2 '!AX31+SUMIFS(Assumptions!$C$9:$C$11,Assumptions!$A$9:$A$11,input!$D31)*input!AX$301</f>
        <v>138.5394090434132</v>
      </c>
      <c r="AY31" s="11">
        <f>'Final Prices IND without CO2 '!AY31+SUMIFS(Assumptions!$C$9:$C$11,Assumptions!$A$9:$A$11,input!$D31)*input!AY$301</f>
        <v>135.50470231462441</v>
      </c>
      <c r="AZ31" s="11">
        <f>'Final Prices IND without CO2 '!AZ31+SUMIFS(Assumptions!$C$9:$C$11,Assumptions!$A$9:$A$11,input!$D31)*input!AZ$301</f>
        <v>133.46069758113254</v>
      </c>
      <c r="BA31" s="11">
        <f>'Final Prices IND without CO2 '!BA31+SUMIFS(Assumptions!$C$9:$C$11,Assumptions!$A$9:$A$11,input!$D31)*input!BA$301</f>
        <v>133.26853206014857</v>
      </c>
      <c r="BB31" s="11">
        <f>'Final Prices IND without CO2 '!BB31+SUMIFS(Assumptions!$C$9:$C$11,Assumptions!$A$9:$A$11,input!$D31)*input!BB$301</f>
        <v>133.235617558184</v>
      </c>
      <c r="BC31" s="11">
        <f>'Final Prices IND without CO2 '!BC31+SUMIFS(Assumptions!$C$9:$C$11,Assumptions!$A$9:$A$11,input!$D31)*input!BC$301</f>
        <v>130.94866574402022</v>
      </c>
      <c r="BD31" s="11">
        <f>'Final Prices IND without CO2 '!BD31+SUMIFS(Assumptions!$C$9:$C$11,Assumptions!$A$9:$A$11,input!$D31)*input!BD$301</f>
        <v>130.48249710237496</v>
      </c>
      <c r="BE31" s="11">
        <f>'Final Prices IND without CO2 '!BE31+SUMIFS(Assumptions!$C$9:$C$11,Assumptions!$A$9:$A$11,input!$D31)*input!BE$301</f>
        <v>129.79632182707883</v>
      </c>
      <c r="BF31" s="11">
        <f>'Final Prices IND without CO2 '!BF31+SUMIFS(Assumptions!$C$9:$C$11,Assumptions!$A$9:$A$11,input!$D31)*input!BF$301</f>
        <v>128.63706458177694</v>
      </c>
      <c r="BG31" s="11">
        <f>'Final Prices IND without CO2 '!BG31+SUMIFS(Assumptions!$C$9:$C$11,Assumptions!$A$9:$A$11,input!$D31)*input!BG$301</f>
        <v>127.5151984017607</v>
      </c>
      <c r="BH31" s="11">
        <f>'Final Prices IND without CO2 '!BH31+SUMIFS(Assumptions!$C$9:$C$11,Assumptions!$A$9:$A$11,input!$D31)*input!BH$301</f>
        <v>126.86223936986744</v>
      </c>
    </row>
    <row r="32" spans="1:60" x14ac:dyDescent="0.3">
      <c r="A32" s="9" t="s">
        <v>148</v>
      </c>
      <c r="B32" s="36" t="s">
        <v>47</v>
      </c>
      <c r="C32" s="9" t="s">
        <v>21</v>
      </c>
      <c r="D32" s="36" t="s">
        <v>78</v>
      </c>
      <c r="E32" s="36" t="s">
        <v>79</v>
      </c>
      <c r="F32" s="36" t="s">
        <v>90</v>
      </c>
      <c r="G32" s="36" t="s">
        <v>90</v>
      </c>
      <c r="H32" s="36" t="s">
        <v>80</v>
      </c>
      <c r="I32" s="9" t="s">
        <v>145</v>
      </c>
      <c r="J32" s="11">
        <f>'Final Prices IND without CO2 '!J32+SUMIFS(Assumptions!$C$9:$C$11,Assumptions!$A$9:$A$11,input!$D32)*input!J$301</f>
        <v>86.674466928484037</v>
      </c>
      <c r="K32" s="11">
        <f>'Final Prices IND without CO2 '!K32+SUMIFS(Assumptions!$C$9:$C$11,Assumptions!$A$9:$A$11,input!$D32)*input!K$301</f>
        <v>83.922012693295542</v>
      </c>
      <c r="L32" s="11">
        <f>'Final Prices IND without CO2 '!L32+SUMIFS(Assumptions!$C$9:$C$11,Assumptions!$A$9:$A$11,input!$D32)*input!L$301</f>
        <v>83.086812070591137</v>
      </c>
      <c r="M32" s="11">
        <f>'Final Prices IND without CO2 '!M32+SUMIFS(Assumptions!$C$9:$C$11,Assumptions!$A$9:$A$11,input!$D32)*input!M$301</f>
        <v>92.146140726563914</v>
      </c>
      <c r="N32" s="11">
        <f>'Final Prices IND without CO2 '!N32+SUMIFS(Assumptions!$C$9:$C$11,Assumptions!$A$9:$A$11,input!$D32)*input!N$301</f>
        <v>91.969837619069835</v>
      </c>
      <c r="O32" s="11">
        <f>'Final Prices IND without CO2 '!O32+SUMIFS(Assumptions!$C$9:$C$11,Assumptions!$A$9:$A$11,input!$D32)*input!O$301</f>
        <v>90.382619361410008</v>
      </c>
      <c r="P32" s="11">
        <f>'Final Prices IND without CO2 '!P32+SUMIFS(Assumptions!$C$9:$C$11,Assumptions!$A$9:$A$11,input!$D32)*input!P$301</f>
        <v>100.46041211756973</v>
      </c>
      <c r="Q32" s="11">
        <f>'Final Prices IND without CO2 '!Q32+SUMIFS(Assumptions!$C$9:$C$11,Assumptions!$A$9:$A$11,input!$D32)*input!Q$301</f>
        <v>104.24855189667767</v>
      </c>
      <c r="R32" s="11">
        <f>'Final Prices IND without CO2 '!R32+SUMIFS(Assumptions!$C$9:$C$11,Assumptions!$A$9:$A$11,input!$D32)*input!R$301</f>
        <v>116.62287276582524</v>
      </c>
      <c r="S32" s="11">
        <f>'Final Prices IND without CO2 '!S32+SUMIFS(Assumptions!$C$9:$C$11,Assumptions!$A$9:$A$11,input!$D32)*input!S$301</f>
        <v>123.46305161064424</v>
      </c>
      <c r="T32" s="11">
        <f>'Final Prices IND without CO2 '!T32+SUMIFS(Assumptions!$C$9:$C$11,Assumptions!$A$9:$A$11,input!$D32)*input!T$301</f>
        <v>100.52619855793876</v>
      </c>
      <c r="U32" s="11">
        <f>'Final Prices IND without CO2 '!U32+SUMIFS(Assumptions!$C$9:$C$11,Assumptions!$A$9:$A$11,input!$D32)*input!U$301</f>
        <v>96.692776975585062</v>
      </c>
      <c r="V32" s="11">
        <f>'Final Prices IND without CO2 '!V32+SUMIFS(Assumptions!$C$9:$C$11,Assumptions!$A$9:$A$11,input!$D32)*input!V$301</f>
        <v>98.23774272310105</v>
      </c>
      <c r="W32" s="11">
        <f>'Final Prices IND without CO2 '!W32+SUMIFS(Assumptions!$C$9:$C$11,Assumptions!$A$9:$A$11,input!$D32)*input!W$301</f>
        <v>96.880015305866067</v>
      </c>
      <c r="X32" s="11">
        <f>'Final Prices IND without CO2 '!X32+SUMIFS(Assumptions!$C$9:$C$11,Assumptions!$A$9:$A$11,input!$D32)*input!X$301</f>
        <v>93.846773616715069</v>
      </c>
      <c r="Y32" s="11">
        <f>'Final Prices IND without CO2 '!Y32+SUMIFS(Assumptions!$C$9:$C$11,Assumptions!$A$9:$A$11,input!$D32)*input!Y$301</f>
        <v>91.172284280579802</v>
      </c>
      <c r="Z32" s="11">
        <f>'Final Prices IND without CO2 '!Z32+SUMIFS(Assumptions!$C$9:$C$11,Assumptions!$A$9:$A$11,input!$D32)*input!Z$301</f>
        <v>82.46291777451782</v>
      </c>
      <c r="AA32" s="11">
        <f>'Final Prices IND without CO2 '!AA32+SUMIFS(Assumptions!$C$9:$C$11,Assumptions!$A$9:$A$11,input!$D32)*input!AA$301</f>
        <v>76.105377113326924</v>
      </c>
      <c r="AB32" s="11">
        <f>'Final Prices IND without CO2 '!AB32+SUMIFS(Assumptions!$C$9:$C$11,Assumptions!$A$9:$A$11,input!$D32)*input!AB$301</f>
        <v>73.03253161780151</v>
      </c>
      <c r="AC32" s="11">
        <f>'Final Prices IND without CO2 '!AC32+SUMIFS(Assumptions!$C$9:$C$11,Assumptions!$A$9:$A$11,input!$D32)*input!AC$301</f>
        <v>74.285986953904242</v>
      </c>
      <c r="AD32" s="11">
        <f>'Final Prices IND without CO2 '!AD32+SUMIFS(Assumptions!$C$9:$C$11,Assumptions!$A$9:$A$11,input!$D32)*input!AD$301</f>
        <v>69.433615900825146</v>
      </c>
      <c r="AE32" s="11">
        <f>'Final Prices IND without CO2 '!AE32+SUMIFS(Assumptions!$C$9:$C$11,Assumptions!$A$9:$A$11,input!$D32)*input!AE$301</f>
        <v>66.51374716642016</v>
      </c>
      <c r="AF32" s="11">
        <f>'Final Prices IND without CO2 '!AF32+SUMIFS(Assumptions!$C$9:$C$11,Assumptions!$A$9:$A$11,input!$D32)*input!AF$301</f>
        <v>73.910855372758093</v>
      </c>
      <c r="AG32" s="11">
        <f>'Final Prices IND without CO2 '!AG32+SUMIFS(Assumptions!$C$9:$C$11,Assumptions!$A$9:$A$11,input!$D32)*input!AG$301</f>
        <v>82.167785344089012</v>
      </c>
      <c r="AH32" s="11">
        <f>'Final Prices IND without CO2 '!AH32+SUMIFS(Assumptions!$C$9:$C$11,Assumptions!$A$9:$A$11,input!$D32)*input!AH$301</f>
        <v>88.511953951295226</v>
      </c>
      <c r="AI32" s="11">
        <f>'Final Prices IND without CO2 '!AI32+SUMIFS(Assumptions!$C$9:$C$11,Assumptions!$A$9:$A$11,input!$D32)*input!AI$301</f>
        <v>95.488586119673329</v>
      </c>
      <c r="AJ32" s="11">
        <f>'Final Prices IND without CO2 '!AJ32+SUMIFS(Assumptions!$C$9:$C$11,Assumptions!$A$9:$A$11,input!$D32)*input!AJ$301</f>
        <v>104.25477856921736</v>
      </c>
      <c r="AK32" s="11">
        <f>'Final Prices IND without CO2 '!AK32+SUMIFS(Assumptions!$C$9:$C$11,Assumptions!$A$9:$A$11,input!$D32)*input!AK$301</f>
        <v>113.41619378976452</v>
      </c>
      <c r="AL32" s="11">
        <f>'Final Prices IND without CO2 '!AL32+SUMIFS(Assumptions!$C$9:$C$11,Assumptions!$A$9:$A$11,input!$D32)*input!AL$301</f>
        <v>117.10186811550004</v>
      </c>
      <c r="AM32" s="11">
        <f>'Final Prices IND without CO2 '!AM32+SUMIFS(Assumptions!$C$9:$C$11,Assumptions!$A$9:$A$11,input!$D32)*input!AM$301</f>
        <v>122.72870844653575</v>
      </c>
      <c r="AN32" s="11">
        <f>'Final Prices IND without CO2 '!AN32+SUMIFS(Assumptions!$C$9:$C$11,Assumptions!$A$9:$A$11,input!$D32)*input!AN$301</f>
        <v>119.99399386961659</v>
      </c>
      <c r="AO32" s="11">
        <f>'Final Prices IND without CO2 '!AO32+SUMIFS(Assumptions!$C$9:$C$11,Assumptions!$A$9:$A$11,input!$D32)*input!AO$301</f>
        <v>119.72280981258982</v>
      </c>
      <c r="AP32" s="11">
        <f>'Final Prices IND without CO2 '!AP32+SUMIFS(Assumptions!$C$9:$C$11,Assumptions!$A$9:$A$11,input!$D32)*input!AP$301</f>
        <v>119.11786079288785</v>
      </c>
      <c r="AQ32" s="11">
        <f>'Final Prices IND without CO2 '!AQ32+SUMIFS(Assumptions!$C$9:$C$11,Assumptions!$A$9:$A$11,input!$D32)*input!AQ$301</f>
        <v>119.65009580203072</v>
      </c>
      <c r="AR32" s="11">
        <f>'Final Prices IND without CO2 '!AR32+SUMIFS(Assumptions!$C$9:$C$11,Assumptions!$A$9:$A$11,input!$D32)*input!AR$301</f>
        <v>120.39544464036878</v>
      </c>
      <c r="AS32" s="11">
        <f>'Final Prices IND without CO2 '!AS32+SUMIFS(Assumptions!$C$9:$C$11,Assumptions!$A$9:$A$11,input!$D32)*input!AS$301</f>
        <v>120.20031797049998</v>
      </c>
      <c r="AT32" s="11">
        <f>'Final Prices IND without CO2 '!AT32+SUMIFS(Assumptions!$C$9:$C$11,Assumptions!$A$9:$A$11,input!$D32)*input!AT$301</f>
        <v>121.49000733378818</v>
      </c>
      <c r="AU32" s="11">
        <f>'Final Prices IND without CO2 '!AU32+SUMIFS(Assumptions!$C$9:$C$11,Assumptions!$A$9:$A$11,input!$D32)*input!AU$301</f>
        <v>124.12219764267459</v>
      </c>
      <c r="AV32" s="11">
        <f>'Final Prices IND without CO2 '!AV32+SUMIFS(Assumptions!$C$9:$C$11,Assumptions!$A$9:$A$11,input!$D32)*input!AV$301</f>
        <v>122.25322242177194</v>
      </c>
      <c r="AW32" s="11">
        <f>'Final Prices IND without CO2 '!AW32+SUMIFS(Assumptions!$C$9:$C$11,Assumptions!$A$9:$A$11,input!$D32)*input!AW$301</f>
        <v>122.12087327032131</v>
      </c>
      <c r="AX32" s="11">
        <f>'Final Prices IND without CO2 '!AX32+SUMIFS(Assumptions!$C$9:$C$11,Assumptions!$A$9:$A$11,input!$D32)*input!AX$301</f>
        <v>131.24611083575752</v>
      </c>
      <c r="AY32" s="11">
        <f>'Final Prices IND without CO2 '!AY32+SUMIFS(Assumptions!$C$9:$C$11,Assumptions!$A$9:$A$11,input!$D32)*input!AY$301</f>
        <v>129.49974709033813</v>
      </c>
      <c r="AZ32" s="11">
        <f>'Final Prices IND without CO2 '!AZ32+SUMIFS(Assumptions!$C$9:$C$11,Assumptions!$A$9:$A$11,input!$D32)*input!AZ$301</f>
        <v>131.77282644496654</v>
      </c>
      <c r="BA32" s="11">
        <f>'Final Prices IND without CO2 '!BA32+SUMIFS(Assumptions!$C$9:$C$11,Assumptions!$A$9:$A$11,input!$D32)*input!BA$301</f>
        <v>135.30398057255206</v>
      </c>
      <c r="BB32" s="11">
        <f>'Final Prices IND without CO2 '!BB32+SUMIFS(Assumptions!$C$9:$C$11,Assumptions!$A$9:$A$11,input!$D32)*input!BB$301</f>
        <v>138.05658670688717</v>
      </c>
      <c r="BC32" s="11">
        <f>'Final Prices IND without CO2 '!BC32+SUMIFS(Assumptions!$C$9:$C$11,Assumptions!$A$9:$A$11,input!$D32)*input!BC$301</f>
        <v>139.00340589744201</v>
      </c>
      <c r="BD32" s="11">
        <f>'Final Prices IND without CO2 '!BD32+SUMIFS(Assumptions!$C$9:$C$11,Assumptions!$A$9:$A$11,input!$D32)*input!BD$301</f>
        <v>142.31463270527638</v>
      </c>
      <c r="BE32" s="11">
        <f>'Final Prices IND without CO2 '!BE32+SUMIFS(Assumptions!$C$9:$C$11,Assumptions!$A$9:$A$11,input!$D32)*input!BE$301</f>
        <v>144.72519781907795</v>
      </c>
      <c r="BF32" s="11">
        <f>'Final Prices IND without CO2 '!BF32+SUMIFS(Assumptions!$C$9:$C$11,Assumptions!$A$9:$A$11,input!$D32)*input!BF$301</f>
        <v>146.8109048876795</v>
      </c>
      <c r="BG32" s="11">
        <f>'Final Prices IND without CO2 '!BG32+SUMIFS(Assumptions!$C$9:$C$11,Assumptions!$A$9:$A$11,input!$D32)*input!BG$301</f>
        <v>149.1512740882381</v>
      </c>
      <c r="BH32" s="11">
        <f>'Final Prices IND without CO2 '!BH32+SUMIFS(Assumptions!$C$9:$C$11,Assumptions!$A$9:$A$11,input!$D32)*input!BH$301</f>
        <v>151.83868564874228</v>
      </c>
    </row>
    <row r="33" spans="1:60" x14ac:dyDescent="0.3">
      <c r="A33" s="9" t="s">
        <v>148</v>
      </c>
      <c r="B33" s="36" t="s">
        <v>47</v>
      </c>
      <c r="C33" s="9" t="s">
        <v>23</v>
      </c>
      <c r="D33" s="36" t="s">
        <v>78</v>
      </c>
      <c r="E33" s="36" t="s">
        <v>79</v>
      </c>
      <c r="F33" s="36" t="s">
        <v>90</v>
      </c>
      <c r="G33" s="36" t="s">
        <v>90</v>
      </c>
      <c r="H33" s="36" t="s">
        <v>80</v>
      </c>
      <c r="I33" s="9" t="s">
        <v>145</v>
      </c>
      <c r="J33" s="11">
        <f>'Final Prices IND without CO2 '!J33+SUMIFS(Assumptions!$C$9:$C$11,Assumptions!$A$9:$A$11,input!$D33)*input!J$301</f>
        <v>130.81256319015401</v>
      </c>
      <c r="K33" s="11">
        <f>'Final Prices IND without CO2 '!K33+SUMIFS(Assumptions!$C$9:$C$11,Assumptions!$A$9:$A$11,input!$D33)*input!K$301</f>
        <v>158.25657537454984</v>
      </c>
      <c r="L33" s="11">
        <f>'Final Prices IND without CO2 '!L33+SUMIFS(Assumptions!$C$9:$C$11,Assumptions!$A$9:$A$11,input!$D33)*input!L$301</f>
        <v>154.45531157706111</v>
      </c>
      <c r="M33" s="11">
        <f>'Final Prices IND without CO2 '!M33+SUMIFS(Assumptions!$C$9:$C$11,Assumptions!$A$9:$A$11,input!$D33)*input!M$301</f>
        <v>162.96487606613337</v>
      </c>
      <c r="N33" s="11">
        <f>'Final Prices IND without CO2 '!N33+SUMIFS(Assumptions!$C$9:$C$11,Assumptions!$A$9:$A$11,input!$D33)*input!N$301</f>
        <v>159.43308802697808</v>
      </c>
      <c r="O33" s="11">
        <f>'Final Prices IND without CO2 '!O33+SUMIFS(Assumptions!$C$9:$C$11,Assumptions!$A$9:$A$11,input!$D33)*input!O$301</f>
        <v>168.33210053847432</v>
      </c>
      <c r="P33" s="11">
        <f>'Final Prices IND without CO2 '!P33+SUMIFS(Assumptions!$C$9:$C$11,Assumptions!$A$9:$A$11,input!$D33)*input!P$301</f>
        <v>196.72436901558851</v>
      </c>
      <c r="Q33" s="11">
        <f>'Final Prices IND without CO2 '!Q33+SUMIFS(Assumptions!$C$9:$C$11,Assumptions!$A$9:$A$11,input!$D33)*input!Q$301</f>
        <v>200.14675229578037</v>
      </c>
      <c r="R33" s="11">
        <f>'Final Prices IND without CO2 '!R33+SUMIFS(Assumptions!$C$9:$C$11,Assumptions!$A$9:$A$11,input!$D33)*input!R$301</f>
        <v>162.17155148073064</v>
      </c>
      <c r="S33" s="11">
        <f>'Final Prices IND without CO2 '!S33+SUMIFS(Assumptions!$C$9:$C$11,Assumptions!$A$9:$A$11,input!$D33)*input!S$301</f>
        <v>162.57220613659521</v>
      </c>
      <c r="T33" s="11">
        <f>'Final Prices IND without CO2 '!T33+SUMIFS(Assumptions!$C$9:$C$11,Assumptions!$A$9:$A$11,input!$D33)*input!T$301</f>
        <v>165.77162994241428</v>
      </c>
      <c r="U33" s="11">
        <f>'Final Prices IND without CO2 '!U33+SUMIFS(Assumptions!$C$9:$C$11,Assumptions!$A$9:$A$11,input!$D33)*input!U$301</f>
        <v>167.7426316195012</v>
      </c>
      <c r="V33" s="11">
        <f>'Final Prices IND without CO2 '!V33+SUMIFS(Assumptions!$C$9:$C$11,Assumptions!$A$9:$A$11,input!$D33)*input!V$301</f>
        <v>181.2837556438227</v>
      </c>
      <c r="W33" s="11">
        <f>'Final Prices IND without CO2 '!W33+SUMIFS(Assumptions!$C$9:$C$11,Assumptions!$A$9:$A$11,input!$D33)*input!W$301</f>
        <v>183.09502777365216</v>
      </c>
      <c r="X33" s="11">
        <f>'Final Prices IND without CO2 '!X33+SUMIFS(Assumptions!$C$9:$C$11,Assumptions!$A$9:$A$11,input!$D33)*input!X$301</f>
        <v>180.95029701268959</v>
      </c>
      <c r="Y33" s="11">
        <f>'Final Prices IND without CO2 '!Y33+SUMIFS(Assumptions!$C$9:$C$11,Assumptions!$A$9:$A$11,input!$D33)*input!Y$301</f>
        <v>172.84666655445426</v>
      </c>
      <c r="Z33" s="11">
        <f>'Final Prices IND without CO2 '!Z33+SUMIFS(Assumptions!$C$9:$C$11,Assumptions!$A$9:$A$11,input!$D33)*input!Z$301</f>
        <v>170.27517318378358</v>
      </c>
      <c r="AA33" s="11">
        <f>'Final Prices IND without CO2 '!AA33+SUMIFS(Assumptions!$C$9:$C$11,Assumptions!$A$9:$A$11,input!$D33)*input!AA$301</f>
        <v>162.3166948941506</v>
      </c>
      <c r="AB33" s="11">
        <f>'Final Prices IND without CO2 '!AB33+SUMIFS(Assumptions!$C$9:$C$11,Assumptions!$A$9:$A$11,input!$D33)*input!AB$301</f>
        <v>176.01516880247758</v>
      </c>
      <c r="AC33" s="11">
        <f>'Final Prices IND without CO2 '!AC33+SUMIFS(Assumptions!$C$9:$C$11,Assumptions!$A$9:$A$11,input!$D33)*input!AC$301</f>
        <v>170.84907024867596</v>
      </c>
      <c r="AD33" s="11">
        <f>'Final Prices IND without CO2 '!AD33+SUMIFS(Assumptions!$C$9:$C$11,Assumptions!$A$9:$A$11,input!$D33)*input!AD$301</f>
        <v>153.20997022807319</v>
      </c>
      <c r="AE33" s="11">
        <f>'Final Prices IND without CO2 '!AE33+SUMIFS(Assumptions!$C$9:$C$11,Assumptions!$A$9:$A$11,input!$D33)*input!AE$301</f>
        <v>150.29836151823068</v>
      </c>
      <c r="AF33" s="11">
        <f>'Final Prices IND without CO2 '!AF33+SUMIFS(Assumptions!$C$9:$C$11,Assumptions!$A$9:$A$11,input!$D33)*input!AF$301</f>
        <v>159.05403730341914</v>
      </c>
      <c r="AG33" s="11">
        <f>'Final Prices IND without CO2 '!AG33+SUMIFS(Assumptions!$C$9:$C$11,Assumptions!$A$9:$A$11,input!$D33)*input!AG$301</f>
        <v>172.4873944409058</v>
      </c>
      <c r="AH33" s="11">
        <f>'Final Prices IND without CO2 '!AH33+SUMIFS(Assumptions!$C$9:$C$11,Assumptions!$A$9:$A$11,input!$D33)*input!AH$301</f>
        <v>186.4333950722372</v>
      </c>
      <c r="AI33" s="11">
        <f>'Final Prices IND without CO2 '!AI33+SUMIFS(Assumptions!$C$9:$C$11,Assumptions!$A$9:$A$11,input!$D33)*input!AI$301</f>
        <v>195.73703830840449</v>
      </c>
      <c r="AJ33" s="11">
        <f>'Final Prices IND without CO2 '!AJ33+SUMIFS(Assumptions!$C$9:$C$11,Assumptions!$A$9:$A$11,input!$D33)*input!AJ$301</f>
        <v>206.75019234071138</v>
      </c>
      <c r="AK33" s="11">
        <f>'Final Prices IND without CO2 '!AK33+SUMIFS(Assumptions!$C$9:$C$11,Assumptions!$A$9:$A$11,input!$D33)*input!AK$301</f>
        <v>217.58078357331334</v>
      </c>
      <c r="AL33" s="11">
        <f>'Final Prices IND without CO2 '!AL33+SUMIFS(Assumptions!$C$9:$C$11,Assumptions!$A$9:$A$11,input!$D33)*input!AL$301</f>
        <v>227.35480221517301</v>
      </c>
      <c r="AM33" s="11">
        <f>'Final Prices IND without CO2 '!AM33+SUMIFS(Assumptions!$C$9:$C$11,Assumptions!$A$9:$A$11,input!$D33)*input!AM$301</f>
        <v>238.37035217210848</v>
      </c>
      <c r="AN33" s="11">
        <f>'Final Prices IND without CO2 '!AN33+SUMIFS(Assumptions!$C$9:$C$11,Assumptions!$A$9:$A$11,input!$D33)*input!AN$301</f>
        <v>242.68543574229039</v>
      </c>
      <c r="AO33" s="11">
        <f>'Final Prices IND without CO2 '!AO33+SUMIFS(Assumptions!$C$9:$C$11,Assumptions!$A$9:$A$11,input!$D33)*input!AO$301</f>
        <v>244.47246162899705</v>
      </c>
      <c r="AP33" s="11">
        <f>'Final Prices IND without CO2 '!AP33+SUMIFS(Assumptions!$C$9:$C$11,Assumptions!$A$9:$A$11,input!$D33)*input!AP$301</f>
        <v>246.97128426099965</v>
      </c>
      <c r="AQ33" s="11">
        <f>'Final Prices IND without CO2 '!AQ33+SUMIFS(Assumptions!$C$9:$C$11,Assumptions!$A$9:$A$11,input!$D33)*input!AQ$301</f>
        <v>251.34880360075854</v>
      </c>
      <c r="AR33" s="11">
        <f>'Final Prices IND without CO2 '!AR33+SUMIFS(Assumptions!$C$9:$C$11,Assumptions!$A$9:$A$11,input!$D33)*input!AR$301</f>
        <v>255.32045112762253</v>
      </c>
      <c r="AS33" s="11">
        <f>'Final Prices IND without CO2 '!AS33+SUMIFS(Assumptions!$C$9:$C$11,Assumptions!$A$9:$A$11,input!$D33)*input!AS$301</f>
        <v>260.30816457541124</v>
      </c>
      <c r="AT33" s="11">
        <f>'Final Prices IND without CO2 '!AT33+SUMIFS(Assumptions!$C$9:$C$11,Assumptions!$A$9:$A$11,input!$D33)*input!AT$301</f>
        <v>266.43962906552417</v>
      </c>
      <c r="AU33" s="11">
        <f>'Final Prices IND without CO2 '!AU33+SUMIFS(Assumptions!$C$9:$C$11,Assumptions!$A$9:$A$11,input!$D33)*input!AU$301</f>
        <v>277.7307930883394</v>
      </c>
      <c r="AV33" s="11">
        <f>'Final Prices IND without CO2 '!AV33+SUMIFS(Assumptions!$C$9:$C$11,Assumptions!$A$9:$A$11,input!$D33)*input!AV$301</f>
        <v>279.48680095258209</v>
      </c>
      <c r="AW33" s="11">
        <f>'Final Prices IND without CO2 '!AW33+SUMIFS(Assumptions!$C$9:$C$11,Assumptions!$A$9:$A$11,input!$D33)*input!AW$301</f>
        <v>277.59981271356941</v>
      </c>
      <c r="AX33" s="11">
        <f>'Final Prices IND without CO2 '!AX33+SUMIFS(Assumptions!$C$9:$C$11,Assumptions!$A$9:$A$11,input!$D33)*input!AX$301</f>
        <v>285.01950324768927</v>
      </c>
      <c r="AY33" s="11">
        <f>'Final Prices IND without CO2 '!AY33+SUMIFS(Assumptions!$C$9:$C$11,Assumptions!$A$9:$A$11,input!$D33)*input!AY$301</f>
        <v>288.36393821040838</v>
      </c>
      <c r="AZ33" s="11">
        <f>'Final Prices IND without CO2 '!AZ33+SUMIFS(Assumptions!$C$9:$C$11,Assumptions!$A$9:$A$11,input!$D33)*input!AZ$301</f>
        <v>289.67986740429114</v>
      </c>
      <c r="BA33" s="11">
        <f>'Final Prices IND without CO2 '!BA33+SUMIFS(Assumptions!$C$9:$C$11,Assumptions!$A$9:$A$11,input!$D33)*input!BA$301</f>
        <v>293.37506202578516</v>
      </c>
      <c r="BB33" s="11">
        <f>'Final Prices IND without CO2 '!BB33+SUMIFS(Assumptions!$C$9:$C$11,Assumptions!$A$9:$A$11,input!$D33)*input!BB$301</f>
        <v>297.67089555465827</v>
      </c>
      <c r="BC33" s="11">
        <f>'Final Prices IND without CO2 '!BC33+SUMIFS(Assumptions!$C$9:$C$11,Assumptions!$A$9:$A$11,input!$D33)*input!BC$301</f>
        <v>299.91602581736061</v>
      </c>
      <c r="BD33" s="11">
        <f>'Final Prices IND without CO2 '!BD33+SUMIFS(Assumptions!$C$9:$C$11,Assumptions!$A$9:$A$11,input!$D33)*input!BD$301</f>
        <v>303.12971881178237</v>
      </c>
      <c r="BE33" s="11">
        <f>'Final Prices IND without CO2 '!BE33+SUMIFS(Assumptions!$C$9:$C$11,Assumptions!$A$9:$A$11,input!$D33)*input!BE$301</f>
        <v>306.78651390474261</v>
      </c>
      <c r="BF33" s="11">
        <f>'Final Prices IND without CO2 '!BF33+SUMIFS(Assumptions!$C$9:$C$11,Assumptions!$A$9:$A$11,input!$D33)*input!BF$301</f>
        <v>309.86016132737768</v>
      </c>
      <c r="BG33" s="11">
        <f>'Final Prices IND without CO2 '!BG33+SUMIFS(Assumptions!$C$9:$C$11,Assumptions!$A$9:$A$11,input!$D33)*input!BG$301</f>
        <v>312.84736897303083</v>
      </c>
      <c r="BH33" s="11">
        <f>'Final Prices IND without CO2 '!BH33+SUMIFS(Assumptions!$C$9:$C$11,Assumptions!$A$9:$A$11,input!$D33)*input!BH$301</f>
        <v>316.28589641493909</v>
      </c>
    </row>
    <row r="34" spans="1:60" x14ac:dyDescent="0.3">
      <c r="A34" s="9" t="s">
        <v>148</v>
      </c>
      <c r="B34" s="36" t="s">
        <v>47</v>
      </c>
      <c r="C34" s="9" t="s">
        <v>25</v>
      </c>
      <c r="D34" s="36" t="s">
        <v>78</v>
      </c>
      <c r="E34" s="36" t="s">
        <v>79</v>
      </c>
      <c r="F34" s="36" t="s">
        <v>90</v>
      </c>
      <c r="G34" s="36" t="s">
        <v>90</v>
      </c>
      <c r="H34" s="36" t="s">
        <v>80</v>
      </c>
      <c r="I34" s="9" t="s">
        <v>145</v>
      </c>
      <c r="J34" s="11">
        <f>'Final Prices IND without CO2 '!J34+SUMIFS(Assumptions!$C$9:$C$11,Assumptions!$A$9:$A$11,input!$D34)*input!J$301</f>
        <v>81.985138717108086</v>
      </c>
      <c r="K34" s="11">
        <f>'Final Prices IND without CO2 '!K34+SUMIFS(Assumptions!$C$9:$C$11,Assumptions!$A$9:$A$11,input!$D34)*input!K$301</f>
        <v>76.073849701592991</v>
      </c>
      <c r="L34" s="11">
        <f>'Final Prices IND without CO2 '!L34+SUMIFS(Assumptions!$C$9:$C$11,Assumptions!$A$9:$A$11,input!$D34)*input!L$301</f>
        <v>77.967840794505577</v>
      </c>
      <c r="M34" s="11">
        <f>'Final Prices IND without CO2 '!M34+SUMIFS(Assumptions!$C$9:$C$11,Assumptions!$A$9:$A$11,input!$D34)*input!M$301</f>
        <v>79.340259407766524</v>
      </c>
      <c r="N34" s="11">
        <f>'Final Prices IND without CO2 '!N34+SUMIFS(Assumptions!$C$9:$C$11,Assumptions!$A$9:$A$11,input!$D34)*input!N$301</f>
        <v>79.726476767893985</v>
      </c>
      <c r="O34" s="11">
        <f>'Final Prices IND without CO2 '!O34+SUMIFS(Assumptions!$C$9:$C$11,Assumptions!$A$9:$A$11,input!$D34)*input!O$301</f>
        <v>82.491871162633373</v>
      </c>
      <c r="P34" s="11">
        <f>'Final Prices IND without CO2 '!P34+SUMIFS(Assumptions!$C$9:$C$11,Assumptions!$A$9:$A$11,input!$D34)*input!P$301</f>
        <v>84.077960001766741</v>
      </c>
      <c r="Q34" s="11">
        <f>'Final Prices IND without CO2 '!Q34+SUMIFS(Assumptions!$C$9:$C$11,Assumptions!$A$9:$A$11,input!$D34)*input!Q$301</f>
        <v>85.836736058073143</v>
      </c>
      <c r="R34" s="11">
        <f>'Final Prices IND without CO2 '!R34+SUMIFS(Assumptions!$C$9:$C$11,Assumptions!$A$9:$A$11,input!$D34)*input!R$301</f>
        <v>96.203178421968502</v>
      </c>
      <c r="S34" s="11">
        <f>'Final Prices IND without CO2 '!S34+SUMIFS(Assumptions!$C$9:$C$11,Assumptions!$A$9:$A$11,input!$D34)*input!S$301</f>
        <v>111.65294971449904</v>
      </c>
      <c r="T34" s="11">
        <f>'Final Prices IND without CO2 '!T34+SUMIFS(Assumptions!$C$9:$C$11,Assumptions!$A$9:$A$11,input!$D34)*input!T$301</f>
        <v>97.275635731864739</v>
      </c>
      <c r="U34" s="11">
        <f>'Final Prices IND without CO2 '!U34+SUMIFS(Assumptions!$C$9:$C$11,Assumptions!$A$9:$A$11,input!$D34)*input!U$301</f>
        <v>91.165428972779821</v>
      </c>
      <c r="V34" s="11">
        <f>'Final Prices IND without CO2 '!V34+SUMIFS(Assumptions!$C$9:$C$11,Assumptions!$A$9:$A$11,input!$D34)*input!V$301</f>
        <v>90.998677769257341</v>
      </c>
      <c r="W34" s="11">
        <f>'Final Prices IND without CO2 '!W34+SUMIFS(Assumptions!$C$9:$C$11,Assumptions!$A$9:$A$11,input!$D34)*input!W$301</f>
        <v>82.705602674782426</v>
      </c>
      <c r="X34" s="11">
        <f>'Final Prices IND without CO2 '!X34+SUMIFS(Assumptions!$C$9:$C$11,Assumptions!$A$9:$A$11,input!$D34)*input!X$301</f>
        <v>76.255344632235705</v>
      </c>
      <c r="Y34" s="11">
        <f>'Final Prices IND without CO2 '!Y34+SUMIFS(Assumptions!$C$9:$C$11,Assumptions!$A$9:$A$11,input!$D34)*input!Y$301</f>
        <v>65.969283597729202</v>
      </c>
      <c r="Z34" s="11">
        <f>'Final Prices IND without CO2 '!Z34+SUMIFS(Assumptions!$C$9:$C$11,Assumptions!$A$9:$A$11,input!$D34)*input!Z$301</f>
        <v>63.133488781508952</v>
      </c>
      <c r="AA34" s="11">
        <f>'Final Prices IND without CO2 '!AA34+SUMIFS(Assumptions!$C$9:$C$11,Assumptions!$A$9:$A$11,input!$D34)*input!AA$301</f>
        <v>70.998505499284207</v>
      </c>
      <c r="AB34" s="11">
        <f>'Final Prices IND without CO2 '!AB34+SUMIFS(Assumptions!$C$9:$C$11,Assumptions!$A$9:$A$11,input!$D34)*input!AB$301</f>
        <v>88.756533409505067</v>
      </c>
      <c r="AC34" s="11">
        <f>'Final Prices IND without CO2 '!AC34+SUMIFS(Assumptions!$C$9:$C$11,Assumptions!$A$9:$A$11,input!$D34)*input!AC$301</f>
        <v>82.492219463837756</v>
      </c>
      <c r="AD34" s="11">
        <f>'Final Prices IND without CO2 '!AD34+SUMIFS(Assumptions!$C$9:$C$11,Assumptions!$A$9:$A$11,input!$D34)*input!AD$301</f>
        <v>75.996500618672513</v>
      </c>
      <c r="AE34" s="11">
        <f>'Final Prices IND without CO2 '!AE34+SUMIFS(Assumptions!$C$9:$C$11,Assumptions!$A$9:$A$11,input!$D34)*input!AE$301</f>
        <v>70.94903185575869</v>
      </c>
      <c r="AF34" s="11">
        <f>'Final Prices IND without CO2 '!AF34+SUMIFS(Assumptions!$C$9:$C$11,Assumptions!$A$9:$A$11,input!$D34)*input!AF$301</f>
        <v>81.084129848058168</v>
      </c>
      <c r="AG34" s="11">
        <f>'Final Prices IND without CO2 '!AG34+SUMIFS(Assumptions!$C$9:$C$11,Assumptions!$A$9:$A$11,input!$D34)*input!AG$301</f>
        <v>91.862314193171471</v>
      </c>
      <c r="AH34" s="11">
        <f>'Final Prices IND without CO2 '!AH34+SUMIFS(Assumptions!$C$9:$C$11,Assumptions!$A$9:$A$11,input!$D34)*input!AH$301</f>
        <v>100.37111735023741</v>
      </c>
      <c r="AI34" s="11">
        <f>'Final Prices IND without CO2 '!AI34+SUMIFS(Assumptions!$C$9:$C$11,Assumptions!$A$9:$A$11,input!$D34)*input!AI$301</f>
        <v>108.97795214662598</v>
      </c>
      <c r="AJ34" s="11">
        <f>'Final Prices IND without CO2 '!AJ34+SUMIFS(Assumptions!$C$9:$C$11,Assumptions!$A$9:$A$11,input!$D34)*input!AJ$301</f>
        <v>116.40465533543792</v>
      </c>
      <c r="AK34" s="11">
        <f>'Final Prices IND without CO2 '!AK34+SUMIFS(Assumptions!$C$9:$C$11,Assumptions!$A$9:$A$11,input!$D34)*input!AK$301</f>
        <v>122.61102393550196</v>
      </c>
      <c r="AL34" s="11">
        <f>'Final Prices IND without CO2 '!AL34+SUMIFS(Assumptions!$C$9:$C$11,Assumptions!$A$9:$A$11,input!$D34)*input!AL$301</f>
        <v>127.87157057437997</v>
      </c>
      <c r="AM34" s="11">
        <f>'Final Prices IND without CO2 '!AM34+SUMIFS(Assumptions!$C$9:$C$11,Assumptions!$A$9:$A$11,input!$D34)*input!AM$301</f>
        <v>133.41004820431286</v>
      </c>
      <c r="AN34" s="11">
        <f>'Final Prices IND without CO2 '!AN34+SUMIFS(Assumptions!$C$9:$C$11,Assumptions!$A$9:$A$11,input!$D34)*input!AN$301</f>
        <v>136.03632281915895</v>
      </c>
      <c r="AO34" s="11">
        <f>'Final Prices IND without CO2 '!AO34+SUMIFS(Assumptions!$C$9:$C$11,Assumptions!$A$9:$A$11,input!$D34)*input!AO$301</f>
        <v>135.8190213513615</v>
      </c>
      <c r="AP34" s="11">
        <f>'Final Prices IND without CO2 '!AP34+SUMIFS(Assumptions!$C$9:$C$11,Assumptions!$A$9:$A$11,input!$D34)*input!AP$301</f>
        <v>135.94174507709758</v>
      </c>
      <c r="AQ34" s="11">
        <f>'Final Prices IND without CO2 '!AQ34+SUMIFS(Assumptions!$C$9:$C$11,Assumptions!$A$9:$A$11,input!$D34)*input!AQ$301</f>
        <v>135.86005676699367</v>
      </c>
      <c r="AR34" s="11">
        <f>'Final Prices IND without CO2 '!AR34+SUMIFS(Assumptions!$C$9:$C$11,Assumptions!$A$9:$A$11,input!$D34)*input!AR$301</f>
        <v>137.70070722451703</v>
      </c>
      <c r="AS34" s="11">
        <f>'Final Prices IND without CO2 '!AS34+SUMIFS(Assumptions!$C$9:$C$11,Assumptions!$A$9:$A$11,input!$D34)*input!AS$301</f>
        <v>139.33201713236915</v>
      </c>
      <c r="AT34" s="11">
        <f>'Final Prices IND without CO2 '!AT34+SUMIFS(Assumptions!$C$9:$C$11,Assumptions!$A$9:$A$11,input!$D34)*input!AT$301</f>
        <v>139.23132320108903</v>
      </c>
      <c r="AU34" s="11">
        <f>'Final Prices IND without CO2 '!AU34+SUMIFS(Assumptions!$C$9:$C$11,Assumptions!$A$9:$A$11,input!$D34)*input!AU$301</f>
        <v>142.67232799410596</v>
      </c>
      <c r="AV34" s="11">
        <f>'Final Prices IND without CO2 '!AV34+SUMIFS(Assumptions!$C$9:$C$11,Assumptions!$A$9:$A$11,input!$D34)*input!AV$301</f>
        <v>141.08209011360447</v>
      </c>
      <c r="AW34" s="11">
        <f>'Final Prices IND without CO2 '!AW34+SUMIFS(Assumptions!$C$9:$C$11,Assumptions!$A$9:$A$11,input!$D34)*input!AW$301</f>
        <v>140.26769799901578</v>
      </c>
      <c r="AX34" s="11">
        <f>'Final Prices IND without CO2 '!AX34+SUMIFS(Assumptions!$C$9:$C$11,Assumptions!$A$9:$A$11,input!$D34)*input!AX$301</f>
        <v>142.62245487690325</v>
      </c>
      <c r="AY34" s="11">
        <f>'Final Prices IND without CO2 '!AY34+SUMIFS(Assumptions!$C$9:$C$11,Assumptions!$A$9:$A$11,input!$D34)*input!AY$301</f>
        <v>142.48846884390514</v>
      </c>
      <c r="AZ34" s="11">
        <f>'Final Prices IND without CO2 '!AZ34+SUMIFS(Assumptions!$C$9:$C$11,Assumptions!$A$9:$A$11,input!$D34)*input!AZ$301</f>
        <v>142.17840190437605</v>
      </c>
      <c r="BA34" s="11">
        <f>'Final Prices IND without CO2 '!BA34+SUMIFS(Assumptions!$C$9:$C$11,Assumptions!$A$9:$A$11,input!$D34)*input!BA$301</f>
        <v>143.05184107549076</v>
      </c>
      <c r="BB34" s="11">
        <f>'Final Prices IND without CO2 '!BB34+SUMIFS(Assumptions!$C$9:$C$11,Assumptions!$A$9:$A$11,input!$D34)*input!BB$301</f>
        <v>143.6590428940649</v>
      </c>
      <c r="BC34" s="11">
        <f>'Final Prices IND without CO2 '!BC34+SUMIFS(Assumptions!$C$9:$C$11,Assumptions!$A$9:$A$11,input!$D34)*input!BC$301</f>
        <v>143.59100639872071</v>
      </c>
      <c r="BD34" s="11">
        <f>'Final Prices IND without CO2 '!BD34+SUMIFS(Assumptions!$C$9:$C$11,Assumptions!$A$9:$A$11,input!$D34)*input!BD$301</f>
        <v>144.09946705310745</v>
      </c>
      <c r="BE34" s="11">
        <f>'Final Prices IND without CO2 '!BE34+SUMIFS(Assumptions!$C$9:$C$11,Assumptions!$A$9:$A$11,input!$D34)*input!BE$301</f>
        <v>144.63034055135972</v>
      </c>
      <c r="BF34" s="11">
        <f>'Final Prices IND without CO2 '!BF34+SUMIFS(Assumptions!$C$9:$C$11,Assumptions!$A$9:$A$11,input!$D34)*input!BF$301</f>
        <v>144.88556652778288</v>
      </c>
      <c r="BG34" s="11">
        <f>'Final Prices IND without CO2 '!BG34+SUMIFS(Assumptions!$C$9:$C$11,Assumptions!$A$9:$A$11,input!$D34)*input!BG$301</f>
        <v>145.22079911102958</v>
      </c>
      <c r="BH34" s="11">
        <f>'Final Prices IND without CO2 '!BH34+SUMIFS(Assumptions!$C$9:$C$11,Assumptions!$A$9:$A$11,input!$D34)*input!BH$301</f>
        <v>145.69914139818798</v>
      </c>
    </row>
    <row r="35" spans="1:60" x14ac:dyDescent="0.3">
      <c r="A35" s="9" t="s">
        <v>148</v>
      </c>
      <c r="B35" s="36" t="s">
        <v>47</v>
      </c>
      <c r="C35" s="9" t="s">
        <v>27</v>
      </c>
      <c r="D35" s="36" t="s">
        <v>78</v>
      </c>
      <c r="E35" s="36" t="s">
        <v>79</v>
      </c>
      <c r="F35" s="36" t="s">
        <v>90</v>
      </c>
      <c r="G35" s="36" t="s">
        <v>90</v>
      </c>
      <c r="H35" s="36" t="s">
        <v>80</v>
      </c>
      <c r="I35" s="9" t="s">
        <v>145</v>
      </c>
      <c r="J35" s="11">
        <f>'Final Prices IND without CO2 '!J35+SUMIFS(Assumptions!$C$9:$C$11,Assumptions!$A$9:$A$11,input!$D35)*input!J$301</f>
        <v>84.005440826151045</v>
      </c>
      <c r="K35" s="11">
        <f>'Final Prices IND without CO2 '!K35+SUMIFS(Assumptions!$C$9:$C$11,Assumptions!$A$9:$A$11,input!$D35)*input!K$301</f>
        <v>85.338960164117935</v>
      </c>
      <c r="L35" s="11">
        <f>'Final Prices IND without CO2 '!L35+SUMIFS(Assumptions!$C$9:$C$11,Assumptions!$A$9:$A$11,input!$D35)*input!L$301</f>
        <v>86.166027222395542</v>
      </c>
      <c r="M35" s="11">
        <f>'Final Prices IND without CO2 '!M35+SUMIFS(Assumptions!$C$9:$C$11,Assumptions!$A$9:$A$11,input!$D35)*input!M$301</f>
        <v>88.001489921128368</v>
      </c>
      <c r="N35" s="11">
        <f>'Final Prices IND without CO2 '!N35+SUMIFS(Assumptions!$C$9:$C$11,Assumptions!$A$9:$A$11,input!$D35)*input!N$301</f>
        <v>90.652138895655341</v>
      </c>
      <c r="O35" s="11">
        <f>'Final Prices IND without CO2 '!O35+SUMIFS(Assumptions!$C$9:$C$11,Assumptions!$A$9:$A$11,input!$D35)*input!O$301</f>
        <v>92.982418236700482</v>
      </c>
      <c r="P35" s="11">
        <f>'Final Prices IND without CO2 '!P35+SUMIFS(Assumptions!$C$9:$C$11,Assumptions!$A$9:$A$11,input!$D35)*input!P$301</f>
        <v>97.911472096698162</v>
      </c>
      <c r="Q35" s="11">
        <f>'Final Prices IND without CO2 '!Q35+SUMIFS(Assumptions!$C$9:$C$11,Assumptions!$A$9:$A$11,input!$D35)*input!Q$301</f>
        <v>102.9090702795131</v>
      </c>
      <c r="R35" s="11">
        <f>'Final Prices IND without CO2 '!R35+SUMIFS(Assumptions!$C$9:$C$11,Assumptions!$A$9:$A$11,input!$D35)*input!R$301</f>
        <v>103.54481033734038</v>
      </c>
      <c r="S35" s="11">
        <f>'Final Prices IND without CO2 '!S35+SUMIFS(Assumptions!$C$9:$C$11,Assumptions!$A$9:$A$11,input!$D35)*input!S$301</f>
        <v>112.34604497206779</v>
      </c>
      <c r="T35" s="11">
        <f>'Final Prices IND without CO2 '!T35+SUMIFS(Assumptions!$C$9:$C$11,Assumptions!$A$9:$A$11,input!$D35)*input!T$301</f>
        <v>97.425927192521414</v>
      </c>
      <c r="U35" s="11">
        <f>'Final Prices IND without CO2 '!U35+SUMIFS(Assumptions!$C$9:$C$11,Assumptions!$A$9:$A$11,input!$D35)*input!U$301</f>
        <v>92.482024543215005</v>
      </c>
      <c r="V35" s="11">
        <f>'Final Prices IND without CO2 '!V35+SUMIFS(Assumptions!$C$9:$C$11,Assumptions!$A$9:$A$11,input!$D35)*input!V$301</f>
        <v>90.318513916057114</v>
      </c>
      <c r="W35" s="11">
        <f>'Final Prices IND without CO2 '!W35+SUMIFS(Assumptions!$C$9:$C$11,Assumptions!$A$9:$A$11,input!$D35)*input!W$301</f>
        <v>87.902862791669108</v>
      </c>
      <c r="X35" s="11">
        <f>'Final Prices IND without CO2 '!X35+SUMIFS(Assumptions!$C$9:$C$11,Assumptions!$A$9:$A$11,input!$D35)*input!X$301</f>
        <v>91.149818482604445</v>
      </c>
      <c r="Y35" s="11">
        <f>'Final Prices IND without CO2 '!Y35+SUMIFS(Assumptions!$C$9:$C$11,Assumptions!$A$9:$A$11,input!$D35)*input!Y$301</f>
        <v>82.15618871517691</v>
      </c>
      <c r="Z35" s="11">
        <f>'Final Prices IND without CO2 '!Z35+SUMIFS(Assumptions!$C$9:$C$11,Assumptions!$A$9:$A$11,input!$D35)*input!Z$301</f>
        <v>78.141972616770559</v>
      </c>
      <c r="AA35" s="11">
        <f>'Final Prices IND without CO2 '!AA35+SUMIFS(Assumptions!$C$9:$C$11,Assumptions!$A$9:$A$11,input!$D35)*input!AA$301</f>
        <v>77.56286107854757</v>
      </c>
      <c r="AB35" s="11">
        <f>'Final Prices IND without CO2 '!AB35+SUMIFS(Assumptions!$C$9:$C$11,Assumptions!$A$9:$A$11,input!$D35)*input!AB$301</f>
        <v>96.962754669875594</v>
      </c>
      <c r="AC35" s="11">
        <f>'Final Prices IND without CO2 '!AC35+SUMIFS(Assumptions!$C$9:$C$11,Assumptions!$A$9:$A$11,input!$D35)*input!AC$301</f>
        <v>90.119256924347695</v>
      </c>
      <c r="AD35" s="11">
        <f>'Final Prices IND without CO2 '!AD35+SUMIFS(Assumptions!$C$9:$C$11,Assumptions!$A$9:$A$11,input!$D35)*input!AD$301</f>
        <v>83.022959124136463</v>
      </c>
      <c r="AE35" s="11">
        <f>'Final Prices IND without CO2 '!AE35+SUMIFS(Assumptions!$C$9:$C$11,Assumptions!$A$9:$A$11,input!$D35)*input!AE$301</f>
        <v>77.508813217781579</v>
      </c>
      <c r="AF35" s="11">
        <f>'Final Prices IND without CO2 '!AF35+SUMIFS(Assumptions!$C$9:$C$11,Assumptions!$A$9:$A$11,input!$D35)*input!AF$301</f>
        <v>88.580978639659605</v>
      </c>
      <c r="AG35" s="11">
        <f>'Final Prices IND without CO2 '!AG35+SUMIFS(Assumptions!$C$9:$C$11,Assumptions!$A$9:$A$11,input!$D35)*input!AG$301</f>
        <v>100.35568867278033</v>
      </c>
      <c r="AH35" s="11">
        <f>'Final Prices IND without CO2 '!AH35+SUMIFS(Assumptions!$C$9:$C$11,Assumptions!$A$9:$A$11,input!$D35)*input!AH$301</f>
        <v>109.65119584684143</v>
      </c>
      <c r="AI35" s="11">
        <f>'Final Prices IND without CO2 '!AI35+SUMIFS(Assumptions!$C$9:$C$11,Assumptions!$A$9:$A$11,input!$D35)*input!AI$301</f>
        <v>119.05379843606109</v>
      </c>
      <c r="AJ35" s="11">
        <f>'Final Prices IND without CO2 '!AJ35+SUMIFS(Assumptions!$C$9:$C$11,Assumptions!$A$9:$A$11,input!$D35)*input!AJ$301</f>
        <v>127.16715721248259</v>
      </c>
      <c r="AK35" s="11">
        <f>'Final Prices IND without CO2 '!AK35+SUMIFS(Assumptions!$C$9:$C$11,Assumptions!$A$9:$A$11,input!$D35)*input!AK$301</f>
        <v>133.94735212142868</v>
      </c>
      <c r="AL35" s="11">
        <f>'Final Prices IND without CO2 '!AL35+SUMIFS(Assumptions!$C$9:$C$11,Assumptions!$A$9:$A$11,input!$D35)*input!AL$301</f>
        <v>139.69427658524899</v>
      </c>
      <c r="AM35" s="11">
        <f>'Final Prices IND without CO2 '!AM35+SUMIFS(Assumptions!$C$9:$C$11,Assumptions!$A$9:$A$11,input!$D35)*input!AM$301</f>
        <v>145.74482888879655</v>
      </c>
      <c r="AN35" s="11">
        <f>'Final Prices IND without CO2 '!AN35+SUMIFS(Assumptions!$C$9:$C$11,Assumptions!$A$9:$A$11,input!$D35)*input!AN$301</f>
        <v>148.61392270524988</v>
      </c>
      <c r="AO35" s="11">
        <f>'Final Prices IND without CO2 '!AO35+SUMIFS(Assumptions!$C$9:$C$11,Assumptions!$A$9:$A$11,input!$D35)*input!AO$301</f>
        <v>148.37653005253964</v>
      </c>
      <c r="AP35" s="11">
        <f>'Final Prices IND without CO2 '!AP35+SUMIFS(Assumptions!$C$9:$C$11,Assumptions!$A$9:$A$11,input!$D35)*input!AP$301</f>
        <v>148.51060052660623</v>
      </c>
      <c r="AQ35" s="11">
        <f>'Final Prices IND without CO2 '!AQ35+SUMIFS(Assumptions!$C$9:$C$11,Assumptions!$A$9:$A$11,input!$D35)*input!AQ$301</f>
        <v>148.42135950661893</v>
      </c>
      <c r="AR35" s="11">
        <f>'Final Prices IND without CO2 '!AR35+SUMIFS(Assumptions!$C$9:$C$11,Assumptions!$A$9:$A$11,input!$D35)*input!AR$301</f>
        <v>150.43219219566038</v>
      </c>
      <c r="AS35" s="11">
        <f>'Final Prices IND without CO2 '!AS35+SUMIFS(Assumptions!$C$9:$C$11,Assumptions!$A$9:$A$11,input!$D35)*input!AS$301</f>
        <v>152.21432919796766</v>
      </c>
      <c r="AT35" s="11">
        <f>'Final Prices IND without CO2 '!AT35+SUMIFS(Assumptions!$C$9:$C$11,Assumptions!$A$9:$A$11,input!$D35)*input!AT$301</f>
        <v>152.10432534157084</v>
      </c>
      <c r="AU35" s="11">
        <f>'Final Prices IND without CO2 '!AU35+SUMIFS(Assumptions!$C$9:$C$11,Assumptions!$A$9:$A$11,input!$D35)*input!AU$301</f>
        <v>155.86347738082159</v>
      </c>
      <c r="AV35" s="11">
        <f>'Final Prices IND without CO2 '!AV35+SUMIFS(Assumptions!$C$9:$C$11,Assumptions!$A$9:$A$11,input!$D35)*input!AV$301</f>
        <v>154.12620982934581</v>
      </c>
      <c r="AW35" s="11">
        <f>'Final Prices IND without CO2 '!AW35+SUMIFS(Assumptions!$C$9:$C$11,Assumptions!$A$9:$A$11,input!$D35)*input!AW$301</f>
        <v>153.23652092669781</v>
      </c>
      <c r="AX35" s="11">
        <f>'Final Prices IND without CO2 '!AX35+SUMIFS(Assumptions!$C$9:$C$11,Assumptions!$A$9:$A$11,input!$D35)*input!AX$301</f>
        <v>155.80899311197754</v>
      </c>
      <c r="AY35" s="11">
        <f>'Final Prices IND without CO2 '!AY35+SUMIFS(Assumptions!$C$9:$C$11,Assumptions!$A$9:$A$11,input!$D35)*input!AY$301</f>
        <v>155.66261904408964</v>
      </c>
      <c r="AZ35" s="11">
        <f>'Final Prices IND without CO2 '!AZ35+SUMIFS(Assumptions!$C$9:$C$11,Assumptions!$A$9:$A$11,input!$D35)*input!AZ$301</f>
        <v>155.32388404133684</v>
      </c>
      <c r="BA35" s="11">
        <f>'Final Prices IND without CO2 '!BA35+SUMIFS(Assumptions!$C$9:$C$11,Assumptions!$A$9:$A$11,input!$D35)*input!BA$301</f>
        <v>156.27807935310159</v>
      </c>
      <c r="BB35" s="11">
        <f>'Final Prices IND without CO2 '!BB35+SUMIFS(Assumptions!$C$9:$C$11,Assumptions!$A$9:$A$11,input!$D35)*input!BB$301</f>
        <v>156.94142163009064</v>
      </c>
      <c r="BC35" s="11">
        <f>'Final Prices IND without CO2 '!BC35+SUMIFS(Assumptions!$C$9:$C$11,Assumptions!$A$9:$A$11,input!$D35)*input!BC$301</f>
        <v>156.86709463969066</v>
      </c>
      <c r="BD35" s="11">
        <f>'Final Prices IND without CO2 '!BD35+SUMIFS(Assumptions!$C$9:$C$11,Assumptions!$A$9:$A$11,input!$D35)*input!BD$301</f>
        <v>157.42256637564856</v>
      </c>
      <c r="BE35" s="11">
        <f>'Final Prices IND without CO2 '!BE35+SUMIFS(Assumptions!$C$9:$C$11,Assumptions!$A$9:$A$11,input!$D35)*input!BE$301</f>
        <v>158.00252319453739</v>
      </c>
      <c r="BF35" s="11">
        <f>'Final Prices IND without CO2 '!BF35+SUMIFS(Assumptions!$C$9:$C$11,Assumptions!$A$9:$A$11,input!$D35)*input!BF$301</f>
        <v>158.28134676714262</v>
      </c>
      <c r="BG35" s="11">
        <f>'Final Prices IND without CO2 '!BG35+SUMIFS(Assumptions!$C$9:$C$11,Assumptions!$A$9:$A$11,input!$D35)*input!BG$301</f>
        <v>158.64757417010708</v>
      </c>
      <c r="BH35" s="11">
        <f>'Final Prices IND without CO2 '!BH35+SUMIFS(Assumptions!$C$9:$C$11,Assumptions!$A$9:$A$11,input!$D35)*input!BH$301</f>
        <v>159.17014286512335</v>
      </c>
    </row>
    <row r="36" spans="1:60" x14ac:dyDescent="0.3">
      <c r="A36" s="9" t="s">
        <v>148</v>
      </c>
      <c r="B36" s="36" t="s">
        <v>47</v>
      </c>
      <c r="C36" s="9" t="s">
        <v>29</v>
      </c>
      <c r="D36" s="36" t="s">
        <v>78</v>
      </c>
      <c r="E36" s="36" t="s">
        <v>79</v>
      </c>
      <c r="F36" s="36" t="s">
        <v>90</v>
      </c>
      <c r="G36" s="36" t="s">
        <v>90</v>
      </c>
      <c r="H36" s="36" t="s">
        <v>80</v>
      </c>
      <c r="I36" s="9" t="s">
        <v>145</v>
      </c>
      <c r="J36" s="11">
        <f>'Final Prices IND without CO2 '!J36+SUMIFS(Assumptions!$C$9:$C$11,Assumptions!$A$9:$A$11,input!$D36)*input!J$301</f>
        <v>55.514965468331624</v>
      </c>
      <c r="K36" s="11">
        <f>'Final Prices IND without CO2 '!K36+SUMIFS(Assumptions!$C$9:$C$11,Assumptions!$A$9:$A$11,input!$D36)*input!K$301</f>
        <v>60.274387669805307</v>
      </c>
      <c r="L36" s="11">
        <f>'Final Prices IND without CO2 '!L36+SUMIFS(Assumptions!$C$9:$C$11,Assumptions!$A$9:$A$11,input!$D36)*input!L$301</f>
        <v>64.111845391234041</v>
      </c>
      <c r="M36" s="11">
        <f>'Final Prices IND without CO2 '!M36+SUMIFS(Assumptions!$C$9:$C$11,Assumptions!$A$9:$A$11,input!$D36)*input!M$301</f>
        <v>69.971715220658226</v>
      </c>
      <c r="N36" s="11">
        <f>'Final Prices IND without CO2 '!N36+SUMIFS(Assumptions!$C$9:$C$11,Assumptions!$A$9:$A$11,input!$D36)*input!N$301</f>
        <v>67.679004367186053</v>
      </c>
      <c r="O36" s="11">
        <f>'Final Prices IND without CO2 '!O36+SUMIFS(Assumptions!$C$9:$C$11,Assumptions!$A$9:$A$11,input!$D36)*input!O$301</f>
        <v>68.348845860365657</v>
      </c>
      <c r="P36" s="11">
        <f>'Final Prices IND without CO2 '!P36+SUMIFS(Assumptions!$C$9:$C$11,Assumptions!$A$9:$A$11,input!$D36)*input!P$301</f>
        <v>68.097677188379251</v>
      </c>
      <c r="Q36" s="11">
        <f>'Final Prices IND without CO2 '!Q36+SUMIFS(Assumptions!$C$9:$C$11,Assumptions!$A$9:$A$11,input!$D36)*input!Q$301</f>
        <v>66.56719251251225</v>
      </c>
      <c r="R36" s="11">
        <f>'Final Prices IND without CO2 '!R36+SUMIFS(Assumptions!$C$9:$C$11,Assumptions!$A$9:$A$11,input!$D36)*input!R$301</f>
        <v>80.418092399641267</v>
      </c>
      <c r="S36" s="11">
        <f>'Final Prices IND without CO2 '!S36+SUMIFS(Assumptions!$C$9:$C$11,Assumptions!$A$9:$A$11,input!$D36)*input!S$301</f>
        <v>100.63820360606766</v>
      </c>
      <c r="T36" s="11">
        <f>'Final Prices IND without CO2 '!T36+SUMIFS(Assumptions!$C$9:$C$11,Assumptions!$A$9:$A$11,input!$D36)*input!T$301</f>
        <v>95.206129497871856</v>
      </c>
      <c r="U36" s="11">
        <f>'Final Prices IND without CO2 '!U36+SUMIFS(Assumptions!$C$9:$C$11,Assumptions!$A$9:$A$11,input!$D36)*input!U$301</f>
        <v>90.630180898257763</v>
      </c>
      <c r="V36" s="11">
        <f>'Final Prices IND without CO2 '!V36+SUMIFS(Assumptions!$C$9:$C$11,Assumptions!$A$9:$A$11,input!$D36)*input!V$301</f>
        <v>90.547890939111056</v>
      </c>
      <c r="W36" s="11">
        <f>'Final Prices IND without CO2 '!W36+SUMIFS(Assumptions!$C$9:$C$11,Assumptions!$A$9:$A$11,input!$D36)*input!W$301</f>
        <v>83.213105576356767</v>
      </c>
      <c r="X36" s="11">
        <f>'Final Prices IND without CO2 '!X36+SUMIFS(Assumptions!$C$9:$C$11,Assumptions!$A$9:$A$11,input!$D36)*input!X$301</f>
        <v>75.73452509826835</v>
      </c>
      <c r="Y36" s="11">
        <f>'Final Prices IND without CO2 '!Y36+SUMIFS(Assumptions!$C$9:$C$11,Assumptions!$A$9:$A$11,input!$D36)*input!Y$301</f>
        <v>82.05766664790616</v>
      </c>
      <c r="Z36" s="11">
        <f>'Final Prices IND without CO2 '!Z36+SUMIFS(Assumptions!$C$9:$C$11,Assumptions!$A$9:$A$11,input!$D36)*input!Z$301</f>
        <v>79.70802959862894</v>
      </c>
      <c r="AA36" s="11">
        <f>'Final Prices IND without CO2 '!AA36+SUMIFS(Assumptions!$C$9:$C$11,Assumptions!$A$9:$A$11,input!$D36)*input!AA$301</f>
        <v>78.984772737776836</v>
      </c>
      <c r="AB36" s="11">
        <f>'Final Prices IND without CO2 '!AB36+SUMIFS(Assumptions!$C$9:$C$11,Assumptions!$A$9:$A$11,input!$D36)*input!AB$301</f>
        <v>100.00535923780848</v>
      </c>
      <c r="AC36" s="11">
        <f>'Final Prices IND without CO2 '!AC36+SUMIFS(Assumptions!$C$9:$C$11,Assumptions!$A$9:$A$11,input!$D36)*input!AC$301</f>
        <v>91.355273046563724</v>
      </c>
      <c r="AD36" s="11">
        <f>'Final Prices IND without CO2 '!AD36+SUMIFS(Assumptions!$C$9:$C$11,Assumptions!$A$9:$A$11,input!$D36)*input!AD$301</f>
        <v>92.239664662099131</v>
      </c>
      <c r="AE36" s="11">
        <f>'Final Prices IND without CO2 '!AE36+SUMIFS(Assumptions!$C$9:$C$11,Assumptions!$A$9:$A$11,input!$D36)*input!AE$301</f>
        <v>82.901887762768723</v>
      </c>
      <c r="AF36" s="11">
        <f>'Final Prices IND without CO2 '!AF36+SUMIFS(Assumptions!$C$9:$C$11,Assumptions!$A$9:$A$11,input!$D36)*input!AF$301</f>
        <v>92.304735173348504</v>
      </c>
      <c r="AG36" s="11">
        <f>'Final Prices IND without CO2 '!AG36+SUMIFS(Assumptions!$C$9:$C$11,Assumptions!$A$9:$A$11,input!$D36)*input!AG$301</f>
        <v>104.11079263054889</v>
      </c>
      <c r="AH36" s="11">
        <f>'Final Prices IND without CO2 '!AH36+SUMIFS(Assumptions!$C$9:$C$11,Assumptions!$A$9:$A$11,input!$D36)*input!AH$301</f>
        <v>114.9099469547901</v>
      </c>
      <c r="AI36" s="11">
        <f>'Final Prices IND without CO2 '!AI36+SUMIFS(Assumptions!$C$9:$C$11,Assumptions!$A$9:$A$11,input!$D36)*input!AI$301</f>
        <v>125.33550892009637</v>
      </c>
      <c r="AJ36" s="11">
        <f>'Final Prices IND without CO2 '!AJ36+SUMIFS(Assumptions!$C$9:$C$11,Assumptions!$A$9:$A$11,input!$D36)*input!AJ$301</f>
        <v>134.43312146435272</v>
      </c>
      <c r="AK36" s="11">
        <f>'Final Prices IND without CO2 '!AK36+SUMIFS(Assumptions!$C$9:$C$11,Assumptions!$A$9:$A$11,input!$D36)*input!AK$301</f>
        <v>142.13914017029069</v>
      </c>
      <c r="AL36" s="11">
        <f>'Final Prices IND without CO2 '!AL36+SUMIFS(Assumptions!$C$9:$C$11,Assumptions!$A$9:$A$11,input!$D36)*input!AL$301</f>
        <v>148.66393508670544</v>
      </c>
      <c r="AM36" s="11">
        <f>'Final Prices IND without CO2 '!AM36+SUMIFS(Assumptions!$C$9:$C$11,Assumptions!$A$9:$A$11,input!$D36)*input!AM$301</f>
        <v>156.1556904261694</v>
      </c>
      <c r="AN36" s="11">
        <f>'Final Prices IND without CO2 '!AN36+SUMIFS(Assumptions!$C$9:$C$11,Assumptions!$A$9:$A$11,input!$D36)*input!AN$301</f>
        <v>159.02580431353144</v>
      </c>
      <c r="AO36" s="11">
        <f>'Final Prices IND without CO2 '!AO36+SUMIFS(Assumptions!$C$9:$C$11,Assumptions!$A$9:$A$11,input!$D36)*input!AO$301</f>
        <v>157.88331484538776</v>
      </c>
      <c r="AP36" s="11">
        <f>'Final Prices IND without CO2 '!AP36+SUMIFS(Assumptions!$C$9:$C$11,Assumptions!$A$9:$A$11,input!$D36)*input!AP$301</f>
        <v>157.67075005067272</v>
      </c>
      <c r="AQ36" s="11">
        <f>'Final Prices IND without CO2 '!AQ36+SUMIFS(Assumptions!$C$9:$C$11,Assumptions!$A$9:$A$11,input!$D36)*input!AQ$301</f>
        <v>156.01684399598943</v>
      </c>
      <c r="AR36" s="11">
        <f>'Final Prices IND without CO2 '!AR36+SUMIFS(Assumptions!$C$9:$C$11,Assumptions!$A$9:$A$11,input!$D36)*input!AR$301</f>
        <v>156.88266697828229</v>
      </c>
      <c r="AS36" s="11">
        <f>'Final Prices IND without CO2 '!AS36+SUMIFS(Assumptions!$C$9:$C$11,Assumptions!$A$9:$A$11,input!$D36)*input!AS$301</f>
        <v>156.99640570395562</v>
      </c>
      <c r="AT36" s="11">
        <f>'Final Prices IND without CO2 '!AT36+SUMIFS(Assumptions!$C$9:$C$11,Assumptions!$A$9:$A$11,input!$D36)*input!AT$301</f>
        <v>157.23152371247704</v>
      </c>
      <c r="AU36" s="11">
        <f>'Final Prices IND without CO2 '!AU36+SUMIFS(Assumptions!$C$9:$C$11,Assumptions!$A$9:$A$11,input!$D36)*input!AU$301</f>
        <v>157.00294966687562</v>
      </c>
      <c r="AV36" s="11">
        <f>'Final Prices IND without CO2 '!AV36+SUMIFS(Assumptions!$C$9:$C$11,Assumptions!$A$9:$A$11,input!$D36)*input!AV$301</f>
        <v>156.17715200835448</v>
      </c>
      <c r="AW36" s="11">
        <f>'Final Prices IND without CO2 '!AW36+SUMIFS(Assumptions!$C$9:$C$11,Assumptions!$A$9:$A$11,input!$D36)*input!AW$301</f>
        <v>154.03777913725813</v>
      </c>
      <c r="AX36" s="11">
        <f>'Final Prices IND without CO2 '!AX36+SUMIFS(Assumptions!$C$9:$C$11,Assumptions!$A$9:$A$11,input!$D36)*input!AX$301</f>
        <v>152.45050017467415</v>
      </c>
      <c r="AY36" s="11">
        <f>'Final Prices IND without CO2 '!AY36+SUMIFS(Assumptions!$C$9:$C$11,Assumptions!$A$9:$A$11,input!$D36)*input!AY$301</f>
        <v>151.62181565836136</v>
      </c>
      <c r="AZ36" s="11">
        <f>'Final Prices IND without CO2 '!AZ36+SUMIFS(Assumptions!$C$9:$C$11,Assumptions!$A$9:$A$11,input!$D36)*input!AZ$301</f>
        <v>149.91136337389207</v>
      </c>
      <c r="BA36" s="11">
        <f>'Final Prices IND without CO2 '!BA36+SUMIFS(Assumptions!$C$9:$C$11,Assumptions!$A$9:$A$11,input!$D36)*input!BA$301</f>
        <v>148.35545984616101</v>
      </c>
      <c r="BB36" s="11">
        <f>'Final Prices IND without CO2 '!BB36+SUMIFS(Assumptions!$C$9:$C$11,Assumptions!$A$9:$A$11,input!$D36)*input!BB$301</f>
        <v>147.10425102317686</v>
      </c>
      <c r="BC36" s="11">
        <f>'Final Prices IND without CO2 '!BC36+SUMIFS(Assumptions!$C$9:$C$11,Assumptions!$A$9:$A$11,input!$D36)*input!BC$301</f>
        <v>145.70102178069419</v>
      </c>
      <c r="BD36" s="11">
        <f>'Final Prices IND without CO2 '!BD36+SUMIFS(Assumptions!$C$9:$C$11,Assumptions!$A$9:$A$11,input!$D36)*input!BD$301</f>
        <v>144.14417230464232</v>
      </c>
      <c r="BE36" s="11">
        <f>'Final Prices IND without CO2 '!BE36+SUMIFS(Assumptions!$C$9:$C$11,Assumptions!$A$9:$A$11,input!$D36)*input!BE$301</f>
        <v>142.7866076045234</v>
      </c>
      <c r="BF36" s="11">
        <f>'Final Prices IND without CO2 '!BF36+SUMIFS(Assumptions!$C$9:$C$11,Assumptions!$A$9:$A$11,input!$D36)*input!BF$301</f>
        <v>141.38896755129645</v>
      </c>
      <c r="BG36" s="11">
        <f>'Final Prices IND without CO2 '!BG36+SUMIFS(Assumptions!$C$9:$C$11,Assumptions!$A$9:$A$11,input!$D36)*input!BG$301</f>
        <v>139.92150971688716</v>
      </c>
      <c r="BH36" s="11">
        <f>'Final Prices IND without CO2 '!BH36+SUMIFS(Assumptions!$C$9:$C$11,Assumptions!$A$9:$A$11,input!$D36)*input!BH$301</f>
        <v>138.49418712732086</v>
      </c>
    </row>
    <row r="37" spans="1:60" x14ac:dyDescent="0.3">
      <c r="A37" s="9" t="s">
        <v>148</v>
      </c>
      <c r="B37" s="36" t="s">
        <v>47</v>
      </c>
      <c r="C37" s="9" t="s">
        <v>31</v>
      </c>
      <c r="D37" s="36" t="s">
        <v>78</v>
      </c>
      <c r="E37" s="36" t="s">
        <v>79</v>
      </c>
      <c r="F37" s="36" t="s">
        <v>90</v>
      </c>
      <c r="G37" s="36" t="s">
        <v>90</v>
      </c>
      <c r="H37" s="36" t="s">
        <v>80</v>
      </c>
      <c r="I37" s="9" t="s">
        <v>145</v>
      </c>
      <c r="J37" s="11">
        <f>'Final Prices IND without CO2 '!J37+SUMIFS(Assumptions!$C$9:$C$11,Assumptions!$A$9:$A$11,input!$D37)*input!J$301</f>
        <v>100.91110264070988</v>
      </c>
      <c r="K37" s="11">
        <f>'Final Prices IND without CO2 '!K37+SUMIFS(Assumptions!$C$9:$C$11,Assumptions!$A$9:$A$11,input!$D37)*input!K$301</f>
        <v>97.859658927400346</v>
      </c>
      <c r="L37" s="11">
        <f>'Final Prices IND without CO2 '!L37+SUMIFS(Assumptions!$C$9:$C$11,Assumptions!$A$9:$A$11,input!$D37)*input!L$301</f>
        <v>93.225164423241736</v>
      </c>
      <c r="M37" s="11">
        <f>'Final Prices IND without CO2 '!M37+SUMIFS(Assumptions!$C$9:$C$11,Assumptions!$A$9:$A$11,input!$D37)*input!M$301</f>
        <v>91.256193948465935</v>
      </c>
      <c r="N37" s="11">
        <f>'Final Prices IND without CO2 '!N37+SUMIFS(Assumptions!$C$9:$C$11,Assumptions!$A$9:$A$11,input!$D37)*input!N$301</f>
        <v>90.734752796549927</v>
      </c>
      <c r="O37" s="11">
        <f>'Final Prices IND without CO2 '!O37+SUMIFS(Assumptions!$C$9:$C$11,Assumptions!$A$9:$A$11,input!$D37)*input!O$301</f>
        <v>93.627876546964501</v>
      </c>
      <c r="P37" s="11">
        <f>'Final Prices IND without CO2 '!P37+SUMIFS(Assumptions!$C$9:$C$11,Assumptions!$A$9:$A$11,input!$D37)*input!P$301</f>
        <v>101.70271996554938</v>
      </c>
      <c r="Q37" s="11">
        <f>'Final Prices IND without CO2 '!Q37+SUMIFS(Assumptions!$C$9:$C$11,Assumptions!$A$9:$A$11,input!$D37)*input!Q$301</f>
        <v>104.88587664251492</v>
      </c>
      <c r="R37" s="11">
        <f>'Final Prices IND without CO2 '!R37+SUMIFS(Assumptions!$C$9:$C$11,Assumptions!$A$9:$A$11,input!$D37)*input!R$301</f>
        <v>98.402226334388288</v>
      </c>
      <c r="S37" s="11">
        <f>'Final Prices IND without CO2 '!S37+SUMIFS(Assumptions!$C$9:$C$11,Assumptions!$A$9:$A$11,input!$D37)*input!S$301</f>
        <v>104.25920695362858</v>
      </c>
      <c r="T37" s="11">
        <f>'Final Prices IND without CO2 '!T37+SUMIFS(Assumptions!$C$9:$C$11,Assumptions!$A$9:$A$11,input!$D37)*input!T$301</f>
        <v>101.0735287841389</v>
      </c>
      <c r="U37" s="11">
        <f>'Final Prices IND without CO2 '!U37+SUMIFS(Assumptions!$C$9:$C$11,Assumptions!$A$9:$A$11,input!$D37)*input!U$301</f>
        <v>105.23875426815673</v>
      </c>
      <c r="V37" s="11">
        <f>'Final Prices IND without CO2 '!V37+SUMIFS(Assumptions!$C$9:$C$11,Assumptions!$A$9:$A$11,input!$D37)*input!V$301</f>
        <v>117.23188325186034</v>
      </c>
      <c r="W37" s="11">
        <f>'Final Prices IND without CO2 '!W37+SUMIFS(Assumptions!$C$9:$C$11,Assumptions!$A$9:$A$11,input!$D37)*input!W$301</f>
        <v>116.86005941155808</v>
      </c>
      <c r="X37" s="11">
        <f>'Final Prices IND without CO2 '!X37+SUMIFS(Assumptions!$C$9:$C$11,Assumptions!$A$9:$A$11,input!$D37)*input!X$301</f>
        <v>120.1527434200403</v>
      </c>
      <c r="Y37" s="11">
        <f>'Final Prices IND without CO2 '!Y37+SUMIFS(Assumptions!$C$9:$C$11,Assumptions!$A$9:$A$11,input!$D37)*input!Y$301</f>
        <v>116.76969717426125</v>
      </c>
      <c r="Z37" s="11">
        <f>'Final Prices IND without CO2 '!Z37+SUMIFS(Assumptions!$C$9:$C$11,Assumptions!$A$9:$A$11,input!$D37)*input!Z$301</f>
        <v>114.19271430424115</v>
      </c>
      <c r="AA37" s="11">
        <f>'Final Prices IND without CO2 '!AA37+SUMIFS(Assumptions!$C$9:$C$11,Assumptions!$A$9:$A$11,input!$D37)*input!AA$301</f>
        <v>114.05907520046257</v>
      </c>
      <c r="AB37" s="11">
        <f>'Final Prices IND without CO2 '!AB37+SUMIFS(Assumptions!$C$9:$C$11,Assumptions!$A$9:$A$11,input!$D37)*input!AB$301</f>
        <v>122.47924576961412</v>
      </c>
      <c r="AC37" s="11">
        <f>'Final Prices IND without CO2 '!AC37+SUMIFS(Assumptions!$C$9:$C$11,Assumptions!$A$9:$A$11,input!$D37)*input!AC$301</f>
        <v>113.09614593011344</v>
      </c>
      <c r="AD37" s="11">
        <f>'Final Prices IND without CO2 '!AD37+SUMIFS(Assumptions!$C$9:$C$11,Assumptions!$A$9:$A$11,input!$D37)*input!AD$301</f>
        <v>100.00549159546274</v>
      </c>
      <c r="AE37" s="11">
        <f>'Final Prices IND without CO2 '!AE37+SUMIFS(Assumptions!$C$9:$C$11,Assumptions!$A$9:$A$11,input!$D37)*input!AE$301</f>
        <v>100.73407781052698</v>
      </c>
      <c r="AF37" s="11">
        <f>'Final Prices IND without CO2 '!AF37+SUMIFS(Assumptions!$C$9:$C$11,Assumptions!$A$9:$A$11,input!$D37)*input!AF$301</f>
        <v>105.50513550684595</v>
      </c>
      <c r="AG37" s="11">
        <f>'Final Prices IND without CO2 '!AG37+SUMIFS(Assumptions!$C$9:$C$11,Assumptions!$A$9:$A$11,input!$D37)*input!AG$301</f>
        <v>110.91270685361511</v>
      </c>
      <c r="AH37" s="11">
        <f>'Final Prices IND without CO2 '!AH37+SUMIFS(Assumptions!$C$9:$C$11,Assumptions!$A$9:$A$11,input!$D37)*input!AH$301</f>
        <v>118.97107838879505</v>
      </c>
      <c r="AI37" s="11">
        <f>'Final Prices IND without CO2 '!AI37+SUMIFS(Assumptions!$C$9:$C$11,Assumptions!$A$9:$A$11,input!$D37)*input!AI$301</f>
        <v>120.98227976887962</v>
      </c>
      <c r="AJ37" s="11">
        <f>'Final Prices IND without CO2 '!AJ37+SUMIFS(Assumptions!$C$9:$C$11,Assumptions!$A$9:$A$11,input!$D37)*input!AJ$301</f>
        <v>126.97078872745206</v>
      </c>
      <c r="AK37" s="11">
        <f>'Final Prices IND without CO2 '!AK37+SUMIFS(Assumptions!$C$9:$C$11,Assumptions!$A$9:$A$11,input!$D37)*input!AK$301</f>
        <v>130.46876361134824</v>
      </c>
      <c r="AL37" s="11">
        <f>'Final Prices IND without CO2 '!AL37+SUMIFS(Assumptions!$C$9:$C$11,Assumptions!$A$9:$A$11,input!$D37)*input!AL$301</f>
        <v>136.63503039471942</v>
      </c>
      <c r="AM37" s="11">
        <f>'Final Prices IND without CO2 '!AM37+SUMIFS(Assumptions!$C$9:$C$11,Assumptions!$A$9:$A$11,input!$D37)*input!AM$301</f>
        <v>141.43397270949768</v>
      </c>
      <c r="AN37" s="11">
        <f>'Final Prices IND without CO2 '!AN37+SUMIFS(Assumptions!$C$9:$C$11,Assumptions!$A$9:$A$11,input!$D37)*input!AN$301</f>
        <v>147.07297785290558</v>
      </c>
      <c r="AO37" s="11">
        <f>'Final Prices IND without CO2 '!AO37+SUMIFS(Assumptions!$C$9:$C$11,Assumptions!$A$9:$A$11,input!$D37)*input!AO$301</f>
        <v>146.18312456541426</v>
      </c>
      <c r="AP37" s="11">
        <f>'Final Prices IND without CO2 '!AP37+SUMIFS(Assumptions!$C$9:$C$11,Assumptions!$A$9:$A$11,input!$D37)*input!AP$301</f>
        <v>149.16444815901403</v>
      </c>
      <c r="AQ37" s="11">
        <f>'Final Prices IND without CO2 '!AQ37+SUMIFS(Assumptions!$C$9:$C$11,Assumptions!$A$9:$A$11,input!$D37)*input!AQ$301</f>
        <v>148.85548764261662</v>
      </c>
      <c r="AR37" s="11">
        <f>'Final Prices IND without CO2 '!AR37+SUMIFS(Assumptions!$C$9:$C$11,Assumptions!$A$9:$A$11,input!$D37)*input!AR$301</f>
        <v>153.82371790260069</v>
      </c>
      <c r="AS37" s="11">
        <f>'Final Prices IND without CO2 '!AS37+SUMIFS(Assumptions!$C$9:$C$11,Assumptions!$A$9:$A$11,input!$D37)*input!AS$301</f>
        <v>157.47024152896964</v>
      </c>
      <c r="AT37" s="11">
        <f>'Final Prices IND without CO2 '!AT37+SUMIFS(Assumptions!$C$9:$C$11,Assumptions!$A$9:$A$11,input!$D37)*input!AT$301</f>
        <v>179.65435546395602</v>
      </c>
      <c r="AU37" s="11">
        <f>'Final Prices IND without CO2 '!AU37+SUMIFS(Assumptions!$C$9:$C$11,Assumptions!$A$9:$A$11,input!$D37)*input!AU$301</f>
        <v>179.58631636113938</v>
      </c>
      <c r="AV37" s="11">
        <f>'Final Prices IND without CO2 '!AV37+SUMIFS(Assumptions!$C$9:$C$11,Assumptions!$A$9:$A$11,input!$D37)*input!AV$301</f>
        <v>179.51643828468352</v>
      </c>
      <c r="AW37" s="11">
        <f>'Final Prices IND without CO2 '!AW37+SUMIFS(Assumptions!$C$9:$C$11,Assumptions!$A$9:$A$11,input!$D37)*input!AW$301</f>
        <v>179.44883710206625</v>
      </c>
      <c r="AX37" s="11">
        <f>'Final Prices IND without CO2 '!AX37+SUMIFS(Assumptions!$C$9:$C$11,Assumptions!$A$9:$A$11,input!$D37)*input!AX$301</f>
        <v>179.38278423036118</v>
      </c>
      <c r="AY37" s="11">
        <f>'Final Prices IND without CO2 '!AY37+SUMIFS(Assumptions!$C$9:$C$11,Assumptions!$A$9:$A$11,input!$D37)*input!AY$301</f>
        <v>179.31355977056245</v>
      </c>
      <c r="AZ37" s="11">
        <f>'Final Prices IND without CO2 '!AZ37+SUMIFS(Assumptions!$C$9:$C$11,Assumptions!$A$9:$A$11,input!$D37)*input!AZ$301</f>
        <v>179.2458369791197</v>
      </c>
      <c r="BA37" s="11">
        <f>'Final Prices IND without CO2 '!BA37+SUMIFS(Assumptions!$C$9:$C$11,Assumptions!$A$9:$A$11,input!$D37)*input!BA$301</f>
        <v>179.17854729056924</v>
      </c>
      <c r="BB37" s="11">
        <f>'Final Prices IND without CO2 '!BB37+SUMIFS(Assumptions!$C$9:$C$11,Assumptions!$A$9:$A$11,input!$D37)*input!BB$301</f>
        <v>179.11065501226517</v>
      </c>
      <c r="BC37" s="11">
        <f>'Final Prices IND without CO2 '!BC37+SUMIFS(Assumptions!$C$9:$C$11,Assumptions!$A$9:$A$11,input!$D37)*input!BC$301</f>
        <v>179.04249538171999</v>
      </c>
      <c r="BD37" s="11">
        <f>'Final Prices IND without CO2 '!BD37+SUMIFS(Assumptions!$C$9:$C$11,Assumptions!$A$9:$A$11,input!$D37)*input!BD$301</f>
        <v>178.97502566348547</v>
      </c>
      <c r="BE37" s="11">
        <f>'Final Prices IND without CO2 '!BE37+SUMIFS(Assumptions!$C$9:$C$11,Assumptions!$A$9:$A$11,input!$D37)*input!BE$301</f>
        <v>178.90720970339657</v>
      </c>
      <c r="BF37" s="11">
        <f>'Final Prices IND without CO2 '!BF37+SUMIFS(Assumptions!$C$9:$C$11,Assumptions!$A$9:$A$11,input!$D37)*input!BF$301</f>
        <v>178.83929525334975</v>
      </c>
      <c r="BG37" s="11">
        <f>'Final Prices IND without CO2 '!BG37+SUMIFS(Assumptions!$C$9:$C$11,Assumptions!$A$9:$A$11,input!$D37)*input!BG$301</f>
        <v>178.77153464399706</v>
      </c>
      <c r="BH37" s="11">
        <f>'Final Prices IND without CO2 '!BH37+SUMIFS(Assumptions!$C$9:$C$11,Assumptions!$A$9:$A$11,input!$D37)*input!BH$301</f>
        <v>178.70381656351535</v>
      </c>
    </row>
    <row r="38" spans="1:60" x14ac:dyDescent="0.3">
      <c r="A38" s="9" t="s">
        <v>148</v>
      </c>
      <c r="B38" s="36" t="s">
        <v>47</v>
      </c>
      <c r="C38" s="9" t="s">
        <v>33</v>
      </c>
      <c r="D38" s="36" t="s">
        <v>78</v>
      </c>
      <c r="E38" s="36" t="s">
        <v>79</v>
      </c>
      <c r="F38" s="36" t="s">
        <v>90</v>
      </c>
      <c r="G38" s="36" t="s">
        <v>90</v>
      </c>
      <c r="H38" s="36" t="s">
        <v>80</v>
      </c>
      <c r="I38" s="9" t="s">
        <v>145</v>
      </c>
      <c r="J38" s="11">
        <f>'Final Prices IND without CO2 '!J38+SUMIFS(Assumptions!$C$9:$C$11,Assumptions!$A$9:$A$11,input!$D38)*input!J$301</f>
        <v>77.006276624576572</v>
      </c>
      <c r="K38" s="11">
        <f>'Final Prices IND without CO2 '!K38+SUMIFS(Assumptions!$C$9:$C$11,Assumptions!$A$9:$A$11,input!$D38)*input!K$301</f>
        <v>73.503039235147583</v>
      </c>
      <c r="L38" s="11">
        <f>'Final Prices IND without CO2 '!L38+SUMIFS(Assumptions!$C$9:$C$11,Assumptions!$A$9:$A$11,input!$D38)*input!L$301</f>
        <v>86.984549222674744</v>
      </c>
      <c r="M38" s="11">
        <f>'Final Prices IND without CO2 '!M38+SUMIFS(Assumptions!$C$9:$C$11,Assumptions!$A$9:$A$11,input!$D38)*input!M$301</f>
        <v>96.051013352283491</v>
      </c>
      <c r="N38" s="11">
        <f>'Final Prices IND without CO2 '!N38+SUMIFS(Assumptions!$C$9:$C$11,Assumptions!$A$9:$A$11,input!$D38)*input!N$301</f>
        <v>88.506016060695046</v>
      </c>
      <c r="O38" s="11">
        <f>'Final Prices IND without CO2 '!O38+SUMIFS(Assumptions!$C$9:$C$11,Assumptions!$A$9:$A$11,input!$D38)*input!O$301</f>
        <v>97.020903700651544</v>
      </c>
      <c r="P38" s="11">
        <f>'Final Prices IND without CO2 '!P38+SUMIFS(Assumptions!$C$9:$C$11,Assumptions!$A$9:$A$11,input!$D38)*input!P$301</f>
        <v>106.19456628326509</v>
      </c>
      <c r="Q38" s="11">
        <f>'Final Prices IND without CO2 '!Q38+SUMIFS(Assumptions!$C$9:$C$11,Assumptions!$A$9:$A$11,input!$D38)*input!Q$301</f>
        <v>115.36822886587863</v>
      </c>
      <c r="R38" s="11">
        <f>'Final Prices IND without CO2 '!R38+SUMIFS(Assumptions!$C$9:$C$11,Assumptions!$A$9:$A$11,input!$D38)*input!R$301</f>
        <v>116.84599858866314</v>
      </c>
      <c r="S38" s="11">
        <f>'Final Prices IND without CO2 '!S38+SUMIFS(Assumptions!$C$9:$C$11,Assumptions!$A$9:$A$11,input!$D38)*input!S$301</f>
        <v>116.85253870989759</v>
      </c>
      <c r="T38" s="11">
        <f>'Final Prices IND without CO2 '!T38+SUMIFS(Assumptions!$C$9:$C$11,Assumptions!$A$9:$A$11,input!$D38)*input!T$301</f>
        <v>112.58096402556539</v>
      </c>
      <c r="U38" s="11">
        <f>'Final Prices IND without CO2 '!U38+SUMIFS(Assumptions!$C$9:$C$11,Assumptions!$A$9:$A$11,input!$D38)*input!U$301</f>
        <v>106.53258636441578</v>
      </c>
      <c r="V38" s="11">
        <f>'Final Prices IND without CO2 '!V38+SUMIFS(Assumptions!$C$9:$C$11,Assumptions!$A$9:$A$11,input!$D38)*input!V$301</f>
        <v>106.45518179703457</v>
      </c>
      <c r="W38" s="11">
        <f>'Final Prices IND without CO2 '!W38+SUMIFS(Assumptions!$C$9:$C$11,Assumptions!$A$9:$A$11,input!$D38)*input!W$301</f>
        <v>109.54532341644352</v>
      </c>
      <c r="X38" s="11">
        <f>'Final Prices IND without CO2 '!X38+SUMIFS(Assumptions!$C$9:$C$11,Assumptions!$A$9:$A$11,input!$D38)*input!X$301</f>
        <v>106.4070983354287</v>
      </c>
      <c r="Y38" s="11">
        <f>'Final Prices IND without CO2 '!Y38+SUMIFS(Assumptions!$C$9:$C$11,Assumptions!$A$9:$A$11,input!$D38)*input!Y$301</f>
        <v>104.11730295768756</v>
      </c>
      <c r="Z38" s="11">
        <f>'Final Prices IND without CO2 '!Z38+SUMIFS(Assumptions!$C$9:$C$11,Assumptions!$A$9:$A$11,input!$D38)*input!Z$301</f>
        <v>101.03625797276669</v>
      </c>
      <c r="AA38" s="11">
        <f>'Final Prices IND without CO2 '!AA38+SUMIFS(Assumptions!$C$9:$C$11,Assumptions!$A$9:$A$11,input!$D38)*input!AA$301</f>
        <v>94.332941430315771</v>
      </c>
      <c r="AB38" s="11">
        <f>'Final Prices IND without CO2 '!AB38+SUMIFS(Assumptions!$C$9:$C$11,Assumptions!$A$9:$A$11,input!$D38)*input!AB$301</f>
        <v>86.465001166723169</v>
      </c>
      <c r="AC38" s="11">
        <f>'Final Prices IND without CO2 '!AC38+SUMIFS(Assumptions!$C$9:$C$11,Assumptions!$A$9:$A$11,input!$D38)*input!AC$301</f>
        <v>86.756396544379896</v>
      </c>
      <c r="AD38" s="11">
        <f>'Final Prices IND without CO2 '!AD38+SUMIFS(Assumptions!$C$9:$C$11,Assumptions!$A$9:$A$11,input!$D38)*input!AD$301</f>
        <v>80.516676795971776</v>
      </c>
      <c r="AE38" s="11">
        <f>'Final Prices IND without CO2 '!AE38+SUMIFS(Assumptions!$C$9:$C$11,Assumptions!$A$9:$A$11,input!$D38)*input!AE$301</f>
        <v>89.471259491269024</v>
      </c>
      <c r="AF38" s="11">
        <f>'Final Prices IND without CO2 '!AF38+SUMIFS(Assumptions!$C$9:$C$11,Assumptions!$A$9:$A$11,input!$D38)*input!AF$301</f>
        <v>100.01251318272239</v>
      </c>
      <c r="AG38" s="11">
        <f>'Final Prices IND without CO2 '!AG38+SUMIFS(Assumptions!$C$9:$C$11,Assumptions!$A$9:$A$11,input!$D38)*input!AG$301</f>
        <v>110.08458124144703</v>
      </c>
      <c r="AH38" s="11">
        <f>'Final Prices IND without CO2 '!AH38+SUMIFS(Assumptions!$C$9:$C$11,Assumptions!$A$9:$A$11,input!$D38)*input!AH$301</f>
        <v>123.08748235958475</v>
      </c>
      <c r="AI38" s="11">
        <f>'Final Prices IND without CO2 '!AI38+SUMIFS(Assumptions!$C$9:$C$11,Assumptions!$A$9:$A$11,input!$D38)*input!AI$301</f>
        <v>129.00132947282296</v>
      </c>
      <c r="AJ38" s="11">
        <f>'Final Prices IND without CO2 '!AJ38+SUMIFS(Assumptions!$C$9:$C$11,Assumptions!$A$9:$A$11,input!$D38)*input!AJ$301</f>
        <v>133.70886617971516</v>
      </c>
      <c r="AK38" s="11">
        <f>'Final Prices IND without CO2 '!AK38+SUMIFS(Assumptions!$C$9:$C$11,Assumptions!$A$9:$A$11,input!$D38)*input!AK$301</f>
        <v>139.96415641986218</v>
      </c>
      <c r="AL38" s="11">
        <f>'Final Prices IND without CO2 '!AL38+SUMIFS(Assumptions!$C$9:$C$11,Assumptions!$A$9:$A$11,input!$D38)*input!AL$301</f>
        <v>148.02103980969611</v>
      </c>
      <c r="AM38" s="11">
        <f>'Final Prices IND without CO2 '!AM38+SUMIFS(Assumptions!$C$9:$C$11,Assumptions!$A$9:$A$11,input!$D38)*input!AM$301</f>
        <v>153.84321523635998</v>
      </c>
      <c r="AN38" s="11">
        <f>'Final Prices IND without CO2 '!AN38+SUMIFS(Assumptions!$C$9:$C$11,Assumptions!$A$9:$A$11,input!$D38)*input!AN$301</f>
        <v>164.44293619224729</v>
      </c>
      <c r="AO38" s="11">
        <f>'Final Prices IND without CO2 '!AO38+SUMIFS(Assumptions!$C$9:$C$11,Assumptions!$A$9:$A$11,input!$D38)*input!AO$301</f>
        <v>166.26001415444236</v>
      </c>
      <c r="AP38" s="11">
        <f>'Final Prices IND without CO2 '!AP38+SUMIFS(Assumptions!$C$9:$C$11,Assumptions!$A$9:$A$11,input!$D38)*input!AP$301</f>
        <v>157.70476350067284</v>
      </c>
      <c r="AQ38" s="11">
        <f>'Final Prices IND without CO2 '!AQ38+SUMIFS(Assumptions!$C$9:$C$11,Assumptions!$A$9:$A$11,input!$D38)*input!AQ$301</f>
        <v>158.74360047464089</v>
      </c>
      <c r="AR38" s="11">
        <f>'Final Prices IND without CO2 '!AR38+SUMIFS(Assumptions!$C$9:$C$11,Assumptions!$A$9:$A$11,input!$D38)*input!AR$301</f>
        <v>158.00031888477488</v>
      </c>
      <c r="AS38" s="11">
        <f>'Final Prices IND without CO2 '!AS38+SUMIFS(Assumptions!$C$9:$C$11,Assumptions!$A$9:$A$11,input!$D38)*input!AS$301</f>
        <v>166.14586644847859</v>
      </c>
      <c r="AT38" s="11">
        <f>'Final Prices IND without CO2 '!AT38+SUMIFS(Assumptions!$C$9:$C$11,Assumptions!$A$9:$A$11,input!$D38)*input!AT$301</f>
        <v>168.42586189315531</v>
      </c>
      <c r="AU38" s="11">
        <f>'Final Prices IND without CO2 '!AU38+SUMIFS(Assumptions!$C$9:$C$11,Assumptions!$A$9:$A$11,input!$D38)*input!AU$301</f>
        <v>173.23806075597594</v>
      </c>
      <c r="AV38" s="11">
        <f>'Final Prices IND without CO2 '!AV38+SUMIFS(Assumptions!$C$9:$C$11,Assumptions!$A$9:$A$11,input!$D38)*input!AV$301</f>
        <v>173.12406369739432</v>
      </c>
      <c r="AW38" s="11">
        <f>'Final Prices IND without CO2 '!AW38+SUMIFS(Assumptions!$C$9:$C$11,Assumptions!$A$9:$A$11,input!$D38)*input!AW$301</f>
        <v>164.23113942272735</v>
      </c>
      <c r="AX38" s="11">
        <f>'Final Prices IND without CO2 '!AX38+SUMIFS(Assumptions!$C$9:$C$11,Assumptions!$A$9:$A$11,input!$D38)*input!AX$301</f>
        <v>162.91309475806818</v>
      </c>
      <c r="AY38" s="11">
        <f>'Final Prices IND without CO2 '!AY38+SUMIFS(Assumptions!$C$9:$C$11,Assumptions!$A$9:$A$11,input!$D38)*input!AY$301</f>
        <v>162.37670742443697</v>
      </c>
      <c r="AZ38" s="11">
        <f>'Final Prices IND without CO2 '!AZ38+SUMIFS(Assumptions!$C$9:$C$11,Assumptions!$A$9:$A$11,input!$D38)*input!AZ$301</f>
        <v>157.59651053099969</v>
      </c>
      <c r="BA38" s="11">
        <f>'Final Prices IND without CO2 '!BA38+SUMIFS(Assumptions!$C$9:$C$11,Assumptions!$A$9:$A$11,input!$D38)*input!BA$301</f>
        <v>154.17544166740117</v>
      </c>
      <c r="BB38" s="11">
        <f>'Final Prices IND without CO2 '!BB38+SUMIFS(Assumptions!$C$9:$C$11,Assumptions!$A$9:$A$11,input!$D38)*input!BB$301</f>
        <v>152.6301848394105</v>
      </c>
      <c r="BC38" s="11">
        <f>'Final Prices IND without CO2 '!BC38+SUMIFS(Assumptions!$C$9:$C$11,Assumptions!$A$9:$A$11,input!$D38)*input!BC$301</f>
        <v>149.3082621657577</v>
      </c>
      <c r="BD38" s="11">
        <f>'Final Prices IND without CO2 '!BD38+SUMIFS(Assumptions!$C$9:$C$11,Assumptions!$A$9:$A$11,input!$D38)*input!BD$301</f>
        <v>145.88645646291752</v>
      </c>
      <c r="BE38" s="11">
        <f>'Final Prices IND without CO2 '!BE38+SUMIFS(Assumptions!$C$9:$C$11,Assumptions!$A$9:$A$11,input!$D38)*input!BE$301</f>
        <v>143.43318484195424</v>
      </c>
      <c r="BF38" s="11">
        <f>'Final Prices IND without CO2 '!BF38+SUMIFS(Assumptions!$C$9:$C$11,Assumptions!$A$9:$A$11,input!$D38)*input!BF$301</f>
        <v>140.61823338727208</v>
      </c>
      <c r="BG38" s="11">
        <f>'Final Prices IND without CO2 '!BG38+SUMIFS(Assumptions!$C$9:$C$11,Assumptions!$A$9:$A$11,input!$D38)*input!BG$301</f>
        <v>137.40557027103841</v>
      </c>
      <c r="BH38" s="11">
        <f>'Final Prices IND without CO2 '!BH38+SUMIFS(Assumptions!$C$9:$C$11,Assumptions!$A$9:$A$11,input!$D38)*input!BH$301</f>
        <v>134.60825936626225</v>
      </c>
    </row>
    <row r="39" spans="1:60" x14ac:dyDescent="0.3">
      <c r="A39" s="9" t="s">
        <v>148</v>
      </c>
      <c r="B39" s="36" t="s">
        <v>47</v>
      </c>
      <c r="C39" s="9" t="s">
        <v>35</v>
      </c>
      <c r="D39" s="36" t="s">
        <v>78</v>
      </c>
      <c r="E39" s="36" t="s">
        <v>79</v>
      </c>
      <c r="F39" s="36" t="s">
        <v>90</v>
      </c>
      <c r="G39" s="36" t="s">
        <v>90</v>
      </c>
      <c r="H39" s="36" t="s">
        <v>80</v>
      </c>
      <c r="I39" s="9" t="s">
        <v>145</v>
      </c>
      <c r="J39" s="11">
        <f>'Final Prices IND without CO2 '!J39+SUMIFS(Assumptions!$C$9:$C$11,Assumptions!$A$9:$A$11,input!$D39)*input!J$301</f>
        <v>109.99508589025187</v>
      </c>
      <c r="K39" s="11">
        <f>'Final Prices IND without CO2 '!K39+SUMIFS(Assumptions!$C$9:$C$11,Assumptions!$A$9:$A$11,input!$D39)*input!K$301</f>
        <v>109.30933623069612</v>
      </c>
      <c r="L39" s="11">
        <f>'Final Prices IND without CO2 '!L39+SUMIFS(Assumptions!$C$9:$C$11,Assumptions!$A$9:$A$11,input!$D39)*input!L$301</f>
        <v>109.0355003915397</v>
      </c>
      <c r="M39" s="11">
        <f>'Final Prices IND without CO2 '!M39+SUMIFS(Assumptions!$C$9:$C$11,Assumptions!$A$9:$A$11,input!$D39)*input!M$301</f>
        <v>120.17992826131601</v>
      </c>
      <c r="N39" s="11">
        <f>'Final Prices IND without CO2 '!N39+SUMIFS(Assumptions!$C$9:$C$11,Assumptions!$A$9:$A$11,input!$D39)*input!N$301</f>
        <v>116.09363074641271</v>
      </c>
      <c r="O39" s="11">
        <f>'Final Prices IND without CO2 '!O39+SUMIFS(Assumptions!$C$9:$C$11,Assumptions!$A$9:$A$11,input!$D39)*input!O$301</f>
        <v>113.45235857220983</v>
      </c>
      <c r="P39" s="11">
        <f>'Final Prices IND without CO2 '!P39+SUMIFS(Assumptions!$C$9:$C$11,Assumptions!$A$9:$A$11,input!$D39)*input!P$301</f>
        <v>117.8973208883051</v>
      </c>
      <c r="Q39" s="11">
        <f>'Final Prices IND without CO2 '!Q39+SUMIFS(Assumptions!$C$9:$C$11,Assumptions!$A$9:$A$11,input!$D39)*input!Q$301</f>
        <v>133.27674429044902</v>
      </c>
      <c r="R39" s="11">
        <f>'Final Prices IND without CO2 '!R39+SUMIFS(Assumptions!$C$9:$C$11,Assumptions!$A$9:$A$11,input!$D39)*input!R$301</f>
        <v>140.3640381578146</v>
      </c>
      <c r="S39" s="11">
        <f>'Final Prices IND without CO2 '!S39+SUMIFS(Assumptions!$C$9:$C$11,Assumptions!$A$9:$A$11,input!$D39)*input!S$301</f>
        <v>157.46719937639847</v>
      </c>
      <c r="T39" s="11">
        <f>'Final Prices IND without CO2 '!T39+SUMIFS(Assumptions!$C$9:$C$11,Assumptions!$A$9:$A$11,input!$D39)*input!T$301</f>
        <v>142.80134960339942</v>
      </c>
      <c r="U39" s="11">
        <f>'Final Prices IND without CO2 '!U39+SUMIFS(Assumptions!$C$9:$C$11,Assumptions!$A$9:$A$11,input!$D39)*input!U$301</f>
        <v>138.05478000965289</v>
      </c>
      <c r="V39" s="11">
        <f>'Final Prices IND without CO2 '!V39+SUMIFS(Assumptions!$C$9:$C$11,Assumptions!$A$9:$A$11,input!$D39)*input!V$301</f>
        <v>137.156673401581</v>
      </c>
      <c r="W39" s="11">
        <f>'Final Prices IND without CO2 '!W39+SUMIFS(Assumptions!$C$9:$C$11,Assumptions!$A$9:$A$11,input!$D39)*input!W$301</f>
        <v>138.10144513171394</v>
      </c>
      <c r="X39" s="11">
        <f>'Final Prices IND without CO2 '!X39+SUMIFS(Assumptions!$C$9:$C$11,Assumptions!$A$9:$A$11,input!$D39)*input!X$301</f>
        <v>121.36214053747067</v>
      </c>
      <c r="Y39" s="11">
        <f>'Final Prices IND without CO2 '!Y39+SUMIFS(Assumptions!$C$9:$C$11,Assumptions!$A$9:$A$11,input!$D39)*input!Y$301</f>
        <v>119.82179752624893</v>
      </c>
      <c r="Z39" s="11">
        <f>'Final Prices IND without CO2 '!Z39+SUMIFS(Assumptions!$C$9:$C$11,Assumptions!$A$9:$A$11,input!$D39)*input!Z$301</f>
        <v>115.67349580976283</v>
      </c>
      <c r="AA39" s="11">
        <f>'Final Prices IND without CO2 '!AA39+SUMIFS(Assumptions!$C$9:$C$11,Assumptions!$A$9:$A$11,input!$D39)*input!AA$301</f>
        <v>115.62652425631865</v>
      </c>
      <c r="AB39" s="11">
        <f>'Final Prices IND without CO2 '!AB39+SUMIFS(Assumptions!$C$9:$C$11,Assumptions!$A$9:$A$11,input!$D39)*input!AB$301</f>
        <v>105.98256985458309</v>
      </c>
      <c r="AC39" s="11">
        <f>'Final Prices IND without CO2 '!AC39+SUMIFS(Assumptions!$C$9:$C$11,Assumptions!$A$9:$A$11,input!$D39)*input!AC$301</f>
        <v>106.33974131761538</v>
      </c>
      <c r="AD39" s="11">
        <f>'Final Prices IND without CO2 '!AD39+SUMIFS(Assumptions!$C$9:$C$11,Assumptions!$A$9:$A$11,input!$D39)*input!AD$301</f>
        <v>98.691542333224533</v>
      </c>
      <c r="AE39" s="11">
        <f>'Final Prices IND without CO2 '!AE39+SUMIFS(Assumptions!$C$9:$C$11,Assumptions!$A$9:$A$11,input!$D39)*input!AE$301</f>
        <v>109.66742475058606</v>
      </c>
      <c r="AF39" s="11">
        <f>'Final Prices IND without CO2 '!AF39+SUMIFS(Assumptions!$C$9:$C$11,Assumptions!$A$9:$A$11,input!$D39)*input!AF$301</f>
        <v>122.58813417792021</v>
      </c>
      <c r="AG39" s="11">
        <f>'Final Prices IND without CO2 '!AG39+SUMIFS(Assumptions!$C$9:$C$11,Assumptions!$A$9:$A$11,input!$D39)*input!AG$301</f>
        <v>134.93374965481817</v>
      </c>
      <c r="AH39" s="11">
        <f>'Final Prices IND without CO2 '!AH39+SUMIFS(Assumptions!$C$9:$C$11,Assumptions!$A$9:$A$11,input!$D39)*input!AH$301</f>
        <v>150.87176917103875</v>
      </c>
      <c r="AI39" s="11">
        <f>'Final Prices IND without CO2 '!AI39+SUMIFS(Assumptions!$C$9:$C$11,Assumptions!$A$9:$A$11,input!$D39)*input!AI$301</f>
        <v>158.12053695373447</v>
      </c>
      <c r="AJ39" s="11">
        <f>'Final Prices IND without CO2 '!AJ39+SUMIFS(Assumptions!$C$9:$C$11,Assumptions!$A$9:$A$11,input!$D39)*input!AJ$301</f>
        <v>163.89069633786721</v>
      </c>
      <c r="AK39" s="11">
        <f>'Final Prices IND without CO2 '!AK39+SUMIFS(Assumptions!$C$9:$C$11,Assumptions!$A$9:$A$11,input!$D39)*input!AK$301</f>
        <v>171.55798050939876</v>
      </c>
      <c r="AL39" s="11">
        <f>'Final Prices IND without CO2 '!AL39+SUMIFS(Assumptions!$C$9:$C$11,Assumptions!$A$9:$A$11,input!$D39)*input!AL$301</f>
        <v>181.43352778461156</v>
      </c>
      <c r="AM39" s="11">
        <f>'Final Prices IND without CO2 '!AM39+SUMIFS(Assumptions!$C$9:$C$11,Assumptions!$A$9:$A$11,input!$D39)*input!AM$301</f>
        <v>188.56993101754782</v>
      </c>
      <c r="AN39" s="11">
        <f>'Final Prices IND without CO2 '!AN39+SUMIFS(Assumptions!$C$9:$C$11,Assumptions!$A$9:$A$11,input!$D39)*input!AN$301</f>
        <v>201.56230540588888</v>
      </c>
      <c r="AO39" s="11">
        <f>'Final Prices IND without CO2 '!AO39+SUMIFS(Assumptions!$C$9:$C$11,Assumptions!$A$9:$A$11,input!$D39)*input!AO$301</f>
        <v>203.78954867728177</v>
      </c>
      <c r="AP39" s="11">
        <f>'Final Prices IND without CO2 '!AP39+SUMIFS(Assumptions!$C$9:$C$11,Assumptions!$A$9:$A$11,input!$D39)*input!AP$301</f>
        <v>193.30313871022159</v>
      </c>
      <c r="AQ39" s="11">
        <f>'Final Prices IND without CO2 '!AQ39+SUMIFS(Assumptions!$C$9:$C$11,Assumptions!$A$9:$A$11,input!$D39)*input!AQ$301</f>
        <v>194.57647023945847</v>
      </c>
      <c r="AR39" s="11">
        <f>'Final Prices IND without CO2 '!AR39+SUMIFS(Assumptions!$C$9:$C$11,Assumptions!$A$9:$A$11,input!$D39)*input!AR$301</f>
        <v>193.66540920948515</v>
      </c>
      <c r="AS39" s="11">
        <f>'Final Prices IND without CO2 '!AS39+SUMIFS(Assumptions!$C$9:$C$11,Assumptions!$A$9:$A$11,input!$D39)*input!AS$301</f>
        <v>203.64963464203277</v>
      </c>
      <c r="AT39" s="11">
        <f>'Final Prices IND without CO2 '!AT39+SUMIFS(Assumptions!$C$9:$C$11,Assumptions!$A$9:$A$11,input!$D39)*input!AT$301</f>
        <v>206.4442888168202</v>
      </c>
      <c r="AU39" s="11">
        <f>'Final Prices IND without CO2 '!AU39+SUMIFS(Assumptions!$C$9:$C$11,Assumptions!$A$9:$A$11,input!$D39)*input!AU$301</f>
        <v>212.3427355322678</v>
      </c>
      <c r="AV39" s="11">
        <f>'Final Prices IND without CO2 '!AV39+SUMIFS(Assumptions!$C$9:$C$11,Assumptions!$A$9:$A$11,input!$D39)*input!AV$301</f>
        <v>212.20300614972783</v>
      </c>
      <c r="AW39" s="11">
        <f>'Final Prices IND without CO2 '!AW39+SUMIFS(Assumptions!$C$9:$C$11,Assumptions!$A$9:$A$11,input!$D39)*input!AW$301</f>
        <v>201.30270018276119</v>
      </c>
      <c r="AX39" s="11">
        <f>'Final Prices IND without CO2 '!AX39+SUMIFS(Assumptions!$C$9:$C$11,Assumptions!$A$9:$A$11,input!$D39)*input!AX$301</f>
        <v>199.68713597922468</v>
      </c>
      <c r="AY39" s="11">
        <f>'Final Prices IND without CO2 '!AY39+SUMIFS(Assumptions!$C$9:$C$11,Assumptions!$A$9:$A$11,input!$D39)*input!AY$301</f>
        <v>199.02967102475122</v>
      </c>
      <c r="AZ39" s="11">
        <f>'Final Prices IND without CO2 '!AZ39+SUMIFS(Assumptions!$C$9:$C$11,Assumptions!$A$9:$A$11,input!$D39)*input!AZ$301</f>
        <v>193.17045001808674</v>
      </c>
      <c r="BA39" s="11">
        <f>'Final Prices IND without CO2 '!BA39+SUMIFS(Assumptions!$C$9:$C$11,Assumptions!$A$9:$A$11,input!$D39)*input!BA$301</f>
        <v>188.97715024452373</v>
      </c>
      <c r="BB39" s="11">
        <f>'Final Prices IND without CO2 '!BB39+SUMIFS(Assumptions!$C$9:$C$11,Assumptions!$A$9:$A$11,input!$D39)*input!BB$301</f>
        <v>187.08308573858631</v>
      </c>
      <c r="BC39" s="11">
        <f>'Final Prices IND without CO2 '!BC39+SUMIFS(Assumptions!$C$9:$C$11,Assumptions!$A$9:$A$11,input!$D39)*input!BC$301</f>
        <v>183.011312222583</v>
      </c>
      <c r="BD39" s="11">
        <f>'Final Prices IND without CO2 '!BD39+SUMIFS(Assumptions!$C$9:$C$11,Assumptions!$A$9:$A$11,input!$D39)*input!BD$301</f>
        <v>178.81710928455595</v>
      </c>
      <c r="BE39" s="11">
        <f>'Final Prices IND without CO2 '!BE39+SUMIFS(Assumptions!$C$9:$C$11,Assumptions!$A$9:$A$11,input!$D39)*input!BE$301</f>
        <v>175.81006565496682</v>
      </c>
      <c r="BF39" s="11">
        <f>'Final Prices IND without CO2 '!BF39+SUMIFS(Assumptions!$C$9:$C$11,Assumptions!$A$9:$A$11,input!$D39)*input!BF$301</f>
        <v>172.35970093910055</v>
      </c>
      <c r="BG39" s="11">
        <f>'Final Prices IND without CO2 '!BG39+SUMIFS(Assumptions!$C$9:$C$11,Assumptions!$A$9:$A$11,input!$D39)*input!BG$301</f>
        <v>168.4218499179824</v>
      </c>
      <c r="BH39" s="11">
        <f>'Final Prices IND without CO2 '!BH39+SUMIFS(Assumptions!$C$9:$C$11,Assumptions!$A$9:$A$11,input!$D39)*input!BH$301</f>
        <v>164.99310771744149</v>
      </c>
    </row>
    <row r="40" spans="1:60" x14ac:dyDescent="0.3">
      <c r="A40" s="9" t="s">
        <v>148</v>
      </c>
      <c r="B40" s="36" t="s">
        <v>47</v>
      </c>
      <c r="C40" s="9" t="s">
        <v>37</v>
      </c>
      <c r="D40" s="36" t="s">
        <v>78</v>
      </c>
      <c r="E40" s="36" t="s">
        <v>79</v>
      </c>
      <c r="F40" s="36" t="s">
        <v>90</v>
      </c>
      <c r="G40" s="36" t="s">
        <v>90</v>
      </c>
      <c r="H40" s="36" t="s">
        <v>80</v>
      </c>
      <c r="I40" s="9" t="s">
        <v>145</v>
      </c>
      <c r="J40" s="11">
        <f>'Final Prices IND without CO2 '!J40+SUMIFS(Assumptions!$C$9:$C$11,Assumptions!$A$9:$A$11,input!$D40)*input!J$301</f>
        <v>127.62938024764136</v>
      </c>
      <c r="K40" s="11">
        <f>'Final Prices IND without CO2 '!K40+SUMIFS(Assumptions!$C$9:$C$11,Assumptions!$A$9:$A$11,input!$D40)*input!K$301</f>
        <v>117.56317059776433</v>
      </c>
      <c r="L40" s="11">
        <f>'Final Prices IND without CO2 '!L40+SUMIFS(Assumptions!$C$9:$C$11,Assumptions!$A$9:$A$11,input!$D40)*input!L$301</f>
        <v>95.135343848366503</v>
      </c>
      <c r="M40" s="11">
        <f>'Final Prices IND without CO2 '!M40+SUMIFS(Assumptions!$C$9:$C$11,Assumptions!$A$9:$A$11,input!$D40)*input!M$301</f>
        <v>87.701922600970562</v>
      </c>
      <c r="N40" s="11">
        <f>'Final Prices IND without CO2 '!N40+SUMIFS(Assumptions!$C$9:$C$11,Assumptions!$A$9:$A$11,input!$D40)*input!N$301</f>
        <v>88.018886468508356</v>
      </c>
      <c r="O40" s="11">
        <f>'Final Prices IND without CO2 '!O40+SUMIFS(Assumptions!$C$9:$C$11,Assumptions!$A$9:$A$11,input!$D40)*input!O$301</f>
        <v>84.883463045853674</v>
      </c>
      <c r="P40" s="11">
        <f>'Final Prices IND without CO2 '!P40+SUMIFS(Assumptions!$C$9:$C$11,Assumptions!$A$9:$A$11,input!$D40)*input!P$301</f>
        <v>87.514088918288024</v>
      </c>
      <c r="Q40" s="11">
        <f>'Final Prices IND without CO2 '!Q40+SUMIFS(Assumptions!$C$9:$C$11,Assumptions!$A$9:$A$11,input!$D40)*input!Q$301</f>
        <v>98.462190578477617</v>
      </c>
      <c r="R40" s="11">
        <f>'Final Prices IND without CO2 '!R40+SUMIFS(Assumptions!$C$9:$C$11,Assumptions!$A$9:$A$11,input!$D40)*input!R$301</f>
        <v>98.16194035409454</v>
      </c>
      <c r="S40" s="11">
        <f>'Final Prices IND without CO2 '!S40+SUMIFS(Assumptions!$C$9:$C$11,Assumptions!$A$9:$A$11,input!$D40)*input!S$301</f>
        <v>106.31048489791581</v>
      </c>
      <c r="T40" s="11">
        <f>'Final Prices IND without CO2 '!T40+SUMIFS(Assumptions!$C$9:$C$11,Assumptions!$A$9:$A$11,input!$D40)*input!T$301</f>
        <v>98.860516355830313</v>
      </c>
      <c r="U40" s="11">
        <f>'Final Prices IND without CO2 '!U40+SUMIFS(Assumptions!$C$9:$C$11,Assumptions!$A$9:$A$11,input!$D40)*input!U$301</f>
        <v>96.234066705389026</v>
      </c>
      <c r="V40" s="11">
        <f>'Final Prices IND without CO2 '!V40+SUMIFS(Assumptions!$C$9:$C$11,Assumptions!$A$9:$A$11,input!$D40)*input!V$301</f>
        <v>94.617588628230536</v>
      </c>
      <c r="W40" s="11">
        <f>'Final Prices IND without CO2 '!W40+SUMIFS(Assumptions!$C$9:$C$11,Assumptions!$A$9:$A$11,input!$D40)*input!W$301</f>
        <v>96.114435893411127</v>
      </c>
      <c r="X40" s="11">
        <f>'Final Prices IND without CO2 '!X40+SUMIFS(Assumptions!$C$9:$C$11,Assumptions!$A$9:$A$11,input!$D40)*input!X$301</f>
        <v>87.865381855919892</v>
      </c>
      <c r="Y40" s="11">
        <f>'Final Prices IND without CO2 '!Y40+SUMIFS(Assumptions!$C$9:$C$11,Assumptions!$A$9:$A$11,input!$D40)*input!Y$301</f>
        <v>80.8414579985877</v>
      </c>
      <c r="Z40" s="11">
        <f>'Final Prices IND without CO2 '!Z40+SUMIFS(Assumptions!$C$9:$C$11,Assumptions!$A$9:$A$11,input!$D40)*input!Z$301</f>
        <v>77.327197834548059</v>
      </c>
      <c r="AA40" s="11">
        <f>'Final Prices IND without CO2 '!AA40+SUMIFS(Assumptions!$C$9:$C$11,Assumptions!$A$9:$A$11,input!$D40)*input!AA$301</f>
        <v>73.028149387921744</v>
      </c>
      <c r="AB40" s="11">
        <f>'Final Prices IND without CO2 '!AB40+SUMIFS(Assumptions!$C$9:$C$11,Assumptions!$A$9:$A$11,input!$D40)*input!AB$301</f>
        <v>91.293828446131869</v>
      </c>
      <c r="AC40" s="11">
        <f>'Final Prices IND without CO2 '!AC40+SUMIFS(Assumptions!$C$9:$C$11,Assumptions!$A$9:$A$11,input!$D40)*input!AC$301</f>
        <v>84.850435709623554</v>
      </c>
      <c r="AD40" s="11">
        <f>'Final Prices IND without CO2 '!AD40+SUMIFS(Assumptions!$C$9:$C$11,Assumptions!$A$9:$A$11,input!$D40)*input!AD$301</f>
        <v>78.169022870427256</v>
      </c>
      <c r="AE40" s="11">
        <f>'Final Prices IND without CO2 '!AE40+SUMIFS(Assumptions!$C$9:$C$11,Assumptions!$A$9:$A$11,input!$D40)*input!AE$301</f>
        <v>72.977261434650899</v>
      </c>
      <c r="AF40" s="11">
        <f>'Final Prices IND without CO2 '!AF40+SUMIFS(Assumptions!$C$9:$C$11,Assumptions!$A$9:$A$11,input!$D40)*input!AF$301</f>
        <v>83.402092845367477</v>
      </c>
      <c r="AG40" s="11">
        <f>'Final Prices IND without CO2 '!AG40+SUMIFS(Assumptions!$C$9:$C$11,Assumptions!$A$9:$A$11,input!$D40)*input!AG$301</f>
        <v>94.488394605528171</v>
      </c>
      <c r="AH40" s="11">
        <f>'Final Prices IND without CO2 '!AH40+SUMIFS(Assumptions!$C$9:$C$11,Assumptions!$A$9:$A$11,input!$D40)*input!AH$301</f>
        <v>103.24044007038512</v>
      </c>
      <c r="AI40" s="11">
        <f>'Final Prices IND without CO2 '!AI40+SUMIFS(Assumptions!$C$9:$C$11,Assumptions!$A$9:$A$11,input!$D40)*input!AI$301</f>
        <v>112.09331961830974</v>
      </c>
      <c r="AJ40" s="11">
        <f>'Final Prices IND without CO2 '!AJ40+SUMIFS(Assumptions!$C$9:$C$11,Assumptions!$A$9:$A$11,input!$D40)*input!AJ$301</f>
        <v>119.7323309766232</v>
      </c>
      <c r="AK40" s="11">
        <f>'Final Prices IND without CO2 '!AK40+SUMIFS(Assumptions!$C$9:$C$11,Assumptions!$A$9:$A$11,input!$D40)*input!AK$301</f>
        <v>126.11612187608873</v>
      </c>
      <c r="AL40" s="11">
        <f>'Final Prices IND without CO2 '!AL40+SUMIFS(Assumptions!$C$9:$C$11,Assumptions!$A$9:$A$11,input!$D40)*input!AL$301</f>
        <v>131.5270524739164</v>
      </c>
      <c r="AM40" s="11">
        <f>'Final Prices IND without CO2 '!AM40+SUMIFS(Assumptions!$C$9:$C$11,Assumptions!$A$9:$A$11,input!$D40)*input!AM$301</f>
        <v>137.22385931366713</v>
      </c>
      <c r="AN40" s="11">
        <f>'Final Prices IND without CO2 '!AN40+SUMIFS(Assumptions!$C$9:$C$11,Assumptions!$A$9:$A$11,input!$D40)*input!AN$301</f>
        <v>139.92521159647853</v>
      </c>
      <c r="AO40" s="11">
        <f>'Final Prices IND without CO2 '!AO40+SUMIFS(Assumptions!$C$9:$C$11,Assumptions!$A$9:$A$11,input!$D40)*input!AO$301</f>
        <v>139.70169810220241</v>
      </c>
      <c r="AP40" s="11">
        <f>'Final Prices IND without CO2 '!AP40+SUMIFS(Assumptions!$C$9:$C$11,Assumptions!$A$9:$A$11,input!$D40)*input!AP$301</f>
        <v>139.8279301477007</v>
      </c>
      <c r="AQ40" s="11">
        <f>'Final Prices IND without CO2 '!AQ40+SUMIFS(Assumptions!$C$9:$C$11,Assumptions!$A$9:$A$11,input!$D40)*input!AQ$301</f>
        <v>139.74390660281671</v>
      </c>
      <c r="AR40" s="11">
        <f>'Final Prices IND without CO2 '!AR40+SUMIFS(Assumptions!$C$9:$C$11,Assumptions!$A$9:$A$11,input!$D40)*input!AR$301</f>
        <v>141.63717598416048</v>
      </c>
      <c r="AS40" s="11">
        <f>'Final Prices IND without CO2 '!AS40+SUMIFS(Assumptions!$C$9:$C$11,Assumptions!$A$9:$A$11,input!$D40)*input!AS$301</f>
        <v>143.31512036919858</v>
      </c>
      <c r="AT40" s="11">
        <f>'Final Prices IND without CO2 '!AT40+SUMIFS(Assumptions!$C$9:$C$11,Assumptions!$A$9:$A$11,input!$D40)*input!AT$301</f>
        <v>143.21154788687281</v>
      </c>
      <c r="AU40" s="11">
        <f>'Final Prices IND without CO2 '!AU40+SUMIFS(Assumptions!$C$9:$C$11,Assumptions!$A$9:$A$11,input!$D40)*input!AU$301</f>
        <v>146.75092114975831</v>
      </c>
      <c r="AV40" s="11">
        <f>'Final Prices IND without CO2 '!AV40+SUMIFS(Assumptions!$C$9:$C$11,Assumptions!$A$9:$A$11,input!$D40)*input!AV$301</f>
        <v>145.11522292367712</v>
      </c>
      <c r="AW40" s="11">
        <f>'Final Prices IND without CO2 '!AW40+SUMIFS(Assumptions!$C$9:$C$11,Assumptions!$A$9:$A$11,input!$D40)*input!AW$301</f>
        <v>144.27754967145455</v>
      </c>
      <c r="AX40" s="11">
        <f>'Final Prices IND without CO2 '!AX40+SUMIFS(Assumptions!$C$9:$C$11,Assumptions!$A$9:$A$11,input!$D40)*input!AX$301</f>
        <v>146.6996223030022</v>
      </c>
      <c r="AY40" s="11">
        <f>'Final Prices IND without CO2 '!AY40+SUMIFS(Assumptions!$C$9:$C$11,Assumptions!$A$9:$A$11,input!$D40)*input!AY$301</f>
        <v>146.5618059931395</v>
      </c>
      <c r="AZ40" s="11">
        <f>'Final Prices IND without CO2 '!AZ40+SUMIFS(Assumptions!$C$9:$C$11,Assumptions!$A$9:$A$11,input!$D40)*input!AZ$301</f>
        <v>146.24287512803255</v>
      </c>
      <c r="BA40" s="11">
        <f>'Final Prices IND without CO2 '!BA40+SUMIFS(Assumptions!$C$9:$C$11,Assumptions!$A$9:$A$11,input!$D40)*input!BA$301</f>
        <v>147.14128342297988</v>
      </c>
      <c r="BB40" s="11">
        <f>'Final Prices IND without CO2 '!BB40+SUMIFS(Assumptions!$C$9:$C$11,Assumptions!$A$9:$A$11,input!$D40)*input!BB$301</f>
        <v>147.76584340214595</v>
      </c>
      <c r="BC40" s="11">
        <f>'Final Prices IND without CO2 '!BC40+SUMIFS(Assumptions!$C$9:$C$11,Assumptions!$A$9:$A$11,input!$D40)*input!BC$301</f>
        <v>147.69586193829844</v>
      </c>
      <c r="BD40" s="11">
        <f>'Final Prices IND without CO2 '!BD40+SUMIFS(Assumptions!$C$9:$C$11,Assumptions!$A$9:$A$11,input!$D40)*input!BD$301</f>
        <v>148.21885802624865</v>
      </c>
      <c r="BE40" s="11">
        <f>'Final Prices IND without CO2 '!BE40+SUMIFS(Assumptions!$C$9:$C$11,Assumptions!$A$9:$A$11,input!$D40)*input!BE$301</f>
        <v>148.76490767706639</v>
      </c>
      <c r="BF40" s="11">
        <f>'Final Prices IND without CO2 '!BF40+SUMIFS(Assumptions!$C$9:$C$11,Assumptions!$A$9:$A$11,input!$D40)*input!BF$301</f>
        <v>149.02742983303062</v>
      </c>
      <c r="BG40" s="11">
        <f>'Final Prices IND without CO2 '!BG40+SUMIFS(Assumptions!$C$9:$C$11,Assumptions!$A$9:$A$11,input!$D40)*input!BG$301</f>
        <v>149.37224575551909</v>
      </c>
      <c r="BH40" s="11">
        <f>'Final Prices IND without CO2 '!BH40+SUMIFS(Assumptions!$C$9:$C$11,Assumptions!$A$9:$A$11,input!$D40)*input!BH$301</f>
        <v>149.86426247839961</v>
      </c>
    </row>
    <row r="41" spans="1:60" x14ac:dyDescent="0.3">
      <c r="A41" s="9" t="s">
        <v>148</v>
      </c>
      <c r="B41" s="36" t="s">
        <v>47</v>
      </c>
      <c r="C41" s="9" t="s">
        <v>39</v>
      </c>
      <c r="D41" s="36" t="s">
        <v>78</v>
      </c>
      <c r="E41" s="36" t="s">
        <v>79</v>
      </c>
      <c r="F41" s="36" t="s">
        <v>90</v>
      </c>
      <c r="G41" s="36" t="s">
        <v>90</v>
      </c>
      <c r="H41" s="36" t="s">
        <v>80</v>
      </c>
      <c r="I41" s="9" t="s">
        <v>145</v>
      </c>
      <c r="J41" s="11">
        <f>'Final Prices IND without CO2 '!J41+SUMIFS(Assumptions!$C$9:$C$11,Assumptions!$A$9:$A$11,input!$D41)*input!J$301</f>
        <v>65.982573964575124</v>
      </c>
      <c r="K41" s="11">
        <f>'Final Prices IND without CO2 '!K41+SUMIFS(Assumptions!$C$9:$C$11,Assumptions!$A$9:$A$11,input!$D41)*input!K$301</f>
        <v>63.281608956936523</v>
      </c>
      <c r="L41" s="11">
        <f>'Final Prices IND without CO2 '!L41+SUMIFS(Assumptions!$C$9:$C$11,Assumptions!$A$9:$A$11,input!$D41)*input!L$301</f>
        <v>68.755786737175754</v>
      </c>
      <c r="M41" s="11">
        <f>'Final Prices IND without CO2 '!M41+SUMIFS(Assumptions!$C$9:$C$11,Assumptions!$A$9:$A$11,input!$D41)*input!M$301</f>
        <v>61.794199778356642</v>
      </c>
      <c r="N41" s="11">
        <f>'Final Prices IND without CO2 '!N41+SUMIFS(Assumptions!$C$9:$C$11,Assumptions!$A$9:$A$11,input!$D41)*input!N$301</f>
        <v>60.738578684168353</v>
      </c>
      <c r="O41" s="11">
        <f>'Final Prices IND without CO2 '!O41+SUMIFS(Assumptions!$C$9:$C$11,Assumptions!$A$9:$A$11,input!$D41)*input!O$301</f>
        <v>81.757171278416564</v>
      </c>
      <c r="P41" s="11">
        <f>'Final Prices IND without CO2 '!P41+SUMIFS(Assumptions!$C$9:$C$11,Assumptions!$A$9:$A$11,input!$D41)*input!P$301</f>
        <v>85.695768866646318</v>
      </c>
      <c r="Q41" s="11">
        <f>'Final Prices IND without CO2 '!Q41+SUMIFS(Assumptions!$C$9:$C$11,Assumptions!$A$9:$A$11,input!$D41)*input!Q$301</f>
        <v>74.91810434175926</v>
      </c>
      <c r="R41" s="11">
        <f>'Final Prices IND without CO2 '!R41+SUMIFS(Assumptions!$C$9:$C$11,Assumptions!$A$9:$A$11,input!$D41)*input!R$301</f>
        <v>99.637862733397853</v>
      </c>
      <c r="S41" s="11">
        <f>'Final Prices IND without CO2 '!S41+SUMIFS(Assumptions!$C$9:$C$11,Assumptions!$A$9:$A$11,input!$D41)*input!S$301</f>
        <v>110.27091791098988</v>
      </c>
      <c r="T41" s="11">
        <f>'Final Prices IND without CO2 '!T41+SUMIFS(Assumptions!$C$9:$C$11,Assumptions!$A$9:$A$11,input!$D41)*input!T$301</f>
        <v>108.68253521407414</v>
      </c>
      <c r="U41" s="11">
        <f>'Final Prices IND without CO2 '!U41+SUMIFS(Assumptions!$C$9:$C$11,Assumptions!$A$9:$A$11,input!$D41)*input!U$301</f>
        <v>106.98920414602409</v>
      </c>
      <c r="V41" s="11">
        <f>'Final Prices IND without CO2 '!V41+SUMIFS(Assumptions!$C$9:$C$11,Assumptions!$A$9:$A$11,input!$D41)*input!V$301</f>
        <v>115.22690271197439</v>
      </c>
      <c r="W41" s="11">
        <f>'Final Prices IND without CO2 '!W41+SUMIFS(Assumptions!$C$9:$C$11,Assumptions!$A$9:$A$11,input!$D41)*input!W$301</f>
        <v>108.83260779517144</v>
      </c>
      <c r="X41" s="11">
        <f>'Final Prices IND without CO2 '!X41+SUMIFS(Assumptions!$C$9:$C$11,Assumptions!$A$9:$A$11,input!$D41)*input!X$301</f>
        <v>118.43293668048693</v>
      </c>
      <c r="Y41" s="11">
        <f>'Final Prices IND without CO2 '!Y41+SUMIFS(Assumptions!$C$9:$C$11,Assumptions!$A$9:$A$11,input!$D41)*input!Y$301</f>
        <v>115.46326637056393</v>
      </c>
      <c r="Z41" s="11">
        <f>'Final Prices IND without CO2 '!Z41+SUMIFS(Assumptions!$C$9:$C$11,Assumptions!$A$9:$A$11,input!$D41)*input!Z$301</f>
        <v>106.70832914023784</v>
      </c>
      <c r="AA41" s="11">
        <f>'Final Prices IND without CO2 '!AA41+SUMIFS(Assumptions!$C$9:$C$11,Assumptions!$A$9:$A$11,input!$D41)*input!AA$301</f>
        <v>103.00780247116086</v>
      </c>
      <c r="AB41" s="11">
        <f>'Final Prices IND without CO2 '!AB41+SUMIFS(Assumptions!$C$9:$C$11,Assumptions!$A$9:$A$11,input!$D41)*input!AB$301</f>
        <v>110.61213614856671</v>
      </c>
      <c r="AC41" s="11">
        <f>'Final Prices IND without CO2 '!AC41+SUMIFS(Assumptions!$C$9:$C$11,Assumptions!$A$9:$A$11,input!$D41)*input!AC$301</f>
        <v>102.1381721686225</v>
      </c>
      <c r="AD41" s="11">
        <f>'Final Prices IND without CO2 '!AD41+SUMIFS(Assumptions!$C$9:$C$11,Assumptions!$A$9:$A$11,input!$D41)*input!AD$301</f>
        <v>90.315881539384833</v>
      </c>
      <c r="AE41" s="11">
        <f>'Final Prices IND without CO2 '!AE41+SUMIFS(Assumptions!$C$9:$C$11,Assumptions!$A$9:$A$11,input!$D41)*input!AE$301</f>
        <v>90.973874467984729</v>
      </c>
      <c r="AF41" s="11">
        <f>'Final Prices IND without CO2 '!AF41+SUMIFS(Assumptions!$C$9:$C$11,Assumptions!$A$9:$A$11,input!$D41)*input!AF$301</f>
        <v>95.282660664060629</v>
      </c>
      <c r="AG41" s="11">
        <f>'Final Prices IND without CO2 '!AG41+SUMIFS(Assumptions!$C$9:$C$11,Assumptions!$A$9:$A$11,input!$D41)*input!AG$301</f>
        <v>100.16628820669783</v>
      </c>
      <c r="AH41" s="11">
        <f>'Final Prices IND without CO2 '!AH41+SUMIFS(Assumptions!$C$9:$C$11,Assumptions!$A$9:$A$11,input!$D41)*input!AH$301</f>
        <v>107.44387784063233</v>
      </c>
      <c r="AI41" s="11">
        <f>'Final Prices IND without CO2 '!AI41+SUMIFS(Assumptions!$C$9:$C$11,Assumptions!$A$9:$A$11,input!$D41)*input!AI$301</f>
        <v>109.26021235084443</v>
      </c>
      <c r="AJ41" s="11">
        <f>'Final Prices IND without CO2 '!AJ41+SUMIFS(Assumptions!$C$9:$C$11,Assumptions!$A$9:$A$11,input!$D41)*input!AJ$301</f>
        <v>114.66849000711377</v>
      </c>
      <c r="AK41" s="11">
        <f>'Final Prices IND without CO2 '!AK41+SUMIFS(Assumptions!$C$9:$C$11,Assumptions!$A$9:$A$11,input!$D41)*input!AK$301</f>
        <v>116.89123081994128</v>
      </c>
      <c r="AL41" s="11">
        <f>'Final Prices IND without CO2 '!AL41+SUMIFS(Assumptions!$C$9:$C$11,Assumptions!$A$9:$A$11,input!$D41)*input!AL$301</f>
        <v>119.13908473390784</v>
      </c>
      <c r="AM41" s="11">
        <f>'Final Prices IND without CO2 '!AM41+SUMIFS(Assumptions!$C$9:$C$11,Assumptions!$A$9:$A$11,input!$D41)*input!AM$301</f>
        <v>122.58565316338637</v>
      </c>
      <c r="AN41" s="11">
        <f>'Final Prices IND without CO2 '!AN41+SUMIFS(Assumptions!$C$9:$C$11,Assumptions!$A$9:$A$11,input!$D41)*input!AN$301</f>
        <v>124.74295060602883</v>
      </c>
      <c r="AO41" s="11">
        <f>'Final Prices IND without CO2 '!AO41+SUMIFS(Assumptions!$C$9:$C$11,Assumptions!$A$9:$A$11,input!$D41)*input!AO$301</f>
        <v>123.78241985494664</v>
      </c>
      <c r="AP41" s="11">
        <f>'Final Prices IND without CO2 '!AP41+SUMIFS(Assumptions!$C$9:$C$11,Assumptions!$A$9:$A$11,input!$D41)*input!AP$301</f>
        <v>127.22447252730517</v>
      </c>
      <c r="AQ41" s="11">
        <f>'Final Prices IND without CO2 '!AQ41+SUMIFS(Assumptions!$C$9:$C$11,Assumptions!$A$9:$A$11,input!$D41)*input!AQ$301</f>
        <v>124.65717151097533</v>
      </c>
      <c r="AR41" s="11">
        <f>'Final Prices IND without CO2 '!AR41+SUMIFS(Assumptions!$C$9:$C$11,Assumptions!$A$9:$A$11,input!$D41)*input!AR$301</f>
        <v>129.55441257276209</v>
      </c>
      <c r="AS41" s="11">
        <f>'Final Prices IND without CO2 '!AS41+SUMIFS(Assumptions!$C$9:$C$11,Assumptions!$A$9:$A$11,input!$D41)*input!AS$301</f>
        <v>129.54839160623857</v>
      </c>
      <c r="AT41" s="11">
        <f>'Final Prices IND without CO2 '!AT41+SUMIFS(Assumptions!$C$9:$C$11,Assumptions!$A$9:$A$11,input!$D41)*input!AT$301</f>
        <v>149.21725790333633</v>
      </c>
      <c r="AU41" s="11">
        <f>'Final Prices IND without CO2 '!AU41+SUMIFS(Assumptions!$C$9:$C$11,Assumptions!$A$9:$A$11,input!$D41)*input!AU$301</f>
        <v>149.16074600677649</v>
      </c>
      <c r="AV41" s="11">
        <f>'Final Prices IND without CO2 '!AV41+SUMIFS(Assumptions!$C$9:$C$11,Assumptions!$A$9:$A$11,input!$D41)*input!AV$301</f>
        <v>149.10270669607135</v>
      </c>
      <c r="AW41" s="11">
        <f>'Final Prices IND without CO2 '!AW41+SUMIFS(Assumptions!$C$9:$C$11,Assumptions!$A$9:$A$11,input!$D41)*input!AW$301</f>
        <v>149.04655852713262</v>
      </c>
      <c r="AX41" s="11">
        <f>'Final Prices IND without CO2 '!AX41+SUMIFS(Assumptions!$C$9:$C$11,Assumptions!$A$9:$A$11,input!$D41)*input!AX$301</f>
        <v>148.99169635378306</v>
      </c>
      <c r="AY41" s="11">
        <f>'Final Prices IND without CO2 '!AY41+SUMIFS(Assumptions!$C$9:$C$11,Assumptions!$A$9:$A$11,input!$D41)*input!AY$301</f>
        <v>148.93419992379489</v>
      </c>
      <c r="AZ41" s="11">
        <f>'Final Prices IND without CO2 '!AZ41+SUMIFS(Assumptions!$C$9:$C$11,Assumptions!$A$9:$A$11,input!$D41)*input!AZ$301</f>
        <v>148.87795074903624</v>
      </c>
      <c r="BA41" s="11">
        <f>'Final Prices IND without CO2 '!BA41+SUMIFS(Assumptions!$C$9:$C$11,Assumptions!$A$9:$A$11,input!$D41)*input!BA$301</f>
        <v>148.82206130074121</v>
      </c>
      <c r="BB41" s="11">
        <f>'Final Prices IND without CO2 '!BB41+SUMIFS(Assumptions!$C$9:$C$11,Assumptions!$A$9:$A$11,input!$D41)*input!BB$301</f>
        <v>148.76567135363871</v>
      </c>
      <c r="BC41" s="11">
        <f>'Final Prices IND without CO2 '!BC41+SUMIFS(Assumptions!$C$9:$C$11,Assumptions!$A$9:$A$11,input!$D41)*input!BC$301</f>
        <v>148.70905934919608</v>
      </c>
      <c r="BD41" s="11">
        <f>'Final Prices IND without CO2 '!BD41+SUMIFS(Assumptions!$C$9:$C$11,Assumptions!$A$9:$A$11,input!$D41)*input!BD$301</f>
        <v>148.6530203719029</v>
      </c>
      <c r="BE41" s="11">
        <f>'Final Prices IND without CO2 '!BE41+SUMIFS(Assumptions!$C$9:$C$11,Assumptions!$A$9:$A$11,input!$D41)*input!BE$301</f>
        <v>148.59669381315948</v>
      </c>
      <c r="BF41" s="11">
        <f>'Final Prices IND without CO2 '!BF41+SUMIFS(Assumptions!$C$9:$C$11,Assumptions!$A$9:$A$11,input!$D41)*input!BF$301</f>
        <v>148.5402854506579</v>
      </c>
      <c r="BG41" s="11">
        <f>'Final Prices IND without CO2 '!BG41+SUMIFS(Assumptions!$C$9:$C$11,Assumptions!$A$9:$A$11,input!$D41)*input!BG$301</f>
        <v>148.48400486511156</v>
      </c>
      <c r="BH41" s="11">
        <f>'Final Prices IND without CO2 '!BH41+SUMIFS(Assumptions!$C$9:$C$11,Assumptions!$A$9:$A$11,input!$D41)*input!BH$301</f>
        <v>148.42775960318141</v>
      </c>
    </row>
    <row r="42" spans="1:60" x14ac:dyDescent="0.3">
      <c r="A42" s="9" t="s">
        <v>148</v>
      </c>
      <c r="B42" s="36" t="s">
        <v>47</v>
      </c>
      <c r="C42" s="9" t="s">
        <v>41</v>
      </c>
      <c r="D42" s="36" t="s">
        <v>78</v>
      </c>
      <c r="E42" s="36" t="s">
        <v>79</v>
      </c>
      <c r="F42" s="36" t="s">
        <v>90</v>
      </c>
      <c r="G42" s="36" t="s">
        <v>90</v>
      </c>
      <c r="H42" s="36" t="s">
        <v>80</v>
      </c>
      <c r="I42" s="9" t="s">
        <v>145</v>
      </c>
      <c r="J42" s="11">
        <f>'Final Prices IND without CO2 '!J42+SUMIFS(Assumptions!$C$9:$C$11,Assumptions!$A$9:$A$11,input!$D42)*input!J$301</f>
        <v>39.828121347439129</v>
      </c>
      <c r="K42" s="11">
        <f>'Final Prices IND without CO2 '!K42+SUMIFS(Assumptions!$C$9:$C$11,Assumptions!$A$9:$A$11,input!$D42)*input!K$301</f>
        <v>34.403410347621083</v>
      </c>
      <c r="L42" s="11">
        <f>'Final Prices IND without CO2 '!L42+SUMIFS(Assumptions!$C$9:$C$11,Assumptions!$A$9:$A$11,input!$D42)*input!L$301</f>
        <v>31.222643835444039</v>
      </c>
      <c r="M42" s="11">
        <f>'Final Prices IND without CO2 '!M42+SUMIFS(Assumptions!$C$9:$C$11,Assumptions!$A$9:$A$11,input!$D42)*input!M$301</f>
        <v>39.148193884163035</v>
      </c>
      <c r="N42" s="11">
        <f>'Final Prices IND without CO2 '!N42+SUMIFS(Assumptions!$C$9:$C$11,Assumptions!$A$9:$A$11,input!$D42)*input!N$301</f>
        <v>51.906963566598222</v>
      </c>
      <c r="O42" s="11">
        <f>'Final Prices IND without CO2 '!O42+SUMIFS(Assumptions!$C$9:$C$11,Assumptions!$A$9:$A$11,input!$D42)*input!O$301</f>
        <v>47.818888749672716</v>
      </c>
      <c r="P42" s="11">
        <f>'Final Prices IND without CO2 '!P42+SUMIFS(Assumptions!$C$9:$C$11,Assumptions!$A$9:$A$11,input!$D42)*input!P$301</f>
        <v>57.835973071241192</v>
      </c>
      <c r="Q42" s="11">
        <f>'Final Prices IND without CO2 '!Q42+SUMIFS(Assumptions!$C$9:$C$11,Assumptions!$A$9:$A$11,input!$D42)*input!Q$301</f>
        <v>59.887951430118456</v>
      </c>
      <c r="R42" s="11">
        <f>'Final Prices IND without CO2 '!R42+SUMIFS(Assumptions!$C$9:$C$11,Assumptions!$A$9:$A$11,input!$D42)*input!R$301</f>
        <v>71.128563733471253</v>
      </c>
      <c r="S42" s="11">
        <f>'Final Prices IND without CO2 '!S42+SUMIFS(Assumptions!$C$9:$C$11,Assumptions!$A$9:$A$11,input!$D42)*input!S$301</f>
        <v>71.936588270082311</v>
      </c>
      <c r="T42" s="11">
        <f>'Final Prices IND without CO2 '!T42+SUMIFS(Assumptions!$C$9:$C$11,Assumptions!$A$9:$A$11,input!$D42)*input!T$301</f>
        <v>77.909863976815473</v>
      </c>
      <c r="U42" s="11">
        <f>'Final Prices IND without CO2 '!U42+SUMIFS(Assumptions!$C$9:$C$11,Assumptions!$A$9:$A$11,input!$D42)*input!U$301</f>
        <v>73.694252418227038</v>
      </c>
      <c r="V42" s="11">
        <f>'Final Prices IND without CO2 '!V42+SUMIFS(Assumptions!$C$9:$C$11,Assumptions!$A$9:$A$11,input!$D42)*input!V$301</f>
        <v>65.296298994076821</v>
      </c>
      <c r="W42" s="11">
        <f>'Final Prices IND without CO2 '!W42+SUMIFS(Assumptions!$C$9:$C$11,Assumptions!$A$9:$A$11,input!$D42)*input!W$301</f>
        <v>63.729296452521886</v>
      </c>
      <c r="X42" s="11">
        <f>'Final Prices IND without CO2 '!X42+SUMIFS(Assumptions!$C$9:$C$11,Assumptions!$A$9:$A$11,input!$D42)*input!X$301</f>
        <v>60.771016634869333</v>
      </c>
      <c r="Y42" s="11">
        <f>'Final Prices IND without CO2 '!Y42+SUMIFS(Assumptions!$C$9:$C$11,Assumptions!$A$9:$A$11,input!$D42)*input!Y$301</f>
        <v>53.750568584940197</v>
      </c>
      <c r="Z42" s="11">
        <f>'Final Prices IND without CO2 '!Z42+SUMIFS(Assumptions!$C$9:$C$11,Assumptions!$A$9:$A$11,input!$D42)*input!Z$301</f>
        <v>55.347575136495735</v>
      </c>
      <c r="AA42" s="11">
        <f>'Final Prices IND without CO2 '!AA42+SUMIFS(Assumptions!$C$9:$C$11,Assumptions!$A$9:$A$11,input!$D42)*input!AA$301</f>
        <v>56.096432150613616</v>
      </c>
      <c r="AB42" s="11">
        <f>'Final Prices IND without CO2 '!AB42+SUMIFS(Assumptions!$C$9:$C$11,Assumptions!$A$9:$A$11,input!$D42)*input!AB$301</f>
        <v>70.127178302086477</v>
      </c>
      <c r="AC42" s="11">
        <f>'Final Prices IND without CO2 '!AC42+SUMIFS(Assumptions!$C$9:$C$11,Assumptions!$A$9:$A$11,input!$D42)*input!AC$301</f>
        <v>65.177698594702903</v>
      </c>
      <c r="AD42" s="11">
        <f>'Final Prices IND without CO2 '!AD42+SUMIFS(Assumptions!$C$9:$C$11,Assumptions!$A$9:$A$11,input!$D42)*input!AD$301</f>
        <v>60.045384204353546</v>
      </c>
      <c r="AE42" s="11">
        <f>'Final Prices IND without CO2 '!AE42+SUMIFS(Assumptions!$C$9:$C$11,Assumptions!$A$9:$A$11,input!$D42)*input!AE$301</f>
        <v>56.057342667423008</v>
      </c>
      <c r="AF42" s="11">
        <f>'Final Prices IND without CO2 '!AF42+SUMIFS(Assumptions!$C$9:$C$11,Assumptions!$A$9:$A$11,input!$D42)*input!AF$301</f>
        <v>64.065156815998009</v>
      </c>
      <c r="AG42" s="11">
        <f>'Final Prices IND without CO2 '!AG42+SUMIFS(Assumptions!$C$9:$C$11,Assumptions!$A$9:$A$11,input!$D42)*input!AG$301</f>
        <v>72.581078138152449</v>
      </c>
      <c r="AH42" s="11">
        <f>'Final Prices IND without CO2 '!AH42+SUMIFS(Assumptions!$C$9:$C$11,Assumptions!$A$9:$A$11,input!$D42)*input!AH$301</f>
        <v>79.303944987625613</v>
      </c>
      <c r="AI42" s="11">
        <f>'Final Prices IND without CO2 '!AI42+SUMIFS(Assumptions!$C$9:$C$11,Assumptions!$A$9:$A$11,input!$D42)*input!AI$301</f>
        <v>86.104267343594344</v>
      </c>
      <c r="AJ42" s="11">
        <f>'Final Prices IND without CO2 '!AJ42+SUMIFS(Assumptions!$C$9:$C$11,Assumptions!$A$9:$A$11,input!$D42)*input!AJ$301</f>
        <v>91.972159190108428</v>
      </c>
      <c r="AK42" s="11">
        <f>'Final Prices IND without CO2 '!AK42+SUMIFS(Assumptions!$C$9:$C$11,Assumptions!$A$9:$A$11,input!$D42)*input!AK$301</f>
        <v>96.875855861282744</v>
      </c>
      <c r="AL42" s="11">
        <f>'Final Prices IND without CO2 '!AL42+SUMIFS(Assumptions!$C$9:$C$11,Assumptions!$A$9:$A$11,input!$D42)*input!AL$301</f>
        <v>101.03225176747452</v>
      </c>
      <c r="AM42" s="11">
        <f>'Final Prices IND without CO2 '!AM42+SUMIFS(Assumptions!$C$9:$C$11,Assumptions!$A$9:$A$11,input!$D42)*input!AM$301</f>
        <v>105.4082429577166</v>
      </c>
      <c r="AN42" s="11">
        <f>'Final Prices IND without CO2 '!AN42+SUMIFS(Assumptions!$C$9:$C$11,Assumptions!$A$9:$A$11,input!$D42)*input!AN$301</f>
        <v>107.48328150542348</v>
      </c>
      <c r="AO42" s="11">
        <f>'Final Prices IND without CO2 '!AO42+SUMIFS(Assumptions!$C$9:$C$11,Assumptions!$A$9:$A$11,input!$D42)*input!AO$301</f>
        <v>107.31159004573985</v>
      </c>
      <c r="AP42" s="11">
        <f>'Final Prices IND without CO2 '!AP42+SUMIFS(Assumptions!$C$9:$C$11,Assumptions!$A$9:$A$11,input!$D42)*input!AP$301</f>
        <v>107.40855494810802</v>
      </c>
      <c r="AQ42" s="11">
        <f>'Final Prices IND without CO2 '!AQ42+SUMIFS(Assumptions!$C$9:$C$11,Assumptions!$A$9:$A$11,input!$D42)*input!AQ$301</f>
        <v>107.34401242410675</v>
      </c>
      <c r="AR42" s="11">
        <f>'Final Prices IND without CO2 '!AR42+SUMIFS(Assumptions!$C$9:$C$11,Assumptions!$A$9:$A$11,input!$D42)*input!AR$301</f>
        <v>108.79832364907325</v>
      </c>
      <c r="AS42" s="11">
        <f>'Final Prices IND without CO2 '!AS42+SUMIFS(Assumptions!$C$9:$C$11,Assumptions!$A$9:$A$11,input!$D42)*input!AS$301</f>
        <v>110.08723339328432</v>
      </c>
      <c r="AT42" s="11">
        <f>'Final Prices IND without CO2 '!AT42+SUMIFS(Assumptions!$C$9:$C$11,Assumptions!$A$9:$A$11,input!$D42)*input!AT$301</f>
        <v>110.00767439067842</v>
      </c>
      <c r="AU42" s="11">
        <f>'Final Prices IND without CO2 '!AU42+SUMIFS(Assumptions!$C$9:$C$11,Assumptions!$A$9:$A$11,input!$D42)*input!AU$301</f>
        <v>112.72643713848524</v>
      </c>
      <c r="AV42" s="11">
        <f>'Final Prices IND without CO2 '!AV42+SUMIFS(Assumptions!$C$9:$C$11,Assumptions!$A$9:$A$11,input!$D42)*input!AV$301</f>
        <v>111.46997869982435</v>
      </c>
      <c r="AW42" s="11">
        <f>'Final Prices IND without CO2 '!AW42+SUMIFS(Assumptions!$C$9:$C$11,Assumptions!$A$9:$A$11,input!$D42)*input!AW$301</f>
        <v>110.82652160620314</v>
      </c>
      <c r="AX42" s="11">
        <f>'Final Prices IND without CO2 '!AX42+SUMIFS(Assumptions!$C$9:$C$11,Assumptions!$A$9:$A$11,input!$D42)*input!AX$301</f>
        <v>112.68703202825613</v>
      </c>
      <c r="AY42" s="11">
        <f>'Final Prices IND without CO2 '!AY42+SUMIFS(Assumptions!$C$9:$C$11,Assumptions!$A$9:$A$11,input!$D42)*input!AY$301</f>
        <v>112.58116869555147</v>
      </c>
      <c r="AZ42" s="11">
        <f>'Final Prices IND without CO2 '!AZ42+SUMIFS(Assumptions!$C$9:$C$11,Assumptions!$A$9:$A$11,input!$D42)*input!AZ$301</f>
        <v>112.33618256643331</v>
      </c>
      <c r="BA42" s="11">
        <f>'Final Prices IND without CO2 '!BA42+SUMIFS(Assumptions!$C$9:$C$11,Assumptions!$A$9:$A$11,input!$D42)*input!BA$301</f>
        <v>113.02629316602349</v>
      </c>
      <c r="BB42" s="11">
        <f>'Final Prices IND without CO2 '!BB42+SUMIFS(Assumptions!$C$9:$C$11,Assumptions!$A$9:$A$11,input!$D42)*input!BB$301</f>
        <v>113.50604770983887</v>
      </c>
      <c r="BC42" s="11">
        <f>'Final Prices IND without CO2 '!BC42+SUMIFS(Assumptions!$C$9:$C$11,Assumptions!$A$9:$A$11,input!$D42)*input!BC$301</f>
        <v>113.45229158331193</v>
      </c>
      <c r="BD42" s="11">
        <f>'Final Prices IND without CO2 '!BD42+SUMIFS(Assumptions!$C$9:$C$11,Assumptions!$A$9:$A$11,input!$D42)*input!BD$301</f>
        <v>113.85403001990971</v>
      </c>
      <c r="BE42" s="11">
        <f>'Final Prices IND without CO2 '!BE42+SUMIFS(Assumptions!$C$9:$C$11,Assumptions!$A$9:$A$11,input!$D42)*input!BE$301</f>
        <v>114.27347700637586</v>
      </c>
      <c r="BF42" s="11">
        <f>'Final Prices IND without CO2 '!BF42+SUMIFS(Assumptions!$C$9:$C$11,Assumptions!$A$9:$A$11,input!$D42)*input!BF$301</f>
        <v>114.47513289432464</v>
      </c>
      <c r="BG42" s="11">
        <f>'Final Prices IND without CO2 '!BG42+SUMIFS(Assumptions!$C$9:$C$11,Assumptions!$A$9:$A$11,input!$D42)*input!BG$301</f>
        <v>114.74000258036278</v>
      </c>
      <c r="BH42" s="11">
        <f>'Final Prices IND without CO2 '!BH42+SUMIFS(Assumptions!$C$9:$C$11,Assumptions!$A$9:$A$11,input!$D42)*input!BH$301</f>
        <v>115.11794427741199</v>
      </c>
    </row>
    <row r="43" spans="1:60" x14ac:dyDescent="0.3">
      <c r="A43" s="9" t="s">
        <v>148</v>
      </c>
      <c r="B43" s="36" t="s">
        <v>47</v>
      </c>
      <c r="C43" s="9" t="s">
        <v>43</v>
      </c>
      <c r="D43" s="36" t="s">
        <v>78</v>
      </c>
      <c r="E43" s="36" t="s">
        <v>79</v>
      </c>
      <c r="F43" s="36" t="s">
        <v>90</v>
      </c>
      <c r="G43" s="36" t="s">
        <v>90</v>
      </c>
      <c r="H43" s="36" t="s">
        <v>80</v>
      </c>
      <c r="I43" s="9" t="s">
        <v>145</v>
      </c>
      <c r="J43" s="11">
        <f>'Final Prices IND without CO2 '!J43+SUMIFS(Assumptions!$C$9:$C$11,Assumptions!$A$9:$A$11,input!$D43)*input!J$301</f>
        <v>25.705696989300808</v>
      </c>
      <c r="K43" s="11">
        <f>'Final Prices IND without CO2 '!K43+SUMIFS(Assumptions!$C$9:$C$11,Assumptions!$A$9:$A$11,input!$D43)*input!K$301</f>
        <v>33.299556953726537</v>
      </c>
      <c r="L43" s="11">
        <f>'Final Prices IND without CO2 '!L43+SUMIFS(Assumptions!$C$9:$C$11,Assumptions!$A$9:$A$11,input!$D43)*input!L$301</f>
        <v>35.377503183529335</v>
      </c>
      <c r="M43" s="11">
        <f>'Final Prices IND without CO2 '!M43+SUMIFS(Assumptions!$C$9:$C$11,Assumptions!$A$9:$A$11,input!$D43)*input!M$301</f>
        <v>45.333134880004643</v>
      </c>
      <c r="N43" s="11">
        <f>'Final Prices IND without CO2 '!N43+SUMIFS(Assumptions!$C$9:$C$11,Assumptions!$A$9:$A$11,input!$D43)*input!N$301</f>
        <v>40.840360512957147</v>
      </c>
      <c r="O43" s="11">
        <f>'Final Prices IND without CO2 '!O43+SUMIFS(Assumptions!$C$9:$C$11,Assumptions!$A$9:$A$11,input!$D43)*input!O$301</f>
        <v>38.573722592599019</v>
      </c>
      <c r="P43" s="11">
        <f>'Final Prices IND without CO2 '!P43+SUMIFS(Assumptions!$C$9:$C$11,Assumptions!$A$9:$A$11,input!$D43)*input!P$301</f>
        <v>47.825560198642798</v>
      </c>
      <c r="Q43" s="11">
        <f>'Final Prices IND without CO2 '!Q43+SUMIFS(Assumptions!$C$9:$C$11,Assumptions!$A$9:$A$11,input!$D43)*input!Q$301</f>
        <v>37.699342528764568</v>
      </c>
      <c r="R43" s="11">
        <f>'Final Prices IND without CO2 '!R43+SUMIFS(Assumptions!$C$9:$C$11,Assumptions!$A$9:$A$11,input!$D43)*input!R$301</f>
        <v>46.271751716927646</v>
      </c>
      <c r="S43" s="11">
        <f>'Final Prices IND without CO2 '!S43+SUMIFS(Assumptions!$C$9:$C$11,Assumptions!$A$9:$A$11,input!$D43)*input!S$301</f>
        <v>46.564560036291617</v>
      </c>
      <c r="T43" s="11">
        <f>'Final Prices IND without CO2 '!T43+SUMIFS(Assumptions!$C$9:$C$11,Assumptions!$A$9:$A$11,input!$D43)*input!T$301</f>
        <v>54.898425525453668</v>
      </c>
      <c r="U43" s="11">
        <f>'Final Prices IND without CO2 '!U43+SUMIFS(Assumptions!$C$9:$C$11,Assumptions!$A$9:$A$11,input!$D43)*input!U$301</f>
        <v>48.457833204249418</v>
      </c>
      <c r="V43" s="11">
        <f>'Final Prices IND without CO2 '!V43+SUMIFS(Assumptions!$C$9:$C$11,Assumptions!$A$9:$A$11,input!$D43)*input!V$301</f>
        <v>40.417677818236008</v>
      </c>
      <c r="W43" s="11">
        <f>'Final Prices IND without CO2 '!W43+SUMIFS(Assumptions!$C$9:$C$11,Assumptions!$A$9:$A$11,input!$D43)*input!W$301</f>
        <v>47.740153394570463</v>
      </c>
      <c r="X43" s="11">
        <f>'Final Prices IND without CO2 '!X43+SUMIFS(Assumptions!$C$9:$C$11,Assumptions!$A$9:$A$11,input!$D43)*input!X$301</f>
        <v>39.875084145700946</v>
      </c>
      <c r="Y43" s="11">
        <f>'Final Prices IND without CO2 '!Y43+SUMIFS(Assumptions!$C$9:$C$11,Assumptions!$A$9:$A$11,input!$D43)*input!Y$301</f>
        <v>32.327355237211378</v>
      </c>
      <c r="Z43" s="11">
        <f>'Final Prices IND without CO2 '!Z43+SUMIFS(Assumptions!$C$9:$C$11,Assumptions!$A$9:$A$11,input!$D43)*input!Z$301</f>
        <v>39.023852784067138</v>
      </c>
      <c r="AA43" s="11">
        <f>'Final Prices IND without CO2 '!AA43+SUMIFS(Assumptions!$C$9:$C$11,Assumptions!$A$9:$A$11,input!$D43)*input!AA$301</f>
        <v>40.400482640050662</v>
      </c>
      <c r="AB43" s="11">
        <f>'Final Prices IND without CO2 '!AB43+SUMIFS(Assumptions!$C$9:$C$11,Assumptions!$A$9:$A$11,input!$D43)*input!AB$301</f>
        <v>50.505384049780268</v>
      </c>
      <c r="AC43" s="11">
        <f>'Final Prices IND without CO2 '!AC43+SUMIFS(Assumptions!$C$9:$C$11,Assumptions!$A$9:$A$11,input!$D43)*input!AC$301</f>
        <v>46.940783569333391</v>
      </c>
      <c r="AD43" s="11">
        <f>'Final Prices IND without CO2 '!AD43+SUMIFS(Assumptions!$C$9:$C$11,Assumptions!$A$9:$A$11,input!$D43)*input!AD$301</f>
        <v>43.244506097106964</v>
      </c>
      <c r="AE43" s="11">
        <f>'Final Prices IND without CO2 '!AE43+SUMIFS(Assumptions!$C$9:$C$11,Assumptions!$A$9:$A$11,input!$D43)*input!AE$301</f>
        <v>40.372330511180671</v>
      </c>
      <c r="AF43" s="11">
        <f>'Final Prices IND without CO2 '!AF43+SUMIFS(Assumptions!$C$9:$C$11,Assumptions!$A$9:$A$11,input!$D43)*input!AF$301</f>
        <v>46.139534308128702</v>
      </c>
      <c r="AG43" s="11">
        <f>'Final Prices IND without CO2 '!AG43+SUMIFS(Assumptions!$C$9:$C$11,Assumptions!$A$9:$A$11,input!$D43)*input!AG$301</f>
        <v>52.27267537164596</v>
      </c>
      <c r="AH43" s="11">
        <f>'Final Prices IND without CO2 '!AH43+SUMIFS(Assumptions!$C$9:$C$11,Assumptions!$A$9:$A$11,input!$D43)*input!AH$301</f>
        <v>57.114463967296281</v>
      </c>
      <c r="AI43" s="11">
        <f>'Final Prices IND without CO2 '!AI43+SUMIFS(Assumptions!$C$9:$C$11,Assumptions!$A$9:$A$11,input!$D43)*input!AI$301</f>
        <v>62.012035787040936</v>
      </c>
      <c r="AJ43" s="11">
        <f>'Final Prices IND without CO2 '!AJ43+SUMIFS(Assumptions!$C$9:$C$11,Assumptions!$A$9:$A$11,input!$D43)*input!AJ$301</f>
        <v>66.238073942948759</v>
      </c>
      <c r="AK43" s="11">
        <f>'Final Prices IND without CO2 '!AK43+SUMIFS(Assumptions!$C$9:$C$11,Assumptions!$A$9:$A$11,input!$D43)*input!AK$301</f>
        <v>69.769701617663273</v>
      </c>
      <c r="AL43" s="11">
        <f>'Final Prices IND without CO2 '!AL43+SUMIFS(Assumptions!$C$9:$C$11,Assumptions!$A$9:$A$11,input!$D43)*input!AL$301</f>
        <v>72.763125516752396</v>
      </c>
      <c r="AM43" s="11">
        <f>'Final Prices IND without CO2 '!AM43+SUMIFS(Assumptions!$C$9:$C$11,Assumptions!$A$9:$A$11,input!$D43)*input!AM$301</f>
        <v>75.91470128256438</v>
      </c>
      <c r="AN43" s="11">
        <f>'Final Prices IND without CO2 '!AN43+SUMIFS(Assumptions!$C$9:$C$11,Assumptions!$A$9:$A$11,input!$D43)*input!AN$301</f>
        <v>77.409137837798141</v>
      </c>
      <c r="AO43" s="11">
        <f>'Final Prices IND without CO2 '!AO43+SUMIFS(Assumptions!$C$9:$C$11,Assumptions!$A$9:$A$11,input!$D43)*input!AO$301</f>
        <v>77.285486162094955</v>
      </c>
      <c r="AP43" s="11">
        <f>'Final Prices IND without CO2 '!AP43+SUMIFS(Assumptions!$C$9:$C$11,Assumptions!$A$9:$A$11,input!$D43)*input!AP$301</f>
        <v>77.355319994740526</v>
      </c>
      <c r="AQ43" s="11">
        <f>'Final Prices IND without CO2 '!AQ43+SUMIFS(Assumptions!$C$9:$C$11,Assumptions!$A$9:$A$11,input!$D43)*input!AQ$301</f>
        <v>77.308836662013462</v>
      </c>
      <c r="AR43" s="11">
        <f>'Final Prices IND without CO2 '!AR43+SUMIFS(Assumptions!$C$9:$C$11,Assumptions!$A$9:$A$11,input!$D43)*input!AR$301</f>
        <v>78.356227256120036</v>
      </c>
      <c r="AS43" s="11">
        <f>'Final Prices IND without CO2 '!AS43+SUMIFS(Assumptions!$C$9:$C$11,Assumptions!$A$9:$A$11,input!$D43)*input!AS$301</f>
        <v>79.284496198533006</v>
      </c>
      <c r="AT43" s="11">
        <f>'Final Prices IND without CO2 '!AT43+SUMIFS(Assumptions!$C$9:$C$11,Assumptions!$A$9:$A$11,input!$D43)*input!AT$301</f>
        <v>79.227198042831958</v>
      </c>
      <c r="AU43" s="11">
        <f>'Final Prices IND without CO2 '!AU43+SUMIFS(Assumptions!$C$9:$C$11,Assumptions!$A$9:$A$11,input!$D43)*input!AU$301</f>
        <v>81.185242841479351</v>
      </c>
      <c r="AV43" s="11">
        <f>'Final Prices IND without CO2 '!AV43+SUMIFS(Assumptions!$C$9:$C$11,Assumptions!$A$9:$A$11,input!$D43)*input!AV$301</f>
        <v>80.28034523225574</v>
      </c>
      <c r="AW43" s="11">
        <f>'Final Prices IND without CO2 '!AW43+SUMIFS(Assumptions!$C$9:$C$11,Assumptions!$A$9:$A$11,input!$D43)*input!AW$301</f>
        <v>79.81692935812913</v>
      </c>
      <c r="AX43" s="11">
        <f>'Final Prices IND without CO2 '!AX43+SUMIFS(Assumptions!$C$9:$C$11,Assumptions!$A$9:$A$11,input!$D43)*input!AX$301</f>
        <v>81.15686339896034</v>
      </c>
      <c r="AY43" s="11">
        <f>'Final Prices IND without CO2 '!AY43+SUMIFS(Assumptions!$C$9:$C$11,Assumptions!$A$9:$A$11,input!$D43)*input!AY$301</f>
        <v>81.080620943403233</v>
      </c>
      <c r="AZ43" s="11">
        <f>'Final Prices IND without CO2 '!AZ43+SUMIFS(Assumptions!$C$9:$C$11,Assumptions!$A$9:$A$11,input!$D43)*input!AZ$301</f>
        <v>80.90418266601128</v>
      </c>
      <c r="BA43" s="11">
        <f>'Final Prices IND without CO2 '!BA43+SUMIFS(Assumptions!$C$9:$C$11,Assumptions!$A$9:$A$11,input!$D43)*input!BA$301</f>
        <v>81.401198255587587</v>
      </c>
      <c r="BB43" s="11">
        <f>'Final Prices IND without CO2 '!BB43+SUMIFS(Assumptions!$C$9:$C$11,Assumptions!$A$9:$A$11,input!$D43)*input!BB$301</f>
        <v>81.746716043008632</v>
      </c>
      <c r="BC43" s="11">
        <f>'Final Prices IND without CO2 '!BC43+SUMIFS(Assumptions!$C$9:$C$11,Assumptions!$A$9:$A$11,input!$D43)*input!BC$301</f>
        <v>81.708001041478497</v>
      </c>
      <c r="BD43" s="11">
        <f>'Final Prices IND without CO2 '!BD43+SUMIFS(Assumptions!$C$9:$C$11,Assumptions!$A$9:$A$11,input!$D43)*input!BD$301</f>
        <v>81.997331861842213</v>
      </c>
      <c r="BE43" s="11">
        <f>'Final Prices IND without CO2 '!BE43+SUMIFS(Assumptions!$C$9:$C$11,Assumptions!$A$9:$A$11,input!$D43)*input!BE$301</f>
        <v>82.299416326851485</v>
      </c>
      <c r="BF43" s="11">
        <f>'Final Prices IND without CO2 '!BF43+SUMIFS(Assumptions!$C$9:$C$11,Assumptions!$A$9:$A$11,input!$D43)*input!BF$301</f>
        <v>82.444648294162107</v>
      </c>
      <c r="BG43" s="11">
        <f>'Final Prices IND without CO2 '!BG43+SUMIFS(Assumptions!$C$9:$C$11,Assumptions!$A$9:$A$11,input!$D43)*input!BG$301</f>
        <v>82.635406649772563</v>
      </c>
      <c r="BH43" s="11">
        <f>'Final Prices IND without CO2 '!BH43+SUMIFS(Assumptions!$C$9:$C$11,Assumptions!$A$9:$A$11,input!$D43)*input!BH$301</f>
        <v>82.907599129493804</v>
      </c>
    </row>
    <row r="44" spans="1:60" x14ac:dyDescent="0.3">
      <c r="A44" s="9" t="s">
        <v>148</v>
      </c>
      <c r="B44" s="36" t="s">
        <v>47</v>
      </c>
      <c r="C44" s="9" t="s">
        <v>45</v>
      </c>
      <c r="D44" s="36" t="s">
        <v>78</v>
      </c>
      <c r="E44" s="36" t="s">
        <v>79</v>
      </c>
      <c r="F44" s="36" t="s">
        <v>90</v>
      </c>
      <c r="G44" s="36" t="s">
        <v>90</v>
      </c>
      <c r="H44" s="36" t="s">
        <v>80</v>
      </c>
      <c r="I44" s="9" t="s">
        <v>145</v>
      </c>
      <c r="J44" s="11">
        <f>'Final Prices IND without CO2 '!J44+SUMIFS(Assumptions!$C$9:$C$11,Assumptions!$A$9:$A$11,input!$D44)*input!J$301</f>
        <v>118.59439099867231</v>
      </c>
      <c r="K44" s="11">
        <f>'Final Prices IND without CO2 '!K44+SUMIFS(Assumptions!$C$9:$C$11,Assumptions!$A$9:$A$11,input!$D44)*input!K$301</f>
        <v>114.71366516594415</v>
      </c>
      <c r="L44" s="11">
        <f>'Final Prices IND without CO2 '!L44+SUMIFS(Assumptions!$C$9:$C$11,Assumptions!$A$9:$A$11,input!$D44)*input!L$301</f>
        <v>109.7781149606239</v>
      </c>
      <c r="M44" s="11">
        <f>'Final Prices IND without CO2 '!M44+SUMIFS(Assumptions!$C$9:$C$11,Assumptions!$A$9:$A$11,input!$D44)*input!M$301</f>
        <v>105.30320992080466</v>
      </c>
      <c r="N44" s="11">
        <f>'Final Prices IND without CO2 '!N44+SUMIFS(Assumptions!$C$9:$C$11,Assumptions!$A$9:$A$11,input!$D44)*input!N$301</f>
        <v>102.39292601293423</v>
      </c>
      <c r="O44" s="11">
        <f>'Final Prices IND without CO2 '!O44+SUMIFS(Assumptions!$C$9:$C$11,Assumptions!$A$9:$A$11,input!$D44)*input!O$301</f>
        <v>97.891755425988691</v>
      </c>
      <c r="P44" s="11">
        <f>'Final Prices IND without CO2 '!P44+SUMIFS(Assumptions!$C$9:$C$11,Assumptions!$A$9:$A$11,input!$D44)*input!P$301</f>
        <v>97.059120071720301</v>
      </c>
      <c r="Q44" s="11">
        <f>'Final Prices IND without CO2 '!Q44+SUMIFS(Assumptions!$C$9:$C$11,Assumptions!$A$9:$A$11,input!$D44)*input!Q$301</f>
        <v>96.161643836779447</v>
      </c>
      <c r="R44" s="11">
        <f>'Final Prices IND without CO2 '!R44+SUMIFS(Assumptions!$C$9:$C$11,Assumptions!$A$9:$A$11,input!$D44)*input!R$301</f>
        <v>95.005539514468325</v>
      </c>
      <c r="S44" s="11">
        <f>'Final Prices IND without CO2 '!S44+SUMIFS(Assumptions!$C$9:$C$11,Assumptions!$A$9:$A$11,input!$D44)*input!S$301</f>
        <v>95.464328581305736</v>
      </c>
      <c r="T44" s="11">
        <f>'Final Prices IND without CO2 '!T44+SUMIFS(Assumptions!$C$9:$C$11,Assumptions!$A$9:$A$11,input!$D44)*input!T$301</f>
        <v>109.1717397844838</v>
      </c>
      <c r="U44" s="11">
        <f>'Final Prices IND without CO2 '!U44+SUMIFS(Assumptions!$C$9:$C$11,Assumptions!$A$9:$A$11,input!$D44)*input!U$301</f>
        <v>108.9197568805365</v>
      </c>
      <c r="V44" s="11">
        <f>'Final Prices IND without CO2 '!V44+SUMIFS(Assumptions!$C$9:$C$11,Assumptions!$A$9:$A$11,input!$D44)*input!V$301</f>
        <v>114.4602289017225</v>
      </c>
      <c r="W44" s="11">
        <f>'Final Prices IND without CO2 '!W44+SUMIFS(Assumptions!$C$9:$C$11,Assumptions!$A$9:$A$11,input!$D44)*input!W$301</f>
        <v>115.43760493102154</v>
      </c>
      <c r="X44" s="11">
        <f>'Final Prices IND without CO2 '!X44+SUMIFS(Assumptions!$C$9:$C$11,Assumptions!$A$9:$A$11,input!$D44)*input!X$301</f>
        <v>110.68438139866969</v>
      </c>
      <c r="Y44" s="11">
        <f>'Final Prices IND without CO2 '!Y44+SUMIFS(Assumptions!$C$9:$C$11,Assumptions!$A$9:$A$11,input!$D44)*input!Y$301</f>
        <v>111.96516827318933</v>
      </c>
      <c r="Z44" s="11">
        <f>'Final Prices IND without CO2 '!Z44+SUMIFS(Assumptions!$C$9:$C$11,Assumptions!$A$9:$A$11,input!$D44)*input!Z$301</f>
        <v>125.55604799895042</v>
      </c>
      <c r="AA44" s="11">
        <f>'Final Prices IND without CO2 '!AA44+SUMIFS(Assumptions!$C$9:$C$11,Assumptions!$A$9:$A$11,input!$D44)*input!AA$301</f>
        <v>115.82694789125703</v>
      </c>
      <c r="AB44" s="11">
        <f>'Final Prices IND without CO2 '!AB44+SUMIFS(Assumptions!$C$9:$C$11,Assumptions!$A$9:$A$11,input!$D44)*input!AB$301</f>
        <v>139.78585270349285</v>
      </c>
      <c r="AC44" s="11">
        <f>'Final Prices IND without CO2 '!AC44+SUMIFS(Assumptions!$C$9:$C$11,Assumptions!$A$9:$A$11,input!$D44)*input!AC$301</f>
        <v>141.19363234853719</v>
      </c>
      <c r="AD44" s="11">
        <f>'Final Prices IND without CO2 '!AD44+SUMIFS(Assumptions!$C$9:$C$11,Assumptions!$A$9:$A$11,input!$D44)*input!AD$301</f>
        <v>131.97311337451248</v>
      </c>
      <c r="AE44" s="11">
        <f>'Final Prices IND without CO2 '!AE44+SUMIFS(Assumptions!$C$9:$C$11,Assumptions!$A$9:$A$11,input!$D44)*input!AE$301</f>
        <v>133.0404842311338</v>
      </c>
      <c r="AF44" s="11">
        <f>'Final Prices IND without CO2 '!AF44+SUMIFS(Assumptions!$C$9:$C$11,Assumptions!$A$9:$A$11,input!$D44)*input!AF$301</f>
        <v>152.04537139248092</v>
      </c>
      <c r="AG44" s="11">
        <f>'Final Prices IND without CO2 '!AG44+SUMIFS(Assumptions!$C$9:$C$11,Assumptions!$A$9:$A$11,input!$D44)*input!AG$301</f>
        <v>172.25614561871035</v>
      </c>
      <c r="AH44" s="11">
        <f>'Final Prices IND without CO2 '!AH44+SUMIFS(Assumptions!$C$9:$C$11,Assumptions!$A$9:$A$11,input!$D44)*input!AH$301</f>
        <v>188.21147668714369</v>
      </c>
      <c r="AI44" s="11">
        <f>'Final Prices IND without CO2 '!AI44+SUMIFS(Assumptions!$C$9:$C$11,Assumptions!$A$9:$A$11,input!$D44)*input!AI$301</f>
        <v>204.46773872618365</v>
      </c>
      <c r="AJ44" s="11">
        <f>'Final Prices IND without CO2 '!AJ44+SUMIFS(Assumptions!$C$9:$C$11,Assumptions!$A$9:$A$11,input!$D44)*input!AJ$301</f>
        <v>218.76542974434781</v>
      </c>
      <c r="AK44" s="11">
        <f>'Final Prices IND without CO2 '!AK44+SUMIFS(Assumptions!$C$9:$C$11,Assumptions!$A$9:$A$11,input!$D44)*input!AK$301</f>
        <v>230.81760874458192</v>
      </c>
      <c r="AL44" s="11">
        <f>'Final Prices IND without CO2 '!AL44+SUMIFS(Assumptions!$C$9:$C$11,Assumptions!$A$9:$A$11,input!$D44)*input!AL$301</f>
        <v>241.05320420408896</v>
      </c>
      <c r="AM44" s="11">
        <f>'Final Prices IND without CO2 '!AM44+SUMIFS(Assumptions!$C$9:$C$11,Assumptions!$A$9:$A$11,input!$D44)*input!AM$301</f>
        <v>251.95908163663017</v>
      </c>
      <c r="AN44" s="11">
        <f>'Final Prices IND without CO2 '!AN44+SUMIFS(Assumptions!$C$9:$C$11,Assumptions!$A$9:$A$11,input!$D44)*input!AN$301</f>
        <v>256.07676824502317</v>
      </c>
      <c r="AO44" s="11">
        <f>'Final Prices IND without CO2 '!AO44+SUMIFS(Assumptions!$C$9:$C$11,Assumptions!$A$9:$A$11,input!$D44)*input!AO$301</f>
        <v>255.33679573730501</v>
      </c>
      <c r="AP44" s="11">
        <f>'Final Prices IND without CO2 '!AP44+SUMIFS(Assumptions!$C$9:$C$11,Assumptions!$A$9:$A$11,input!$D44)*input!AP$301</f>
        <v>255.65782638860887</v>
      </c>
      <c r="AQ44" s="11">
        <f>'Final Prices IND without CO2 '!AQ44+SUMIFS(Assumptions!$C$9:$C$11,Assumptions!$A$9:$A$11,input!$D44)*input!AQ$301</f>
        <v>255.51622425345522</v>
      </c>
      <c r="AR44" s="11">
        <f>'Final Prices IND without CO2 '!AR44+SUMIFS(Assumptions!$C$9:$C$11,Assumptions!$A$9:$A$11,input!$D44)*input!AR$301</f>
        <v>258.58204656232698</v>
      </c>
      <c r="AS44" s="11">
        <f>'Final Prices IND without CO2 '!AS44+SUMIFS(Assumptions!$C$9:$C$11,Assumptions!$A$9:$A$11,input!$D44)*input!AS$301</f>
        <v>261.56120679451811</v>
      </c>
      <c r="AT44" s="11">
        <f>'Final Prices IND without CO2 '!AT44+SUMIFS(Assumptions!$C$9:$C$11,Assumptions!$A$9:$A$11,input!$D44)*input!AT$301</f>
        <v>262.05985443850358</v>
      </c>
      <c r="AU44" s="11">
        <f>'Final Prices IND without CO2 '!AU44+SUMIFS(Assumptions!$C$9:$C$11,Assumptions!$A$9:$A$11,input!$D44)*input!AU$301</f>
        <v>268.5882371835051</v>
      </c>
      <c r="AV44" s="11">
        <f>'Final Prices IND without CO2 '!AV44+SUMIFS(Assumptions!$C$9:$C$11,Assumptions!$A$9:$A$11,input!$D44)*input!AV$301</f>
        <v>265.2416844054647</v>
      </c>
      <c r="AW44" s="11">
        <f>'Final Prices IND without CO2 '!AW44+SUMIFS(Assumptions!$C$9:$C$11,Assumptions!$A$9:$A$11,input!$D44)*input!AW$301</f>
        <v>264.01845406772753</v>
      </c>
      <c r="AX44" s="11">
        <f>'Final Prices IND without CO2 '!AX44+SUMIFS(Assumptions!$C$9:$C$11,Assumptions!$A$9:$A$11,input!$D44)*input!AX$301</f>
        <v>269.03729236109672</v>
      </c>
      <c r="AY44" s="11">
        <f>'Final Prices IND without CO2 '!AY44+SUMIFS(Assumptions!$C$9:$C$11,Assumptions!$A$9:$A$11,input!$D44)*input!AY$301</f>
        <v>268.60463231008225</v>
      </c>
      <c r="AZ44" s="11">
        <f>'Final Prices IND without CO2 '!AZ44+SUMIFS(Assumptions!$C$9:$C$11,Assumptions!$A$9:$A$11,input!$D44)*input!AZ$301</f>
        <v>268.2465795282111</v>
      </c>
      <c r="BA44" s="11">
        <f>'Final Prices IND without CO2 '!BA44+SUMIFS(Assumptions!$C$9:$C$11,Assumptions!$A$9:$A$11,input!$D44)*input!BA$301</f>
        <v>270.2085190808707</v>
      </c>
      <c r="BB44" s="11">
        <f>'Final Prices IND without CO2 '!BB44+SUMIFS(Assumptions!$C$9:$C$11,Assumptions!$A$9:$A$11,input!$D44)*input!BB$301</f>
        <v>271.49992062761794</v>
      </c>
      <c r="BC44" s="11">
        <f>'Final Prices IND without CO2 '!BC44+SUMIFS(Assumptions!$C$9:$C$11,Assumptions!$A$9:$A$11,input!$D44)*input!BC$301</f>
        <v>271.47813177272519</v>
      </c>
      <c r="BD44" s="11">
        <f>'Final Prices IND without CO2 '!BD44+SUMIFS(Assumptions!$C$9:$C$11,Assumptions!$A$9:$A$11,input!$D44)*input!BD$301</f>
        <v>272.70765867130922</v>
      </c>
      <c r="BE44" s="11">
        <f>'Final Prices IND without CO2 '!BE44+SUMIFS(Assumptions!$C$9:$C$11,Assumptions!$A$9:$A$11,input!$D44)*input!BE$301</f>
        <v>273.88569322956209</v>
      </c>
      <c r="BF44" s="11">
        <f>'Final Prices IND without CO2 '!BF44+SUMIFS(Assumptions!$C$9:$C$11,Assumptions!$A$9:$A$11,input!$D44)*input!BF$301</f>
        <v>274.52461057873938</v>
      </c>
      <c r="BG44" s="11">
        <f>'Final Prices IND without CO2 '!BG44+SUMIFS(Assumptions!$C$9:$C$11,Assumptions!$A$9:$A$11,input!$D44)*input!BG$301</f>
        <v>275.35628538371452</v>
      </c>
      <c r="BH44" s="11">
        <f>'Final Prices IND without CO2 '!BH44+SUMIFS(Assumptions!$C$9:$C$11,Assumptions!$A$9:$A$11,input!$D44)*input!BH$301</f>
        <v>276.46245366603262</v>
      </c>
    </row>
    <row r="45" spans="1:60" x14ac:dyDescent="0.3">
      <c r="A45" s="9" t="s">
        <v>148</v>
      </c>
      <c r="B45" s="36" t="s">
        <v>47</v>
      </c>
      <c r="C45" s="9" t="s">
        <v>47</v>
      </c>
      <c r="D45" s="36" t="s">
        <v>78</v>
      </c>
      <c r="E45" s="36" t="s">
        <v>79</v>
      </c>
      <c r="F45" s="36" t="s">
        <v>90</v>
      </c>
      <c r="G45" s="36" t="s">
        <v>90</v>
      </c>
      <c r="H45" s="36" t="s">
        <v>80</v>
      </c>
      <c r="I45" s="9" t="s">
        <v>145</v>
      </c>
      <c r="J45" s="11">
        <f>'Final Prices IND without CO2 '!J45+SUMIFS(Assumptions!$C$9:$C$11,Assumptions!$A$9:$A$11,input!$D45)*input!J$301</f>
        <v>70.375863194290559</v>
      </c>
      <c r="K45" s="11">
        <f>'Final Prices IND without CO2 '!K45+SUMIFS(Assumptions!$C$9:$C$11,Assumptions!$A$9:$A$11,input!$D45)*input!K$301</f>
        <v>67.047536838357985</v>
      </c>
      <c r="L45" s="11">
        <f>'Final Prices IND without CO2 '!L45+SUMIFS(Assumptions!$C$9:$C$11,Assumptions!$A$9:$A$11,input!$D45)*input!L$301</f>
        <v>64.902683504842116</v>
      </c>
      <c r="M45" s="11">
        <f>'Final Prices IND without CO2 '!M45+SUMIFS(Assumptions!$C$9:$C$11,Assumptions!$A$9:$A$11,input!$D45)*input!M$301</f>
        <v>61.99436951300617</v>
      </c>
      <c r="N45" s="11">
        <f>'Final Prices IND without CO2 '!N45+SUMIFS(Assumptions!$C$9:$C$11,Assumptions!$A$9:$A$11,input!$D45)*input!N$301</f>
        <v>66.467330902338063</v>
      </c>
      <c r="O45" s="11">
        <f>'Final Prices IND without CO2 '!O45+SUMIFS(Assumptions!$C$9:$C$11,Assumptions!$A$9:$A$11,input!$D45)*input!O$301</f>
        <v>85.35197912031019</v>
      </c>
      <c r="P45" s="11">
        <f>'Final Prices IND without CO2 '!P45+SUMIFS(Assumptions!$C$9:$C$11,Assumptions!$A$9:$A$11,input!$D45)*input!P$301</f>
        <v>111.0327325950234</v>
      </c>
      <c r="Q45" s="11">
        <f>'Final Prices IND without CO2 '!Q45+SUMIFS(Assumptions!$C$9:$C$11,Assumptions!$A$9:$A$11,input!$D45)*input!Q$301</f>
        <v>110.90651788589915</v>
      </c>
      <c r="R45" s="11">
        <f>'Final Prices IND without CO2 '!R45+SUMIFS(Assumptions!$C$9:$C$11,Assumptions!$A$9:$A$11,input!$D45)*input!R$301</f>
        <v>131.44811063396904</v>
      </c>
      <c r="S45" s="11">
        <f>'Final Prices IND without CO2 '!S45+SUMIFS(Assumptions!$C$9:$C$11,Assumptions!$A$9:$A$11,input!$D45)*input!S$301</f>
        <v>139.0249242583098</v>
      </c>
      <c r="T45" s="11">
        <f>'Final Prices IND without CO2 '!T45+SUMIFS(Assumptions!$C$9:$C$11,Assumptions!$A$9:$A$11,input!$D45)*input!T$301</f>
        <v>122.51745689336801</v>
      </c>
      <c r="U45" s="11">
        <f>'Final Prices IND without CO2 '!U45+SUMIFS(Assumptions!$C$9:$C$11,Assumptions!$A$9:$A$11,input!$D45)*input!U$301</f>
        <v>120.90634574300564</v>
      </c>
      <c r="V45" s="11">
        <f>'Final Prices IND without CO2 '!V45+SUMIFS(Assumptions!$C$9:$C$11,Assumptions!$A$9:$A$11,input!$D45)*input!V$301</f>
        <v>123.20667360514445</v>
      </c>
      <c r="W45" s="11">
        <f>'Final Prices IND without CO2 '!W45+SUMIFS(Assumptions!$C$9:$C$11,Assumptions!$A$9:$A$11,input!$D45)*input!W$301</f>
        <v>126.17637018061457</v>
      </c>
      <c r="X45" s="11">
        <f>'Final Prices IND without CO2 '!X45+SUMIFS(Assumptions!$C$9:$C$11,Assumptions!$A$9:$A$11,input!$D45)*input!X$301</f>
        <v>131.08161869973344</v>
      </c>
      <c r="Y45" s="11">
        <f>'Final Prices IND without CO2 '!Y45+SUMIFS(Assumptions!$C$9:$C$11,Assumptions!$A$9:$A$11,input!$D45)*input!Y$301</f>
        <v>132.73042091022202</v>
      </c>
      <c r="Z45" s="11">
        <f>'Final Prices IND without CO2 '!Z45+SUMIFS(Assumptions!$C$9:$C$11,Assumptions!$A$9:$A$11,input!$D45)*input!Z$301</f>
        <v>128.86257395076814</v>
      </c>
      <c r="AA45" s="11">
        <f>'Final Prices IND without CO2 '!AA45+SUMIFS(Assumptions!$C$9:$C$11,Assumptions!$A$9:$A$11,input!$D45)*input!AA$301</f>
        <v>129.20259021350049</v>
      </c>
      <c r="AB45" s="11">
        <f>'Final Prices IND without CO2 '!AB45+SUMIFS(Assumptions!$C$9:$C$11,Assumptions!$A$9:$A$11,input!$D45)*input!AB$301</f>
        <v>134.47462319209743</v>
      </c>
      <c r="AC45" s="11">
        <f>'Final Prices IND without CO2 '!AC45+SUMIFS(Assumptions!$C$9:$C$11,Assumptions!$A$9:$A$11,input!$D45)*input!AC$301</f>
        <v>133.72082855481804</v>
      </c>
      <c r="AD45" s="11">
        <f>'Final Prices IND without CO2 '!AD45+SUMIFS(Assumptions!$C$9:$C$11,Assumptions!$A$9:$A$11,input!$D45)*input!AD$301</f>
        <v>121.89924938836882</v>
      </c>
      <c r="AE45" s="11">
        <f>'Final Prices IND without CO2 '!AE45+SUMIFS(Assumptions!$C$9:$C$11,Assumptions!$A$9:$A$11,input!$D45)*input!AE$301</f>
        <v>114.35931507649379</v>
      </c>
      <c r="AF45" s="11">
        <f>'Final Prices IND without CO2 '!AF45+SUMIFS(Assumptions!$C$9:$C$11,Assumptions!$A$9:$A$11,input!$D45)*input!AF$301</f>
        <v>127.96252774917812</v>
      </c>
      <c r="AG45" s="11">
        <f>'Final Prices IND without CO2 '!AG45+SUMIFS(Assumptions!$C$9:$C$11,Assumptions!$A$9:$A$11,input!$D45)*input!AG$301</f>
        <v>145.82738241745784</v>
      </c>
      <c r="AH45" s="11">
        <f>'Final Prices IND without CO2 '!AH45+SUMIFS(Assumptions!$C$9:$C$11,Assumptions!$A$9:$A$11,input!$D45)*input!AH$301</f>
        <v>161.49762245356189</v>
      </c>
      <c r="AI45" s="11">
        <f>'Final Prices IND without CO2 '!AI45+SUMIFS(Assumptions!$C$9:$C$11,Assumptions!$A$9:$A$11,input!$D45)*input!AI$301</f>
        <v>175.85466229490024</v>
      </c>
      <c r="AJ45" s="11">
        <f>'Final Prices IND without CO2 '!AJ45+SUMIFS(Assumptions!$C$9:$C$11,Assumptions!$A$9:$A$11,input!$D45)*input!AJ$301</f>
        <v>190.3818334880946</v>
      </c>
      <c r="AK45" s="11">
        <f>'Final Prices IND without CO2 '!AK45+SUMIFS(Assumptions!$C$9:$C$11,Assumptions!$A$9:$A$11,input!$D45)*input!AK$301</f>
        <v>202.7717112820319</v>
      </c>
      <c r="AL45" s="11">
        <f>'Final Prices IND without CO2 '!AL45+SUMIFS(Assumptions!$C$9:$C$11,Assumptions!$A$9:$A$11,input!$D45)*input!AL$301</f>
        <v>212.31731954559166</v>
      </c>
      <c r="AM45" s="11">
        <f>'Final Prices IND without CO2 '!AM45+SUMIFS(Assumptions!$C$9:$C$11,Assumptions!$A$9:$A$11,input!$D45)*input!AM$301</f>
        <v>223.82754705164456</v>
      </c>
      <c r="AN45" s="11">
        <f>'Final Prices IND without CO2 '!AN45+SUMIFS(Assumptions!$C$9:$C$11,Assumptions!$A$9:$A$11,input!$D45)*input!AN$301</f>
        <v>221.79242641592279</v>
      </c>
      <c r="AO45" s="11">
        <f>'Final Prices IND without CO2 '!AO45+SUMIFS(Assumptions!$C$9:$C$11,Assumptions!$A$9:$A$11,input!$D45)*input!AO$301</f>
        <v>222.23788759467942</v>
      </c>
      <c r="AP45" s="11">
        <f>'Final Prices IND without CO2 '!AP45+SUMIFS(Assumptions!$C$9:$C$11,Assumptions!$A$9:$A$11,input!$D45)*input!AP$301</f>
        <v>223.06298386654635</v>
      </c>
      <c r="AQ45" s="11">
        <f>'Final Prices IND without CO2 '!AQ45+SUMIFS(Assumptions!$C$9:$C$11,Assumptions!$A$9:$A$11,input!$D45)*input!AQ$301</f>
        <v>223.51598489786207</v>
      </c>
      <c r="AR45" s="11">
        <f>'Final Prices IND without CO2 '!AR45+SUMIFS(Assumptions!$C$9:$C$11,Assumptions!$A$9:$A$11,input!$D45)*input!AR$301</f>
        <v>225.27922129223381</v>
      </c>
      <c r="AS45" s="11">
        <f>'Final Prices IND without CO2 '!AS45+SUMIFS(Assumptions!$C$9:$C$11,Assumptions!$A$9:$A$11,input!$D45)*input!AS$301</f>
        <v>229.43390334615614</v>
      </c>
      <c r="AT45" s="11">
        <f>'Final Prices IND without CO2 '!AT45+SUMIFS(Assumptions!$C$9:$C$11,Assumptions!$A$9:$A$11,input!$D45)*input!AT$301</f>
        <v>232.49771932014517</v>
      </c>
      <c r="AU45" s="11">
        <f>'Final Prices IND without CO2 '!AU45+SUMIFS(Assumptions!$C$9:$C$11,Assumptions!$A$9:$A$11,input!$D45)*input!AU$301</f>
        <v>238.5887824651459</v>
      </c>
      <c r="AV45" s="11">
        <f>'Final Prices IND without CO2 '!AV45+SUMIFS(Assumptions!$C$9:$C$11,Assumptions!$A$9:$A$11,input!$D45)*input!AV$301</f>
        <v>234.26509976772229</v>
      </c>
      <c r="AW45" s="11">
        <f>'Final Prices IND without CO2 '!AW45+SUMIFS(Assumptions!$C$9:$C$11,Assumptions!$A$9:$A$11,input!$D45)*input!AW$301</f>
        <v>234.40196199325047</v>
      </c>
      <c r="AX45" s="11">
        <f>'Final Prices IND without CO2 '!AX45+SUMIFS(Assumptions!$C$9:$C$11,Assumptions!$A$9:$A$11,input!$D45)*input!AX$301</f>
        <v>242.57676238738242</v>
      </c>
      <c r="AY45" s="11">
        <f>'Final Prices IND without CO2 '!AY45+SUMIFS(Assumptions!$C$9:$C$11,Assumptions!$A$9:$A$11,input!$D45)*input!AY$301</f>
        <v>241.25744488550345</v>
      </c>
      <c r="AZ45" s="11">
        <f>'Final Prices IND without CO2 '!AZ45+SUMIFS(Assumptions!$C$9:$C$11,Assumptions!$A$9:$A$11,input!$D45)*input!AZ$301</f>
        <v>242.31270653791307</v>
      </c>
      <c r="BA45" s="11">
        <f>'Final Prices IND without CO2 '!BA45+SUMIFS(Assumptions!$C$9:$C$11,Assumptions!$A$9:$A$11,input!$D45)*input!BA$301</f>
        <v>245.84800404414545</v>
      </c>
      <c r="BB45" s="11">
        <f>'Final Prices IND without CO2 '!BB45+SUMIFS(Assumptions!$C$9:$C$11,Assumptions!$A$9:$A$11,input!$D45)*input!BB$301</f>
        <v>248.06778444533484</v>
      </c>
      <c r="BC45" s="11">
        <f>'Final Prices IND without CO2 '!BC45+SUMIFS(Assumptions!$C$9:$C$11,Assumptions!$A$9:$A$11,input!$D45)*input!BC$301</f>
        <v>248.68432144241979</v>
      </c>
      <c r="BD45" s="11">
        <f>'Final Prices IND without CO2 '!BD45+SUMIFS(Assumptions!$C$9:$C$11,Assumptions!$A$9:$A$11,input!$D45)*input!BD$301</f>
        <v>251.41670157743965</v>
      </c>
      <c r="BE45" s="11">
        <f>'Final Prices IND without CO2 '!BE45+SUMIFS(Assumptions!$C$9:$C$11,Assumptions!$A$9:$A$11,input!$D45)*input!BE$301</f>
        <v>253.57919585264926</v>
      </c>
      <c r="BF45" s="11">
        <f>'Final Prices IND without CO2 '!BF45+SUMIFS(Assumptions!$C$9:$C$11,Assumptions!$A$9:$A$11,input!$D45)*input!BF$301</f>
        <v>255.16259169713157</v>
      </c>
      <c r="BG45" s="11">
        <f>'Final Prices IND without CO2 '!BG45+SUMIFS(Assumptions!$C$9:$C$11,Assumptions!$A$9:$A$11,input!$D45)*input!BG$301</f>
        <v>257.10746567714159</v>
      </c>
      <c r="BH45" s="11">
        <f>'Final Prices IND without CO2 '!BH45+SUMIFS(Assumptions!$C$9:$C$11,Assumptions!$A$9:$A$11,input!$D45)*input!BH$301</f>
        <v>259.36770882609653</v>
      </c>
    </row>
    <row r="46" spans="1:60" x14ac:dyDescent="0.3">
      <c r="A46" s="9" t="s">
        <v>148</v>
      </c>
      <c r="B46" s="36" t="s">
        <v>47</v>
      </c>
      <c r="C46" s="9" t="s">
        <v>49</v>
      </c>
      <c r="D46" s="36" t="s">
        <v>78</v>
      </c>
      <c r="E46" s="36" t="s">
        <v>79</v>
      </c>
      <c r="F46" s="36" t="s">
        <v>90</v>
      </c>
      <c r="G46" s="36" t="s">
        <v>90</v>
      </c>
      <c r="H46" s="36" t="s">
        <v>80</v>
      </c>
      <c r="I46" s="9" t="s">
        <v>145</v>
      </c>
      <c r="J46" s="11">
        <f>'Final Prices IND without CO2 '!J46+SUMIFS(Assumptions!$C$9:$C$11,Assumptions!$A$9:$A$11,input!$D46)*input!J$301</f>
        <v>83.209656034500838</v>
      </c>
      <c r="K46" s="11">
        <f>'Final Prices IND without CO2 '!K46+SUMIFS(Assumptions!$C$9:$C$11,Assumptions!$A$9:$A$11,input!$D46)*input!K$301</f>
        <v>86.456550439159528</v>
      </c>
      <c r="L46" s="11">
        <f>'Final Prices IND without CO2 '!L46+SUMIFS(Assumptions!$C$9:$C$11,Assumptions!$A$9:$A$11,input!$D46)*input!L$301</f>
        <v>93.356308300043352</v>
      </c>
      <c r="M46" s="11">
        <f>'Final Prices IND without CO2 '!M46+SUMIFS(Assumptions!$C$9:$C$11,Assumptions!$A$9:$A$11,input!$D46)*input!M$301</f>
        <v>100.30907879021039</v>
      </c>
      <c r="N46" s="11">
        <f>'Final Prices IND without CO2 '!N46+SUMIFS(Assumptions!$C$9:$C$11,Assumptions!$A$9:$A$11,input!$D46)*input!N$301</f>
        <v>94.546645385442389</v>
      </c>
      <c r="O46" s="11">
        <f>'Final Prices IND without CO2 '!O46+SUMIFS(Assumptions!$C$9:$C$11,Assumptions!$A$9:$A$11,input!$D46)*input!O$301</f>
        <v>89.954657291716501</v>
      </c>
      <c r="P46" s="11">
        <f>'Final Prices IND without CO2 '!P46+SUMIFS(Assumptions!$C$9:$C$11,Assumptions!$A$9:$A$11,input!$D46)*input!P$301</f>
        <v>91.302955377533138</v>
      </c>
      <c r="Q46" s="11">
        <f>'Final Prices IND without CO2 '!Q46+SUMIFS(Assumptions!$C$9:$C$11,Assumptions!$A$9:$A$11,input!$D46)*input!Q$301</f>
        <v>85.705460853535925</v>
      </c>
      <c r="R46" s="11">
        <f>'Final Prices IND without CO2 '!R46+SUMIFS(Assumptions!$C$9:$C$11,Assumptions!$A$9:$A$11,input!$D46)*input!R$301</f>
        <v>105.74447986770882</v>
      </c>
      <c r="S46" s="11">
        <f>'Final Prices IND without CO2 '!S46+SUMIFS(Assumptions!$C$9:$C$11,Assumptions!$A$9:$A$11,input!$D46)*input!S$301</f>
        <v>94.631281733465713</v>
      </c>
      <c r="T46" s="11">
        <f>'Final Prices IND without CO2 '!T46+SUMIFS(Assumptions!$C$9:$C$11,Assumptions!$A$9:$A$11,input!$D46)*input!T$301</f>
        <v>99.008513958704626</v>
      </c>
      <c r="U46" s="11">
        <f>'Final Prices IND without CO2 '!U46+SUMIFS(Assumptions!$C$9:$C$11,Assumptions!$A$9:$A$11,input!$D46)*input!U$301</f>
        <v>96.861121622299891</v>
      </c>
      <c r="V46" s="11">
        <f>'Final Prices IND without CO2 '!V46+SUMIFS(Assumptions!$C$9:$C$11,Assumptions!$A$9:$A$11,input!$D46)*input!V$301</f>
        <v>96.428589347406401</v>
      </c>
      <c r="W46" s="11">
        <f>'Final Prices IND without CO2 '!W46+SUMIFS(Assumptions!$C$9:$C$11,Assumptions!$A$9:$A$11,input!$D46)*input!W$301</f>
        <v>99.070421853281317</v>
      </c>
      <c r="X46" s="11">
        <f>'Final Prices IND without CO2 '!X46+SUMIFS(Assumptions!$C$9:$C$11,Assumptions!$A$9:$A$11,input!$D46)*input!X$301</f>
        <v>92.873363685032103</v>
      </c>
      <c r="Y46" s="11">
        <f>'Final Prices IND without CO2 '!Y46+SUMIFS(Assumptions!$C$9:$C$11,Assumptions!$A$9:$A$11,input!$D46)*input!Y$301</f>
        <v>87.649706693283477</v>
      </c>
      <c r="Z46" s="11">
        <f>'Final Prices IND without CO2 '!Z46+SUMIFS(Assumptions!$C$9:$C$11,Assumptions!$A$9:$A$11,input!$D46)*input!Z$301</f>
        <v>89.679963444687303</v>
      </c>
      <c r="AA46" s="11">
        <f>'Final Prices IND without CO2 '!AA46+SUMIFS(Assumptions!$C$9:$C$11,Assumptions!$A$9:$A$11,input!$D46)*input!AA$301</f>
        <v>76.448501465802494</v>
      </c>
      <c r="AB46" s="11">
        <f>'Final Prices IND without CO2 '!AB46+SUMIFS(Assumptions!$C$9:$C$11,Assumptions!$A$9:$A$11,input!$D46)*input!AB$301</f>
        <v>95.569673287341274</v>
      </c>
      <c r="AC46" s="11">
        <f>'Final Prices IND without CO2 '!AC46+SUMIFS(Assumptions!$C$9:$C$11,Assumptions!$A$9:$A$11,input!$D46)*input!AC$301</f>
        <v>88.824497308074768</v>
      </c>
      <c r="AD46" s="11">
        <f>'Final Prices IND without CO2 '!AD46+SUMIFS(Assumptions!$C$9:$C$11,Assumptions!$A$9:$A$11,input!$D46)*input!AD$301</f>
        <v>81.830153298100328</v>
      </c>
      <c r="AE46" s="11">
        <f>'Final Prices IND without CO2 '!AE46+SUMIFS(Assumptions!$C$9:$C$11,Assumptions!$A$9:$A$11,input!$D46)*input!AE$301</f>
        <v>76.395230120399077</v>
      </c>
      <c r="AF46" s="11">
        <f>'Final Prices IND without CO2 '!AF46+SUMIFS(Assumptions!$C$9:$C$11,Assumptions!$A$9:$A$11,input!$D46)*input!AF$301</f>
        <v>87.308319744914769</v>
      </c>
      <c r="AG46" s="11">
        <f>'Final Prices IND without CO2 '!AG46+SUMIFS(Assumptions!$C$9:$C$11,Assumptions!$A$9:$A$11,input!$D46)*input!AG$301</f>
        <v>98.913860395547061</v>
      </c>
      <c r="AH46" s="11">
        <f>'Final Prices IND without CO2 '!AH46+SUMIFS(Assumptions!$C$9:$C$11,Assumptions!$A$9:$A$11,input!$D46)*input!AH$301</f>
        <v>108.07581734169347</v>
      </c>
      <c r="AI46" s="11">
        <f>'Final Prices IND without CO2 '!AI46+SUMIFS(Assumptions!$C$9:$C$11,Assumptions!$A$9:$A$11,input!$D46)*input!AI$301</f>
        <v>117.34333104385533</v>
      </c>
      <c r="AJ46" s="11">
        <f>'Final Prices IND without CO2 '!AJ46+SUMIFS(Assumptions!$C$9:$C$11,Assumptions!$A$9:$A$11,input!$D46)*input!AJ$301</f>
        <v>125.3401237315788</v>
      </c>
      <c r="AK46" s="11">
        <f>'Final Prices IND without CO2 '!AK46+SUMIFS(Assumptions!$C$9:$C$11,Assumptions!$A$9:$A$11,input!$D46)*input!AK$301</f>
        <v>132.02290635753266</v>
      </c>
      <c r="AL46" s="11">
        <f>'Final Prices IND without CO2 '!AL46+SUMIFS(Assumptions!$C$9:$C$11,Assumptions!$A$9:$A$11,input!$D46)*input!AL$301</f>
        <v>137.6872637211851</v>
      </c>
      <c r="AM46" s="11">
        <f>'Final Prices IND without CO2 '!AM46+SUMIFS(Assumptions!$C$9:$C$11,Assumptions!$A$9:$A$11,input!$D46)*input!AM$301</f>
        <v>143.65088664863543</v>
      </c>
      <c r="AN46" s="11">
        <f>'Final Prices IND without CO2 '!AN46+SUMIFS(Assumptions!$C$9:$C$11,Assumptions!$A$9:$A$11,input!$D46)*input!AN$301</f>
        <v>146.4787596768175</v>
      </c>
      <c r="AO46" s="11">
        <f>'Final Prices IND without CO2 '!AO46+SUMIFS(Assumptions!$C$9:$C$11,Assumptions!$A$9:$A$11,input!$D46)*input!AO$301</f>
        <v>146.24477768715997</v>
      </c>
      <c r="AP46" s="11">
        <f>'Final Prices IND without CO2 '!AP46+SUMIFS(Assumptions!$C$9:$C$11,Assumptions!$A$9:$A$11,input!$D46)*input!AP$301</f>
        <v>146.37692194654747</v>
      </c>
      <c r="AQ46" s="11">
        <f>'Final Prices IND without CO2 '!AQ46+SUMIFS(Assumptions!$C$9:$C$11,Assumptions!$A$9:$A$11,input!$D46)*input!AQ$301</f>
        <v>146.28896306838797</v>
      </c>
      <c r="AR46" s="11">
        <f>'Final Prices IND without CO2 '!AR46+SUMIFS(Assumptions!$C$9:$C$11,Assumptions!$A$9:$A$11,input!$D46)*input!AR$301</f>
        <v>148.27090576155385</v>
      </c>
      <c r="AS46" s="11">
        <f>'Final Prices IND without CO2 '!AS46+SUMIFS(Assumptions!$C$9:$C$11,Assumptions!$A$9:$A$11,input!$D46)*input!AS$301</f>
        <v>150.0274384801597</v>
      </c>
      <c r="AT46" s="11">
        <f>'Final Prices IND without CO2 '!AT46+SUMIFS(Assumptions!$C$9:$C$11,Assumptions!$A$9:$A$11,input!$D46)*input!AT$301</f>
        <v>149.91901506900578</v>
      </c>
      <c r="AU46" s="11">
        <f>'Final Prices IND without CO2 '!AU46+SUMIFS(Assumptions!$C$9:$C$11,Assumptions!$A$9:$A$11,input!$D46)*input!AU$301</f>
        <v>153.62415869298587</v>
      </c>
      <c r="AV46" s="11">
        <f>'Final Prices IND without CO2 '!AV46+SUMIFS(Assumptions!$C$9:$C$11,Assumptions!$A$9:$A$11,input!$D46)*input!AV$301</f>
        <v>151.91185077771971</v>
      </c>
      <c r="AW46" s="11">
        <f>'Final Prices IND without CO2 '!AW46+SUMIFS(Assumptions!$C$9:$C$11,Assumptions!$A$9:$A$11,input!$D46)*input!AW$301</f>
        <v>151.03494419598189</v>
      </c>
      <c r="AX46" s="11">
        <f>'Final Prices IND without CO2 '!AX46+SUMIFS(Assumptions!$C$9:$C$11,Assumptions!$A$9:$A$11,input!$D46)*input!AX$301</f>
        <v>153.57045720945797</v>
      </c>
      <c r="AY46" s="11">
        <f>'Final Prices IND without CO2 '!AY46+SUMIFS(Assumptions!$C$9:$C$11,Assumptions!$A$9:$A$11,input!$D46)*input!AY$301</f>
        <v>153.4261861242004</v>
      </c>
      <c r="AZ46" s="11">
        <f>'Final Prices IND without CO2 '!AZ46+SUMIFS(Assumptions!$C$9:$C$11,Assumptions!$A$9:$A$11,input!$D46)*input!AZ$301</f>
        <v>153.09231778831935</v>
      </c>
      <c r="BA46" s="11">
        <f>'Final Prices IND without CO2 '!BA46+SUMIFS(Assumptions!$C$9:$C$11,Assumptions!$A$9:$A$11,input!$D46)*input!BA$301</f>
        <v>154.03280400396125</v>
      </c>
      <c r="BB46" s="11">
        <f>'Final Prices IND without CO2 '!BB46+SUMIFS(Assumptions!$C$9:$C$11,Assumptions!$A$9:$A$11,input!$D46)*input!BB$301</f>
        <v>154.68661592283024</v>
      </c>
      <c r="BC46" s="11">
        <f>'Final Prices IND without CO2 '!BC46+SUMIFS(Assumptions!$C$9:$C$11,Assumptions!$A$9:$A$11,input!$D46)*input!BC$301</f>
        <v>154.61335680170538</v>
      </c>
      <c r="BD46" s="11">
        <f>'Final Prices IND without CO2 '!BD46+SUMIFS(Assumptions!$C$9:$C$11,Assumptions!$A$9:$A$11,input!$D46)*input!BD$301</f>
        <v>155.16084797505948</v>
      </c>
      <c r="BE46" s="11">
        <f>'Final Prices IND without CO2 '!BE46+SUMIFS(Assumptions!$C$9:$C$11,Assumptions!$A$9:$A$11,input!$D46)*input!BE$301</f>
        <v>155.73247244974243</v>
      </c>
      <c r="BF46" s="11">
        <f>'Final Prices IND without CO2 '!BF46+SUMIFS(Assumptions!$C$9:$C$11,Assumptions!$A$9:$A$11,input!$D46)*input!BF$301</f>
        <v>156.00729011379724</v>
      </c>
      <c r="BG46" s="11">
        <f>'Final Prices IND without CO2 '!BG46+SUMIFS(Assumptions!$C$9:$C$11,Assumptions!$A$9:$A$11,input!$D46)*input!BG$301</f>
        <v>156.3682558616182</v>
      </c>
      <c r="BH46" s="11">
        <f>'Final Prices IND without CO2 '!BH46+SUMIFS(Assumptions!$C$9:$C$11,Assumptions!$A$9:$A$11,input!$D46)*input!BH$301</f>
        <v>156.88331671795356</v>
      </c>
    </row>
    <row r="47" spans="1:60" x14ac:dyDescent="0.3">
      <c r="A47" s="9" t="s">
        <v>148</v>
      </c>
      <c r="B47" s="36" t="s">
        <v>47</v>
      </c>
      <c r="C47" s="9" t="s">
        <v>97</v>
      </c>
      <c r="D47" s="36" t="s">
        <v>78</v>
      </c>
      <c r="E47" s="36" t="s">
        <v>79</v>
      </c>
      <c r="F47" s="36" t="s">
        <v>90</v>
      </c>
      <c r="G47" s="36" t="s">
        <v>90</v>
      </c>
      <c r="H47" s="36" t="s">
        <v>80</v>
      </c>
      <c r="I47" s="9" t="s">
        <v>145</v>
      </c>
      <c r="J47" s="11">
        <f>'Final Prices IND without CO2 '!J47+SUMIFS(Assumptions!$C$9:$C$11,Assumptions!$A$9:$A$11,input!$D47)*input!J$301</f>
        <v>54.037283297370863</v>
      </c>
      <c r="K47" s="11">
        <f>'Final Prices IND without CO2 '!K47+SUMIFS(Assumptions!$C$9:$C$11,Assumptions!$A$9:$A$11,input!$D47)*input!K$301</f>
        <v>53.565440253611676</v>
      </c>
      <c r="L47" s="11">
        <f>'Final Prices IND without CO2 '!L47+SUMIFS(Assumptions!$C$9:$C$11,Assumptions!$A$9:$A$11,input!$D47)*input!L$301</f>
        <v>56.08431497820601</v>
      </c>
      <c r="M47" s="11">
        <f>'Final Prices IND without CO2 '!M47+SUMIFS(Assumptions!$C$9:$C$11,Assumptions!$A$9:$A$11,input!$D47)*input!M$301</f>
        <v>71.060413393860884</v>
      </c>
      <c r="N47" s="11">
        <f>'Final Prices IND without CO2 '!N47+SUMIFS(Assumptions!$C$9:$C$11,Assumptions!$A$9:$A$11,input!$D47)*input!N$301</f>
        <v>71.050187340846392</v>
      </c>
      <c r="O47" s="11">
        <f>'Final Prices IND without CO2 '!O47+SUMIFS(Assumptions!$C$9:$C$11,Assumptions!$A$9:$A$11,input!$D47)*input!O$301</f>
        <v>68.7894153926798</v>
      </c>
      <c r="P47" s="11">
        <f>'Final Prices IND without CO2 '!P47+SUMIFS(Assumptions!$C$9:$C$11,Assumptions!$A$9:$A$11,input!$D47)*input!P$301</f>
        <v>70.544873234865918</v>
      </c>
      <c r="Q47" s="11">
        <f>'Final Prices IND without CO2 '!Q47+SUMIFS(Assumptions!$C$9:$C$11,Assumptions!$A$9:$A$11,input!$D47)*input!Q$301</f>
        <v>67.36184788563601</v>
      </c>
      <c r="R47" s="11">
        <f>'Final Prices IND without CO2 '!R47+SUMIFS(Assumptions!$C$9:$C$11,Assumptions!$A$9:$A$11,input!$D47)*input!R$301</f>
        <v>69.847636776033596</v>
      </c>
      <c r="S47" s="11">
        <f>'Final Prices IND without CO2 '!S47+SUMIFS(Assumptions!$C$9:$C$11,Assumptions!$A$9:$A$11,input!$D47)*input!S$301</f>
        <v>74.041552992695699</v>
      </c>
      <c r="T47" s="11">
        <f>'Final Prices IND without CO2 '!T47+SUMIFS(Assumptions!$C$9:$C$11,Assumptions!$A$9:$A$11,input!$D47)*input!T$301</f>
        <v>74.636397593647345</v>
      </c>
      <c r="U47" s="11">
        <f>'Final Prices IND without CO2 '!U47+SUMIFS(Assumptions!$C$9:$C$11,Assumptions!$A$9:$A$11,input!$D47)*input!U$301</f>
        <v>78.180153967109831</v>
      </c>
      <c r="V47" s="11">
        <f>'Final Prices IND without CO2 '!V47+SUMIFS(Assumptions!$C$9:$C$11,Assumptions!$A$9:$A$11,input!$D47)*input!V$301</f>
        <v>75.041429840699607</v>
      </c>
      <c r="W47" s="11">
        <f>'Final Prices IND without CO2 '!W47+SUMIFS(Assumptions!$C$9:$C$11,Assumptions!$A$9:$A$11,input!$D47)*input!W$301</f>
        <v>73.400463518437022</v>
      </c>
      <c r="X47" s="11">
        <f>'Final Prices IND without CO2 '!X47+SUMIFS(Assumptions!$C$9:$C$11,Assumptions!$A$9:$A$11,input!$D47)*input!X$301</f>
        <v>71.079517201804094</v>
      </c>
      <c r="Y47" s="11">
        <f>'Final Prices IND without CO2 '!Y47+SUMIFS(Assumptions!$C$9:$C$11,Assumptions!$A$9:$A$11,input!$D47)*input!Y$301</f>
        <v>68.544856883386842</v>
      </c>
      <c r="Z47" s="11">
        <f>'Final Prices IND without CO2 '!Z47+SUMIFS(Assumptions!$C$9:$C$11,Assumptions!$A$9:$A$11,input!$D47)*input!Z$301</f>
        <v>66.864159543504542</v>
      </c>
      <c r="AA47" s="11">
        <f>'Final Prices IND without CO2 '!AA47+SUMIFS(Assumptions!$C$9:$C$11,Assumptions!$A$9:$A$11,input!$D47)*input!AA$301</f>
        <v>64.958471526938382</v>
      </c>
      <c r="AB47" s="11">
        <f>'Final Prices IND without CO2 '!AB47+SUMIFS(Assumptions!$C$9:$C$11,Assumptions!$A$9:$A$11,input!$D47)*input!AB$301</f>
        <v>81.205776202841562</v>
      </c>
      <c r="AC47" s="11">
        <f>'Final Prices IND without CO2 '!AC47+SUMIFS(Assumptions!$C$9:$C$11,Assumptions!$A$9:$A$11,input!$D47)*input!AC$301</f>
        <v>75.474384306437003</v>
      </c>
      <c r="AD47" s="11">
        <f>'Final Prices IND without CO2 '!AD47+SUMIFS(Assumptions!$C$9:$C$11,Assumptions!$A$9:$A$11,input!$D47)*input!AD$301</f>
        <v>69.53127374821662</v>
      </c>
      <c r="AE47" s="11">
        <f>'Final Prices IND without CO2 '!AE47+SUMIFS(Assumptions!$C$9:$C$11,Assumptions!$A$9:$A$11,input!$D47)*input!AE$301</f>
        <v>64.913206739437769</v>
      </c>
      <c r="AF47" s="11">
        <f>'Final Prices IND without CO2 '!AF47+SUMIFS(Assumptions!$C$9:$C$11,Assumptions!$A$9:$A$11,input!$D47)*input!AF$301</f>
        <v>74.186084664483019</v>
      </c>
      <c r="AG47" s="11">
        <f>'Final Prices IND without CO2 '!AG47+SUMIFS(Assumptions!$C$9:$C$11,Assumptions!$A$9:$A$11,input!$D47)*input!AG$301</f>
        <v>84.047339855286907</v>
      </c>
      <c r="AH47" s="11">
        <f>'Final Prices IND without CO2 '!AH47+SUMIFS(Assumptions!$C$9:$C$11,Assumptions!$A$9:$A$11,input!$D47)*input!AH$301</f>
        <v>91.832276224294887</v>
      </c>
      <c r="AI47" s="11">
        <f>'Final Prices IND without CO2 '!AI47+SUMIFS(Assumptions!$C$9:$C$11,Assumptions!$A$9:$A$11,input!$D47)*input!AI$301</f>
        <v>99.706904417192632</v>
      </c>
      <c r="AJ47" s="11">
        <f>'Final Prices IND without CO2 '!AJ47+SUMIFS(Assumptions!$C$9:$C$11,Assumptions!$A$9:$A$11,input!$D47)*input!AJ$301</f>
        <v>106.50179797497783</v>
      </c>
      <c r="AK47" s="11">
        <f>'Final Prices IND without CO2 '!AK47+SUMIFS(Assumptions!$C$9:$C$11,Assumptions!$A$9:$A$11,input!$D47)*input!AK$301</f>
        <v>112.18017409230342</v>
      </c>
      <c r="AL47" s="11">
        <f>'Final Prices IND without CO2 '!AL47+SUMIFS(Assumptions!$C$9:$C$11,Assumptions!$A$9:$A$11,input!$D47)*input!AL$301</f>
        <v>116.99319186858793</v>
      </c>
      <c r="AM47" s="11">
        <f>'Final Prices IND without CO2 '!AM47+SUMIFS(Assumptions!$C$9:$C$11,Assumptions!$A$9:$A$11,input!$D47)*input!AM$301</f>
        <v>122.0604962984003</v>
      </c>
      <c r="AN47" s="11">
        <f>'Final Prices IND without CO2 '!AN47+SUMIFS(Assumptions!$C$9:$C$11,Assumptions!$A$9:$A$11,input!$D47)*input!AN$301</f>
        <v>124.46334666251285</v>
      </c>
      <c r="AO47" s="11">
        <f>'Final Prices IND without CO2 '!AO47+SUMIFS(Assumptions!$C$9:$C$11,Assumptions!$A$9:$A$11,input!$D47)*input!AO$301</f>
        <v>124.2645316155</v>
      </c>
      <c r="AP47" s="11">
        <f>'Final Prices IND without CO2 '!AP47+SUMIFS(Assumptions!$C$9:$C$11,Assumptions!$A$9:$A$11,input!$D47)*input!AP$301</f>
        <v>124.37681490354734</v>
      </c>
      <c r="AQ47" s="11">
        <f>'Final Prices IND without CO2 '!AQ47+SUMIFS(Assumptions!$C$9:$C$11,Assumptions!$A$9:$A$11,input!$D47)*input!AQ$301</f>
        <v>124.30207603786768</v>
      </c>
      <c r="AR47" s="11">
        <f>'Final Prices IND without CO2 '!AR47+SUMIFS(Assumptions!$C$9:$C$11,Assumptions!$A$9:$A$11,input!$D47)*input!AR$301</f>
        <v>125.98613740641694</v>
      </c>
      <c r="AS47" s="11">
        <f>'Final Prices IND without CO2 '!AS47+SUMIFS(Assumptions!$C$9:$C$11,Assumptions!$A$9:$A$11,input!$D47)*input!AS$301</f>
        <v>127.47866738934584</v>
      </c>
      <c r="AT47" s="11">
        <f>'Final Prices IND without CO2 '!AT47+SUMIFS(Assumptions!$C$9:$C$11,Assumptions!$A$9:$A$11,input!$D47)*input!AT$301</f>
        <v>127.38653976184163</v>
      </c>
      <c r="AU47" s="11">
        <f>'Final Prices IND without CO2 '!AU47+SUMIFS(Assumptions!$C$9:$C$11,Assumptions!$A$9:$A$11,input!$D47)*input!AU$301</f>
        <v>130.53480901482615</v>
      </c>
      <c r="AV47" s="11">
        <f>'Final Prices IND without CO2 '!AV47+SUMIFS(Assumptions!$C$9:$C$11,Assumptions!$A$9:$A$11,input!$D47)*input!AV$301</f>
        <v>129.07985695132595</v>
      </c>
      <c r="AW47" s="11">
        <f>'Final Prices IND without CO2 '!AW47+SUMIFS(Assumptions!$C$9:$C$11,Assumptions!$A$9:$A$11,input!$D47)*input!AW$301</f>
        <v>128.33474736605723</v>
      </c>
      <c r="AX47" s="11">
        <f>'Final Prices IND without CO2 '!AX47+SUMIFS(Assumptions!$C$9:$C$11,Assumptions!$A$9:$A$11,input!$D47)*input!AX$301</f>
        <v>130.48917873794937</v>
      </c>
      <c r="AY47" s="11">
        <f>'Final Prices IND without CO2 '!AY47+SUMIFS(Assumptions!$C$9:$C$11,Assumptions!$A$9:$A$11,input!$D47)*input!AY$301</f>
        <v>130.36659125743404</v>
      </c>
      <c r="AZ47" s="11">
        <f>'Final Prices IND without CO2 '!AZ47+SUMIFS(Assumptions!$C$9:$C$11,Assumptions!$A$9:$A$11,input!$D47)*input!AZ$301</f>
        <v>130.08290254707029</v>
      </c>
      <c r="BA47" s="11">
        <f>'Final Prices IND without CO2 '!BA47+SUMIFS(Assumptions!$C$9:$C$11,Assumptions!$A$9:$A$11,input!$D47)*input!BA$301</f>
        <v>130.88203589682712</v>
      </c>
      <c r="BB47" s="11">
        <f>'Final Prices IND without CO2 '!BB47+SUMIFS(Assumptions!$C$9:$C$11,Assumptions!$A$9:$A$11,input!$D47)*input!BB$301</f>
        <v>131.43758142226579</v>
      </c>
      <c r="BC47" s="11">
        <f>'Final Prices IND without CO2 '!BC47+SUMIFS(Assumptions!$C$9:$C$11,Assumptions!$A$9:$A$11,input!$D47)*input!BC$301</f>
        <v>131.37533297471708</v>
      </c>
      <c r="BD47" s="11">
        <f>'Final Prices IND without CO2 '!BD47+SUMIFS(Assumptions!$C$9:$C$11,Assumptions!$A$9:$A$11,input!$D47)*input!BD$301</f>
        <v>131.84053751259137</v>
      </c>
      <c r="BE47" s="11">
        <f>'Final Prices IND without CO2 '!BE47+SUMIFS(Assumptions!$C$9:$C$11,Assumptions!$A$9:$A$11,input!$D47)*input!BE$301</f>
        <v>132.32624817337398</v>
      </c>
      <c r="BF47" s="11">
        <f>'Final Prices IND without CO2 '!BF47+SUMIFS(Assumptions!$C$9:$C$11,Assumptions!$A$9:$A$11,input!$D47)*input!BF$301</f>
        <v>132.55976138898086</v>
      </c>
      <c r="BG47" s="11">
        <f>'Final Prices IND without CO2 '!BG47+SUMIFS(Assumptions!$C$9:$C$11,Assumptions!$A$9:$A$11,input!$D47)*input!BG$301</f>
        <v>132.86647483401191</v>
      </c>
      <c r="BH47" s="11">
        <f>'Final Prices IND without CO2 '!BH47+SUMIFS(Assumptions!$C$9:$C$11,Assumptions!$A$9:$A$11,input!$D47)*input!BH$301</f>
        <v>133.30412325522877</v>
      </c>
    </row>
    <row r="48" spans="1:60" x14ac:dyDescent="0.3">
      <c r="A48" s="9" t="s">
        <v>148</v>
      </c>
      <c r="B48" s="36" t="s">
        <v>47</v>
      </c>
      <c r="C48" s="9" t="s">
        <v>5</v>
      </c>
      <c r="D48" s="36" t="s">
        <v>82</v>
      </c>
      <c r="E48" s="36" t="s">
        <v>79</v>
      </c>
      <c r="F48" s="36" t="s">
        <v>90</v>
      </c>
      <c r="G48" s="36" t="s">
        <v>90</v>
      </c>
      <c r="H48" s="36" t="s">
        <v>80</v>
      </c>
      <c r="I48" s="9" t="s">
        <v>145</v>
      </c>
      <c r="J48" s="11">
        <f>'Final Prices IND without CO2 '!J48+SUMIFS(Assumptions!$C$9:$C$11,Assumptions!$A$9:$A$11,input!$D48)*input!J$301</f>
        <v>39.419481965248181</v>
      </c>
      <c r="K48" s="11">
        <f>'Final Prices IND without CO2 '!K48+SUMIFS(Assumptions!$C$9:$C$11,Assumptions!$A$9:$A$11,input!$D48)*input!K$301</f>
        <v>40.501517444663151</v>
      </c>
      <c r="L48" s="11">
        <f>'Final Prices IND without CO2 '!L48+SUMIFS(Assumptions!$C$9:$C$11,Assumptions!$A$9:$A$11,input!$D48)*input!L$301</f>
        <v>45.372279300405204</v>
      </c>
      <c r="M48" s="11">
        <f>'Final Prices IND without CO2 '!M48+SUMIFS(Assumptions!$C$9:$C$11,Assumptions!$A$9:$A$11,input!$D48)*input!M$301</f>
        <v>38.811434549274388</v>
      </c>
      <c r="N48" s="11">
        <f>'Final Prices IND without CO2 '!N48+SUMIFS(Assumptions!$C$9:$C$11,Assumptions!$A$9:$A$11,input!$D48)*input!N$301</f>
        <v>42.99711213932121</v>
      </c>
      <c r="O48" s="11">
        <f>'Final Prices IND without CO2 '!O48+SUMIFS(Assumptions!$C$9:$C$11,Assumptions!$A$9:$A$11,input!$D48)*input!O$301</f>
        <v>44.879633943321984</v>
      </c>
      <c r="P48" s="11">
        <f>'Final Prices IND without CO2 '!P48+SUMIFS(Assumptions!$C$9:$C$11,Assumptions!$A$9:$A$11,input!$D48)*input!P$301</f>
        <v>59.848685703022433</v>
      </c>
      <c r="Q48" s="11">
        <f>'Final Prices IND without CO2 '!Q48+SUMIFS(Assumptions!$C$9:$C$11,Assumptions!$A$9:$A$11,input!$D48)*input!Q$301</f>
        <v>58.10302705223895</v>
      </c>
      <c r="R48" s="11">
        <f>'Final Prices IND without CO2 '!R48+SUMIFS(Assumptions!$C$9:$C$11,Assumptions!$A$9:$A$11,input!$D48)*input!R$301</f>
        <v>65.647207461608417</v>
      </c>
      <c r="S48" s="11">
        <f>'Final Prices IND without CO2 '!S48+SUMIFS(Assumptions!$C$9:$C$11,Assumptions!$A$9:$A$11,input!$D48)*input!S$301</f>
        <v>53.676291213367037</v>
      </c>
      <c r="T48" s="11">
        <f>'Final Prices IND without CO2 '!T48+SUMIFS(Assumptions!$C$9:$C$11,Assumptions!$A$9:$A$11,input!$D48)*input!T$301</f>
        <v>52.741471754980161</v>
      </c>
      <c r="U48" s="11">
        <f>'Final Prices IND without CO2 '!U48+SUMIFS(Assumptions!$C$9:$C$11,Assumptions!$A$9:$A$11,input!$D48)*input!U$301</f>
        <v>52.767519597463632</v>
      </c>
      <c r="V48" s="11">
        <f>'Final Prices IND without CO2 '!V48+SUMIFS(Assumptions!$C$9:$C$11,Assumptions!$A$9:$A$11,input!$D48)*input!V$301</f>
        <v>59.410243522722048</v>
      </c>
      <c r="W48" s="11">
        <f>'Final Prices IND without CO2 '!W48+SUMIFS(Assumptions!$C$9:$C$11,Assumptions!$A$9:$A$11,input!$D48)*input!W$301</f>
        <v>58.580171854663526</v>
      </c>
      <c r="X48" s="11">
        <f>'Final Prices IND without CO2 '!X48+SUMIFS(Assumptions!$C$9:$C$11,Assumptions!$A$9:$A$11,input!$D48)*input!X$301</f>
        <v>55.674902829947193</v>
      </c>
      <c r="Y48" s="11">
        <f>'Final Prices IND without CO2 '!Y48+SUMIFS(Assumptions!$C$9:$C$11,Assumptions!$A$9:$A$11,input!$D48)*input!Y$301</f>
        <v>52.79135472730222</v>
      </c>
      <c r="Z48" s="11">
        <f>'Final Prices IND without CO2 '!Z48+SUMIFS(Assumptions!$C$9:$C$11,Assumptions!$A$9:$A$11,input!$D48)*input!Z$301</f>
        <v>48.841580885032315</v>
      </c>
      <c r="AA48" s="11">
        <f>'Final Prices IND without CO2 '!AA48+SUMIFS(Assumptions!$C$9:$C$11,Assumptions!$A$9:$A$11,input!$D48)*input!AA$301</f>
        <v>45.85653149226718</v>
      </c>
      <c r="AB48" s="11">
        <f>'Final Prices IND without CO2 '!AB48+SUMIFS(Assumptions!$C$9:$C$11,Assumptions!$A$9:$A$11,input!$D48)*input!AB$301</f>
        <v>56.040582625602354</v>
      </c>
      <c r="AC48" s="11">
        <f>'Final Prices IND without CO2 '!AC48+SUMIFS(Assumptions!$C$9:$C$11,Assumptions!$A$9:$A$11,input!$D48)*input!AC$301</f>
        <v>69.898308231442911</v>
      </c>
      <c r="AD48" s="11">
        <f>'Final Prices IND without CO2 '!AD48+SUMIFS(Assumptions!$C$9:$C$11,Assumptions!$A$9:$A$11,input!$D48)*input!AD$301</f>
        <v>65.964223259495341</v>
      </c>
      <c r="AE48" s="11">
        <f>'Final Prices IND without CO2 '!AE48+SUMIFS(Assumptions!$C$9:$C$11,Assumptions!$A$9:$A$11,input!$D48)*input!AE$301</f>
        <v>60.72546675020952</v>
      </c>
      <c r="AF48" s="11">
        <f>'Final Prices IND without CO2 '!AF48+SUMIFS(Assumptions!$C$9:$C$11,Assumptions!$A$9:$A$11,input!$D48)*input!AF$301</f>
        <v>60.373094891492904</v>
      </c>
      <c r="AG48" s="11">
        <f>'Final Prices IND without CO2 '!AG48+SUMIFS(Assumptions!$C$9:$C$11,Assumptions!$A$9:$A$11,input!$D48)*input!AG$301</f>
        <v>63.821328849737625</v>
      </c>
      <c r="AH48" s="11">
        <f>'Final Prices IND without CO2 '!AH48+SUMIFS(Assumptions!$C$9:$C$11,Assumptions!$A$9:$A$11,input!$D48)*input!AH$301</f>
        <v>68.218013980893929</v>
      </c>
      <c r="AI48" s="11">
        <f>'Final Prices IND without CO2 '!AI48+SUMIFS(Assumptions!$C$9:$C$11,Assumptions!$A$9:$A$11,input!$D48)*input!AI$301</f>
        <v>73.32198399260875</v>
      </c>
      <c r="AJ48" s="11">
        <f>'Final Prices IND without CO2 '!AJ48+SUMIFS(Assumptions!$C$9:$C$11,Assumptions!$A$9:$A$11,input!$D48)*input!AJ$301</f>
        <v>76.442762641969551</v>
      </c>
      <c r="AK48" s="11">
        <f>'Final Prices IND without CO2 '!AK48+SUMIFS(Assumptions!$C$9:$C$11,Assumptions!$A$9:$A$11,input!$D48)*input!AK$301</f>
        <v>79.026445432787852</v>
      </c>
      <c r="AL48" s="11">
        <f>'Final Prices IND without CO2 '!AL48+SUMIFS(Assumptions!$C$9:$C$11,Assumptions!$A$9:$A$11,input!$D48)*input!AL$301</f>
        <v>82.057431379112927</v>
      </c>
      <c r="AM48" s="11">
        <f>'Final Prices IND without CO2 '!AM48+SUMIFS(Assumptions!$C$9:$C$11,Assumptions!$A$9:$A$11,input!$D48)*input!AM$301</f>
        <v>85.306709384294308</v>
      </c>
      <c r="AN48" s="11">
        <f>'Final Prices IND without CO2 '!AN48+SUMIFS(Assumptions!$C$9:$C$11,Assumptions!$A$9:$A$11,input!$D48)*input!AN$301</f>
        <v>88.631579764648237</v>
      </c>
      <c r="AO48" s="11">
        <f>'Final Prices IND without CO2 '!AO48+SUMIFS(Assumptions!$C$9:$C$11,Assumptions!$A$9:$A$11,input!$D48)*input!AO$301</f>
        <v>90.094594728325546</v>
      </c>
      <c r="AP48" s="11">
        <f>'Final Prices IND without CO2 '!AP48+SUMIFS(Assumptions!$C$9:$C$11,Assumptions!$A$9:$A$11,input!$D48)*input!AP$301</f>
        <v>90.690504630041488</v>
      </c>
      <c r="AQ48" s="11">
        <f>'Final Prices IND without CO2 '!AQ48+SUMIFS(Assumptions!$C$9:$C$11,Assumptions!$A$9:$A$11,input!$D48)*input!AQ$301</f>
        <v>91.920570453939519</v>
      </c>
      <c r="AR48" s="11">
        <f>'Final Prices IND without CO2 '!AR48+SUMIFS(Assumptions!$C$9:$C$11,Assumptions!$A$9:$A$11,input!$D48)*input!AR$301</f>
        <v>93.750552560748773</v>
      </c>
      <c r="AS48" s="11">
        <f>'Final Prices IND without CO2 '!AS48+SUMIFS(Assumptions!$C$9:$C$11,Assumptions!$A$9:$A$11,input!$D48)*input!AS$301</f>
        <v>95.139409439103162</v>
      </c>
      <c r="AT48" s="11">
        <f>'Final Prices IND without CO2 '!AT48+SUMIFS(Assumptions!$C$9:$C$11,Assumptions!$A$9:$A$11,input!$D48)*input!AT$301</f>
        <v>96.347995344915404</v>
      </c>
      <c r="AU48" s="11">
        <f>'Final Prices IND without CO2 '!AU48+SUMIFS(Assumptions!$C$9:$C$11,Assumptions!$A$9:$A$11,input!$D48)*input!AU$301</f>
        <v>98.63826767232095</v>
      </c>
      <c r="AV48" s="11">
        <f>'Final Prices IND without CO2 '!AV48+SUMIFS(Assumptions!$C$9:$C$11,Assumptions!$A$9:$A$11,input!$D48)*input!AV$301</f>
        <v>102.29007934225208</v>
      </c>
      <c r="AW48" s="11">
        <f>'Final Prices IND without CO2 '!AW48+SUMIFS(Assumptions!$C$9:$C$11,Assumptions!$A$9:$A$11,input!$D48)*input!AW$301</f>
        <v>104.1323566516857</v>
      </c>
      <c r="AX48" s="11">
        <f>'Final Prices IND without CO2 '!AX48+SUMIFS(Assumptions!$C$9:$C$11,Assumptions!$A$9:$A$11,input!$D48)*input!AX$301</f>
        <v>105.40964342691808</v>
      </c>
      <c r="AY48" s="11">
        <f>'Final Prices IND without CO2 '!AY48+SUMIFS(Assumptions!$C$9:$C$11,Assumptions!$A$9:$A$11,input!$D48)*input!AY$301</f>
        <v>108.42224387000547</v>
      </c>
      <c r="AZ48" s="11">
        <f>'Final Prices IND without CO2 '!AZ48+SUMIFS(Assumptions!$C$9:$C$11,Assumptions!$A$9:$A$11,input!$D48)*input!AZ$301</f>
        <v>110.55813027506183</v>
      </c>
      <c r="BA48" s="11">
        <f>'Final Prices IND without CO2 '!BA48+SUMIFS(Assumptions!$C$9:$C$11,Assumptions!$A$9:$A$11,input!$D48)*input!BA$301</f>
        <v>112.383626414307</v>
      </c>
      <c r="BB48" s="11">
        <f>'Final Prices IND without CO2 '!BB48+SUMIFS(Assumptions!$C$9:$C$11,Assumptions!$A$9:$A$11,input!$D48)*input!BB$301</f>
        <v>114.64986037523902</v>
      </c>
      <c r="BC48" s="11">
        <f>'Final Prices IND without CO2 '!BC48+SUMIFS(Assumptions!$C$9:$C$11,Assumptions!$A$9:$A$11,input!$D48)*input!BC$301</f>
        <v>116.99059971260824</v>
      </c>
      <c r="BD48" s="11">
        <f>'Final Prices IND without CO2 '!BD48+SUMIFS(Assumptions!$C$9:$C$11,Assumptions!$A$9:$A$11,input!$D48)*input!BD$301</f>
        <v>118.94277237537256</v>
      </c>
      <c r="BE48" s="11">
        <f>'Final Prices IND without CO2 '!BE48+SUMIFS(Assumptions!$C$9:$C$11,Assumptions!$A$9:$A$11,input!$D48)*input!BE$301</f>
        <v>121.09122333663002</v>
      </c>
      <c r="BF48" s="11">
        <f>'Final Prices IND without CO2 '!BF48+SUMIFS(Assumptions!$C$9:$C$11,Assumptions!$A$9:$A$11,input!$D48)*input!BF$301</f>
        <v>123.2974004740161</v>
      </c>
      <c r="BG48" s="11">
        <f>'Final Prices IND without CO2 '!BG48+SUMIFS(Assumptions!$C$9:$C$11,Assumptions!$A$9:$A$11,input!$D48)*input!BG$301</f>
        <v>125.38643164475292</v>
      </c>
      <c r="BH48" s="11">
        <f>'Final Prices IND without CO2 '!BH48+SUMIFS(Assumptions!$C$9:$C$11,Assumptions!$A$9:$A$11,input!$D48)*input!BH$301</f>
        <v>127.45892214620247</v>
      </c>
    </row>
    <row r="49" spans="1:60" x14ac:dyDescent="0.3">
      <c r="A49" s="9" t="s">
        <v>148</v>
      </c>
      <c r="B49" s="36" t="s">
        <v>47</v>
      </c>
      <c r="C49" s="9" t="s">
        <v>9</v>
      </c>
      <c r="D49" s="36" t="s">
        <v>82</v>
      </c>
      <c r="E49" s="36" t="s">
        <v>79</v>
      </c>
      <c r="F49" s="36" t="s">
        <v>90</v>
      </c>
      <c r="G49" s="36" t="s">
        <v>90</v>
      </c>
      <c r="H49" s="36" t="s">
        <v>80</v>
      </c>
      <c r="I49" s="9" t="s">
        <v>145</v>
      </c>
      <c r="J49" s="11">
        <f>'Final Prices IND without CO2 '!J49+SUMIFS(Assumptions!$C$9:$C$11,Assumptions!$A$9:$A$11,input!$D49)*input!J$301</f>
        <v>26.743965312020983</v>
      </c>
      <c r="K49" s="11">
        <f>'Final Prices IND without CO2 '!K49+SUMIFS(Assumptions!$C$9:$C$11,Assumptions!$A$9:$A$11,input!$D49)*input!K$301</f>
        <v>37.316854876329039</v>
      </c>
      <c r="L49" s="11">
        <f>'Final Prices IND without CO2 '!L49+SUMIFS(Assumptions!$C$9:$C$11,Assumptions!$A$9:$A$11,input!$D49)*input!L$301</f>
        <v>30.498222535335991</v>
      </c>
      <c r="M49" s="11">
        <f>'Final Prices IND without CO2 '!M49+SUMIFS(Assumptions!$C$9:$C$11,Assumptions!$A$9:$A$11,input!$D49)*input!M$301</f>
        <v>30.706228158211516</v>
      </c>
      <c r="N49" s="11">
        <f>'Final Prices IND without CO2 '!N49+SUMIFS(Assumptions!$C$9:$C$11,Assumptions!$A$9:$A$11,input!$D49)*input!N$301</f>
        <v>29.572948596353143</v>
      </c>
      <c r="O49" s="11">
        <f>'Final Prices IND without CO2 '!O49+SUMIFS(Assumptions!$C$9:$C$11,Assumptions!$A$9:$A$11,input!$D49)*input!O$301</f>
        <v>28.989827184602209</v>
      </c>
      <c r="P49" s="11">
        <f>'Final Prices IND without CO2 '!P49+SUMIFS(Assumptions!$C$9:$C$11,Assumptions!$A$9:$A$11,input!$D49)*input!P$301</f>
        <v>41.598114058226244</v>
      </c>
      <c r="Q49" s="11">
        <f>'Final Prices IND without CO2 '!Q49+SUMIFS(Assumptions!$C$9:$C$11,Assumptions!$A$9:$A$11,input!$D49)*input!Q$301</f>
        <v>37.093364744013677</v>
      </c>
      <c r="R49" s="11">
        <f>'Final Prices IND without CO2 '!R49+SUMIFS(Assumptions!$C$9:$C$11,Assumptions!$A$9:$A$11,input!$D49)*input!R$301</f>
        <v>49.562578790716536</v>
      </c>
      <c r="S49" s="11">
        <f>'Final Prices IND without CO2 '!S49+SUMIFS(Assumptions!$C$9:$C$11,Assumptions!$A$9:$A$11,input!$D49)*input!S$301</f>
        <v>42.31998793010527</v>
      </c>
      <c r="T49" s="11">
        <f>'Final Prices IND without CO2 '!T49+SUMIFS(Assumptions!$C$9:$C$11,Assumptions!$A$9:$A$11,input!$D49)*input!T$301</f>
        <v>38.596511557407474</v>
      </c>
      <c r="U49" s="11">
        <f>'Final Prices IND without CO2 '!U49+SUMIFS(Assumptions!$C$9:$C$11,Assumptions!$A$9:$A$11,input!$D49)*input!U$301</f>
        <v>41.847600869340553</v>
      </c>
      <c r="V49" s="11">
        <f>'Final Prices IND without CO2 '!V49+SUMIFS(Assumptions!$C$9:$C$11,Assumptions!$A$9:$A$11,input!$D49)*input!V$301</f>
        <v>41.571051632200316</v>
      </c>
      <c r="W49" s="11">
        <f>'Final Prices IND without CO2 '!W49+SUMIFS(Assumptions!$C$9:$C$11,Assumptions!$A$9:$A$11,input!$D49)*input!W$301</f>
        <v>43.249873780828146</v>
      </c>
      <c r="X49" s="11">
        <f>'Final Prices IND without CO2 '!X49+SUMIFS(Assumptions!$C$9:$C$11,Assumptions!$A$9:$A$11,input!$D49)*input!X$301</f>
        <v>35.756381390807348</v>
      </c>
      <c r="Y49" s="11">
        <f>'Final Prices IND without CO2 '!Y49+SUMIFS(Assumptions!$C$9:$C$11,Assumptions!$A$9:$A$11,input!$D49)*input!Y$301</f>
        <v>34.345875212464158</v>
      </c>
      <c r="Z49" s="11">
        <f>'Final Prices IND without CO2 '!Z49+SUMIFS(Assumptions!$C$9:$C$11,Assumptions!$A$9:$A$11,input!$D49)*input!Z$301</f>
        <v>29.610568897105683</v>
      </c>
      <c r="AA49" s="11">
        <f>'Final Prices IND without CO2 '!AA49+SUMIFS(Assumptions!$C$9:$C$11,Assumptions!$A$9:$A$11,input!$D49)*input!AA$301</f>
        <v>26.827063802623012</v>
      </c>
      <c r="AB49" s="11">
        <f>'Final Prices IND without CO2 '!AB49+SUMIFS(Assumptions!$C$9:$C$11,Assumptions!$A$9:$A$11,input!$D49)*input!AB$301</f>
        <v>33.328181989803973</v>
      </c>
      <c r="AC49" s="11">
        <f>'Final Prices IND without CO2 '!AC49+SUMIFS(Assumptions!$C$9:$C$11,Assumptions!$A$9:$A$11,input!$D49)*input!AC$301</f>
        <v>41.388626157853125</v>
      </c>
      <c r="AD49" s="11">
        <f>'Final Prices IND without CO2 '!AD49+SUMIFS(Assumptions!$C$9:$C$11,Assumptions!$A$9:$A$11,input!$D49)*input!AD$301</f>
        <v>39.132012761501208</v>
      </c>
      <c r="AE49" s="11">
        <f>'Final Prices IND without CO2 '!AE49+SUMIFS(Assumptions!$C$9:$C$11,Assumptions!$A$9:$A$11,input!$D49)*input!AE$301</f>
        <v>36.133434768795496</v>
      </c>
      <c r="AF49" s="11">
        <f>'Final Prices IND without CO2 '!AF49+SUMIFS(Assumptions!$C$9:$C$11,Assumptions!$A$9:$A$11,input!$D49)*input!AF$301</f>
        <v>36.31408509761215</v>
      </c>
      <c r="AG49" s="11">
        <f>'Final Prices IND without CO2 '!AG49+SUMIFS(Assumptions!$C$9:$C$11,Assumptions!$A$9:$A$11,input!$D49)*input!AG$301</f>
        <v>38.661307681824681</v>
      </c>
      <c r="AH49" s="11">
        <f>'Final Prices IND without CO2 '!AH49+SUMIFS(Assumptions!$C$9:$C$11,Assumptions!$A$9:$A$11,input!$D49)*input!AH$301</f>
        <v>41.64558784649067</v>
      </c>
      <c r="AI49" s="11">
        <f>'Final Prices IND without CO2 '!AI49+SUMIFS(Assumptions!$C$9:$C$11,Assumptions!$A$9:$A$11,input!$D49)*input!AI$301</f>
        <v>45.018682884113922</v>
      </c>
      <c r="AJ49" s="11">
        <f>'Final Prices IND without CO2 '!AJ49+SUMIFS(Assumptions!$C$9:$C$11,Assumptions!$A$9:$A$11,input!$D49)*input!AJ$301</f>
        <v>47.236391372434731</v>
      </c>
      <c r="AK49" s="11">
        <f>'Final Prices IND without CO2 '!AK49+SUMIFS(Assumptions!$C$9:$C$11,Assumptions!$A$9:$A$11,input!$D49)*input!AK$301</f>
        <v>49.129322674172712</v>
      </c>
      <c r="AL49" s="11">
        <f>'Final Prices IND without CO2 '!AL49+SUMIFS(Assumptions!$C$9:$C$11,Assumptions!$A$9:$A$11,input!$D49)*input!AL$301</f>
        <v>51.262852797696794</v>
      </c>
      <c r="AM49" s="11">
        <f>'Final Prices IND without CO2 '!AM49+SUMIFS(Assumptions!$C$9:$C$11,Assumptions!$A$9:$A$11,input!$D49)*input!AM$301</f>
        <v>53.505710374193413</v>
      </c>
      <c r="AN49" s="11">
        <f>'Final Prices IND without CO2 '!AN49+SUMIFS(Assumptions!$C$9:$C$11,Assumptions!$A$9:$A$11,input!$D49)*input!AN$301</f>
        <v>55.776452838075052</v>
      </c>
      <c r="AO49" s="11">
        <f>'Final Prices IND without CO2 '!AO49+SUMIFS(Assumptions!$C$9:$C$11,Assumptions!$A$9:$A$11,input!$D49)*input!AO$301</f>
        <v>56.614645162666449</v>
      </c>
      <c r="AP49" s="11">
        <f>'Final Prices IND without CO2 '!AP49+SUMIFS(Assumptions!$C$9:$C$11,Assumptions!$A$9:$A$11,input!$D49)*input!AP$301</f>
        <v>56.954886685392026</v>
      </c>
      <c r="AQ49" s="11">
        <f>'Final Prices IND without CO2 '!AQ49+SUMIFS(Assumptions!$C$9:$C$11,Assumptions!$A$9:$A$11,input!$D49)*input!AQ$301</f>
        <v>57.659119933603918</v>
      </c>
      <c r="AR49" s="11">
        <f>'Final Prices IND without CO2 '!AR49+SUMIFS(Assumptions!$C$9:$C$11,Assumptions!$A$9:$A$11,input!$D49)*input!AR$301</f>
        <v>58.707405086670228</v>
      </c>
      <c r="AS49" s="11">
        <f>'Final Prices IND without CO2 '!AS49+SUMIFS(Assumptions!$C$9:$C$11,Assumptions!$A$9:$A$11,input!$D49)*input!AS$301</f>
        <v>59.502826371664391</v>
      </c>
      <c r="AT49" s="11">
        <f>'Final Prices IND without CO2 '!AT49+SUMIFS(Assumptions!$C$9:$C$11,Assumptions!$A$9:$A$11,input!$D49)*input!AT$301</f>
        <v>60.194537793633963</v>
      </c>
      <c r="AU49" s="11">
        <f>'Final Prices IND without CO2 '!AU49+SUMIFS(Assumptions!$C$9:$C$11,Assumptions!$A$9:$A$11,input!$D49)*input!AU$301</f>
        <v>61.507220274150967</v>
      </c>
      <c r="AV49" s="11">
        <f>'Final Prices IND without CO2 '!AV49+SUMIFS(Assumptions!$C$9:$C$11,Assumptions!$A$9:$A$11,input!$D49)*input!AV$301</f>
        <v>63.601341121251387</v>
      </c>
      <c r="AW49" s="11">
        <f>'Final Prices IND without CO2 '!AW49+SUMIFS(Assumptions!$C$9:$C$11,Assumptions!$A$9:$A$11,input!$D49)*input!AW$301</f>
        <v>64.656886218852321</v>
      </c>
      <c r="AX49" s="11">
        <f>'Final Prices IND without CO2 '!AX49+SUMIFS(Assumptions!$C$9:$C$11,Assumptions!$A$9:$A$11,input!$D49)*input!AX$301</f>
        <v>65.388216829970744</v>
      </c>
      <c r="AY49" s="11">
        <f>'Final Prices IND without CO2 '!AY49+SUMIFS(Assumptions!$C$9:$C$11,Assumptions!$A$9:$A$11,input!$D49)*input!AY$301</f>
        <v>67.10410749216058</v>
      </c>
      <c r="AZ49" s="11">
        <f>'Final Prices IND without CO2 '!AZ49+SUMIFS(Assumptions!$C$9:$C$11,Assumptions!$A$9:$A$11,input!$D49)*input!AZ$301</f>
        <v>68.319106569113316</v>
      </c>
      <c r="BA49" s="11">
        <f>'Final Prices IND without CO2 '!BA49+SUMIFS(Assumptions!$C$9:$C$11,Assumptions!$A$9:$A$11,input!$D49)*input!BA$301</f>
        <v>69.352096272920392</v>
      </c>
      <c r="BB49" s="11">
        <f>'Final Prices IND without CO2 '!BB49+SUMIFS(Assumptions!$C$9:$C$11,Assumptions!$A$9:$A$11,input!$D49)*input!BB$301</f>
        <v>70.63382796641433</v>
      </c>
      <c r="BC49" s="11">
        <f>'Final Prices IND without CO2 '!BC49+SUMIFS(Assumptions!$C$9:$C$11,Assumptions!$A$9:$A$11,input!$D49)*input!BC$301</f>
        <v>71.954588250228724</v>
      </c>
      <c r="BD49" s="11">
        <f>'Final Prices IND without CO2 '!BD49+SUMIFS(Assumptions!$C$9:$C$11,Assumptions!$A$9:$A$11,input!$D49)*input!BD$301</f>
        <v>73.05079789451122</v>
      </c>
      <c r="BE49" s="11">
        <f>'Final Prices IND without CO2 '!BE49+SUMIFS(Assumptions!$C$9:$C$11,Assumptions!$A$9:$A$11,input!$D49)*input!BE$301</f>
        <v>74.255194035504005</v>
      </c>
      <c r="BF49" s="11">
        <f>'Final Prices IND without CO2 '!BF49+SUMIFS(Assumptions!$C$9:$C$11,Assumptions!$A$9:$A$11,input!$D49)*input!BF$301</f>
        <v>75.489602797645873</v>
      </c>
      <c r="BG49" s="11">
        <f>'Final Prices IND without CO2 '!BG49+SUMIFS(Assumptions!$C$9:$C$11,Assumptions!$A$9:$A$11,input!$D49)*input!BG$301</f>
        <v>76.653798066690285</v>
      </c>
      <c r="BH49" s="11">
        <f>'Final Prices IND without CO2 '!BH49+SUMIFS(Assumptions!$C$9:$C$11,Assumptions!$A$9:$A$11,input!$D49)*input!BH$301</f>
        <v>77.805312618379986</v>
      </c>
    </row>
    <row r="50" spans="1:60" x14ac:dyDescent="0.3">
      <c r="A50" s="9" t="s">
        <v>148</v>
      </c>
      <c r="B50" s="36" t="s">
        <v>47</v>
      </c>
      <c r="C50" s="9" t="s">
        <v>11</v>
      </c>
      <c r="D50" s="36" t="s">
        <v>82</v>
      </c>
      <c r="E50" s="36" t="s">
        <v>79</v>
      </c>
      <c r="F50" s="36" t="s">
        <v>90</v>
      </c>
      <c r="G50" s="36" t="s">
        <v>90</v>
      </c>
      <c r="H50" s="36" t="s">
        <v>80</v>
      </c>
      <c r="I50" s="9" t="s">
        <v>145</v>
      </c>
      <c r="J50" s="11">
        <f>'Final Prices IND without CO2 '!J50+SUMIFS(Assumptions!$C$9:$C$11,Assumptions!$A$9:$A$11,input!$D50)*input!J$301</f>
        <v>20.276111991541331</v>
      </c>
      <c r="K50" s="11">
        <f>'Final Prices IND without CO2 '!K50+SUMIFS(Assumptions!$C$9:$C$11,Assumptions!$A$9:$A$11,input!$D50)*input!K$301</f>
        <v>23.599515099062106</v>
      </c>
      <c r="L50" s="11">
        <f>'Final Prices IND without CO2 '!L50+SUMIFS(Assumptions!$C$9:$C$11,Assumptions!$A$9:$A$11,input!$D50)*input!L$301</f>
        <v>23.052106273495685</v>
      </c>
      <c r="M50" s="11">
        <f>'Final Prices IND without CO2 '!M50+SUMIFS(Assumptions!$C$9:$C$11,Assumptions!$A$9:$A$11,input!$D50)*input!M$301</f>
        <v>22.876398518403128</v>
      </c>
      <c r="N50" s="11">
        <f>'Final Prices IND without CO2 '!N50+SUMIFS(Assumptions!$C$9:$C$11,Assumptions!$A$9:$A$11,input!$D50)*input!N$301</f>
        <v>21.000303018265928</v>
      </c>
      <c r="O50" s="11">
        <f>'Final Prices IND without CO2 '!O50+SUMIFS(Assumptions!$C$9:$C$11,Assumptions!$A$9:$A$11,input!$D50)*input!O$301</f>
        <v>21.612412838861921</v>
      </c>
      <c r="P50" s="11">
        <f>'Final Prices IND without CO2 '!P50+SUMIFS(Assumptions!$C$9:$C$11,Assumptions!$A$9:$A$11,input!$D50)*input!P$301</f>
        <v>27.504450474191223</v>
      </c>
      <c r="Q50" s="11">
        <f>'Final Prices IND without CO2 '!Q50+SUMIFS(Assumptions!$C$9:$C$11,Assumptions!$A$9:$A$11,input!$D50)*input!Q$301</f>
        <v>24.023330817767111</v>
      </c>
      <c r="R50" s="11">
        <f>'Final Prices IND without CO2 '!R50+SUMIFS(Assumptions!$C$9:$C$11,Assumptions!$A$9:$A$11,input!$D50)*input!R$301</f>
        <v>32.852297626047843</v>
      </c>
      <c r="S50" s="11">
        <f>'Final Prices IND without CO2 '!S50+SUMIFS(Assumptions!$C$9:$C$11,Assumptions!$A$9:$A$11,input!$D50)*input!S$301</f>
        <v>32.931184250980223</v>
      </c>
      <c r="T50" s="11">
        <f>'Final Prices IND without CO2 '!T50+SUMIFS(Assumptions!$C$9:$C$11,Assumptions!$A$9:$A$11,input!$D50)*input!T$301</f>
        <v>32.95225560434308</v>
      </c>
      <c r="U50" s="11">
        <f>'Final Prices IND without CO2 '!U50+SUMIFS(Assumptions!$C$9:$C$11,Assumptions!$A$9:$A$11,input!$D50)*input!U$301</f>
        <v>33.635082207902002</v>
      </c>
      <c r="V50" s="11">
        <f>'Final Prices IND without CO2 '!V50+SUMIFS(Assumptions!$C$9:$C$11,Assumptions!$A$9:$A$11,input!$D50)*input!V$301</f>
        <v>38.75823916971558</v>
      </c>
      <c r="W50" s="11">
        <f>'Final Prices IND without CO2 '!W50+SUMIFS(Assumptions!$C$9:$C$11,Assumptions!$A$9:$A$11,input!$D50)*input!W$301</f>
        <v>35.270172929117102</v>
      </c>
      <c r="X50" s="11">
        <f>'Final Prices IND without CO2 '!X50+SUMIFS(Assumptions!$C$9:$C$11,Assumptions!$A$9:$A$11,input!$D50)*input!X$301</f>
        <v>34.414728488413672</v>
      </c>
      <c r="Y50" s="11">
        <f>'Final Prices IND without CO2 '!Y50+SUMIFS(Assumptions!$C$9:$C$11,Assumptions!$A$9:$A$11,input!$D50)*input!Y$301</f>
        <v>29.83305147777692</v>
      </c>
      <c r="Z50" s="11">
        <f>'Final Prices IND without CO2 '!Z50+SUMIFS(Assumptions!$C$9:$C$11,Assumptions!$A$9:$A$11,input!$D50)*input!Z$301</f>
        <v>21.233680441750764</v>
      </c>
      <c r="AA50" s="11">
        <f>'Final Prices IND without CO2 '!AA50+SUMIFS(Assumptions!$C$9:$C$11,Assumptions!$A$9:$A$11,input!$D50)*input!AA$301</f>
        <v>19.610549539678626</v>
      </c>
      <c r="AB50" s="11">
        <f>'Final Prices IND without CO2 '!AB50+SUMIFS(Assumptions!$C$9:$C$11,Assumptions!$A$9:$A$11,input!$D50)*input!AB$301</f>
        <v>24.714995020672784</v>
      </c>
      <c r="AC50" s="11">
        <f>'Final Prices IND without CO2 '!AC50+SUMIFS(Assumptions!$C$9:$C$11,Assumptions!$A$9:$A$11,input!$D50)*input!AC$301</f>
        <v>30.576945522769741</v>
      </c>
      <c r="AD50" s="11">
        <f>'Final Prices IND without CO2 '!AD50+SUMIFS(Assumptions!$C$9:$C$11,Assumptions!$A$9:$A$11,input!$D50)*input!AD$301</f>
        <v>28.956476959704876</v>
      </c>
      <c r="AE50" s="11">
        <f>'Final Prices IND without CO2 '!AE50+SUMIFS(Assumptions!$C$9:$C$11,Assumptions!$A$9:$A$11,input!$D50)*input!AE$301</f>
        <v>26.807438243667416</v>
      </c>
      <c r="AF50" s="11">
        <f>'Final Prices IND without CO2 '!AF50+SUMIFS(Assumptions!$C$9:$C$11,Assumptions!$A$9:$A$11,input!$D50)*input!AF$301</f>
        <v>27.190225714811643</v>
      </c>
      <c r="AG50" s="11">
        <f>'Final Prices IND without CO2 '!AG50+SUMIFS(Assumptions!$C$9:$C$11,Assumptions!$A$9:$A$11,input!$D50)*input!AG$301</f>
        <v>29.119913535889886</v>
      </c>
      <c r="AH50" s="11">
        <f>'Final Prices IND without CO2 '!AH50+SUMIFS(Assumptions!$C$9:$C$11,Assumptions!$A$9:$A$11,input!$D50)*input!AH$301</f>
        <v>31.568569648850119</v>
      </c>
      <c r="AI50" s="11">
        <f>'Final Prices IND without CO2 '!AI50+SUMIFS(Assumptions!$C$9:$C$11,Assumptions!$A$9:$A$11,input!$D50)*input!AI$301</f>
        <v>34.285267768723386</v>
      </c>
      <c r="AJ50" s="11">
        <f>'Final Prices IND without CO2 '!AJ50+SUMIFS(Assumptions!$C$9:$C$11,Assumptions!$A$9:$A$11,input!$D50)*input!AJ$301</f>
        <v>36.16050642005915</v>
      </c>
      <c r="AK50" s="11">
        <f>'Final Prices IND without CO2 '!AK50+SUMIFS(Assumptions!$C$9:$C$11,Assumptions!$A$9:$A$11,input!$D50)*input!AK$301</f>
        <v>37.791485151478476</v>
      </c>
      <c r="AL50" s="11">
        <f>'Final Prices IND without CO2 '!AL50+SUMIFS(Assumptions!$C$9:$C$11,Assumptions!$A$9:$A$11,input!$D50)*input!AL$301</f>
        <v>39.584674554429995</v>
      </c>
      <c r="AM50" s="11">
        <f>'Final Prices IND without CO2 '!AM50+SUMIFS(Assumptions!$C$9:$C$11,Assumptions!$A$9:$A$11,input!$D50)*input!AM$301</f>
        <v>41.445868939051074</v>
      </c>
      <c r="AN50" s="11">
        <f>'Final Prices IND without CO2 '!AN50+SUMIFS(Assumptions!$C$9:$C$11,Assumptions!$A$9:$A$11,input!$D50)*input!AN$301</f>
        <v>43.316856177602368</v>
      </c>
      <c r="AO50" s="11">
        <f>'Final Prices IND without CO2 '!AO50+SUMIFS(Assumptions!$C$9:$C$11,Assumptions!$A$9:$A$11,input!$D50)*input!AO$301</f>
        <v>43.91809802305724</v>
      </c>
      <c r="AP50" s="11">
        <f>'Final Prices IND without CO2 '!AP50+SUMIFS(Assumptions!$C$9:$C$11,Assumptions!$A$9:$A$11,input!$D50)*input!AP$301</f>
        <v>44.161382839811914</v>
      </c>
      <c r="AQ50" s="11">
        <f>'Final Prices IND without CO2 '!AQ50+SUMIFS(Assumptions!$C$9:$C$11,Assumptions!$A$9:$A$11,input!$D50)*input!AQ$301</f>
        <v>44.666205450572043</v>
      </c>
      <c r="AR50" s="11">
        <f>'Final Prices IND without CO2 '!AR50+SUMIFS(Assumptions!$C$9:$C$11,Assumptions!$A$9:$A$11,input!$D50)*input!AR$301</f>
        <v>45.418048931806602</v>
      </c>
      <c r="AS50" s="11">
        <f>'Final Prices IND without CO2 '!AS50+SUMIFS(Assumptions!$C$9:$C$11,Assumptions!$A$9:$A$11,input!$D50)*input!AS$301</f>
        <v>45.98842259626467</v>
      </c>
      <c r="AT50" s="11">
        <f>'Final Prices IND without CO2 '!AT50+SUMIFS(Assumptions!$C$9:$C$11,Assumptions!$A$9:$A$11,input!$D50)*input!AT$301</f>
        <v>46.484120543467817</v>
      </c>
      <c r="AU50" s="11">
        <f>'Final Prices IND without CO2 '!AU50+SUMIFS(Assumptions!$C$9:$C$11,Assumptions!$A$9:$A$11,input!$D50)*input!AU$301</f>
        <v>47.426073207027315</v>
      </c>
      <c r="AV50" s="11">
        <f>'Final Prices IND without CO2 '!AV50+SUMIFS(Assumptions!$C$9:$C$11,Assumptions!$A$9:$A$11,input!$D50)*input!AV$301</f>
        <v>48.929473482036634</v>
      </c>
      <c r="AW50" s="11">
        <f>'Final Prices IND without CO2 '!AW50+SUMIFS(Assumptions!$C$9:$C$11,Assumptions!$A$9:$A$11,input!$D50)*input!AW$301</f>
        <v>49.686667395022049</v>
      </c>
      <c r="AX50" s="11">
        <f>'Final Prices IND without CO2 '!AX50+SUMIFS(Assumptions!$C$9:$C$11,Assumptions!$A$9:$A$11,input!$D50)*input!AX$301</f>
        <v>50.2109559327873</v>
      </c>
      <c r="AY50" s="11">
        <f>'Final Prices IND without CO2 '!AY50+SUMIFS(Assumptions!$C$9:$C$11,Assumptions!$A$9:$A$11,input!$D50)*input!AY$301</f>
        <v>51.435097441433896</v>
      </c>
      <c r="AZ50" s="11">
        <f>'Final Prices IND without CO2 '!AZ50+SUMIFS(Assumptions!$C$9:$C$11,Assumptions!$A$9:$A$11,input!$D50)*input!AZ$301</f>
        <v>52.300869905945135</v>
      </c>
      <c r="BA50" s="11">
        <f>'Final Prices IND without CO2 '!BA50+SUMIFS(Assumptions!$C$9:$C$11,Assumptions!$A$9:$A$11,input!$D50)*input!BA$301</f>
        <v>53.033318675654812</v>
      </c>
      <c r="BB50" s="11">
        <f>'Final Prices IND without CO2 '!BB50+SUMIFS(Assumptions!$C$9:$C$11,Assumptions!$A$9:$A$11,input!$D50)*input!BB$301</f>
        <v>53.9416991661232</v>
      </c>
      <c r="BC50" s="11">
        <f>'Final Prices IND without CO2 '!BC50+SUMIFS(Assumptions!$C$9:$C$11,Assumptions!$A$9:$A$11,input!$D50)*input!BC$301</f>
        <v>54.875654442675859</v>
      </c>
      <c r="BD50" s="11">
        <f>'Final Prices IND without CO2 '!BD50+SUMIFS(Assumptions!$C$9:$C$11,Assumptions!$A$9:$A$11,input!$D50)*input!BD$301</f>
        <v>55.647258615478108</v>
      </c>
      <c r="BE50" s="11">
        <f>'Final Prices IND without CO2 '!BE50+SUMIFS(Assumptions!$C$9:$C$11,Assumptions!$A$9:$A$11,input!$D50)*input!BE$301</f>
        <v>56.493642373436607</v>
      </c>
      <c r="BF50" s="11">
        <f>'Final Prices IND without CO2 '!BF50+SUMIFS(Assumptions!$C$9:$C$11,Assumptions!$A$9:$A$11,input!$D50)*input!BF$301</f>
        <v>57.359528985900205</v>
      </c>
      <c r="BG50" s="11">
        <f>'Final Prices IND without CO2 '!BG50+SUMIFS(Assumptions!$C$9:$C$11,Assumptions!$A$9:$A$11,input!$D50)*input!BG$301</f>
        <v>58.173000231325155</v>
      </c>
      <c r="BH50" s="11">
        <f>'Final Prices IND without CO2 '!BH50+SUMIFS(Assumptions!$C$9:$C$11,Assumptions!$A$9:$A$11,input!$D50)*input!BH$301</f>
        <v>58.975254562726171</v>
      </c>
    </row>
    <row r="51" spans="1:60" x14ac:dyDescent="0.3">
      <c r="A51" s="9" t="s">
        <v>148</v>
      </c>
      <c r="B51" s="36" t="s">
        <v>47</v>
      </c>
      <c r="C51" s="9" t="s">
        <v>13</v>
      </c>
      <c r="D51" s="36" t="s">
        <v>82</v>
      </c>
      <c r="E51" s="36" t="s">
        <v>79</v>
      </c>
      <c r="F51" s="36" t="s">
        <v>90</v>
      </c>
      <c r="G51" s="36" t="s">
        <v>90</v>
      </c>
      <c r="H51" s="36" t="s">
        <v>80</v>
      </c>
      <c r="I51" s="9" t="s">
        <v>145</v>
      </c>
      <c r="J51" s="11">
        <f>'Final Prices IND without CO2 '!J51+SUMIFS(Assumptions!$C$9:$C$11,Assumptions!$A$9:$A$11,input!$D51)*input!J$301</f>
        <v>28.001550953245751</v>
      </c>
      <c r="K51" s="11">
        <f>'Final Prices IND without CO2 '!K51+SUMIFS(Assumptions!$C$9:$C$11,Assumptions!$A$9:$A$11,input!$D51)*input!K$301</f>
        <v>27.793256409351834</v>
      </c>
      <c r="L51" s="11">
        <f>'Final Prices IND without CO2 '!L51+SUMIFS(Assumptions!$C$9:$C$11,Assumptions!$A$9:$A$11,input!$D51)*input!L$301</f>
        <v>26.167988129088396</v>
      </c>
      <c r="M51" s="11">
        <f>'Final Prices IND without CO2 '!M51+SUMIFS(Assumptions!$C$9:$C$11,Assumptions!$A$9:$A$11,input!$D51)*input!M$301</f>
        <v>26.333014561682926</v>
      </c>
      <c r="N51" s="11">
        <f>'Final Prices IND without CO2 '!N51+SUMIFS(Assumptions!$C$9:$C$11,Assumptions!$A$9:$A$11,input!$D51)*input!N$301</f>
        <v>25.000615887060096</v>
      </c>
      <c r="O51" s="11">
        <f>'Final Prices IND without CO2 '!O51+SUMIFS(Assumptions!$C$9:$C$11,Assumptions!$A$9:$A$11,input!$D51)*input!O$301</f>
        <v>30.781881689117633</v>
      </c>
      <c r="P51" s="11">
        <f>'Final Prices IND without CO2 '!P51+SUMIFS(Assumptions!$C$9:$C$11,Assumptions!$A$9:$A$11,input!$D51)*input!P$301</f>
        <v>42.467775078760347</v>
      </c>
      <c r="Q51" s="11">
        <f>'Final Prices IND without CO2 '!Q51+SUMIFS(Assumptions!$C$9:$C$11,Assumptions!$A$9:$A$11,input!$D51)*input!Q$301</f>
        <v>33.219494219085512</v>
      </c>
      <c r="R51" s="11">
        <f>'Final Prices IND without CO2 '!R51+SUMIFS(Assumptions!$C$9:$C$11,Assumptions!$A$9:$A$11,input!$D51)*input!R$301</f>
        <v>45.578646868146805</v>
      </c>
      <c r="S51" s="11">
        <f>'Final Prices IND without CO2 '!S51+SUMIFS(Assumptions!$C$9:$C$11,Assumptions!$A$9:$A$11,input!$D51)*input!S$301</f>
        <v>41.659820913450524</v>
      </c>
      <c r="T51" s="11">
        <f>'Final Prices IND without CO2 '!T51+SUMIFS(Assumptions!$C$9:$C$11,Assumptions!$A$9:$A$11,input!$D51)*input!T$301</f>
        <v>41.597735544611524</v>
      </c>
      <c r="U51" s="11">
        <f>'Final Prices IND without CO2 '!U51+SUMIFS(Assumptions!$C$9:$C$11,Assumptions!$A$9:$A$11,input!$D51)*input!U$301</f>
        <v>41.758236722834518</v>
      </c>
      <c r="V51" s="11">
        <f>'Final Prices IND without CO2 '!V51+SUMIFS(Assumptions!$C$9:$C$11,Assumptions!$A$9:$A$11,input!$D51)*input!V$301</f>
        <v>41.752625359484412</v>
      </c>
      <c r="W51" s="11">
        <f>'Final Prices IND without CO2 '!W51+SUMIFS(Assumptions!$C$9:$C$11,Assumptions!$A$9:$A$11,input!$D51)*input!W$301</f>
        <v>39.426923396595498</v>
      </c>
      <c r="X51" s="11">
        <f>'Final Prices IND without CO2 '!X51+SUMIFS(Assumptions!$C$9:$C$11,Assumptions!$A$9:$A$11,input!$D51)*input!X$301</f>
        <v>38.054555478081781</v>
      </c>
      <c r="Y51" s="11">
        <f>'Final Prices IND without CO2 '!Y51+SUMIFS(Assumptions!$C$9:$C$11,Assumptions!$A$9:$A$11,input!$D51)*input!Y$301</f>
        <v>35.821368587831067</v>
      </c>
      <c r="Z51" s="11">
        <f>'Final Prices IND without CO2 '!Z51+SUMIFS(Assumptions!$C$9:$C$11,Assumptions!$A$9:$A$11,input!$D51)*input!Z$301</f>
        <v>31.446197944303638</v>
      </c>
      <c r="AA51" s="11">
        <f>'Final Prices IND without CO2 '!AA51+SUMIFS(Assumptions!$C$9:$C$11,Assumptions!$A$9:$A$11,input!$D51)*input!AA$301</f>
        <v>28.935898315846341</v>
      </c>
      <c r="AB51" s="11">
        <f>'Final Prices IND without CO2 '!AB51+SUMIFS(Assumptions!$C$9:$C$11,Assumptions!$A$9:$A$11,input!$D51)*input!AB$301</f>
        <v>35.845156984590218</v>
      </c>
      <c r="AC51" s="11">
        <f>'Final Prices IND without CO2 '!AC51+SUMIFS(Assumptions!$C$9:$C$11,Assumptions!$A$9:$A$11,input!$D51)*input!AC$301</f>
        <v>44.548052501162196</v>
      </c>
      <c r="AD51" s="11">
        <f>'Final Prices IND without CO2 '!AD51+SUMIFS(Assumptions!$C$9:$C$11,Assumptions!$A$9:$A$11,input!$D51)*input!AD$301</f>
        <v>42.105542682941767</v>
      </c>
      <c r="AE51" s="11">
        <f>'Final Prices IND without CO2 '!AE51+SUMIFS(Assumptions!$C$9:$C$11,Assumptions!$A$9:$A$11,input!$D51)*input!AE$301</f>
        <v>38.858709413283862</v>
      </c>
      <c r="AF51" s="11">
        <f>'Final Prices IND without CO2 '!AF51+SUMIFS(Assumptions!$C$9:$C$11,Assumptions!$A$9:$A$11,input!$D51)*input!AF$301</f>
        <v>38.980290534085015</v>
      </c>
      <c r="AG51" s="11">
        <f>'Final Prices IND without CO2 '!AG51+SUMIFS(Assumptions!$C$9:$C$11,Assumptions!$A$9:$A$11,input!$D51)*input!AG$301</f>
        <v>41.449526556764567</v>
      </c>
      <c r="AH51" s="11">
        <f>'Final Prices IND without CO2 '!AH51+SUMIFS(Assumptions!$C$9:$C$11,Assumptions!$A$9:$A$11,input!$D51)*input!AH$301</f>
        <v>44.590328616239191</v>
      </c>
      <c r="AI51" s="11">
        <f>'Final Prices IND without CO2 '!AI51+SUMIFS(Assumptions!$C$9:$C$11,Assumptions!$A$9:$A$11,input!$D51)*input!AI$301</f>
        <v>48.15523820921257</v>
      </c>
      <c r="AJ51" s="11">
        <f>'Final Prices IND without CO2 '!AJ51+SUMIFS(Assumptions!$C$9:$C$11,Assumptions!$A$9:$A$11,input!$D51)*input!AJ$301</f>
        <v>50.473024406196757</v>
      </c>
      <c r="AK51" s="11">
        <f>'Final Prices IND without CO2 '!AK51+SUMIFS(Assumptions!$C$9:$C$11,Assumptions!$A$9:$A$11,input!$D51)*input!AK$301</f>
        <v>52.442504385175233</v>
      </c>
      <c r="AL51" s="11">
        <f>'Final Prices IND without CO2 '!AL51+SUMIFS(Assumptions!$C$9:$C$11,Assumptions!$A$9:$A$11,input!$D51)*input!AL$301</f>
        <v>54.675490039672781</v>
      </c>
      <c r="AM51" s="11">
        <f>'Final Prices IND without CO2 '!AM51+SUMIFS(Assumptions!$C$9:$C$11,Assumptions!$A$9:$A$11,input!$D51)*input!AM$301</f>
        <v>57.029878541229301</v>
      </c>
      <c r="AN51" s="11">
        <f>'Final Prices IND without CO2 '!AN51+SUMIFS(Assumptions!$C$9:$C$11,Assumptions!$A$9:$A$11,input!$D51)*input!AN$301</f>
        <v>59.417438846149061</v>
      </c>
      <c r="AO51" s="11">
        <f>'Final Prices IND without CO2 '!AO51+SUMIFS(Assumptions!$C$9:$C$11,Assumptions!$A$9:$A$11,input!$D51)*input!AO$301</f>
        <v>60.324873651267893</v>
      </c>
      <c r="AP51" s="11">
        <f>'Final Prices IND without CO2 '!AP51+SUMIFS(Assumptions!$C$9:$C$11,Assumptions!$A$9:$A$11,input!$D51)*input!AP$301</f>
        <v>60.693448194672143</v>
      </c>
      <c r="AQ51" s="11">
        <f>'Final Prices IND without CO2 '!AQ51+SUMIFS(Assumptions!$C$9:$C$11,Assumptions!$A$9:$A$11,input!$D51)*input!AQ$301</f>
        <v>61.455953902306938</v>
      </c>
      <c r="AR51" s="11">
        <f>'Final Prices IND without CO2 '!AR51+SUMIFS(Assumptions!$C$9:$C$11,Assumptions!$A$9:$A$11,input!$D51)*input!AR$301</f>
        <v>62.590866255977062</v>
      </c>
      <c r="AS51" s="11">
        <f>'Final Prices IND without CO2 '!AS51+SUMIFS(Assumptions!$C$9:$C$11,Assumptions!$A$9:$A$11,input!$D51)*input!AS$301</f>
        <v>63.452051727393226</v>
      </c>
      <c r="AT51" s="11">
        <f>'Final Prices IND without CO2 '!AT51+SUMIFS(Assumptions!$C$9:$C$11,Assumptions!$A$9:$A$11,input!$D51)*input!AT$301</f>
        <v>64.201042878271096</v>
      </c>
      <c r="AU51" s="11">
        <f>'Final Prices IND without CO2 '!AU51+SUMIFS(Assumptions!$C$9:$C$11,Assumptions!$A$9:$A$11,input!$D51)*input!AU$301</f>
        <v>65.622061295584544</v>
      </c>
      <c r="AV51" s="11">
        <f>'Final Prices IND without CO2 '!AV51+SUMIFS(Assumptions!$C$9:$C$11,Assumptions!$A$9:$A$11,input!$D51)*input!AV$301</f>
        <v>67.888804531376593</v>
      </c>
      <c r="AW51" s="11">
        <f>'Final Prices IND without CO2 '!AW51+SUMIFS(Assumptions!$C$9:$C$11,Assumptions!$A$9:$A$11,input!$D51)*input!AW$301</f>
        <v>69.031534833946779</v>
      </c>
      <c r="AX51" s="11">
        <f>'Final Prices IND without CO2 '!AX51+SUMIFS(Assumptions!$C$9:$C$11,Assumptions!$A$9:$A$11,input!$D51)*input!AX$301</f>
        <v>69.823367988823534</v>
      </c>
      <c r="AY51" s="11">
        <f>'Final Prices IND without CO2 '!AY51+SUMIFS(Assumptions!$C$9:$C$11,Assumptions!$A$9:$A$11,input!$D51)*input!AY$301</f>
        <v>71.682959272816021</v>
      </c>
      <c r="AZ51" s="11">
        <f>'Final Prices IND without CO2 '!AZ51+SUMIFS(Assumptions!$C$9:$C$11,Assumptions!$A$9:$A$11,input!$D51)*input!AZ$301</f>
        <v>73.000010546497194</v>
      </c>
      <c r="BA51" s="11">
        <f>'Final Prices IND without CO2 '!BA51+SUMIFS(Assumptions!$C$9:$C$11,Assumptions!$A$9:$A$11,input!$D51)*input!BA$301</f>
        <v>74.120825351366022</v>
      </c>
      <c r="BB51" s="11">
        <f>'Final Prices IND without CO2 '!BB51+SUMIFS(Assumptions!$C$9:$C$11,Assumptions!$A$9:$A$11,input!$D51)*input!BB$301</f>
        <v>75.511659012071206</v>
      </c>
      <c r="BC51" s="11">
        <f>'Final Prices IND without CO2 '!BC51+SUMIFS(Assumptions!$C$9:$C$11,Assumptions!$A$9:$A$11,input!$D51)*input!BC$301</f>
        <v>76.945452779847372</v>
      </c>
      <c r="BD51" s="11">
        <f>'Final Prices IND without CO2 '!BD51+SUMIFS(Assumptions!$C$9:$C$11,Assumptions!$A$9:$A$11,input!$D51)*input!BD$301</f>
        <v>78.136519746723593</v>
      </c>
      <c r="BE51" s="11">
        <f>'Final Prices IND without CO2 '!BE51+SUMIFS(Assumptions!$C$9:$C$11,Assumptions!$A$9:$A$11,input!$D51)*input!BE$301</f>
        <v>79.445535492416397</v>
      </c>
      <c r="BF51" s="11">
        <f>'Final Prices IND without CO2 '!BF51+SUMIFS(Assumptions!$C$9:$C$11,Assumptions!$A$9:$A$11,input!$D51)*input!BF$301</f>
        <v>80.787635059261717</v>
      </c>
      <c r="BG51" s="11">
        <f>'Final Prices IND without CO2 '!BG51+SUMIFS(Assumptions!$C$9:$C$11,Assumptions!$A$9:$A$11,input!$D51)*input!BG$301</f>
        <v>82.054320103657062</v>
      </c>
      <c r="BH51" s="11">
        <f>'Final Prices IND without CO2 '!BH51+SUMIFS(Assumptions!$C$9:$C$11,Assumptions!$A$9:$A$11,input!$D51)*input!BH$301</f>
        <v>83.307896673075476</v>
      </c>
    </row>
    <row r="52" spans="1:60" x14ac:dyDescent="0.3">
      <c r="A52" s="9" t="s">
        <v>148</v>
      </c>
      <c r="B52" s="36" t="s">
        <v>47</v>
      </c>
      <c r="C52" s="9" t="s">
        <v>15</v>
      </c>
      <c r="D52" s="36" t="s">
        <v>82</v>
      </c>
      <c r="E52" s="36" t="s">
        <v>79</v>
      </c>
      <c r="F52" s="36" t="s">
        <v>90</v>
      </c>
      <c r="G52" s="36" t="s">
        <v>90</v>
      </c>
      <c r="H52" s="36" t="s">
        <v>80</v>
      </c>
      <c r="I52" s="9" t="s">
        <v>145</v>
      </c>
      <c r="J52" s="11">
        <f>'Final Prices IND without CO2 '!J52+SUMIFS(Assumptions!$C$9:$C$11,Assumptions!$A$9:$A$11,input!$D52)*input!J$301</f>
        <v>23.510632684861843</v>
      </c>
      <c r="K52" s="11">
        <f>'Final Prices IND without CO2 '!K52+SUMIFS(Assumptions!$C$9:$C$11,Assumptions!$A$9:$A$11,input!$D52)*input!K$301</f>
        <v>26.365207367277396</v>
      </c>
      <c r="L52" s="11">
        <f>'Final Prices IND without CO2 '!L52+SUMIFS(Assumptions!$C$9:$C$11,Assumptions!$A$9:$A$11,input!$D52)*input!L$301</f>
        <v>22.743205928925672</v>
      </c>
      <c r="M52" s="11">
        <f>'Final Prices IND without CO2 '!M52+SUMIFS(Assumptions!$C$9:$C$11,Assumptions!$A$9:$A$11,input!$D52)*input!M$301</f>
        <v>24.61705134719239</v>
      </c>
      <c r="N52" s="11">
        <f>'Final Prices IND without CO2 '!N52+SUMIFS(Assumptions!$C$9:$C$11,Assumptions!$A$9:$A$11,input!$D52)*input!N$301</f>
        <v>23.774837823405271</v>
      </c>
      <c r="O52" s="11">
        <f>'Final Prices IND without CO2 '!O52+SUMIFS(Assumptions!$C$9:$C$11,Assumptions!$A$9:$A$11,input!$D52)*input!O$301</f>
        <v>29.430230368451223</v>
      </c>
      <c r="P52" s="11">
        <f>'Final Prices IND without CO2 '!P52+SUMIFS(Assumptions!$C$9:$C$11,Assumptions!$A$9:$A$11,input!$D52)*input!P$301</f>
        <v>39.305595818766342</v>
      </c>
      <c r="Q52" s="11">
        <f>'Final Prices IND without CO2 '!Q52+SUMIFS(Assumptions!$C$9:$C$11,Assumptions!$A$9:$A$11,input!$D52)*input!Q$301</f>
        <v>38.599597564700737</v>
      </c>
      <c r="R52" s="11">
        <f>'Final Prices IND without CO2 '!R52+SUMIFS(Assumptions!$C$9:$C$11,Assumptions!$A$9:$A$11,input!$D52)*input!R$301</f>
        <v>48.136709789053583</v>
      </c>
      <c r="S52" s="11">
        <f>'Final Prices IND without CO2 '!S52+SUMIFS(Assumptions!$C$9:$C$11,Assumptions!$A$9:$A$11,input!$D52)*input!S$301</f>
        <v>44.901322125765944</v>
      </c>
      <c r="T52" s="11">
        <f>'Final Prices IND without CO2 '!T52+SUMIFS(Assumptions!$C$9:$C$11,Assumptions!$A$9:$A$11,input!$D52)*input!T$301</f>
        <v>43.945393922671904</v>
      </c>
      <c r="U52" s="11">
        <f>'Final Prices IND without CO2 '!U52+SUMIFS(Assumptions!$C$9:$C$11,Assumptions!$A$9:$A$11,input!$D52)*input!U$301</f>
        <v>46.108783152193112</v>
      </c>
      <c r="V52" s="11">
        <f>'Final Prices IND without CO2 '!V52+SUMIFS(Assumptions!$C$9:$C$11,Assumptions!$A$9:$A$11,input!$D52)*input!V$301</f>
        <v>48.228334717196525</v>
      </c>
      <c r="W52" s="11">
        <f>'Final Prices IND without CO2 '!W52+SUMIFS(Assumptions!$C$9:$C$11,Assumptions!$A$9:$A$11,input!$D52)*input!W$301</f>
        <v>48.144905002114903</v>
      </c>
      <c r="X52" s="11">
        <f>'Final Prices IND without CO2 '!X52+SUMIFS(Assumptions!$C$9:$C$11,Assumptions!$A$9:$A$11,input!$D52)*input!X$301</f>
        <v>45.902341996942184</v>
      </c>
      <c r="Y52" s="11">
        <f>'Final Prices IND without CO2 '!Y52+SUMIFS(Assumptions!$C$9:$C$11,Assumptions!$A$9:$A$11,input!$D52)*input!Y$301</f>
        <v>44.52603356095743</v>
      </c>
      <c r="Z52" s="11">
        <f>'Final Prices IND without CO2 '!Z52+SUMIFS(Assumptions!$C$9:$C$11,Assumptions!$A$9:$A$11,input!$D52)*input!Z$301</f>
        <v>38.19794944713076</v>
      </c>
      <c r="AA52" s="11">
        <f>'Final Prices IND without CO2 '!AA52+SUMIFS(Assumptions!$C$9:$C$11,Assumptions!$A$9:$A$11,input!$D52)*input!AA$301</f>
        <v>37.712898605758532</v>
      </c>
      <c r="AB52" s="11">
        <f>'Final Prices IND without CO2 '!AB52+SUMIFS(Assumptions!$C$9:$C$11,Assumptions!$A$9:$A$11,input!$D52)*input!AB$301</f>
        <v>46.320843967336913</v>
      </c>
      <c r="AC52" s="11">
        <f>'Final Prices IND without CO2 '!AC52+SUMIFS(Assumptions!$C$9:$C$11,Assumptions!$A$9:$A$11,input!$D52)*input!AC$301</f>
        <v>57.697631454512376</v>
      </c>
      <c r="AD52" s="11">
        <f>'Final Prices IND without CO2 '!AD52+SUMIFS(Assumptions!$C$9:$C$11,Assumptions!$A$9:$A$11,input!$D52)*input!AD$301</f>
        <v>54.481417991742028</v>
      </c>
      <c r="AE52" s="11">
        <f>'Final Prices IND without CO2 '!AE52+SUMIFS(Assumptions!$C$9:$C$11,Assumptions!$A$9:$A$11,input!$D52)*input!AE$301</f>
        <v>50.201342604640203</v>
      </c>
      <c r="AF52" s="11">
        <f>'Final Prices IND without CO2 '!AF52+SUMIFS(Assumptions!$C$9:$C$11,Assumptions!$A$9:$A$11,input!$D52)*input!AF$301</f>
        <v>50.077076812074715</v>
      </c>
      <c r="AG52" s="11">
        <f>'Final Prices IND without CO2 '!AG52+SUMIFS(Assumptions!$C$9:$C$11,Assumptions!$A$9:$A$11,input!$D52)*input!AG$301</f>
        <v>53.054134561913571</v>
      </c>
      <c r="AH52" s="11">
        <f>'Final Prices IND without CO2 '!AH52+SUMIFS(Assumptions!$C$9:$C$11,Assumptions!$A$9:$A$11,input!$D52)*input!AH$301</f>
        <v>56.846383051868493</v>
      </c>
      <c r="AI52" s="11">
        <f>'Final Prices IND without CO2 '!AI52+SUMIFS(Assumptions!$C$9:$C$11,Assumptions!$A$9:$A$11,input!$D52)*input!AI$301</f>
        <v>61.209627648068</v>
      </c>
      <c r="AJ52" s="11">
        <f>'Final Prices IND without CO2 '!AJ52+SUMIFS(Assumptions!$C$9:$C$11,Assumptions!$A$9:$A$11,input!$D52)*input!AJ$301</f>
        <v>63.943938741834899</v>
      </c>
      <c r="AK52" s="11">
        <f>'Final Prices IND without CO2 '!AK52+SUMIFS(Assumptions!$C$9:$C$11,Assumptions!$A$9:$A$11,input!$D52)*input!AK$301</f>
        <v>66.232015442423972</v>
      </c>
      <c r="AL52" s="11">
        <f>'Final Prices IND without CO2 '!AL52+SUMIFS(Assumptions!$C$9:$C$11,Assumptions!$A$9:$A$11,input!$D52)*input!AL$301</f>
        <v>68.878936480999258</v>
      </c>
      <c r="AM52" s="11">
        <f>'Final Prices IND without CO2 '!AM52+SUMIFS(Assumptions!$C$9:$C$11,Assumptions!$A$9:$A$11,input!$D52)*input!AM$301</f>
        <v>71.697518334592971</v>
      </c>
      <c r="AN52" s="11">
        <f>'Final Prices IND without CO2 '!AN52+SUMIFS(Assumptions!$C$9:$C$11,Assumptions!$A$9:$A$11,input!$D52)*input!AN$301</f>
        <v>74.571276213684328</v>
      </c>
      <c r="AO52" s="11">
        <f>'Final Prices IND without CO2 '!AO52+SUMIFS(Assumptions!$C$9:$C$11,Assumptions!$A$9:$A$11,input!$D52)*input!AO$301</f>
        <v>75.766899242133505</v>
      </c>
      <c r="AP52" s="11">
        <f>'Final Prices IND without CO2 '!AP52+SUMIFS(Assumptions!$C$9:$C$11,Assumptions!$A$9:$A$11,input!$D52)*input!AP$301</f>
        <v>76.253396234715922</v>
      </c>
      <c r="AQ52" s="11">
        <f>'Final Prices IND without CO2 '!AQ52+SUMIFS(Assumptions!$C$9:$C$11,Assumptions!$A$9:$A$11,input!$D52)*input!AQ$301</f>
        <v>77.258432776345302</v>
      </c>
      <c r="AR52" s="11">
        <f>'Final Prices IND without CO2 '!AR52+SUMIFS(Assumptions!$C$9:$C$11,Assumptions!$A$9:$A$11,input!$D52)*input!AR$301</f>
        <v>78.753888814238351</v>
      </c>
      <c r="AS52" s="11">
        <f>'Final Prices IND without CO2 '!AS52+SUMIFS(Assumptions!$C$9:$C$11,Assumptions!$A$9:$A$11,input!$D52)*input!AS$301</f>
        <v>79.888785797711222</v>
      </c>
      <c r="AT52" s="11">
        <f>'Final Prices IND without CO2 '!AT52+SUMIFS(Assumptions!$C$9:$C$11,Assumptions!$A$9:$A$11,input!$D52)*input!AT$301</f>
        <v>80.876176023567112</v>
      </c>
      <c r="AU52" s="11">
        <f>'Final Prices IND without CO2 '!AU52+SUMIFS(Assumptions!$C$9:$C$11,Assumptions!$A$9:$A$11,input!$D52)*input!AU$301</f>
        <v>82.748090204729252</v>
      </c>
      <c r="AV52" s="11">
        <f>'Final Prices IND without CO2 '!AV52+SUMIFS(Assumptions!$C$9:$C$11,Assumptions!$A$9:$A$11,input!$D52)*input!AV$301</f>
        <v>85.733290363571186</v>
      </c>
      <c r="AW52" s="11">
        <f>'Final Prices IND without CO2 '!AW52+SUMIFS(Assumptions!$C$9:$C$11,Assumptions!$A$9:$A$11,input!$D52)*input!AW$301</f>
        <v>87.238886772748046</v>
      </c>
      <c r="AX52" s="11">
        <f>'Final Prices IND without CO2 '!AX52+SUMIFS(Assumptions!$C$9:$C$11,Assumptions!$A$9:$A$11,input!$D52)*input!AX$301</f>
        <v>88.282532405454404</v>
      </c>
      <c r="AY52" s="11">
        <f>'Final Prices IND without CO2 '!AY52+SUMIFS(Assumptions!$C$9:$C$11,Assumptions!$A$9:$A$11,input!$D52)*input!AY$301</f>
        <v>90.740207792927919</v>
      </c>
      <c r="AZ52" s="11">
        <f>'Final Prices IND without CO2 '!AZ52+SUMIFS(Assumptions!$C$9:$C$11,Assumptions!$A$9:$A$11,input!$D52)*input!AZ$301</f>
        <v>92.482001811785082</v>
      </c>
      <c r="BA52" s="11">
        <f>'Final Prices IND without CO2 '!BA52+SUMIFS(Assumptions!$C$9:$C$11,Assumptions!$A$9:$A$11,input!$D52)*input!BA$301</f>
        <v>93.968345980220931</v>
      </c>
      <c r="BB52" s="11">
        <f>'Final Prices IND without CO2 '!BB52+SUMIFS(Assumptions!$C$9:$C$11,Assumptions!$A$9:$A$11,input!$D52)*input!BB$301</f>
        <v>95.813263634637835</v>
      </c>
      <c r="BC52" s="11">
        <f>'Final Prices IND without CO2 '!BC52+SUMIFS(Assumptions!$C$9:$C$11,Assumptions!$A$9:$A$11,input!$D52)*input!BC$301</f>
        <v>97.71750442672176</v>
      </c>
      <c r="BD52" s="11">
        <f>'Final Prices IND without CO2 '!BD52+SUMIFS(Assumptions!$C$9:$C$11,Assumptions!$A$9:$A$11,input!$D52)*input!BD$301</f>
        <v>99.30336896670417</v>
      </c>
      <c r="BE52" s="11">
        <f>'Final Prices IND without CO2 '!BE52+SUMIFS(Assumptions!$C$9:$C$11,Assumptions!$A$9:$A$11,input!$D52)*input!BE$301</f>
        <v>101.04781304735091</v>
      </c>
      <c r="BF52" s="11">
        <f>'Final Prices IND without CO2 '!BF52+SUMIFS(Assumptions!$C$9:$C$11,Assumptions!$A$9:$A$11,input!$D52)*input!BF$301</f>
        <v>102.83812332877578</v>
      </c>
      <c r="BG52" s="11">
        <f>'Final Prices IND without CO2 '!BG52+SUMIFS(Assumptions!$C$9:$C$11,Assumptions!$A$9:$A$11,input!$D52)*input!BG$301</f>
        <v>104.53137232701732</v>
      </c>
      <c r="BH52" s="11">
        <f>'Final Prices IND without CO2 '!BH52+SUMIFS(Assumptions!$C$9:$C$11,Assumptions!$A$9:$A$11,input!$D52)*input!BH$301</f>
        <v>106.20973251676017</v>
      </c>
    </row>
    <row r="53" spans="1:60" x14ac:dyDescent="0.3">
      <c r="A53" s="9" t="s">
        <v>148</v>
      </c>
      <c r="B53" s="36" t="s">
        <v>47</v>
      </c>
      <c r="C53" s="9" t="s">
        <v>17</v>
      </c>
      <c r="D53" s="36" t="s">
        <v>82</v>
      </c>
      <c r="E53" s="36" t="s">
        <v>79</v>
      </c>
      <c r="F53" s="36" t="s">
        <v>90</v>
      </c>
      <c r="G53" s="36" t="s">
        <v>90</v>
      </c>
      <c r="H53" s="36" t="s">
        <v>80</v>
      </c>
      <c r="I53" s="9" t="s">
        <v>145</v>
      </c>
      <c r="J53" s="11">
        <f>'Final Prices IND without CO2 '!J53+SUMIFS(Assumptions!$C$9:$C$11,Assumptions!$A$9:$A$11,input!$D53)*input!J$301</f>
        <v>24.738126764262248</v>
      </c>
      <c r="K53" s="11">
        <f>'Final Prices IND without CO2 '!K53+SUMIFS(Assumptions!$C$9:$C$11,Assumptions!$A$9:$A$11,input!$D53)*input!K$301</f>
        <v>37.114592653091798</v>
      </c>
      <c r="L53" s="11">
        <f>'Final Prices IND without CO2 '!L53+SUMIFS(Assumptions!$C$9:$C$11,Assumptions!$A$9:$A$11,input!$D53)*input!L$301</f>
        <v>29.316544325306221</v>
      </c>
      <c r="M53" s="11">
        <f>'Final Prices IND without CO2 '!M53+SUMIFS(Assumptions!$C$9:$C$11,Assumptions!$A$9:$A$11,input!$D53)*input!M$301</f>
        <v>32.907184700389152</v>
      </c>
      <c r="N53" s="11">
        <f>'Final Prices IND without CO2 '!N53+SUMIFS(Assumptions!$C$9:$C$11,Assumptions!$A$9:$A$11,input!$D53)*input!N$301</f>
        <v>30.635004749587377</v>
      </c>
      <c r="O53" s="11">
        <f>'Final Prices IND without CO2 '!O53+SUMIFS(Assumptions!$C$9:$C$11,Assumptions!$A$9:$A$11,input!$D53)*input!O$301</f>
        <v>36.062631225136442</v>
      </c>
      <c r="P53" s="11">
        <f>'Final Prices IND without CO2 '!P53+SUMIFS(Assumptions!$C$9:$C$11,Assumptions!$A$9:$A$11,input!$D53)*input!P$301</f>
        <v>49.814397448086233</v>
      </c>
      <c r="Q53" s="11">
        <f>'Final Prices IND without CO2 '!Q53+SUMIFS(Assumptions!$C$9:$C$11,Assumptions!$A$9:$A$11,input!$D53)*input!Q$301</f>
        <v>45.643456972301784</v>
      </c>
      <c r="R53" s="11">
        <f>'Final Prices IND without CO2 '!R53+SUMIFS(Assumptions!$C$9:$C$11,Assumptions!$A$9:$A$11,input!$D53)*input!R$301</f>
        <v>52.509634464563788</v>
      </c>
      <c r="S53" s="11">
        <f>'Final Prices IND without CO2 '!S53+SUMIFS(Assumptions!$C$9:$C$11,Assumptions!$A$9:$A$11,input!$D53)*input!S$301</f>
        <v>44.709741225026733</v>
      </c>
      <c r="T53" s="11">
        <f>'Final Prices IND without CO2 '!T53+SUMIFS(Assumptions!$C$9:$C$11,Assumptions!$A$9:$A$11,input!$D53)*input!T$301</f>
        <v>44.081274353138618</v>
      </c>
      <c r="U53" s="11">
        <f>'Final Prices IND without CO2 '!U53+SUMIFS(Assumptions!$C$9:$C$11,Assumptions!$A$9:$A$11,input!$D53)*input!U$301</f>
        <v>45.464865754027166</v>
      </c>
      <c r="V53" s="11">
        <f>'Final Prices IND without CO2 '!V53+SUMIFS(Assumptions!$C$9:$C$11,Assumptions!$A$9:$A$11,input!$D53)*input!V$301</f>
        <v>41.823594867819665</v>
      </c>
      <c r="W53" s="11">
        <f>'Final Prices IND without CO2 '!W53+SUMIFS(Assumptions!$C$9:$C$11,Assumptions!$A$9:$A$11,input!$D53)*input!W$301</f>
        <v>43.907965819259921</v>
      </c>
      <c r="X53" s="11">
        <f>'Final Prices IND without CO2 '!X53+SUMIFS(Assumptions!$C$9:$C$11,Assumptions!$A$9:$A$11,input!$D53)*input!X$301</f>
        <v>39.338870691098741</v>
      </c>
      <c r="Y53" s="11">
        <f>'Final Prices IND without CO2 '!Y53+SUMIFS(Assumptions!$C$9:$C$11,Assumptions!$A$9:$A$11,input!$D53)*input!Y$301</f>
        <v>36.361440767842005</v>
      </c>
      <c r="Z53" s="11">
        <f>'Final Prices IND without CO2 '!Z53+SUMIFS(Assumptions!$C$9:$C$11,Assumptions!$A$9:$A$11,input!$D53)*input!Z$301</f>
        <v>30.865711842447705</v>
      </c>
      <c r="AA53" s="11">
        <f>'Final Prices IND without CO2 '!AA53+SUMIFS(Assumptions!$C$9:$C$11,Assumptions!$A$9:$A$11,input!$D53)*input!AA$301</f>
        <v>27.645183064512938</v>
      </c>
      <c r="AB53" s="11">
        <f>'Final Prices IND without CO2 '!AB53+SUMIFS(Assumptions!$C$9:$C$11,Assumptions!$A$9:$A$11,input!$D53)*input!AB$301</f>
        <v>34.304638753963474</v>
      </c>
      <c r="AC53" s="11">
        <f>'Final Prices IND without CO2 '!AC53+SUMIFS(Assumptions!$C$9:$C$11,Assumptions!$A$9:$A$11,input!$D53)*input!AC$301</f>
        <v>42.614320982068037</v>
      </c>
      <c r="AD53" s="11">
        <f>'Final Prices IND without CO2 '!AD53+SUMIFS(Assumptions!$C$9:$C$11,Assumptions!$A$9:$A$11,input!$D53)*input!AD$301</f>
        <v>40.285589341020575</v>
      </c>
      <c r="AE53" s="11">
        <f>'Final Prices IND without CO2 '!AE53+SUMIFS(Assumptions!$C$9:$C$11,Assumptions!$A$9:$A$11,input!$D53)*input!AE$301</f>
        <v>37.190701077088335</v>
      </c>
      <c r="AF53" s="11">
        <f>'Final Prices IND without CO2 '!AF53+SUMIFS(Assumptions!$C$9:$C$11,Assumptions!$A$9:$A$11,input!$D53)*input!AF$301</f>
        <v>37.348435593137772</v>
      </c>
      <c r="AG53" s="11">
        <f>'Final Prices IND without CO2 '!AG53+SUMIFS(Assumptions!$C$9:$C$11,Assumptions!$A$9:$A$11,input!$D53)*input!AG$301</f>
        <v>39.742993112165422</v>
      </c>
      <c r="AH53" s="11">
        <f>'Final Prices IND without CO2 '!AH53+SUMIFS(Assumptions!$C$9:$C$11,Assumptions!$A$9:$A$11,input!$D53)*input!AH$301</f>
        <v>42.787995716760911</v>
      </c>
      <c r="AI53" s="11">
        <f>'Final Prices IND without CO2 '!AI53+SUMIFS(Assumptions!$C$9:$C$11,Assumptions!$A$9:$A$11,input!$D53)*input!AI$301</f>
        <v>46.235504930299243</v>
      </c>
      <c r="AJ53" s="11">
        <f>'Final Prices IND without CO2 '!AJ53+SUMIFS(Assumptions!$C$9:$C$11,Assumptions!$A$9:$A$11,input!$D53)*input!AJ$301</f>
        <v>48.492038419173639</v>
      </c>
      <c r="AK53" s="11">
        <f>'Final Prices IND without CO2 '!AK53+SUMIFS(Assumptions!$C$9:$C$11,Assumptions!$A$9:$A$11,input!$D53)*input!AK$301</f>
        <v>50.414666668173226</v>
      </c>
      <c r="AL53" s="11">
        <f>'Final Prices IND without CO2 '!AL53+SUMIFS(Assumptions!$C$9:$C$11,Assumptions!$A$9:$A$11,input!$D53)*input!AL$301</f>
        <v>52.586780419327013</v>
      </c>
      <c r="AM53" s="11">
        <f>'Final Prices IND without CO2 '!AM53+SUMIFS(Assumptions!$C$9:$C$11,Assumptions!$A$9:$A$11,input!$D53)*input!AM$301</f>
        <v>54.872906254909758</v>
      </c>
      <c r="AN53" s="11">
        <f>'Final Prices IND without CO2 '!AN53+SUMIFS(Assumptions!$C$9:$C$11,Assumptions!$A$9:$A$11,input!$D53)*input!AN$301</f>
        <v>57.188968029190761</v>
      </c>
      <c r="AO53" s="11">
        <f>'Final Prices IND without CO2 '!AO53+SUMIFS(Assumptions!$C$9:$C$11,Assumptions!$A$9:$A$11,input!$D53)*input!AO$301</f>
        <v>58.054022872725838</v>
      </c>
      <c r="AP53" s="11">
        <f>'Final Prices IND without CO2 '!AP53+SUMIFS(Assumptions!$C$9:$C$11,Assumptions!$A$9:$A$11,input!$D53)*input!AP$301</f>
        <v>58.405256149341724</v>
      </c>
      <c r="AQ53" s="11">
        <f>'Final Prices IND without CO2 '!AQ53+SUMIFS(Assumptions!$C$9:$C$11,Assumptions!$A$9:$A$11,input!$D53)*input!AQ$301</f>
        <v>59.13209611287084</v>
      </c>
      <c r="AR53" s="11">
        <f>'Final Prices IND without CO2 '!AR53+SUMIFS(Assumptions!$C$9:$C$11,Assumptions!$A$9:$A$11,input!$D53)*input!AR$301</f>
        <v>60.213988161581732</v>
      </c>
      <c r="AS53" s="11">
        <f>'Final Prices IND without CO2 '!AS53+SUMIFS(Assumptions!$C$9:$C$11,Assumptions!$A$9:$A$11,input!$D53)*input!AS$301</f>
        <v>61.03492256641389</v>
      </c>
      <c r="AT53" s="11">
        <f>'Final Prices IND without CO2 '!AT53+SUMIFS(Assumptions!$C$9:$C$11,Assumptions!$A$9:$A$11,input!$D53)*input!AT$301</f>
        <v>61.748855575350987</v>
      </c>
      <c r="AU53" s="11">
        <f>'Final Prices IND without CO2 '!AU53+SUMIFS(Assumptions!$C$9:$C$11,Assumptions!$A$9:$A$11,input!$D53)*input!AU$301</f>
        <v>63.103566823935054</v>
      </c>
      <c r="AV53" s="11">
        <f>'Final Prices IND without CO2 '!AV53+SUMIFS(Assumptions!$C$9:$C$11,Assumptions!$A$9:$A$11,input!$D53)*input!AV$301</f>
        <v>65.264656273994376</v>
      </c>
      <c r="AW53" s="11">
        <f>'Final Prices IND without CO2 '!AW53+SUMIFS(Assumptions!$C$9:$C$11,Assumptions!$A$9:$A$11,input!$D53)*input!AW$301</f>
        <v>66.354024744216488</v>
      </c>
      <c r="AX53" s="11">
        <f>'Final Prices IND without CO2 '!AX53+SUMIFS(Assumptions!$C$9:$C$11,Assumptions!$A$9:$A$11,input!$D53)*input!AX$301</f>
        <v>67.108827228605023</v>
      </c>
      <c r="AY53" s="11">
        <f>'Final Prices IND without CO2 '!AY53+SUMIFS(Assumptions!$C$9:$C$11,Assumptions!$A$9:$A$11,input!$D53)*input!AY$301</f>
        <v>68.88046633663285</v>
      </c>
      <c r="AZ53" s="11">
        <f>'Final Prices IND without CO2 '!AZ53+SUMIFS(Assumptions!$C$9:$C$11,Assumptions!$A$9:$A$11,input!$D53)*input!AZ$301</f>
        <v>70.135056413893651</v>
      </c>
      <c r="BA53" s="11">
        <f>'Final Prices IND without CO2 '!BA53+SUMIFS(Assumptions!$C$9:$C$11,Assumptions!$A$9:$A$11,input!$D53)*input!BA$301</f>
        <v>71.202117737074389</v>
      </c>
      <c r="BB53" s="11">
        <f>'Final Prices IND without CO2 '!BB53+SUMIFS(Assumptions!$C$9:$C$11,Assumptions!$A$9:$A$11,input!$D53)*input!BB$301</f>
        <v>72.52617537901385</v>
      </c>
      <c r="BC53" s="11">
        <f>'Final Prices IND without CO2 '!BC53+SUMIFS(Assumptions!$C$9:$C$11,Assumptions!$A$9:$A$11,input!$D53)*input!BC$301</f>
        <v>73.890786837441127</v>
      </c>
      <c r="BD53" s="11">
        <f>'Final Prices IND without CO2 '!BD53+SUMIFS(Assumptions!$C$9:$C$11,Assumptions!$A$9:$A$11,input!$D53)*input!BD$301</f>
        <v>75.023796241144851</v>
      </c>
      <c r="BE53" s="11">
        <f>'Final Prices IND without CO2 '!BE53+SUMIFS(Assumptions!$C$9:$C$11,Assumptions!$A$9:$A$11,input!$D53)*input!BE$301</f>
        <v>76.26877940460939</v>
      </c>
      <c r="BF53" s="11">
        <f>'Final Prices IND without CO2 '!BF53+SUMIFS(Assumptions!$C$9:$C$11,Assumptions!$A$9:$A$11,input!$D53)*input!BF$301</f>
        <v>77.544966656768153</v>
      </c>
      <c r="BG53" s="11">
        <f>'Final Prices IND without CO2 '!BG53+SUMIFS(Assumptions!$C$9:$C$11,Assumptions!$A$9:$A$11,input!$D53)*input!BG$301</f>
        <v>78.748922684106162</v>
      </c>
      <c r="BH53" s="11">
        <f>'Final Prices IND without CO2 '!BH53+SUMIFS(Assumptions!$C$9:$C$11,Assumptions!$A$9:$A$11,input!$D53)*input!BH$301</f>
        <v>79.940032046146854</v>
      </c>
    </row>
    <row r="54" spans="1:60" x14ac:dyDescent="0.3">
      <c r="A54" s="9" t="s">
        <v>148</v>
      </c>
      <c r="B54" s="36" t="s">
        <v>47</v>
      </c>
      <c r="C54" s="9" t="s">
        <v>19</v>
      </c>
      <c r="D54" s="36" t="s">
        <v>82</v>
      </c>
      <c r="E54" s="36" t="s">
        <v>79</v>
      </c>
      <c r="F54" s="36" t="s">
        <v>90</v>
      </c>
      <c r="G54" s="36" t="s">
        <v>90</v>
      </c>
      <c r="H54" s="36" t="s">
        <v>80</v>
      </c>
      <c r="I54" s="9" t="s">
        <v>145</v>
      </c>
      <c r="J54" s="11">
        <f>'Final Prices IND without CO2 '!J54+SUMIFS(Assumptions!$C$9:$C$11,Assumptions!$A$9:$A$11,input!$D54)*input!J$301</f>
        <v>28.64301690034657</v>
      </c>
      <c r="K54" s="11">
        <f>'Final Prices IND without CO2 '!K54+SUMIFS(Assumptions!$C$9:$C$11,Assumptions!$A$9:$A$11,input!$D54)*input!K$301</f>
        <v>27.05156113441706</v>
      </c>
      <c r="L54" s="11">
        <f>'Final Prices IND without CO2 '!L54+SUMIFS(Assumptions!$C$9:$C$11,Assumptions!$A$9:$A$11,input!$D54)*input!L$301</f>
        <v>24.330073979290457</v>
      </c>
      <c r="M54" s="11">
        <f>'Final Prices IND without CO2 '!M54+SUMIFS(Assumptions!$C$9:$C$11,Assumptions!$A$9:$A$11,input!$D54)*input!M$301</f>
        <v>23.989952654369652</v>
      </c>
      <c r="N54" s="11">
        <f>'Final Prices IND without CO2 '!N54+SUMIFS(Assumptions!$C$9:$C$11,Assumptions!$A$9:$A$11,input!$D54)*input!N$301</f>
        <v>22.243565181124481</v>
      </c>
      <c r="O54" s="11">
        <f>'Final Prices IND without CO2 '!O54+SUMIFS(Assumptions!$C$9:$C$11,Assumptions!$A$9:$A$11,input!$D54)*input!O$301</f>
        <v>28.891585283167476</v>
      </c>
      <c r="P54" s="11">
        <f>'Final Prices IND without CO2 '!P54+SUMIFS(Assumptions!$C$9:$C$11,Assumptions!$A$9:$A$11,input!$D54)*input!P$301</f>
        <v>37.90739319340976</v>
      </c>
      <c r="Q54" s="11">
        <f>'Final Prices IND without CO2 '!Q54+SUMIFS(Assumptions!$C$9:$C$11,Assumptions!$A$9:$A$11,input!$D54)*input!Q$301</f>
        <v>34.989704543574234</v>
      </c>
      <c r="R54" s="11">
        <f>'Final Prices IND without CO2 '!R54+SUMIFS(Assumptions!$C$9:$C$11,Assumptions!$A$9:$A$11,input!$D54)*input!R$301</f>
        <v>50.270794248247647</v>
      </c>
      <c r="S54" s="11">
        <f>'Final Prices IND without CO2 '!S54+SUMIFS(Assumptions!$C$9:$C$11,Assumptions!$A$9:$A$11,input!$D54)*input!S$301</f>
        <v>35.271050516726461</v>
      </c>
      <c r="T54" s="11">
        <f>'Final Prices IND without CO2 '!T54+SUMIFS(Assumptions!$C$9:$C$11,Assumptions!$A$9:$A$11,input!$D54)*input!T$301</f>
        <v>41.224607182135337</v>
      </c>
      <c r="U54" s="11">
        <f>'Final Prices IND without CO2 '!U54+SUMIFS(Assumptions!$C$9:$C$11,Assumptions!$A$9:$A$11,input!$D54)*input!U$301</f>
        <v>47.048231731441781</v>
      </c>
      <c r="V54" s="11">
        <f>'Final Prices IND without CO2 '!V54+SUMIFS(Assumptions!$C$9:$C$11,Assumptions!$A$9:$A$11,input!$D54)*input!V$301</f>
        <v>57.951498811239333</v>
      </c>
      <c r="W54" s="11">
        <f>'Final Prices IND without CO2 '!W54+SUMIFS(Assumptions!$C$9:$C$11,Assumptions!$A$9:$A$11,input!$D54)*input!W$301</f>
        <v>51.307898494069818</v>
      </c>
      <c r="X54" s="11">
        <f>'Final Prices IND without CO2 '!X54+SUMIFS(Assumptions!$C$9:$C$11,Assumptions!$A$9:$A$11,input!$D54)*input!X$301</f>
        <v>48.573451832680547</v>
      </c>
      <c r="Y54" s="11">
        <f>'Final Prices IND without CO2 '!Y54+SUMIFS(Assumptions!$C$9:$C$11,Assumptions!$A$9:$A$11,input!$D54)*input!Y$301</f>
        <v>39.212487111760254</v>
      </c>
      <c r="Z54" s="11">
        <f>'Final Prices IND without CO2 '!Z54+SUMIFS(Assumptions!$C$9:$C$11,Assumptions!$A$9:$A$11,input!$D54)*input!Z$301</f>
        <v>29.943554748390511</v>
      </c>
      <c r="AA54" s="11">
        <f>'Final Prices IND without CO2 '!AA54+SUMIFS(Assumptions!$C$9:$C$11,Assumptions!$A$9:$A$11,input!$D54)*input!AA$301</f>
        <v>32.714573742806422</v>
      </c>
      <c r="AB54" s="11">
        <f>'Final Prices IND without CO2 '!AB54+SUMIFS(Assumptions!$C$9:$C$11,Assumptions!$A$9:$A$11,input!$D54)*input!AB$301</f>
        <v>40.355151250823354</v>
      </c>
      <c r="AC54" s="11">
        <f>'Final Prices IND without CO2 '!AC54+SUMIFS(Assumptions!$C$9:$C$11,Assumptions!$A$9:$A$11,input!$D54)*input!AC$301</f>
        <v>50.209211123089609</v>
      </c>
      <c r="AD54" s="11">
        <f>'Final Prices IND without CO2 '!AD54+SUMIFS(Assumptions!$C$9:$C$11,Assumptions!$A$9:$A$11,input!$D54)*input!AD$301</f>
        <v>47.433606300557692</v>
      </c>
      <c r="AE54" s="11">
        <f>'Final Prices IND without CO2 '!AE54+SUMIFS(Assumptions!$C$9:$C$11,Assumptions!$A$9:$A$11,input!$D54)*input!AE$301</f>
        <v>43.741941485915916</v>
      </c>
      <c r="AF54" s="11">
        <f>'Final Prices IND without CO2 '!AF54+SUMIFS(Assumptions!$C$9:$C$11,Assumptions!$A$9:$A$11,input!$D54)*input!AF$301</f>
        <v>43.75768055822126</v>
      </c>
      <c r="AG54" s="11">
        <f>'Final Prices IND without CO2 '!AG54+SUMIFS(Assumptions!$C$9:$C$11,Assumptions!$A$9:$A$11,input!$D54)*input!AG$301</f>
        <v>46.445544063903029</v>
      </c>
      <c r="AH54" s="11">
        <f>'Final Prices IND without CO2 '!AH54+SUMIFS(Assumptions!$C$9:$C$11,Assumptions!$A$9:$A$11,input!$D54)*input!AH$301</f>
        <v>49.8668069343071</v>
      </c>
      <c r="AI54" s="11">
        <f>'Final Prices IND without CO2 '!AI54+SUMIFS(Assumptions!$C$9:$C$11,Assumptions!$A$9:$A$11,input!$D54)*input!AI$301</f>
        <v>53.775415827671281</v>
      </c>
      <c r="AJ54" s="11">
        <f>'Final Prices IND without CO2 '!AJ54+SUMIFS(Assumptions!$C$9:$C$11,Assumptions!$A$9:$A$11,input!$D54)*input!AJ$301</f>
        <v>56.272524383115332</v>
      </c>
      <c r="AK54" s="11">
        <f>'Final Prices IND without CO2 '!AK54+SUMIFS(Assumptions!$C$9:$C$11,Assumptions!$A$9:$A$11,input!$D54)*input!AK$301</f>
        <v>58.379166668496325</v>
      </c>
      <c r="AL54" s="11">
        <f>'Final Prices IND without CO2 '!AL54+SUMIFS(Assumptions!$C$9:$C$11,Assumptions!$A$9:$A$11,input!$D54)*input!AL$301</f>
        <v>60.79035984407161</v>
      </c>
      <c r="AM54" s="11">
        <f>'Final Prices IND without CO2 '!AM54+SUMIFS(Assumptions!$C$9:$C$11,Assumptions!$A$9:$A$11,input!$D54)*input!AM$301</f>
        <v>63.344592934298944</v>
      </c>
      <c r="AN54" s="11">
        <f>'Final Prices IND without CO2 '!AN54+SUMIFS(Assumptions!$C$9:$C$11,Assumptions!$A$9:$A$11,input!$D54)*input!AN$301</f>
        <v>65.941471088767074</v>
      </c>
      <c r="AO54" s="11">
        <f>'Final Prices IND without CO2 '!AO54+SUMIFS(Assumptions!$C$9:$C$11,Assumptions!$A$9:$A$11,input!$D54)*input!AO$301</f>
        <v>66.972976729236024</v>
      </c>
      <c r="AP54" s="11">
        <f>'Final Prices IND without CO2 '!AP54+SUMIFS(Assumptions!$C$9:$C$11,Assumptions!$A$9:$A$11,input!$D54)*input!AP$301</f>
        <v>67.392319262417885</v>
      </c>
      <c r="AQ54" s="11">
        <f>'Final Prices IND without CO2 '!AQ54+SUMIFS(Assumptions!$C$9:$C$11,Assumptions!$A$9:$A$11,input!$D54)*input!AQ$301</f>
        <v>68.259239379580379</v>
      </c>
      <c r="AR54" s="11">
        <f>'Final Prices IND without CO2 '!AR54+SUMIFS(Assumptions!$C$9:$C$11,Assumptions!$A$9:$A$11,input!$D54)*input!AR$301</f>
        <v>69.549373052028926</v>
      </c>
      <c r="AS54" s="11">
        <f>'Final Prices IND without CO2 '!AS54+SUMIFS(Assumptions!$C$9:$C$11,Assumptions!$A$9:$A$11,input!$D54)*input!AS$301</f>
        <v>70.528396842975908</v>
      </c>
      <c r="AT54" s="11">
        <f>'Final Prices IND without CO2 '!AT54+SUMIFS(Assumptions!$C$9:$C$11,Assumptions!$A$9:$A$11,input!$D54)*input!AT$301</f>
        <v>71.380023597895502</v>
      </c>
      <c r="AU54" s="11">
        <f>'Final Prices IND without CO2 '!AU54+SUMIFS(Assumptions!$C$9:$C$11,Assumptions!$A$9:$A$11,input!$D54)*input!AU$301</f>
        <v>72.99516172430063</v>
      </c>
      <c r="AV54" s="11">
        <f>'Final Prices IND without CO2 '!AV54+SUMIFS(Assumptions!$C$9:$C$11,Assumptions!$A$9:$A$11,input!$D54)*input!AV$301</f>
        <v>75.57121513791941</v>
      </c>
      <c r="AW54" s="11">
        <f>'Final Prices IND without CO2 '!AW54+SUMIFS(Assumptions!$C$9:$C$11,Assumptions!$A$9:$A$11,input!$D54)*input!AW$301</f>
        <v>76.870166608886635</v>
      </c>
      <c r="AX54" s="11">
        <f>'Final Prices IND without CO2 '!AX54+SUMIFS(Assumptions!$C$9:$C$11,Assumptions!$A$9:$A$11,input!$D54)*input!AX$301</f>
        <v>77.770410107929635</v>
      </c>
      <c r="AY54" s="11">
        <f>'Final Prices IND without CO2 '!AY54+SUMIFS(Assumptions!$C$9:$C$11,Assumptions!$A$9:$A$11,input!$D54)*input!AY$301</f>
        <v>79.887488646158232</v>
      </c>
      <c r="AZ54" s="11">
        <f>'Final Prices IND without CO2 '!AZ54+SUMIFS(Assumptions!$C$9:$C$11,Assumptions!$A$9:$A$11,input!$D54)*input!AZ$301</f>
        <v>81.387400227570922</v>
      </c>
      <c r="BA54" s="11">
        <f>'Final Prices IND without CO2 '!BA54+SUMIFS(Assumptions!$C$9:$C$11,Assumptions!$A$9:$A$11,input!$D54)*input!BA$301</f>
        <v>82.665582786606649</v>
      </c>
      <c r="BB54" s="11">
        <f>'Final Prices IND without CO2 '!BB54+SUMIFS(Assumptions!$C$9:$C$11,Assumptions!$A$9:$A$11,input!$D54)*input!BB$301</f>
        <v>84.251908753582185</v>
      </c>
      <c r="BC54" s="11">
        <f>'Final Prices IND without CO2 '!BC54+SUMIFS(Assumptions!$C$9:$C$11,Assumptions!$A$9:$A$11,input!$D54)*input!BC$301</f>
        <v>85.888239441914564</v>
      </c>
      <c r="BD54" s="11">
        <f>'Final Prices IND without CO2 '!BD54+SUMIFS(Assumptions!$C$9:$C$11,Assumptions!$A$9:$A$11,input!$D54)*input!BD$301</f>
        <v>87.24927471673675</v>
      </c>
      <c r="BE54" s="11">
        <f>'Final Prices IND without CO2 '!BE54+SUMIFS(Assumptions!$C$9:$C$11,Assumptions!$A$9:$A$11,input!$D54)*input!BE$301</f>
        <v>88.74575113180957</v>
      </c>
      <c r="BF54" s="11">
        <f>'Final Prices IND without CO2 '!BF54+SUMIFS(Assumptions!$C$9:$C$11,Assumptions!$A$9:$A$11,input!$D54)*input!BF$301</f>
        <v>90.280814439948969</v>
      </c>
      <c r="BG54" s="11">
        <f>'Final Prices IND without CO2 '!BG54+SUMIFS(Assumptions!$C$9:$C$11,Assumptions!$A$9:$A$11,input!$D54)*input!BG$301</f>
        <v>91.731143859094971</v>
      </c>
      <c r="BH54" s="11">
        <f>'Final Prices IND without CO2 '!BH54+SUMIFS(Assumptions!$C$9:$C$11,Assumptions!$A$9:$A$11,input!$D54)*input!BH$301</f>
        <v>93.167598333820052</v>
      </c>
    </row>
    <row r="55" spans="1:60" x14ac:dyDescent="0.3">
      <c r="A55" s="9" t="s">
        <v>148</v>
      </c>
      <c r="B55" s="36" t="s">
        <v>47</v>
      </c>
      <c r="C55" s="9" t="s">
        <v>21</v>
      </c>
      <c r="D55" s="36" t="s">
        <v>82</v>
      </c>
      <c r="E55" s="36" t="s">
        <v>79</v>
      </c>
      <c r="F55" s="36" t="s">
        <v>90</v>
      </c>
      <c r="G55" s="36" t="s">
        <v>90</v>
      </c>
      <c r="H55" s="36" t="s">
        <v>80</v>
      </c>
      <c r="I55" s="9" t="s">
        <v>145</v>
      </c>
      <c r="J55" s="11">
        <f>'Final Prices IND without CO2 '!J55+SUMIFS(Assumptions!$C$9:$C$11,Assumptions!$A$9:$A$11,input!$D55)*input!J$301</f>
        <v>18.635633320850083</v>
      </c>
      <c r="K55" s="11">
        <f>'Final Prices IND without CO2 '!K55+SUMIFS(Assumptions!$C$9:$C$11,Assumptions!$A$9:$A$11,input!$D55)*input!K$301</f>
        <v>19.464801622897806</v>
      </c>
      <c r="L55" s="11">
        <f>'Final Prices IND without CO2 '!L55+SUMIFS(Assumptions!$C$9:$C$11,Assumptions!$A$9:$A$11,input!$D55)*input!L$301</f>
        <v>19.42412504558154</v>
      </c>
      <c r="M55" s="11">
        <f>'Final Prices IND without CO2 '!M55+SUMIFS(Assumptions!$C$9:$C$11,Assumptions!$A$9:$A$11,input!$D55)*input!M$301</f>
        <v>26.473053703777971</v>
      </c>
      <c r="N55" s="11">
        <f>'Final Prices IND without CO2 '!N55+SUMIFS(Assumptions!$C$9:$C$11,Assumptions!$A$9:$A$11,input!$D55)*input!N$301</f>
        <v>27.337347797515928</v>
      </c>
      <c r="O55" s="11">
        <f>'Final Prices IND without CO2 '!O55+SUMIFS(Assumptions!$C$9:$C$11,Assumptions!$A$9:$A$11,input!$D55)*input!O$301</f>
        <v>31.232703539993413</v>
      </c>
      <c r="P55" s="11">
        <f>'Final Prices IND without CO2 '!P55+SUMIFS(Assumptions!$C$9:$C$11,Assumptions!$A$9:$A$11,input!$D55)*input!P$301</f>
        <v>44.919935313653887</v>
      </c>
      <c r="Q55" s="11">
        <f>'Final Prices IND without CO2 '!Q55+SUMIFS(Assumptions!$C$9:$C$11,Assumptions!$A$9:$A$11,input!$D55)*input!Q$301</f>
        <v>43.454985320191525</v>
      </c>
      <c r="R55" s="11">
        <f>'Final Prices IND without CO2 '!R55+SUMIFS(Assumptions!$C$9:$C$11,Assumptions!$A$9:$A$11,input!$D55)*input!R$301</f>
        <v>53.977764731552952</v>
      </c>
      <c r="S55" s="11">
        <f>'Final Prices IND without CO2 '!S55+SUMIFS(Assumptions!$C$9:$C$11,Assumptions!$A$9:$A$11,input!$D55)*input!S$301</f>
        <v>47.831261418069218</v>
      </c>
      <c r="T55" s="11">
        <f>'Final Prices IND without CO2 '!T55+SUMIFS(Assumptions!$C$9:$C$11,Assumptions!$A$9:$A$11,input!$D55)*input!T$301</f>
        <v>33.86295216467083</v>
      </c>
      <c r="U55" s="11">
        <f>'Final Prices IND without CO2 '!U55+SUMIFS(Assumptions!$C$9:$C$11,Assumptions!$A$9:$A$11,input!$D55)*input!U$301</f>
        <v>36.77714205879726</v>
      </c>
      <c r="V55" s="11">
        <f>'Final Prices IND without CO2 '!V55+SUMIFS(Assumptions!$C$9:$C$11,Assumptions!$A$9:$A$11,input!$D55)*input!V$301</f>
        <v>41.202300860911848</v>
      </c>
      <c r="W55" s="11">
        <f>'Final Prices IND without CO2 '!W55+SUMIFS(Assumptions!$C$9:$C$11,Assumptions!$A$9:$A$11,input!$D55)*input!W$301</f>
        <v>37.917643772441799</v>
      </c>
      <c r="X55" s="11">
        <f>'Final Prices IND without CO2 '!X55+SUMIFS(Assumptions!$C$9:$C$11,Assumptions!$A$9:$A$11,input!$D55)*input!X$301</f>
        <v>44.486970458947376</v>
      </c>
      <c r="Y55" s="11">
        <f>'Final Prices IND without CO2 '!Y55+SUMIFS(Assumptions!$C$9:$C$11,Assumptions!$A$9:$A$11,input!$D55)*input!Y$301</f>
        <v>36.345296211541701</v>
      </c>
      <c r="Z55" s="11">
        <f>'Final Prices IND without CO2 '!Z55+SUMIFS(Assumptions!$C$9:$C$11,Assumptions!$A$9:$A$11,input!$D55)*input!Z$301</f>
        <v>29.949875990065575</v>
      </c>
      <c r="AA55" s="11">
        <f>'Final Prices IND without CO2 '!AA55+SUMIFS(Assumptions!$C$9:$C$11,Assumptions!$A$9:$A$11,input!$D55)*input!AA$301</f>
        <v>27.166318364488653</v>
      </c>
      <c r="AB55" s="11">
        <f>'Final Prices IND without CO2 '!AB55+SUMIFS(Assumptions!$C$9:$C$11,Assumptions!$A$9:$A$11,input!$D55)*input!AB$301</f>
        <v>33.733095340628175</v>
      </c>
      <c r="AC55" s="11">
        <f>'Final Prices IND without CO2 '!AC55+SUMIFS(Assumptions!$C$9:$C$11,Assumptions!$A$9:$A$11,input!$D55)*input!AC$301</f>
        <v>41.8968925927607</v>
      </c>
      <c r="AD55" s="11">
        <f>'Final Prices IND without CO2 '!AD55+SUMIFS(Assumptions!$C$9:$C$11,Assumptions!$A$9:$A$11,input!$D55)*input!AD$301</f>
        <v>39.610373478934065</v>
      </c>
      <c r="AE55" s="11">
        <f>'Final Prices IND without CO2 '!AE55+SUMIFS(Assumptions!$C$9:$C$11,Assumptions!$A$9:$A$11,input!$D55)*input!AE$301</f>
        <v>36.571857911854863</v>
      </c>
      <c r="AF55" s="11">
        <f>'Final Prices IND without CO2 '!AF55+SUMIFS(Assumptions!$C$9:$C$11,Assumptions!$A$9:$A$11,input!$D55)*input!AF$301</f>
        <v>36.743005599207997</v>
      </c>
      <c r="AG55" s="11">
        <f>'Final Prices IND without CO2 '!AG55+SUMIFS(Assumptions!$C$9:$C$11,Assumptions!$A$9:$A$11,input!$D55)*input!AG$301</f>
        <v>39.109856852881933</v>
      </c>
      <c r="AH55" s="11">
        <f>'Final Prices IND without CO2 '!AH55+SUMIFS(Assumptions!$C$9:$C$11,Assumptions!$A$9:$A$11,input!$D55)*input!AH$301</f>
        <v>42.119317166351777</v>
      </c>
      <c r="AI55" s="11">
        <f>'Final Prices IND without CO2 '!AI55+SUMIFS(Assumptions!$C$9:$C$11,Assumptions!$A$9:$A$11,input!$D55)*input!AI$301</f>
        <v>45.52326998941372</v>
      </c>
      <c r="AJ55" s="11">
        <f>'Final Prices IND without CO2 '!AJ55+SUMIFS(Assumptions!$C$9:$C$11,Assumptions!$A$9:$A$11,input!$D55)*input!AJ$301</f>
        <v>47.757078280252088</v>
      </c>
      <c r="AK55" s="11">
        <f>'Final Prices IND without CO2 '!AK55+SUMIFS(Assumptions!$C$9:$C$11,Assumptions!$A$9:$A$11,input!$D55)*input!AK$301</f>
        <v>49.662324198331838</v>
      </c>
      <c r="AL55" s="11">
        <f>'Final Prices IND without CO2 '!AL55+SUMIFS(Assumptions!$C$9:$C$11,Assumptions!$A$9:$A$11,input!$D55)*input!AL$301</f>
        <v>51.811854032773944</v>
      </c>
      <c r="AM55" s="11">
        <f>'Final Prices IND without CO2 '!AM55+SUMIFS(Assumptions!$C$9:$C$11,Assumptions!$A$9:$A$11,input!$D55)*input!AM$301</f>
        <v>54.072653925217317</v>
      </c>
      <c r="AN55" s="11">
        <f>'Final Prices IND without CO2 '!AN55+SUMIFS(Assumptions!$C$9:$C$11,Assumptions!$A$9:$A$11,input!$D55)*input!AN$301</f>
        <v>56.3621892271481</v>
      </c>
      <c r="AO55" s="11">
        <f>'Final Prices IND without CO2 '!AO55+SUMIFS(Assumptions!$C$9:$C$11,Assumptions!$A$9:$A$11,input!$D55)*input!AO$301</f>
        <v>57.211520798203139</v>
      </c>
      <c r="AP55" s="11">
        <f>'Final Prices IND without CO2 '!AP55+SUMIFS(Assumptions!$C$9:$C$11,Assumptions!$A$9:$A$11,input!$D55)*input!AP$301</f>
        <v>57.556320339330057</v>
      </c>
      <c r="AQ55" s="11">
        <f>'Final Prices IND without CO2 '!AQ55+SUMIFS(Assumptions!$C$9:$C$11,Assumptions!$A$9:$A$11,input!$D55)*input!AQ$301</f>
        <v>58.269928053658845</v>
      </c>
      <c r="AR55" s="11">
        <f>'Final Prices IND without CO2 '!AR55+SUMIFS(Assumptions!$C$9:$C$11,Assumptions!$A$9:$A$11,input!$D55)*input!AR$301</f>
        <v>59.332149185486031</v>
      </c>
      <c r="AS55" s="11">
        <f>'Final Prices IND without CO2 '!AS55+SUMIFS(Assumptions!$C$9:$C$11,Assumptions!$A$9:$A$11,input!$D55)*input!AS$301</f>
        <v>60.138150153291313</v>
      </c>
      <c r="AT55" s="11">
        <f>'Final Prices IND without CO2 '!AT55+SUMIFS(Assumptions!$C$9:$C$11,Assumptions!$A$9:$A$11,input!$D55)*input!AT$301</f>
        <v>60.839076337828892</v>
      </c>
      <c r="AU55" s="11">
        <f>'Final Prices IND without CO2 '!AU55+SUMIFS(Assumptions!$C$9:$C$11,Assumptions!$A$9:$A$11,input!$D55)*input!AU$301</f>
        <v>62.169187146904505</v>
      </c>
      <c r="AV55" s="11">
        <f>'Final Prices IND without CO2 '!AV55+SUMIFS(Assumptions!$C$9:$C$11,Assumptions!$A$9:$A$11,input!$D55)*input!AV$301</f>
        <v>64.291078277769032</v>
      </c>
      <c r="AW55" s="11">
        <f>'Final Prices IND without CO2 '!AW55+SUMIFS(Assumptions!$C$9:$C$11,Assumptions!$A$9:$A$11,input!$D55)*input!AW$301</f>
        <v>65.360649121974348</v>
      </c>
      <c r="AX55" s="11">
        <f>'Final Prices IND without CO2 '!AX55+SUMIFS(Assumptions!$C$9:$C$11,Assumptions!$A$9:$A$11,input!$D55)*input!AX$301</f>
        <v>66.10171295959573</v>
      </c>
      <c r="AY55" s="11">
        <f>'Final Prices IND without CO2 '!AY55+SUMIFS(Assumptions!$C$9:$C$11,Assumptions!$A$9:$A$11,input!$D55)*input!AY$301</f>
        <v>67.840721173770959</v>
      </c>
      <c r="AZ55" s="11">
        <f>'Final Prices IND without CO2 '!AZ55+SUMIFS(Assumptions!$C$9:$C$11,Assumptions!$A$9:$A$11,input!$D55)*input!AZ$301</f>
        <v>69.0721376950858</v>
      </c>
      <c r="BA55" s="11">
        <f>'Final Prices IND without CO2 '!BA55+SUMIFS(Assumptions!$C$9:$C$11,Assumptions!$A$9:$A$11,input!$D55)*input!BA$301</f>
        <v>70.119256087509314</v>
      </c>
      <c r="BB55" s="11">
        <f>'Final Prices IND without CO2 '!BB55+SUMIFS(Assumptions!$C$9:$C$11,Assumptions!$A$9:$A$11,input!$D55)*input!BB$301</f>
        <v>71.418539343182758</v>
      </c>
      <c r="BC55" s="11">
        <f>'Final Prices IND without CO2 '!BC55+SUMIFS(Assumptions!$C$9:$C$11,Assumptions!$A$9:$A$11,input!$D55)*input!BC$301</f>
        <v>72.757483664121381</v>
      </c>
      <c r="BD55" s="11">
        <f>'Final Prices IND without CO2 '!BD55+SUMIFS(Assumptions!$C$9:$C$11,Assumptions!$A$9:$A$11,input!$D55)*input!BD$301</f>
        <v>73.868953291686125</v>
      </c>
      <c r="BE55" s="11">
        <f>'Final Prices IND without CO2 '!BE55+SUMIFS(Assumptions!$C$9:$C$11,Assumptions!$A$9:$A$11,input!$D55)*input!BE$301</f>
        <v>75.090179903695784</v>
      </c>
      <c r="BF55" s="11">
        <f>'Final Prices IND without CO2 '!BF55+SUMIFS(Assumptions!$C$9:$C$11,Assumptions!$A$9:$A$11,input!$D55)*input!BF$301</f>
        <v>76.341913210052823</v>
      </c>
      <c r="BG55" s="11">
        <f>'Final Prices IND without CO2 '!BG55+SUMIFS(Assumptions!$C$9:$C$11,Assumptions!$A$9:$A$11,input!$D55)*input!BG$301</f>
        <v>77.522596318050034</v>
      </c>
      <c r="BH55" s="11">
        <f>'Final Prices IND without CO2 '!BH55+SUMIFS(Assumptions!$C$9:$C$11,Assumptions!$A$9:$A$11,input!$D55)*input!BH$301</f>
        <v>78.690529894035109</v>
      </c>
    </row>
    <row r="56" spans="1:60" x14ac:dyDescent="0.3">
      <c r="A56" s="9" t="s">
        <v>148</v>
      </c>
      <c r="B56" s="36" t="s">
        <v>47</v>
      </c>
      <c r="C56" s="9" t="s">
        <v>23</v>
      </c>
      <c r="D56" s="36" t="s">
        <v>82</v>
      </c>
      <c r="E56" s="36" t="s">
        <v>79</v>
      </c>
      <c r="F56" s="36" t="s">
        <v>90</v>
      </c>
      <c r="G56" s="36" t="s">
        <v>90</v>
      </c>
      <c r="H56" s="36" t="s">
        <v>80</v>
      </c>
      <c r="I56" s="9" t="s">
        <v>145</v>
      </c>
      <c r="J56" s="11">
        <f>'Final Prices IND without CO2 '!J56+SUMIFS(Assumptions!$C$9:$C$11,Assumptions!$A$9:$A$11,input!$D56)*input!J$301</f>
        <v>20.87036735663213</v>
      </c>
      <c r="K56" s="11">
        <f>'Final Prices IND without CO2 '!K56+SUMIFS(Assumptions!$C$9:$C$11,Assumptions!$A$9:$A$11,input!$D56)*input!K$301</f>
        <v>31.004657304660519</v>
      </c>
      <c r="L56" s="11">
        <f>'Final Prices IND without CO2 '!L56+SUMIFS(Assumptions!$C$9:$C$11,Assumptions!$A$9:$A$11,input!$D56)*input!L$301</f>
        <v>27.221105241117311</v>
      </c>
      <c r="M56" s="11">
        <f>'Final Prices IND without CO2 '!M56+SUMIFS(Assumptions!$C$9:$C$11,Assumptions!$A$9:$A$11,input!$D56)*input!M$301</f>
        <v>24.177182229468279</v>
      </c>
      <c r="N56" s="11">
        <f>'Final Prices IND without CO2 '!N56+SUMIFS(Assumptions!$C$9:$C$11,Assumptions!$A$9:$A$11,input!$D56)*input!N$301</f>
        <v>28.337277176614084</v>
      </c>
      <c r="O56" s="11">
        <f>'Final Prices IND without CO2 '!O56+SUMIFS(Assumptions!$C$9:$C$11,Assumptions!$A$9:$A$11,input!$D56)*input!O$301</f>
        <v>32.53552720855204</v>
      </c>
      <c r="P56" s="11">
        <f>'Final Prices IND without CO2 '!P56+SUMIFS(Assumptions!$C$9:$C$11,Assumptions!$A$9:$A$11,input!$D56)*input!P$301</f>
        <v>44.271859203859613</v>
      </c>
      <c r="Q56" s="11">
        <f>'Final Prices IND without CO2 '!Q56+SUMIFS(Assumptions!$C$9:$C$11,Assumptions!$A$9:$A$11,input!$D56)*input!Q$301</f>
        <v>39.757593006404953</v>
      </c>
      <c r="R56" s="11">
        <f>'Final Prices IND without CO2 '!R56+SUMIFS(Assumptions!$C$9:$C$11,Assumptions!$A$9:$A$11,input!$D56)*input!R$301</f>
        <v>51.802574691106223</v>
      </c>
      <c r="S56" s="11">
        <f>'Final Prices IND without CO2 '!S56+SUMIFS(Assumptions!$C$9:$C$11,Assumptions!$A$9:$A$11,input!$D56)*input!S$301</f>
        <v>45.282146293550134</v>
      </c>
      <c r="T56" s="11">
        <f>'Final Prices IND without CO2 '!T56+SUMIFS(Assumptions!$C$9:$C$11,Assumptions!$A$9:$A$11,input!$D56)*input!T$301</f>
        <v>41.038699639575398</v>
      </c>
      <c r="U56" s="11">
        <f>'Final Prices IND without CO2 '!U56+SUMIFS(Assumptions!$C$9:$C$11,Assumptions!$A$9:$A$11,input!$D56)*input!U$301</f>
        <v>44.480783255028541</v>
      </c>
      <c r="V56" s="11">
        <f>'Final Prices IND without CO2 '!V56+SUMIFS(Assumptions!$C$9:$C$11,Assumptions!$A$9:$A$11,input!$D56)*input!V$301</f>
        <v>50.401966335180418</v>
      </c>
      <c r="W56" s="11">
        <f>'Final Prices IND without CO2 '!W56+SUMIFS(Assumptions!$C$9:$C$11,Assumptions!$A$9:$A$11,input!$D56)*input!W$301</f>
        <v>49.10690693116269</v>
      </c>
      <c r="X56" s="11">
        <f>'Final Prices IND without CO2 '!X56+SUMIFS(Assumptions!$C$9:$C$11,Assumptions!$A$9:$A$11,input!$D56)*input!X$301</f>
        <v>44.615514046583471</v>
      </c>
      <c r="Y56" s="11">
        <f>'Final Prices IND without CO2 '!Y56+SUMIFS(Assumptions!$C$9:$C$11,Assumptions!$A$9:$A$11,input!$D56)*input!Y$301</f>
        <v>44.140630432790886</v>
      </c>
      <c r="Z56" s="11">
        <f>'Final Prices IND without CO2 '!Z56+SUMIFS(Assumptions!$C$9:$C$11,Assumptions!$A$9:$A$11,input!$D56)*input!Z$301</f>
        <v>38.522250157499165</v>
      </c>
      <c r="AA56" s="11">
        <f>'Final Prices IND without CO2 '!AA56+SUMIFS(Assumptions!$C$9:$C$11,Assumptions!$A$9:$A$11,input!$D56)*input!AA$301</f>
        <v>34.246117795740851</v>
      </c>
      <c r="AB56" s="11">
        <f>'Final Prices IND without CO2 '!AB56+SUMIFS(Assumptions!$C$9:$C$11,Assumptions!$A$9:$A$11,input!$D56)*input!AB$301</f>
        <v>42.183107906728715</v>
      </c>
      <c r="AC56" s="11">
        <f>'Final Prices IND without CO2 '!AC56+SUMIFS(Assumptions!$C$9:$C$11,Assumptions!$A$9:$A$11,input!$D56)*input!AC$301</f>
        <v>52.5037489810571</v>
      </c>
      <c r="AD56" s="11">
        <f>'Final Prices IND without CO2 '!AD56+SUMIFS(Assumptions!$C$9:$C$11,Assumptions!$A$9:$A$11,input!$D56)*input!AD$301</f>
        <v>49.59313661877313</v>
      </c>
      <c r="AE56" s="11">
        <f>'Final Prices IND without CO2 '!AE56+SUMIFS(Assumptions!$C$9:$C$11,Assumptions!$A$9:$A$11,input!$D56)*input!AE$301</f>
        <v>45.721176057527416</v>
      </c>
      <c r="AF56" s="11">
        <f>'Final Prices IND without CO2 '!AF56+SUMIFS(Assumptions!$C$9:$C$11,Assumptions!$A$9:$A$11,input!$D56)*input!AF$301</f>
        <v>45.694016033824795</v>
      </c>
      <c r="AG56" s="11">
        <f>'Final Prices IND without CO2 '!AG56+SUMIFS(Assumptions!$C$9:$C$11,Assumptions!$A$9:$A$11,input!$D56)*input!AG$301</f>
        <v>48.470491972056635</v>
      </c>
      <c r="AH56" s="11">
        <f>'Final Prices IND without CO2 '!AH56+SUMIFS(Assumptions!$C$9:$C$11,Assumptions!$A$9:$A$11,input!$D56)*input!AH$301</f>
        <v>52.005429090318962</v>
      </c>
      <c r="AI56" s="11">
        <f>'Final Prices IND without CO2 '!AI56+SUMIFS(Assumptions!$C$9:$C$11,Assumptions!$A$9:$A$11,input!$D56)*input!AI$301</f>
        <v>56.053343576260787</v>
      </c>
      <c r="AJ56" s="11">
        <f>'Final Prices IND without CO2 '!AJ56+SUMIFS(Assumptions!$C$9:$C$11,Assumptions!$A$9:$A$11,input!$D56)*input!AJ$301</f>
        <v>58.623133709407391</v>
      </c>
      <c r="AK56" s="11">
        <f>'Final Prices IND without CO2 '!AK56+SUMIFS(Assumptions!$C$9:$C$11,Assumptions!$A$9:$A$11,input!$D56)*input!AK$301</f>
        <v>60.785369580085167</v>
      </c>
      <c r="AL56" s="11">
        <f>'Final Prices IND without CO2 '!AL56+SUMIFS(Assumptions!$C$9:$C$11,Assumptions!$A$9:$A$11,input!$D56)*input!AL$301</f>
        <v>63.268792475934248</v>
      </c>
      <c r="AM56" s="11">
        <f>'Final Prices IND without CO2 '!AM56+SUMIFS(Assumptions!$C$9:$C$11,Assumptions!$A$9:$A$11,input!$D56)*input!AM$301</f>
        <v>65.904025058498561</v>
      </c>
      <c r="AN56" s="11">
        <f>'Final Prices IND without CO2 '!AN56+SUMIFS(Assumptions!$C$9:$C$11,Assumptions!$A$9:$A$11,input!$D56)*input!AN$301</f>
        <v>68.585742335523122</v>
      </c>
      <c r="AO56" s="11">
        <f>'Final Prices IND without CO2 '!AO56+SUMIFS(Assumptions!$C$9:$C$11,Assumptions!$A$9:$A$11,input!$D56)*input!AO$301</f>
        <v>69.667535425574897</v>
      </c>
      <c r="AP56" s="11">
        <f>'Final Prices IND without CO2 '!AP56+SUMIFS(Assumptions!$C$9:$C$11,Assumptions!$A$9:$A$11,input!$D56)*input!AP$301</f>
        <v>70.107454855165656</v>
      </c>
      <c r="AQ56" s="11">
        <f>'Final Prices IND without CO2 '!AQ56+SUMIFS(Assumptions!$C$9:$C$11,Assumptions!$A$9:$A$11,input!$D56)*input!AQ$301</f>
        <v>71.016695428541908</v>
      </c>
      <c r="AR56" s="11">
        <f>'Final Prices IND without CO2 '!AR56+SUMIFS(Assumptions!$C$9:$C$11,Assumptions!$A$9:$A$11,input!$D56)*input!AR$301</f>
        <v>72.369742228158685</v>
      </c>
      <c r="AS56" s="11">
        <f>'Final Prices IND without CO2 '!AS56+SUMIFS(Assumptions!$C$9:$C$11,Assumptions!$A$9:$A$11,input!$D56)*input!AS$301</f>
        <v>73.396527352666524</v>
      </c>
      <c r="AT56" s="11">
        <f>'Final Prices IND without CO2 '!AT56+SUMIFS(Assumptions!$C$9:$C$11,Assumptions!$A$9:$A$11,input!$D56)*input!AT$301</f>
        <v>74.289753591857206</v>
      </c>
      <c r="AU56" s="11">
        <f>'Final Prices IND without CO2 '!AU56+SUMIFS(Assumptions!$C$9:$C$11,Assumptions!$A$9:$A$11,input!$D56)*input!AU$301</f>
        <v>75.983570845846458</v>
      </c>
      <c r="AV56" s="11">
        <f>'Final Prices IND without CO2 '!AV56+SUMIFS(Assumptions!$C$9:$C$11,Assumptions!$A$9:$A$11,input!$D56)*input!AV$301</f>
        <v>78.684991513816499</v>
      </c>
      <c r="AW56" s="11">
        <f>'Final Prices IND without CO2 '!AW56+SUMIFS(Assumptions!$C$9:$C$11,Assumptions!$A$9:$A$11,input!$D56)*input!AW$301</f>
        <v>80.047261363412886</v>
      </c>
      <c r="AX56" s="11">
        <f>'Final Prices IND without CO2 '!AX56+SUMIFS(Assumptions!$C$9:$C$11,Assumptions!$A$9:$A$11,input!$D56)*input!AX$301</f>
        <v>80.991444920577777</v>
      </c>
      <c r="AY56" s="11">
        <f>'Final Prices IND without CO2 '!AY56+SUMIFS(Assumptions!$C$9:$C$11,Assumptions!$A$9:$A$11,input!$D56)*input!AY$301</f>
        <v>83.212886238980133</v>
      </c>
      <c r="AZ56" s="11">
        <f>'Final Prices IND without CO2 '!AZ56+SUMIFS(Assumptions!$C$9:$C$11,Assumptions!$A$9:$A$11,input!$D56)*input!AZ$301</f>
        <v>84.786913372850265</v>
      </c>
      <c r="BA56" s="11">
        <f>'Final Prices IND without CO2 '!BA56+SUMIFS(Assumptions!$C$9:$C$11,Assumptions!$A$9:$A$11,input!$D56)*input!BA$301</f>
        <v>86.128879035959073</v>
      </c>
      <c r="BB56" s="11">
        <f>'Final Prices IND without CO2 '!BB56+SUMIFS(Assumptions!$C$9:$C$11,Assumptions!$A$9:$A$11,input!$D56)*input!BB$301</f>
        <v>87.794440461193219</v>
      </c>
      <c r="BC56" s="11">
        <f>'Final Prices IND without CO2 '!BC56+SUMIFS(Assumptions!$C$9:$C$11,Assumptions!$A$9:$A$11,input!$D56)*input!BC$301</f>
        <v>89.512861877393632</v>
      </c>
      <c r="BD56" s="11">
        <f>'Final Prices IND without CO2 '!BD56+SUMIFS(Assumptions!$C$9:$C$11,Assumptions!$A$9:$A$11,input!$D56)*input!BD$301</f>
        <v>90.942787417138902</v>
      </c>
      <c r="BE56" s="11">
        <f>'Final Prices IND without CO2 '!BE56+SUMIFS(Assumptions!$C$9:$C$11,Assumptions!$A$9:$A$11,input!$D56)*input!BE$301</f>
        <v>92.515243968345416</v>
      </c>
      <c r="BF56" s="11">
        <f>'Final Prices IND without CO2 '!BF56+SUMIFS(Assumptions!$C$9:$C$11,Assumptions!$A$9:$A$11,input!$D56)*input!BF$301</f>
        <v>94.128517875972463</v>
      </c>
      <c r="BG56" s="11">
        <f>'Final Prices IND without CO2 '!BG56+SUMIFS(Assumptions!$C$9:$C$11,Assumptions!$A$9:$A$11,input!$D56)*input!BG$301</f>
        <v>95.65328063966939</v>
      </c>
      <c r="BH56" s="11">
        <f>'Final Prices IND without CO2 '!BH56+SUMIFS(Assumptions!$C$9:$C$11,Assumptions!$A$9:$A$11,input!$D56)*input!BH$301</f>
        <v>97.163857799366298</v>
      </c>
    </row>
    <row r="57" spans="1:60" x14ac:dyDescent="0.3">
      <c r="A57" s="9" t="s">
        <v>148</v>
      </c>
      <c r="B57" s="36" t="s">
        <v>47</v>
      </c>
      <c r="C57" s="9" t="s">
        <v>25</v>
      </c>
      <c r="D57" s="36" t="s">
        <v>82</v>
      </c>
      <c r="E57" s="36" t="s">
        <v>79</v>
      </c>
      <c r="F57" s="36" t="s">
        <v>90</v>
      </c>
      <c r="G57" s="36" t="s">
        <v>90</v>
      </c>
      <c r="H57" s="36" t="s">
        <v>80</v>
      </c>
      <c r="I57" s="9" t="s">
        <v>145</v>
      </c>
      <c r="J57" s="11">
        <f>'Final Prices IND without CO2 '!J57+SUMIFS(Assumptions!$C$9:$C$11,Assumptions!$A$9:$A$11,input!$D57)*input!J$301</f>
        <v>24.320469544224608</v>
      </c>
      <c r="K57" s="11">
        <f>'Final Prices IND without CO2 '!K57+SUMIFS(Assumptions!$C$9:$C$11,Assumptions!$A$9:$A$11,input!$D57)*input!K$301</f>
        <v>33.039344178346305</v>
      </c>
      <c r="L57" s="11">
        <f>'Final Prices IND without CO2 '!L57+SUMIFS(Assumptions!$C$9:$C$11,Assumptions!$A$9:$A$11,input!$D57)*input!L$301</f>
        <v>27.717156364144572</v>
      </c>
      <c r="M57" s="11">
        <f>'Final Prices IND without CO2 '!M57+SUMIFS(Assumptions!$C$9:$C$11,Assumptions!$A$9:$A$11,input!$D57)*input!M$301</f>
        <v>28.587491533721575</v>
      </c>
      <c r="N57" s="11">
        <f>'Final Prices IND without CO2 '!N57+SUMIFS(Assumptions!$C$9:$C$11,Assumptions!$A$9:$A$11,input!$D57)*input!N$301</f>
        <v>26.749200911081495</v>
      </c>
      <c r="O57" s="11">
        <f>'Final Prices IND without CO2 '!O57+SUMIFS(Assumptions!$C$9:$C$11,Assumptions!$A$9:$A$11,input!$D57)*input!O$301</f>
        <v>30.537218117636169</v>
      </c>
      <c r="P57" s="11">
        <f>'Final Prices IND without CO2 '!P57+SUMIFS(Assumptions!$C$9:$C$11,Assumptions!$A$9:$A$11,input!$D57)*input!P$301</f>
        <v>42.092694310614441</v>
      </c>
      <c r="Q57" s="11">
        <f>'Final Prices IND without CO2 '!Q57+SUMIFS(Assumptions!$C$9:$C$11,Assumptions!$A$9:$A$11,input!$D57)*input!Q$301</f>
        <v>41.33525060491079</v>
      </c>
      <c r="R57" s="11">
        <f>'Final Prices IND without CO2 '!R57+SUMIFS(Assumptions!$C$9:$C$11,Assumptions!$A$9:$A$11,input!$D57)*input!R$301</f>
        <v>54.320451324909754</v>
      </c>
      <c r="S57" s="11">
        <f>'Final Prices IND without CO2 '!S57+SUMIFS(Assumptions!$C$9:$C$11,Assumptions!$A$9:$A$11,input!$D57)*input!S$301</f>
        <v>50.977033466291658</v>
      </c>
      <c r="T57" s="11">
        <f>'Final Prices IND without CO2 '!T57+SUMIFS(Assumptions!$C$9:$C$11,Assumptions!$A$9:$A$11,input!$D57)*input!T$301</f>
        <v>51.792602599495524</v>
      </c>
      <c r="U57" s="11">
        <f>'Final Prices IND without CO2 '!U57+SUMIFS(Assumptions!$C$9:$C$11,Assumptions!$A$9:$A$11,input!$D57)*input!U$301</f>
        <v>57.517757612625473</v>
      </c>
      <c r="V57" s="11">
        <f>'Final Prices IND without CO2 '!V57+SUMIFS(Assumptions!$C$9:$C$11,Assumptions!$A$9:$A$11,input!$D57)*input!V$301</f>
        <v>60.852423429150434</v>
      </c>
      <c r="W57" s="11">
        <f>'Final Prices IND without CO2 '!W57+SUMIFS(Assumptions!$C$9:$C$11,Assumptions!$A$9:$A$11,input!$D57)*input!W$301</f>
        <v>55.728810324179769</v>
      </c>
      <c r="X57" s="11">
        <f>'Final Prices IND without CO2 '!X57+SUMIFS(Assumptions!$C$9:$C$11,Assumptions!$A$9:$A$11,input!$D57)*input!X$301</f>
        <v>47.817082872084541</v>
      </c>
      <c r="Y57" s="11">
        <f>'Final Prices IND without CO2 '!Y57+SUMIFS(Assumptions!$C$9:$C$11,Assumptions!$A$9:$A$11,input!$D57)*input!Y$301</f>
        <v>44.932685516749153</v>
      </c>
      <c r="Z57" s="11">
        <f>'Final Prices IND without CO2 '!Z57+SUMIFS(Assumptions!$C$9:$C$11,Assumptions!$A$9:$A$11,input!$D57)*input!Z$301</f>
        <v>39.547315665197189</v>
      </c>
      <c r="AA57" s="11">
        <f>'Final Prices IND without CO2 '!AA57+SUMIFS(Assumptions!$C$9:$C$11,Assumptions!$A$9:$A$11,input!$D57)*input!AA$301</f>
        <v>36.635231962348904</v>
      </c>
      <c r="AB57" s="11">
        <f>'Final Prices IND without CO2 '!AB57+SUMIFS(Assumptions!$C$9:$C$11,Assumptions!$A$9:$A$11,input!$D57)*input!AB$301</f>
        <v>45.034607433759277</v>
      </c>
      <c r="AC57" s="11">
        <f>'Final Prices IND without CO2 '!AC57+SUMIFS(Assumptions!$C$9:$C$11,Assumptions!$A$9:$A$11,input!$D57)*input!AC$301</f>
        <v>56.083086377056468</v>
      </c>
      <c r="AD57" s="11">
        <f>'Final Prices IND without CO2 '!AD57+SUMIFS(Assumptions!$C$9:$C$11,Assumptions!$A$9:$A$11,input!$D57)*input!AD$301</f>
        <v>52.961870587987256</v>
      </c>
      <c r="AE57" s="11">
        <f>'Final Prices IND without CO2 '!AE57+SUMIFS(Assumptions!$C$9:$C$11,Assumptions!$A$9:$A$11,input!$D57)*input!AE$301</f>
        <v>48.808659793315144</v>
      </c>
      <c r="AF57" s="11">
        <f>'Final Prices IND without CO2 '!AF57+SUMIFS(Assumptions!$C$9:$C$11,Assumptions!$A$9:$A$11,input!$D57)*input!AF$301</f>
        <v>48.714579828386576</v>
      </c>
      <c r="AG57" s="11">
        <f>'Final Prices IND without CO2 '!AG57+SUMIFS(Assumptions!$C$9:$C$11,Assumptions!$A$9:$A$11,input!$D57)*input!AG$301</f>
        <v>51.629285690555193</v>
      </c>
      <c r="AH57" s="11">
        <f>'Final Prices IND without CO2 '!AH57+SUMIFS(Assumptions!$C$9:$C$11,Assumptions!$A$9:$A$11,input!$D57)*input!AH$301</f>
        <v>55.341547617344133</v>
      </c>
      <c r="AI57" s="11">
        <f>'Final Prices IND without CO2 '!AI57+SUMIFS(Assumptions!$C$9:$C$11,Assumptions!$A$9:$A$11,input!$D57)*input!AI$301</f>
        <v>59.606770227121707</v>
      </c>
      <c r="AJ57" s="11">
        <f>'Final Prices IND without CO2 '!AJ57+SUMIFS(Assumptions!$C$9:$C$11,Assumptions!$A$9:$A$11,input!$D57)*input!AJ$301</f>
        <v>62.289939134197745</v>
      </c>
      <c r="AK57" s="11">
        <f>'Final Prices IND without CO2 '!AK57+SUMIFS(Assumptions!$C$9:$C$11,Assumptions!$A$9:$A$11,input!$D57)*input!AK$301</f>
        <v>64.538897565647176</v>
      </c>
      <c r="AL57" s="11">
        <f>'Final Prices IND without CO2 '!AL57+SUMIFS(Assumptions!$C$9:$C$11,Assumptions!$A$9:$A$11,input!$D57)*input!AL$301</f>
        <v>67.13499436573403</v>
      </c>
      <c r="AM57" s="11">
        <f>'Final Prices IND without CO2 '!AM57+SUMIFS(Assumptions!$C$9:$C$11,Assumptions!$A$9:$A$11,input!$D57)*input!AM$301</f>
        <v>69.896581155517865</v>
      </c>
      <c r="AN57" s="11">
        <f>'Final Prices IND without CO2 '!AN57+SUMIFS(Assumptions!$C$9:$C$11,Assumptions!$A$9:$A$11,input!$D57)*input!AN$301</f>
        <v>72.71064222584944</v>
      </c>
      <c r="AO57" s="11">
        <f>'Final Prices IND without CO2 '!AO57+SUMIFS(Assumptions!$C$9:$C$11,Assumptions!$A$9:$A$11,input!$D57)*input!AO$301</f>
        <v>73.870880632554503</v>
      </c>
      <c r="AP57" s="11">
        <f>'Final Prices IND without CO2 '!AP57+SUMIFS(Assumptions!$C$9:$C$11,Assumptions!$A$9:$A$11,input!$D57)*input!AP$301</f>
        <v>74.342898750146503</v>
      </c>
      <c r="AQ57" s="11">
        <f>'Final Prices IND without CO2 '!AQ57+SUMIFS(Assumptions!$C$9:$C$11,Assumptions!$A$9:$A$11,input!$D57)*input!AQ$301</f>
        <v>75.318156622394426</v>
      </c>
      <c r="AR57" s="11">
        <f>'Final Prices IND without CO2 '!AR57+SUMIFS(Assumptions!$C$9:$C$11,Assumptions!$A$9:$A$11,input!$D57)*input!AR$301</f>
        <v>76.769344016201217</v>
      </c>
      <c r="AS57" s="11">
        <f>'Final Prices IND without CO2 '!AS57+SUMIFS(Assumptions!$C$9:$C$11,Assumptions!$A$9:$A$11,input!$D57)*input!AS$301</f>
        <v>77.870633872327886</v>
      </c>
      <c r="AT57" s="11">
        <f>'Final Prices IND without CO2 '!AT57+SUMIFS(Assumptions!$C$9:$C$11,Assumptions!$A$9:$A$11,input!$D57)*input!AT$301</f>
        <v>78.82875273867171</v>
      </c>
      <c r="AU57" s="11">
        <f>'Final Prices IND without CO2 '!AU57+SUMIFS(Assumptions!$C$9:$C$11,Assumptions!$A$9:$A$11,input!$D57)*input!AU$301</f>
        <v>80.645304574122989</v>
      </c>
      <c r="AV57" s="11">
        <f>'Final Prices IND without CO2 '!AV57+SUMIFS(Assumptions!$C$9:$C$11,Assumptions!$A$9:$A$11,input!$D57)*input!AV$301</f>
        <v>83.54229041883444</v>
      </c>
      <c r="AW57" s="11">
        <f>'Final Prices IND without CO2 '!AW57+SUMIFS(Assumptions!$C$9:$C$11,Assumptions!$A$9:$A$11,input!$D57)*input!AW$301</f>
        <v>85.003333029880139</v>
      </c>
      <c r="AX57" s="11">
        <f>'Final Prices IND without CO2 '!AX57+SUMIFS(Assumptions!$C$9:$C$11,Assumptions!$A$9:$A$11,input!$D57)*input!AX$301</f>
        <v>86.016060364900767</v>
      </c>
      <c r="AY57" s="11">
        <f>'Final Prices IND without CO2 '!AY57+SUMIFS(Assumptions!$C$9:$C$11,Assumptions!$A$9:$A$11,input!$D57)*input!AY$301</f>
        <v>88.400301177122543</v>
      </c>
      <c r="AZ57" s="11">
        <f>'Final Prices IND without CO2 '!AZ57+SUMIFS(Assumptions!$C$9:$C$11,Assumptions!$A$9:$A$11,input!$D57)*input!AZ$301</f>
        <v>90.0899439970065</v>
      </c>
      <c r="BA57" s="11">
        <f>'Final Prices IND without CO2 '!BA57+SUMIFS(Assumptions!$C$9:$C$11,Assumptions!$A$9:$A$11,input!$D57)*input!BA$301</f>
        <v>91.531407364565951</v>
      </c>
      <c r="BB57" s="11">
        <f>'Final Prices IND without CO2 '!BB57+SUMIFS(Assumptions!$C$9:$C$11,Assumptions!$A$9:$A$11,input!$D57)*input!BB$301</f>
        <v>93.320571212766183</v>
      </c>
      <c r="BC57" s="11">
        <f>'Final Prices IND without CO2 '!BC57+SUMIFS(Assumptions!$C$9:$C$11,Assumptions!$A$9:$A$11,input!$D57)*input!BC$301</f>
        <v>95.167049096243616</v>
      </c>
      <c r="BD57" s="11">
        <f>'Final Prices IND without CO2 '!BD57+SUMIFS(Assumptions!$C$9:$C$11,Assumptions!$A$9:$A$11,input!$D57)*input!BD$301</f>
        <v>96.704439196054523</v>
      </c>
      <c r="BE57" s="11">
        <f>'Final Prices IND without CO2 '!BE57+SUMIFS(Assumptions!$C$9:$C$11,Assumptions!$A$9:$A$11,input!$D57)*input!BE$301</f>
        <v>98.395420068694634</v>
      </c>
      <c r="BF57" s="11">
        <f>'Final Prices IND without CO2 '!BF57+SUMIFS(Assumptions!$C$9:$C$11,Assumptions!$A$9:$A$11,input!$D57)*input!BF$301</f>
        <v>100.13069768287941</v>
      </c>
      <c r="BG57" s="11">
        <f>'Final Prices IND without CO2 '!BG57+SUMIFS(Assumptions!$C$9:$C$11,Assumptions!$A$9:$A$11,input!$D57)*input!BG$301</f>
        <v>101.771571868639</v>
      </c>
      <c r="BH57" s="11">
        <f>'Final Prices IND without CO2 '!BH57+SUMIFS(Assumptions!$C$9:$C$11,Assumptions!$A$9:$A$11,input!$D57)*input!BH$301</f>
        <v>103.39777584063361</v>
      </c>
    </row>
    <row r="58" spans="1:60" x14ac:dyDescent="0.3">
      <c r="A58" s="9" t="s">
        <v>148</v>
      </c>
      <c r="B58" s="36" t="s">
        <v>47</v>
      </c>
      <c r="C58" s="9" t="s">
        <v>27</v>
      </c>
      <c r="D58" s="36" t="s">
        <v>82</v>
      </c>
      <c r="E58" s="36" t="s">
        <v>79</v>
      </c>
      <c r="F58" s="36" t="s">
        <v>90</v>
      </c>
      <c r="G58" s="36" t="s">
        <v>90</v>
      </c>
      <c r="H58" s="36" t="s">
        <v>80</v>
      </c>
      <c r="I58" s="9" t="s">
        <v>145</v>
      </c>
      <c r="J58" s="11">
        <f>'Final Prices IND without CO2 '!J58+SUMIFS(Assumptions!$C$9:$C$11,Assumptions!$A$9:$A$11,input!$D58)*input!J$301</f>
        <v>23.427633555942737</v>
      </c>
      <c r="K58" s="11">
        <f>'Final Prices IND without CO2 '!K58+SUMIFS(Assumptions!$C$9:$C$11,Assumptions!$A$9:$A$11,input!$D58)*input!K$301</f>
        <v>24.413362029227947</v>
      </c>
      <c r="L58" s="11">
        <f>'Final Prices IND without CO2 '!L58+SUMIFS(Assumptions!$C$9:$C$11,Assumptions!$A$9:$A$11,input!$D58)*input!L$301</f>
        <v>21.02868731952708</v>
      </c>
      <c r="M58" s="11">
        <f>'Final Prices IND without CO2 '!M58+SUMIFS(Assumptions!$C$9:$C$11,Assumptions!$A$9:$A$11,input!$D58)*input!M$301</f>
        <v>23.225283780881743</v>
      </c>
      <c r="N58" s="11">
        <f>'Final Prices IND without CO2 '!N58+SUMIFS(Assumptions!$C$9:$C$11,Assumptions!$A$9:$A$11,input!$D58)*input!N$301</f>
        <v>21.223490127380451</v>
      </c>
      <c r="O58" s="11">
        <f>'Final Prices IND without CO2 '!O58+SUMIFS(Assumptions!$C$9:$C$11,Assumptions!$A$9:$A$11,input!$D58)*input!O$301</f>
        <v>21.888691373901075</v>
      </c>
      <c r="P58" s="11">
        <f>'Final Prices IND without CO2 '!P58+SUMIFS(Assumptions!$C$9:$C$11,Assumptions!$A$9:$A$11,input!$D58)*input!P$301</f>
        <v>39.737620293082067</v>
      </c>
      <c r="Q58" s="11">
        <f>'Final Prices IND without CO2 '!Q58+SUMIFS(Assumptions!$C$9:$C$11,Assumptions!$A$9:$A$11,input!$D58)*input!Q$301</f>
        <v>37.166321678748162</v>
      </c>
      <c r="R58" s="11">
        <f>'Final Prices IND without CO2 '!R58+SUMIFS(Assumptions!$C$9:$C$11,Assumptions!$A$9:$A$11,input!$D58)*input!R$301</f>
        <v>44.327916534722007</v>
      </c>
      <c r="S58" s="11">
        <f>'Final Prices IND without CO2 '!S58+SUMIFS(Assumptions!$C$9:$C$11,Assumptions!$A$9:$A$11,input!$D58)*input!S$301</f>
        <v>40.830468752572912</v>
      </c>
      <c r="T58" s="11">
        <f>'Final Prices IND without CO2 '!T58+SUMIFS(Assumptions!$C$9:$C$11,Assumptions!$A$9:$A$11,input!$D58)*input!T$301</f>
        <v>35.036216644437808</v>
      </c>
      <c r="U58" s="11">
        <f>'Final Prices IND without CO2 '!U58+SUMIFS(Assumptions!$C$9:$C$11,Assumptions!$A$9:$A$11,input!$D58)*input!U$301</f>
        <v>36.078854978079882</v>
      </c>
      <c r="V58" s="11">
        <f>'Final Prices IND without CO2 '!V58+SUMIFS(Assumptions!$C$9:$C$11,Assumptions!$A$9:$A$11,input!$D58)*input!V$301</f>
        <v>36.898620922808938</v>
      </c>
      <c r="W58" s="11">
        <f>'Final Prices IND without CO2 '!W58+SUMIFS(Assumptions!$C$9:$C$11,Assumptions!$A$9:$A$11,input!$D58)*input!W$301</f>
        <v>37.049637481376664</v>
      </c>
      <c r="X58" s="11">
        <f>'Final Prices IND without CO2 '!X58+SUMIFS(Assumptions!$C$9:$C$11,Assumptions!$A$9:$A$11,input!$D58)*input!X$301</f>
        <v>36.381282532853852</v>
      </c>
      <c r="Y58" s="11">
        <f>'Final Prices IND without CO2 '!Y58+SUMIFS(Assumptions!$C$9:$C$11,Assumptions!$A$9:$A$11,input!$D58)*input!Y$301</f>
        <v>33.86209885512725</v>
      </c>
      <c r="Z58" s="11">
        <f>'Final Prices IND without CO2 '!Z58+SUMIFS(Assumptions!$C$9:$C$11,Assumptions!$A$9:$A$11,input!$D58)*input!Z$301</f>
        <v>28.856388732103547</v>
      </c>
      <c r="AA58" s="11">
        <f>'Final Prices IND without CO2 '!AA58+SUMIFS(Assumptions!$C$9:$C$11,Assumptions!$A$9:$A$11,input!$D58)*input!AA$301</f>
        <v>29.360822337255588</v>
      </c>
      <c r="AB58" s="11">
        <f>'Final Prices IND without CO2 '!AB58+SUMIFS(Assumptions!$C$9:$C$11,Assumptions!$A$9:$A$11,input!$D58)*input!AB$301</f>
        <v>36.352320126062303</v>
      </c>
      <c r="AC58" s="11">
        <f>'Final Prices IND without CO2 '!AC58+SUMIFS(Assumptions!$C$9:$C$11,Assumptions!$A$9:$A$11,input!$D58)*input!AC$301</f>
        <v>45.184667720956369</v>
      </c>
      <c r="AD58" s="11">
        <f>'Final Prices IND without CO2 '!AD58+SUMIFS(Assumptions!$C$9:$C$11,Assumptions!$A$9:$A$11,input!$D58)*input!AD$301</f>
        <v>42.704700314361581</v>
      </c>
      <c r="AE58" s="11">
        <f>'Final Prices IND without CO2 '!AE58+SUMIFS(Assumptions!$C$9:$C$11,Assumptions!$A$9:$A$11,input!$D58)*input!AE$301</f>
        <v>39.407844328384712</v>
      </c>
      <c r="AF58" s="11">
        <f>'Final Prices IND without CO2 '!AF58+SUMIFS(Assumptions!$C$9:$C$11,Assumptions!$A$9:$A$11,input!$D58)*input!AF$301</f>
        <v>39.517523175558409</v>
      </c>
      <c r="AG58" s="11">
        <f>'Final Prices IND without CO2 '!AG58+SUMIFS(Assumptions!$C$9:$C$11,Assumptions!$A$9:$A$11,input!$D58)*input!AG$301</f>
        <v>42.011344551244221</v>
      </c>
      <c r="AH58" s="11">
        <f>'Final Prices IND without CO2 '!AH58+SUMIFS(Assumptions!$C$9:$C$11,Assumptions!$A$9:$A$11,input!$D58)*input!AH$301</f>
        <v>45.183685317318933</v>
      </c>
      <c r="AI58" s="11">
        <f>'Final Prices IND without CO2 '!AI58+SUMIFS(Assumptions!$C$9:$C$11,Assumptions!$A$9:$A$11,input!$D58)*input!AI$301</f>
        <v>48.787244985351848</v>
      </c>
      <c r="AJ58" s="11">
        <f>'Final Prices IND without CO2 '!AJ58+SUMIFS(Assumptions!$C$9:$C$11,Assumptions!$A$9:$A$11,input!$D58)*input!AJ$301</f>
        <v>51.125196549581311</v>
      </c>
      <c r="AK58" s="11">
        <f>'Final Prices IND without CO2 '!AK58+SUMIFS(Assumptions!$C$9:$C$11,Assumptions!$A$9:$A$11,input!$D58)*input!AK$301</f>
        <v>53.110100864401517</v>
      </c>
      <c r="AL58" s="11">
        <f>'Final Prices IND without CO2 '!AL58+SUMIFS(Assumptions!$C$9:$C$11,Assumptions!$A$9:$A$11,input!$D58)*input!AL$301</f>
        <v>55.363126519149276</v>
      </c>
      <c r="AM58" s="11">
        <f>'Final Prices IND without CO2 '!AM58+SUMIFS(Assumptions!$C$9:$C$11,Assumptions!$A$9:$A$11,input!$D58)*input!AM$301</f>
        <v>57.73998817774622</v>
      </c>
      <c r="AN58" s="11">
        <f>'Final Prices IND without CO2 '!AN58+SUMIFS(Assumptions!$C$9:$C$11,Assumptions!$A$9:$A$11,input!$D58)*input!AN$301</f>
        <v>60.151086937900374</v>
      </c>
      <c r="AO58" s="11">
        <f>'Final Prices IND without CO2 '!AO58+SUMIFS(Assumptions!$C$9:$C$11,Assumptions!$A$9:$A$11,input!$D58)*input!AO$301</f>
        <v>61.072473901471469</v>
      </c>
      <c r="AP58" s="11">
        <f>'Final Prices IND without CO2 '!AP58+SUMIFS(Assumptions!$C$9:$C$11,Assumptions!$A$9:$A$11,input!$D58)*input!AP$301</f>
        <v>61.446757466143119</v>
      </c>
      <c r="AQ58" s="11">
        <f>'Final Prices IND without CO2 '!AQ58+SUMIFS(Assumptions!$C$9:$C$11,Assumptions!$A$9:$A$11,input!$D58)*input!AQ$301</f>
        <v>62.221004904881099</v>
      </c>
      <c r="AR58" s="11">
        <f>'Final Prices IND without CO2 '!AR58+SUMIFS(Assumptions!$C$9:$C$11,Assumptions!$A$9:$A$11,input!$D58)*input!AR$301</f>
        <v>63.37337238753986</v>
      </c>
      <c r="AS58" s="11">
        <f>'Final Prices IND without CO2 '!AS58+SUMIFS(Assumptions!$C$9:$C$11,Assumptions!$A$9:$A$11,input!$D58)*input!AS$301</f>
        <v>64.247809151261762</v>
      </c>
      <c r="AT58" s="11">
        <f>'Final Prices IND without CO2 '!AT58+SUMIFS(Assumptions!$C$9:$C$11,Assumptions!$A$9:$A$11,input!$D58)*input!AT$301</f>
        <v>65.008342000931208</v>
      </c>
      <c r="AU58" s="11">
        <f>'Final Prices IND without CO2 '!AU58+SUMIFS(Assumptions!$C$9:$C$11,Assumptions!$A$9:$A$11,input!$D58)*input!AU$301</f>
        <v>66.451189794441817</v>
      </c>
      <c r="AV58" s="11">
        <f>'Final Prices IND without CO2 '!AV58+SUMIFS(Assumptions!$C$9:$C$11,Assumptions!$A$9:$A$11,input!$D58)*input!AV$301</f>
        <v>68.752715939527221</v>
      </c>
      <c r="AW58" s="11">
        <f>'Final Prices IND without CO2 '!AW58+SUMIFS(Assumptions!$C$9:$C$11,Assumptions!$A$9:$A$11,input!$D58)*input!AW$301</f>
        <v>69.91301380734285</v>
      </c>
      <c r="AX58" s="11">
        <f>'Final Prices IND without CO2 '!AX58+SUMIFS(Assumptions!$C$9:$C$11,Assumptions!$A$9:$A$11,input!$D58)*input!AX$301</f>
        <v>70.717038048830759</v>
      </c>
      <c r="AY58" s="11">
        <f>'Final Prices IND without CO2 '!AY58+SUMIFS(Assumptions!$C$9:$C$11,Assumptions!$A$9:$A$11,input!$D58)*input!AY$301</f>
        <v>72.605584590200721</v>
      </c>
      <c r="AZ58" s="11">
        <f>'Final Prices IND without CO2 '!AZ58+SUMIFS(Assumptions!$C$9:$C$11,Assumptions!$A$9:$A$11,input!$D58)*input!AZ$301</f>
        <v>73.943199084729983</v>
      </c>
      <c r="BA58" s="11">
        <f>'Final Prices IND without CO2 '!BA58+SUMIFS(Assumptions!$C$9:$C$11,Assumptions!$A$9:$A$11,input!$D58)*input!BA$301</f>
        <v>75.081710392046773</v>
      </c>
      <c r="BB58" s="11">
        <f>'Final Prices IND without CO2 '!BB58+SUMIFS(Assumptions!$C$9:$C$11,Assumptions!$A$9:$A$11,input!$D58)*input!BB$301</f>
        <v>76.49452778184984</v>
      </c>
      <c r="BC58" s="11">
        <f>'Final Prices IND without CO2 '!BC58+SUMIFS(Assumptions!$C$9:$C$11,Assumptions!$A$9:$A$11,input!$D58)*input!BC$301</f>
        <v>77.951097467915886</v>
      </c>
      <c r="BD58" s="11">
        <f>'Final Prices IND without CO2 '!BD58+SUMIFS(Assumptions!$C$9:$C$11,Assumptions!$A$9:$A$11,input!$D58)*input!BD$301</f>
        <v>79.161277909426758</v>
      </c>
      <c r="BE58" s="11">
        <f>'Final Prices IND without CO2 '!BE58+SUMIFS(Assumptions!$C$9:$C$11,Assumptions!$A$9:$A$11,input!$D58)*input!BE$301</f>
        <v>80.491374201207449</v>
      </c>
      <c r="BF58" s="11">
        <f>'Final Prices IND without CO2 '!BF58+SUMIFS(Assumptions!$C$9:$C$11,Assumptions!$A$9:$A$11,input!$D58)*input!BF$301</f>
        <v>81.855173152009499</v>
      </c>
      <c r="BG58" s="11">
        <f>'Final Prices IND without CO2 '!BG58+SUMIFS(Assumptions!$C$9:$C$11,Assumptions!$A$9:$A$11,input!$D58)*input!BG$301</f>
        <v>83.142509588073096</v>
      </c>
      <c r="BH58" s="11">
        <f>'Final Prices IND without CO2 '!BH58+SUMIFS(Assumptions!$C$9:$C$11,Assumptions!$A$9:$A$11,input!$D58)*input!BH$301</f>
        <v>84.416651357242273</v>
      </c>
    </row>
    <row r="59" spans="1:60" x14ac:dyDescent="0.3">
      <c r="A59" s="9" t="s">
        <v>148</v>
      </c>
      <c r="B59" s="36" t="s">
        <v>47</v>
      </c>
      <c r="C59" s="9" t="s">
        <v>29</v>
      </c>
      <c r="D59" s="36" t="s">
        <v>82</v>
      </c>
      <c r="E59" s="36" t="s">
        <v>79</v>
      </c>
      <c r="F59" s="36" t="s">
        <v>90</v>
      </c>
      <c r="G59" s="36" t="s">
        <v>90</v>
      </c>
      <c r="H59" s="36" t="s">
        <v>80</v>
      </c>
      <c r="I59" s="9" t="s">
        <v>145</v>
      </c>
      <c r="J59" s="11">
        <f>'Final Prices IND without CO2 '!J59+SUMIFS(Assumptions!$C$9:$C$11,Assumptions!$A$9:$A$11,input!$D59)*input!J$301</f>
        <v>19.128445026398431</v>
      </c>
      <c r="K59" s="11">
        <f>'Final Prices IND without CO2 '!K59+SUMIFS(Assumptions!$C$9:$C$11,Assumptions!$A$9:$A$11,input!$D59)*input!K$301</f>
        <v>22.26373712131748</v>
      </c>
      <c r="L59" s="11">
        <f>'Final Prices IND without CO2 '!L59+SUMIFS(Assumptions!$C$9:$C$11,Assumptions!$A$9:$A$11,input!$D59)*input!L$301</f>
        <v>21.747312688902586</v>
      </c>
      <c r="M59" s="11">
        <f>'Final Prices IND without CO2 '!M59+SUMIFS(Assumptions!$C$9:$C$11,Assumptions!$A$9:$A$11,input!$D59)*input!M$301</f>
        <v>20.890022741064978</v>
      </c>
      <c r="N59" s="11">
        <f>'Final Prices IND without CO2 '!N59+SUMIFS(Assumptions!$C$9:$C$11,Assumptions!$A$9:$A$11,input!$D59)*input!N$301</f>
        <v>19.313783482103965</v>
      </c>
      <c r="O59" s="11">
        <f>'Final Prices IND without CO2 '!O59+SUMIFS(Assumptions!$C$9:$C$11,Assumptions!$A$9:$A$11,input!$D59)*input!O$301</f>
        <v>20.98116418959323</v>
      </c>
      <c r="P59" s="11">
        <f>'Final Prices IND without CO2 '!P59+SUMIFS(Assumptions!$C$9:$C$11,Assumptions!$A$9:$A$11,input!$D59)*input!P$301</f>
        <v>29.613127394131787</v>
      </c>
      <c r="Q59" s="11">
        <f>'Final Prices IND without CO2 '!Q59+SUMIFS(Assumptions!$C$9:$C$11,Assumptions!$A$9:$A$11,input!$D59)*input!Q$301</f>
        <v>29.057875870206381</v>
      </c>
      <c r="R59" s="11">
        <f>'Final Prices IND without CO2 '!R59+SUMIFS(Assumptions!$C$9:$C$11,Assumptions!$A$9:$A$11,input!$D59)*input!R$301</f>
        <v>38.775327341128389</v>
      </c>
      <c r="S59" s="11">
        <f>'Final Prices IND without CO2 '!S59+SUMIFS(Assumptions!$C$9:$C$11,Assumptions!$A$9:$A$11,input!$D59)*input!S$301</f>
        <v>37.426208699898204</v>
      </c>
      <c r="T59" s="11">
        <f>'Final Prices IND without CO2 '!T59+SUMIFS(Assumptions!$C$9:$C$11,Assumptions!$A$9:$A$11,input!$D59)*input!T$301</f>
        <v>37.287918223663446</v>
      </c>
      <c r="U59" s="11">
        <f>'Final Prices IND without CO2 '!U59+SUMIFS(Assumptions!$C$9:$C$11,Assumptions!$A$9:$A$11,input!$D59)*input!U$301</f>
        <v>37.856656045688098</v>
      </c>
      <c r="V59" s="11">
        <f>'Final Prices IND without CO2 '!V59+SUMIFS(Assumptions!$C$9:$C$11,Assumptions!$A$9:$A$11,input!$D59)*input!V$301</f>
        <v>40.101897008873223</v>
      </c>
      <c r="W59" s="11">
        <f>'Final Prices IND without CO2 '!W59+SUMIFS(Assumptions!$C$9:$C$11,Assumptions!$A$9:$A$11,input!$D59)*input!W$301</f>
        <v>36.614014627104631</v>
      </c>
      <c r="X59" s="11">
        <f>'Final Prices IND without CO2 '!X59+SUMIFS(Assumptions!$C$9:$C$11,Assumptions!$A$9:$A$11,input!$D59)*input!X$301</f>
        <v>38.124378057525853</v>
      </c>
      <c r="Y59" s="11">
        <f>'Final Prices IND without CO2 '!Y59+SUMIFS(Assumptions!$C$9:$C$11,Assumptions!$A$9:$A$11,input!$D59)*input!Y$301</f>
        <v>33.930135377366739</v>
      </c>
      <c r="Z59" s="11">
        <f>'Final Prices IND without CO2 '!Z59+SUMIFS(Assumptions!$C$9:$C$11,Assumptions!$A$9:$A$11,input!$D59)*input!Z$301</f>
        <v>26.309830120838086</v>
      </c>
      <c r="AA59" s="11">
        <f>'Final Prices IND without CO2 '!AA59+SUMIFS(Assumptions!$C$9:$C$11,Assumptions!$A$9:$A$11,input!$D59)*input!AA$301</f>
        <v>26.602414578051789</v>
      </c>
      <c r="AB59" s="11">
        <f>'Final Prices IND without CO2 '!AB59+SUMIFS(Assumptions!$C$9:$C$11,Assumptions!$A$9:$A$11,input!$D59)*input!AB$301</f>
        <v>33.060054511190387</v>
      </c>
      <c r="AC59" s="11">
        <f>'Final Prices IND without CO2 '!AC59+SUMIFS(Assumptions!$C$9:$C$11,Assumptions!$A$9:$A$11,input!$D59)*input!AC$301</f>
        <v>41.052059834766254</v>
      </c>
      <c r="AD59" s="11">
        <f>'Final Prices IND without CO2 '!AD59+SUMIFS(Assumptions!$C$9:$C$11,Assumptions!$A$9:$A$11,input!$D59)*input!AD$301</f>
        <v>38.815249550873595</v>
      </c>
      <c r="AE59" s="11">
        <f>'Final Prices IND without CO2 '!AE59+SUMIFS(Assumptions!$C$9:$C$11,Assumptions!$A$9:$A$11,input!$D59)*input!AE$301</f>
        <v>35.84311761408803</v>
      </c>
      <c r="AF59" s="11">
        <f>'Final Prices IND without CO2 '!AF59+SUMIFS(Assumptions!$C$9:$C$11,Assumptions!$A$9:$A$11,input!$D59)*input!AF$301</f>
        <v>36.030060447932236</v>
      </c>
      <c r="AG59" s="11">
        <f>'Final Prices IND without CO2 '!AG59+SUMIFS(Assumptions!$C$9:$C$11,Assumptions!$A$9:$A$11,input!$D59)*input!AG$301</f>
        <v>38.364285224983036</v>
      </c>
      <c r="AH59" s="11">
        <f>'Final Prices IND without CO2 '!AH59+SUMIFS(Assumptions!$C$9:$C$11,Assumptions!$A$9:$A$11,input!$D59)*input!AH$301</f>
        <v>41.331891477079452</v>
      </c>
      <c r="AI59" s="11">
        <f>'Final Prices IND without CO2 '!AI59+SUMIFS(Assumptions!$C$9:$C$11,Assumptions!$A$9:$A$11,input!$D59)*input!AI$301</f>
        <v>44.684552957280019</v>
      </c>
      <c r="AJ59" s="11">
        <f>'Final Prices IND without CO2 '!AJ59+SUMIFS(Assumptions!$C$9:$C$11,Assumptions!$A$9:$A$11,input!$D59)*input!AJ$301</f>
        <v>46.891600400598428</v>
      </c>
      <c r="AK59" s="11">
        <f>'Final Prices IND without CO2 '!AK59+SUMIFS(Assumptions!$C$9:$C$11,Assumptions!$A$9:$A$11,input!$D59)*input!AK$301</f>
        <v>48.776377150200531</v>
      </c>
      <c r="AL59" s="11">
        <f>'Final Prices IND without CO2 '!AL59+SUMIFS(Assumptions!$C$9:$C$11,Assumptions!$A$9:$A$11,input!$D59)*input!AL$301</f>
        <v>50.899312507861097</v>
      </c>
      <c r="AM59" s="11">
        <f>'Final Prices IND without CO2 '!AM59+SUMIFS(Assumptions!$C$9:$C$11,Assumptions!$A$9:$A$11,input!$D59)*input!AM$301</f>
        <v>53.130288954912373</v>
      </c>
      <c r="AN59" s="11">
        <f>'Final Prices IND without CO2 '!AN59+SUMIFS(Assumptions!$C$9:$C$11,Assumptions!$A$9:$A$11,input!$D59)*input!AN$301</f>
        <v>55.388587086514384</v>
      </c>
      <c r="AO59" s="11">
        <f>'Final Prices IND without CO2 '!AO59+SUMIFS(Assumptions!$C$9:$C$11,Assumptions!$A$9:$A$11,input!$D59)*input!AO$301</f>
        <v>56.219403171073509</v>
      </c>
      <c r="AP59" s="11">
        <f>'Final Prices IND without CO2 '!AP59+SUMIFS(Assumptions!$C$9:$C$11,Assumptions!$A$9:$A$11,input!$D59)*input!AP$301</f>
        <v>56.556626443156226</v>
      </c>
      <c r="AQ59" s="11">
        <f>'Final Prices IND without CO2 '!AQ59+SUMIFS(Assumptions!$C$9:$C$11,Assumptions!$A$9:$A$11,input!$D59)*input!AQ$301</f>
        <v>57.254652062110765</v>
      </c>
      <c r="AR59" s="11">
        <f>'Final Prices IND without CO2 '!AR59+SUMIFS(Assumptions!$C$9:$C$11,Assumptions!$A$9:$A$11,input!$D59)*input!AR$301</f>
        <v>58.293709021442389</v>
      </c>
      <c r="AS59" s="11">
        <f>'Final Prices IND without CO2 '!AS59+SUMIFS(Assumptions!$C$9:$C$11,Assumptions!$A$9:$A$11,input!$D59)*input!AS$301</f>
        <v>59.082124600966722</v>
      </c>
      <c r="AT59" s="11">
        <f>'Final Prices IND without CO2 '!AT59+SUMIFS(Assumptions!$C$9:$C$11,Assumptions!$A$9:$A$11,input!$D59)*input!AT$301</f>
        <v>59.767734146946403</v>
      </c>
      <c r="AU59" s="11">
        <f>'Final Prices IND without CO2 '!AU59+SUMIFS(Assumptions!$C$9:$C$11,Assumptions!$A$9:$A$11,input!$D59)*input!AU$301</f>
        <v>61.068875852669606</v>
      </c>
      <c r="AV59" s="11">
        <f>'Final Prices IND without CO2 '!AV59+SUMIFS(Assumptions!$C$9:$C$11,Assumptions!$A$9:$A$11,input!$D59)*input!AV$301</f>
        <v>63.144607639120622</v>
      </c>
      <c r="AW59" s="11">
        <f>'Final Prices IND without CO2 '!AW59+SUMIFS(Assumptions!$C$9:$C$11,Assumptions!$A$9:$A$11,input!$D59)*input!AW$301</f>
        <v>64.190865100082647</v>
      </c>
      <c r="AX59" s="11">
        <f>'Final Prices IND without CO2 '!AX59+SUMIFS(Assumptions!$C$9:$C$11,Assumptions!$A$9:$A$11,input!$D59)*input!AX$301</f>
        <v>64.915750516258228</v>
      </c>
      <c r="AY59" s="11">
        <f>'Final Prices IND without CO2 '!AY59+SUMIFS(Assumptions!$C$9:$C$11,Assumptions!$A$9:$A$11,input!$D59)*input!AY$301</f>
        <v>66.616333086202445</v>
      </c>
      <c r="AZ59" s="11">
        <f>'Final Prices IND without CO2 '!AZ59+SUMIFS(Assumptions!$C$9:$C$11,Assumptions!$A$9:$A$11,input!$D59)*input!AZ$301</f>
        <v>67.820460780542632</v>
      </c>
      <c r="BA59" s="11">
        <f>'Final Prices IND without CO2 '!BA59+SUMIFS(Assumptions!$C$9:$C$11,Assumptions!$A$9:$A$11,input!$D59)*input!BA$301</f>
        <v>68.844094681072022</v>
      </c>
      <c r="BB59" s="11">
        <f>'Final Prices IND without CO2 '!BB59+SUMIFS(Assumptions!$C$9:$C$11,Assumptions!$A$9:$A$11,input!$D59)*input!BB$301</f>
        <v>70.114203996338048</v>
      </c>
      <c r="BC59" s="11">
        <f>'Final Prices IND without CO2 '!BC59+SUMIFS(Assumptions!$C$9:$C$11,Assumptions!$A$9:$A$11,input!$D59)*input!BC$301</f>
        <v>71.422923086610197</v>
      </c>
      <c r="BD59" s="11">
        <f>'Final Prices IND without CO2 '!BD59+SUMIFS(Assumptions!$C$9:$C$11,Assumptions!$A$9:$A$11,input!$D59)*input!BD$301</f>
        <v>72.509027801449633</v>
      </c>
      <c r="BE59" s="11">
        <f>'Final Prices IND without CO2 '!BE59+SUMIFS(Assumptions!$C$9:$C$11,Assumptions!$A$9:$A$11,input!$D59)*input!BE$301</f>
        <v>73.702279059843235</v>
      </c>
      <c r="BF59" s="11">
        <f>'Final Prices IND without CO2 '!BF59+SUMIFS(Assumptions!$C$9:$C$11,Assumptions!$A$9:$A$11,input!$D59)*input!BF$301</f>
        <v>74.925215771609871</v>
      </c>
      <c r="BG59" s="11">
        <f>'Final Prices IND without CO2 '!BG59+SUMIFS(Assumptions!$C$9:$C$11,Assumptions!$A$9:$A$11,input!$D59)*input!BG$301</f>
        <v>76.078493043810738</v>
      </c>
      <c r="BH59" s="11">
        <f>'Final Prices IND without CO2 '!BH59+SUMIFS(Assumptions!$C$9:$C$11,Assumptions!$A$9:$A$11,input!$D59)*input!BH$301</f>
        <v>77.219135166679763</v>
      </c>
    </row>
    <row r="60" spans="1:60" x14ac:dyDescent="0.3">
      <c r="A60" s="9" t="s">
        <v>148</v>
      </c>
      <c r="B60" s="36" t="s">
        <v>47</v>
      </c>
      <c r="C60" s="9" t="s">
        <v>31</v>
      </c>
      <c r="D60" s="36" t="s">
        <v>82</v>
      </c>
      <c r="E60" s="36" t="s">
        <v>79</v>
      </c>
      <c r="F60" s="36" t="s">
        <v>90</v>
      </c>
      <c r="G60" s="36" t="s">
        <v>90</v>
      </c>
      <c r="H60" s="36" t="s">
        <v>80</v>
      </c>
      <c r="I60" s="9" t="s">
        <v>145</v>
      </c>
      <c r="J60" s="11">
        <f>'Final Prices IND without CO2 '!J60+SUMIFS(Assumptions!$C$9:$C$11,Assumptions!$A$9:$A$11,input!$D60)*input!J$301</f>
        <v>36.377753872848238</v>
      </c>
      <c r="K60" s="11">
        <f>'Final Prices IND without CO2 '!K60+SUMIFS(Assumptions!$C$9:$C$11,Assumptions!$A$9:$A$11,input!$D60)*input!K$301</f>
        <v>36.271906349456408</v>
      </c>
      <c r="L60" s="11">
        <f>'Final Prices IND without CO2 '!L60+SUMIFS(Assumptions!$C$9:$C$11,Assumptions!$A$9:$A$11,input!$D60)*input!L$301</f>
        <v>30.997574362118787</v>
      </c>
      <c r="M60" s="11">
        <f>'Final Prices IND without CO2 '!M60+SUMIFS(Assumptions!$C$9:$C$11,Assumptions!$A$9:$A$11,input!$D60)*input!M$301</f>
        <v>30.236670217052314</v>
      </c>
      <c r="N60" s="11">
        <f>'Final Prices IND without CO2 '!N60+SUMIFS(Assumptions!$C$9:$C$11,Assumptions!$A$9:$A$11,input!$D60)*input!N$301</f>
        <v>26.698377077392102</v>
      </c>
      <c r="O60" s="11">
        <f>'Final Prices IND without CO2 '!O60+SUMIFS(Assumptions!$C$9:$C$11,Assumptions!$A$9:$A$11,input!$D60)*input!O$301</f>
        <v>31.081343947086935</v>
      </c>
      <c r="P60" s="11">
        <f>'Final Prices IND without CO2 '!P60+SUMIFS(Assumptions!$C$9:$C$11,Assumptions!$A$9:$A$11,input!$D60)*input!P$301</f>
        <v>38.645796519771366</v>
      </c>
      <c r="Q60" s="11">
        <f>'Final Prices IND without CO2 '!Q60+SUMIFS(Assumptions!$C$9:$C$11,Assumptions!$A$9:$A$11,input!$D60)*input!Q$301</f>
        <v>36.011250467957339</v>
      </c>
      <c r="R60" s="11">
        <f>'Final Prices IND without CO2 '!R60+SUMIFS(Assumptions!$C$9:$C$11,Assumptions!$A$9:$A$11,input!$D60)*input!R$301</f>
        <v>43.755301341821585</v>
      </c>
      <c r="S60" s="11">
        <f>'Final Prices IND without CO2 '!S60+SUMIFS(Assumptions!$C$9:$C$11,Assumptions!$A$9:$A$11,input!$D60)*input!S$301</f>
        <v>40.324130290254516</v>
      </c>
      <c r="T60" s="11">
        <f>'Final Prices IND without CO2 '!T60+SUMIFS(Assumptions!$C$9:$C$11,Assumptions!$A$9:$A$11,input!$D60)*input!T$301</f>
        <v>39.759917701819717</v>
      </c>
      <c r="U60" s="11">
        <f>'Final Prices IND without CO2 '!U60+SUMIFS(Assumptions!$C$9:$C$11,Assumptions!$A$9:$A$11,input!$D60)*input!U$301</f>
        <v>44.679946143704882</v>
      </c>
      <c r="V60" s="11">
        <f>'Final Prices IND without CO2 '!V60+SUMIFS(Assumptions!$C$9:$C$11,Assumptions!$A$9:$A$11,input!$D60)*input!V$301</f>
        <v>48.106436312983369</v>
      </c>
      <c r="W60" s="11">
        <f>'Final Prices IND without CO2 '!W60+SUMIFS(Assumptions!$C$9:$C$11,Assumptions!$A$9:$A$11,input!$D60)*input!W$301</f>
        <v>48.4889486487399</v>
      </c>
      <c r="X60" s="11">
        <f>'Final Prices IND without CO2 '!X60+SUMIFS(Assumptions!$C$9:$C$11,Assumptions!$A$9:$A$11,input!$D60)*input!X$301</f>
        <v>50.707965295811022</v>
      </c>
      <c r="Y60" s="11">
        <f>'Final Prices IND without CO2 '!Y60+SUMIFS(Assumptions!$C$9:$C$11,Assumptions!$A$9:$A$11,input!$D60)*input!Y$301</f>
        <v>46.541065050210371</v>
      </c>
      <c r="Z60" s="11">
        <f>'Final Prices IND without CO2 '!Z60+SUMIFS(Assumptions!$C$9:$C$11,Assumptions!$A$9:$A$11,input!$D60)*input!Z$301</f>
        <v>35.703895664570773</v>
      </c>
      <c r="AA60" s="11">
        <f>'Final Prices IND without CO2 '!AA60+SUMIFS(Assumptions!$C$9:$C$11,Assumptions!$A$9:$A$11,input!$D60)*input!AA$301</f>
        <v>32.024884251181724</v>
      </c>
      <c r="AB60" s="11">
        <f>'Final Prices IND without CO2 '!AB60+SUMIFS(Assumptions!$C$9:$C$11,Assumptions!$A$9:$A$11,input!$D60)*input!AB$301</f>
        <v>39.531980350640751</v>
      </c>
      <c r="AC60" s="11">
        <f>'Final Prices IND without CO2 '!AC60+SUMIFS(Assumptions!$C$9:$C$11,Assumptions!$A$9:$A$11,input!$D60)*input!AC$301</f>
        <v>49.175927982625502</v>
      </c>
      <c r="AD60" s="11">
        <f>'Final Prices IND without CO2 '!AD60+SUMIFS(Assumptions!$C$9:$C$11,Assumptions!$A$9:$A$11,input!$D60)*input!AD$301</f>
        <v>46.461120158572797</v>
      </c>
      <c r="AE60" s="11">
        <f>'Final Prices IND without CO2 '!AE60+SUMIFS(Assumptions!$C$9:$C$11,Assumptions!$A$9:$A$11,input!$D60)*input!AE$301</f>
        <v>42.85064666296563</v>
      </c>
      <c r="AF60" s="11">
        <f>'Final Prices IND without CO2 '!AF60+SUMIFS(Assumptions!$C$9:$C$11,Assumptions!$A$9:$A$11,input!$D60)*input!AF$301</f>
        <v>42.885704184296465</v>
      </c>
      <c r="AG60" s="11">
        <f>'Final Prices IND without CO2 '!AG60+SUMIFS(Assumptions!$C$9:$C$11,Assumptions!$A$9:$A$11,input!$D60)*input!AG$301</f>
        <v>45.533663474725671</v>
      </c>
      <c r="AH60" s="11">
        <f>'Final Prices IND without CO2 '!AH60+SUMIFS(Assumptions!$C$9:$C$11,Assumptions!$A$9:$A$11,input!$D60)*input!AH$301</f>
        <v>48.903736218364564</v>
      </c>
      <c r="AI60" s="11">
        <f>'Final Prices IND without CO2 '!AI60+SUMIFS(Assumptions!$C$9:$C$11,Assumptions!$A$9:$A$11,input!$D60)*input!AI$301</f>
        <v>52.749612601265682</v>
      </c>
      <c r="AJ60" s="11">
        <f>'Final Prices IND without CO2 '!AJ60+SUMIFS(Assumptions!$C$9:$C$11,Assumptions!$A$9:$A$11,input!$D60)*input!AJ$301</f>
        <v>55.213990971586995</v>
      </c>
      <c r="AK60" s="11">
        <f>'Final Prices IND without CO2 '!AK60+SUMIFS(Assumptions!$C$9:$C$11,Assumptions!$A$9:$A$11,input!$D60)*input!AK$301</f>
        <v>57.295598187615944</v>
      </c>
      <c r="AL60" s="11">
        <f>'Final Prices IND without CO2 '!AL60+SUMIFS(Assumptions!$C$9:$C$11,Assumptions!$A$9:$A$11,input!$D60)*input!AL$301</f>
        <v>59.674264659855218</v>
      </c>
      <c r="AM60" s="11">
        <f>'Final Prices IND without CO2 '!AM60+SUMIFS(Assumptions!$C$9:$C$11,Assumptions!$A$9:$A$11,input!$D60)*input!AM$301</f>
        <v>62.192021816801571</v>
      </c>
      <c r="AN60" s="11">
        <f>'Final Prices IND without CO2 '!AN60+SUMIFS(Assumptions!$C$9:$C$11,Assumptions!$A$9:$A$11,input!$D60)*input!AN$301</f>
        <v>64.750694964241845</v>
      </c>
      <c r="AO60" s="11">
        <f>'Final Prices IND without CO2 '!AO60+SUMIFS(Assumptions!$C$9:$C$11,Assumptions!$A$9:$A$11,input!$D60)*input!AO$301</f>
        <v>65.759555010239382</v>
      </c>
      <c r="AP60" s="11">
        <f>'Final Prices IND without CO2 '!AP60+SUMIFS(Assumptions!$C$9:$C$11,Assumptions!$A$9:$A$11,input!$D60)*input!AP$301</f>
        <v>66.169631293980842</v>
      </c>
      <c r="AQ60" s="11">
        <f>'Final Prices IND without CO2 '!AQ60+SUMIFS(Assumptions!$C$9:$C$11,Assumptions!$A$9:$A$11,input!$D60)*input!AQ$301</f>
        <v>67.017493536917968</v>
      </c>
      <c r="AR60" s="11">
        <f>'Final Prices IND without CO2 '!AR60+SUMIFS(Assumptions!$C$9:$C$11,Assumptions!$A$9:$A$11,input!$D60)*input!AR$301</f>
        <v>68.279295982060304</v>
      </c>
      <c r="AS60" s="11">
        <f>'Final Prices IND without CO2 '!AS60+SUMIFS(Assumptions!$C$9:$C$11,Assumptions!$A$9:$A$11,input!$D60)*input!AS$301</f>
        <v>69.236811746646723</v>
      </c>
      <c r="AT60" s="11">
        <f>'Final Prices IND without CO2 '!AT60+SUMIFS(Assumptions!$C$9:$C$11,Assumptions!$A$9:$A$11,input!$D60)*input!AT$301</f>
        <v>70.069705297579247</v>
      </c>
      <c r="AU60" s="11">
        <f>'Final Prices IND without CO2 '!AU60+SUMIFS(Assumptions!$C$9:$C$11,Assumptions!$A$9:$A$11,input!$D60)*input!AU$301</f>
        <v>71.649412404288285</v>
      </c>
      <c r="AV60" s="11">
        <f>'Final Prices IND without CO2 '!AV60+SUMIFS(Assumptions!$C$9:$C$11,Assumptions!$A$9:$A$11,input!$D60)*input!AV$301</f>
        <v>74.169010061538671</v>
      </c>
      <c r="AW60" s="11">
        <f>'Final Prices IND without CO2 '!AW60+SUMIFS(Assumptions!$C$9:$C$11,Assumptions!$A$9:$A$11,input!$D60)*input!AW$301</f>
        <v>75.439447811151581</v>
      </c>
      <c r="AX60" s="11">
        <f>'Final Prices IND without CO2 '!AX60+SUMIFS(Assumptions!$C$9:$C$11,Assumptions!$A$9:$A$11,input!$D60)*input!AX$301</f>
        <v>76.319904092001295</v>
      </c>
      <c r="AY60" s="11">
        <f>'Final Prices IND without CO2 '!AY60+SUMIFS(Assumptions!$C$9:$C$11,Assumptions!$A$9:$A$11,input!$D60)*input!AY$301</f>
        <v>78.389985671399842</v>
      </c>
      <c r="AZ60" s="11">
        <f>'Final Prices IND without CO2 '!AZ60+SUMIFS(Assumptions!$C$9:$C$11,Assumptions!$A$9:$A$11,input!$D60)*input!AZ$301</f>
        <v>79.856521315896131</v>
      </c>
      <c r="BA60" s="11">
        <f>'Final Prices IND without CO2 '!BA60+SUMIFS(Assumptions!$C$9:$C$11,Assumptions!$A$9:$A$11,input!$D60)*input!BA$301</f>
        <v>81.105980877027889</v>
      </c>
      <c r="BB60" s="11">
        <f>'Final Prices IND without CO2 '!BB60+SUMIFS(Assumptions!$C$9:$C$11,Assumptions!$A$9:$A$11,input!$D60)*input!BB$301</f>
        <v>82.656625295817022</v>
      </c>
      <c r="BC60" s="11">
        <f>'Final Prices IND without CO2 '!BC60+SUMIFS(Assumptions!$C$9:$C$11,Assumptions!$A$9:$A$11,input!$D60)*input!BC$301</f>
        <v>84.255988642425407</v>
      </c>
      <c r="BD60" s="11">
        <f>'Final Prices IND without CO2 '!BD60+SUMIFS(Assumptions!$C$9:$C$11,Assumptions!$A$9:$A$11,input!$D60)*input!BD$301</f>
        <v>85.586001047418108</v>
      </c>
      <c r="BE60" s="11">
        <f>'Final Prices IND without CO2 '!BE60+SUMIFS(Assumptions!$C$9:$C$11,Assumptions!$A$9:$A$11,input!$D60)*input!BE$301</f>
        <v>87.048261860684519</v>
      </c>
      <c r="BF60" s="11">
        <f>'Final Prices IND without CO2 '!BF60+SUMIFS(Assumptions!$C$9:$C$11,Assumptions!$A$9:$A$11,input!$D60)*input!BF$301</f>
        <v>88.54810513810007</v>
      </c>
      <c r="BG60" s="11">
        <f>'Final Prices IND without CO2 '!BG60+SUMIFS(Assumptions!$C$9:$C$11,Assumptions!$A$9:$A$11,input!$D60)*input!BG$301</f>
        <v>89.964915511244669</v>
      </c>
      <c r="BH60" s="11">
        <f>'Final Prices IND without CO2 '!BH60+SUMIFS(Assumptions!$C$9:$C$11,Assumptions!$A$9:$A$11,input!$D60)*input!BH$301</f>
        <v>91.367990837117333</v>
      </c>
    </row>
    <row r="61" spans="1:60" x14ac:dyDescent="0.3">
      <c r="A61" s="9" t="s">
        <v>148</v>
      </c>
      <c r="B61" s="36" t="s">
        <v>47</v>
      </c>
      <c r="C61" s="9" t="s">
        <v>33</v>
      </c>
      <c r="D61" s="36" t="s">
        <v>82</v>
      </c>
      <c r="E61" s="36" t="s">
        <v>79</v>
      </c>
      <c r="F61" s="36" t="s">
        <v>90</v>
      </c>
      <c r="G61" s="36" t="s">
        <v>90</v>
      </c>
      <c r="H61" s="36" t="s">
        <v>80</v>
      </c>
      <c r="I61" s="9" t="s">
        <v>145</v>
      </c>
      <c r="J61" s="11">
        <f>'Final Prices IND without CO2 '!J61+SUMIFS(Assumptions!$C$9:$C$11,Assumptions!$A$9:$A$11,input!$D61)*input!J$301</f>
        <v>16.131358182378012</v>
      </c>
      <c r="K61" s="11">
        <f>'Final Prices IND without CO2 '!K61+SUMIFS(Assumptions!$C$9:$C$11,Assumptions!$A$9:$A$11,input!$D61)*input!K$301</f>
        <v>16.574151974033413</v>
      </c>
      <c r="L61" s="11">
        <f>'Final Prices IND without CO2 '!L61+SUMIFS(Assumptions!$C$9:$C$11,Assumptions!$A$9:$A$11,input!$D61)*input!L$301</f>
        <v>18.567379692888462</v>
      </c>
      <c r="M61" s="11">
        <f>'Final Prices IND without CO2 '!M61+SUMIFS(Assumptions!$C$9:$C$11,Assumptions!$A$9:$A$11,input!$D61)*input!M$301</f>
        <v>15.882531202165795</v>
      </c>
      <c r="N61" s="11">
        <f>'Final Prices IND without CO2 '!N61+SUMIFS(Assumptions!$C$9:$C$11,Assumptions!$A$9:$A$11,input!$D61)*input!N$301</f>
        <v>18.973749709006913</v>
      </c>
      <c r="O61" s="11">
        <f>'Final Prices IND without CO2 '!O61+SUMIFS(Assumptions!$C$9:$C$11,Assumptions!$A$9:$A$11,input!$D61)*input!O$301</f>
        <v>20.24128123741017</v>
      </c>
      <c r="P61" s="11">
        <f>'Final Prices IND without CO2 '!P61+SUMIFS(Assumptions!$C$9:$C$11,Assumptions!$A$9:$A$11,input!$D61)*input!P$301</f>
        <v>34.802420295056834</v>
      </c>
      <c r="Q61" s="11">
        <f>'Final Prices IND without CO2 '!Q61+SUMIFS(Assumptions!$C$9:$C$11,Assumptions!$A$9:$A$11,input!$D61)*input!Q$301</f>
        <v>33.318874294229047</v>
      </c>
      <c r="R61" s="11">
        <f>'Final Prices IND without CO2 '!R61+SUMIFS(Assumptions!$C$9:$C$11,Assumptions!$A$9:$A$11,input!$D61)*input!R$301</f>
        <v>38.052718363772058</v>
      </c>
      <c r="S61" s="11">
        <f>'Final Prices IND without CO2 '!S61+SUMIFS(Assumptions!$C$9:$C$11,Assumptions!$A$9:$A$11,input!$D61)*input!S$301</f>
        <v>31.858254161235696</v>
      </c>
      <c r="T61" s="11">
        <f>'Final Prices IND without CO2 '!T61+SUMIFS(Assumptions!$C$9:$C$11,Assumptions!$A$9:$A$11,input!$D61)*input!T$301</f>
        <v>29.92055482729015</v>
      </c>
      <c r="U61" s="11">
        <f>'Final Prices IND without CO2 '!U61+SUMIFS(Assumptions!$C$9:$C$11,Assumptions!$A$9:$A$11,input!$D61)*input!U$301</f>
        <v>30.532096735948304</v>
      </c>
      <c r="V61" s="11">
        <f>'Final Prices IND without CO2 '!V61+SUMIFS(Assumptions!$C$9:$C$11,Assumptions!$A$9:$A$11,input!$D61)*input!V$301</f>
        <v>32.572089958706158</v>
      </c>
      <c r="W61" s="11">
        <f>'Final Prices IND without CO2 '!W61+SUMIFS(Assumptions!$C$9:$C$11,Assumptions!$A$9:$A$11,input!$D61)*input!W$301</f>
        <v>32.914451028088948</v>
      </c>
      <c r="X61" s="11">
        <f>'Final Prices IND without CO2 '!X61+SUMIFS(Assumptions!$C$9:$C$11,Assumptions!$A$9:$A$11,input!$D61)*input!X$301</f>
        <v>35.219609914551953</v>
      </c>
      <c r="Y61" s="11">
        <f>'Final Prices IND without CO2 '!Y61+SUMIFS(Assumptions!$C$9:$C$11,Assumptions!$A$9:$A$11,input!$D61)*input!Y$301</f>
        <v>34.944020517171339</v>
      </c>
      <c r="Z61" s="11">
        <f>'Final Prices IND without CO2 '!Z61+SUMIFS(Assumptions!$C$9:$C$11,Assumptions!$A$9:$A$11,input!$D61)*input!Z$301</f>
        <v>32.608544711648449</v>
      </c>
      <c r="AA61" s="11">
        <f>'Final Prices IND without CO2 '!AA61+SUMIFS(Assumptions!$C$9:$C$11,Assumptions!$A$9:$A$11,input!$D61)*input!AA$301</f>
        <v>30.673178268158289</v>
      </c>
      <c r="AB61" s="11">
        <f>'Final Prices IND without CO2 '!AB61+SUMIFS(Assumptions!$C$9:$C$11,Assumptions!$A$9:$A$11,input!$D61)*input!AB$301</f>
        <v>37.918667339003477</v>
      </c>
      <c r="AC61" s="11">
        <f>'Final Prices IND without CO2 '!AC61+SUMIFS(Assumptions!$C$9:$C$11,Assumptions!$A$9:$A$11,input!$D61)*input!AC$301</f>
        <v>47.150821003204364</v>
      </c>
      <c r="AD61" s="11">
        <f>'Final Prices IND without CO2 '!AD61+SUMIFS(Assumptions!$C$9:$C$11,Assumptions!$A$9:$A$11,input!$D61)*input!AD$301</f>
        <v>44.555167766240736</v>
      </c>
      <c r="AE61" s="11">
        <f>'Final Prices IND without CO2 '!AE61+SUMIFS(Assumptions!$C$9:$C$11,Assumptions!$A$9:$A$11,input!$D61)*input!AE$301</f>
        <v>41.103819200100176</v>
      </c>
      <c r="AF61" s="11">
        <f>'Final Prices IND without CO2 '!AF61+SUMIFS(Assumptions!$C$9:$C$11,Assumptions!$A$9:$A$11,input!$D61)*input!AF$301</f>
        <v>41.176738488860543</v>
      </c>
      <c r="AG61" s="11">
        <f>'Final Prices IND without CO2 '!AG61+SUMIFS(Assumptions!$C$9:$C$11,Assumptions!$A$9:$A$11,input!$D61)*input!AG$301</f>
        <v>43.746490459677446</v>
      </c>
      <c r="AH61" s="11">
        <f>'Final Prices IND without CO2 '!AH61+SUMIFS(Assumptions!$C$9:$C$11,Assumptions!$A$9:$A$11,input!$D61)*input!AH$301</f>
        <v>47.016236894940619</v>
      </c>
      <c r="AI61" s="11">
        <f>'Final Prices IND without CO2 '!AI61+SUMIFS(Assumptions!$C$9:$C$11,Assumptions!$A$9:$A$11,input!$D61)*input!AI$301</f>
        <v>50.739165326984534</v>
      </c>
      <c r="AJ61" s="11">
        <f>'Final Prices IND without CO2 '!AJ61+SUMIFS(Assumptions!$C$9:$C$11,Assumptions!$A$9:$A$11,input!$D61)*input!AJ$301</f>
        <v>53.13939658821819</v>
      </c>
      <c r="AK61" s="11">
        <f>'Final Prices IND without CO2 '!AK61+SUMIFS(Assumptions!$C$9:$C$11,Assumptions!$A$9:$A$11,input!$D61)*input!AK$301</f>
        <v>55.171938169001841</v>
      </c>
      <c r="AL61" s="11">
        <f>'Final Prices IND without CO2 '!AL61+SUMIFS(Assumptions!$C$9:$C$11,Assumptions!$A$9:$A$11,input!$D61)*input!AL$301</f>
        <v>57.48685633125347</v>
      </c>
      <c r="AM61" s="11">
        <f>'Final Prices IND without CO2 '!AM61+SUMIFS(Assumptions!$C$9:$C$11,Assumptions!$A$9:$A$11,input!$D61)*input!AM$301</f>
        <v>59.933125176646548</v>
      </c>
      <c r="AN61" s="11">
        <f>'Final Prices IND without CO2 '!AN61+SUMIFS(Assumptions!$C$9:$C$11,Assumptions!$A$9:$A$11,input!$D61)*input!AN$301</f>
        <v>62.416921242141797</v>
      </c>
      <c r="AO61" s="11">
        <f>'Final Prices IND without CO2 '!AO61+SUMIFS(Assumptions!$C$9:$C$11,Assumptions!$A$9:$A$11,input!$D61)*input!AO$301</f>
        <v>63.381398727714867</v>
      </c>
      <c r="AP61" s="11">
        <f>'Final Prices IND without CO2 '!AP61+SUMIFS(Assumptions!$C$9:$C$11,Assumptions!$A$9:$A$11,input!$D61)*input!AP$301</f>
        <v>63.773314310211958</v>
      </c>
      <c r="AQ61" s="11">
        <f>'Final Prices IND without CO2 '!AQ61+SUMIFS(Assumptions!$C$9:$C$11,Assumptions!$A$9:$A$11,input!$D61)*input!AQ$301</f>
        <v>64.583825480054671</v>
      </c>
      <c r="AR61" s="11">
        <f>'Final Prices IND without CO2 '!AR61+SUMIFS(Assumptions!$C$9:$C$11,Assumptions!$A$9:$A$11,input!$D61)*input!AR$301</f>
        <v>65.790102228602748</v>
      </c>
      <c r="AS61" s="11">
        <f>'Final Prices IND without CO2 '!AS61+SUMIFS(Assumptions!$C$9:$C$11,Assumptions!$A$9:$A$11,input!$D61)*input!AS$301</f>
        <v>66.705464925370009</v>
      </c>
      <c r="AT61" s="11">
        <f>'Final Prices IND without CO2 '!AT61+SUMIFS(Assumptions!$C$9:$C$11,Assumptions!$A$9:$A$11,input!$D61)*input!AT$301</f>
        <v>67.50164371666358</v>
      </c>
      <c r="AU61" s="11">
        <f>'Final Prices IND without CO2 '!AU61+SUMIFS(Assumptions!$C$9:$C$11,Assumptions!$A$9:$A$11,input!$D61)*input!AU$301</f>
        <v>69.011910413029398</v>
      </c>
      <c r="AV61" s="11">
        <f>'Final Prices IND without CO2 '!AV61+SUMIFS(Assumptions!$C$9:$C$11,Assumptions!$A$9:$A$11,input!$D61)*input!AV$301</f>
        <v>71.42086178004925</v>
      </c>
      <c r="AW61" s="11">
        <f>'Final Prices IND without CO2 '!AW61+SUMIFS(Assumptions!$C$9:$C$11,Assumptions!$A$9:$A$11,input!$D61)*input!AW$301</f>
        <v>72.635416167336146</v>
      </c>
      <c r="AX61" s="11">
        <f>'Final Prices IND without CO2 '!AX61+SUMIFS(Assumptions!$C$9:$C$11,Assumptions!$A$9:$A$11,input!$D61)*input!AX$301</f>
        <v>73.477091951246209</v>
      </c>
      <c r="AY61" s="11">
        <f>'Final Prices IND without CO2 '!AY61+SUMIFS(Assumptions!$C$9:$C$11,Assumptions!$A$9:$A$11,input!$D61)*input!AY$301</f>
        <v>75.455065312082439</v>
      </c>
      <c r="AZ61" s="11">
        <f>'Final Prices IND without CO2 '!AZ61+SUMIFS(Assumptions!$C$9:$C$11,Assumptions!$A$9:$A$11,input!$D61)*input!AZ$301</f>
        <v>76.85618825395413</v>
      </c>
      <c r="BA61" s="11">
        <f>'Final Prices IND without CO2 '!BA61+SUMIFS(Assumptions!$C$9:$C$11,Assumptions!$A$9:$A$11,input!$D61)*input!BA$301</f>
        <v>78.049354296641525</v>
      </c>
      <c r="BB61" s="11">
        <f>'Final Prices IND without CO2 '!BB61+SUMIFS(Assumptions!$C$9:$C$11,Assumptions!$A$9:$A$11,input!$D61)*input!BB$301</f>
        <v>79.530067300275434</v>
      </c>
      <c r="BC61" s="11">
        <f>'Final Prices IND without CO2 '!BC61+SUMIFS(Assumptions!$C$9:$C$11,Assumptions!$A$9:$A$11,input!$D61)*input!BC$301</f>
        <v>81.05697923564442</v>
      </c>
      <c r="BD61" s="11">
        <f>'Final Prices IND without CO2 '!BD61+SUMIFS(Assumptions!$C$9:$C$11,Assumptions!$A$9:$A$11,input!$D61)*input!BD$301</f>
        <v>82.326190658066139</v>
      </c>
      <c r="BE61" s="11">
        <f>'Final Prices IND without CO2 '!BE61+SUMIFS(Assumptions!$C$9:$C$11,Assumptions!$A$9:$A$11,input!$D61)*input!BE$301</f>
        <v>83.721393129519342</v>
      </c>
      <c r="BF61" s="11">
        <f>'Final Prices IND without CO2 '!BF61+SUMIFS(Assumptions!$C$9:$C$11,Assumptions!$A$9:$A$11,input!$D61)*input!BF$301</f>
        <v>85.152209508844223</v>
      </c>
      <c r="BG61" s="11">
        <f>'Final Prices IND without CO2 '!BG61+SUMIFS(Assumptions!$C$9:$C$11,Assumptions!$A$9:$A$11,input!$D61)*input!BG$301</f>
        <v>86.503326703281743</v>
      </c>
      <c r="BH61" s="11">
        <f>'Final Prices IND without CO2 '!BH61+SUMIFS(Assumptions!$C$9:$C$11,Assumptions!$A$9:$A$11,input!$D61)*input!BH$301</f>
        <v>87.840983031533625</v>
      </c>
    </row>
    <row r="62" spans="1:60" x14ac:dyDescent="0.3">
      <c r="A62" s="9" t="s">
        <v>148</v>
      </c>
      <c r="B62" s="36" t="s">
        <v>47</v>
      </c>
      <c r="C62" s="9" t="s">
        <v>35</v>
      </c>
      <c r="D62" s="36" t="s">
        <v>82</v>
      </c>
      <c r="E62" s="36" t="s">
        <v>79</v>
      </c>
      <c r="F62" s="36" t="s">
        <v>90</v>
      </c>
      <c r="G62" s="36" t="s">
        <v>90</v>
      </c>
      <c r="H62" s="36" t="s">
        <v>80</v>
      </c>
      <c r="I62" s="9" t="s">
        <v>145</v>
      </c>
      <c r="J62" s="11">
        <f>'Final Prices IND without CO2 '!J62+SUMIFS(Assumptions!$C$9:$C$11,Assumptions!$A$9:$A$11,input!$D62)*input!J$301</f>
        <v>25.222122001158535</v>
      </c>
      <c r="K62" s="11">
        <f>'Final Prices IND without CO2 '!K62+SUMIFS(Assumptions!$C$9:$C$11,Assumptions!$A$9:$A$11,input!$D62)*input!K$301</f>
        <v>25.81717672648719</v>
      </c>
      <c r="L62" s="11">
        <f>'Final Prices IND without CO2 '!L62+SUMIFS(Assumptions!$C$9:$C$11,Assumptions!$A$9:$A$11,input!$D62)*input!L$301</f>
        <v>29.174509001629584</v>
      </c>
      <c r="M62" s="11">
        <f>'Final Prices IND without CO2 '!M62+SUMIFS(Assumptions!$C$9:$C$11,Assumptions!$A$9:$A$11,input!$D62)*input!M$301</f>
        <v>36.222737245235976</v>
      </c>
      <c r="N62" s="11">
        <f>'Final Prices IND without CO2 '!N62+SUMIFS(Assumptions!$C$9:$C$11,Assumptions!$A$9:$A$11,input!$D62)*input!N$301</f>
        <v>32.533942520542084</v>
      </c>
      <c r="O62" s="11">
        <f>'Final Prices IND without CO2 '!O62+SUMIFS(Assumptions!$C$9:$C$11,Assumptions!$A$9:$A$11,input!$D62)*input!O$301</f>
        <v>36.080159100252061</v>
      </c>
      <c r="P62" s="11">
        <f>'Final Prices IND without CO2 '!P62+SUMIFS(Assumptions!$C$9:$C$11,Assumptions!$A$9:$A$11,input!$D62)*input!P$301</f>
        <v>47.023884435111725</v>
      </c>
      <c r="Q62" s="11">
        <f>'Final Prices IND without CO2 '!Q62+SUMIFS(Assumptions!$C$9:$C$11,Assumptions!$A$9:$A$11,input!$D62)*input!Q$301</f>
        <v>39.196797309711371</v>
      </c>
      <c r="R62" s="11">
        <f>'Final Prices IND without CO2 '!R62+SUMIFS(Assumptions!$C$9:$C$11,Assumptions!$A$9:$A$11,input!$D62)*input!R$301</f>
        <v>52.40157800368619</v>
      </c>
      <c r="S62" s="11">
        <f>'Final Prices IND without CO2 '!S62+SUMIFS(Assumptions!$C$9:$C$11,Assumptions!$A$9:$A$11,input!$D62)*input!S$301</f>
        <v>42.391832956678066</v>
      </c>
      <c r="T62" s="11">
        <f>'Final Prices IND without CO2 '!T62+SUMIFS(Assumptions!$C$9:$C$11,Assumptions!$A$9:$A$11,input!$D62)*input!T$301</f>
        <v>45.621398484800963</v>
      </c>
      <c r="U62" s="11">
        <f>'Final Prices IND without CO2 '!U62+SUMIFS(Assumptions!$C$9:$C$11,Assumptions!$A$9:$A$11,input!$D62)*input!U$301</f>
        <v>45.367026590981709</v>
      </c>
      <c r="V62" s="11">
        <f>'Final Prices IND without CO2 '!V62+SUMIFS(Assumptions!$C$9:$C$11,Assumptions!$A$9:$A$11,input!$D62)*input!V$301</f>
        <v>48.192289631356871</v>
      </c>
      <c r="W62" s="11">
        <f>'Final Prices IND without CO2 '!W62+SUMIFS(Assumptions!$C$9:$C$11,Assumptions!$A$9:$A$11,input!$D62)*input!W$301</f>
        <v>42.785463886905703</v>
      </c>
      <c r="X62" s="11">
        <f>'Final Prices IND without CO2 '!X62+SUMIFS(Assumptions!$C$9:$C$11,Assumptions!$A$9:$A$11,input!$D62)*input!X$301</f>
        <v>38.745750861075059</v>
      </c>
      <c r="Y62" s="11">
        <f>'Final Prices IND without CO2 '!Y62+SUMIFS(Assumptions!$C$9:$C$11,Assumptions!$A$9:$A$11,input!$D62)*input!Y$301</f>
        <v>38.566599797559839</v>
      </c>
      <c r="Z62" s="11">
        <f>'Final Prices IND without CO2 '!Z62+SUMIFS(Assumptions!$C$9:$C$11,Assumptions!$A$9:$A$11,input!$D62)*input!Z$301</f>
        <v>35.827352491246749</v>
      </c>
      <c r="AA62" s="11">
        <f>'Final Prices IND without CO2 '!AA62+SUMIFS(Assumptions!$C$9:$C$11,Assumptions!$A$9:$A$11,input!$D62)*input!AA$301</f>
        <v>33.57976962032906</v>
      </c>
      <c r="AB62" s="11">
        <f>'Final Prices IND without CO2 '!AB62+SUMIFS(Assumptions!$C$9:$C$11,Assumptions!$A$9:$A$11,input!$D62)*input!AB$301</f>
        <v>41.387795764018499</v>
      </c>
      <c r="AC62" s="11">
        <f>'Final Prices IND without CO2 '!AC62+SUMIFS(Assumptions!$C$9:$C$11,Assumptions!$A$9:$A$11,input!$D62)*input!AC$301</f>
        <v>51.505435473756783</v>
      </c>
      <c r="AD62" s="11">
        <f>'Final Prices IND without CO2 '!AD62+SUMIFS(Assumptions!$C$9:$C$11,Assumptions!$A$9:$A$11,input!$D62)*input!AD$301</f>
        <v>48.653562543491269</v>
      </c>
      <c r="AE62" s="11">
        <f>'Final Prices IND without CO2 '!AE62+SUMIFS(Assumptions!$C$9:$C$11,Assumptions!$A$9:$A$11,input!$D62)*input!AE$301</f>
        <v>44.860045525252929</v>
      </c>
      <c r="AF62" s="11">
        <f>'Final Prices IND without CO2 '!AF62+SUMIFS(Assumptions!$C$9:$C$11,Assumptions!$A$9:$A$11,input!$D62)*input!AF$301</f>
        <v>44.851550151970876</v>
      </c>
      <c r="AG62" s="11">
        <f>'Final Prices IND without CO2 '!AG62+SUMIFS(Assumptions!$C$9:$C$11,Assumptions!$A$9:$A$11,input!$D62)*input!AG$301</f>
        <v>47.589472362260381</v>
      </c>
      <c r="AH62" s="11">
        <f>'Final Prices IND without CO2 '!AH62+SUMIFS(Assumptions!$C$9:$C$11,Assumptions!$A$9:$A$11,input!$D62)*input!AH$301</f>
        <v>51.074951792703331</v>
      </c>
      <c r="AI62" s="11">
        <f>'Final Prices IND without CO2 '!AI62+SUMIFS(Assumptions!$C$9:$C$11,Assumptions!$A$9:$A$11,input!$D62)*input!AI$301</f>
        <v>55.062256838609194</v>
      </c>
      <c r="AJ62" s="11">
        <f>'Final Prices IND without CO2 '!AJ62+SUMIFS(Assumptions!$C$9:$C$11,Assumptions!$A$9:$A$11,input!$D62)*input!AJ$301</f>
        <v>57.600424481631954</v>
      </c>
      <c r="AK62" s="11">
        <f>'Final Prices IND without CO2 '!AK62+SUMIFS(Assumptions!$C$9:$C$11,Assumptions!$A$9:$A$11,input!$D62)*input!AK$301</f>
        <v>59.738472550426962</v>
      </c>
      <c r="AL62" s="11">
        <f>'Final Prices IND without CO2 '!AL62+SUMIFS(Assumptions!$C$9:$C$11,Assumptions!$A$9:$A$11,input!$D62)*input!AL$301</f>
        <v>62.190469551459159</v>
      </c>
      <c r="AM62" s="11">
        <f>'Final Prices IND without CO2 '!AM62+SUMIFS(Assumptions!$C$9:$C$11,Assumptions!$A$9:$A$11,input!$D62)*input!AM$301</f>
        <v>64.790460663936727</v>
      </c>
      <c r="AN62" s="11">
        <f>'Final Prices IND without CO2 '!AN62+SUMIFS(Assumptions!$C$9:$C$11,Assumptions!$A$9:$A$11,input!$D62)*input!AN$301</f>
        <v>67.435265914558457</v>
      </c>
      <c r="AO62" s="11">
        <f>'Final Prices IND without CO2 '!AO62+SUMIFS(Assumptions!$C$9:$C$11,Assumptions!$A$9:$A$11,input!$D62)*input!AO$301</f>
        <v>68.495179810073566</v>
      </c>
      <c r="AP62" s="11">
        <f>'Final Prices IND without CO2 '!AP62+SUMIFS(Assumptions!$C$9:$C$11,Assumptions!$A$9:$A$11,input!$D62)*input!AP$301</f>
        <v>68.926146589982835</v>
      </c>
      <c r="AQ62" s="11">
        <f>'Final Prices IND without CO2 '!AQ62+SUMIFS(Assumptions!$C$9:$C$11,Assumptions!$A$9:$A$11,input!$D62)*input!AQ$301</f>
        <v>69.816974269047222</v>
      </c>
      <c r="AR62" s="11">
        <f>'Final Prices IND without CO2 '!AR62+SUMIFS(Assumptions!$C$9:$C$11,Assumptions!$A$9:$A$11,input!$D62)*input!AR$301</f>
        <v>71.142648661440262</v>
      </c>
      <c r="AS62" s="11">
        <f>'Final Prices IND without CO2 '!AS62+SUMIFS(Assumptions!$C$9:$C$11,Assumptions!$A$9:$A$11,input!$D62)*input!AS$301</f>
        <v>72.148653660549471</v>
      </c>
      <c r="AT62" s="11">
        <f>'Final Prices IND without CO2 '!AT62+SUMIFS(Assumptions!$C$9:$C$11,Assumptions!$A$9:$A$11,input!$D62)*input!AT$301</f>
        <v>73.023780687778867</v>
      </c>
      <c r="AU62" s="11">
        <f>'Final Prices IND without CO2 '!AU62+SUMIFS(Assumptions!$C$9:$C$11,Assumptions!$A$9:$A$11,input!$D62)*input!AU$301</f>
        <v>74.68336602202136</v>
      </c>
      <c r="AV62" s="11">
        <f>'Final Prices IND without CO2 '!AV62+SUMIFS(Assumptions!$C$9:$C$11,Assumptions!$A$9:$A$11,input!$D62)*input!AV$301</f>
        <v>77.330241578452956</v>
      </c>
      <c r="AW62" s="11">
        <f>'Final Prices IND without CO2 '!AW62+SUMIFS(Assumptions!$C$9:$C$11,Assumptions!$A$9:$A$11,input!$D62)*input!AW$301</f>
        <v>78.66496270296453</v>
      </c>
      <c r="AX62" s="11">
        <f>'Final Prices IND without CO2 '!AX62+SUMIFS(Assumptions!$C$9:$C$11,Assumptions!$A$9:$A$11,input!$D62)*input!AX$301</f>
        <v>79.590028705201178</v>
      </c>
      <c r="AY62" s="11">
        <f>'Final Prices IND without CO2 '!AY62+SUMIFS(Assumptions!$C$9:$C$11,Assumptions!$A$9:$A$11,input!$D62)*input!AY$301</f>
        <v>81.766063593396353</v>
      </c>
      <c r="AZ62" s="11">
        <f>'Final Prices IND without CO2 '!AZ62+SUMIFS(Assumptions!$C$9:$C$11,Assumptions!$A$9:$A$11,input!$D62)*input!AZ$301</f>
        <v>83.307844339671462</v>
      </c>
      <c r="BA62" s="11">
        <f>'Final Prices IND without CO2 '!BA62+SUMIFS(Assumptions!$C$9:$C$11,Assumptions!$A$9:$A$11,input!$D62)*input!BA$301</f>
        <v>84.622059083739316</v>
      </c>
      <c r="BB62" s="11">
        <f>'Final Prices IND without CO2 '!BB62+SUMIFS(Assumptions!$C$9:$C$11,Assumptions!$A$9:$A$11,input!$D62)*input!BB$301</f>
        <v>86.253146539427846</v>
      </c>
      <c r="BC62" s="11">
        <f>'Final Prices IND without CO2 '!BC62+SUMIFS(Assumptions!$C$9:$C$11,Assumptions!$A$9:$A$11,input!$D62)*input!BC$301</f>
        <v>87.935851707944792</v>
      </c>
      <c r="BD62" s="11">
        <f>'Final Prices IND without CO2 '!BD62+SUMIFS(Assumptions!$C$9:$C$11,Assumptions!$A$9:$A$11,input!$D62)*input!BD$301</f>
        <v>89.335804291804493</v>
      </c>
      <c r="BE62" s="11">
        <f>'Final Prices IND without CO2 '!BE62+SUMIFS(Assumptions!$C$9:$C$11,Assumptions!$A$9:$A$11,input!$D62)*input!BE$301</f>
        <v>90.875203207494209</v>
      </c>
      <c r="BF62" s="11">
        <f>'Final Prices IND without CO2 '!BF62+SUMIFS(Assumptions!$C$9:$C$11,Assumptions!$A$9:$A$11,input!$D62)*input!BF$301</f>
        <v>92.454449043799102</v>
      </c>
      <c r="BG62" s="11">
        <f>'Final Prices IND without CO2 '!BG62+SUMIFS(Assumptions!$C$9:$C$11,Assumptions!$A$9:$A$11,input!$D62)*input!BG$301</f>
        <v>93.946827154089476</v>
      </c>
      <c r="BH62" s="11">
        <f>'Final Prices IND without CO2 '!BH62+SUMIFS(Assumptions!$C$9:$C$11,Assumptions!$A$9:$A$11,input!$D62)*input!BH$301</f>
        <v>95.425154822958604</v>
      </c>
    </row>
    <row r="63" spans="1:60" x14ac:dyDescent="0.3">
      <c r="A63" s="9" t="s">
        <v>148</v>
      </c>
      <c r="B63" s="36" t="s">
        <v>47</v>
      </c>
      <c r="C63" s="9" t="s">
        <v>37</v>
      </c>
      <c r="D63" s="36" t="s">
        <v>82</v>
      </c>
      <c r="E63" s="36" t="s">
        <v>79</v>
      </c>
      <c r="F63" s="36" t="s">
        <v>90</v>
      </c>
      <c r="G63" s="36" t="s">
        <v>90</v>
      </c>
      <c r="H63" s="36" t="s">
        <v>80</v>
      </c>
      <c r="I63" s="9" t="s">
        <v>145</v>
      </c>
      <c r="J63" s="11">
        <f>'Final Prices IND without CO2 '!J63+SUMIFS(Assumptions!$C$9:$C$11,Assumptions!$A$9:$A$11,input!$D63)*input!J$301</f>
        <v>37.406884416695618</v>
      </c>
      <c r="K63" s="11">
        <f>'Final Prices IND without CO2 '!K63+SUMIFS(Assumptions!$C$9:$C$11,Assumptions!$A$9:$A$11,input!$D63)*input!K$301</f>
        <v>54.485601166087264</v>
      </c>
      <c r="L63" s="11">
        <f>'Final Prices IND without CO2 '!L63+SUMIFS(Assumptions!$C$9:$C$11,Assumptions!$A$9:$A$11,input!$D63)*input!L$301</f>
        <v>44.096088896632644</v>
      </c>
      <c r="M63" s="11">
        <f>'Final Prices IND without CO2 '!M63+SUMIFS(Assumptions!$C$9:$C$11,Assumptions!$A$9:$A$11,input!$D63)*input!M$301</f>
        <v>30.291854131564669</v>
      </c>
      <c r="N63" s="11">
        <f>'Final Prices IND without CO2 '!N63+SUMIFS(Assumptions!$C$9:$C$11,Assumptions!$A$9:$A$11,input!$D63)*input!N$301</f>
        <v>26.583946843745203</v>
      </c>
      <c r="O63" s="11">
        <f>'Final Prices IND without CO2 '!O63+SUMIFS(Assumptions!$C$9:$C$11,Assumptions!$A$9:$A$11,input!$D63)*input!O$301</f>
        <v>31.832092080597899</v>
      </c>
      <c r="P63" s="11">
        <f>'Final Prices IND without CO2 '!P63+SUMIFS(Assumptions!$C$9:$C$11,Assumptions!$A$9:$A$11,input!$D63)*input!P$301</f>
        <v>45.521214973651475</v>
      </c>
      <c r="Q63" s="11">
        <f>'Final Prices IND without CO2 '!Q63+SUMIFS(Assumptions!$C$9:$C$11,Assumptions!$A$9:$A$11,input!$D63)*input!Q$301</f>
        <v>41.520273874050801</v>
      </c>
      <c r="R63" s="11">
        <f>'Final Prices IND without CO2 '!R63+SUMIFS(Assumptions!$C$9:$C$11,Assumptions!$A$9:$A$11,input!$D63)*input!R$301</f>
        <v>54.995939910721518</v>
      </c>
      <c r="S63" s="11">
        <f>'Final Prices IND without CO2 '!S63+SUMIFS(Assumptions!$C$9:$C$11,Assumptions!$A$9:$A$11,input!$D63)*input!S$301</f>
        <v>50.44170659512821</v>
      </c>
      <c r="T63" s="11">
        <f>'Final Prices IND without CO2 '!T63+SUMIFS(Assumptions!$C$9:$C$11,Assumptions!$A$9:$A$11,input!$D63)*input!T$301</f>
        <v>53.852933402358964</v>
      </c>
      <c r="U63" s="11">
        <f>'Final Prices IND without CO2 '!U63+SUMIFS(Assumptions!$C$9:$C$11,Assumptions!$A$9:$A$11,input!$D63)*input!U$301</f>
        <v>59.47745634926568</v>
      </c>
      <c r="V63" s="11">
        <f>'Final Prices IND without CO2 '!V63+SUMIFS(Assumptions!$C$9:$C$11,Assumptions!$A$9:$A$11,input!$D63)*input!V$301</f>
        <v>66.225785284336581</v>
      </c>
      <c r="W63" s="11">
        <f>'Final Prices IND without CO2 '!W63+SUMIFS(Assumptions!$C$9:$C$11,Assumptions!$A$9:$A$11,input!$D63)*input!W$301</f>
        <v>55.787557597918912</v>
      </c>
      <c r="X63" s="11">
        <f>'Final Prices IND without CO2 '!X63+SUMIFS(Assumptions!$C$9:$C$11,Assumptions!$A$9:$A$11,input!$D63)*input!X$301</f>
        <v>50.111220820283904</v>
      </c>
      <c r="Y63" s="11">
        <f>'Final Prices IND without CO2 '!Y63+SUMIFS(Assumptions!$C$9:$C$11,Assumptions!$A$9:$A$11,input!$D63)*input!Y$301</f>
        <v>43.853644309706581</v>
      </c>
      <c r="Z63" s="11">
        <f>'Final Prices IND without CO2 '!Z63+SUMIFS(Assumptions!$C$9:$C$11,Assumptions!$A$9:$A$11,input!$D63)*input!Z$301</f>
        <v>39.073213784385132</v>
      </c>
      <c r="AA63" s="11">
        <f>'Final Prices IND without CO2 '!AA63+SUMIFS(Assumptions!$C$9:$C$11,Assumptions!$A$9:$A$11,input!$D63)*input!AA$301</f>
        <v>36.825806017114949</v>
      </c>
      <c r="AB63" s="11">
        <f>'Final Prices IND without CO2 '!AB63+SUMIFS(Assumptions!$C$9:$C$11,Assumptions!$A$9:$A$11,input!$D63)*input!AB$301</f>
        <v>45.262064888335921</v>
      </c>
      <c r="AC63" s="11">
        <f>'Final Prices IND without CO2 '!AC63+SUMIFS(Assumptions!$C$9:$C$11,Assumptions!$A$9:$A$11,input!$D63)*input!AC$301</f>
        <v>56.368601757805216</v>
      </c>
      <c r="AD63" s="11">
        <f>'Final Prices IND without CO2 '!AD63+SUMIFS(Assumptions!$C$9:$C$11,Assumptions!$A$9:$A$11,input!$D63)*input!AD$301</f>
        <v>53.230586625468518</v>
      </c>
      <c r="AE63" s="11">
        <f>'Final Prices IND without CO2 '!AE63+SUMIFS(Assumptions!$C$9:$C$11,Assumptions!$A$9:$A$11,input!$D63)*input!AE$301</f>
        <v>49.054941156833522</v>
      </c>
      <c r="AF63" s="11">
        <f>'Final Prices IND without CO2 '!AF63+SUMIFS(Assumptions!$C$9:$C$11,Assumptions!$A$9:$A$11,input!$D63)*input!AF$301</f>
        <v>48.955523144555691</v>
      </c>
      <c r="AG63" s="11">
        <f>'Final Prices IND without CO2 '!AG63+SUMIFS(Assumptions!$C$9:$C$11,Assumptions!$A$9:$A$11,input!$D63)*input!AG$301</f>
        <v>51.881255284774483</v>
      </c>
      <c r="AH63" s="11">
        <f>'Final Prices IND without CO2 '!AH63+SUMIFS(Assumptions!$C$9:$C$11,Assumptions!$A$9:$A$11,input!$D63)*input!AH$301</f>
        <v>55.607661997209853</v>
      </c>
      <c r="AI63" s="11">
        <f>'Final Prices IND without CO2 '!AI63+SUMIFS(Assumptions!$C$9:$C$11,Assumptions!$A$9:$A$11,input!$D63)*input!AI$301</f>
        <v>59.890218768272717</v>
      </c>
      <c r="AJ63" s="11">
        <f>'Final Prices IND without CO2 '!AJ63+SUMIFS(Assumptions!$C$9:$C$11,Assumptions!$A$9:$A$11,input!$D63)*input!AJ$301</f>
        <v>62.582431635229007</v>
      </c>
      <c r="AK63" s="11">
        <f>'Final Prices IND without CO2 '!AK63+SUMIFS(Assumptions!$C$9:$C$11,Assumptions!$A$9:$A$11,input!$D63)*input!AK$301</f>
        <v>64.838307722718895</v>
      </c>
      <c r="AL63" s="11">
        <f>'Final Prices IND without CO2 '!AL63+SUMIFS(Assumptions!$C$9:$C$11,Assumptions!$A$9:$A$11,input!$D63)*input!AL$301</f>
        <v>67.443392256877658</v>
      </c>
      <c r="AM63" s="11">
        <f>'Final Prices IND without CO2 '!AM63+SUMIFS(Assumptions!$C$9:$C$11,Assumptions!$A$9:$A$11,input!$D63)*input!AM$301</f>
        <v>70.21505802653742</v>
      </c>
      <c r="AN63" s="11">
        <f>'Final Prices IND without CO2 '!AN63+SUMIFS(Assumptions!$C$9:$C$11,Assumptions!$A$9:$A$11,input!$D63)*input!AN$301</f>
        <v>73.039675852032133</v>
      </c>
      <c r="AO63" s="11">
        <f>'Final Prices IND without CO2 '!AO63+SUMIFS(Assumptions!$C$9:$C$11,Assumptions!$A$9:$A$11,input!$D63)*input!AO$301</f>
        <v>74.206171658354563</v>
      </c>
      <c r="AP63" s="11">
        <f>'Final Prices IND without CO2 '!AP63+SUMIFS(Assumptions!$C$9:$C$11,Assumptions!$A$9:$A$11,input!$D63)*input!AP$301</f>
        <v>74.680750213287979</v>
      </c>
      <c r="AQ63" s="11">
        <f>'Final Prices IND without CO2 '!AQ63+SUMIFS(Assumptions!$C$9:$C$11,Assumptions!$A$9:$A$11,input!$D63)*input!AQ$301</f>
        <v>75.661274131213631</v>
      </c>
      <c r="AR63" s="11">
        <f>'Final Prices IND without CO2 '!AR63+SUMIFS(Assumptions!$C$9:$C$11,Assumptions!$A$9:$A$11,input!$D63)*input!AR$301</f>
        <v>77.120289970907749</v>
      </c>
      <c r="AS63" s="11">
        <f>'Final Prices IND without CO2 '!AS63+SUMIFS(Assumptions!$C$9:$C$11,Assumptions!$A$9:$A$11,input!$D63)*input!AS$301</f>
        <v>78.227522895391019</v>
      </c>
      <c r="AT63" s="11">
        <f>'Final Prices IND without CO2 '!AT63+SUMIFS(Assumptions!$C$9:$C$11,Assumptions!$A$9:$A$11,input!$D63)*input!AT$301</f>
        <v>79.190818094977445</v>
      </c>
      <c r="AU63" s="11">
        <f>'Final Prices IND without CO2 '!AU63+SUMIFS(Assumptions!$C$9:$C$11,Assumptions!$A$9:$A$11,input!$D63)*input!AU$301</f>
        <v>81.017160181215445</v>
      </c>
      <c r="AV63" s="11">
        <f>'Final Prices IND without CO2 '!AV63+SUMIFS(Assumptions!$C$9:$C$11,Assumptions!$A$9:$A$11,input!$D63)*input!AV$301</f>
        <v>83.929745803126153</v>
      </c>
      <c r="AW63" s="11">
        <f>'Final Prices IND without CO2 '!AW63+SUMIFS(Assumptions!$C$9:$C$11,Assumptions!$A$9:$A$11,input!$D63)*input!AW$301</f>
        <v>85.398667286564347</v>
      </c>
      <c r="AX63" s="11">
        <f>'Final Prices IND without CO2 '!AX63+SUMIFS(Assumptions!$C$9:$C$11,Assumptions!$A$9:$A$11,input!$D63)*input!AX$301</f>
        <v>86.416862198587992</v>
      </c>
      <c r="AY63" s="11">
        <f>'Final Prices IND without CO2 '!AY63+SUMIFS(Assumptions!$C$9:$C$11,Assumptions!$A$9:$A$11,input!$D63)*input!AY$301</f>
        <v>88.814089146041312</v>
      </c>
      <c r="AZ63" s="11">
        <f>'Final Prices IND without CO2 '!AZ63+SUMIFS(Assumptions!$C$9:$C$11,Assumptions!$A$9:$A$11,input!$D63)*input!AZ$301</f>
        <v>90.512954359055854</v>
      </c>
      <c r="BA63" s="11">
        <f>'Final Prices IND without CO2 '!BA63+SUMIFS(Assumptions!$C$9:$C$11,Assumptions!$A$9:$A$11,input!$D63)*input!BA$301</f>
        <v>91.962354426017157</v>
      </c>
      <c r="BB63" s="11">
        <f>'Final Prices IND without CO2 '!BB63+SUMIFS(Assumptions!$C$9:$C$11,Assumptions!$A$9:$A$11,input!$D63)*input!BB$301</f>
        <v>93.761377750692802</v>
      </c>
      <c r="BC63" s="11">
        <f>'Final Prices IND without CO2 '!BC63+SUMIFS(Assumptions!$C$9:$C$11,Assumptions!$A$9:$A$11,input!$D63)*input!BC$301</f>
        <v>95.618070399353954</v>
      </c>
      <c r="BD63" s="11">
        <f>'Final Prices IND without CO2 '!BD63+SUMIFS(Assumptions!$C$9:$C$11,Assumptions!$A$9:$A$11,input!$D63)*input!BD$301</f>
        <v>97.164032696023355</v>
      </c>
      <c r="BE63" s="11">
        <f>'Final Prices IND without CO2 '!BE63+SUMIFS(Assumptions!$C$9:$C$11,Assumptions!$A$9:$A$11,input!$D63)*input!BE$301</f>
        <v>98.864467976845148</v>
      </c>
      <c r="BF63" s="11">
        <f>'Final Prices IND without CO2 '!BF63+SUMIFS(Assumptions!$C$9:$C$11,Assumptions!$A$9:$A$11,input!$D63)*input!BF$301</f>
        <v>100.60947754163298</v>
      </c>
      <c r="BG63" s="11">
        <f>'Final Prices IND without CO2 '!BG63+SUMIFS(Assumptions!$C$9:$C$11,Assumptions!$A$9:$A$11,input!$D63)*input!BG$301</f>
        <v>102.25961366422911</v>
      </c>
      <c r="BH63" s="11">
        <f>'Final Prices IND without CO2 '!BH63+SUMIFS(Assumptions!$C$9:$C$11,Assumptions!$A$9:$A$11,input!$D63)*input!BH$301</f>
        <v>103.89504091687198</v>
      </c>
    </row>
    <row r="64" spans="1:60" x14ac:dyDescent="0.3">
      <c r="A64" s="9" t="s">
        <v>148</v>
      </c>
      <c r="B64" s="36" t="s">
        <v>47</v>
      </c>
      <c r="C64" s="9" t="s">
        <v>39</v>
      </c>
      <c r="D64" s="36" t="s">
        <v>82</v>
      </c>
      <c r="E64" s="36" t="s">
        <v>79</v>
      </c>
      <c r="F64" s="36" t="s">
        <v>90</v>
      </c>
      <c r="G64" s="36" t="s">
        <v>90</v>
      </c>
      <c r="H64" s="36" t="s">
        <v>80</v>
      </c>
      <c r="I64" s="9" t="s">
        <v>145</v>
      </c>
      <c r="J64" s="11">
        <f>'Final Prices IND without CO2 '!J64+SUMIFS(Assumptions!$C$9:$C$11,Assumptions!$A$9:$A$11,input!$D64)*input!J$301</f>
        <v>25.964552711412846</v>
      </c>
      <c r="K64" s="11">
        <f>'Final Prices IND without CO2 '!K64+SUMIFS(Assumptions!$C$9:$C$11,Assumptions!$A$9:$A$11,input!$D64)*input!K$301</f>
        <v>25.88900424269524</v>
      </c>
      <c r="L64" s="11">
        <f>'Final Prices IND without CO2 '!L64+SUMIFS(Assumptions!$C$9:$C$11,Assumptions!$A$9:$A$11,input!$D64)*input!L$301</f>
        <v>22.438753217002375</v>
      </c>
      <c r="M64" s="11">
        <f>'Final Prices IND without CO2 '!M64+SUMIFS(Assumptions!$C$9:$C$11,Assumptions!$A$9:$A$11,input!$D64)*input!M$301</f>
        <v>22.390704776126004</v>
      </c>
      <c r="N64" s="11">
        <f>'Final Prices IND without CO2 '!N64+SUMIFS(Assumptions!$C$9:$C$11,Assumptions!$A$9:$A$11,input!$D64)*input!N$301</f>
        <v>20.893209627449636</v>
      </c>
      <c r="O64" s="11">
        <f>'Final Prices IND without CO2 '!O64+SUMIFS(Assumptions!$C$9:$C$11,Assumptions!$A$9:$A$11,input!$D64)*input!O$301</f>
        <v>23.826300785408066</v>
      </c>
      <c r="P64" s="11">
        <f>'Final Prices IND without CO2 '!P64+SUMIFS(Assumptions!$C$9:$C$11,Assumptions!$A$9:$A$11,input!$D64)*input!P$301</f>
        <v>35.354802261487627</v>
      </c>
      <c r="Q64" s="11">
        <f>'Final Prices IND without CO2 '!Q64+SUMIFS(Assumptions!$C$9:$C$11,Assumptions!$A$9:$A$11,input!$D64)*input!Q$301</f>
        <v>30.514860790031626</v>
      </c>
      <c r="R64" s="11">
        <f>'Final Prices IND without CO2 '!R64+SUMIFS(Assumptions!$C$9:$C$11,Assumptions!$A$9:$A$11,input!$D64)*input!R$301</f>
        <v>39.521382696886128</v>
      </c>
      <c r="S64" s="11">
        <f>'Final Prices IND without CO2 '!S64+SUMIFS(Assumptions!$C$9:$C$11,Assumptions!$A$9:$A$11,input!$D64)*input!S$301</f>
        <v>35.610672796251869</v>
      </c>
      <c r="T64" s="11">
        <f>'Final Prices IND without CO2 '!T64+SUMIFS(Assumptions!$C$9:$C$11,Assumptions!$A$9:$A$11,input!$D64)*input!T$301</f>
        <v>33.461842239322756</v>
      </c>
      <c r="U64" s="11">
        <f>'Final Prices IND without CO2 '!U64+SUMIFS(Assumptions!$C$9:$C$11,Assumptions!$A$9:$A$11,input!$D64)*input!U$301</f>
        <v>34.300992624195032</v>
      </c>
      <c r="V64" s="11">
        <f>'Final Prices IND without CO2 '!V64+SUMIFS(Assumptions!$C$9:$C$11,Assumptions!$A$9:$A$11,input!$D64)*input!V$301</f>
        <v>40.488849804320225</v>
      </c>
      <c r="W64" s="11">
        <f>'Final Prices IND without CO2 '!W64+SUMIFS(Assumptions!$C$9:$C$11,Assumptions!$A$9:$A$11,input!$D64)*input!W$301</f>
        <v>39.668566430157441</v>
      </c>
      <c r="X64" s="11">
        <f>'Final Prices IND without CO2 '!X64+SUMIFS(Assumptions!$C$9:$C$11,Assumptions!$A$9:$A$11,input!$D64)*input!X$301</f>
        <v>38.918122891682579</v>
      </c>
      <c r="Y64" s="11">
        <f>'Final Prices IND without CO2 '!Y64+SUMIFS(Assumptions!$C$9:$C$11,Assumptions!$A$9:$A$11,input!$D64)*input!Y$301</f>
        <v>35.454351342652927</v>
      </c>
      <c r="Z64" s="11">
        <f>'Final Prices IND without CO2 '!Z64+SUMIFS(Assumptions!$C$9:$C$11,Assumptions!$A$9:$A$11,input!$D64)*input!Z$301</f>
        <v>28.138840250160214</v>
      </c>
      <c r="AA64" s="11">
        <f>'Final Prices IND without CO2 '!AA64+SUMIFS(Assumptions!$C$9:$C$11,Assumptions!$A$9:$A$11,input!$D64)*input!AA$301</f>
        <v>27.66559139463007</v>
      </c>
      <c r="AB64" s="11">
        <f>'Final Prices IND without CO2 '!AB64+SUMIFS(Assumptions!$C$9:$C$11,Assumptions!$A$9:$A$11,input!$D64)*input!AB$301</f>
        <v>34.328996879870495</v>
      </c>
      <c r="AC64" s="11">
        <f>'Final Prices IND without CO2 '!AC64+SUMIFS(Assumptions!$C$9:$C$11,Assumptions!$A$9:$A$11,input!$D64)*input!AC$301</f>
        <v>42.644896456525949</v>
      </c>
      <c r="AD64" s="11">
        <f>'Final Prices IND without CO2 '!AD64+SUMIFS(Assumptions!$C$9:$C$11,Assumptions!$A$9:$A$11,input!$D64)*input!AD$301</f>
        <v>40.314365795440978</v>
      </c>
      <c r="AE64" s="11">
        <f>'Final Prices IND without CO2 '!AE64+SUMIFS(Assumptions!$C$9:$C$11,Assumptions!$A$9:$A$11,input!$D64)*input!AE$301</f>
        <v>37.217075031163844</v>
      </c>
      <c r="AF64" s="11">
        <f>'Final Prices IND without CO2 '!AF64+SUMIFS(Assumptions!$C$9:$C$11,Assumptions!$A$9:$A$11,input!$D64)*input!AF$301</f>
        <v>37.374237902596604</v>
      </c>
      <c r="AG64" s="11">
        <f>'Final Prices IND without CO2 '!AG64+SUMIFS(Assumptions!$C$9:$C$11,Assumptions!$A$9:$A$11,input!$D64)*input!AG$301</f>
        <v>39.769976211541788</v>
      </c>
      <c r="AH64" s="11">
        <f>'Final Prices IND without CO2 '!AH64+SUMIFS(Assumptions!$C$9:$C$11,Assumptions!$A$9:$A$11,input!$D64)*input!AH$301</f>
        <v>42.816493563017495</v>
      </c>
      <c r="AI64" s="11">
        <f>'Final Prices IND without CO2 '!AI64+SUMIFS(Assumptions!$C$9:$C$11,Assumptions!$A$9:$A$11,input!$D64)*input!AI$301</f>
        <v>46.265859069566162</v>
      </c>
      <c r="AJ64" s="11">
        <f>'Final Prices IND without CO2 '!AJ64+SUMIFS(Assumptions!$C$9:$C$11,Assumptions!$A$9:$A$11,input!$D64)*input!AJ$301</f>
        <v>48.523361064457966</v>
      </c>
      <c r="AK64" s="11">
        <f>'Final Prices IND without CO2 '!AK64+SUMIFS(Assumptions!$C$9:$C$11,Assumptions!$A$9:$A$11,input!$D64)*input!AK$301</f>
        <v>50.446730116334855</v>
      </c>
      <c r="AL64" s="11">
        <f>'Final Prices IND without CO2 '!AL64+SUMIFS(Assumptions!$C$9:$C$11,Assumptions!$A$9:$A$11,input!$D64)*input!AL$301</f>
        <v>52.61980635235664</v>
      </c>
      <c r="AM64" s="11">
        <f>'Final Prices IND without CO2 '!AM64+SUMIFS(Assumptions!$C$9:$C$11,Assumptions!$A$9:$A$11,input!$D64)*input!AM$301</f>
        <v>54.907011532915298</v>
      </c>
      <c r="AN64" s="11">
        <f>'Final Prices IND without CO2 '!AN64+SUMIFS(Assumptions!$C$9:$C$11,Assumptions!$A$9:$A$11,input!$D64)*input!AN$301</f>
        <v>57.224203816512485</v>
      </c>
      <c r="AO64" s="11">
        <f>'Final Prices IND without CO2 '!AO64+SUMIFS(Assumptions!$C$9:$C$11,Assumptions!$A$9:$A$11,input!$D64)*input!AO$301</f>
        <v>58.089928756914745</v>
      </c>
      <c r="AP64" s="11">
        <f>'Final Prices IND without CO2 '!AP64+SUMIFS(Assumptions!$C$9:$C$11,Assumptions!$A$9:$A$11,input!$D64)*input!AP$301</f>
        <v>58.44143622746838</v>
      </c>
      <c r="AQ64" s="11">
        <f>'Final Prices IND without CO2 '!AQ64+SUMIFS(Assumptions!$C$9:$C$11,Assumptions!$A$9:$A$11,input!$D64)*input!AQ$301</f>
        <v>59.168840125047886</v>
      </c>
      <c r="AR64" s="11">
        <f>'Final Prices IND without CO2 '!AR64+SUMIFS(Assumptions!$C$9:$C$11,Assumptions!$A$9:$A$11,input!$D64)*input!AR$301</f>
        <v>60.251570511947932</v>
      </c>
      <c r="AS64" s="11">
        <f>'Final Prices IND without CO2 '!AS64+SUMIFS(Assumptions!$C$9:$C$11,Assumptions!$A$9:$A$11,input!$D64)*input!AS$301</f>
        <v>61.073141352317329</v>
      </c>
      <c r="AT64" s="11">
        <f>'Final Prices IND without CO2 '!AT64+SUMIFS(Assumptions!$C$9:$C$11,Assumptions!$A$9:$A$11,input!$D64)*input!AT$301</f>
        <v>61.787628688115667</v>
      </c>
      <c r="AU64" s="11">
        <f>'Final Prices IND without CO2 '!AU64+SUMIFS(Assumptions!$C$9:$C$11,Assumptions!$A$9:$A$11,input!$D64)*input!AU$301</f>
        <v>63.143388362049294</v>
      </c>
      <c r="AV64" s="11">
        <f>'Final Prices IND without CO2 '!AV64+SUMIFS(Assumptions!$C$9:$C$11,Assumptions!$A$9:$A$11,input!$D64)*input!AV$301</f>
        <v>65.306148372160578</v>
      </c>
      <c r="AW64" s="11">
        <f>'Final Prices IND without CO2 '!AW64+SUMIFS(Assumptions!$C$9:$C$11,Assumptions!$A$9:$A$11,input!$D64)*input!AW$301</f>
        <v>66.39636058068136</v>
      </c>
      <c r="AX64" s="11">
        <f>'Final Prices IND without CO2 '!AX64+SUMIFS(Assumptions!$C$9:$C$11,Assumptions!$A$9:$A$11,input!$D64)*input!AX$301</f>
        <v>67.151748580850395</v>
      </c>
      <c r="AY64" s="11">
        <f>'Final Prices IND without CO2 '!AY64+SUMIFS(Assumptions!$C$9:$C$11,Assumptions!$A$9:$A$11,input!$D64)*input!AY$301</f>
        <v>68.92477835737796</v>
      </c>
      <c r="AZ64" s="11">
        <f>'Final Prices IND without CO2 '!AZ64+SUMIFS(Assumptions!$C$9:$C$11,Assumptions!$A$9:$A$11,input!$D64)*input!AZ$301</f>
        <v>70.180356048843166</v>
      </c>
      <c r="BA64" s="11">
        <f>'Final Prices IND without CO2 '!BA64+SUMIFS(Assumptions!$C$9:$C$11,Assumptions!$A$9:$A$11,input!$D64)*input!BA$301</f>
        <v>71.248267302942224</v>
      </c>
      <c r="BB64" s="11">
        <f>'Final Prices IND without CO2 '!BB64+SUMIFS(Assumptions!$C$9:$C$11,Assumptions!$A$9:$A$11,input!$D64)*input!BB$301</f>
        <v>72.573380783521017</v>
      </c>
      <c r="BC64" s="11">
        <f>'Final Prices IND without CO2 '!BC64+SUMIFS(Assumptions!$C$9:$C$11,Assumptions!$A$9:$A$11,input!$D64)*input!BC$301</f>
        <v>73.939086127997442</v>
      </c>
      <c r="BD64" s="11">
        <f>'Final Prices IND without CO2 '!BD64+SUMIFS(Assumptions!$C$9:$C$11,Assumptions!$A$9:$A$11,input!$D64)*input!BD$301</f>
        <v>75.073013517224467</v>
      </c>
      <c r="BE64" s="11">
        <f>'Final Prices IND without CO2 '!BE64+SUMIFS(Assumptions!$C$9:$C$11,Assumptions!$A$9:$A$11,input!$D64)*input!BE$301</f>
        <v>76.319009141086312</v>
      </c>
      <c r="BF64" s="11">
        <f>'Final Prices IND without CO2 '!BF64+SUMIFS(Assumptions!$C$9:$C$11,Assumptions!$A$9:$A$11,input!$D64)*input!BF$301</f>
        <v>77.596238575302593</v>
      </c>
      <c r="BG64" s="11">
        <f>'Final Prices IND without CO2 '!BG64+SUMIFS(Assumptions!$C$9:$C$11,Assumptions!$A$9:$A$11,input!$D64)*input!BG$301</f>
        <v>78.8011864515301</v>
      </c>
      <c r="BH64" s="11">
        <f>'Final Prices IND without CO2 '!BH64+SUMIFS(Assumptions!$C$9:$C$11,Assumptions!$A$9:$A$11,input!$D64)*input!BH$301</f>
        <v>79.993283522818302</v>
      </c>
    </row>
    <row r="65" spans="1:60" x14ac:dyDescent="0.3">
      <c r="A65" s="9" t="s">
        <v>148</v>
      </c>
      <c r="B65" s="36" t="s">
        <v>47</v>
      </c>
      <c r="C65" s="9" t="s">
        <v>41</v>
      </c>
      <c r="D65" s="36" t="s">
        <v>82</v>
      </c>
      <c r="E65" s="36" t="s">
        <v>79</v>
      </c>
      <c r="F65" s="36" t="s">
        <v>90</v>
      </c>
      <c r="G65" s="36" t="s">
        <v>90</v>
      </c>
      <c r="H65" s="36" t="s">
        <v>80</v>
      </c>
      <c r="I65" s="9" t="s">
        <v>145</v>
      </c>
      <c r="J65" s="11">
        <f>'Final Prices IND without CO2 '!J65+SUMIFS(Assumptions!$C$9:$C$11,Assumptions!$A$9:$A$11,input!$D65)*input!J$301</f>
        <v>26.940904384373965</v>
      </c>
      <c r="K65" s="11">
        <f>'Final Prices IND without CO2 '!K65+SUMIFS(Assumptions!$C$9:$C$11,Assumptions!$A$9:$A$11,input!$D65)*input!K$301</f>
        <v>50.798715071151221</v>
      </c>
      <c r="L65" s="11">
        <f>'Final Prices IND without CO2 '!L65+SUMIFS(Assumptions!$C$9:$C$11,Assumptions!$A$9:$A$11,input!$D65)*input!L$301</f>
        <v>41.683782251912071</v>
      </c>
      <c r="M65" s="11">
        <f>'Final Prices IND without CO2 '!M65+SUMIFS(Assumptions!$C$9:$C$11,Assumptions!$A$9:$A$11,input!$D65)*input!M$301</f>
        <v>31.772084060596686</v>
      </c>
      <c r="N65" s="11">
        <f>'Final Prices IND without CO2 '!N65+SUMIFS(Assumptions!$C$9:$C$11,Assumptions!$A$9:$A$11,input!$D65)*input!N$301</f>
        <v>33.956808494650268</v>
      </c>
      <c r="O65" s="11">
        <f>'Final Prices IND without CO2 '!O65+SUMIFS(Assumptions!$C$9:$C$11,Assumptions!$A$9:$A$11,input!$D65)*input!O$301</f>
        <v>41.403809029910484</v>
      </c>
      <c r="P65" s="11">
        <f>'Final Prices IND without CO2 '!P65+SUMIFS(Assumptions!$C$9:$C$11,Assumptions!$A$9:$A$11,input!$D65)*input!P$301</f>
        <v>57.750226080913997</v>
      </c>
      <c r="Q65" s="11">
        <f>'Final Prices IND without CO2 '!Q65+SUMIFS(Assumptions!$C$9:$C$11,Assumptions!$A$9:$A$11,input!$D65)*input!Q$301</f>
        <v>52.926814393782799</v>
      </c>
      <c r="R65" s="11">
        <f>'Final Prices IND without CO2 '!R65+SUMIFS(Assumptions!$C$9:$C$11,Assumptions!$A$9:$A$11,input!$D65)*input!R$301</f>
        <v>67.275485930655037</v>
      </c>
      <c r="S65" s="11">
        <f>'Final Prices IND without CO2 '!S65+SUMIFS(Assumptions!$C$9:$C$11,Assumptions!$A$9:$A$11,input!$D65)*input!S$301</f>
        <v>57.702694525639984</v>
      </c>
      <c r="T65" s="11">
        <f>'Final Prices IND without CO2 '!T65+SUMIFS(Assumptions!$C$9:$C$11,Assumptions!$A$9:$A$11,input!$D65)*input!T$301</f>
        <v>57.581432879125444</v>
      </c>
      <c r="U65" s="11">
        <f>'Final Prices IND without CO2 '!U65+SUMIFS(Assumptions!$C$9:$C$11,Assumptions!$A$9:$A$11,input!$D65)*input!U$301</f>
        <v>61.631677727923268</v>
      </c>
      <c r="V65" s="11">
        <f>'Final Prices IND without CO2 '!V65+SUMIFS(Assumptions!$C$9:$C$11,Assumptions!$A$9:$A$11,input!$D65)*input!V$301</f>
        <v>58.428621229970908</v>
      </c>
      <c r="W65" s="11">
        <f>'Final Prices IND without CO2 '!W65+SUMIFS(Assumptions!$C$9:$C$11,Assumptions!$A$9:$A$11,input!$D65)*input!W$301</f>
        <v>58.087281352473795</v>
      </c>
      <c r="X65" s="11">
        <f>'Final Prices IND without CO2 '!X65+SUMIFS(Assumptions!$C$9:$C$11,Assumptions!$A$9:$A$11,input!$D65)*input!X$301</f>
        <v>52.729676989216415</v>
      </c>
      <c r="Y65" s="11">
        <f>'Final Prices IND without CO2 '!Y65+SUMIFS(Assumptions!$C$9:$C$11,Assumptions!$A$9:$A$11,input!$D65)*input!Y$301</f>
        <v>50.609248092778891</v>
      </c>
      <c r="Z65" s="11">
        <f>'Final Prices IND without CO2 '!Z65+SUMIFS(Assumptions!$C$9:$C$11,Assumptions!$A$9:$A$11,input!$D65)*input!Z$301</f>
        <v>44.350793944384037</v>
      </c>
      <c r="AA65" s="11">
        <f>'Final Prices IND without CO2 '!AA65+SUMIFS(Assumptions!$C$9:$C$11,Assumptions!$A$9:$A$11,input!$D65)*input!AA$301</f>
        <v>49.154053780420952</v>
      </c>
      <c r="AB65" s="11">
        <f>'Final Prices IND without CO2 '!AB65+SUMIFS(Assumptions!$C$9:$C$11,Assumptions!$A$9:$A$11,input!$D65)*input!AB$301</f>
        <v>59.976302138911741</v>
      </c>
      <c r="AC65" s="11">
        <f>'Final Prices IND without CO2 '!AC65+SUMIFS(Assumptions!$C$9:$C$11,Assumptions!$A$9:$A$11,input!$D65)*input!AC$301</f>
        <v>74.838609957118706</v>
      </c>
      <c r="AD65" s="11">
        <f>'Final Prices IND without CO2 '!AD65+SUMIFS(Assumptions!$C$9:$C$11,Assumptions!$A$9:$A$11,input!$D65)*input!AD$301</f>
        <v>70.613844236845139</v>
      </c>
      <c r="AE65" s="11">
        <f>'Final Prices IND without CO2 '!AE65+SUMIFS(Assumptions!$C$9:$C$11,Assumptions!$A$9:$A$11,input!$D65)*input!AE$301</f>
        <v>64.986898277999131</v>
      </c>
      <c r="AF65" s="11">
        <f>'Final Prices IND without CO2 '!AF65+SUMIFS(Assumptions!$C$9:$C$11,Assumptions!$A$9:$A$11,input!$D65)*input!AF$301</f>
        <v>64.54216164207817</v>
      </c>
      <c r="AG65" s="11">
        <f>'Final Prices IND without CO2 '!AG65+SUMIFS(Assumptions!$C$9:$C$11,Assumptions!$A$9:$A$11,input!$D65)*input!AG$301</f>
        <v>68.181184412947317</v>
      </c>
      <c r="AH65" s="11">
        <f>'Final Prices IND without CO2 '!AH65+SUMIFS(Assumptions!$C$9:$C$11,Assumptions!$A$9:$A$11,input!$D65)*input!AH$301</f>
        <v>72.822618211426331</v>
      </c>
      <c r="AI65" s="11">
        <f>'Final Prices IND without CO2 '!AI65+SUMIFS(Assumptions!$C$9:$C$11,Assumptions!$A$9:$A$11,input!$D65)*input!AI$301</f>
        <v>78.226522982124493</v>
      </c>
      <c r="AJ65" s="11">
        <f>'Final Prices IND without CO2 '!AJ65+SUMIFS(Assumptions!$C$9:$C$11,Assumptions!$A$9:$A$11,input!$D65)*input!AJ$301</f>
        <v>81.503790190827218</v>
      </c>
      <c r="AK65" s="11">
        <f>'Final Prices IND without CO2 '!AK65+SUMIFS(Assumptions!$C$9:$C$11,Assumptions!$A$9:$A$11,input!$D65)*input!AK$301</f>
        <v>84.207169888987664</v>
      </c>
      <c r="AL65" s="11">
        <f>'Final Prices IND without CO2 '!AL65+SUMIFS(Assumptions!$C$9:$C$11,Assumptions!$A$9:$A$11,input!$D65)*input!AL$301</f>
        <v>87.39367151376392</v>
      </c>
      <c r="AM65" s="11">
        <f>'Final Prices IND without CO2 '!AM65+SUMIFS(Assumptions!$C$9:$C$11,Assumptions!$A$9:$A$11,input!$D65)*input!AM$301</f>
        <v>90.817347134736053</v>
      </c>
      <c r="AN65" s="11">
        <f>'Final Prices IND without CO2 '!AN65+SUMIFS(Assumptions!$C$9:$C$11,Assumptions!$A$9:$A$11,input!$D65)*input!AN$301</f>
        <v>94.324882125357789</v>
      </c>
      <c r="AO65" s="11">
        <f>'Final Prices IND without CO2 '!AO65+SUMIFS(Assumptions!$C$9:$C$11,Assumptions!$A$9:$A$11,input!$D65)*input!AO$301</f>
        <v>95.896169512212239</v>
      </c>
      <c r="AP65" s="11">
        <f>'Final Prices IND without CO2 '!AP65+SUMIFS(Assumptions!$C$9:$C$11,Assumptions!$A$9:$A$11,input!$D65)*input!AP$301</f>
        <v>96.536382922142195</v>
      </c>
      <c r="AQ65" s="11">
        <f>'Final Prices IND without CO2 '!AQ65+SUMIFS(Assumptions!$C$9:$C$11,Assumptions!$A$9:$A$11,input!$D65)*input!AQ$301</f>
        <v>97.85756767098556</v>
      </c>
      <c r="AR65" s="11">
        <f>'Final Prices IND without CO2 '!AR65+SUMIFS(Assumptions!$C$9:$C$11,Assumptions!$A$9:$A$11,input!$D65)*input!AR$301</f>
        <v>99.823006174662524</v>
      </c>
      <c r="AS65" s="11">
        <f>'Final Prices IND without CO2 '!AS65+SUMIFS(Assumptions!$C$9:$C$11,Assumptions!$A$9:$A$11,input!$D65)*input!AS$301</f>
        <v>101.3146965703598</v>
      </c>
      <c r="AT65" s="11">
        <f>'Final Prices IND without CO2 '!AT65+SUMIFS(Assumptions!$C$9:$C$11,Assumptions!$A$9:$A$11,input!$D65)*input!AT$301</f>
        <v>102.61284909771116</v>
      </c>
      <c r="AU65" s="11">
        <f>'Final Prices IND without CO2 '!AU65+SUMIFS(Assumptions!$C$9:$C$11,Assumptions!$A$9:$A$11,input!$D65)*input!AU$301</f>
        <v>105.07252313205683</v>
      </c>
      <c r="AV65" s="11">
        <f>'Final Prices IND without CO2 '!AV65+SUMIFS(Assumptions!$C$9:$C$11,Assumptions!$A$9:$A$11,input!$D65)*input!AV$301</f>
        <v>108.99425933640529</v>
      </c>
      <c r="AW65" s="11">
        <f>'Final Prices IND without CO2 '!AW65+SUMIFS(Assumptions!$C$9:$C$11,Assumptions!$A$9:$A$11,input!$D65)*input!AW$301</f>
        <v>110.97286557766387</v>
      </c>
      <c r="AX65" s="11">
        <f>'Final Prices IND without CO2 '!AX65+SUMIFS(Assumptions!$C$9:$C$11,Assumptions!$A$9:$A$11,input!$D65)*input!AX$301</f>
        <v>112.34475839489818</v>
      </c>
      <c r="AY65" s="11">
        <f>'Final Prices IND without CO2 '!AY65+SUMIFS(Assumptions!$C$9:$C$11,Assumptions!$A$9:$A$11,input!$D65)*input!AY$301</f>
        <v>115.5820592591173</v>
      </c>
      <c r="AZ65" s="11">
        <f>'Final Prices IND without CO2 '!AZ65+SUMIFS(Assumptions!$C$9:$C$11,Assumptions!$A$9:$A$11,input!$D65)*input!AZ$301</f>
        <v>117.87752167222725</v>
      </c>
      <c r="BA65" s="11">
        <f>'Final Prices IND without CO2 '!BA65+SUMIFS(Assumptions!$C$9:$C$11,Assumptions!$A$9:$A$11,input!$D65)*input!BA$301</f>
        <v>119.84034732993274</v>
      </c>
      <c r="BB65" s="11">
        <f>'Final Prices IND without CO2 '!BB65+SUMIFS(Assumptions!$C$9:$C$11,Assumptions!$A$9:$A$11,input!$D65)*input!BB$301</f>
        <v>122.27718081695564</v>
      </c>
      <c r="BC65" s="11">
        <f>'Final Prices IND without CO2 '!BC65+SUMIFS(Assumptions!$C$9:$C$11,Assumptions!$A$9:$A$11,input!$D65)*input!BC$301</f>
        <v>124.79466727712436</v>
      </c>
      <c r="BD65" s="11">
        <f>'Final Prices IND without CO2 '!BD65+SUMIFS(Assumptions!$C$9:$C$11,Assumptions!$A$9:$A$11,input!$D65)*input!BD$301</f>
        <v>126.89516553560691</v>
      </c>
      <c r="BE65" s="11">
        <f>'Final Prices IND without CO2 '!BE65+SUMIFS(Assumptions!$C$9:$C$11,Assumptions!$A$9:$A$11,input!$D65)*input!BE$301</f>
        <v>129.20720708498925</v>
      </c>
      <c r="BF65" s="11">
        <f>'Final Prices IND without CO2 '!BF65+SUMIFS(Assumptions!$C$9:$C$11,Assumptions!$A$9:$A$11,input!$D65)*input!BF$301</f>
        <v>131.58177715530181</v>
      </c>
      <c r="BG65" s="11">
        <f>'Final Prices IND without CO2 '!BG65+SUMIFS(Assumptions!$C$9:$C$11,Assumptions!$A$9:$A$11,input!$D65)*input!BG$301</f>
        <v>133.83106856287071</v>
      </c>
      <c r="BH65" s="11">
        <f>'Final Prices IND without CO2 '!BH65+SUMIFS(Assumptions!$C$9:$C$11,Assumptions!$A$9:$A$11,input!$D65)*input!BH$301</f>
        <v>136.06315042918189</v>
      </c>
    </row>
    <row r="66" spans="1:60" x14ac:dyDescent="0.3">
      <c r="A66" s="9" t="s">
        <v>148</v>
      </c>
      <c r="B66" s="36" t="s">
        <v>47</v>
      </c>
      <c r="C66" s="9" t="s">
        <v>43</v>
      </c>
      <c r="D66" s="36" t="s">
        <v>82</v>
      </c>
      <c r="E66" s="36" t="s">
        <v>79</v>
      </c>
      <c r="F66" s="36" t="s">
        <v>90</v>
      </c>
      <c r="G66" s="36" t="s">
        <v>90</v>
      </c>
      <c r="H66" s="36" t="s">
        <v>80</v>
      </c>
      <c r="I66" s="9" t="s">
        <v>145</v>
      </c>
      <c r="J66" s="11">
        <f>'Final Prices IND without CO2 '!J66+SUMIFS(Assumptions!$C$9:$C$11,Assumptions!$A$9:$A$11,input!$D66)*input!J$301</f>
        <v>24.09701012269969</v>
      </c>
      <c r="K66" s="11">
        <f>'Final Prices IND without CO2 '!K66+SUMIFS(Assumptions!$C$9:$C$11,Assumptions!$A$9:$A$11,input!$D66)*input!K$301</f>
        <v>44.688974371490929</v>
      </c>
      <c r="L66" s="11">
        <f>'Final Prices IND without CO2 '!L66+SUMIFS(Assumptions!$C$9:$C$11,Assumptions!$A$9:$A$11,input!$D66)*input!L$301</f>
        <v>37.668986005017246</v>
      </c>
      <c r="M66" s="11">
        <f>'Final Prices IND without CO2 '!M66+SUMIFS(Assumptions!$C$9:$C$11,Assumptions!$A$9:$A$11,input!$D66)*input!M$301</f>
        <v>26.350439960740541</v>
      </c>
      <c r="N66" s="11">
        <f>'Final Prices IND without CO2 '!N66+SUMIFS(Assumptions!$C$9:$C$11,Assumptions!$A$9:$A$11,input!$D66)*input!N$301</f>
        <v>28.162359188969187</v>
      </c>
      <c r="O66" s="11">
        <f>'Final Prices IND without CO2 '!O66+SUMIFS(Assumptions!$C$9:$C$11,Assumptions!$A$9:$A$11,input!$D66)*input!O$301</f>
        <v>34.338590503154236</v>
      </c>
      <c r="P66" s="11">
        <f>'Final Prices IND without CO2 '!P66+SUMIFS(Assumptions!$C$9:$C$11,Assumptions!$A$9:$A$11,input!$D66)*input!P$301</f>
        <v>48.498993223734239</v>
      </c>
      <c r="Q66" s="11">
        <f>'Final Prices IND without CO2 '!Q66+SUMIFS(Assumptions!$C$9:$C$11,Assumptions!$A$9:$A$11,input!$D66)*input!Q$301</f>
        <v>43.917956089877698</v>
      </c>
      <c r="R66" s="11">
        <f>'Final Prices IND without CO2 '!R66+SUMIFS(Assumptions!$C$9:$C$11,Assumptions!$A$9:$A$11,input!$D66)*input!R$301</f>
        <v>56.567204504459795</v>
      </c>
      <c r="S66" s="11">
        <f>'Final Prices IND without CO2 '!S66+SUMIFS(Assumptions!$C$9:$C$11,Assumptions!$A$9:$A$11,input!$D66)*input!S$301</f>
        <v>48.31375822555205</v>
      </c>
      <c r="T66" s="11">
        <f>'Final Prices IND without CO2 '!T66+SUMIFS(Assumptions!$C$9:$C$11,Assumptions!$A$9:$A$11,input!$D66)*input!T$301</f>
        <v>48.254808316968251</v>
      </c>
      <c r="U66" s="11">
        <f>'Final Prices IND without CO2 '!U66+SUMIFS(Assumptions!$C$9:$C$11,Assumptions!$A$9:$A$11,input!$D66)*input!U$301</f>
        <v>51.567096514388055</v>
      </c>
      <c r="V66" s="11">
        <f>'Final Prices IND without CO2 '!V66+SUMIFS(Assumptions!$C$9:$C$11,Assumptions!$A$9:$A$11,input!$D66)*input!V$301</f>
        <v>48.714881933219694</v>
      </c>
      <c r="W66" s="11">
        <f>'Final Prices IND without CO2 '!W66+SUMIFS(Assumptions!$C$9:$C$11,Assumptions!$A$9:$A$11,input!$D66)*input!W$301</f>
        <v>48.330759881382292</v>
      </c>
      <c r="X66" s="11">
        <f>'Final Prices IND without CO2 '!X66+SUMIFS(Assumptions!$C$9:$C$11,Assumptions!$A$9:$A$11,input!$D66)*input!X$301</f>
        <v>43.939743419880656</v>
      </c>
      <c r="Y66" s="11">
        <f>'Final Prices IND without CO2 '!Y66+SUMIFS(Assumptions!$C$9:$C$11,Assumptions!$A$9:$A$11,input!$D66)*input!Y$301</f>
        <v>42.240676212304592</v>
      </c>
      <c r="Z66" s="11">
        <f>'Final Prices IND without CO2 '!Z66+SUMIFS(Assumptions!$C$9:$C$11,Assumptions!$A$9:$A$11,input!$D66)*input!Z$301</f>
        <v>36.963802252280402</v>
      </c>
      <c r="AA66" s="11">
        <f>'Final Prices IND without CO2 '!AA66+SUMIFS(Assumptions!$C$9:$C$11,Assumptions!$A$9:$A$11,input!$D66)*input!AA$301</f>
        <v>40.969481973693661</v>
      </c>
      <c r="AB66" s="11">
        <f>'Final Prices IND without CO2 '!AB66+SUMIFS(Assumptions!$C$9:$C$11,Assumptions!$A$9:$A$11,input!$D66)*input!AB$301</f>
        <v>50.207701306844733</v>
      </c>
      <c r="AC66" s="11">
        <f>'Final Prices IND without CO2 '!AC66+SUMIFS(Assumptions!$C$9:$C$11,Assumptions!$A$9:$A$11,input!$D66)*input!AC$301</f>
        <v>62.57659906307542</v>
      </c>
      <c r="AD66" s="11">
        <f>'Final Prices IND without CO2 '!AD66+SUMIFS(Assumptions!$C$9:$C$11,Assumptions!$A$9:$A$11,input!$D66)*input!AD$301</f>
        <v>59.073313669425907</v>
      </c>
      <c r="AE66" s="11">
        <f>'Final Prices IND without CO2 '!AE66+SUMIFS(Assumptions!$C$9:$C$11,Assumptions!$A$9:$A$11,input!$D66)*input!AE$301</f>
        <v>54.409868226089117</v>
      </c>
      <c r="AF66" s="11">
        <f>'Final Prices IND without CO2 '!AF66+SUMIFS(Assumptions!$C$9:$C$11,Assumptions!$A$9:$A$11,input!$D66)*input!AF$301</f>
        <v>54.194384370098454</v>
      </c>
      <c r="AG66" s="11">
        <f>'Final Prices IND without CO2 '!AG66+SUMIFS(Assumptions!$C$9:$C$11,Assumptions!$A$9:$A$11,input!$D66)*input!AG$301</f>
        <v>57.359862278980003</v>
      </c>
      <c r="AH66" s="11">
        <f>'Final Prices IND without CO2 '!AH66+SUMIFS(Assumptions!$C$9:$C$11,Assumptions!$A$9:$A$11,input!$D66)*input!AH$301</f>
        <v>61.393820868117821</v>
      </c>
      <c r="AI66" s="11">
        <f>'Final Prices IND without CO2 '!AI66+SUMIFS(Assumptions!$C$9:$C$11,Assumptions!$A$9:$A$11,input!$D66)*input!AI$301</f>
        <v>66.053276516803535</v>
      </c>
      <c r="AJ66" s="11">
        <f>'Final Prices IND without CO2 '!AJ66+SUMIFS(Assumptions!$C$9:$C$11,Assumptions!$A$9:$A$11,input!$D66)*input!AJ$301</f>
        <v>68.94213335585799</v>
      </c>
      <c r="AK66" s="11">
        <f>'Final Prices IND without CO2 '!AK66+SUMIFS(Assumptions!$C$9:$C$11,Assumptions!$A$9:$A$11,input!$D66)*input!AK$301</f>
        <v>71.348420920114009</v>
      </c>
      <c r="AL66" s="11">
        <f>'Final Prices IND without CO2 '!AL66+SUMIFS(Assumptions!$C$9:$C$11,Assumptions!$A$9:$A$11,input!$D66)*input!AL$301</f>
        <v>74.148926901455752</v>
      </c>
      <c r="AM66" s="11">
        <f>'Final Prices IND without CO2 '!AM66+SUMIFS(Assumptions!$C$9:$C$11,Assumptions!$A$9:$A$11,input!$D66)*input!AM$301</f>
        <v>77.139741214866973</v>
      </c>
      <c r="AN66" s="11">
        <f>'Final Prices IND without CO2 '!AN66+SUMIFS(Assumptions!$C$9:$C$11,Assumptions!$A$9:$A$11,input!$D66)*input!AN$301</f>
        <v>80.193895913062633</v>
      </c>
      <c r="AO66" s="11">
        <f>'Final Prices IND without CO2 '!AO66+SUMIFS(Assumptions!$C$9:$C$11,Assumptions!$A$9:$A$11,input!$D66)*input!AO$301</f>
        <v>81.496447156611794</v>
      </c>
      <c r="AP66" s="11">
        <f>'Final Prices IND without CO2 '!AP66+SUMIFS(Assumptions!$C$9:$C$11,Assumptions!$A$9:$A$11,input!$D66)*input!AP$301</f>
        <v>82.026697626921816</v>
      </c>
      <c r="AQ66" s="11">
        <f>'Final Prices IND without CO2 '!AQ66+SUMIFS(Assumptions!$C$9:$C$11,Assumptions!$A$9:$A$11,input!$D66)*input!AQ$301</f>
        <v>83.121721847041528</v>
      </c>
      <c r="AR66" s="11">
        <f>'Final Prices IND without CO2 '!AR66+SUMIFS(Assumptions!$C$9:$C$11,Assumptions!$A$9:$A$11,input!$D66)*input!AR$301</f>
        <v>84.750952583199535</v>
      </c>
      <c r="AS66" s="11">
        <f>'Final Prices IND without CO2 '!AS66+SUMIFS(Assumptions!$C$9:$C$11,Assumptions!$A$9:$A$11,input!$D66)*input!AS$301</f>
        <v>85.987406400252638</v>
      </c>
      <c r="AT66" s="11">
        <f>'Final Prices IND without CO2 '!AT66+SUMIFS(Assumptions!$C$9:$C$11,Assumptions!$A$9:$A$11,input!$D66)*input!AT$301</f>
        <v>87.063251273124649</v>
      </c>
      <c r="AU66" s="11">
        <f>'Final Prices IND without CO2 '!AU66+SUMIFS(Assumptions!$C$9:$C$11,Assumptions!$A$9:$A$11,input!$D66)*input!AU$301</f>
        <v>89.102464029736254</v>
      </c>
      <c r="AV66" s="11">
        <f>'Final Prices IND without CO2 '!AV66+SUMIFS(Assumptions!$C$9:$C$11,Assumptions!$A$9:$A$11,input!$D66)*input!AV$301</f>
        <v>92.354237595083731</v>
      </c>
      <c r="AW66" s="11">
        <f>'Final Prices IND without CO2 '!AW66+SUMIFS(Assumptions!$C$9:$C$11,Assumptions!$A$9:$A$11,input!$D66)*input!AW$301</f>
        <v>93.994470404913415</v>
      </c>
      <c r="AX66" s="11">
        <f>'Final Prices IND without CO2 '!AX66+SUMIFS(Assumptions!$C$9:$C$11,Assumptions!$A$9:$A$11,input!$D66)*input!AX$301</f>
        <v>95.131547540417017</v>
      </c>
      <c r="AY66" s="11">
        <f>'Final Prices IND without CO2 '!AY66+SUMIFS(Assumptions!$C$9:$C$11,Assumptions!$A$9:$A$11,input!$D66)*input!AY$301</f>
        <v>97.811133680958989</v>
      </c>
      <c r="AZ66" s="11">
        <f>'Final Prices IND without CO2 '!AZ66+SUMIFS(Assumptions!$C$9:$C$11,Assumptions!$A$9:$A$11,input!$D66)*input!AZ$301</f>
        <v>99.710522562970525</v>
      </c>
      <c r="BA66" s="11">
        <f>'Final Prices IND without CO2 '!BA66+SUMIFS(Assumptions!$C$9:$C$11,Assumptions!$A$9:$A$11,input!$D66)*input!BA$301</f>
        <v>101.33249129635584</v>
      </c>
      <c r="BB66" s="11">
        <f>'Final Prices IND without CO2 '!BB66+SUMIFS(Assumptions!$C$9:$C$11,Assumptions!$A$9:$A$11,input!$D66)*input!BB$301</f>
        <v>103.34589047438264</v>
      </c>
      <c r="BC66" s="11">
        <f>'Final Prices IND without CO2 '!BC66+SUMIFS(Assumptions!$C$9:$C$11,Assumptions!$A$9:$A$11,input!$D66)*input!BC$301</f>
        <v>105.42468406403516</v>
      </c>
      <c r="BD66" s="11">
        <f>'Final Prices IND without CO2 '!BD66+SUMIFS(Assumptions!$C$9:$C$11,Assumptions!$A$9:$A$11,input!$D66)*input!BD$301</f>
        <v>107.15703272932353</v>
      </c>
      <c r="BE66" s="11">
        <f>'Final Prices IND without CO2 '!BE66+SUMIFS(Assumptions!$C$9:$C$11,Assumptions!$A$9:$A$11,input!$D66)*input!BE$301</f>
        <v>109.06303641196449</v>
      </c>
      <c r="BF66" s="11">
        <f>'Final Prices IND without CO2 '!BF66+SUMIFS(Assumptions!$C$9:$C$11,Assumptions!$A$9:$A$11,input!$D66)*input!BF$301</f>
        <v>111.01964901881074</v>
      </c>
      <c r="BG66" s="11">
        <f>'Final Prices IND without CO2 '!BG66+SUMIFS(Assumptions!$C$9:$C$11,Assumptions!$A$9:$A$11,input!$D66)*input!BG$301</f>
        <v>112.87116861424687</v>
      </c>
      <c r="BH66" s="11">
        <f>'Final Prices IND without CO2 '!BH66+SUMIFS(Assumptions!$C$9:$C$11,Assumptions!$A$9:$A$11,input!$D66)*input!BH$301</f>
        <v>114.70713883329611</v>
      </c>
    </row>
    <row r="67" spans="1:60" x14ac:dyDescent="0.3">
      <c r="A67" s="9" t="s">
        <v>148</v>
      </c>
      <c r="B67" s="36" t="s">
        <v>47</v>
      </c>
      <c r="C67" s="9" t="s">
        <v>45</v>
      </c>
      <c r="D67" s="36" t="s">
        <v>82</v>
      </c>
      <c r="E67" s="36" t="s">
        <v>79</v>
      </c>
      <c r="F67" s="36" t="s">
        <v>90</v>
      </c>
      <c r="G67" s="36" t="s">
        <v>90</v>
      </c>
      <c r="H67" s="36" t="s">
        <v>80</v>
      </c>
      <c r="I67" s="9" t="s">
        <v>145</v>
      </c>
      <c r="J67" s="11">
        <f>'Final Prices IND without CO2 '!J67+SUMIFS(Assumptions!$C$9:$C$11,Assumptions!$A$9:$A$11,input!$D67)*input!J$301</f>
        <v>36.565992925447183</v>
      </c>
      <c r="K67" s="11">
        <f>'Final Prices IND without CO2 '!K67+SUMIFS(Assumptions!$C$9:$C$11,Assumptions!$A$9:$A$11,input!$D67)*input!K$301</f>
        <v>48.120023247475729</v>
      </c>
      <c r="L67" s="11">
        <f>'Final Prices IND without CO2 '!L67+SUMIFS(Assumptions!$C$9:$C$11,Assumptions!$A$9:$A$11,input!$D67)*input!L$301</f>
        <v>41.560071524947212</v>
      </c>
      <c r="M67" s="11">
        <f>'Final Prices IND without CO2 '!M67+SUMIFS(Assumptions!$C$9:$C$11,Assumptions!$A$9:$A$11,input!$D67)*input!M$301</f>
        <v>40.925959931041753</v>
      </c>
      <c r="N67" s="11">
        <f>'Final Prices IND without CO2 '!N67+SUMIFS(Assumptions!$C$9:$C$11,Assumptions!$A$9:$A$11,input!$D67)*input!N$301</f>
        <v>41.269110549064457</v>
      </c>
      <c r="O67" s="11">
        <f>'Final Prices IND without CO2 '!O67+SUMIFS(Assumptions!$C$9:$C$11,Assumptions!$A$9:$A$11,input!$D67)*input!O$301</f>
        <v>46.727590287304544</v>
      </c>
      <c r="P67" s="11">
        <f>'Final Prices IND without CO2 '!P67+SUMIFS(Assumptions!$C$9:$C$11,Assumptions!$A$9:$A$11,input!$D67)*input!P$301</f>
        <v>59.859761008727354</v>
      </c>
      <c r="Q67" s="11">
        <f>'Final Prices IND without CO2 '!Q67+SUMIFS(Assumptions!$C$9:$C$11,Assumptions!$A$9:$A$11,input!$D67)*input!Q$301</f>
        <v>63.445264234080419</v>
      </c>
      <c r="R67" s="11">
        <f>'Final Prices IND without CO2 '!R67+SUMIFS(Assumptions!$C$9:$C$11,Assumptions!$A$9:$A$11,input!$D67)*input!R$301</f>
        <v>76.677982715015261</v>
      </c>
      <c r="S67" s="11">
        <f>'Final Prices IND without CO2 '!S67+SUMIFS(Assumptions!$C$9:$C$11,Assumptions!$A$9:$A$11,input!$D67)*input!S$301</f>
        <v>71.349931360351718</v>
      </c>
      <c r="T67" s="11">
        <f>'Final Prices IND without CO2 '!T67+SUMIFS(Assumptions!$C$9:$C$11,Assumptions!$A$9:$A$11,input!$D67)*input!T$301</f>
        <v>64.457446685407078</v>
      </c>
      <c r="U67" s="11">
        <f>'Final Prices IND without CO2 '!U67+SUMIFS(Assumptions!$C$9:$C$11,Assumptions!$A$9:$A$11,input!$D67)*input!U$301</f>
        <v>69.187084931356083</v>
      </c>
      <c r="V67" s="11">
        <f>'Final Prices IND without CO2 '!V67+SUMIFS(Assumptions!$C$9:$C$11,Assumptions!$A$9:$A$11,input!$D67)*input!V$301</f>
        <v>71.524658047872521</v>
      </c>
      <c r="W67" s="11">
        <f>'Final Prices IND without CO2 '!W67+SUMIFS(Assumptions!$C$9:$C$11,Assumptions!$A$9:$A$11,input!$D67)*input!W$301</f>
        <v>70.816309680379646</v>
      </c>
      <c r="X67" s="11">
        <f>'Final Prices IND without CO2 '!X67+SUMIFS(Assumptions!$C$9:$C$11,Assumptions!$A$9:$A$11,input!$D67)*input!X$301</f>
        <v>71.47947788824213</v>
      </c>
      <c r="Y67" s="11">
        <f>'Final Prices IND without CO2 '!Y67+SUMIFS(Assumptions!$C$9:$C$11,Assumptions!$A$9:$A$11,input!$D67)*input!Y$301</f>
        <v>68.401214529567525</v>
      </c>
      <c r="Z67" s="11">
        <f>'Final Prices IND without CO2 '!Z67+SUMIFS(Assumptions!$C$9:$C$11,Assumptions!$A$9:$A$11,input!$D67)*input!Z$301</f>
        <v>65.691533474136278</v>
      </c>
      <c r="AA67" s="11">
        <f>'Final Prices IND without CO2 '!AA67+SUMIFS(Assumptions!$C$9:$C$11,Assumptions!$A$9:$A$11,input!$D67)*input!AA$301</f>
        <v>64.245540080783698</v>
      </c>
      <c r="AB67" s="11">
        <f>'Final Prices IND without CO2 '!AB67+SUMIFS(Assumptions!$C$9:$C$11,Assumptions!$A$9:$A$11,input!$D67)*input!AB$301</f>
        <v>77.988570723283814</v>
      </c>
      <c r="AC67" s="11">
        <f>'Final Prices IND without CO2 '!AC67+SUMIFS(Assumptions!$C$9:$C$11,Assumptions!$A$9:$A$11,input!$D67)*input!AC$301</f>
        <v>97.448463446369033</v>
      </c>
      <c r="AD67" s="11">
        <f>'Final Prices IND without CO2 '!AD67+SUMIFS(Assumptions!$C$9:$C$11,Assumptions!$A$9:$A$11,input!$D67)*input!AD$301</f>
        <v>91.893364176296458</v>
      </c>
      <c r="AE67" s="11">
        <f>'Final Prices IND without CO2 '!AE67+SUMIFS(Assumptions!$C$9:$C$11,Assumptions!$A$9:$A$11,input!$D67)*input!AE$301</f>
        <v>84.489824991370156</v>
      </c>
      <c r="AF67" s="11">
        <f>'Final Prices IND without CO2 '!AF67+SUMIFS(Assumptions!$C$9:$C$11,Assumptions!$A$9:$A$11,input!$D67)*input!AF$301</f>
        <v>83.622370433322288</v>
      </c>
      <c r="AG67" s="11">
        <f>'Final Prices IND without CO2 '!AG67+SUMIFS(Assumptions!$C$9:$C$11,Assumptions!$A$9:$A$11,input!$D67)*input!AG$301</f>
        <v>88.134559933747028</v>
      </c>
      <c r="AH67" s="11">
        <f>'Final Prices IND without CO2 '!AH67+SUMIFS(Assumptions!$C$9:$C$11,Assumptions!$A$9:$A$11,input!$D67)*input!AH$301</f>
        <v>93.896113882194967</v>
      </c>
      <c r="AI67" s="11">
        <f>'Final Prices IND without CO2 '!AI67+SUMIFS(Assumptions!$C$9:$C$11,Assumptions!$A$9:$A$11,input!$D67)*input!AI$301</f>
        <v>100.67270423638736</v>
      </c>
      <c r="AJ67" s="11">
        <f>'Final Prices IND without CO2 '!AJ67+SUMIFS(Assumptions!$C$9:$C$11,Assumptions!$A$9:$A$11,input!$D67)*input!AJ$301</f>
        <v>104.66615915910681</v>
      </c>
      <c r="AK67" s="11">
        <f>'Final Prices IND without CO2 '!AK67+SUMIFS(Assumptions!$C$9:$C$11,Assumptions!$A$9:$A$11,input!$D67)*input!AK$301</f>
        <v>107.91734538577481</v>
      </c>
      <c r="AL67" s="11">
        <f>'Final Prices IND without CO2 '!AL67+SUMIFS(Assumptions!$C$9:$C$11,Assumptions!$A$9:$A$11,input!$D67)*input!AL$301</f>
        <v>111.81558222437171</v>
      </c>
      <c r="AM67" s="11">
        <f>'Final Prices IND without CO2 '!AM67+SUMIFS(Assumptions!$C$9:$C$11,Assumptions!$A$9:$A$11,input!$D67)*input!AM$301</f>
        <v>116.03740839582754</v>
      </c>
      <c r="AN67" s="11">
        <f>'Final Prices IND without CO2 '!AN67+SUMIFS(Assumptions!$C$9:$C$11,Assumptions!$A$9:$A$11,input!$D67)*input!AN$301</f>
        <v>120.38092877866963</v>
      </c>
      <c r="AO67" s="11">
        <f>'Final Prices IND without CO2 '!AO67+SUMIFS(Assumptions!$C$9:$C$11,Assumptions!$A$9:$A$11,input!$D67)*input!AO$301</f>
        <v>122.4477372411374</v>
      </c>
      <c r="AP67" s="11">
        <f>'Final Prices IND without CO2 '!AP67+SUMIFS(Assumptions!$C$9:$C$11,Assumptions!$A$9:$A$11,input!$D67)*input!AP$301</f>
        <v>123.29071070205231</v>
      </c>
      <c r="AQ67" s="11">
        <f>'Final Prices IND without CO2 '!AQ67+SUMIFS(Assumptions!$C$9:$C$11,Assumptions!$A$9:$A$11,input!$D67)*input!AQ$301</f>
        <v>125.02891158827141</v>
      </c>
      <c r="AR67" s="11">
        <f>'Final Prices IND without CO2 '!AR67+SUMIFS(Assumptions!$C$9:$C$11,Assumptions!$A$9:$A$11,input!$D67)*input!AR$301</f>
        <v>127.61428171908827</v>
      </c>
      <c r="AS67" s="11">
        <f>'Final Prices IND without CO2 '!AS67+SUMIFS(Assumptions!$C$9:$C$11,Assumptions!$A$9:$A$11,input!$D67)*input!AS$301</f>
        <v>129.57660141842166</v>
      </c>
      <c r="AT67" s="11">
        <f>'Final Prices IND without CO2 '!AT67+SUMIFS(Assumptions!$C$9:$C$11,Assumptions!$A$9:$A$11,input!$D67)*input!AT$301</f>
        <v>131.28466578982125</v>
      </c>
      <c r="AU67" s="11">
        <f>'Final Prices IND without CO2 '!AU67+SUMIFS(Assumptions!$C$9:$C$11,Assumptions!$A$9:$A$11,input!$D67)*input!AU$301</f>
        <v>134.51962602882102</v>
      </c>
      <c r="AV67" s="11">
        <f>'Final Prices IND without CO2 '!AV67+SUMIFS(Assumptions!$C$9:$C$11,Assumptions!$A$9:$A$11,input!$D67)*input!AV$301</f>
        <v>139.67670260612925</v>
      </c>
      <c r="AW67" s="11">
        <f>'Final Prices IND without CO2 '!AW67+SUMIFS(Assumptions!$C$9:$C$11,Assumptions!$A$9:$A$11,input!$D67)*input!AW$301</f>
        <v>142.27923373013101</v>
      </c>
      <c r="AX67" s="11">
        <f>'Final Prices IND without CO2 '!AX67+SUMIFS(Assumptions!$C$9:$C$11,Assumptions!$A$9:$A$11,input!$D67)*input!AX$301</f>
        <v>144.08410187309178</v>
      </c>
      <c r="AY67" s="11">
        <f>'Final Prices IND without CO2 '!AY67+SUMIFS(Assumptions!$C$9:$C$11,Assumptions!$A$9:$A$11,input!$D67)*input!AY$301</f>
        <v>148.34976980532988</v>
      </c>
      <c r="AZ67" s="11">
        <f>'Final Prices IND without CO2 '!AZ67+SUMIFS(Assumptions!$C$9:$C$11,Assumptions!$A$9:$A$11,input!$D67)*input!AZ$301</f>
        <v>151.3755499931097</v>
      </c>
      <c r="BA67" s="11">
        <f>'Final Prices IND without CO2 '!BA67+SUMIFS(Assumptions!$C$9:$C$11,Assumptions!$A$9:$A$11,input!$D67)*input!BA$301</f>
        <v>153.9668798322478</v>
      </c>
      <c r="BB67" s="11">
        <f>'Final Prices IND without CO2 '!BB67+SUMIFS(Assumptions!$C$9:$C$11,Assumptions!$A$9:$A$11,input!$D67)*input!BB$301</f>
        <v>157.18448147968519</v>
      </c>
      <c r="BC67" s="11">
        <f>'Final Prices IND without CO2 '!BC67+SUMIFS(Assumptions!$C$9:$C$11,Assumptions!$A$9:$A$11,input!$D67)*input!BC$301</f>
        <v>160.51087127674356</v>
      </c>
      <c r="BD67" s="11">
        <f>'Final Prices IND without CO2 '!BD67+SUMIFS(Assumptions!$C$9:$C$11,Assumptions!$A$9:$A$11,input!$D67)*input!BD$301</f>
        <v>163.29019851655642</v>
      </c>
      <c r="BE67" s="11">
        <f>'Final Prices IND without CO2 '!BE67+SUMIFS(Assumptions!$C$9:$C$11,Assumptions!$A$9:$A$11,input!$D67)*input!BE$301</f>
        <v>166.35093102351971</v>
      </c>
      <c r="BF67" s="11">
        <f>'Final Prices IND without CO2 '!BF67+SUMIFS(Assumptions!$C$9:$C$11,Assumptions!$A$9:$A$11,input!$D67)*input!BF$301</f>
        <v>169.49617052932606</v>
      </c>
      <c r="BG67" s="11">
        <f>'Final Prices IND without CO2 '!BG67+SUMIFS(Assumptions!$C$9:$C$11,Assumptions!$A$9:$A$11,input!$D67)*input!BG$301</f>
        <v>172.47891116249178</v>
      </c>
      <c r="BH67" s="11">
        <f>'Final Prices IND without CO2 '!BH67+SUMIFS(Assumptions!$C$9:$C$11,Assumptions!$A$9:$A$11,input!$D67)*input!BH$301</f>
        <v>175.44138108565451</v>
      </c>
    </row>
    <row r="68" spans="1:60" x14ac:dyDescent="0.3">
      <c r="A68" s="9" t="s">
        <v>148</v>
      </c>
      <c r="B68" s="36" t="s">
        <v>47</v>
      </c>
      <c r="C68" s="9" t="s">
        <v>47</v>
      </c>
      <c r="D68" s="36" t="s">
        <v>82</v>
      </c>
      <c r="E68" s="36" t="s">
        <v>79</v>
      </c>
      <c r="F68" s="36" t="s">
        <v>90</v>
      </c>
      <c r="G68" s="36" t="s">
        <v>90</v>
      </c>
      <c r="H68" s="36" t="s">
        <v>80</v>
      </c>
      <c r="I68" s="9" t="s">
        <v>145</v>
      </c>
      <c r="J68" s="11">
        <f>'Final Prices IND without CO2 '!J68+SUMIFS(Assumptions!$C$9:$C$11,Assumptions!$A$9:$A$11,input!$D68)*input!J$301</f>
        <v>12.706851450948877</v>
      </c>
      <c r="K68" s="11">
        <f>'Final Prices IND without CO2 '!K68+SUMIFS(Assumptions!$C$9:$C$11,Assumptions!$A$9:$A$11,input!$D68)*input!K$301</f>
        <v>17.678937032321809</v>
      </c>
      <c r="L68" s="11">
        <f>'Final Prices IND without CO2 '!L68+SUMIFS(Assumptions!$C$9:$C$11,Assumptions!$A$9:$A$11,input!$D68)*input!L$301</f>
        <v>17.498142516269127</v>
      </c>
      <c r="M68" s="11">
        <f>'Final Prices IND without CO2 '!M68+SUMIFS(Assumptions!$C$9:$C$11,Assumptions!$A$9:$A$11,input!$D68)*input!M$301</f>
        <v>17.81624455751572</v>
      </c>
      <c r="N68" s="11">
        <f>'Final Prices IND without CO2 '!N68+SUMIFS(Assumptions!$C$9:$C$11,Assumptions!$A$9:$A$11,input!$D68)*input!N$301</f>
        <v>19.296509507277239</v>
      </c>
      <c r="O68" s="11">
        <f>'Final Prices IND without CO2 '!O68+SUMIFS(Assumptions!$C$9:$C$11,Assumptions!$A$9:$A$11,input!$D68)*input!O$301</f>
        <v>28.095870532976285</v>
      </c>
      <c r="P68" s="11">
        <f>'Final Prices IND without CO2 '!P68+SUMIFS(Assumptions!$C$9:$C$11,Assumptions!$A$9:$A$11,input!$D68)*input!P$301</f>
        <v>38.349757538110865</v>
      </c>
      <c r="Q68" s="11">
        <f>'Final Prices IND without CO2 '!Q68+SUMIFS(Assumptions!$C$9:$C$11,Assumptions!$A$9:$A$11,input!$D68)*input!Q$301</f>
        <v>27.301551264965099</v>
      </c>
      <c r="R68" s="11">
        <f>'Final Prices IND without CO2 '!R68+SUMIFS(Assumptions!$C$9:$C$11,Assumptions!$A$9:$A$11,input!$D68)*input!R$301</f>
        <v>42.898659277479759</v>
      </c>
      <c r="S68" s="11">
        <f>'Final Prices IND without CO2 '!S68+SUMIFS(Assumptions!$C$9:$C$11,Assumptions!$A$9:$A$11,input!$D68)*input!S$301</f>
        <v>37.605269689840554</v>
      </c>
      <c r="T68" s="11">
        <f>'Final Prices IND without CO2 '!T68+SUMIFS(Assumptions!$C$9:$C$11,Assumptions!$A$9:$A$11,input!$D68)*input!T$301</f>
        <v>34.717055226123783</v>
      </c>
      <c r="U68" s="11">
        <f>'Final Prices IND without CO2 '!U68+SUMIFS(Assumptions!$C$9:$C$11,Assumptions!$A$9:$A$11,input!$D68)*input!U$301</f>
        <v>39.49248307589631</v>
      </c>
      <c r="V68" s="11">
        <f>'Final Prices IND without CO2 '!V68+SUMIFS(Assumptions!$C$9:$C$11,Assumptions!$A$9:$A$11,input!$D68)*input!V$301</f>
        <v>40.730352754964159</v>
      </c>
      <c r="W68" s="11">
        <f>'Final Prices IND without CO2 '!W68+SUMIFS(Assumptions!$C$9:$C$11,Assumptions!$A$9:$A$11,input!$D68)*input!W$301</f>
        <v>43.147919682066238</v>
      </c>
      <c r="X68" s="11">
        <f>'Final Prices IND without CO2 '!X68+SUMIFS(Assumptions!$C$9:$C$11,Assumptions!$A$9:$A$11,input!$D68)*input!X$301</f>
        <v>39.019008858194681</v>
      </c>
      <c r="Y68" s="11">
        <f>'Final Prices IND without CO2 '!Y68+SUMIFS(Assumptions!$C$9:$C$11,Assumptions!$A$9:$A$11,input!$D68)*input!Y$301</f>
        <v>35.379468267795858</v>
      </c>
      <c r="Z68" s="11">
        <f>'Final Prices IND without CO2 '!Z68+SUMIFS(Assumptions!$C$9:$C$11,Assumptions!$A$9:$A$11,input!$D68)*input!Z$301</f>
        <v>29.54219967793593</v>
      </c>
      <c r="AA68" s="11">
        <f>'Final Prices IND without CO2 '!AA68+SUMIFS(Assumptions!$C$9:$C$11,Assumptions!$A$9:$A$11,input!$D68)*input!AA$301</f>
        <v>30.598087200186974</v>
      </c>
      <c r="AB68" s="11">
        <f>'Final Prices IND without CO2 '!AB68+SUMIFS(Assumptions!$C$9:$C$11,Assumptions!$A$9:$A$11,input!$D68)*input!AB$301</f>
        <v>37.829043265027792</v>
      </c>
      <c r="AC68" s="11">
        <f>'Final Prices IND without CO2 '!AC68+SUMIFS(Assumptions!$C$9:$C$11,Assumptions!$A$9:$A$11,input!$D68)*input!AC$301</f>
        <v>47.038320616470287</v>
      </c>
      <c r="AD68" s="11">
        <f>'Final Prices IND without CO2 '!AD68+SUMIFS(Assumptions!$C$9:$C$11,Assumptions!$A$9:$A$11,input!$D68)*input!AD$301</f>
        <v>44.449286751848398</v>
      </c>
      <c r="AE68" s="11">
        <f>'Final Prices IND without CO2 '!AE68+SUMIFS(Assumptions!$C$9:$C$11,Assumptions!$A$9:$A$11,input!$D68)*input!AE$301</f>
        <v>41.006778022953952</v>
      </c>
      <c r="AF68" s="11">
        <f>'Final Prices IND without CO2 '!AF68+SUMIFS(Assumptions!$C$9:$C$11,Assumptions!$A$9:$A$11,input!$D68)*input!AF$301</f>
        <v>41.081800639351584</v>
      </c>
      <c r="AG68" s="11">
        <f>'Final Prices IND without CO2 '!AG68+SUMIFS(Assumptions!$C$9:$C$11,Assumptions!$A$9:$A$11,input!$D68)*input!AG$301</f>
        <v>43.647207973667193</v>
      </c>
      <c r="AH68" s="11">
        <f>'Final Prices IND without CO2 '!AH68+SUMIFS(Assumptions!$C$9:$C$11,Assumptions!$A$9:$A$11,input!$D68)*input!AH$301</f>
        <v>46.91138100041092</v>
      </c>
      <c r="AI68" s="11">
        <f>'Final Prices IND without CO2 '!AI68+SUMIFS(Assumptions!$C$9:$C$11,Assumptions!$A$9:$A$11,input!$D68)*input!AI$301</f>
        <v>50.627479328089898</v>
      </c>
      <c r="AJ68" s="11">
        <f>'Final Prices IND without CO2 '!AJ68+SUMIFS(Assumptions!$C$9:$C$11,Assumptions!$A$9:$A$11,input!$D68)*input!AJ$301</f>
        <v>53.024147037050227</v>
      </c>
      <c r="AK68" s="11">
        <f>'Final Prices IND without CO2 '!AK68+SUMIFS(Assumptions!$C$9:$C$11,Assumptions!$A$9:$A$11,input!$D68)*input!AK$301</f>
        <v>55.053962883837336</v>
      </c>
      <c r="AL68" s="11">
        <f>'Final Prices IND without CO2 '!AL68+SUMIFS(Assumptions!$C$9:$C$11,Assumptions!$A$9:$A$11,input!$D68)*input!AL$301</f>
        <v>57.365339648226957</v>
      </c>
      <c r="AM68" s="11">
        <f>'Final Prices IND without CO2 '!AM68+SUMIFS(Assumptions!$C$9:$C$11,Assumptions!$A$9:$A$11,input!$D68)*input!AM$301</f>
        <v>59.807637116908367</v>
      </c>
      <c r="AN68" s="11">
        <f>'Final Prices IND without CO2 '!AN68+SUMIFS(Assumptions!$C$9:$C$11,Assumptions!$A$9:$A$11,input!$D68)*input!AN$301</f>
        <v>62.287273549968425</v>
      </c>
      <c r="AO68" s="11">
        <f>'Final Prices IND without CO2 '!AO68+SUMIFS(Assumptions!$C$9:$C$11,Assumptions!$A$9:$A$11,input!$D68)*input!AO$301</f>
        <v>63.249285459518731</v>
      </c>
      <c r="AP68" s="11">
        <f>'Final Prices IND without CO2 '!AP68+SUMIFS(Assumptions!$C$9:$C$11,Assumptions!$A$9:$A$11,input!$D68)*input!AP$301</f>
        <v>63.640192163998947</v>
      </c>
      <c r="AQ68" s="11">
        <f>'Final Prices IND without CO2 '!AQ68+SUMIFS(Assumptions!$C$9:$C$11,Assumptions!$A$9:$A$11,input!$D68)*input!AQ$301</f>
        <v>64.44862837671063</v>
      </c>
      <c r="AR68" s="11">
        <f>'Final Prices IND without CO2 '!AR68+SUMIFS(Assumptions!$C$9:$C$11,Assumptions!$A$9:$A$11,input!$D68)*input!AR$301</f>
        <v>65.65182051669035</v>
      </c>
      <c r="AS68" s="11">
        <f>'Final Prices IND without CO2 '!AS68+SUMIFS(Assumptions!$C$9:$C$11,Assumptions!$A$9:$A$11,input!$D68)*input!AS$301</f>
        <v>66.564841492017763</v>
      </c>
      <c r="AT68" s="11">
        <f>'Final Prices IND without CO2 '!AT68+SUMIFS(Assumptions!$C$9:$C$11,Assumptions!$A$9:$A$11,input!$D68)*input!AT$301</f>
        <v>67.358980675181897</v>
      </c>
      <c r="AU68" s="11">
        <f>'Final Prices IND without CO2 '!AU68+SUMIFS(Assumptions!$C$9:$C$11,Assumptions!$A$9:$A$11,input!$D68)*input!AU$301</f>
        <v>68.865389761506378</v>
      </c>
      <c r="AV68" s="11">
        <f>'Final Prices IND without CO2 '!AV68+SUMIFS(Assumptions!$C$9:$C$11,Assumptions!$A$9:$A$11,input!$D68)*input!AV$301</f>
        <v>71.268194415997897</v>
      </c>
      <c r="AW68" s="11">
        <f>'Final Prices IND without CO2 '!AW68+SUMIFS(Assumptions!$C$9:$C$11,Assumptions!$A$9:$A$11,input!$D68)*input!AW$301</f>
        <v>72.479644325379383</v>
      </c>
      <c r="AX68" s="11">
        <f>'Final Prices IND without CO2 '!AX68+SUMIFS(Assumptions!$C$9:$C$11,Assumptions!$A$9:$A$11,input!$D68)*input!AX$301</f>
        <v>73.319165743644675</v>
      </c>
      <c r="AY68" s="11">
        <f>'Final Prices IND without CO2 '!AY68+SUMIFS(Assumptions!$C$9:$C$11,Assumptions!$A$9:$A$11,input!$D68)*input!AY$301</f>
        <v>75.292022233957283</v>
      </c>
      <c r="AZ68" s="11">
        <f>'Final Prices IND without CO2 '!AZ68+SUMIFS(Assumptions!$C$9:$C$11,Assumptions!$A$9:$A$11,input!$D68)*input!AZ$301</f>
        <v>76.689511316276182</v>
      </c>
      <c r="BA68" s="11">
        <f>'Final Prices IND without CO2 '!BA68+SUMIFS(Assumptions!$C$9:$C$11,Assumptions!$A$9:$A$11,input!$D68)*input!BA$301</f>
        <v>77.879550095732668</v>
      </c>
      <c r="BB68" s="11">
        <f>'Final Prices IND without CO2 '!BB68+SUMIFS(Assumptions!$C$9:$C$11,Assumptions!$A$9:$A$11,input!$D68)*input!BB$301</f>
        <v>79.356378212627234</v>
      </c>
      <c r="BC68" s="11">
        <f>'Final Prices IND without CO2 '!BC68+SUMIFS(Assumptions!$C$9:$C$11,Assumptions!$A$9:$A$11,input!$D68)*input!BC$301</f>
        <v>80.879265268388579</v>
      </c>
      <c r="BD68" s="11">
        <f>'Final Prices IND without CO2 '!BD68+SUMIFS(Assumptions!$C$9:$C$11,Assumptions!$A$9:$A$11,input!$D68)*input!BD$301</f>
        <v>82.145099025273453</v>
      </c>
      <c r="BE68" s="11">
        <f>'Final Prices IND without CO2 '!BE68+SUMIFS(Assumptions!$C$9:$C$11,Assumptions!$A$9:$A$11,input!$D68)*input!BE$301</f>
        <v>83.536576217289834</v>
      </c>
      <c r="BF68" s="11">
        <f>'Final Prices IND without CO2 '!BF68+SUMIFS(Assumptions!$C$9:$C$11,Assumptions!$A$9:$A$11,input!$D68)*input!BF$301</f>
        <v>84.963557958341241</v>
      </c>
      <c r="BG68" s="11">
        <f>'Final Prices IND without CO2 '!BG68+SUMIFS(Assumptions!$C$9:$C$11,Assumptions!$A$9:$A$11,input!$D68)*input!BG$301</f>
        <v>86.311025711990567</v>
      </c>
      <c r="BH68" s="11">
        <f>'Final Prices IND without CO2 '!BH68+SUMIFS(Assumptions!$C$9:$C$11,Assumptions!$A$9:$A$11,input!$D68)*input!BH$301</f>
        <v>87.645047830984851</v>
      </c>
    </row>
    <row r="69" spans="1:60" x14ac:dyDescent="0.3">
      <c r="A69" s="9" t="s">
        <v>148</v>
      </c>
      <c r="B69" s="36" t="s">
        <v>47</v>
      </c>
      <c r="C69" s="9" t="s">
        <v>49</v>
      </c>
      <c r="D69" s="36" t="s">
        <v>82</v>
      </c>
      <c r="E69" s="36" t="s">
        <v>79</v>
      </c>
      <c r="F69" s="36" t="s">
        <v>90</v>
      </c>
      <c r="G69" s="36" t="s">
        <v>90</v>
      </c>
      <c r="H69" s="36" t="s">
        <v>80</v>
      </c>
      <c r="I69" s="9" t="s">
        <v>145</v>
      </c>
      <c r="J69" s="11">
        <f>'Final Prices IND without CO2 '!J69+SUMIFS(Assumptions!$C$9:$C$11,Assumptions!$A$9:$A$11,input!$D69)*input!J$301</f>
        <v>32.512378506351389</v>
      </c>
      <c r="K69" s="11">
        <f>'Final Prices IND without CO2 '!K69+SUMIFS(Assumptions!$C$9:$C$11,Assumptions!$A$9:$A$11,input!$D69)*input!K$301</f>
        <v>40.80914828778873</v>
      </c>
      <c r="L69" s="11">
        <f>'Final Prices IND without CO2 '!L69+SUMIFS(Assumptions!$C$9:$C$11,Assumptions!$A$9:$A$11,input!$D69)*input!L$301</f>
        <v>30.760869251416594</v>
      </c>
      <c r="M69" s="11">
        <f>'Final Prices IND without CO2 '!M69+SUMIFS(Assumptions!$C$9:$C$11,Assumptions!$A$9:$A$11,input!$D69)*input!M$301</f>
        <v>31.806798358715273</v>
      </c>
      <c r="N69" s="11">
        <f>'Final Prices IND without CO2 '!N69+SUMIFS(Assumptions!$C$9:$C$11,Assumptions!$A$9:$A$11,input!$D69)*input!N$301</f>
        <v>30.464550103920075</v>
      </c>
      <c r="O69" s="11">
        <f>'Final Prices IND without CO2 '!O69+SUMIFS(Assumptions!$C$9:$C$11,Assumptions!$A$9:$A$11,input!$D69)*input!O$301</f>
        <v>39.096477021871351</v>
      </c>
      <c r="P69" s="11">
        <f>'Final Prices IND without CO2 '!P69+SUMIFS(Assumptions!$C$9:$C$11,Assumptions!$A$9:$A$11,input!$D69)*input!P$301</f>
        <v>42.93703534371879</v>
      </c>
      <c r="Q69" s="11">
        <f>'Final Prices IND without CO2 '!Q69+SUMIFS(Assumptions!$C$9:$C$11,Assumptions!$A$9:$A$11,input!$D69)*input!Q$301</f>
        <v>36.322821143151856</v>
      </c>
      <c r="R69" s="11">
        <f>'Final Prices IND without CO2 '!R69+SUMIFS(Assumptions!$C$9:$C$11,Assumptions!$A$9:$A$11,input!$D69)*input!R$301</f>
        <v>45.485185296289067</v>
      </c>
      <c r="S69" s="11">
        <f>'Final Prices IND without CO2 '!S69+SUMIFS(Assumptions!$C$9:$C$11,Assumptions!$A$9:$A$11,input!$D69)*input!S$301</f>
        <v>35.781591466585063</v>
      </c>
      <c r="T69" s="11">
        <f>'Final Prices IND without CO2 '!T69+SUMIFS(Assumptions!$C$9:$C$11,Assumptions!$A$9:$A$11,input!$D69)*input!T$301</f>
        <v>46.132298397136964</v>
      </c>
      <c r="U69" s="11">
        <f>'Final Prices IND without CO2 '!U69+SUMIFS(Assumptions!$C$9:$C$11,Assumptions!$A$9:$A$11,input!$D69)*input!U$301</f>
        <v>52.325864422534934</v>
      </c>
      <c r="V69" s="11">
        <f>'Final Prices IND without CO2 '!V69+SUMIFS(Assumptions!$C$9:$C$11,Assumptions!$A$9:$A$11,input!$D69)*input!V$301</f>
        <v>49.315176791735603</v>
      </c>
      <c r="W69" s="11">
        <f>'Final Prices IND without CO2 '!W69+SUMIFS(Assumptions!$C$9:$C$11,Assumptions!$A$9:$A$11,input!$D69)*input!W$301</f>
        <v>51.918703792491868</v>
      </c>
      <c r="X69" s="11">
        <f>'Final Prices IND without CO2 '!X69+SUMIFS(Assumptions!$C$9:$C$11,Assumptions!$A$9:$A$11,input!$D69)*input!X$301</f>
        <v>43.280541348342261</v>
      </c>
      <c r="Y69" s="11">
        <f>'Final Prices IND without CO2 '!Y69+SUMIFS(Assumptions!$C$9:$C$11,Assumptions!$A$9:$A$11,input!$D69)*input!Y$301</f>
        <v>41.829726310342579</v>
      </c>
      <c r="Z69" s="11">
        <f>'Final Prices IND without CO2 '!Z69+SUMIFS(Assumptions!$C$9:$C$11,Assumptions!$A$9:$A$11,input!$D69)*input!Z$301</f>
        <v>34.42074489080975</v>
      </c>
      <c r="AA69" s="11">
        <f>'Final Prices IND without CO2 '!AA69+SUMIFS(Assumptions!$C$9:$C$11,Assumptions!$A$9:$A$11,input!$D69)*input!AA$301</f>
        <v>38.151848429333214</v>
      </c>
      <c r="AB69" s="11">
        <f>'Final Prices IND without CO2 '!AB69+SUMIFS(Assumptions!$C$9:$C$11,Assumptions!$A$9:$A$11,input!$D69)*input!AB$301</f>
        <v>46.844747442443932</v>
      </c>
      <c r="AC69" s="11">
        <f>'Final Prices IND without CO2 '!AC69+SUMIFS(Assumptions!$C$9:$C$11,Assumptions!$A$9:$A$11,input!$D69)*input!AC$301</f>
        <v>58.355259934744794</v>
      </c>
      <c r="AD69" s="11">
        <f>'Final Prices IND without CO2 '!AD69+SUMIFS(Assumptions!$C$9:$C$11,Assumptions!$A$9:$A$11,input!$D69)*input!AD$301</f>
        <v>55.100352491450757</v>
      </c>
      <c r="AE69" s="11">
        <f>'Final Prices IND without CO2 '!AE69+SUMIFS(Assumptions!$C$9:$C$11,Assumptions!$A$9:$A$11,input!$D69)*input!AE$301</f>
        <v>50.768603248796794</v>
      </c>
      <c r="AF69" s="11">
        <f>'Final Prices IND without CO2 '!AF69+SUMIFS(Assumptions!$C$9:$C$11,Assumptions!$A$9:$A$11,input!$D69)*input!AF$301</f>
        <v>50.632042314875015</v>
      </c>
      <c r="AG69" s="11">
        <f>'Final Prices IND without CO2 '!AG69+SUMIFS(Assumptions!$C$9:$C$11,Assumptions!$A$9:$A$11,input!$D69)*input!AG$301</f>
        <v>53.634496925848779</v>
      </c>
      <c r="AH69" s="11">
        <f>'Final Prices IND without CO2 '!AH69+SUMIFS(Assumptions!$C$9:$C$11,Assumptions!$A$9:$A$11,input!$D69)*input!AH$301</f>
        <v>57.459325145356217</v>
      </c>
      <c r="AI69" s="11">
        <f>'Final Prices IND without CO2 '!AI69+SUMIFS(Assumptions!$C$9:$C$11,Assumptions!$A$9:$A$11,input!$D69)*input!AI$301</f>
        <v>61.862495570112706</v>
      </c>
      <c r="AJ69" s="11">
        <f>'Final Prices IND without CO2 '!AJ69+SUMIFS(Assumptions!$C$9:$C$11,Assumptions!$A$9:$A$11,input!$D69)*input!AJ$301</f>
        <v>64.617637645299013</v>
      </c>
      <c r="AK69" s="11">
        <f>'Final Prices IND without CO2 '!AK69+SUMIFS(Assumptions!$C$9:$C$11,Assumptions!$A$9:$A$11,input!$D69)*input!AK$301</f>
        <v>66.921647804942779</v>
      </c>
      <c r="AL69" s="11">
        <f>'Final Prices IND without CO2 '!AL69+SUMIFS(Assumptions!$C$9:$C$11,Assumptions!$A$9:$A$11,input!$D69)*input!AL$301</f>
        <v>69.58927031985516</v>
      </c>
      <c r="AM69" s="11">
        <f>'Final Prices IND without CO2 '!AM69+SUMIFS(Assumptions!$C$9:$C$11,Assumptions!$A$9:$A$11,input!$D69)*input!AM$301</f>
        <v>72.431067119700558</v>
      </c>
      <c r="AN69" s="11">
        <f>'Final Prices IND without CO2 '!AN69+SUMIFS(Assumptions!$C$9:$C$11,Assumptions!$A$9:$A$11,input!$D69)*input!AN$301</f>
        <v>75.329140406374876</v>
      </c>
      <c r="AO69" s="11">
        <f>'Final Prices IND without CO2 '!AO69+SUMIFS(Assumptions!$C$9:$C$11,Assumptions!$A$9:$A$11,input!$D69)*input!AO$301</f>
        <v>76.539176123169582</v>
      </c>
      <c r="AP69" s="11">
        <f>'Final Prices IND without CO2 '!AP69+SUMIFS(Assumptions!$C$9:$C$11,Assumptions!$A$9:$A$11,input!$D69)*input!AP$301</f>
        <v>77.031570579185114</v>
      </c>
      <c r="AQ69" s="11">
        <f>'Final Prices IND without CO2 '!AQ69+SUMIFS(Assumptions!$C$9:$C$11,Assumptions!$A$9:$A$11,input!$D69)*input!AQ$301</f>
        <v>78.048736420492858</v>
      </c>
      <c r="AR69" s="11">
        <f>'Final Prices IND without CO2 '!AR69+SUMIFS(Assumptions!$C$9:$C$11,Assumptions!$A$9:$A$11,input!$D69)*input!AR$301</f>
        <v>79.562223742577899</v>
      </c>
      <c r="AS69" s="11">
        <f>'Final Prices IND without CO2 '!AS69+SUMIFS(Assumptions!$C$9:$C$11,Assumptions!$A$9:$A$11,input!$D69)*input!AS$301</f>
        <v>80.710809414208356</v>
      </c>
      <c r="AT69" s="11">
        <f>'Final Prices IND without CO2 '!AT69+SUMIFS(Assumptions!$C$9:$C$11,Assumptions!$A$9:$A$11,input!$D69)*input!AT$301</f>
        <v>81.710122304806802</v>
      </c>
      <c r="AU69" s="11">
        <f>'Final Prices IND without CO2 '!AU69+SUMIFS(Assumptions!$C$9:$C$11,Assumptions!$A$9:$A$11,input!$D69)*input!AU$301</f>
        <v>83.604586401595512</v>
      </c>
      <c r="AV69" s="11">
        <f>'Final Prices IND without CO2 '!AV69+SUMIFS(Assumptions!$C$9:$C$11,Assumptions!$A$9:$A$11,input!$D69)*input!AV$301</f>
        <v>86.625717576639104</v>
      </c>
      <c r="AW69" s="11">
        <f>'Final Prices IND without CO2 '!AW69+SUMIFS(Assumptions!$C$9:$C$11,Assumptions!$A$9:$A$11,input!$D69)*input!AW$301</f>
        <v>88.149461417536941</v>
      </c>
      <c r="AX69" s="11">
        <f>'Final Prices IND without CO2 '!AX69+SUMIFS(Assumptions!$C$9:$C$11,Assumptions!$A$9:$A$11,input!$D69)*input!AX$301</f>
        <v>89.205700537661102</v>
      </c>
      <c r="AY69" s="11">
        <f>'Final Prices IND without CO2 '!AY69+SUMIFS(Assumptions!$C$9:$C$11,Assumptions!$A$9:$A$11,input!$D69)*input!AY$301</f>
        <v>91.693286931518884</v>
      </c>
      <c r="AZ69" s="11">
        <f>'Final Prices IND without CO2 '!AZ69+SUMIFS(Assumptions!$C$9:$C$11,Assumptions!$A$9:$A$11,input!$D69)*input!AZ$301</f>
        <v>93.456322917665418</v>
      </c>
      <c r="BA69" s="11">
        <f>'Final Prices IND without CO2 '!BA69+SUMIFS(Assumptions!$C$9:$C$11,Assumptions!$A$9:$A$11,input!$D69)*input!BA$301</f>
        <v>94.960947710956191</v>
      </c>
      <c r="BB69" s="11">
        <f>'Final Prices IND without CO2 '!BB69+SUMIFS(Assumptions!$C$9:$C$11,Assumptions!$A$9:$A$11,input!$D69)*input!BB$301</f>
        <v>96.82857472874791</v>
      </c>
      <c r="BC69" s="11">
        <f>'Final Prices IND without CO2 '!BC69+SUMIFS(Assumptions!$C$9:$C$11,Assumptions!$A$9:$A$11,input!$D69)*input!BC$301</f>
        <v>98.756343221811974</v>
      </c>
      <c r="BD69" s="11">
        <f>'Final Prices IND without CO2 '!BD69+SUMIFS(Assumptions!$C$9:$C$11,Assumptions!$A$9:$A$11,input!$D69)*input!BD$301</f>
        <v>100.36195212995347</v>
      </c>
      <c r="BE69" s="11">
        <f>'Final Prices IND without CO2 '!BE69+SUMIFS(Assumptions!$C$9:$C$11,Assumptions!$A$9:$A$11,input!$D69)*input!BE$301</f>
        <v>102.12817257889149</v>
      </c>
      <c r="BF69" s="11">
        <f>'Final Prices IND without CO2 '!BF69+SUMIFS(Assumptions!$C$9:$C$11,Assumptions!$A$9:$A$11,input!$D69)*input!BF$301</f>
        <v>103.94089849294578</v>
      </c>
      <c r="BG69" s="11">
        <f>'Final Prices IND without CO2 '!BG69+SUMIFS(Assumptions!$C$9:$C$11,Assumptions!$A$9:$A$11,input!$D69)*input!BG$301</f>
        <v>105.65548053962078</v>
      </c>
      <c r="BH69" s="11">
        <f>'Final Prices IND without CO2 '!BH69+SUMIFS(Assumptions!$C$9:$C$11,Assumptions!$A$9:$A$11,input!$D69)*input!BH$301</f>
        <v>107.35508474087467</v>
      </c>
    </row>
    <row r="70" spans="1:60" x14ac:dyDescent="0.3">
      <c r="A70" s="9" t="s">
        <v>148</v>
      </c>
      <c r="B70" s="36" t="s">
        <v>47</v>
      </c>
      <c r="C70" s="9" t="s">
        <v>97</v>
      </c>
      <c r="D70" s="36" t="s">
        <v>82</v>
      </c>
      <c r="E70" s="36" t="s">
        <v>79</v>
      </c>
      <c r="F70" s="36" t="s">
        <v>90</v>
      </c>
      <c r="G70" s="36" t="s">
        <v>90</v>
      </c>
      <c r="H70" s="36" t="s">
        <v>80</v>
      </c>
      <c r="I70" s="9" t="s">
        <v>145</v>
      </c>
      <c r="J70" s="11">
        <f>'Final Prices IND without CO2 '!J70+SUMIFS(Assumptions!$C$9:$C$11,Assumptions!$A$9:$A$11,input!$D70)*input!J$301</f>
        <v>17.477786717246246</v>
      </c>
      <c r="K70" s="11">
        <f>'Final Prices IND without CO2 '!K70+SUMIFS(Assumptions!$C$9:$C$11,Assumptions!$A$9:$A$11,input!$D70)*input!K$301</f>
        <v>20.129722703582409</v>
      </c>
      <c r="L70" s="11">
        <f>'Final Prices IND without CO2 '!L70+SUMIFS(Assumptions!$C$9:$C$11,Assumptions!$A$9:$A$11,input!$D70)*input!L$301</f>
        <v>18.935034292542753</v>
      </c>
      <c r="M70" s="11">
        <f>'Final Prices IND without CO2 '!M70+SUMIFS(Assumptions!$C$9:$C$11,Assumptions!$A$9:$A$11,input!$D70)*input!M$301</f>
        <v>19.581429407320943</v>
      </c>
      <c r="N70" s="11">
        <f>'Final Prices IND without CO2 '!N70+SUMIFS(Assumptions!$C$9:$C$11,Assumptions!$A$9:$A$11,input!$D70)*input!N$301</f>
        <v>19.061520412320625</v>
      </c>
      <c r="O70" s="11">
        <f>'Final Prices IND without CO2 '!O70+SUMIFS(Assumptions!$C$9:$C$11,Assumptions!$A$9:$A$11,input!$D70)*input!O$301</f>
        <v>21.165171857577697</v>
      </c>
      <c r="P70" s="11">
        <f>'Final Prices IND without CO2 '!P70+SUMIFS(Assumptions!$C$9:$C$11,Assumptions!$A$9:$A$11,input!$D70)*input!P$301</f>
        <v>30.59102873437336</v>
      </c>
      <c r="Q70" s="11">
        <f>'Final Prices IND without CO2 '!Q70+SUMIFS(Assumptions!$C$9:$C$11,Assumptions!$A$9:$A$11,input!$D70)*input!Q$301</f>
        <v>26.236352001258091</v>
      </c>
      <c r="R70" s="11">
        <f>'Final Prices IND without CO2 '!R70+SUMIFS(Assumptions!$C$9:$C$11,Assumptions!$A$9:$A$11,input!$D70)*input!R$301</f>
        <v>37.270968129469679</v>
      </c>
      <c r="S70" s="11">
        <f>'Final Prices IND without CO2 '!S70+SUMIFS(Assumptions!$C$9:$C$11,Assumptions!$A$9:$A$11,input!$D70)*input!S$301</f>
        <v>33.456687807518435</v>
      </c>
      <c r="T70" s="11">
        <f>'Final Prices IND without CO2 '!T70+SUMIFS(Assumptions!$C$9:$C$11,Assumptions!$A$9:$A$11,input!$D70)*input!T$301</f>
        <v>36.69450947262137</v>
      </c>
      <c r="U70" s="11">
        <f>'Final Prices IND without CO2 '!U70+SUMIFS(Assumptions!$C$9:$C$11,Assumptions!$A$9:$A$11,input!$D70)*input!U$301</f>
        <v>47.881663807306339</v>
      </c>
      <c r="V70" s="11">
        <f>'Final Prices IND without CO2 '!V70+SUMIFS(Assumptions!$C$9:$C$11,Assumptions!$A$9:$A$11,input!$D70)*input!V$301</f>
        <v>50.012378229838426</v>
      </c>
      <c r="W70" s="11">
        <f>'Final Prices IND without CO2 '!W70+SUMIFS(Assumptions!$C$9:$C$11,Assumptions!$A$9:$A$11,input!$D70)*input!W$301</f>
        <v>48.693417177935757</v>
      </c>
      <c r="X70" s="11">
        <f>'Final Prices IND without CO2 '!X70+SUMIFS(Assumptions!$C$9:$C$11,Assumptions!$A$9:$A$11,input!$D70)*input!X$301</f>
        <v>46.717475741642083</v>
      </c>
      <c r="Y70" s="11">
        <f>'Final Prices IND without CO2 '!Y70+SUMIFS(Assumptions!$C$9:$C$11,Assumptions!$A$9:$A$11,input!$D70)*input!Y$301</f>
        <v>43.684599248401732</v>
      </c>
      <c r="Z70" s="11">
        <f>'Final Prices IND without CO2 '!Z70+SUMIFS(Assumptions!$C$9:$C$11,Assumptions!$A$9:$A$11,input!$D70)*input!Z$301</f>
        <v>41.346952157649739</v>
      </c>
      <c r="AA70" s="11">
        <f>'Final Prices IND without CO2 '!AA70+SUMIFS(Assumptions!$C$9:$C$11,Assumptions!$A$9:$A$11,input!$D70)*input!AA$301</f>
        <v>46.949151987174034</v>
      </c>
      <c r="AB70" s="11">
        <f>'Final Prices IND without CO2 '!AB70+SUMIFS(Assumptions!$C$9:$C$11,Assumptions!$A$9:$A$11,input!$D70)*input!AB$301</f>
        <v>57.344667155340076</v>
      </c>
      <c r="AC70" s="11">
        <f>'Final Prices IND without CO2 '!AC70+SUMIFS(Assumptions!$C$9:$C$11,Assumptions!$A$9:$A$11,input!$D70)*input!AC$301</f>
        <v>71.535256959852958</v>
      </c>
      <c r="AD70" s="11">
        <f>'Final Prices IND without CO2 '!AD70+SUMIFS(Assumptions!$C$9:$C$11,Assumptions!$A$9:$A$11,input!$D70)*input!AD$301</f>
        <v>67.504856113335919</v>
      </c>
      <c r="AE70" s="11">
        <f>'Final Prices IND without CO2 '!AE70+SUMIFS(Assumptions!$C$9:$C$11,Assumptions!$A$9:$A$11,input!$D70)*input!AE$301</f>
        <v>62.137474620977272</v>
      </c>
      <c r="AF70" s="11">
        <f>'Final Prices IND without CO2 '!AF70+SUMIFS(Assumptions!$C$9:$C$11,Assumptions!$A$9:$A$11,input!$D70)*input!AF$301</f>
        <v>61.754498071901615</v>
      </c>
      <c r="AG70" s="11">
        <f>'Final Prices IND without CO2 '!AG70+SUMIFS(Assumptions!$C$9:$C$11,Assumptions!$A$9:$A$11,input!$D70)*input!AG$301</f>
        <v>65.265949121239629</v>
      </c>
      <c r="AH70" s="11">
        <f>'Final Prices IND without CO2 '!AH70+SUMIFS(Assumptions!$C$9:$C$11,Assumptions!$A$9:$A$11,input!$D70)*input!AH$301</f>
        <v>69.743730720182867</v>
      </c>
      <c r="AI70" s="11">
        <f>'Final Prices IND without CO2 '!AI70+SUMIFS(Assumptions!$C$9:$C$11,Assumptions!$A$9:$A$11,input!$D70)*input!AI$301</f>
        <v>74.947082884969845</v>
      </c>
      <c r="AJ70" s="11">
        <f>'Final Prices IND without CO2 '!AJ70+SUMIFS(Assumptions!$C$9:$C$11,Assumptions!$A$9:$A$11,input!$D70)*input!AJ$301</f>
        <v>78.119713377082306</v>
      </c>
      <c r="AK70" s="11">
        <f>'Final Prices IND without CO2 '!AK70+SUMIFS(Assumptions!$C$9:$C$11,Assumptions!$A$9:$A$11,input!$D70)*input!AK$301</f>
        <v>80.743057247556919</v>
      </c>
      <c r="AL70" s="11">
        <f>'Final Prices IND without CO2 '!AL70+SUMIFS(Assumptions!$C$9:$C$11,Assumptions!$A$9:$A$11,input!$D70)*input!AL$301</f>
        <v>83.825572676537973</v>
      </c>
      <c r="AM70" s="11">
        <f>'Final Prices IND without CO2 '!AM70+SUMIFS(Assumptions!$C$9:$C$11,Assumptions!$A$9:$A$11,input!$D70)*input!AM$301</f>
        <v>87.132636616923008</v>
      </c>
      <c r="AN70" s="11">
        <f>'Final Prices IND without CO2 '!AN70+SUMIFS(Assumptions!$C$9:$C$11,Assumptions!$A$9:$A$11,input!$D70)*input!AN$301</f>
        <v>90.518032167217342</v>
      </c>
      <c r="AO70" s="11">
        <f>'Final Prices IND without CO2 '!AO70+SUMIFS(Assumptions!$C$9:$C$11,Assumptions!$A$9:$A$11,input!$D70)*input!AO$301</f>
        <v>92.016922754547466</v>
      </c>
      <c r="AP70" s="11">
        <f>'Final Prices IND without CO2 '!AP70+SUMIFS(Assumptions!$C$9:$C$11,Assumptions!$A$9:$A$11,input!$D70)*input!AP$301</f>
        <v>92.627512442127113</v>
      </c>
      <c r="AQ70" s="11">
        <f>'Final Prices IND without CO2 '!AQ70+SUMIFS(Assumptions!$C$9:$C$11,Assumptions!$A$9:$A$11,input!$D70)*input!AQ$301</f>
        <v>93.88777014834443</v>
      </c>
      <c r="AR70" s="11">
        <f>'Final Prices IND without CO2 '!AR70+SUMIFS(Assumptions!$C$9:$C$11,Assumptions!$A$9:$A$11,input!$D70)*input!AR$301</f>
        <v>95.762635177072241</v>
      </c>
      <c r="AS70" s="11">
        <f>'Final Prices IND without CO2 '!AS70+SUMIFS(Assumptions!$C$9:$C$11,Assumptions!$A$9:$A$11,input!$D70)*input!AS$301</f>
        <v>97.18556551992323</v>
      </c>
      <c r="AT70" s="11">
        <f>'Final Prices IND without CO2 '!AT70+SUMIFS(Assumptions!$C$9:$C$11,Assumptions!$A$9:$A$11,input!$D70)*input!AT$301</f>
        <v>98.423828958683401</v>
      </c>
      <c r="AU70" s="11">
        <f>'Final Prices IND without CO2 '!AU70+SUMIFS(Assumptions!$C$9:$C$11,Assumptions!$A$9:$A$11,input!$D70)*input!AU$301</f>
        <v>100.77023184737125</v>
      </c>
      <c r="AV70" s="11">
        <f>'Final Prices IND without CO2 '!AV70+SUMIFS(Assumptions!$C$9:$C$11,Assumptions!$A$9:$A$11,input!$D70)*input!AV$301</f>
        <v>104.51148190546495</v>
      </c>
      <c r="AW70" s="11">
        <f>'Final Prices IND without CO2 '!AW70+SUMIFS(Assumptions!$C$9:$C$11,Assumptions!$A$9:$A$11,input!$D70)*input!AW$301</f>
        <v>106.398931247699</v>
      </c>
      <c r="AX70" s="11">
        <f>'Final Prices IND without CO2 '!AX70+SUMIFS(Assumptions!$C$9:$C$11,Assumptions!$A$9:$A$11,input!$D70)*input!AX$301</f>
        <v>107.70756534719501</v>
      </c>
      <c r="AY70" s="11">
        <f>'Final Prices IND without CO2 '!AY70+SUMIFS(Assumptions!$C$9:$C$11,Assumptions!$A$9:$A$11,input!$D70)*input!AY$301</f>
        <v>110.79461935386385</v>
      </c>
      <c r="AZ70" s="11">
        <f>'Final Prices IND without CO2 '!AZ70+SUMIFS(Assumptions!$C$9:$C$11,Assumptions!$A$9:$A$11,input!$D70)*input!AZ$301</f>
        <v>112.9833806151485</v>
      </c>
      <c r="BA70" s="11">
        <f>'Final Prices IND without CO2 '!BA70+SUMIFS(Assumptions!$C$9:$C$11,Assumptions!$A$9:$A$11,input!$D70)*input!BA$301</f>
        <v>114.85438032747476</v>
      </c>
      <c r="BB70" s="11">
        <f>'Final Prices IND without CO2 '!BB70+SUMIFS(Assumptions!$C$9:$C$11,Assumptions!$A$9:$A$11,input!$D70)*input!BB$301</f>
        <v>117.17714174215523</v>
      </c>
      <c r="BC70" s="11">
        <f>'Final Prices IND without CO2 '!BC70+SUMIFS(Assumptions!$C$9:$C$11,Assumptions!$A$9:$A$11,input!$D70)*input!BC$301</f>
        <v>119.57644551424558</v>
      </c>
      <c r="BD70" s="11">
        <f>'Final Prices IND without CO2 '!BD70+SUMIFS(Assumptions!$C$9:$C$11,Assumptions!$A$9:$A$11,input!$D70)*input!BD$301</f>
        <v>121.57776525522161</v>
      </c>
      <c r="BE70" s="11">
        <f>'Final Prices IND without CO2 '!BE70+SUMIFS(Assumptions!$C$9:$C$11,Assumptions!$A$9:$A$11,input!$D70)*input!BE$301</f>
        <v>123.78042128736</v>
      </c>
      <c r="BF70" s="11">
        <f>'Final Prices IND without CO2 '!BF70+SUMIFS(Assumptions!$C$9:$C$11,Assumptions!$A$9:$A$11,input!$D70)*input!BF$301</f>
        <v>126.04239473289344</v>
      </c>
      <c r="BG70" s="11">
        <f>'Final Prices IND without CO2 '!BG70+SUMIFS(Assumptions!$C$9:$C$11,Assumptions!$A$9:$A$11,input!$D70)*input!BG$301</f>
        <v>128.18452747626037</v>
      </c>
      <c r="BH70" s="11">
        <f>'Final Prices IND without CO2 '!BH70+SUMIFS(Assumptions!$C$9:$C$11,Assumptions!$A$9:$A$11,input!$D70)*input!BH$301</f>
        <v>130.30989792235371</v>
      </c>
    </row>
    <row r="71" spans="1:60" x14ac:dyDescent="0.3">
      <c r="A71" s="9" t="s">
        <v>148</v>
      </c>
      <c r="B71" s="36" t="s">
        <v>47</v>
      </c>
      <c r="C71" s="9" t="s">
        <v>5</v>
      </c>
      <c r="D71" s="36" t="s">
        <v>83</v>
      </c>
      <c r="E71" s="36" t="s">
        <v>79</v>
      </c>
      <c r="F71" s="36" t="s">
        <v>90</v>
      </c>
      <c r="G71" s="36" t="s">
        <v>90</v>
      </c>
      <c r="H71" s="36" t="s">
        <v>80</v>
      </c>
      <c r="I71" s="9" t="s">
        <v>145</v>
      </c>
      <c r="J71" s="11">
        <f>'Final Prices IND without CO2 '!J71+SUMIFS(Assumptions!$C$9:$C$11,Assumptions!$A$9:$A$11,input!$D71)*input!J$301</f>
        <v>23.301646481560269</v>
      </c>
      <c r="K71" s="11">
        <f>'Final Prices IND without CO2 '!K71+SUMIFS(Assumptions!$C$9:$C$11,Assumptions!$A$9:$A$11,input!$D71)*input!K$301</f>
        <v>21.684109027334337</v>
      </c>
      <c r="L71" s="11">
        <f>'Final Prices IND without CO2 '!L71+SUMIFS(Assumptions!$C$9:$C$11,Assumptions!$A$9:$A$11,input!$D71)*input!L$301</f>
        <v>21.966761335142806</v>
      </c>
      <c r="M71" s="11">
        <f>'Final Prices IND without CO2 '!M71+SUMIFS(Assumptions!$C$9:$C$11,Assumptions!$A$9:$A$11,input!$D71)*input!M$301</f>
        <v>22.925874054006695</v>
      </c>
      <c r="N71" s="11">
        <f>'Final Prices IND without CO2 '!N71+SUMIFS(Assumptions!$C$9:$C$11,Assumptions!$A$9:$A$11,input!$D71)*input!N$301</f>
        <v>24.190078613107289</v>
      </c>
      <c r="O71" s="11">
        <f>'Final Prices IND without CO2 '!O71+SUMIFS(Assumptions!$C$9:$C$11,Assumptions!$A$9:$A$11,input!$D71)*input!O$301</f>
        <v>31.481149350261056</v>
      </c>
      <c r="P71" s="11">
        <f>'Final Prices IND without CO2 '!P71+SUMIFS(Assumptions!$C$9:$C$11,Assumptions!$A$9:$A$11,input!$D71)*input!P$301</f>
        <v>36.382387995851985</v>
      </c>
      <c r="Q71" s="11">
        <f>'Final Prices IND without CO2 '!Q71+SUMIFS(Assumptions!$C$9:$C$11,Assumptions!$A$9:$A$11,input!$D71)*input!Q$301</f>
        <v>36.955878706989949</v>
      </c>
      <c r="R71" s="11">
        <f>'Final Prices IND without CO2 '!R71+SUMIFS(Assumptions!$C$9:$C$11,Assumptions!$A$9:$A$11,input!$D71)*input!R$301</f>
        <v>47.482216966607837</v>
      </c>
      <c r="S71" s="11">
        <f>'Final Prices IND without CO2 '!S71+SUMIFS(Assumptions!$C$9:$C$11,Assumptions!$A$9:$A$11,input!$D71)*input!S$301</f>
        <v>36.10710755160364</v>
      </c>
      <c r="T71" s="11">
        <f>'Final Prices IND without CO2 '!T71+SUMIFS(Assumptions!$C$9:$C$11,Assumptions!$A$9:$A$11,input!$D71)*input!T$301</f>
        <v>45.802929211087985</v>
      </c>
      <c r="U71" s="11">
        <f>'Final Prices IND without CO2 '!U71+SUMIFS(Assumptions!$C$9:$C$11,Assumptions!$A$9:$A$11,input!$D71)*input!U$301</f>
        <v>55.89466021758939</v>
      </c>
      <c r="V71" s="11">
        <f>'Final Prices IND without CO2 '!V71+SUMIFS(Assumptions!$C$9:$C$11,Assumptions!$A$9:$A$11,input!$D71)*input!V$301</f>
        <v>61.1719514565699</v>
      </c>
      <c r="W71" s="11">
        <f>'Final Prices IND without CO2 '!W71+SUMIFS(Assumptions!$C$9:$C$11,Assumptions!$A$9:$A$11,input!$D71)*input!W$301</f>
        <v>54.177838995226061</v>
      </c>
      <c r="X71" s="11">
        <f>'Final Prices IND without CO2 '!X71+SUMIFS(Assumptions!$C$9:$C$11,Assumptions!$A$9:$A$11,input!$D71)*input!X$301</f>
        <v>49.734303773857995</v>
      </c>
      <c r="Y71" s="11">
        <f>'Final Prices IND without CO2 '!Y71+SUMIFS(Assumptions!$C$9:$C$11,Assumptions!$A$9:$A$11,input!$D71)*input!Y$301</f>
        <v>32.155526027911137</v>
      </c>
      <c r="Z71" s="11">
        <f>'Final Prices IND without CO2 '!Z71+SUMIFS(Assumptions!$C$9:$C$11,Assumptions!$A$9:$A$11,input!$D71)*input!Z$301</f>
        <v>27.70693906631244</v>
      </c>
      <c r="AA71" s="11">
        <f>'Final Prices IND without CO2 '!AA71+SUMIFS(Assumptions!$C$9:$C$11,Assumptions!$A$9:$A$11,input!$D71)*input!AA$301</f>
        <v>34.595035024272171</v>
      </c>
      <c r="AB71" s="11">
        <f>'Final Prices IND without CO2 '!AB71+SUMIFS(Assumptions!$C$9:$C$11,Assumptions!$A$9:$A$11,input!$D71)*input!AB$301</f>
        <v>43.910182140392173</v>
      </c>
      <c r="AC71" s="11">
        <f>'Final Prices IND without CO2 '!AC71+SUMIFS(Assumptions!$C$9:$C$11,Assumptions!$A$9:$A$11,input!$D71)*input!AC$301</f>
        <v>42.724007577539723</v>
      </c>
      <c r="AD71" s="11">
        <f>'Final Prices IND without CO2 '!AD71+SUMIFS(Assumptions!$C$9:$C$11,Assumptions!$A$9:$A$11,input!$D71)*input!AD$301</f>
        <v>38.20297317237354</v>
      </c>
      <c r="AE71" s="11">
        <f>'Final Prices IND without CO2 '!AE71+SUMIFS(Assumptions!$C$9:$C$11,Assumptions!$A$9:$A$11,input!$D71)*input!AE$301</f>
        <v>37.986732789504572</v>
      </c>
      <c r="AF71" s="11">
        <f>'Final Prices IND without CO2 '!AF71+SUMIFS(Assumptions!$C$9:$C$11,Assumptions!$A$9:$A$11,input!$D71)*input!AF$301</f>
        <v>40.809134301347484</v>
      </c>
      <c r="AG71" s="11">
        <f>'Final Prices IND without CO2 '!AG71+SUMIFS(Assumptions!$C$9:$C$11,Assumptions!$A$9:$A$11,input!$D71)*input!AG$301</f>
        <v>43.519629606156023</v>
      </c>
      <c r="AH71" s="11">
        <f>'Final Prices IND without CO2 '!AH71+SUMIFS(Assumptions!$C$9:$C$11,Assumptions!$A$9:$A$11,input!$D71)*input!AH$301</f>
        <v>46.122306440251315</v>
      </c>
      <c r="AI71" s="11">
        <f>'Final Prices IND without CO2 '!AI71+SUMIFS(Assumptions!$C$9:$C$11,Assumptions!$A$9:$A$11,input!$D71)*input!AI$301</f>
        <v>48.382627947333411</v>
      </c>
      <c r="AJ71" s="11">
        <f>'Final Prices IND without CO2 '!AJ71+SUMIFS(Assumptions!$C$9:$C$11,Assumptions!$A$9:$A$11,input!$D71)*input!AJ$301</f>
        <v>49.214277931623513</v>
      </c>
      <c r="AK71" s="11">
        <f>'Final Prices IND without CO2 '!AK71+SUMIFS(Assumptions!$C$9:$C$11,Assumptions!$A$9:$A$11,input!$D71)*input!AK$301</f>
        <v>49.777330985730259</v>
      </c>
      <c r="AL71" s="11">
        <f>'Final Prices IND without CO2 '!AL71+SUMIFS(Assumptions!$C$9:$C$11,Assumptions!$A$9:$A$11,input!$D71)*input!AL$301</f>
        <v>50.316391882202261</v>
      </c>
      <c r="AM71" s="11">
        <f>'Final Prices IND without CO2 '!AM71+SUMIFS(Assumptions!$C$9:$C$11,Assumptions!$A$9:$A$11,input!$D71)*input!AM$301</f>
        <v>50.859047245837075</v>
      </c>
      <c r="AN71" s="11">
        <f>'Final Prices IND without CO2 '!AN71+SUMIFS(Assumptions!$C$9:$C$11,Assumptions!$A$9:$A$11,input!$D71)*input!AN$301</f>
        <v>51.387712774342255</v>
      </c>
      <c r="AO71" s="11">
        <f>'Final Prices IND without CO2 '!AO71+SUMIFS(Assumptions!$C$9:$C$11,Assumptions!$A$9:$A$11,input!$D71)*input!AO$301</f>
        <v>51.886334461526154</v>
      </c>
      <c r="AP71" s="11">
        <f>'Final Prices IND without CO2 '!AP71+SUMIFS(Assumptions!$C$9:$C$11,Assumptions!$A$9:$A$11,input!$D71)*input!AP$301</f>
        <v>52.35663434459498</v>
      </c>
      <c r="AQ71" s="11">
        <f>'Final Prices IND without CO2 '!AQ71+SUMIFS(Assumptions!$C$9:$C$11,Assumptions!$A$9:$A$11,input!$D71)*input!AQ$301</f>
        <v>52.788819004023573</v>
      </c>
      <c r="AR71" s="11">
        <f>'Final Prices IND without CO2 '!AR71+SUMIFS(Assumptions!$C$9:$C$11,Assumptions!$A$9:$A$11,input!$D71)*input!AR$301</f>
        <v>53.183782625532736</v>
      </c>
      <c r="AS71" s="11">
        <f>'Final Prices IND without CO2 '!AS71+SUMIFS(Assumptions!$C$9:$C$11,Assumptions!$A$9:$A$11,input!$D71)*input!AS$301</f>
        <v>53.547437440912752</v>
      </c>
      <c r="AT71" s="11">
        <f>'Final Prices IND without CO2 '!AT71+SUMIFS(Assumptions!$C$9:$C$11,Assumptions!$A$9:$A$11,input!$D71)*input!AT$301</f>
        <v>53.884574695911745</v>
      </c>
      <c r="AU71" s="11">
        <f>'Final Prices IND without CO2 '!AU71+SUMIFS(Assumptions!$C$9:$C$11,Assumptions!$A$9:$A$11,input!$D71)*input!AU$301</f>
        <v>54.187640002243185</v>
      </c>
      <c r="AV71" s="11">
        <f>'Final Prices IND without CO2 '!AV71+SUMIFS(Assumptions!$C$9:$C$11,Assumptions!$A$9:$A$11,input!$D71)*input!AV$301</f>
        <v>54.461041117042512</v>
      </c>
      <c r="AW71" s="11">
        <f>'Final Prices IND without CO2 '!AW71+SUMIFS(Assumptions!$C$9:$C$11,Assumptions!$A$9:$A$11,input!$D71)*input!AW$301</f>
        <v>54.7021681352199</v>
      </c>
      <c r="AX71" s="11">
        <f>'Final Prices IND without CO2 '!AX71+SUMIFS(Assumptions!$C$9:$C$11,Assumptions!$A$9:$A$11,input!$D71)*input!AX$301</f>
        <v>54.915511544356285</v>
      </c>
      <c r="AY71" s="11">
        <f>'Final Prices IND without CO2 '!AY71+SUMIFS(Assumptions!$C$9:$C$11,Assumptions!$A$9:$A$11,input!$D71)*input!AY$301</f>
        <v>55.203107647914351</v>
      </c>
      <c r="AZ71" s="11">
        <f>'Final Prices IND without CO2 '!AZ71+SUMIFS(Assumptions!$C$9:$C$11,Assumptions!$A$9:$A$11,input!$D71)*input!AZ$301</f>
        <v>55.43951540495209</v>
      </c>
      <c r="BA71" s="11">
        <f>'Final Prices IND without CO2 '!BA71+SUMIFS(Assumptions!$C$9:$C$11,Assumptions!$A$9:$A$11,input!$D71)*input!BA$301</f>
        <v>55.681635196451055</v>
      </c>
      <c r="BB71" s="11">
        <f>'Final Prices IND without CO2 '!BB71+SUMIFS(Assumptions!$C$9:$C$11,Assumptions!$A$9:$A$11,input!$D71)*input!BB$301</f>
        <v>55.933268980696198</v>
      </c>
      <c r="BC71" s="11">
        <f>'Final Prices IND without CO2 '!BC71+SUMIFS(Assumptions!$C$9:$C$11,Assumptions!$A$9:$A$11,input!$D71)*input!BC$301</f>
        <v>56.18882048123902</v>
      </c>
      <c r="BD71" s="11">
        <f>'Final Prices IND without CO2 '!BD71+SUMIFS(Assumptions!$C$9:$C$11,Assumptions!$A$9:$A$11,input!$D71)*input!BD$301</f>
        <v>56.428823314968554</v>
      </c>
      <c r="BE71" s="11">
        <f>'Final Prices IND without CO2 '!BE71+SUMIFS(Assumptions!$C$9:$C$11,Assumptions!$A$9:$A$11,input!$D71)*input!BE$301</f>
        <v>56.68015300710772</v>
      </c>
      <c r="BF71" s="11">
        <f>'Final Prices IND without CO2 '!BF71+SUMIFS(Assumptions!$C$9:$C$11,Assumptions!$A$9:$A$11,input!$D71)*input!BF$301</f>
        <v>56.930317182768249</v>
      </c>
      <c r="BG71" s="11">
        <f>'Final Prices IND without CO2 '!BG71+SUMIFS(Assumptions!$C$9:$C$11,Assumptions!$A$9:$A$11,input!$D71)*input!BG$301</f>
        <v>57.177905272359794</v>
      </c>
      <c r="BH71" s="11">
        <f>'Final Prices IND without CO2 '!BH71+SUMIFS(Assumptions!$C$9:$C$11,Assumptions!$A$9:$A$11,input!$D71)*input!BH$301</f>
        <v>57.42510288670104</v>
      </c>
    </row>
    <row r="72" spans="1:60" x14ac:dyDescent="0.3">
      <c r="A72" s="9" t="s">
        <v>148</v>
      </c>
      <c r="B72" s="36" t="s">
        <v>47</v>
      </c>
      <c r="C72" s="9" t="s">
        <v>9</v>
      </c>
      <c r="D72" s="36" t="s">
        <v>83</v>
      </c>
      <c r="E72" s="36" t="s">
        <v>79</v>
      </c>
      <c r="F72" s="36" t="s">
        <v>90</v>
      </c>
      <c r="G72" s="36" t="s">
        <v>90</v>
      </c>
      <c r="H72" s="36" t="s">
        <v>80</v>
      </c>
      <c r="I72" s="9" t="s">
        <v>145</v>
      </c>
      <c r="J72" s="11">
        <f>'Final Prices IND without CO2 '!J72+SUMIFS(Assumptions!$C$9:$C$11,Assumptions!$A$9:$A$11,input!$D72)*input!J$301</f>
        <v>21.654402693534497</v>
      </c>
      <c r="K72" s="11">
        <f>'Final Prices IND without CO2 '!K72+SUMIFS(Assumptions!$C$9:$C$11,Assumptions!$A$9:$A$11,input!$D72)*input!K$301</f>
        <v>18.628550378308358</v>
      </c>
      <c r="L72" s="11">
        <f>'Final Prices IND without CO2 '!L72+SUMIFS(Assumptions!$C$9:$C$11,Assumptions!$A$9:$A$11,input!$D72)*input!L$301</f>
        <v>18.938588896587177</v>
      </c>
      <c r="M72" s="11">
        <f>'Final Prices IND without CO2 '!M72+SUMIFS(Assumptions!$C$9:$C$11,Assumptions!$A$9:$A$11,input!$D72)*input!M$301</f>
        <v>22.156810078966323</v>
      </c>
      <c r="N72" s="11">
        <f>'Final Prices IND without CO2 '!N72+SUMIFS(Assumptions!$C$9:$C$11,Assumptions!$A$9:$A$11,input!$D72)*input!N$301</f>
        <v>19.453559968727745</v>
      </c>
      <c r="O72" s="11">
        <f>'Final Prices IND without CO2 '!O72+SUMIFS(Assumptions!$C$9:$C$11,Assumptions!$A$9:$A$11,input!$D72)*input!O$301</f>
        <v>27.10013488623596</v>
      </c>
      <c r="P72" s="11">
        <f>'Final Prices IND without CO2 '!P72+SUMIFS(Assumptions!$C$9:$C$11,Assumptions!$A$9:$A$11,input!$D72)*input!P$301</f>
        <v>30.069253619669293</v>
      </c>
      <c r="Q72" s="11">
        <f>'Final Prices IND without CO2 '!Q72+SUMIFS(Assumptions!$C$9:$C$11,Assumptions!$A$9:$A$11,input!$D72)*input!Q$301</f>
        <v>31.152471048704939</v>
      </c>
      <c r="R72" s="11">
        <f>'Final Prices IND without CO2 '!R72+SUMIFS(Assumptions!$C$9:$C$11,Assumptions!$A$9:$A$11,input!$D72)*input!R$301</f>
        <v>42.855330715933455</v>
      </c>
      <c r="S72" s="11">
        <f>'Final Prices IND without CO2 '!S72+SUMIFS(Assumptions!$C$9:$C$11,Assumptions!$A$9:$A$11,input!$D72)*input!S$301</f>
        <v>30.546393548765622</v>
      </c>
      <c r="T72" s="11">
        <f>'Final Prices IND without CO2 '!T72+SUMIFS(Assumptions!$C$9:$C$11,Assumptions!$A$9:$A$11,input!$D72)*input!T$301</f>
        <v>40.07022840566696</v>
      </c>
      <c r="U72" s="11">
        <f>'Final Prices IND without CO2 '!U72+SUMIFS(Assumptions!$C$9:$C$11,Assumptions!$A$9:$A$11,input!$D72)*input!U$301</f>
        <v>49.502825507033933</v>
      </c>
      <c r="V72" s="11">
        <f>'Final Prices IND without CO2 '!V72+SUMIFS(Assumptions!$C$9:$C$11,Assumptions!$A$9:$A$11,input!$D72)*input!V$301</f>
        <v>54.335896302649743</v>
      </c>
      <c r="W72" s="11">
        <f>'Final Prices IND without CO2 '!W72+SUMIFS(Assumptions!$C$9:$C$11,Assumptions!$A$9:$A$11,input!$D72)*input!W$301</f>
        <v>48.089975461563242</v>
      </c>
      <c r="X72" s="11">
        <f>'Final Prices IND without CO2 '!X72+SUMIFS(Assumptions!$C$9:$C$11,Assumptions!$A$9:$A$11,input!$D72)*input!X$301</f>
        <v>44.177415785718033</v>
      </c>
      <c r="Y72" s="11">
        <f>'Final Prices IND without CO2 '!Y72+SUMIFS(Assumptions!$C$9:$C$11,Assumptions!$A$9:$A$11,input!$D72)*input!Y$301</f>
        <v>26.427342896595839</v>
      </c>
      <c r="Z72" s="11">
        <f>'Final Prices IND without CO2 '!Z72+SUMIFS(Assumptions!$C$9:$C$11,Assumptions!$A$9:$A$11,input!$D72)*input!Z$301</f>
        <v>22.174250402258185</v>
      </c>
      <c r="AA72" s="11">
        <f>'Final Prices IND without CO2 '!AA72+SUMIFS(Assumptions!$C$9:$C$11,Assumptions!$A$9:$A$11,input!$D72)*input!AA$301</f>
        <v>28.991052910134769</v>
      </c>
      <c r="AB72" s="11">
        <f>'Final Prices IND without CO2 '!AB72+SUMIFS(Assumptions!$C$9:$C$11,Assumptions!$A$9:$A$11,input!$D72)*input!AB$301</f>
        <v>36.797257549605455</v>
      </c>
      <c r="AC72" s="11">
        <f>'Final Prices IND without CO2 '!AC72+SUMIFS(Assumptions!$C$9:$C$11,Assumptions!$A$9:$A$11,input!$D72)*input!AC$301</f>
        <v>35.80322908603592</v>
      </c>
      <c r="AD72" s="11">
        <f>'Final Prices IND without CO2 '!AD72+SUMIFS(Assumptions!$C$9:$C$11,Assumptions!$A$9:$A$11,input!$D72)*input!AD$301</f>
        <v>32.014548208657047</v>
      </c>
      <c r="AE72" s="11">
        <f>'Final Prices IND without CO2 '!AE72+SUMIFS(Assumptions!$C$9:$C$11,Assumptions!$A$9:$A$11,input!$D72)*input!AE$301</f>
        <v>31.833336182808139</v>
      </c>
      <c r="AF72" s="11">
        <f>'Final Prices IND without CO2 '!AF72+SUMIFS(Assumptions!$C$9:$C$11,Assumptions!$A$9:$A$11,input!$D72)*input!AF$301</f>
        <v>34.198542389596874</v>
      </c>
      <c r="AG72" s="11">
        <f>'Final Prices IND without CO2 '!AG72+SUMIFS(Assumptions!$C$9:$C$11,Assumptions!$A$9:$A$11,input!$D72)*input!AG$301</f>
        <v>36.469969857129243</v>
      </c>
      <c r="AH72" s="11">
        <f>'Final Prices IND without CO2 '!AH72+SUMIFS(Assumptions!$C$9:$C$11,Assumptions!$A$9:$A$11,input!$D72)*input!AH$301</f>
        <v>38.651044157308426</v>
      </c>
      <c r="AI72" s="11">
        <f>'Final Prices IND without CO2 '!AI72+SUMIFS(Assumptions!$C$9:$C$11,Assumptions!$A$9:$A$11,input!$D72)*input!AI$301</f>
        <v>40.545220600828628</v>
      </c>
      <c r="AJ72" s="11">
        <f>'Final Prices IND without CO2 '!AJ72+SUMIFS(Assumptions!$C$9:$C$11,Assumptions!$A$9:$A$11,input!$D72)*input!AJ$301</f>
        <v>41.24215322946597</v>
      </c>
      <c r="AK72" s="11">
        <f>'Final Prices IND without CO2 '!AK72+SUMIFS(Assumptions!$C$9:$C$11,Assumptions!$A$9:$A$11,input!$D72)*input!AK$301</f>
        <v>41.713998419718529</v>
      </c>
      <c r="AL72" s="11">
        <f>'Final Prices IND without CO2 '!AL72+SUMIFS(Assumptions!$C$9:$C$11,Assumptions!$A$9:$A$11,input!$D72)*input!AL$301</f>
        <v>42.165737895063458</v>
      </c>
      <c r="AM72" s="11">
        <f>'Final Prices IND without CO2 '!AM72+SUMIFS(Assumptions!$C$9:$C$11,Assumptions!$A$9:$A$11,input!$D72)*input!AM$301</f>
        <v>42.620489576860209</v>
      </c>
      <c r="AN72" s="11">
        <f>'Final Prices IND without CO2 '!AN72+SUMIFS(Assumptions!$C$9:$C$11,Assumptions!$A$9:$A$11,input!$D72)*input!AN$301</f>
        <v>43.063517609579485</v>
      </c>
      <c r="AO72" s="11">
        <f>'Final Prices IND without CO2 '!AO72+SUMIFS(Assumptions!$C$9:$C$11,Assumptions!$A$9:$A$11,input!$D72)*input!AO$301</f>
        <v>43.481368544118126</v>
      </c>
      <c r="AP72" s="11">
        <f>'Final Prices IND without CO2 '!AP72+SUMIFS(Assumptions!$C$9:$C$11,Assumptions!$A$9:$A$11,input!$D72)*input!AP$301</f>
        <v>43.87548546824069</v>
      </c>
      <c r="AQ72" s="11">
        <f>'Final Prices IND without CO2 '!AQ72+SUMIFS(Assumptions!$C$9:$C$11,Assumptions!$A$9:$A$11,input!$D72)*input!AQ$301</f>
        <v>44.237661379311511</v>
      </c>
      <c r="AR72" s="11">
        <f>'Final Prices IND without CO2 '!AR72+SUMIFS(Assumptions!$C$9:$C$11,Assumptions!$A$9:$A$11,input!$D72)*input!AR$301</f>
        <v>44.568645615654013</v>
      </c>
      <c r="AS72" s="11">
        <f>'Final Prices IND without CO2 '!AS72+SUMIFS(Assumptions!$C$9:$C$11,Assumptions!$A$9:$A$11,input!$D72)*input!AS$301</f>
        <v>44.873392698185093</v>
      </c>
      <c r="AT72" s="11">
        <f>'Final Prices IND without CO2 '!AT72+SUMIFS(Assumptions!$C$9:$C$11,Assumptions!$A$9:$A$11,input!$D72)*input!AT$301</f>
        <v>45.155917748117716</v>
      </c>
      <c r="AU72" s="11">
        <f>'Final Prices IND without CO2 '!AU72+SUMIFS(Assumptions!$C$9:$C$11,Assumptions!$A$9:$A$11,input!$D72)*input!AU$301</f>
        <v>45.409890097760275</v>
      </c>
      <c r="AV72" s="11">
        <f>'Final Prices IND without CO2 '!AV72+SUMIFS(Assumptions!$C$9:$C$11,Assumptions!$A$9:$A$11,input!$D72)*input!AV$301</f>
        <v>45.639003500283962</v>
      </c>
      <c r="AW72" s="11">
        <f>'Final Prices IND without CO2 '!AW72+SUMIFS(Assumptions!$C$9:$C$11,Assumptions!$A$9:$A$11,input!$D72)*input!AW$301</f>
        <v>45.841070824023888</v>
      </c>
      <c r="AX72" s="11">
        <f>'Final Prices IND without CO2 '!AX72+SUMIFS(Assumptions!$C$9:$C$11,Assumptions!$A$9:$A$11,input!$D72)*input!AX$301</f>
        <v>46.019855151253559</v>
      </c>
      <c r="AY72" s="11">
        <f>'Final Prices IND without CO2 '!AY72+SUMIFS(Assumptions!$C$9:$C$11,Assumptions!$A$9:$A$11,input!$D72)*input!AY$301</f>
        <v>46.260864124048453</v>
      </c>
      <c r="AZ72" s="11">
        <f>'Final Prices IND without CO2 '!AZ72+SUMIFS(Assumptions!$C$9:$C$11,Assumptions!$A$9:$A$11,input!$D72)*input!AZ$301</f>
        <v>46.458976650537807</v>
      </c>
      <c r="BA72" s="11">
        <f>'Final Prices IND without CO2 '!BA72+SUMIFS(Assumptions!$C$9:$C$11,Assumptions!$A$9:$A$11,input!$D72)*input!BA$301</f>
        <v>46.66187593018924</v>
      </c>
      <c r="BB72" s="11">
        <f>'Final Prices IND without CO2 '!BB72+SUMIFS(Assumptions!$C$9:$C$11,Assumptions!$A$9:$A$11,input!$D72)*input!BB$301</f>
        <v>46.872748049495044</v>
      </c>
      <c r="BC72" s="11">
        <f>'Final Prices IND without CO2 '!BC72+SUMIFS(Assumptions!$C$9:$C$11,Assumptions!$A$9:$A$11,input!$D72)*input!BC$301</f>
        <v>47.086903261891962</v>
      </c>
      <c r="BD72" s="11">
        <f>'Final Prices IND without CO2 '!BD72+SUMIFS(Assumptions!$C$9:$C$11,Assumptions!$A$9:$A$11,input!$D72)*input!BD$301</f>
        <v>47.288028505625732</v>
      </c>
      <c r="BE72" s="11">
        <f>'Final Prices IND without CO2 '!BE72+SUMIFS(Assumptions!$C$9:$C$11,Assumptions!$A$9:$A$11,input!$D72)*input!BE$301</f>
        <v>47.498645792111461</v>
      </c>
      <c r="BF72" s="11">
        <f>'Final Prices IND without CO2 '!BF72+SUMIFS(Assumptions!$C$9:$C$11,Assumptions!$A$9:$A$11,input!$D72)*input!BF$301</f>
        <v>47.708286361855244</v>
      </c>
      <c r="BG72" s="11">
        <f>'Final Prices IND without CO2 '!BG72+SUMIFS(Assumptions!$C$9:$C$11,Assumptions!$A$9:$A$11,input!$D72)*input!BG$301</f>
        <v>47.915768140677869</v>
      </c>
      <c r="BH72" s="11">
        <f>'Final Prices IND without CO2 '!BH72+SUMIFS(Assumptions!$C$9:$C$11,Assumptions!$A$9:$A$11,input!$D72)*input!BH$301</f>
        <v>48.1229226965728</v>
      </c>
    </row>
    <row r="73" spans="1:60" x14ac:dyDescent="0.3">
      <c r="A73" s="9" t="s">
        <v>148</v>
      </c>
      <c r="B73" s="36" t="s">
        <v>47</v>
      </c>
      <c r="C73" s="9" t="s">
        <v>11</v>
      </c>
      <c r="D73" s="36" t="s">
        <v>83</v>
      </c>
      <c r="E73" s="36" t="s">
        <v>79</v>
      </c>
      <c r="F73" s="36" t="s">
        <v>90</v>
      </c>
      <c r="G73" s="36" t="s">
        <v>90</v>
      </c>
      <c r="H73" s="36" t="s">
        <v>80</v>
      </c>
      <c r="I73" s="9" t="s">
        <v>145</v>
      </c>
      <c r="J73" s="11">
        <f>'Final Prices IND without CO2 '!J73+SUMIFS(Assumptions!$C$9:$C$11,Assumptions!$A$9:$A$11,input!$D73)*input!J$301</f>
        <v>20.290249375717675</v>
      </c>
      <c r="K73" s="11">
        <f>'Final Prices IND without CO2 '!K73+SUMIFS(Assumptions!$C$9:$C$11,Assumptions!$A$9:$A$11,input!$D73)*input!K$301</f>
        <v>17.455015408799611</v>
      </c>
      <c r="L73" s="11">
        <f>'Final Prices IND without CO2 '!L73+SUMIFS(Assumptions!$C$9:$C$11,Assumptions!$A$9:$A$11,input!$D73)*input!L$301</f>
        <v>17.745522560670096</v>
      </c>
      <c r="M73" s="11">
        <f>'Final Prices IND without CO2 '!M73+SUMIFS(Assumptions!$C$9:$C$11,Assumptions!$A$9:$A$11,input!$D73)*input!M$301</f>
        <v>20.761006813957145</v>
      </c>
      <c r="N73" s="11">
        <f>'Final Prices IND without CO2 '!N73+SUMIFS(Assumptions!$C$9:$C$11,Assumptions!$A$9:$A$11,input!$D73)*input!N$301</f>
        <v>18.228052216319877</v>
      </c>
      <c r="O73" s="11">
        <f>'Final Prices IND without CO2 '!O73+SUMIFS(Assumptions!$C$9:$C$11,Assumptions!$A$9:$A$11,input!$D73)*input!O$301</f>
        <v>25.392919063128538</v>
      </c>
      <c r="P73" s="11">
        <f>'Final Prices IND without CO2 '!P73+SUMIFS(Assumptions!$C$9:$C$11,Assumptions!$A$9:$A$11,input!$D73)*input!P$301</f>
        <v>28.17499346989409</v>
      </c>
      <c r="Q73" s="11">
        <f>'Final Prices IND without CO2 '!Q73+SUMIFS(Assumptions!$C$9:$C$11,Assumptions!$A$9:$A$11,input!$D73)*input!Q$301</f>
        <v>29.189971905194888</v>
      </c>
      <c r="R73" s="11">
        <f>'Final Prices IND without CO2 '!R73+SUMIFS(Assumptions!$C$9:$C$11,Assumptions!$A$9:$A$11,input!$D73)*input!R$301</f>
        <v>40.155591433827432</v>
      </c>
      <c r="S73" s="11">
        <f>'Final Prices IND without CO2 '!S73+SUMIFS(Assumptions!$C$9:$C$11,Assumptions!$A$9:$A$11,input!$D73)*input!S$301</f>
        <v>31.823748391794112</v>
      </c>
      <c r="T73" s="11">
        <f>'Final Prices IND without CO2 '!T73+SUMIFS(Assumptions!$C$9:$C$11,Assumptions!$A$9:$A$11,input!$D73)*input!T$301</f>
        <v>41.619098964522379</v>
      </c>
      <c r="U73" s="11">
        <f>'Final Prices IND without CO2 '!U73+SUMIFS(Assumptions!$C$9:$C$11,Assumptions!$A$9:$A$11,input!$D73)*input!U$301</f>
        <v>50.085421607842349</v>
      </c>
      <c r="V73" s="11">
        <f>'Final Prices IND without CO2 '!V73+SUMIFS(Assumptions!$C$9:$C$11,Assumptions!$A$9:$A$11,input!$D73)*input!V$301</f>
        <v>55.572832065097316</v>
      </c>
      <c r="W73" s="11">
        <f>'Final Prices IND without CO2 '!W73+SUMIFS(Assumptions!$C$9:$C$11,Assumptions!$A$9:$A$11,input!$D73)*input!W$301</f>
        <v>57.574792640347766</v>
      </c>
      <c r="X73" s="11">
        <f>'Final Prices IND without CO2 '!X73+SUMIFS(Assumptions!$C$9:$C$11,Assumptions!$A$9:$A$11,input!$D73)*input!X$301</f>
        <v>79.203565445764809</v>
      </c>
      <c r="Y73" s="11">
        <f>'Final Prices IND without CO2 '!Y73+SUMIFS(Assumptions!$C$9:$C$11,Assumptions!$A$9:$A$11,input!$D73)*input!Y$301</f>
        <v>56.454663635864271</v>
      </c>
      <c r="Z73" s="11">
        <f>'Final Prices IND without CO2 '!Z73+SUMIFS(Assumptions!$C$9:$C$11,Assumptions!$A$9:$A$11,input!$D73)*input!Z$301</f>
        <v>74.056247027747602</v>
      </c>
      <c r="AA73" s="11">
        <f>'Final Prices IND without CO2 '!AA73+SUMIFS(Assumptions!$C$9:$C$11,Assumptions!$A$9:$A$11,input!$D73)*input!AA$301</f>
        <v>91.489208327096108</v>
      </c>
      <c r="AB73" s="11">
        <f>'Final Prices IND without CO2 '!AB73+SUMIFS(Assumptions!$C$9:$C$11,Assumptions!$A$9:$A$11,input!$D73)*input!AB$301</f>
        <v>116.12382524557344</v>
      </c>
      <c r="AC73" s="11">
        <f>'Final Prices IND without CO2 '!AC73+SUMIFS(Assumptions!$C$9:$C$11,Assumptions!$A$9:$A$11,input!$D73)*input!AC$301</f>
        <v>112.98689615684813</v>
      </c>
      <c r="AD73" s="11">
        <f>'Final Prices IND without CO2 '!AD73+SUMIFS(Assumptions!$C$9:$C$11,Assumptions!$A$9:$A$11,input!$D73)*input!AD$301</f>
        <v>101.03067589986577</v>
      </c>
      <c r="AE73" s="11">
        <f>'Final Prices IND without CO2 '!AE73+SUMIFS(Assumptions!$C$9:$C$11,Assumptions!$A$9:$A$11,input!$D73)*input!AE$301</f>
        <v>100.45881171695194</v>
      </c>
      <c r="AF73" s="11">
        <f>'Final Prices IND without CO2 '!AF73+SUMIFS(Assumptions!$C$9:$C$11,Assumptions!$A$9:$A$11,input!$D73)*input!AF$301</f>
        <v>107.92286775038387</v>
      </c>
      <c r="AG73" s="11">
        <f>'Final Prices IND without CO2 '!AG73+SUMIFS(Assumptions!$C$9:$C$11,Assumptions!$A$9:$A$11,input!$D73)*input!AG$301</f>
        <v>115.09097928538475</v>
      </c>
      <c r="AH73" s="11">
        <f>'Final Prices IND without CO2 '!AH73+SUMIFS(Assumptions!$C$9:$C$11,Assumptions!$A$9:$A$11,input!$D73)*input!AH$301</f>
        <v>121.97395665238513</v>
      </c>
      <c r="AI73" s="11">
        <f>'Final Prices IND without CO2 '!AI73+SUMIFS(Assumptions!$C$9:$C$11,Assumptions!$A$9:$A$11,input!$D73)*input!AI$301</f>
        <v>127.95154924920027</v>
      </c>
      <c r="AJ73" s="11">
        <f>'Final Prices IND without CO2 '!AJ73+SUMIFS(Assumptions!$C$9:$C$11,Assumptions!$A$9:$A$11,input!$D73)*input!AJ$301</f>
        <v>130.15091105399566</v>
      </c>
      <c r="AK73" s="11">
        <f>'Final Prices IND without CO2 '!AK73+SUMIFS(Assumptions!$C$9:$C$11,Assumptions!$A$9:$A$11,input!$D73)*input!AK$301</f>
        <v>131.63994779381215</v>
      </c>
      <c r="AL73" s="11">
        <f>'Final Prices IND without CO2 '!AL73+SUMIFS(Assumptions!$C$9:$C$11,Assumptions!$A$9:$A$11,input!$D73)*input!AL$301</f>
        <v>133.0655354431299</v>
      </c>
      <c r="AM73" s="11">
        <f>'Final Prices IND without CO2 '!AM73+SUMIFS(Assumptions!$C$9:$C$11,Assumptions!$A$9:$A$11,input!$D73)*input!AM$301</f>
        <v>134.50062893497255</v>
      </c>
      <c r="AN73" s="11">
        <f>'Final Prices IND without CO2 '!AN73+SUMIFS(Assumptions!$C$9:$C$11,Assumptions!$A$9:$A$11,input!$D73)*input!AN$301</f>
        <v>135.89872524095489</v>
      </c>
      <c r="AO73" s="11">
        <f>'Final Prices IND without CO2 '!AO73+SUMIFS(Assumptions!$C$9:$C$11,Assumptions!$A$9:$A$11,input!$D73)*input!AO$301</f>
        <v>137.21736831743016</v>
      </c>
      <c r="AP73" s="11">
        <f>'Final Prices IND without CO2 '!AP73+SUMIFS(Assumptions!$C$9:$C$11,Assumptions!$A$9:$A$11,input!$D73)*input!AP$301</f>
        <v>138.46111222311211</v>
      </c>
      <c r="AQ73" s="11">
        <f>'Final Prices IND without CO2 '!AQ73+SUMIFS(Assumptions!$C$9:$C$11,Assumptions!$A$9:$A$11,input!$D73)*input!AQ$301</f>
        <v>139.60405751322369</v>
      </c>
      <c r="AR73" s="11">
        <f>'Final Prices IND without CO2 '!AR73+SUMIFS(Assumptions!$C$9:$C$11,Assumptions!$A$9:$A$11,input!$D73)*input!AR$301</f>
        <v>140.64856893009392</v>
      </c>
      <c r="AS73" s="11">
        <f>'Final Prices IND without CO2 '!AS73+SUMIFS(Assumptions!$C$9:$C$11,Assumptions!$A$9:$A$11,input!$D73)*input!AS$301</f>
        <v>141.61028182155684</v>
      </c>
      <c r="AT73" s="11">
        <f>'Final Prices IND without CO2 '!AT73+SUMIFS(Assumptions!$C$9:$C$11,Assumptions!$A$9:$A$11,input!$D73)*input!AT$301</f>
        <v>142.50186700237217</v>
      </c>
      <c r="AU73" s="11">
        <f>'Final Prices IND without CO2 '!AU73+SUMIFS(Assumptions!$C$9:$C$11,Assumptions!$A$9:$A$11,input!$D73)*input!AU$301</f>
        <v>143.30334631662114</v>
      </c>
      <c r="AV73" s="11">
        <f>'Final Prices IND without CO2 '!AV73+SUMIFS(Assumptions!$C$9:$C$11,Assumptions!$A$9:$A$11,input!$D73)*input!AV$301</f>
        <v>144.02637641418244</v>
      </c>
      <c r="AW73" s="11">
        <f>'Final Prices IND without CO2 '!AW73+SUMIFS(Assumptions!$C$9:$C$11,Assumptions!$A$9:$A$11,input!$D73)*input!AW$301</f>
        <v>144.66405520201556</v>
      </c>
      <c r="AX73" s="11">
        <f>'Final Prices IND without CO2 '!AX73+SUMIFS(Assumptions!$C$9:$C$11,Assumptions!$A$9:$A$11,input!$D73)*input!AX$301</f>
        <v>145.22825811697135</v>
      </c>
      <c r="AY73" s="11">
        <f>'Final Prices IND without CO2 '!AY73+SUMIFS(Assumptions!$C$9:$C$11,Assumptions!$A$9:$A$11,input!$D73)*input!AY$301</f>
        <v>145.98882794481028</v>
      </c>
      <c r="AZ73" s="11">
        <f>'Final Prices IND without CO2 '!AZ73+SUMIFS(Assumptions!$C$9:$C$11,Assumptions!$A$9:$A$11,input!$D73)*input!AZ$301</f>
        <v>146.6140262866702</v>
      </c>
      <c r="BA73" s="11">
        <f>'Final Prices IND without CO2 '!BA73+SUMIFS(Assumptions!$C$9:$C$11,Assumptions!$A$9:$A$11,input!$D73)*input!BA$301</f>
        <v>147.25433053926099</v>
      </c>
      <c r="BB73" s="11">
        <f>'Final Prices IND without CO2 '!BB73+SUMIFS(Assumptions!$C$9:$C$11,Assumptions!$A$9:$A$11,input!$D73)*input!BB$301</f>
        <v>147.9197952712027</v>
      </c>
      <c r="BC73" s="11">
        <f>'Final Prices IND without CO2 '!BC73+SUMIFS(Assumptions!$C$9:$C$11,Assumptions!$A$9:$A$11,input!$D73)*input!BC$301</f>
        <v>148.59562070265724</v>
      </c>
      <c r="BD73" s="11">
        <f>'Final Prices IND without CO2 '!BD73+SUMIFS(Assumptions!$C$9:$C$11,Assumptions!$A$9:$A$11,input!$D73)*input!BD$301</f>
        <v>149.23032649898846</v>
      </c>
      <c r="BE73" s="11">
        <f>'Final Prices IND without CO2 '!BE73+SUMIFS(Assumptions!$C$9:$C$11,Assumptions!$A$9:$A$11,input!$D73)*input!BE$301</f>
        <v>149.89498703616573</v>
      </c>
      <c r="BF73" s="11">
        <f>'Final Prices IND without CO2 '!BF73+SUMIFS(Assumptions!$C$9:$C$11,Assumptions!$A$9:$A$11,input!$D73)*input!BF$301</f>
        <v>150.5565652761336</v>
      </c>
      <c r="BG73" s="11">
        <f>'Final Prices IND without CO2 '!BG73+SUMIFS(Assumptions!$C$9:$C$11,Assumptions!$A$9:$A$11,input!$D73)*input!BG$301</f>
        <v>151.21133086004056</v>
      </c>
      <c r="BH73" s="11">
        <f>'Final Prices IND without CO2 '!BH73+SUMIFS(Assumptions!$C$9:$C$11,Assumptions!$A$9:$A$11,input!$D73)*input!BH$301</f>
        <v>151.86506380237051</v>
      </c>
    </row>
    <row r="74" spans="1:60" x14ac:dyDescent="0.3">
      <c r="A74" s="9" t="s">
        <v>148</v>
      </c>
      <c r="B74" s="36" t="s">
        <v>47</v>
      </c>
      <c r="C74" s="9" t="s">
        <v>13</v>
      </c>
      <c r="D74" s="36" t="s">
        <v>83</v>
      </c>
      <c r="E74" s="36" t="s">
        <v>79</v>
      </c>
      <c r="F74" s="36" t="s">
        <v>90</v>
      </c>
      <c r="G74" s="36" t="s">
        <v>90</v>
      </c>
      <c r="H74" s="36" t="s">
        <v>80</v>
      </c>
      <c r="I74" s="9" t="s">
        <v>145</v>
      </c>
      <c r="J74" s="11">
        <f>'Final Prices IND without CO2 '!J74+SUMIFS(Assumptions!$C$9:$C$11,Assumptions!$A$9:$A$11,input!$D74)*input!J$301</f>
        <v>19.825462605671373</v>
      </c>
      <c r="K74" s="11">
        <f>'Final Prices IND without CO2 '!K74+SUMIFS(Assumptions!$C$9:$C$11,Assumptions!$A$9:$A$11,input!$D74)*input!K$301</f>
        <v>21.53260059632748</v>
      </c>
      <c r="L74" s="11">
        <f>'Final Prices IND without CO2 '!L74+SUMIFS(Assumptions!$C$9:$C$11,Assumptions!$A$9:$A$11,input!$D74)*input!L$301</f>
        <v>21.172246044937047</v>
      </c>
      <c r="M74" s="11">
        <f>'Final Prices IND without CO2 '!M74+SUMIFS(Assumptions!$C$9:$C$11,Assumptions!$A$9:$A$11,input!$D74)*input!M$301</f>
        <v>20.454837645911724</v>
      </c>
      <c r="N74" s="11">
        <f>'Final Prices IND without CO2 '!N74+SUMIFS(Assumptions!$C$9:$C$11,Assumptions!$A$9:$A$11,input!$D74)*input!N$301</f>
        <v>20.710611543827611</v>
      </c>
      <c r="O74" s="11">
        <f>'Final Prices IND without CO2 '!O74+SUMIFS(Assumptions!$C$9:$C$11,Assumptions!$A$9:$A$11,input!$D74)*input!O$301</f>
        <v>24.314883737869081</v>
      </c>
      <c r="P74" s="11">
        <f>'Final Prices IND without CO2 '!P74+SUMIFS(Assumptions!$C$9:$C$11,Assumptions!$A$9:$A$11,input!$D74)*input!P$301</f>
        <v>30.12434122717552</v>
      </c>
      <c r="Q74" s="11">
        <f>'Final Prices IND without CO2 '!Q74+SUMIFS(Assumptions!$C$9:$C$11,Assumptions!$A$9:$A$11,input!$D74)*input!Q$301</f>
        <v>26.784668154884372</v>
      </c>
      <c r="R74" s="11">
        <f>'Final Prices IND without CO2 '!R74+SUMIFS(Assumptions!$C$9:$C$11,Assumptions!$A$9:$A$11,input!$D74)*input!R$301</f>
        <v>32.218361971819611</v>
      </c>
      <c r="S74" s="11">
        <f>'Final Prices IND without CO2 '!S74+SUMIFS(Assumptions!$C$9:$C$11,Assumptions!$A$9:$A$11,input!$D74)*input!S$301</f>
        <v>24.586898499091397</v>
      </c>
      <c r="T74" s="11">
        <f>'Final Prices IND without CO2 '!T74+SUMIFS(Assumptions!$C$9:$C$11,Assumptions!$A$9:$A$11,input!$D74)*input!T$301</f>
        <v>28.816422042474393</v>
      </c>
      <c r="U74" s="11">
        <f>'Final Prices IND without CO2 '!U74+SUMIFS(Assumptions!$C$9:$C$11,Assumptions!$A$9:$A$11,input!$D74)*input!U$301</f>
        <v>32.844646432681436</v>
      </c>
      <c r="V74" s="11">
        <f>'Final Prices IND without CO2 '!V74+SUMIFS(Assumptions!$C$9:$C$11,Assumptions!$A$9:$A$11,input!$D74)*input!V$301</f>
        <v>36.024449874797178</v>
      </c>
      <c r="W74" s="11">
        <f>'Final Prices IND without CO2 '!W74+SUMIFS(Assumptions!$C$9:$C$11,Assumptions!$A$9:$A$11,input!$D74)*input!W$301</f>
        <v>35.055417534301924</v>
      </c>
      <c r="X74" s="11">
        <f>'Final Prices IND without CO2 '!X74+SUMIFS(Assumptions!$C$9:$C$11,Assumptions!$A$9:$A$11,input!$D74)*input!X$301</f>
        <v>33.63396989973856</v>
      </c>
      <c r="Y74" s="11">
        <f>'Final Prices IND without CO2 '!Y74+SUMIFS(Assumptions!$C$9:$C$11,Assumptions!$A$9:$A$11,input!$D74)*input!Y$301</f>
        <v>24.360971017893363</v>
      </c>
      <c r="Z74" s="11">
        <f>'Final Prices IND without CO2 '!Z74+SUMIFS(Assumptions!$C$9:$C$11,Assumptions!$A$9:$A$11,input!$D74)*input!Z$301</f>
        <v>19.830356752619242</v>
      </c>
      <c r="AA74" s="11">
        <f>'Final Prices IND without CO2 '!AA74+SUMIFS(Assumptions!$C$9:$C$11,Assumptions!$A$9:$A$11,input!$D74)*input!AA$301</f>
        <v>21.426181354554092</v>
      </c>
      <c r="AB74" s="11">
        <f>'Final Prices IND without CO2 '!AB74+SUMIFS(Assumptions!$C$9:$C$11,Assumptions!$A$9:$A$11,input!$D74)*input!AB$301</f>
        <v>27.19544943924619</v>
      </c>
      <c r="AC74" s="11">
        <f>'Final Prices IND without CO2 '!AC74+SUMIFS(Assumptions!$C$9:$C$11,Assumptions!$A$9:$A$11,input!$D74)*input!AC$301</f>
        <v>26.460800918612982</v>
      </c>
      <c r="AD74" s="11">
        <f>'Final Prices IND without CO2 '!AD74+SUMIFS(Assumptions!$C$9:$C$11,Assumptions!$A$9:$A$11,input!$D74)*input!AD$301</f>
        <v>23.660731399755569</v>
      </c>
      <c r="AE74" s="11">
        <f>'Final Prices IND without CO2 '!AE74+SUMIFS(Assumptions!$C$9:$C$11,Assumptions!$A$9:$A$11,input!$D74)*input!AE$301</f>
        <v>23.526804503705943</v>
      </c>
      <c r="AF74" s="11">
        <f>'Final Prices IND without CO2 '!AF74+SUMIFS(Assumptions!$C$9:$C$11,Assumptions!$A$9:$A$11,input!$D74)*input!AF$301</f>
        <v>25.274838191363301</v>
      </c>
      <c r="AG74" s="11">
        <f>'Final Prices IND without CO2 '!AG74+SUMIFS(Assumptions!$C$9:$C$11,Assumptions!$A$9:$A$11,input!$D74)*input!AG$301</f>
        <v>26.953563589986221</v>
      </c>
      <c r="AH74" s="11">
        <f>'Final Prices IND without CO2 '!AH74+SUMIFS(Assumptions!$C$9:$C$11,Assumptions!$A$9:$A$11,input!$D74)*input!AH$301</f>
        <v>28.565512409101363</v>
      </c>
      <c r="AI74" s="11">
        <f>'Final Prices IND without CO2 '!AI74+SUMIFS(Assumptions!$C$9:$C$11,Assumptions!$A$9:$A$11,input!$D74)*input!AI$301</f>
        <v>29.965425965956012</v>
      </c>
      <c r="AJ74" s="11">
        <f>'Final Prices IND without CO2 '!AJ74+SUMIFS(Assumptions!$C$9:$C$11,Assumptions!$A$9:$A$11,input!$D74)*input!AJ$301</f>
        <v>30.480502287584525</v>
      </c>
      <c r="AK74" s="11">
        <f>'Final Prices IND without CO2 '!AK74+SUMIFS(Assumptions!$C$9:$C$11,Assumptions!$A$9:$A$11,input!$D74)*input!AK$301</f>
        <v>30.829225069367006</v>
      </c>
      <c r="AL74" s="11">
        <f>'Final Prices IND without CO2 '!AL74+SUMIFS(Assumptions!$C$9:$C$11,Assumptions!$A$9:$A$11,input!$D74)*input!AL$301</f>
        <v>31.163088484185167</v>
      </c>
      <c r="AM74" s="11">
        <f>'Final Prices IND without CO2 '!AM74+SUMIFS(Assumptions!$C$9:$C$11,Assumptions!$A$9:$A$11,input!$D74)*input!AM$301</f>
        <v>31.49917810589254</v>
      </c>
      <c r="AN74" s="11">
        <f>'Final Prices IND without CO2 '!AN74+SUMIFS(Assumptions!$C$9:$C$11,Assumptions!$A$9:$A$11,input!$D74)*input!AN$301</f>
        <v>31.826603225760337</v>
      </c>
      <c r="AO74" s="11">
        <f>'Final Prices IND without CO2 '!AO74+SUMIFS(Assumptions!$C$9:$C$11,Assumptions!$A$9:$A$11,input!$D74)*input!AO$301</f>
        <v>32.135420912732485</v>
      </c>
      <c r="AP74" s="11">
        <f>'Final Prices IND without CO2 '!AP74+SUMIFS(Assumptions!$C$9:$C$11,Assumptions!$A$9:$A$11,input!$D74)*input!AP$301</f>
        <v>32.426697697929789</v>
      </c>
      <c r="AQ74" s="11">
        <f>'Final Prices IND without CO2 '!AQ74+SUMIFS(Assumptions!$C$9:$C$11,Assumptions!$A$9:$A$11,input!$D74)*input!AQ$301</f>
        <v>32.694368098756847</v>
      </c>
      <c r="AR74" s="11">
        <f>'Final Prices IND without CO2 '!AR74+SUMIFS(Assumptions!$C$9:$C$11,Assumptions!$A$9:$A$11,input!$D74)*input!AR$301</f>
        <v>32.93898592258531</v>
      </c>
      <c r="AS74" s="11">
        <f>'Final Prices IND without CO2 '!AS74+SUMIFS(Assumptions!$C$9:$C$11,Assumptions!$A$9:$A$11,input!$D74)*input!AS$301</f>
        <v>33.164212866836777</v>
      </c>
      <c r="AT74" s="11">
        <f>'Final Prices IND without CO2 '!AT74+SUMIFS(Assumptions!$C$9:$C$11,Assumptions!$A$9:$A$11,input!$D74)*input!AT$301</f>
        <v>33.373016354444665</v>
      </c>
      <c r="AU74" s="11">
        <f>'Final Prices IND without CO2 '!AU74+SUMIFS(Assumptions!$C$9:$C$11,Assumptions!$A$9:$A$11,input!$D74)*input!AU$301</f>
        <v>33.56071763039872</v>
      </c>
      <c r="AV74" s="11">
        <f>'Final Prices IND without CO2 '!AV74+SUMIFS(Assumptions!$C$9:$C$11,Assumptions!$A$9:$A$11,input!$D74)*input!AV$301</f>
        <v>33.730046606771133</v>
      </c>
      <c r="AW74" s="11">
        <f>'Final Prices IND without CO2 '!AW74+SUMIFS(Assumptions!$C$9:$C$11,Assumptions!$A$9:$A$11,input!$D74)*input!AW$301</f>
        <v>33.879386857975582</v>
      </c>
      <c r="AX74" s="11">
        <f>'Final Prices IND without CO2 '!AX74+SUMIFS(Assumptions!$C$9:$C$11,Assumptions!$A$9:$A$11,input!$D74)*input!AX$301</f>
        <v>34.011519534579257</v>
      </c>
      <c r="AY74" s="11">
        <f>'Final Prices IND without CO2 '!AY74+SUMIFS(Assumptions!$C$9:$C$11,Assumptions!$A$9:$A$11,input!$D74)*input!AY$301</f>
        <v>34.189640073187661</v>
      </c>
      <c r="AZ74" s="11">
        <f>'Final Prices IND without CO2 '!AZ74+SUMIFS(Assumptions!$C$9:$C$11,Assumptions!$A$9:$A$11,input!$D74)*input!AZ$301</f>
        <v>34.336057484598257</v>
      </c>
      <c r="BA74" s="11">
        <f>'Final Prices IND without CO2 '!BA74+SUMIFS(Assumptions!$C$9:$C$11,Assumptions!$A$9:$A$11,input!$D74)*input!BA$301</f>
        <v>34.486012602682308</v>
      </c>
      <c r="BB74" s="11">
        <f>'Final Prices IND without CO2 '!BB74+SUMIFS(Assumptions!$C$9:$C$11,Assumptions!$A$9:$A$11,input!$D74)*input!BB$301</f>
        <v>34.641860142434325</v>
      </c>
      <c r="BC74" s="11">
        <f>'Final Prices IND without CO2 '!BC74+SUMIFS(Assumptions!$C$9:$C$11,Assumptions!$A$9:$A$11,input!$D74)*input!BC$301</f>
        <v>34.800134091057771</v>
      </c>
      <c r="BD74" s="11">
        <f>'Final Prices IND without CO2 '!BD74+SUMIFS(Assumptions!$C$9:$C$11,Assumptions!$A$9:$A$11,input!$D74)*input!BD$301</f>
        <v>34.948778086864934</v>
      </c>
      <c r="BE74" s="11">
        <f>'Final Prices IND without CO2 '!BE74+SUMIFS(Assumptions!$C$9:$C$11,Assumptions!$A$9:$A$11,input!$D74)*input!BE$301</f>
        <v>35.104437289400209</v>
      </c>
      <c r="BF74" s="11">
        <f>'Final Prices IND without CO2 '!BF74+SUMIFS(Assumptions!$C$9:$C$11,Assumptions!$A$9:$A$11,input!$D74)*input!BF$301</f>
        <v>35.259374637847827</v>
      </c>
      <c r="BG74" s="11">
        <f>'Final Prices IND without CO2 '!BG74+SUMIFS(Assumptions!$C$9:$C$11,Assumptions!$A$9:$A$11,input!$D74)*input!BG$301</f>
        <v>35.412716506271863</v>
      </c>
      <c r="BH74" s="11">
        <f>'Final Prices IND without CO2 '!BH74+SUMIFS(Assumptions!$C$9:$C$11,Assumptions!$A$9:$A$11,input!$D74)*input!BH$301</f>
        <v>35.56581653671185</v>
      </c>
    </row>
    <row r="75" spans="1:60" x14ac:dyDescent="0.3">
      <c r="A75" s="9" t="s">
        <v>148</v>
      </c>
      <c r="B75" s="36" t="s">
        <v>47</v>
      </c>
      <c r="C75" s="9" t="s">
        <v>15</v>
      </c>
      <c r="D75" s="36" t="s">
        <v>83</v>
      </c>
      <c r="E75" s="36" t="s">
        <v>79</v>
      </c>
      <c r="F75" s="36" t="s">
        <v>90</v>
      </c>
      <c r="G75" s="36" t="s">
        <v>90</v>
      </c>
      <c r="H75" s="36" t="s">
        <v>80</v>
      </c>
      <c r="I75" s="9" t="s">
        <v>145</v>
      </c>
      <c r="J75" s="11">
        <f>'Final Prices IND without CO2 '!J75+SUMIFS(Assumptions!$C$9:$C$11,Assumptions!$A$9:$A$11,input!$D75)*input!J$301</f>
        <v>24.202449685803778</v>
      </c>
      <c r="K75" s="11">
        <f>'Final Prices IND without CO2 '!K75+SUMIFS(Assumptions!$C$9:$C$11,Assumptions!$A$9:$A$11,input!$D75)*input!K$301</f>
        <v>21.331975592194439</v>
      </c>
      <c r="L75" s="11">
        <f>'Final Prices IND without CO2 '!L75+SUMIFS(Assumptions!$C$9:$C$11,Assumptions!$A$9:$A$11,input!$D75)*input!L$301</f>
        <v>22.063155893096319</v>
      </c>
      <c r="M75" s="11">
        <f>'Final Prices IND without CO2 '!M75+SUMIFS(Assumptions!$C$9:$C$11,Assumptions!$A$9:$A$11,input!$D75)*input!M$301</f>
        <v>21.780232174634214</v>
      </c>
      <c r="N75" s="11">
        <f>'Final Prices IND without CO2 '!N75+SUMIFS(Assumptions!$C$9:$C$11,Assumptions!$A$9:$A$11,input!$D75)*input!N$301</f>
        <v>19.768606451325315</v>
      </c>
      <c r="O75" s="11">
        <f>'Final Prices IND without CO2 '!O75+SUMIFS(Assumptions!$C$9:$C$11,Assumptions!$A$9:$A$11,input!$D75)*input!O$301</f>
        <v>27.067320462692834</v>
      </c>
      <c r="P75" s="11">
        <f>'Final Prices IND without CO2 '!P75+SUMIFS(Assumptions!$C$9:$C$11,Assumptions!$A$9:$A$11,input!$D75)*input!P$301</f>
        <v>30.313759597868</v>
      </c>
      <c r="Q75" s="11">
        <f>'Final Prices IND without CO2 '!Q75+SUMIFS(Assumptions!$C$9:$C$11,Assumptions!$A$9:$A$11,input!$D75)*input!Q$301</f>
        <v>30.98018656992118</v>
      </c>
      <c r="R75" s="11">
        <f>'Final Prices IND without CO2 '!R75+SUMIFS(Assumptions!$C$9:$C$11,Assumptions!$A$9:$A$11,input!$D75)*input!R$301</f>
        <v>39.316626082701596</v>
      </c>
      <c r="S75" s="11">
        <f>'Final Prices IND without CO2 '!S75+SUMIFS(Assumptions!$C$9:$C$11,Assumptions!$A$9:$A$11,input!$D75)*input!S$301</f>
        <v>30.962833798453076</v>
      </c>
      <c r="T75" s="11">
        <f>'Final Prices IND without CO2 '!T75+SUMIFS(Assumptions!$C$9:$C$11,Assumptions!$A$9:$A$11,input!$D75)*input!T$301</f>
        <v>39.577705621137007</v>
      </c>
      <c r="U75" s="11">
        <f>'Final Prices IND without CO2 '!U75+SUMIFS(Assumptions!$C$9:$C$11,Assumptions!$A$9:$A$11,input!$D75)*input!U$301</f>
        <v>49.261523925584633</v>
      </c>
      <c r="V75" s="11">
        <f>'Final Prices IND without CO2 '!V75+SUMIFS(Assumptions!$C$9:$C$11,Assumptions!$A$9:$A$11,input!$D75)*input!V$301</f>
        <v>55.620745581791603</v>
      </c>
      <c r="W75" s="11">
        <f>'Final Prices IND without CO2 '!W75+SUMIFS(Assumptions!$C$9:$C$11,Assumptions!$A$9:$A$11,input!$D75)*input!W$301</f>
        <v>50.615959394246431</v>
      </c>
      <c r="X75" s="11">
        <f>'Final Prices IND without CO2 '!X75+SUMIFS(Assumptions!$C$9:$C$11,Assumptions!$A$9:$A$11,input!$D75)*input!X$301</f>
        <v>47.278361300178261</v>
      </c>
      <c r="Y75" s="11">
        <f>'Final Prices IND without CO2 '!Y75+SUMIFS(Assumptions!$C$9:$C$11,Assumptions!$A$9:$A$11,input!$D75)*input!Y$301</f>
        <v>33.879981769305843</v>
      </c>
      <c r="Z75" s="11">
        <f>'Final Prices IND without CO2 '!Z75+SUMIFS(Assumptions!$C$9:$C$11,Assumptions!$A$9:$A$11,input!$D75)*input!Z$301</f>
        <v>31.209362223780506</v>
      </c>
      <c r="AA75" s="11">
        <f>'Final Prices IND without CO2 '!AA75+SUMIFS(Assumptions!$C$9:$C$11,Assumptions!$A$9:$A$11,input!$D75)*input!AA$301</f>
        <v>40.733433470605988</v>
      </c>
      <c r="AB75" s="11">
        <f>'Final Prices IND without CO2 '!AB75+SUMIFS(Assumptions!$C$9:$C$11,Assumptions!$A$9:$A$11,input!$D75)*input!AB$301</f>
        <v>51.70142136416252</v>
      </c>
      <c r="AC75" s="11">
        <f>'Final Prices IND without CO2 '!AC75+SUMIFS(Assumptions!$C$9:$C$11,Assumptions!$A$9:$A$11,input!$D75)*input!AC$301</f>
        <v>50.304776943754334</v>
      </c>
      <c r="AD75" s="11">
        <f>'Final Prices IND without CO2 '!AD75+SUMIFS(Assumptions!$C$9:$C$11,Assumptions!$A$9:$A$11,input!$D75)*input!AD$301</f>
        <v>44.981549086579136</v>
      </c>
      <c r="AE75" s="11">
        <f>'Final Prices IND without CO2 '!AE75+SUMIFS(Assumptions!$C$9:$C$11,Assumptions!$A$9:$A$11,input!$D75)*input!AE$301</f>
        <v>44.726939913815706</v>
      </c>
      <c r="AF75" s="11">
        <f>'Final Prices IND without CO2 '!AF75+SUMIFS(Assumptions!$C$9:$C$11,Assumptions!$A$9:$A$11,input!$D75)*input!AF$301</f>
        <v>48.05013655545315</v>
      </c>
      <c r="AG75" s="11">
        <f>'Final Prices IND without CO2 '!AG75+SUMIFS(Assumptions!$C$9:$C$11,Assumptions!$A$9:$A$11,input!$D75)*input!AG$301</f>
        <v>51.241570820322245</v>
      </c>
      <c r="AH75" s="11">
        <f>'Final Prices IND without CO2 '!AH75+SUMIFS(Assumptions!$C$9:$C$11,Assumptions!$A$9:$A$11,input!$D75)*input!AH$301</f>
        <v>54.306055755594791</v>
      </c>
      <c r="AI75" s="11">
        <f>'Final Prices IND without CO2 '!AI75+SUMIFS(Assumptions!$C$9:$C$11,Assumptions!$A$9:$A$11,input!$D75)*input!AI$301</f>
        <v>56.967439265289485</v>
      </c>
      <c r="AJ75" s="11">
        <f>'Final Prices IND without CO2 '!AJ75+SUMIFS(Assumptions!$C$9:$C$11,Assumptions!$A$9:$A$11,input!$D75)*input!AJ$301</f>
        <v>57.946653747429586</v>
      </c>
      <c r="AK75" s="11">
        <f>'Final Prices IND without CO2 '!AK75+SUMIFS(Assumptions!$C$9:$C$11,Assumptions!$A$9:$A$11,input!$D75)*input!AK$301</f>
        <v>58.609612582527944</v>
      </c>
      <c r="AL75" s="11">
        <f>'Final Prices IND without CO2 '!AL75+SUMIFS(Assumptions!$C$9:$C$11,Assumptions!$A$9:$A$11,input!$D75)*input!AL$301</f>
        <v>59.24432219180111</v>
      </c>
      <c r="AM75" s="11">
        <f>'Final Prices IND without CO2 '!AM75+SUMIFS(Assumptions!$C$9:$C$11,Assumptions!$A$9:$A$11,input!$D75)*input!AM$301</f>
        <v>59.883264055469631</v>
      </c>
      <c r="AN75" s="11">
        <f>'Final Prices IND without CO2 '!AN75+SUMIFS(Assumptions!$C$9:$C$11,Assumptions!$A$9:$A$11,input!$D75)*input!AN$301</f>
        <v>60.505733786124893</v>
      </c>
      <c r="AO75" s="11">
        <f>'Final Prices IND without CO2 '!AO75+SUMIFS(Assumptions!$C$9:$C$11,Assumptions!$A$9:$A$11,input!$D75)*input!AO$301</f>
        <v>61.092828821804346</v>
      </c>
      <c r="AP75" s="11">
        <f>'Final Prices IND without CO2 '!AP75+SUMIFS(Assumptions!$C$9:$C$11,Assumptions!$A$9:$A$11,input!$D75)*input!AP$301</f>
        <v>61.646576750799852</v>
      </c>
      <c r="AQ75" s="11">
        <f>'Final Prices IND without CO2 '!AQ75+SUMIFS(Assumptions!$C$9:$C$11,Assumptions!$A$9:$A$11,input!$D75)*input!AQ$301</f>
        <v>62.15544645015121</v>
      </c>
      <c r="AR75" s="11">
        <f>'Final Prices IND without CO2 '!AR75+SUMIFS(Assumptions!$C$9:$C$11,Assumptions!$A$9:$A$11,input!$D75)*input!AR$301</f>
        <v>62.620490766156841</v>
      </c>
      <c r="AS75" s="11">
        <f>'Final Prices IND without CO2 '!AS75+SUMIFS(Assumptions!$C$9:$C$11,Assumptions!$A$9:$A$11,input!$D75)*input!AS$301</f>
        <v>63.048670972309388</v>
      </c>
      <c r="AT75" s="11">
        <f>'Final Prices IND without CO2 '!AT75+SUMIFS(Assumptions!$C$9:$C$11,Assumptions!$A$9:$A$11,input!$D75)*input!AT$301</f>
        <v>63.4456284529805</v>
      </c>
      <c r="AU75" s="11">
        <f>'Final Prices IND without CO2 '!AU75+SUMIFS(Assumptions!$C$9:$C$11,Assumptions!$A$9:$A$11,input!$D75)*input!AU$301</f>
        <v>63.802468400794965</v>
      </c>
      <c r="AV75" s="11">
        <f>'Final Prices IND without CO2 '!AV75+SUMIFS(Assumptions!$C$9:$C$11,Assumptions!$A$9:$A$11,input!$D75)*input!AV$301</f>
        <v>64.124380666894837</v>
      </c>
      <c r="AW75" s="11">
        <f>'Final Prices IND without CO2 '!AW75+SUMIFS(Assumptions!$C$9:$C$11,Assumptions!$A$9:$A$11,input!$D75)*input!AW$301</f>
        <v>64.408292255537617</v>
      </c>
      <c r="AX75" s="11">
        <f>'Final Prices IND without CO2 '!AX75+SUMIFS(Assumptions!$C$9:$C$11,Assumptions!$A$9:$A$11,input!$D75)*input!AX$301</f>
        <v>64.659490427655442</v>
      </c>
      <c r="AY75" s="11">
        <f>'Final Prices IND without CO2 '!AY75+SUMIFS(Assumptions!$C$9:$C$11,Assumptions!$A$9:$A$11,input!$D75)*input!AY$301</f>
        <v>64.998116382000489</v>
      </c>
      <c r="AZ75" s="11">
        <f>'Final Prices IND without CO2 '!AZ75+SUMIFS(Assumptions!$C$9:$C$11,Assumptions!$A$9:$A$11,input!$D75)*input!AZ$301</f>
        <v>65.276471343528215</v>
      </c>
      <c r="BA75" s="11">
        <f>'Final Prices IND without CO2 '!BA75+SUMIFS(Assumptions!$C$9:$C$11,Assumptions!$A$9:$A$11,input!$D75)*input!BA$301</f>
        <v>65.561551859042197</v>
      </c>
      <c r="BB75" s="11">
        <f>'Final Prices IND without CO2 '!BB75+SUMIFS(Assumptions!$C$9:$C$11,Assumptions!$A$9:$A$11,input!$D75)*input!BB$301</f>
        <v>65.857834490417417</v>
      </c>
      <c r="BC75" s="11">
        <f>'Final Prices IND without CO2 '!BC75+SUMIFS(Assumptions!$C$9:$C$11,Assumptions!$A$9:$A$11,input!$D75)*input!BC$301</f>
        <v>66.158729981298507</v>
      </c>
      <c r="BD75" s="11">
        <f>'Final Prices IND without CO2 '!BD75+SUMIFS(Assumptions!$C$9:$C$11,Assumptions!$A$9:$A$11,input!$D75)*input!BD$301</f>
        <v>66.441317914902925</v>
      </c>
      <c r="BE75" s="11">
        <f>'Final Prices IND without CO2 '!BE75+SUMIFS(Assumptions!$C$9:$C$11,Assumptions!$A$9:$A$11,input!$D75)*input!BE$301</f>
        <v>66.73724249733948</v>
      </c>
      <c r="BF75" s="11">
        <f>'Final Prices IND without CO2 '!BF75+SUMIFS(Assumptions!$C$9:$C$11,Assumptions!$A$9:$A$11,input!$D75)*input!BF$301</f>
        <v>67.031794758924093</v>
      </c>
      <c r="BG75" s="11">
        <f>'Final Prices IND without CO2 '!BG75+SUMIFS(Assumptions!$C$9:$C$11,Assumptions!$A$9:$A$11,input!$D75)*input!BG$301</f>
        <v>67.323313844492759</v>
      </c>
      <c r="BH75" s="11">
        <f>'Final Prices IND without CO2 '!BH75+SUMIFS(Assumptions!$C$9:$C$11,Assumptions!$A$9:$A$11,input!$D75)*input!BH$301</f>
        <v>67.614373170514568</v>
      </c>
    </row>
    <row r="76" spans="1:60" x14ac:dyDescent="0.3">
      <c r="A76" s="9" t="s">
        <v>148</v>
      </c>
      <c r="B76" s="36" t="s">
        <v>47</v>
      </c>
      <c r="C76" s="9" t="s">
        <v>17</v>
      </c>
      <c r="D76" s="36" t="s">
        <v>83</v>
      </c>
      <c r="E76" s="36" t="s">
        <v>79</v>
      </c>
      <c r="F76" s="36" t="s">
        <v>90</v>
      </c>
      <c r="G76" s="36" t="s">
        <v>90</v>
      </c>
      <c r="H76" s="36" t="s">
        <v>80</v>
      </c>
      <c r="I76" s="9" t="s">
        <v>145</v>
      </c>
      <c r="J76" s="11">
        <f>'Final Prices IND without CO2 '!J76+SUMIFS(Assumptions!$C$9:$C$11,Assumptions!$A$9:$A$11,input!$D76)*input!J$301</f>
        <v>21.375979138813364</v>
      </c>
      <c r="K76" s="11">
        <f>'Final Prices IND without CO2 '!K76+SUMIFS(Assumptions!$C$9:$C$11,Assumptions!$A$9:$A$11,input!$D76)*input!K$301</f>
        <v>18.752593802203485</v>
      </c>
      <c r="L76" s="11">
        <f>'Final Prices IND without CO2 '!L76+SUMIFS(Assumptions!$C$9:$C$11,Assumptions!$A$9:$A$11,input!$D76)*input!L$301</f>
        <v>20.137488550349417</v>
      </c>
      <c r="M76" s="11">
        <f>'Final Prices IND without CO2 '!M76+SUMIFS(Assumptions!$C$9:$C$11,Assumptions!$A$9:$A$11,input!$D76)*input!M$301</f>
        <v>20.27644204982991</v>
      </c>
      <c r="N76" s="11">
        <f>'Final Prices IND without CO2 '!N76+SUMIFS(Assumptions!$C$9:$C$11,Assumptions!$A$9:$A$11,input!$D76)*input!N$301</f>
        <v>18.717117803218233</v>
      </c>
      <c r="O76" s="11">
        <f>'Final Prices IND without CO2 '!O76+SUMIFS(Assumptions!$C$9:$C$11,Assumptions!$A$9:$A$11,input!$D76)*input!O$301</f>
        <v>25.710941343543688</v>
      </c>
      <c r="P76" s="11">
        <f>'Final Prices IND without CO2 '!P76+SUMIFS(Assumptions!$C$9:$C$11,Assumptions!$A$9:$A$11,input!$D76)*input!P$301</f>
        <v>30.719588566516428</v>
      </c>
      <c r="Q76" s="11">
        <f>'Final Prices IND without CO2 '!Q76+SUMIFS(Assumptions!$C$9:$C$11,Assumptions!$A$9:$A$11,input!$D76)*input!Q$301</f>
        <v>29.182082234384328</v>
      </c>
      <c r="R76" s="11">
        <f>'Final Prices IND without CO2 '!R76+SUMIFS(Assumptions!$C$9:$C$11,Assumptions!$A$9:$A$11,input!$D76)*input!R$301</f>
        <v>40.028098468076379</v>
      </c>
      <c r="S76" s="11">
        <f>'Final Prices IND without CO2 '!S76+SUMIFS(Assumptions!$C$9:$C$11,Assumptions!$A$9:$A$11,input!$D76)*input!S$301</f>
        <v>31.002993820009188</v>
      </c>
      <c r="T76" s="11">
        <f>'Final Prices IND without CO2 '!T76+SUMIFS(Assumptions!$C$9:$C$11,Assumptions!$A$9:$A$11,input!$D76)*input!T$301</f>
        <v>38.363545684494383</v>
      </c>
      <c r="U76" s="11">
        <f>'Final Prices IND without CO2 '!U76+SUMIFS(Assumptions!$C$9:$C$11,Assumptions!$A$9:$A$11,input!$D76)*input!U$301</f>
        <v>48.966553076173938</v>
      </c>
      <c r="V76" s="11">
        <f>'Final Prices IND without CO2 '!V76+SUMIFS(Assumptions!$C$9:$C$11,Assumptions!$A$9:$A$11,input!$D76)*input!V$301</f>
        <v>53.119573835960388</v>
      </c>
      <c r="W76" s="11">
        <f>'Final Prices IND without CO2 '!W76+SUMIFS(Assumptions!$C$9:$C$11,Assumptions!$A$9:$A$11,input!$D76)*input!W$301</f>
        <v>46.692946030644961</v>
      </c>
      <c r="X76" s="11">
        <f>'Final Prices IND without CO2 '!X76+SUMIFS(Assumptions!$C$9:$C$11,Assumptions!$A$9:$A$11,input!$D76)*input!X$301</f>
        <v>41.285360167553257</v>
      </c>
      <c r="Y76" s="11">
        <f>'Final Prices IND without CO2 '!Y76+SUMIFS(Assumptions!$C$9:$C$11,Assumptions!$A$9:$A$11,input!$D76)*input!Y$301</f>
        <v>25.389880050654195</v>
      </c>
      <c r="Z76" s="11">
        <f>'Final Prices IND without CO2 '!Z76+SUMIFS(Assumptions!$C$9:$C$11,Assumptions!$A$9:$A$11,input!$D76)*input!Z$301</f>
        <v>21.004391688435252</v>
      </c>
      <c r="AA76" s="11">
        <f>'Final Prices IND without CO2 '!AA76+SUMIFS(Assumptions!$C$9:$C$11,Assumptions!$A$9:$A$11,input!$D76)*input!AA$301</f>
        <v>26.335905349344394</v>
      </c>
      <c r="AB76" s="11">
        <f>'Final Prices IND without CO2 '!AB76+SUMIFS(Assumptions!$C$9:$C$11,Assumptions!$A$9:$A$11,input!$D76)*input!AB$301</f>
        <v>33.427178203765095</v>
      </c>
      <c r="AC76" s="11">
        <f>'Final Prices IND without CO2 '!AC76+SUMIFS(Assumptions!$C$9:$C$11,Assumptions!$A$9:$A$11,input!$D76)*input!AC$301</f>
        <v>32.524187904921213</v>
      </c>
      <c r="AD76" s="11">
        <f>'Final Prices IND without CO2 '!AD76+SUMIFS(Assumptions!$C$9:$C$11,Assumptions!$A$9:$A$11,input!$D76)*input!AD$301</f>
        <v>29.082493624454418</v>
      </c>
      <c r="AE76" s="11">
        <f>'Final Prices IND without CO2 '!AE76+SUMIFS(Assumptions!$C$9:$C$11,Assumptions!$A$9:$A$11,input!$D76)*input!AE$301</f>
        <v>28.917877914369207</v>
      </c>
      <c r="AF76" s="11">
        <f>'Final Prices IND without CO2 '!AF76+SUMIFS(Assumptions!$C$9:$C$11,Assumptions!$A$9:$A$11,input!$D76)*input!AF$301</f>
        <v>31.066466549171587</v>
      </c>
      <c r="AG76" s="11">
        <f>'Final Prices IND without CO2 '!AG76+SUMIFS(Assumptions!$C$9:$C$11,Assumptions!$A$9:$A$11,input!$D76)*input!AG$301</f>
        <v>33.129865176957246</v>
      </c>
      <c r="AH76" s="11">
        <f>'Final Prices IND without CO2 '!AH76+SUMIFS(Assumptions!$C$9:$C$11,Assumptions!$A$9:$A$11,input!$D76)*input!AH$301</f>
        <v>35.111185638392648</v>
      </c>
      <c r="AI76" s="11">
        <f>'Final Prices IND without CO2 '!AI76+SUMIFS(Assumptions!$C$9:$C$11,Assumptions!$A$9:$A$11,input!$D76)*input!AI$301</f>
        <v>36.831883802965578</v>
      </c>
      <c r="AJ76" s="11">
        <f>'Final Prices IND without CO2 '!AJ76+SUMIFS(Assumptions!$C$9:$C$11,Assumptions!$A$9:$A$11,input!$D76)*input!AJ$301</f>
        <v>37.464987809210434</v>
      </c>
      <c r="AK76" s="11">
        <f>'Final Prices IND without CO2 '!AK76+SUMIFS(Assumptions!$C$9:$C$11,Assumptions!$A$9:$A$11,input!$D76)*input!AK$301</f>
        <v>37.89361902548788</v>
      </c>
      <c r="AL76" s="11">
        <f>'Final Prices IND without CO2 '!AL76+SUMIFS(Assumptions!$C$9:$C$11,Assumptions!$A$9:$A$11,input!$D76)*input!AL$301</f>
        <v>38.303985910130685</v>
      </c>
      <c r="AM76" s="11">
        <f>'Final Prices IND without CO2 '!AM76+SUMIFS(Assumptions!$C$9:$C$11,Assumptions!$A$9:$A$11,input!$D76)*input!AM$301</f>
        <v>38.717089128091693</v>
      </c>
      <c r="AN76" s="11">
        <f>'Final Prices IND without CO2 '!AN76+SUMIFS(Assumptions!$C$9:$C$11,Assumptions!$A$9:$A$11,input!$D76)*input!AN$301</f>
        <v>39.119542408176684</v>
      </c>
      <c r="AO76" s="11">
        <f>'Final Prices IND without CO2 '!AO76+SUMIFS(Assumptions!$C$9:$C$11,Assumptions!$A$9:$A$11,input!$D76)*input!AO$301</f>
        <v>39.499124436337439</v>
      </c>
      <c r="AP76" s="11">
        <f>'Final Prices IND without CO2 '!AP76+SUMIFS(Assumptions!$C$9:$C$11,Assumptions!$A$9:$A$11,input!$D76)*input!AP$301</f>
        <v>39.857146135047053</v>
      </c>
      <c r="AQ76" s="11">
        <f>'Final Prices IND without CO2 '!AQ76+SUMIFS(Assumptions!$C$9:$C$11,Assumptions!$A$9:$A$11,input!$D76)*input!AQ$301</f>
        <v>40.186152140566755</v>
      </c>
      <c r="AR76" s="11">
        <f>'Final Prices IND without CO2 '!AR76+SUMIFS(Assumptions!$C$9:$C$11,Assumptions!$A$9:$A$11,input!$D76)*input!AR$301</f>
        <v>40.486823163018443</v>
      </c>
      <c r="AS76" s="11">
        <f>'Final Prices IND without CO2 '!AS76+SUMIFS(Assumptions!$C$9:$C$11,Assumptions!$A$9:$A$11,input!$D76)*input!AS$301</f>
        <v>40.763659963182455</v>
      </c>
      <c r="AT76" s="11">
        <f>'Final Prices IND without CO2 '!AT76+SUMIFS(Assumptions!$C$9:$C$11,Assumptions!$A$9:$A$11,input!$D76)*input!AT$301</f>
        <v>41.020309937121247</v>
      </c>
      <c r="AU76" s="11">
        <f>'Final Prices IND without CO2 '!AU76+SUMIFS(Assumptions!$C$9:$C$11,Assumptions!$A$9:$A$11,input!$D76)*input!AU$301</f>
        <v>41.251022211776132</v>
      </c>
      <c r="AV76" s="11">
        <f>'Final Prices IND without CO2 '!AV76+SUMIFS(Assumptions!$C$9:$C$11,Assumptions!$A$9:$A$11,input!$D76)*input!AV$301</f>
        <v>41.459152247681821</v>
      </c>
      <c r="AW76" s="11">
        <f>'Final Prices IND without CO2 '!AW76+SUMIFS(Assumptions!$C$9:$C$11,Assumptions!$A$9:$A$11,input!$D76)*input!AW$301</f>
        <v>41.642713221776333</v>
      </c>
      <c r="AX76" s="11">
        <f>'Final Prices IND without CO2 '!AX76+SUMIFS(Assumptions!$C$9:$C$11,Assumptions!$A$9:$A$11,input!$D76)*input!AX$301</f>
        <v>41.805123574186155</v>
      </c>
      <c r="AY76" s="11">
        <f>'Final Prices IND without CO2 '!AY76+SUMIFS(Assumptions!$C$9:$C$11,Assumptions!$A$9:$A$11,input!$D76)*input!AY$301</f>
        <v>42.024059723747371</v>
      </c>
      <c r="AZ76" s="11">
        <f>'Final Prices IND without CO2 '!AZ76+SUMIFS(Assumptions!$C$9:$C$11,Assumptions!$A$9:$A$11,input!$D76)*input!AZ$301</f>
        <v>42.204028100967605</v>
      </c>
      <c r="BA76" s="11">
        <f>'Final Prices IND without CO2 '!BA76+SUMIFS(Assumptions!$C$9:$C$11,Assumptions!$A$9:$A$11,input!$D76)*input!BA$301</f>
        <v>42.388344836234637</v>
      </c>
      <c r="BB76" s="11">
        <f>'Final Prices IND without CO2 '!BB76+SUMIFS(Assumptions!$C$9:$C$11,Assumptions!$A$9:$A$11,input!$D76)*input!BB$301</f>
        <v>42.579904218091826</v>
      </c>
      <c r="BC76" s="11">
        <f>'Final Prices IND without CO2 '!BC76+SUMIFS(Assumptions!$C$9:$C$11,Assumptions!$A$9:$A$11,input!$D76)*input!BC$301</f>
        <v>42.774446010735062</v>
      </c>
      <c r="BD76" s="11">
        <f>'Final Prices IND without CO2 '!BD76+SUMIFS(Assumptions!$C$9:$C$11,Assumptions!$A$9:$A$11,input!$D76)*input!BD$301</f>
        <v>42.95715118528517</v>
      </c>
      <c r="BE76" s="11">
        <f>'Final Prices IND without CO2 '!BE76+SUMIFS(Assumptions!$C$9:$C$11,Assumptions!$A$9:$A$11,input!$D76)*input!BE$301</f>
        <v>43.148479073203532</v>
      </c>
      <c r="BF76" s="11">
        <f>'Final Prices IND without CO2 '!BF76+SUMIFS(Assumptions!$C$9:$C$11,Assumptions!$A$9:$A$11,input!$D76)*input!BF$301</f>
        <v>43.338919697049391</v>
      </c>
      <c r="BG76" s="11">
        <f>'Final Prices IND without CO2 '!BG76+SUMIFS(Assumptions!$C$9:$C$11,Assumptions!$A$9:$A$11,input!$D76)*input!BG$301</f>
        <v>43.527399242988054</v>
      </c>
      <c r="BH76" s="11">
        <f>'Final Prices IND without CO2 '!BH76+SUMIFS(Assumptions!$C$9:$C$11,Assumptions!$A$9:$A$11,input!$D76)*input!BH$301</f>
        <v>43.715581534733303</v>
      </c>
    </row>
    <row r="77" spans="1:60" x14ac:dyDescent="0.3">
      <c r="A77" s="9" t="s">
        <v>148</v>
      </c>
      <c r="B77" s="36" t="s">
        <v>47</v>
      </c>
      <c r="C77" s="9" t="s">
        <v>19</v>
      </c>
      <c r="D77" s="36" t="s">
        <v>83</v>
      </c>
      <c r="E77" s="36" t="s">
        <v>79</v>
      </c>
      <c r="F77" s="36" t="s">
        <v>90</v>
      </c>
      <c r="G77" s="36" t="s">
        <v>90</v>
      </c>
      <c r="H77" s="36" t="s">
        <v>80</v>
      </c>
      <c r="I77" s="9" t="s">
        <v>145</v>
      </c>
      <c r="J77" s="11">
        <f>'Final Prices IND without CO2 '!J77+SUMIFS(Assumptions!$C$9:$C$11,Assumptions!$A$9:$A$11,input!$D77)*input!J$301</f>
        <v>31.750607598229749</v>
      </c>
      <c r="K77" s="11">
        <f>'Final Prices IND without CO2 '!K77+SUMIFS(Assumptions!$C$9:$C$11,Assumptions!$A$9:$A$11,input!$D77)*input!K$301</f>
        <v>29.018780572717766</v>
      </c>
      <c r="L77" s="11">
        <f>'Final Prices IND without CO2 '!L77+SUMIFS(Assumptions!$C$9:$C$11,Assumptions!$A$9:$A$11,input!$D77)*input!L$301</f>
        <v>26.380563957163901</v>
      </c>
      <c r="M77" s="11">
        <f>'Final Prices IND without CO2 '!M77+SUMIFS(Assumptions!$C$9:$C$11,Assumptions!$A$9:$A$11,input!$D77)*input!M$301</f>
        <v>27.07883352751653</v>
      </c>
      <c r="N77" s="11">
        <f>'Final Prices IND without CO2 '!N77+SUMIFS(Assumptions!$C$9:$C$11,Assumptions!$A$9:$A$11,input!$D77)*input!N$301</f>
        <v>24.954134623828917</v>
      </c>
      <c r="O77" s="11">
        <f>'Final Prices IND without CO2 '!O77+SUMIFS(Assumptions!$C$9:$C$11,Assumptions!$A$9:$A$11,input!$D77)*input!O$301</f>
        <v>31.126897160986307</v>
      </c>
      <c r="P77" s="11">
        <f>'Final Prices IND without CO2 '!P77+SUMIFS(Assumptions!$C$9:$C$11,Assumptions!$A$9:$A$11,input!$D77)*input!P$301</f>
        <v>33.729594001643036</v>
      </c>
      <c r="Q77" s="11">
        <f>'Final Prices IND without CO2 '!Q77+SUMIFS(Assumptions!$C$9:$C$11,Assumptions!$A$9:$A$11,input!$D77)*input!Q$301</f>
        <v>35.170618223997863</v>
      </c>
      <c r="R77" s="11">
        <f>'Final Prices IND without CO2 '!R77+SUMIFS(Assumptions!$C$9:$C$11,Assumptions!$A$9:$A$11,input!$D77)*input!R$301</f>
        <v>42.968368875582669</v>
      </c>
      <c r="S77" s="11">
        <f>'Final Prices IND without CO2 '!S77+SUMIFS(Assumptions!$C$9:$C$11,Assumptions!$A$9:$A$11,input!$D77)*input!S$301</f>
        <v>33.788945382966091</v>
      </c>
      <c r="T77" s="11">
        <f>'Final Prices IND without CO2 '!T77+SUMIFS(Assumptions!$C$9:$C$11,Assumptions!$A$9:$A$11,input!$D77)*input!T$301</f>
        <v>41.067898947712266</v>
      </c>
      <c r="U77" s="11">
        <f>'Final Prices IND without CO2 '!U77+SUMIFS(Assumptions!$C$9:$C$11,Assumptions!$A$9:$A$11,input!$D77)*input!U$301</f>
        <v>51.123427275091267</v>
      </c>
      <c r="V77" s="11">
        <f>'Final Prices IND without CO2 '!V77+SUMIFS(Assumptions!$C$9:$C$11,Assumptions!$A$9:$A$11,input!$D77)*input!V$301</f>
        <v>57.358605507403098</v>
      </c>
      <c r="W77" s="11">
        <f>'Final Prices IND without CO2 '!W77+SUMIFS(Assumptions!$C$9:$C$11,Assumptions!$A$9:$A$11,input!$D77)*input!W$301</f>
        <v>52.330355431091768</v>
      </c>
      <c r="X77" s="11">
        <f>'Final Prices IND without CO2 '!X77+SUMIFS(Assumptions!$C$9:$C$11,Assumptions!$A$9:$A$11,input!$D77)*input!X$301</f>
        <v>49.613140804964381</v>
      </c>
      <c r="Y77" s="11">
        <f>'Final Prices IND without CO2 '!Y77+SUMIFS(Assumptions!$C$9:$C$11,Assumptions!$A$9:$A$11,input!$D77)*input!Y$301</f>
        <v>33.945024019172926</v>
      </c>
      <c r="Z77" s="11">
        <f>'Final Prices IND without CO2 '!Z77+SUMIFS(Assumptions!$C$9:$C$11,Assumptions!$A$9:$A$11,input!$D77)*input!Z$301</f>
        <v>30.08277162125696</v>
      </c>
      <c r="AA77" s="11">
        <f>'Final Prices IND without CO2 '!AA77+SUMIFS(Assumptions!$C$9:$C$11,Assumptions!$A$9:$A$11,input!$D77)*input!AA$301</f>
        <v>37.186008675728203</v>
      </c>
      <c r="AB77" s="11">
        <f>'Final Prices IND without CO2 '!AB77+SUMIFS(Assumptions!$C$9:$C$11,Assumptions!$A$9:$A$11,input!$D77)*input!AB$301</f>
        <v>47.198807946857443</v>
      </c>
      <c r="AC77" s="11">
        <f>'Final Prices IND without CO2 '!AC77+SUMIFS(Assumptions!$C$9:$C$11,Assumptions!$A$9:$A$11,input!$D77)*input!AC$301</f>
        <v>45.923795577186127</v>
      </c>
      <c r="AD77" s="11">
        <f>'Final Prices IND without CO2 '!AD77+SUMIFS(Assumptions!$C$9:$C$11,Assumptions!$A$9:$A$11,input!$D77)*input!AD$301</f>
        <v>41.06416110952852</v>
      </c>
      <c r="AE77" s="11">
        <f>'Final Prices IND without CO2 '!AE77+SUMIFS(Assumptions!$C$9:$C$11,Assumptions!$A$9:$A$11,input!$D77)*input!AE$301</f>
        <v>40.831725537552174</v>
      </c>
      <c r="AF77" s="11">
        <f>'Final Prices IND without CO2 '!AF77+SUMIFS(Assumptions!$C$9:$C$11,Assumptions!$A$9:$A$11,input!$D77)*input!AF$301</f>
        <v>43.865509056838754</v>
      </c>
      <c r="AG77" s="11">
        <f>'Final Prices IND without CO2 '!AG77+SUMIFS(Assumptions!$C$9:$C$11,Assumptions!$A$9:$A$11,input!$D77)*input!AG$301</f>
        <v>46.779005223251481</v>
      </c>
      <c r="AH77" s="11">
        <f>'Final Prices IND without CO2 '!AH77+SUMIFS(Assumptions!$C$9:$C$11,Assumptions!$A$9:$A$11,input!$D77)*input!AH$301</f>
        <v>49.576607921583204</v>
      </c>
      <c r="AI77" s="11">
        <f>'Final Prices IND without CO2 '!AI77+SUMIFS(Assumptions!$C$9:$C$11,Assumptions!$A$9:$A$11,input!$D77)*input!AI$301</f>
        <v>52.006214803418075</v>
      </c>
      <c r="AJ77" s="11">
        <f>'Final Prices IND without CO2 '!AJ77+SUMIFS(Assumptions!$C$9:$C$11,Assumptions!$A$9:$A$11,input!$D77)*input!AJ$301</f>
        <v>52.900150696510337</v>
      </c>
      <c r="AK77" s="11">
        <f>'Final Prices IND without CO2 '!AK77+SUMIFS(Assumptions!$C$9:$C$11,Assumptions!$A$9:$A$11,input!$D77)*input!AK$301</f>
        <v>53.505373259234105</v>
      </c>
      <c r="AL77" s="11">
        <f>'Final Prices IND without CO2 '!AL77+SUMIFS(Assumptions!$C$9:$C$11,Assumptions!$A$9:$A$11,input!$D77)*input!AL$301</f>
        <v>54.084806786585332</v>
      </c>
      <c r="AM77" s="11">
        <f>'Final Prices IND without CO2 '!AM77+SUMIFS(Assumptions!$C$9:$C$11,Assumptions!$A$9:$A$11,input!$D77)*input!AM$301</f>
        <v>54.668103986484013</v>
      </c>
      <c r="AN77" s="11">
        <f>'Final Prices IND without CO2 '!AN77+SUMIFS(Assumptions!$C$9:$C$11,Assumptions!$A$9:$A$11,input!$D77)*input!AN$301</f>
        <v>55.236363591244029</v>
      </c>
      <c r="AO77" s="11">
        <f>'Final Prices IND without CO2 '!AO77+SUMIFS(Assumptions!$C$9:$C$11,Assumptions!$A$9:$A$11,input!$D77)*input!AO$301</f>
        <v>55.772329239855672</v>
      </c>
      <c r="AP77" s="11">
        <f>'Final Prices IND without CO2 '!AP77+SUMIFS(Assumptions!$C$9:$C$11,Assumptions!$A$9:$A$11,input!$D77)*input!AP$301</f>
        <v>56.277851940431674</v>
      </c>
      <c r="AQ77" s="11">
        <f>'Final Prices IND without CO2 '!AQ77+SUMIFS(Assumptions!$C$9:$C$11,Assumptions!$A$9:$A$11,input!$D77)*input!AQ$301</f>
        <v>56.742404801376971</v>
      </c>
      <c r="AR77" s="11">
        <f>'Final Prices IND without CO2 '!AR77+SUMIFS(Assumptions!$C$9:$C$11,Assumptions!$A$9:$A$11,input!$D77)*input!AR$301</f>
        <v>57.166948977896297</v>
      </c>
      <c r="AS77" s="11">
        <f>'Final Prices IND without CO2 '!AS77+SUMIFS(Assumptions!$C$9:$C$11,Assumptions!$A$9:$A$11,input!$D77)*input!AS$301</f>
        <v>57.557839494706123</v>
      </c>
      <c r="AT77" s="11">
        <f>'Final Prices IND without CO2 '!AT77+SUMIFS(Assumptions!$C$9:$C$11,Assumptions!$A$9:$A$11,input!$D77)*input!AT$301</f>
        <v>57.920226434927685</v>
      </c>
      <c r="AU77" s="11">
        <f>'Final Prices IND without CO2 '!AU77+SUMIFS(Assumptions!$C$9:$C$11,Assumptions!$A$9:$A$11,input!$D77)*input!AU$301</f>
        <v>58.245989629057895</v>
      </c>
      <c r="AV77" s="11">
        <f>'Final Prices IND without CO2 '!AV77+SUMIFS(Assumptions!$C$9:$C$11,Assumptions!$A$9:$A$11,input!$D77)*input!AV$301</f>
        <v>58.539866950463939</v>
      </c>
      <c r="AW77" s="11">
        <f>'Final Prices IND without CO2 '!AW77+SUMIFS(Assumptions!$C$9:$C$11,Assumptions!$A$9:$A$11,input!$D77)*input!AW$301</f>
        <v>58.799053026836049</v>
      </c>
      <c r="AX77" s="11">
        <f>'Final Prices IND without CO2 '!AX77+SUMIFS(Assumptions!$C$9:$C$11,Assumptions!$A$9:$A$11,input!$D77)*input!AX$301</f>
        <v>59.028374658032227</v>
      </c>
      <c r="AY77" s="11">
        <f>'Final Prices IND without CO2 '!AY77+SUMIFS(Assumptions!$C$9:$C$11,Assumptions!$A$9:$A$11,input!$D77)*input!AY$301</f>
        <v>59.337510093059734</v>
      </c>
      <c r="AZ77" s="11">
        <f>'Final Prices IND without CO2 '!AZ77+SUMIFS(Assumptions!$C$9:$C$11,Assumptions!$A$9:$A$11,input!$D77)*input!AZ$301</f>
        <v>59.591623462161522</v>
      </c>
      <c r="BA77" s="11">
        <f>'Final Prices IND without CO2 '!BA77+SUMIFS(Assumptions!$C$9:$C$11,Assumptions!$A$9:$A$11,input!$D77)*input!BA$301</f>
        <v>59.851876664996382</v>
      </c>
      <c r="BB77" s="11">
        <f>'Final Prices IND without CO2 '!BB77+SUMIFS(Assumptions!$C$9:$C$11,Assumptions!$A$9:$A$11,input!$D77)*input!BB$301</f>
        <v>60.122356405152118</v>
      </c>
      <c r="BC77" s="11">
        <f>'Final Prices IND without CO2 '!BC77+SUMIFS(Assumptions!$C$9:$C$11,Assumptions!$A$9:$A$11,input!$D77)*input!BC$301</f>
        <v>60.397047276533272</v>
      </c>
      <c r="BD77" s="11">
        <f>'Final Prices IND without CO2 '!BD77+SUMIFS(Assumptions!$C$9:$C$11,Assumptions!$A$9:$A$11,input!$D77)*input!BD$301</f>
        <v>60.655024973361833</v>
      </c>
      <c r="BE77" s="11">
        <f>'Final Prices IND without CO2 '!BE77+SUMIFS(Assumptions!$C$9:$C$11,Assumptions!$A$9:$A$11,input!$D77)*input!BE$301</f>
        <v>60.925177846622319</v>
      </c>
      <c r="BF77" s="11">
        <f>'Final Prices IND without CO2 '!BF77+SUMIFS(Assumptions!$C$9:$C$11,Assumptions!$A$9:$A$11,input!$D77)*input!BF$301</f>
        <v>61.194077912771661</v>
      </c>
      <c r="BG77" s="11">
        <f>'Final Prices IND without CO2 '!BG77+SUMIFS(Assumptions!$C$9:$C$11,Assumptions!$A$9:$A$11,input!$D77)*input!BG$301</f>
        <v>61.460208958486703</v>
      </c>
      <c r="BH77" s="11">
        <f>'Final Prices IND without CO2 '!BH77+SUMIFS(Assumptions!$C$9:$C$11,Assumptions!$A$9:$A$11,input!$D77)*input!BH$301</f>
        <v>61.725920284550057</v>
      </c>
    </row>
    <row r="78" spans="1:60" x14ac:dyDescent="0.3">
      <c r="A78" s="9" t="s">
        <v>148</v>
      </c>
      <c r="B78" s="36" t="s">
        <v>47</v>
      </c>
      <c r="C78" s="9" t="s">
        <v>21</v>
      </c>
      <c r="D78" s="36" t="s">
        <v>83</v>
      </c>
      <c r="E78" s="36" t="s">
        <v>79</v>
      </c>
      <c r="F78" s="36" t="s">
        <v>90</v>
      </c>
      <c r="G78" s="36" t="s">
        <v>90</v>
      </c>
      <c r="H78" s="36" t="s">
        <v>80</v>
      </c>
      <c r="I78" s="9" t="s">
        <v>145</v>
      </c>
      <c r="J78" s="11">
        <f>'Final Prices IND without CO2 '!J78+SUMIFS(Assumptions!$C$9:$C$11,Assumptions!$A$9:$A$11,input!$D78)*input!J$301</f>
        <v>21.56412800806141</v>
      </c>
      <c r="K78" s="11">
        <f>'Final Prices IND without CO2 '!K78+SUMIFS(Assumptions!$C$9:$C$11,Assumptions!$A$9:$A$11,input!$D78)*input!K$301</f>
        <v>22.385425401153615</v>
      </c>
      <c r="L78" s="11">
        <f>'Final Prices IND without CO2 '!L78+SUMIFS(Assumptions!$C$9:$C$11,Assumptions!$A$9:$A$11,input!$D78)*input!L$301</f>
        <v>23.013828616150295</v>
      </c>
      <c r="M78" s="11">
        <f>'Final Prices IND without CO2 '!M78+SUMIFS(Assumptions!$C$9:$C$11,Assumptions!$A$9:$A$11,input!$D78)*input!M$301</f>
        <v>23.157177217183254</v>
      </c>
      <c r="N78" s="11">
        <f>'Final Prices IND without CO2 '!N78+SUMIFS(Assumptions!$C$9:$C$11,Assumptions!$A$9:$A$11,input!$D78)*input!N$301</f>
        <v>19.332379489469385</v>
      </c>
      <c r="O78" s="11">
        <f>'Final Prices IND without CO2 '!O78+SUMIFS(Assumptions!$C$9:$C$11,Assumptions!$A$9:$A$11,input!$D78)*input!O$301</f>
        <v>27.987752785822067</v>
      </c>
      <c r="P78" s="11">
        <f>'Final Prices IND without CO2 '!P78+SUMIFS(Assumptions!$C$9:$C$11,Assumptions!$A$9:$A$11,input!$D78)*input!P$301</f>
        <v>33.146279975879835</v>
      </c>
      <c r="Q78" s="11">
        <f>'Final Prices IND without CO2 '!Q78+SUMIFS(Assumptions!$C$9:$C$11,Assumptions!$A$9:$A$11,input!$D78)*input!Q$301</f>
        <v>30.607758622035025</v>
      </c>
      <c r="R78" s="11">
        <f>'Final Prices IND without CO2 '!R78+SUMIFS(Assumptions!$C$9:$C$11,Assumptions!$A$9:$A$11,input!$D78)*input!R$301</f>
        <v>38.385433640432964</v>
      </c>
      <c r="S78" s="11">
        <f>'Final Prices IND without CO2 '!S78+SUMIFS(Assumptions!$C$9:$C$11,Assumptions!$A$9:$A$11,input!$D78)*input!S$301</f>
        <v>30.469943296263342</v>
      </c>
      <c r="T78" s="11">
        <f>'Final Prices IND without CO2 '!T78+SUMIFS(Assumptions!$C$9:$C$11,Assumptions!$A$9:$A$11,input!$D78)*input!T$301</f>
        <v>36.821188981326301</v>
      </c>
      <c r="U78" s="11">
        <f>'Final Prices IND without CO2 '!U78+SUMIFS(Assumptions!$C$9:$C$11,Assumptions!$A$9:$A$11,input!$D78)*input!U$301</f>
        <v>46.612442128702853</v>
      </c>
      <c r="V78" s="11">
        <f>'Final Prices IND without CO2 '!V78+SUMIFS(Assumptions!$C$9:$C$11,Assumptions!$A$9:$A$11,input!$D78)*input!V$301</f>
        <v>52.181788741363057</v>
      </c>
      <c r="W78" s="11">
        <f>'Final Prices IND without CO2 '!W78+SUMIFS(Assumptions!$C$9:$C$11,Assumptions!$A$9:$A$11,input!$D78)*input!W$301</f>
        <v>45.445761546082217</v>
      </c>
      <c r="X78" s="11">
        <f>'Final Prices IND without CO2 '!X78+SUMIFS(Assumptions!$C$9:$C$11,Assumptions!$A$9:$A$11,input!$D78)*input!X$301</f>
        <v>51.22778029382404</v>
      </c>
      <c r="Y78" s="11">
        <f>'Final Prices IND without CO2 '!Y78+SUMIFS(Assumptions!$C$9:$C$11,Assumptions!$A$9:$A$11,input!$D78)*input!Y$301</f>
        <v>40.790517259693807</v>
      </c>
      <c r="Z78" s="11">
        <f>'Final Prices IND without CO2 '!Z78+SUMIFS(Assumptions!$C$9:$C$11,Assumptions!$A$9:$A$11,input!$D78)*input!Z$301</f>
        <v>34.91968594193559</v>
      </c>
      <c r="AA78" s="11">
        <f>'Final Prices IND without CO2 '!AA78+SUMIFS(Assumptions!$C$9:$C$11,Assumptions!$A$9:$A$11,input!$D78)*input!AA$301</f>
        <v>37.764419799361157</v>
      </c>
      <c r="AB78" s="11">
        <f>'Final Prices IND without CO2 '!AB78+SUMIFS(Assumptions!$C$9:$C$11,Assumptions!$A$9:$A$11,input!$D78)*input!AB$301</f>
        <v>47.932963520711674</v>
      </c>
      <c r="AC78" s="11">
        <f>'Final Prices IND without CO2 '!AC78+SUMIFS(Assumptions!$C$9:$C$11,Assumptions!$A$9:$A$11,input!$D78)*input!AC$301</f>
        <v>46.638118924790462</v>
      </c>
      <c r="AD78" s="11">
        <f>'Final Prices IND without CO2 '!AD78+SUMIFS(Assumptions!$C$9:$C$11,Assumptions!$A$9:$A$11,input!$D78)*input!AD$301</f>
        <v>41.702895096161242</v>
      </c>
      <c r="AE78" s="11">
        <f>'Final Prices IND without CO2 '!AE78+SUMIFS(Assumptions!$C$9:$C$11,Assumptions!$A$9:$A$11,input!$D78)*input!AE$301</f>
        <v>41.466844096631711</v>
      </c>
      <c r="AF78" s="11">
        <f>'Final Prices IND without CO2 '!AF78+SUMIFS(Assumptions!$C$9:$C$11,Assumptions!$A$9:$A$11,input!$D78)*input!AF$301</f>
        <v>44.547816711945025</v>
      </c>
      <c r="AG78" s="11">
        <f>'Final Prices IND without CO2 '!AG78+SUMIFS(Assumptions!$C$9:$C$11,Assumptions!$A$9:$A$11,input!$D78)*input!AG$301</f>
        <v>47.506630960381834</v>
      </c>
      <c r="AH78" s="11">
        <f>'Final Prices IND without CO2 '!AH78+SUMIFS(Assumptions!$C$9:$C$11,Assumptions!$A$9:$A$11,input!$D78)*input!AH$301</f>
        <v>50.347749071575734</v>
      </c>
      <c r="AI78" s="11">
        <f>'Final Prices IND without CO2 '!AI78+SUMIFS(Assumptions!$C$9:$C$11,Assumptions!$A$9:$A$11,input!$D78)*input!AI$301</f>
        <v>52.81514736196867</v>
      </c>
      <c r="AJ78" s="11">
        <f>'Final Prices IND without CO2 '!AJ78+SUMIFS(Assumptions!$C$9:$C$11,Assumptions!$A$9:$A$11,input!$D78)*input!AJ$301</f>
        <v>53.722988013403999</v>
      </c>
      <c r="AK78" s="11">
        <f>'Final Prices IND without CO2 '!AK78+SUMIFS(Assumptions!$C$9:$C$11,Assumptions!$A$9:$A$11,input!$D78)*input!AK$301</f>
        <v>54.337624532479097</v>
      </c>
      <c r="AL78" s="11">
        <f>'Final Prices IND without CO2 '!AL78+SUMIFS(Assumptions!$C$9:$C$11,Assumptions!$A$9:$A$11,input!$D78)*input!AL$301</f>
        <v>54.926070879693533</v>
      </c>
      <c r="AM78" s="11">
        <f>'Final Prices IND without CO2 '!AM78+SUMIFS(Assumptions!$C$9:$C$11,Assumptions!$A$9:$A$11,input!$D78)*input!AM$301</f>
        <v>55.518440997090501</v>
      </c>
      <c r="AN78" s="11">
        <f>'Final Prices IND without CO2 '!AN78+SUMIFS(Assumptions!$C$9:$C$11,Assumptions!$A$9:$A$11,input!$D78)*input!AN$301</f>
        <v>56.095539616528612</v>
      </c>
      <c r="AO78" s="11">
        <f>'Final Prices IND without CO2 '!AO78+SUMIFS(Assumptions!$C$9:$C$11,Assumptions!$A$9:$A$11,input!$D78)*input!AO$301</f>
        <v>56.639841962303585</v>
      </c>
      <c r="AP78" s="11">
        <f>'Final Prices IND without CO2 '!AP78+SUMIFS(Assumptions!$C$9:$C$11,Assumptions!$A$9:$A$11,input!$D78)*input!AP$301</f>
        <v>57.153227834101102</v>
      </c>
      <c r="AQ78" s="11">
        <f>'Final Prices IND without CO2 '!AQ78+SUMIFS(Assumptions!$C$9:$C$11,Assumptions!$A$9:$A$11,input!$D78)*input!AQ$301</f>
        <v>57.62500659940816</v>
      </c>
      <c r="AR78" s="11">
        <f>'Final Prices IND without CO2 '!AR78+SUMIFS(Assumptions!$C$9:$C$11,Assumptions!$A$9:$A$11,input!$D78)*input!AR$301</f>
        <v>58.056154363753059</v>
      </c>
      <c r="AS78" s="11">
        <f>'Final Prices IND without CO2 '!AS78+SUMIFS(Assumptions!$C$9:$C$11,Assumptions!$A$9:$A$11,input!$D78)*input!AS$301</f>
        <v>58.453125001315207</v>
      </c>
      <c r="AT78" s="11">
        <f>'Final Prices IND without CO2 '!AT78+SUMIFS(Assumptions!$C$9:$C$11,Assumptions!$A$9:$A$11,input!$D78)*input!AT$301</f>
        <v>58.821148702370969</v>
      </c>
      <c r="AU78" s="11">
        <f>'Final Prices IND without CO2 '!AU78+SUMIFS(Assumptions!$C$9:$C$11,Assumptions!$A$9:$A$11,input!$D78)*input!AU$301</f>
        <v>59.151978991945555</v>
      </c>
      <c r="AV78" s="11">
        <f>'Final Prices IND without CO2 '!AV78+SUMIFS(Assumptions!$C$9:$C$11,Assumptions!$A$9:$A$11,input!$D78)*input!AV$301</f>
        <v>59.450427438829657</v>
      </c>
      <c r="AW78" s="11">
        <f>'Final Prices IND without CO2 '!AW78+SUMIFS(Assumptions!$C$9:$C$11,Assumptions!$A$9:$A$11,input!$D78)*input!AW$301</f>
        <v>59.713645034447929</v>
      </c>
      <c r="AX78" s="11">
        <f>'Final Prices IND without CO2 '!AX78+SUMIFS(Assumptions!$C$9:$C$11,Assumptions!$A$9:$A$11,input!$D78)*input!AX$301</f>
        <v>59.946533657292235</v>
      </c>
      <c r="AY78" s="11">
        <f>'Final Prices IND without CO2 '!AY78+SUMIFS(Assumptions!$C$9:$C$11,Assumptions!$A$9:$A$11,input!$D78)*input!AY$301</f>
        <v>60.260477550680662</v>
      </c>
      <c r="AZ78" s="11">
        <f>'Final Prices IND without CO2 '!AZ78+SUMIFS(Assumptions!$C$9:$C$11,Assumptions!$A$9:$A$11,input!$D78)*input!AZ$301</f>
        <v>60.518543535418985</v>
      </c>
      <c r="BA78" s="11">
        <f>'Final Prices IND without CO2 '!BA78+SUMIFS(Assumptions!$C$9:$C$11,Assumptions!$A$9:$A$11,input!$D78)*input!BA$301</f>
        <v>60.78284485615734</v>
      </c>
      <c r="BB78" s="11">
        <f>'Final Prices IND without CO2 '!BB78+SUMIFS(Assumptions!$C$9:$C$11,Assumptions!$A$9:$A$11,input!$D78)*input!BB$301</f>
        <v>61.05753178326313</v>
      </c>
      <c r="BC78" s="11">
        <f>'Final Prices IND without CO2 '!BC78+SUMIFS(Assumptions!$C$9:$C$11,Assumptions!$A$9:$A$11,input!$D78)*input!BC$301</f>
        <v>61.336495343787988</v>
      </c>
      <c r="BD78" s="11">
        <f>'Final Prices IND without CO2 '!BD78+SUMIFS(Assumptions!$C$9:$C$11,Assumptions!$A$9:$A$11,input!$D78)*input!BD$301</f>
        <v>61.598485764079271</v>
      </c>
      <c r="BE78" s="11">
        <f>'Final Prices IND without CO2 '!BE78+SUMIFS(Assumptions!$C$9:$C$11,Assumptions!$A$9:$A$11,input!$D78)*input!BE$301</f>
        <v>61.872840740026732</v>
      </c>
      <c r="BF78" s="11">
        <f>'Final Prices IND without CO2 '!BF78+SUMIFS(Assumptions!$C$9:$C$11,Assumptions!$A$9:$A$11,input!$D78)*input!BF$301</f>
        <v>62.145923422029341</v>
      </c>
      <c r="BG78" s="11">
        <f>'Final Prices IND without CO2 '!BG78+SUMIFS(Assumptions!$C$9:$C$11,Assumptions!$A$9:$A$11,input!$D78)*input!BG$301</f>
        <v>62.416194012768585</v>
      </c>
      <c r="BH78" s="11">
        <f>'Final Prices IND without CO2 '!BH78+SUMIFS(Assumptions!$C$9:$C$11,Assumptions!$A$9:$A$11,input!$D78)*input!BH$301</f>
        <v>62.68603835531178</v>
      </c>
    </row>
    <row r="79" spans="1:60" x14ac:dyDescent="0.3">
      <c r="A79" s="9" t="s">
        <v>148</v>
      </c>
      <c r="B79" s="36" t="s">
        <v>47</v>
      </c>
      <c r="C79" s="9" t="s">
        <v>23</v>
      </c>
      <c r="D79" s="36" t="s">
        <v>83</v>
      </c>
      <c r="E79" s="36" t="s">
        <v>79</v>
      </c>
      <c r="F79" s="36" t="s">
        <v>90</v>
      </c>
      <c r="G79" s="36" t="s">
        <v>90</v>
      </c>
      <c r="H79" s="36" t="s">
        <v>80</v>
      </c>
      <c r="I79" s="9" t="s">
        <v>145</v>
      </c>
      <c r="J79" s="11">
        <f>'Final Prices IND without CO2 '!J79+SUMIFS(Assumptions!$C$9:$C$11,Assumptions!$A$9:$A$11,input!$D79)*input!J$301</f>
        <v>28.061550218064589</v>
      </c>
      <c r="K79" s="11">
        <f>'Final Prices IND without CO2 '!K79+SUMIFS(Assumptions!$C$9:$C$11,Assumptions!$A$9:$A$11,input!$D79)*input!K$301</f>
        <v>23.733732242152616</v>
      </c>
      <c r="L79" s="11">
        <f>'Final Prices IND without CO2 '!L79+SUMIFS(Assumptions!$C$9:$C$11,Assumptions!$A$9:$A$11,input!$D79)*input!L$301</f>
        <v>24.250988416893172</v>
      </c>
      <c r="M79" s="11">
        <f>'Final Prices IND without CO2 '!M79+SUMIFS(Assumptions!$C$9:$C$11,Assumptions!$A$9:$A$11,input!$D79)*input!M$301</f>
        <v>26.097281276224404</v>
      </c>
      <c r="N79" s="11">
        <f>'Final Prices IND without CO2 '!N79+SUMIFS(Assumptions!$C$9:$C$11,Assumptions!$A$9:$A$11,input!$D79)*input!N$301</f>
        <v>25.518519945296429</v>
      </c>
      <c r="O79" s="11">
        <f>'Final Prices IND without CO2 '!O79+SUMIFS(Assumptions!$C$9:$C$11,Assumptions!$A$9:$A$11,input!$D79)*input!O$301</f>
        <v>32.894323337479634</v>
      </c>
      <c r="P79" s="11">
        <f>'Final Prices IND without CO2 '!P79+SUMIFS(Assumptions!$C$9:$C$11,Assumptions!$A$9:$A$11,input!$D79)*input!P$301</f>
        <v>36.847314445534593</v>
      </c>
      <c r="Q79" s="11">
        <f>'Final Prices IND without CO2 '!Q79+SUMIFS(Assumptions!$C$9:$C$11,Assumptions!$A$9:$A$11,input!$D79)*input!Q$301</f>
        <v>35.4657904426032</v>
      </c>
      <c r="R79" s="11">
        <f>'Final Prices IND without CO2 '!R79+SUMIFS(Assumptions!$C$9:$C$11,Assumptions!$A$9:$A$11,input!$D79)*input!R$301</f>
        <v>43.489407289109415</v>
      </c>
      <c r="S79" s="11">
        <f>'Final Prices IND without CO2 '!S79+SUMIFS(Assumptions!$C$9:$C$11,Assumptions!$A$9:$A$11,input!$D79)*input!S$301</f>
        <v>32.936934810100865</v>
      </c>
      <c r="T79" s="11">
        <f>'Final Prices IND without CO2 '!T79+SUMIFS(Assumptions!$C$9:$C$11,Assumptions!$A$9:$A$11,input!$D79)*input!T$301</f>
        <v>43.09898744144175</v>
      </c>
      <c r="U79" s="11">
        <f>'Final Prices IND without CO2 '!U79+SUMIFS(Assumptions!$C$9:$C$11,Assumptions!$A$9:$A$11,input!$D79)*input!U$301</f>
        <v>53.387701296208014</v>
      </c>
      <c r="V79" s="11">
        <f>'Final Prices IND without CO2 '!V79+SUMIFS(Assumptions!$C$9:$C$11,Assumptions!$A$9:$A$11,input!$D79)*input!V$301</f>
        <v>59.596193732639541</v>
      </c>
      <c r="W79" s="11">
        <f>'Final Prices IND without CO2 '!W79+SUMIFS(Assumptions!$C$9:$C$11,Assumptions!$A$9:$A$11,input!$D79)*input!W$301</f>
        <v>52.490662820385936</v>
      </c>
      <c r="X79" s="11">
        <f>'Final Prices IND without CO2 '!X79+SUMIFS(Assumptions!$C$9:$C$11,Assumptions!$A$9:$A$11,input!$D79)*input!X$301</f>
        <v>49.048685442037865</v>
      </c>
      <c r="Y79" s="11">
        <f>'Final Prices IND without CO2 '!Y79+SUMIFS(Assumptions!$C$9:$C$11,Assumptions!$A$9:$A$11,input!$D79)*input!Y$301</f>
        <v>35.21648662446276</v>
      </c>
      <c r="Z79" s="11">
        <f>'Final Prices IND without CO2 '!Z79+SUMIFS(Assumptions!$C$9:$C$11,Assumptions!$A$9:$A$11,input!$D79)*input!Z$301</f>
        <v>28.758856718355922</v>
      </c>
      <c r="AA79" s="11">
        <f>'Final Prices IND without CO2 '!AA79+SUMIFS(Assumptions!$C$9:$C$11,Assumptions!$A$9:$A$11,input!$D79)*input!AA$301</f>
        <v>34.393350643071706</v>
      </c>
      <c r="AB79" s="11">
        <f>'Final Prices IND without CO2 '!AB79+SUMIFS(Assumptions!$C$9:$C$11,Assumptions!$A$9:$A$11,input!$D79)*input!AB$301</f>
        <v>43.654191709766181</v>
      </c>
      <c r="AC79" s="11">
        <f>'Final Prices IND without CO2 '!AC79+SUMIFS(Assumptions!$C$9:$C$11,Assumptions!$A$9:$A$11,input!$D79)*input!AC$301</f>
        <v>42.474932384390343</v>
      </c>
      <c r="AD79" s="11">
        <f>'Final Prices IND without CO2 '!AD79+SUMIFS(Assumptions!$C$9:$C$11,Assumptions!$A$9:$A$11,input!$D79)*input!AD$301</f>
        <v>37.980254999118849</v>
      </c>
      <c r="AE79" s="11">
        <f>'Final Prices IND without CO2 '!AE79+SUMIFS(Assumptions!$C$9:$C$11,Assumptions!$A$9:$A$11,input!$D79)*input!AE$301</f>
        <v>37.765275268472912</v>
      </c>
      <c r="AF79" s="11">
        <f>'Final Prices IND without CO2 '!AF79+SUMIFS(Assumptions!$C$9:$C$11,Assumptions!$A$9:$A$11,input!$D79)*input!AF$301</f>
        <v>40.571222560743109</v>
      </c>
      <c r="AG79" s="11">
        <f>'Final Prices IND without CO2 '!AG79+SUMIFS(Assumptions!$C$9:$C$11,Assumptions!$A$9:$A$11,input!$D79)*input!AG$301</f>
        <v>43.265916044049995</v>
      </c>
      <c r="AH79" s="11">
        <f>'Final Prices IND without CO2 '!AH79+SUMIFS(Assumptions!$C$9:$C$11,Assumptions!$A$9:$A$11,input!$D79)*input!AH$301</f>
        <v>45.853419623764104</v>
      </c>
      <c r="AI79" s="11">
        <f>'Final Prices IND without CO2 '!AI79+SUMIFS(Assumptions!$C$9:$C$11,Assumptions!$A$9:$A$11,input!$D79)*input!AI$301</f>
        <v>48.100563761777195</v>
      </c>
      <c r="AJ79" s="11">
        <f>'Final Prices IND without CO2 '!AJ79+SUMIFS(Assumptions!$C$9:$C$11,Assumptions!$A$9:$A$11,input!$D79)*input!AJ$301</f>
        <v>48.927365338995607</v>
      </c>
      <c r="AK79" s="11">
        <f>'Final Prices IND without CO2 '!AK79+SUMIFS(Assumptions!$C$9:$C$11,Assumptions!$A$9:$A$11,input!$D79)*input!AK$301</f>
        <v>49.487135869852388</v>
      </c>
      <c r="AL79" s="11">
        <f>'Final Prices IND without CO2 '!AL79+SUMIFS(Assumptions!$C$9:$C$11,Assumptions!$A$9:$A$11,input!$D79)*input!AL$301</f>
        <v>50.023054114112647</v>
      </c>
      <c r="AM79" s="11">
        <f>'Final Prices IND without CO2 '!AM79+SUMIFS(Assumptions!$C$9:$C$11,Assumptions!$A$9:$A$11,input!$D79)*input!AM$301</f>
        <v>50.562545870277688</v>
      </c>
      <c r="AN79" s="11">
        <f>'Final Prices IND without CO2 '!AN79+SUMIFS(Assumptions!$C$9:$C$11,Assumptions!$A$9:$A$11,input!$D79)*input!AN$301</f>
        <v>51.088129350162191</v>
      </c>
      <c r="AO79" s="11">
        <f>'Final Prices IND without CO2 '!AO79+SUMIFS(Assumptions!$C$9:$C$11,Assumptions!$A$9:$A$11,input!$D79)*input!AO$301</f>
        <v>51.583844140262094</v>
      </c>
      <c r="AP79" s="11">
        <f>'Final Prices IND without CO2 '!AP79+SUMIFS(Assumptions!$C$9:$C$11,Assumptions!$A$9:$A$11,input!$D79)*input!AP$301</f>
        <v>52.051402238539289</v>
      </c>
      <c r="AQ79" s="11">
        <f>'Final Prices IND without CO2 '!AQ79+SUMIFS(Assumptions!$C$9:$C$11,Assumptions!$A$9:$A$11,input!$D79)*input!AQ$301</f>
        <v>52.481067319781587</v>
      </c>
      <c r="AR79" s="11">
        <f>'Final Prices IND without CO2 '!AR79+SUMIFS(Assumptions!$C$9:$C$11,Assumptions!$A$9:$A$11,input!$D79)*input!AR$301</f>
        <v>52.873728356727838</v>
      </c>
      <c r="AS79" s="11">
        <f>'Final Prices IND without CO2 '!AS79+SUMIFS(Assumptions!$C$9:$C$11,Assumptions!$A$9:$A$11,input!$D79)*input!AS$301</f>
        <v>53.23526311365557</v>
      </c>
      <c r="AT79" s="11">
        <f>'Final Prices IND without CO2 '!AT79+SUMIFS(Assumptions!$C$9:$C$11,Assumptions!$A$9:$A$11,input!$D79)*input!AT$301</f>
        <v>53.570434903997388</v>
      </c>
      <c r="AU79" s="11">
        <f>'Final Prices IND without CO2 '!AU79+SUMIFS(Assumptions!$C$9:$C$11,Assumptions!$A$9:$A$11,input!$D79)*input!AU$301</f>
        <v>53.871733380530046</v>
      </c>
      <c r="AV79" s="11">
        <f>'Final Prices IND without CO2 '!AV79+SUMIFS(Assumptions!$C$9:$C$11,Assumptions!$A$9:$A$11,input!$D79)*input!AV$301</f>
        <v>54.143540603760279</v>
      </c>
      <c r="AW79" s="11">
        <f>'Final Prices IND without CO2 '!AW79+SUMIFS(Assumptions!$C$9:$C$11,Assumptions!$A$9:$A$11,input!$D79)*input!AW$301</f>
        <v>54.38326188399239</v>
      </c>
      <c r="AX79" s="11">
        <f>'Final Prices IND without CO2 '!AX79+SUMIFS(Assumptions!$C$9:$C$11,Assumptions!$A$9:$A$11,input!$D79)*input!AX$301</f>
        <v>54.595361529871283</v>
      </c>
      <c r="AY79" s="11">
        <f>'Final Prices IND without CO2 '!AY79+SUMIFS(Assumptions!$C$9:$C$11,Assumptions!$A$9:$A$11,input!$D79)*input!AY$301</f>
        <v>54.881280986993374</v>
      </c>
      <c r="AZ79" s="11">
        <f>'Final Prices IND without CO2 '!AZ79+SUMIFS(Assumptions!$C$9:$C$11,Assumptions!$A$9:$A$11,input!$D79)*input!AZ$301</f>
        <v>55.116310518740818</v>
      </c>
      <c r="BA79" s="11">
        <f>'Final Prices IND without CO2 '!BA79+SUMIFS(Assumptions!$C$9:$C$11,Assumptions!$A$9:$A$11,input!$D79)*input!BA$301</f>
        <v>55.357018784560239</v>
      </c>
      <c r="BB79" s="11">
        <f>'Final Prices IND without CO2 '!BB79+SUMIFS(Assumptions!$C$9:$C$11,Assumptions!$A$9:$A$11,input!$D79)*input!BB$301</f>
        <v>55.607185577833206</v>
      </c>
      <c r="BC79" s="11">
        <f>'Final Prices IND without CO2 '!BC79+SUMIFS(Assumptions!$C$9:$C$11,Assumptions!$A$9:$A$11,input!$D79)*input!BC$301</f>
        <v>55.861247247646986</v>
      </c>
      <c r="BD79" s="11">
        <f>'Final Prices IND without CO2 '!BD79+SUMIFS(Assumptions!$C$9:$C$11,Assumptions!$A$9:$A$11,input!$D79)*input!BD$301</f>
        <v>56.099850897274791</v>
      </c>
      <c r="BE79" s="11">
        <f>'Final Prices IND without CO2 '!BE79+SUMIFS(Assumptions!$C$9:$C$11,Assumptions!$A$9:$A$11,input!$D79)*input!BE$301</f>
        <v>56.349715371257616</v>
      </c>
      <c r="BF79" s="11">
        <f>'Final Prices IND without CO2 '!BF79+SUMIFS(Assumptions!$C$9:$C$11,Assumptions!$A$9:$A$11,input!$D79)*input!BF$301</f>
        <v>56.598421123565515</v>
      </c>
      <c r="BG79" s="11">
        <f>'Final Prices IND without CO2 '!BG79+SUMIFS(Assumptions!$C$9:$C$11,Assumptions!$A$9:$A$11,input!$D79)*input!BG$301</f>
        <v>56.844565808038169</v>
      </c>
      <c r="BH79" s="11">
        <f>'Final Prices IND without CO2 '!BH79+SUMIFS(Assumptions!$C$9:$C$11,Assumptions!$A$9:$A$11,input!$D79)*input!BH$301</f>
        <v>57.090322293678526</v>
      </c>
    </row>
    <row r="80" spans="1:60" x14ac:dyDescent="0.3">
      <c r="A80" s="9" t="s">
        <v>148</v>
      </c>
      <c r="B80" s="36" t="s">
        <v>47</v>
      </c>
      <c r="C80" s="9" t="s">
        <v>25</v>
      </c>
      <c r="D80" s="36" t="s">
        <v>83</v>
      </c>
      <c r="E80" s="36" t="s">
        <v>79</v>
      </c>
      <c r="F80" s="36" t="s">
        <v>90</v>
      </c>
      <c r="G80" s="36" t="s">
        <v>90</v>
      </c>
      <c r="H80" s="36" t="s">
        <v>80</v>
      </c>
      <c r="I80" s="9" t="s">
        <v>145</v>
      </c>
      <c r="J80" s="11">
        <f>'Final Prices IND without CO2 '!J80+SUMIFS(Assumptions!$C$9:$C$11,Assumptions!$A$9:$A$11,input!$D80)*input!J$301</f>
        <v>24.303029220932746</v>
      </c>
      <c r="K80" s="11">
        <f>'Final Prices IND without CO2 '!K80+SUMIFS(Assumptions!$C$9:$C$11,Assumptions!$A$9:$A$11,input!$D80)*input!K$301</f>
        <v>21.06013593461963</v>
      </c>
      <c r="L80" s="11">
        <f>'Final Prices IND without CO2 '!L80+SUMIFS(Assumptions!$C$9:$C$11,Assumptions!$A$9:$A$11,input!$D80)*input!L$301</f>
        <v>21.22580149552757</v>
      </c>
      <c r="M80" s="11">
        <f>'Final Prices IND without CO2 '!M80+SUMIFS(Assumptions!$C$9:$C$11,Assumptions!$A$9:$A$11,input!$D80)*input!M$301</f>
        <v>22.15590829518165</v>
      </c>
      <c r="N80" s="11">
        <f>'Final Prices IND without CO2 '!N80+SUMIFS(Assumptions!$C$9:$C$11,Assumptions!$A$9:$A$11,input!$D80)*input!N$301</f>
        <v>19.250684882724222</v>
      </c>
      <c r="O80" s="11">
        <f>'Final Prices IND without CO2 '!O80+SUMIFS(Assumptions!$C$9:$C$11,Assumptions!$A$9:$A$11,input!$D80)*input!O$301</f>
        <v>18.799985604401705</v>
      </c>
      <c r="P80" s="11">
        <f>'Final Prices IND without CO2 '!P80+SUMIFS(Assumptions!$C$9:$C$11,Assumptions!$A$9:$A$11,input!$D80)*input!P$301</f>
        <v>21.134290539882539</v>
      </c>
      <c r="Q80" s="11">
        <f>'Final Prices IND without CO2 '!Q80+SUMIFS(Assumptions!$C$9:$C$11,Assumptions!$A$9:$A$11,input!$D80)*input!Q$301</f>
        <v>22.675858315204785</v>
      </c>
      <c r="R80" s="11">
        <f>'Final Prices IND without CO2 '!R80+SUMIFS(Assumptions!$C$9:$C$11,Assumptions!$A$9:$A$11,input!$D80)*input!R$301</f>
        <v>31.787602465718948</v>
      </c>
      <c r="S80" s="11">
        <f>'Final Prices IND without CO2 '!S80+SUMIFS(Assumptions!$C$9:$C$11,Assumptions!$A$9:$A$11,input!$D80)*input!S$301</f>
        <v>23.024014103141145</v>
      </c>
      <c r="T80" s="11">
        <f>'Final Prices IND without CO2 '!T80+SUMIFS(Assumptions!$C$9:$C$11,Assumptions!$A$9:$A$11,input!$D80)*input!T$301</f>
        <v>30.407655138911707</v>
      </c>
      <c r="U80" s="11">
        <f>'Final Prices IND without CO2 '!U80+SUMIFS(Assumptions!$C$9:$C$11,Assumptions!$A$9:$A$11,input!$D80)*input!U$301</f>
        <v>34.673062869505102</v>
      </c>
      <c r="V80" s="11">
        <f>'Final Prices IND without CO2 '!V80+SUMIFS(Assumptions!$C$9:$C$11,Assumptions!$A$9:$A$11,input!$D80)*input!V$301</f>
        <v>37.091892934190469</v>
      </c>
      <c r="W80" s="11">
        <f>'Final Prices IND without CO2 '!W80+SUMIFS(Assumptions!$C$9:$C$11,Assumptions!$A$9:$A$11,input!$D80)*input!W$301</f>
        <v>34.861178393065103</v>
      </c>
      <c r="X80" s="11">
        <f>'Final Prices IND without CO2 '!X80+SUMIFS(Assumptions!$C$9:$C$11,Assumptions!$A$9:$A$11,input!$D80)*input!X$301</f>
        <v>33.201475253672555</v>
      </c>
      <c r="Y80" s="11">
        <f>'Final Prices IND without CO2 '!Y80+SUMIFS(Assumptions!$C$9:$C$11,Assumptions!$A$9:$A$11,input!$D80)*input!Y$301</f>
        <v>25.228137540248749</v>
      </c>
      <c r="Z80" s="11">
        <f>'Final Prices IND without CO2 '!Z80+SUMIFS(Assumptions!$C$9:$C$11,Assumptions!$A$9:$A$11,input!$D80)*input!Z$301</f>
        <v>23.292963541060743</v>
      </c>
      <c r="AA80" s="11">
        <f>'Final Prices IND without CO2 '!AA80+SUMIFS(Assumptions!$C$9:$C$11,Assumptions!$A$9:$A$11,input!$D80)*input!AA$301</f>
        <v>28.573531989842241</v>
      </c>
      <c r="AB80" s="11">
        <f>'Final Prices IND without CO2 '!AB80+SUMIFS(Assumptions!$C$9:$C$11,Assumptions!$A$9:$A$11,input!$D80)*input!AB$301</f>
        <v>36.26731388443482</v>
      </c>
      <c r="AC80" s="11">
        <f>'Final Prices IND without CO2 '!AC80+SUMIFS(Assumptions!$C$9:$C$11,Assumptions!$A$9:$A$11,input!$D80)*input!AC$301</f>
        <v>35.28760113682749</v>
      </c>
      <c r="AD80" s="11">
        <f>'Final Prices IND without CO2 '!AD80+SUMIFS(Assumptions!$C$9:$C$11,Assumptions!$A$9:$A$11,input!$D80)*input!AD$301</f>
        <v>31.5534837667321</v>
      </c>
      <c r="AE80" s="11">
        <f>'Final Prices IND without CO2 '!AE80+SUMIFS(Assumptions!$C$9:$C$11,Assumptions!$A$9:$A$11,input!$D80)*input!AE$301</f>
        <v>31.374881505076132</v>
      </c>
      <c r="AF80" s="11">
        <f>'Final Prices IND without CO2 '!AF80+SUMIFS(Assumptions!$C$9:$C$11,Assumptions!$A$9:$A$11,input!$D80)*input!AF$301</f>
        <v>33.706024682998653</v>
      </c>
      <c r="AG80" s="11">
        <f>'Final Prices IND without CO2 '!AG80+SUMIFS(Assumptions!$C$9:$C$11,Assumptions!$A$9:$A$11,input!$D80)*input!AG$301</f>
        <v>35.944739696465916</v>
      </c>
      <c r="AH80" s="11">
        <f>'Final Prices IND without CO2 '!AH80+SUMIFS(Assumptions!$C$9:$C$11,Assumptions!$A$9:$A$11,input!$D80)*input!AH$301</f>
        <v>38.094402783266268</v>
      </c>
      <c r="AI80" s="11">
        <f>'Final Prices IND without CO2 '!AI80+SUMIFS(Assumptions!$C$9:$C$11,Assumptions!$A$9:$A$11,input!$D80)*input!AI$301</f>
        <v>39.961299834956634</v>
      </c>
      <c r="AJ80" s="11">
        <f>'Final Prices IND without CO2 '!AJ80+SUMIFS(Assumptions!$C$9:$C$11,Assumptions!$A$9:$A$11,input!$D80)*input!AJ$301</f>
        <v>40.648195437571069</v>
      </c>
      <c r="AK80" s="11">
        <f>'Final Prices IND without CO2 '!AK80+SUMIFS(Assumptions!$C$9:$C$11,Assumptions!$A$9:$A$11,input!$D80)*input!AK$301</f>
        <v>41.113245247239121</v>
      </c>
      <c r="AL80" s="11">
        <f>'Final Prices IND without CO2 '!AL80+SUMIFS(Assumptions!$C$9:$C$11,Assumptions!$A$9:$A$11,input!$D80)*input!AL$301</f>
        <v>41.558478898802377</v>
      </c>
      <c r="AM80" s="11">
        <f>'Final Prices IND without CO2 '!AM80+SUMIFS(Assumptions!$C$9:$C$11,Assumptions!$A$9:$A$11,input!$D80)*input!AM$301</f>
        <v>42.006681375874592</v>
      </c>
      <c r="AN80" s="11">
        <f>'Final Prices IND without CO2 '!AN80+SUMIFS(Assumptions!$C$9:$C$11,Assumptions!$A$9:$A$11,input!$D80)*input!AN$301</f>
        <v>42.443329044537769</v>
      </c>
      <c r="AO80" s="11">
        <f>'Final Prices IND without CO2 '!AO80+SUMIFS(Assumptions!$C$9:$C$11,Assumptions!$A$9:$A$11,input!$D80)*input!AO$301</f>
        <v>42.855162208446465</v>
      </c>
      <c r="AP80" s="11">
        <f>'Final Prices IND without CO2 '!AP80+SUMIFS(Assumptions!$C$9:$C$11,Assumptions!$A$9:$A$11,input!$D80)*input!AP$301</f>
        <v>43.243603172424613</v>
      </c>
      <c r="AQ80" s="11">
        <f>'Final Prices IND without CO2 '!AQ80+SUMIFS(Assumptions!$C$9:$C$11,Assumptions!$A$9:$A$11,input!$D80)*input!AQ$301</f>
        <v>43.600563128760477</v>
      </c>
      <c r="AR80" s="11">
        <f>'Final Prices IND without CO2 '!AR80+SUMIFS(Assumptions!$C$9:$C$11,Assumptions!$A$9:$A$11,input!$D80)*input!AR$301</f>
        <v>43.9267806240195</v>
      </c>
      <c r="AS80" s="11">
        <f>'Final Prices IND without CO2 '!AS80+SUMIFS(Assumptions!$C$9:$C$11,Assumptions!$A$9:$A$11,input!$D80)*input!AS$301</f>
        <v>44.227138825513755</v>
      </c>
      <c r="AT80" s="11">
        <f>'Final Prices IND without CO2 '!AT80+SUMIFS(Assumptions!$C$9:$C$11,Assumptions!$A$9:$A$11,input!$D80)*input!AT$301</f>
        <v>44.505595029819446</v>
      </c>
      <c r="AU80" s="11">
        <f>'Final Prices IND without CO2 '!AU80+SUMIFS(Assumptions!$C$9:$C$11,Assumptions!$A$9:$A$11,input!$D80)*input!AU$301</f>
        <v>44.755909741725283</v>
      </c>
      <c r="AV80" s="11">
        <f>'Final Prices IND without CO2 '!AV80+SUMIFS(Assumptions!$C$9:$C$11,Assumptions!$A$9:$A$11,input!$D80)*input!AV$301</f>
        <v>44.981723518017056</v>
      </c>
      <c r="AW80" s="11">
        <f>'Final Prices IND without CO2 '!AW80+SUMIFS(Assumptions!$C$9:$C$11,Assumptions!$A$9:$A$11,input!$D80)*input!AW$301</f>
        <v>45.18088072547971</v>
      </c>
      <c r="AX80" s="11">
        <f>'Final Prices IND without CO2 '!AX80+SUMIFS(Assumptions!$C$9:$C$11,Assumptions!$A$9:$A$11,input!$D80)*input!AX$301</f>
        <v>45.357090251543305</v>
      </c>
      <c r="AY80" s="11">
        <f>'Final Prices IND without CO2 '!AY80+SUMIFS(Assumptions!$C$9:$C$11,Assumptions!$A$9:$A$11,input!$D80)*input!AY$301</f>
        <v>45.594628281477583</v>
      </c>
      <c r="AZ80" s="11">
        <f>'Final Prices IND without CO2 '!AZ80+SUMIFS(Assumptions!$C$9:$C$11,Assumptions!$A$9:$A$11,input!$D80)*input!AZ$301</f>
        <v>45.789887647557862</v>
      </c>
      <c r="BA80" s="11">
        <f>'Final Prices IND without CO2 '!BA80+SUMIFS(Assumptions!$C$9:$C$11,Assumptions!$A$9:$A$11,input!$D80)*input!BA$301</f>
        <v>45.989864829338956</v>
      </c>
      <c r="BB80" s="11">
        <f>'Final Prices IND without CO2 '!BB80+SUMIFS(Assumptions!$C$9:$C$11,Assumptions!$A$9:$A$11,input!$D80)*input!BB$301</f>
        <v>46.197700028199449</v>
      </c>
      <c r="BC80" s="11">
        <f>'Final Prices IND without CO2 '!BC80+SUMIFS(Assumptions!$C$9:$C$11,Assumptions!$A$9:$A$11,input!$D80)*input!BC$301</f>
        <v>46.408771037975555</v>
      </c>
      <c r="BD80" s="11">
        <f>'Final Prices IND without CO2 '!BD80+SUMIFS(Assumptions!$C$9:$C$11,Assumptions!$A$9:$A$11,input!$D80)*input!BD$301</f>
        <v>46.606999733001089</v>
      </c>
      <c r="BE80" s="11">
        <f>'Final Prices IND without CO2 '!BE80+SUMIFS(Assumptions!$C$9:$C$11,Assumptions!$A$9:$A$11,input!$D80)*input!BE$301</f>
        <v>46.814583769071533</v>
      </c>
      <c r="BF80" s="11">
        <f>'Final Prices IND without CO2 '!BF80+SUMIFS(Assumptions!$C$9:$C$11,Assumptions!$A$9:$A$11,input!$D80)*input!BF$301</f>
        <v>47.021205154797372</v>
      </c>
      <c r="BG80" s="11">
        <f>'Final Prices IND without CO2 '!BG80+SUMIFS(Assumptions!$C$9:$C$11,Assumptions!$A$9:$A$11,input!$D80)*input!BG$301</f>
        <v>47.225698839896552</v>
      </c>
      <c r="BH80" s="11">
        <f>'Final Prices IND without CO2 '!BH80+SUMIFS(Assumptions!$C$9:$C$11,Assumptions!$A$9:$A$11,input!$D80)*input!BH$301</f>
        <v>47.429870014639903</v>
      </c>
    </row>
    <row r="81" spans="1:60" x14ac:dyDescent="0.3">
      <c r="A81" s="9" t="s">
        <v>148</v>
      </c>
      <c r="B81" s="36" t="s">
        <v>47</v>
      </c>
      <c r="C81" s="9" t="s">
        <v>27</v>
      </c>
      <c r="D81" s="36" t="s">
        <v>83</v>
      </c>
      <c r="E81" s="36" t="s">
        <v>79</v>
      </c>
      <c r="F81" s="36" t="s">
        <v>90</v>
      </c>
      <c r="G81" s="36" t="s">
        <v>90</v>
      </c>
      <c r="H81" s="36" t="s">
        <v>80</v>
      </c>
      <c r="I81" s="9" t="s">
        <v>145</v>
      </c>
      <c r="J81" s="11">
        <f>'Final Prices IND without CO2 '!J81+SUMIFS(Assumptions!$C$9:$C$11,Assumptions!$A$9:$A$11,input!$D81)*input!J$301</f>
        <v>28.782863428429355</v>
      </c>
      <c r="K81" s="11">
        <f>'Final Prices IND without CO2 '!K81+SUMIFS(Assumptions!$C$9:$C$11,Assumptions!$A$9:$A$11,input!$D81)*input!K$301</f>
        <v>25.541134581372177</v>
      </c>
      <c r="L81" s="11">
        <f>'Final Prices IND without CO2 '!L81+SUMIFS(Assumptions!$C$9:$C$11,Assumptions!$A$9:$A$11,input!$D81)*input!L$301</f>
        <v>24.882070717696731</v>
      </c>
      <c r="M81" s="11">
        <f>'Final Prices IND without CO2 '!M81+SUMIFS(Assumptions!$C$9:$C$11,Assumptions!$A$9:$A$11,input!$D81)*input!M$301</f>
        <v>26.052726153115827</v>
      </c>
      <c r="N81" s="11">
        <f>'Final Prices IND without CO2 '!N81+SUMIFS(Assumptions!$C$9:$C$11,Assumptions!$A$9:$A$11,input!$D81)*input!N$301</f>
        <v>24.4756026207349</v>
      </c>
      <c r="O81" s="11">
        <f>'Final Prices IND without CO2 '!O81+SUMIFS(Assumptions!$C$9:$C$11,Assumptions!$A$9:$A$11,input!$D81)*input!O$301</f>
        <v>30.822794656358031</v>
      </c>
      <c r="P81" s="11">
        <f>'Final Prices IND without CO2 '!P81+SUMIFS(Assumptions!$C$9:$C$11,Assumptions!$A$9:$A$11,input!$D81)*input!P$301</f>
        <v>34.948131529473372</v>
      </c>
      <c r="Q81" s="11">
        <f>'Final Prices IND without CO2 '!Q81+SUMIFS(Assumptions!$C$9:$C$11,Assumptions!$A$9:$A$11,input!$D81)*input!Q$301</f>
        <v>34.48732001550723</v>
      </c>
      <c r="R81" s="11">
        <f>'Final Prices IND without CO2 '!R81+SUMIFS(Assumptions!$C$9:$C$11,Assumptions!$A$9:$A$11,input!$D81)*input!R$301</f>
        <v>40.498260516819492</v>
      </c>
      <c r="S81" s="11">
        <f>'Final Prices IND without CO2 '!S81+SUMIFS(Assumptions!$C$9:$C$11,Assumptions!$A$9:$A$11,input!$D81)*input!S$301</f>
        <v>28.329204898463935</v>
      </c>
      <c r="T81" s="11">
        <f>'Final Prices IND without CO2 '!T81+SUMIFS(Assumptions!$C$9:$C$11,Assumptions!$A$9:$A$11,input!$D81)*input!T$301</f>
        <v>38.028152158056315</v>
      </c>
      <c r="U81" s="11">
        <f>'Final Prices IND without CO2 '!U81+SUMIFS(Assumptions!$C$9:$C$11,Assumptions!$A$9:$A$11,input!$D81)*input!U$301</f>
        <v>48.094755791140223</v>
      </c>
      <c r="V81" s="11">
        <f>'Final Prices IND without CO2 '!V81+SUMIFS(Assumptions!$C$9:$C$11,Assumptions!$A$9:$A$11,input!$D81)*input!V$301</f>
        <v>53.066640003318525</v>
      </c>
      <c r="W81" s="11">
        <f>'Final Prices IND without CO2 '!W81+SUMIFS(Assumptions!$C$9:$C$11,Assumptions!$A$9:$A$11,input!$D81)*input!W$301</f>
        <v>46.087209982818273</v>
      </c>
      <c r="X81" s="11">
        <f>'Final Prices IND without CO2 '!X81+SUMIFS(Assumptions!$C$9:$C$11,Assumptions!$A$9:$A$11,input!$D81)*input!X$301</f>
        <v>45.609387149496669</v>
      </c>
      <c r="Y81" s="11">
        <f>'Final Prices IND without CO2 '!Y81+SUMIFS(Assumptions!$C$9:$C$11,Assumptions!$A$9:$A$11,input!$D81)*input!Y$301</f>
        <v>45.534994364852615</v>
      </c>
      <c r="Z81" s="11">
        <f>'Final Prices IND without CO2 '!Z81+SUMIFS(Assumptions!$C$9:$C$11,Assumptions!$A$9:$A$11,input!$D81)*input!Z$301</f>
        <v>45.713407471299178</v>
      </c>
      <c r="AA81" s="11">
        <f>'Final Prices IND without CO2 '!AA81+SUMIFS(Assumptions!$C$9:$C$11,Assumptions!$A$9:$A$11,input!$D81)*input!AA$301</f>
        <v>53.530428279292323</v>
      </c>
      <c r="AB81" s="11">
        <f>'Final Prices IND without CO2 '!AB81+SUMIFS(Assumptions!$C$9:$C$11,Assumptions!$A$9:$A$11,input!$D81)*input!AB$301</f>
        <v>67.944167541607442</v>
      </c>
      <c r="AC81" s="11">
        <f>'Final Prices IND without CO2 '!AC81+SUMIFS(Assumptions!$C$9:$C$11,Assumptions!$A$9:$A$11,input!$D81)*input!AC$301</f>
        <v>66.108747160649756</v>
      </c>
      <c r="AD81" s="11">
        <f>'Final Prices IND without CO2 '!AD81+SUMIFS(Assumptions!$C$9:$C$11,Assumptions!$A$9:$A$11,input!$D81)*input!AD$301</f>
        <v>59.113150601659058</v>
      </c>
      <c r="AE81" s="11">
        <f>'Final Prices IND without CO2 '!AE81+SUMIFS(Assumptions!$C$9:$C$11,Assumptions!$A$9:$A$11,input!$D81)*input!AE$301</f>
        <v>58.778552290134499</v>
      </c>
      <c r="AF81" s="11">
        <f>'Final Prices IND without CO2 '!AF81+SUMIFS(Assumptions!$C$9:$C$11,Assumptions!$A$9:$A$11,input!$D81)*input!AF$301</f>
        <v>63.14577902076423</v>
      </c>
      <c r="AG81" s="11">
        <f>'Final Prices IND without CO2 '!AG81+SUMIFS(Assumptions!$C$9:$C$11,Assumptions!$A$9:$A$11,input!$D81)*input!AG$301</f>
        <v>67.339848326189497</v>
      </c>
      <c r="AH81" s="11">
        <f>'Final Prices IND without CO2 '!AH81+SUMIFS(Assumptions!$C$9:$C$11,Assumptions!$A$9:$A$11,input!$D81)*input!AH$301</f>
        <v>71.367085341673487</v>
      </c>
      <c r="AI81" s="11">
        <f>'Final Prices IND without CO2 '!AI81+SUMIFS(Assumptions!$C$9:$C$11,Assumptions!$A$9:$A$11,input!$D81)*input!AI$301</f>
        <v>74.864580812862002</v>
      </c>
      <c r="AJ81" s="11">
        <f>'Final Prices IND without CO2 '!AJ81+SUMIFS(Assumptions!$C$9:$C$11,Assumptions!$A$9:$A$11,input!$D81)*input!AJ$301</f>
        <v>76.151429628198684</v>
      </c>
      <c r="AK81" s="11">
        <f>'Final Prices IND without CO2 '!AK81+SUMIFS(Assumptions!$C$9:$C$11,Assumptions!$A$9:$A$11,input!$D81)*input!AK$301</f>
        <v>77.022666529943422</v>
      </c>
      <c r="AL81" s="11">
        <f>'Final Prices IND without CO2 '!AL81+SUMIFS(Assumptions!$C$9:$C$11,Assumptions!$A$9:$A$11,input!$D81)*input!AL$301</f>
        <v>77.856779304696204</v>
      </c>
      <c r="AM81" s="11">
        <f>'Final Prices IND without CO2 '!AM81+SUMIFS(Assumptions!$C$9:$C$11,Assumptions!$A$9:$A$11,input!$D81)*input!AM$301</f>
        <v>78.696453957519822</v>
      </c>
      <c r="AN81" s="11">
        <f>'Final Prices IND without CO2 '!AN81+SUMIFS(Assumptions!$C$9:$C$11,Assumptions!$A$9:$A$11,input!$D81)*input!AN$301</f>
        <v>79.514481519495831</v>
      </c>
      <c r="AO81" s="11">
        <f>'Final Prices IND without CO2 '!AO81+SUMIFS(Assumptions!$C$9:$C$11,Assumptions!$A$9:$A$11,input!$D81)*input!AO$301</f>
        <v>80.286020916567423</v>
      </c>
      <c r="AP81" s="11">
        <f>'Final Prices IND without CO2 '!AP81+SUMIFS(Assumptions!$C$9:$C$11,Assumptions!$A$9:$A$11,input!$D81)*input!AP$301</f>
        <v>81.013736733091733</v>
      </c>
      <c r="AQ81" s="11">
        <f>'Final Prices IND without CO2 '!AQ81+SUMIFS(Assumptions!$C$9:$C$11,Assumptions!$A$9:$A$11,input!$D81)*input!AQ$301</f>
        <v>81.682475177747762</v>
      </c>
      <c r="AR81" s="11">
        <f>'Final Prices IND without CO2 '!AR81+SUMIFS(Assumptions!$C$9:$C$11,Assumptions!$A$9:$A$11,input!$D81)*input!AR$301</f>
        <v>82.293619863662727</v>
      </c>
      <c r="AS81" s="11">
        <f>'Final Prices IND without CO2 '!AS81+SUMIFS(Assumptions!$C$9:$C$11,Assumptions!$A$9:$A$11,input!$D81)*input!AS$301</f>
        <v>82.856319048660282</v>
      </c>
      <c r="AT81" s="11">
        <f>'Final Prices IND without CO2 '!AT81+SUMIFS(Assumptions!$C$9:$C$11,Assumptions!$A$9:$A$11,input!$D81)*input!AT$301</f>
        <v>83.3779864392653</v>
      </c>
      <c r="AU81" s="11">
        <f>'Final Prices IND without CO2 '!AU81+SUMIFS(Assumptions!$C$9:$C$11,Assumptions!$A$9:$A$11,input!$D81)*input!AU$301</f>
        <v>83.846932796253668</v>
      </c>
      <c r="AV81" s="11">
        <f>'Final Prices IND without CO2 '!AV81+SUMIFS(Assumptions!$C$9:$C$11,Assumptions!$A$9:$A$11,input!$D81)*input!AV$301</f>
        <v>84.269978437253187</v>
      </c>
      <c r="AW81" s="11">
        <f>'Final Prices IND without CO2 '!AW81+SUMIFS(Assumptions!$C$9:$C$11,Assumptions!$A$9:$A$11,input!$D81)*input!AW$301</f>
        <v>84.643084940648492</v>
      </c>
      <c r="AX81" s="11">
        <f>'Final Prices IND without CO2 '!AX81+SUMIFS(Assumptions!$C$9:$C$11,Assumptions!$A$9:$A$11,input!$D81)*input!AX$301</f>
        <v>84.973200636545954</v>
      </c>
      <c r="AY81" s="11">
        <f>'Final Prices IND without CO2 '!AY81+SUMIFS(Assumptions!$C$9:$C$11,Assumptions!$A$9:$A$11,input!$D81)*input!AY$301</f>
        <v>85.418210811680069</v>
      </c>
      <c r="AZ81" s="11">
        <f>'Final Prices IND without CO2 '!AZ81+SUMIFS(Assumptions!$C$9:$C$11,Assumptions!$A$9:$A$11,input!$D81)*input!AZ$301</f>
        <v>85.784014993519918</v>
      </c>
      <c r="BA81" s="11">
        <f>'Final Prices IND without CO2 '!BA81+SUMIFS(Assumptions!$C$9:$C$11,Assumptions!$A$9:$A$11,input!$D81)*input!BA$301</f>
        <v>86.158657658999118</v>
      </c>
      <c r="BB81" s="11">
        <f>'Final Prices IND without CO2 '!BB81+SUMIFS(Assumptions!$C$9:$C$11,Assumptions!$A$9:$A$11,input!$D81)*input!BB$301</f>
        <v>86.548021746381323</v>
      </c>
      <c r="BC81" s="11">
        <f>'Final Prices IND without CO2 '!BC81+SUMIFS(Assumptions!$C$9:$C$11,Assumptions!$A$9:$A$11,input!$D81)*input!BC$301</f>
        <v>86.94344788952219</v>
      </c>
      <c r="BD81" s="11">
        <f>'Final Prices IND without CO2 '!BD81+SUMIFS(Assumptions!$C$9:$C$11,Assumptions!$A$9:$A$11,input!$D81)*input!BD$301</f>
        <v>87.314814892584195</v>
      </c>
      <c r="BE81" s="11">
        <f>'Final Prices IND without CO2 '!BE81+SUMIFS(Assumptions!$C$9:$C$11,Assumptions!$A$9:$A$11,input!$D81)*input!BE$301</f>
        <v>87.703708444796803</v>
      </c>
      <c r="BF81" s="11">
        <f>'Final Prices IND without CO2 '!BF81+SUMIFS(Assumptions!$C$9:$C$11,Assumptions!$A$9:$A$11,input!$D81)*input!BF$301</f>
        <v>88.090798541796175</v>
      </c>
      <c r="BG81" s="11">
        <f>'Final Prices IND without CO2 '!BG81+SUMIFS(Assumptions!$C$9:$C$11,Assumptions!$A$9:$A$11,input!$D81)*input!BG$301</f>
        <v>88.473902546847398</v>
      </c>
      <c r="BH81" s="11">
        <f>'Final Prices IND without CO2 '!BH81+SUMIFS(Assumptions!$C$9:$C$11,Assumptions!$A$9:$A$11,input!$D81)*input!BH$301</f>
        <v>88.856402352268105</v>
      </c>
    </row>
    <row r="82" spans="1:60" x14ac:dyDescent="0.3">
      <c r="A82" s="9" t="s">
        <v>148</v>
      </c>
      <c r="B82" s="36" t="s">
        <v>47</v>
      </c>
      <c r="C82" s="9" t="s">
        <v>29</v>
      </c>
      <c r="D82" s="36" t="s">
        <v>83</v>
      </c>
      <c r="E82" s="36" t="s">
        <v>79</v>
      </c>
      <c r="F82" s="36" t="s">
        <v>90</v>
      </c>
      <c r="G82" s="36" t="s">
        <v>90</v>
      </c>
      <c r="H82" s="36" t="s">
        <v>80</v>
      </c>
      <c r="I82" s="9" t="s">
        <v>145</v>
      </c>
      <c r="J82" s="11">
        <f>'Final Prices IND without CO2 '!J82+SUMIFS(Assumptions!$C$9:$C$11,Assumptions!$A$9:$A$11,input!$D82)*input!J$301</f>
        <v>15.201973365758665</v>
      </c>
      <c r="K82" s="11">
        <f>'Final Prices IND without CO2 '!K82+SUMIFS(Assumptions!$C$9:$C$11,Assumptions!$A$9:$A$11,input!$D82)*input!K$301</f>
        <v>12.704899045279154</v>
      </c>
      <c r="L82" s="11">
        <f>'Final Prices IND without CO2 '!L82+SUMIFS(Assumptions!$C$9:$C$11,Assumptions!$A$9:$A$11,input!$D82)*input!L$301</f>
        <v>15.440674658042461</v>
      </c>
      <c r="M82" s="11">
        <f>'Final Prices IND without CO2 '!M82+SUMIFS(Assumptions!$C$9:$C$11,Assumptions!$A$9:$A$11,input!$D82)*input!M$301</f>
        <v>17.807664478787796</v>
      </c>
      <c r="N82" s="11">
        <f>'Final Prices IND without CO2 '!N82+SUMIFS(Assumptions!$C$9:$C$11,Assumptions!$A$9:$A$11,input!$D82)*input!N$301</f>
        <v>19.976086763258316</v>
      </c>
      <c r="O82" s="11">
        <f>'Final Prices IND without CO2 '!O82+SUMIFS(Assumptions!$C$9:$C$11,Assumptions!$A$9:$A$11,input!$D82)*input!O$301</f>
        <v>26.099233681894123</v>
      </c>
      <c r="P82" s="11">
        <f>'Final Prices IND without CO2 '!P82+SUMIFS(Assumptions!$C$9:$C$11,Assumptions!$A$9:$A$11,input!$D82)*input!P$301</f>
        <v>30.691396879267533</v>
      </c>
      <c r="Q82" s="11">
        <f>'Final Prices IND without CO2 '!Q82+SUMIFS(Assumptions!$C$9:$C$11,Assumptions!$A$9:$A$11,input!$D82)*input!Q$301</f>
        <v>30.954997910227064</v>
      </c>
      <c r="R82" s="11">
        <f>'Final Prices IND without CO2 '!R82+SUMIFS(Assumptions!$C$9:$C$11,Assumptions!$A$9:$A$11,input!$D82)*input!R$301</f>
        <v>38.298704803821927</v>
      </c>
      <c r="S82" s="11">
        <f>'Final Prices IND without CO2 '!S82+SUMIFS(Assumptions!$C$9:$C$11,Assumptions!$A$9:$A$11,input!$D82)*input!S$301</f>
        <v>34.830242998788172</v>
      </c>
      <c r="T82" s="11">
        <f>'Final Prices IND without CO2 '!T82+SUMIFS(Assumptions!$C$9:$C$11,Assumptions!$A$9:$A$11,input!$D82)*input!T$301</f>
        <v>41.344930428435696</v>
      </c>
      <c r="U82" s="11">
        <f>'Final Prices IND without CO2 '!U82+SUMIFS(Assumptions!$C$9:$C$11,Assumptions!$A$9:$A$11,input!$D82)*input!U$301</f>
        <v>49.862094415809814</v>
      </c>
      <c r="V82" s="11">
        <f>'Final Prices IND without CO2 '!V82+SUMIFS(Assumptions!$C$9:$C$11,Assumptions!$A$9:$A$11,input!$D82)*input!V$301</f>
        <v>56.600196589313626</v>
      </c>
      <c r="W82" s="11">
        <f>'Final Prices IND without CO2 '!W82+SUMIFS(Assumptions!$C$9:$C$11,Assumptions!$A$9:$A$11,input!$D82)*input!W$301</f>
        <v>52.713263332281308</v>
      </c>
      <c r="X82" s="11">
        <f>'Final Prices IND without CO2 '!X82+SUMIFS(Assumptions!$C$9:$C$11,Assumptions!$A$9:$A$11,input!$D82)*input!X$301</f>
        <v>51.11405922994954</v>
      </c>
      <c r="Y82" s="11">
        <f>'Final Prices IND without CO2 '!Y82+SUMIFS(Assumptions!$C$9:$C$11,Assumptions!$A$9:$A$11,input!$D82)*input!Y$301</f>
        <v>37.1850456056669</v>
      </c>
      <c r="Z82" s="11">
        <f>'Final Prices IND without CO2 '!Z82+SUMIFS(Assumptions!$C$9:$C$11,Assumptions!$A$9:$A$11,input!$D82)*input!Z$301</f>
        <v>29.858542645439755</v>
      </c>
      <c r="AA82" s="11">
        <f>'Final Prices IND without CO2 '!AA82+SUMIFS(Assumptions!$C$9:$C$11,Assumptions!$A$9:$A$11,input!$D82)*input!AA$301</f>
        <v>35.224909109907927</v>
      </c>
      <c r="AB82" s="11">
        <f>'Final Prices IND without CO2 '!AB82+SUMIFS(Assumptions!$C$9:$C$11,Assumptions!$A$9:$A$11,input!$D82)*input!AB$301</f>
        <v>44.709657724283737</v>
      </c>
      <c r="AC82" s="11">
        <f>'Final Prices IND without CO2 '!AC82+SUMIFS(Assumptions!$C$9:$C$11,Assumptions!$A$9:$A$11,input!$D82)*input!AC$301</f>
        <v>43.501886402889006</v>
      </c>
      <c r="AD82" s="11">
        <f>'Final Prices IND without CO2 '!AD82+SUMIFS(Assumptions!$C$9:$C$11,Assumptions!$A$9:$A$11,input!$D82)*input!AD$301</f>
        <v>38.898537225961974</v>
      </c>
      <c r="AE82" s="11">
        <f>'Final Prices IND without CO2 '!AE82+SUMIFS(Assumptions!$C$9:$C$11,Assumptions!$A$9:$A$11,input!$D82)*input!AE$301</f>
        <v>38.678359740172262</v>
      </c>
      <c r="AF82" s="11">
        <f>'Final Prices IND without CO2 '!AF82+SUMIFS(Assumptions!$C$9:$C$11,Assumptions!$A$9:$A$11,input!$D82)*input!AF$301</f>
        <v>41.552148902593416</v>
      </c>
      <c r="AG82" s="11">
        <f>'Final Prices IND without CO2 '!AG82+SUMIFS(Assumptions!$C$9:$C$11,Assumptions!$A$9:$A$11,input!$D82)*input!AG$301</f>
        <v>44.311994374283955</v>
      </c>
      <c r="AH82" s="11">
        <f>'Final Prices IND without CO2 '!AH82+SUMIFS(Assumptions!$C$9:$C$11,Assumptions!$A$9:$A$11,input!$D82)*input!AH$301</f>
        <v>46.962058317249962</v>
      </c>
      <c r="AI82" s="11">
        <f>'Final Prices IND without CO2 '!AI82+SUMIFS(Assumptions!$C$9:$C$11,Assumptions!$A$9:$A$11,input!$D82)*input!AI$301</f>
        <v>49.263533647171592</v>
      </c>
      <c r="AJ82" s="11">
        <f>'Final Prices IND without CO2 '!AJ82+SUMIFS(Assumptions!$C$9:$C$11,Assumptions!$A$9:$A$11,input!$D82)*input!AJ$301</f>
        <v>50.110325537606784</v>
      </c>
      <c r="AK82" s="11">
        <f>'Final Prices IND without CO2 '!AK82+SUMIFS(Assumptions!$C$9:$C$11,Assumptions!$A$9:$A$11,input!$D82)*input!AK$301</f>
        <v>50.683630135825886</v>
      </c>
      <c r="AL82" s="11">
        <f>'Final Prices IND without CO2 '!AL82+SUMIFS(Assumptions!$C$9:$C$11,Assumptions!$A$9:$A$11,input!$D82)*input!AL$301</f>
        <v>51.232505749612933</v>
      </c>
      <c r="AM82" s="11">
        <f>'Final Prices IND without CO2 '!AM82+SUMIFS(Assumptions!$C$9:$C$11,Assumptions!$A$9:$A$11,input!$D82)*input!AM$301</f>
        <v>51.785041275263623</v>
      </c>
      <c r="AN82" s="11">
        <f>'Final Prices IND without CO2 '!AN82+SUMIFS(Assumptions!$C$9:$C$11,Assumptions!$A$9:$A$11,input!$D82)*input!AN$301</f>
        <v>52.323332251933273</v>
      </c>
      <c r="AO82" s="11">
        <f>'Final Prices IND without CO2 '!AO82+SUMIFS(Assumptions!$C$9:$C$11,Assumptions!$A$9:$A$11,input!$D82)*input!AO$301</f>
        <v>52.831032377080099</v>
      </c>
      <c r="AP82" s="11">
        <f>'Final Prices IND without CO2 '!AP82+SUMIFS(Assumptions!$C$9:$C$11,Assumptions!$A$9:$A$11,input!$D82)*input!AP$301</f>
        <v>53.30989504115535</v>
      </c>
      <c r="AQ82" s="11">
        <f>'Final Prices IND without CO2 '!AQ82+SUMIFS(Assumptions!$C$9:$C$11,Assumptions!$A$9:$A$11,input!$D82)*input!AQ$301</f>
        <v>53.749948515198312</v>
      </c>
      <c r="AR82" s="11">
        <f>'Final Prices IND without CO2 '!AR82+SUMIFS(Assumptions!$C$9:$C$11,Assumptions!$A$9:$A$11,input!$D82)*input!AR$301</f>
        <v>54.15210326542821</v>
      </c>
      <c r="AS82" s="11">
        <f>'Final Prices IND without CO2 '!AS82+SUMIFS(Assumptions!$C$9:$C$11,Assumptions!$A$9:$A$11,input!$D82)*input!AS$301</f>
        <v>54.522379168029673</v>
      </c>
      <c r="AT82" s="11">
        <f>'Final Prices IND without CO2 '!AT82+SUMIFS(Assumptions!$C$9:$C$11,Assumptions!$A$9:$A$11,input!$D82)*input!AT$301</f>
        <v>54.865654703278338</v>
      </c>
      <c r="AU82" s="11">
        <f>'Final Prices IND without CO2 '!AU82+SUMIFS(Assumptions!$C$9:$C$11,Assumptions!$A$9:$A$11,input!$D82)*input!AU$301</f>
        <v>55.174237939641642</v>
      </c>
      <c r="AV82" s="11">
        <f>'Final Prices IND without CO2 '!AV82+SUMIFS(Assumptions!$C$9:$C$11,Assumptions!$A$9:$A$11,input!$D82)*input!AV$301</f>
        <v>55.452616886580039</v>
      </c>
      <c r="AW82" s="11">
        <f>'Final Prices IND without CO2 '!AW82+SUMIFS(Assumptions!$C$9:$C$11,Assumptions!$A$9:$A$11,input!$D82)*input!AW$301</f>
        <v>55.698134120289502</v>
      </c>
      <c r="AX82" s="11">
        <f>'Final Prices IND without CO2 '!AX82+SUMIFS(Assumptions!$C$9:$C$11,Assumptions!$A$9:$A$11,input!$D82)*input!AX$301</f>
        <v>55.915361886954706</v>
      </c>
      <c r="AY82" s="11">
        <f>'Final Prices IND without CO2 '!AY82+SUMIFS(Assumptions!$C$9:$C$11,Assumptions!$A$9:$A$11,input!$D82)*input!AY$301</f>
        <v>56.208194271749051</v>
      </c>
      <c r="AZ82" s="11">
        <f>'Final Prices IND without CO2 '!AZ82+SUMIFS(Assumptions!$C$9:$C$11,Assumptions!$A$9:$A$11,input!$D82)*input!AZ$301</f>
        <v>56.448906320419724</v>
      </c>
      <c r="BA82" s="11">
        <f>'Final Prices IND without CO2 '!BA82+SUMIFS(Assumptions!$C$9:$C$11,Assumptions!$A$9:$A$11,input!$D82)*input!BA$301</f>
        <v>56.695434402940293</v>
      </c>
      <c r="BB82" s="11">
        <f>'Final Prices IND without CO2 '!BB82+SUMIFS(Assumptions!$C$9:$C$11,Assumptions!$A$9:$A$11,input!$D82)*input!BB$301</f>
        <v>56.951649700100688</v>
      </c>
      <c r="BC82" s="11">
        <f>'Final Prices IND without CO2 '!BC82+SUMIFS(Assumptions!$C$9:$C$11,Assumptions!$A$9:$A$11,input!$D82)*input!BC$301</f>
        <v>57.211854043677874</v>
      </c>
      <c r="BD82" s="11">
        <f>'Final Prices IND without CO2 '!BD82+SUMIFS(Assumptions!$C$9:$C$11,Assumptions!$A$9:$A$11,input!$D82)*input!BD$301</f>
        <v>57.456226624839076</v>
      </c>
      <c r="BE82" s="11">
        <f>'Final Prices IND without CO2 '!BE82+SUMIFS(Assumptions!$C$9:$C$11,Assumptions!$A$9:$A$11,input!$D82)*input!BE$301</f>
        <v>57.712132293268326</v>
      </c>
      <c r="BF82" s="11">
        <f>'Final Prices IND without CO2 '!BF82+SUMIFS(Assumptions!$C$9:$C$11,Assumptions!$A$9:$A$11,input!$D82)*input!BF$301</f>
        <v>57.966851224583536</v>
      </c>
      <c r="BG82" s="11">
        <f>'Final Prices IND without CO2 '!BG82+SUMIFS(Assumptions!$C$9:$C$11,Assumptions!$A$9:$A$11,input!$D82)*input!BG$301</f>
        <v>58.218947166860687</v>
      </c>
      <c r="BH82" s="11">
        <f>'Final Prices IND without CO2 '!BH82+SUMIFS(Assumptions!$C$9:$C$11,Assumptions!$A$9:$A$11,input!$D82)*input!BH$301</f>
        <v>58.470645524478925</v>
      </c>
    </row>
    <row r="83" spans="1:60" x14ac:dyDescent="0.3">
      <c r="A83" s="9" t="s">
        <v>148</v>
      </c>
      <c r="B83" s="36" t="s">
        <v>47</v>
      </c>
      <c r="C83" s="9" t="s">
        <v>31</v>
      </c>
      <c r="D83" s="36" t="s">
        <v>83</v>
      </c>
      <c r="E83" s="36" t="s">
        <v>79</v>
      </c>
      <c r="F83" s="36" t="s">
        <v>90</v>
      </c>
      <c r="G83" s="36" t="s">
        <v>90</v>
      </c>
      <c r="H83" s="36" t="s">
        <v>80</v>
      </c>
      <c r="I83" s="9" t="s">
        <v>145</v>
      </c>
      <c r="J83" s="11">
        <f>'Final Prices IND without CO2 '!J83+SUMIFS(Assumptions!$C$9:$C$11,Assumptions!$A$9:$A$11,input!$D83)*input!J$301</f>
        <v>31.480676570412783</v>
      </c>
      <c r="K83" s="11">
        <f>'Final Prices IND without CO2 '!K83+SUMIFS(Assumptions!$C$9:$C$11,Assumptions!$A$9:$A$11,input!$D83)*input!K$301</f>
        <v>30.047024211618069</v>
      </c>
      <c r="L83" s="11">
        <f>'Final Prices IND without CO2 '!L83+SUMIFS(Assumptions!$C$9:$C$11,Assumptions!$A$9:$A$11,input!$D83)*input!L$301</f>
        <v>28.423585764471103</v>
      </c>
      <c r="M83" s="11">
        <f>'Final Prices IND without CO2 '!M83+SUMIFS(Assumptions!$C$9:$C$11,Assumptions!$A$9:$A$11,input!$D83)*input!M$301</f>
        <v>28.335569916050879</v>
      </c>
      <c r="N83" s="11">
        <f>'Final Prices IND without CO2 '!N83+SUMIFS(Assumptions!$C$9:$C$11,Assumptions!$A$9:$A$11,input!$D83)*input!N$301</f>
        <v>25.964981715349243</v>
      </c>
      <c r="O83" s="11">
        <f>'Final Prices IND without CO2 '!O83+SUMIFS(Assumptions!$C$9:$C$11,Assumptions!$A$9:$A$11,input!$D83)*input!O$301</f>
        <v>33.188322361646662</v>
      </c>
      <c r="P83" s="11">
        <f>'Final Prices IND without CO2 '!P83+SUMIFS(Assumptions!$C$9:$C$11,Assumptions!$A$9:$A$11,input!$D83)*input!P$301</f>
        <v>39.989120396140962</v>
      </c>
      <c r="Q83" s="11">
        <f>'Final Prices IND without CO2 '!Q83+SUMIFS(Assumptions!$C$9:$C$11,Assumptions!$A$9:$A$11,input!$D83)*input!Q$301</f>
        <v>38.674013206709603</v>
      </c>
      <c r="R83" s="11">
        <f>'Final Prices IND without CO2 '!R83+SUMIFS(Assumptions!$C$9:$C$11,Assumptions!$A$9:$A$11,input!$D83)*input!R$301</f>
        <v>47.379982702009904</v>
      </c>
      <c r="S83" s="11">
        <f>'Final Prices IND without CO2 '!S83+SUMIFS(Assumptions!$C$9:$C$11,Assumptions!$A$9:$A$11,input!$D83)*input!S$301</f>
        <v>39.892752103734573</v>
      </c>
      <c r="T83" s="11">
        <f>'Final Prices IND without CO2 '!T83+SUMIFS(Assumptions!$C$9:$C$11,Assumptions!$A$9:$A$11,input!$D83)*input!T$301</f>
        <v>48.026509144523729</v>
      </c>
      <c r="U83" s="11">
        <f>'Final Prices IND without CO2 '!U83+SUMIFS(Assumptions!$C$9:$C$11,Assumptions!$A$9:$A$11,input!$D83)*input!U$301</f>
        <v>65.303907247561071</v>
      </c>
      <c r="V83" s="11">
        <f>'Final Prices IND without CO2 '!V83+SUMIFS(Assumptions!$C$9:$C$11,Assumptions!$A$9:$A$11,input!$D83)*input!V$301</f>
        <v>69.280362244382189</v>
      </c>
      <c r="W83" s="11">
        <f>'Final Prices IND without CO2 '!W83+SUMIFS(Assumptions!$C$9:$C$11,Assumptions!$A$9:$A$11,input!$D83)*input!W$301</f>
        <v>65.099316145811954</v>
      </c>
      <c r="X83" s="11">
        <f>'Final Prices IND without CO2 '!X83+SUMIFS(Assumptions!$C$9:$C$11,Assumptions!$A$9:$A$11,input!$D83)*input!X$301</f>
        <v>62.000007850455944</v>
      </c>
      <c r="Y83" s="11">
        <f>'Final Prices IND without CO2 '!Y83+SUMIFS(Assumptions!$C$9:$C$11,Assumptions!$A$9:$A$11,input!$D83)*input!Y$301</f>
        <v>47.110699557688726</v>
      </c>
      <c r="Z83" s="11">
        <f>'Final Prices IND without CO2 '!Z83+SUMIFS(Assumptions!$C$9:$C$11,Assumptions!$A$9:$A$11,input!$D83)*input!Z$301</f>
        <v>43.496980521864167</v>
      </c>
      <c r="AA83" s="11">
        <f>'Final Prices IND without CO2 '!AA83+SUMIFS(Assumptions!$C$9:$C$11,Assumptions!$A$9:$A$11,input!$D83)*input!AA$301</f>
        <v>53.357846124307791</v>
      </c>
      <c r="AB83" s="11">
        <f>'Final Prices IND without CO2 '!AB83+SUMIFS(Assumptions!$C$9:$C$11,Assumptions!$A$9:$A$11,input!$D83)*input!AB$301</f>
        <v>67.725115476643907</v>
      </c>
      <c r="AC83" s="11">
        <f>'Final Prices IND without CO2 '!AC83+SUMIFS(Assumptions!$C$9:$C$11,Assumptions!$A$9:$A$11,input!$D83)*input!AC$301</f>
        <v>65.895612492853218</v>
      </c>
      <c r="AD83" s="11">
        <f>'Final Prices IND without CO2 '!AD83+SUMIFS(Assumptions!$C$9:$C$11,Assumptions!$A$9:$A$11,input!$D83)*input!AD$301</f>
        <v>58.922569744253387</v>
      </c>
      <c r="AE83" s="11">
        <f>'Final Prices IND without CO2 '!AE83+SUMIFS(Assumptions!$C$9:$C$11,Assumptions!$A$9:$A$11,input!$D83)*input!AE$301</f>
        <v>58.589050178024046</v>
      </c>
      <c r="AF83" s="11">
        <f>'Final Prices IND without CO2 '!AF83+SUMIFS(Assumptions!$C$9:$C$11,Assumptions!$A$9:$A$11,input!$D83)*input!AF$301</f>
        <v>62.942196965251391</v>
      </c>
      <c r="AG83" s="11">
        <f>'Final Prices IND without CO2 '!AG83+SUMIFS(Assumptions!$C$9:$C$11,Assumptions!$A$9:$A$11,input!$D83)*input!AG$301</f>
        <v>67.122744586988489</v>
      </c>
      <c r="AH83" s="11">
        <f>'Final Prices IND without CO2 '!AH83+SUMIFS(Assumptions!$C$9:$C$11,Assumptions!$A$9:$A$11,input!$D83)*input!AH$301</f>
        <v>71.136997786256032</v>
      </c>
      <c r="AI83" s="11">
        <f>'Final Prices IND without CO2 '!AI83+SUMIFS(Assumptions!$C$9:$C$11,Assumptions!$A$9:$A$11,input!$D83)*input!AI$301</f>
        <v>74.623217328503401</v>
      </c>
      <c r="AJ83" s="11">
        <f>'Final Prices IND without CO2 '!AJ83+SUMIFS(Assumptions!$C$9:$C$11,Assumptions!$A$9:$A$11,input!$D83)*input!AJ$301</f>
        <v>75.905917341956197</v>
      </c>
      <c r="AK83" s="11">
        <f>'Final Prices IND without CO2 '!AK83+SUMIFS(Assumptions!$C$9:$C$11,Assumptions!$A$9:$A$11,input!$D83)*input!AK$301</f>
        <v>76.774345375047389</v>
      </c>
      <c r="AL83" s="11">
        <f>'Final Prices IND without CO2 '!AL83+SUMIFS(Assumptions!$C$9:$C$11,Assumptions!$A$9:$A$11,input!$D83)*input!AL$301</f>
        <v>77.60576896936962</v>
      </c>
      <c r="AM83" s="11">
        <f>'Final Prices IND without CO2 '!AM83+SUMIFS(Assumptions!$C$9:$C$11,Assumptions!$A$9:$A$11,input!$D83)*input!AM$301</f>
        <v>78.442736510262179</v>
      </c>
      <c r="AN83" s="11">
        <f>'Final Prices IND without CO2 '!AN83+SUMIFS(Assumptions!$C$9:$C$11,Assumptions!$A$9:$A$11,input!$D83)*input!AN$301</f>
        <v>79.258126750549948</v>
      </c>
      <c r="AO83" s="11">
        <f>'Final Prices IND without CO2 '!AO83+SUMIFS(Assumptions!$C$9:$C$11,Assumptions!$A$9:$A$11,input!$D83)*input!AO$301</f>
        <v>80.027178703824021</v>
      </c>
      <c r="AP83" s="11">
        <f>'Final Prices IND without CO2 '!AP83+SUMIFS(Assumptions!$C$9:$C$11,Assumptions!$A$9:$A$11,input!$D83)*input!AP$301</f>
        <v>80.752548363818875</v>
      </c>
      <c r="AQ83" s="11">
        <f>'Final Prices IND without CO2 '!AQ83+SUMIFS(Assumptions!$C$9:$C$11,Assumptions!$A$9:$A$11,input!$D83)*input!AQ$301</f>
        <v>81.41913079505207</v>
      </c>
      <c r="AR83" s="11">
        <f>'Final Prices IND without CO2 '!AR83+SUMIFS(Assumptions!$C$9:$C$11,Assumptions!$A$9:$A$11,input!$D83)*input!AR$301</f>
        <v>82.028305149880723</v>
      </c>
      <c r="AS83" s="11">
        <f>'Final Prices IND without CO2 '!AS83+SUMIFS(Assumptions!$C$9:$C$11,Assumptions!$A$9:$A$11,input!$D83)*input!AS$301</f>
        <v>82.589190192135973</v>
      </c>
      <c r="AT83" s="11">
        <f>'Final Prices IND without CO2 '!AT83+SUMIFS(Assumptions!$C$9:$C$11,Assumptions!$A$9:$A$11,input!$D83)*input!AT$301</f>
        <v>83.109175726545359</v>
      </c>
      <c r="AU83" s="11">
        <f>'Final Prices IND without CO2 '!AU83+SUMIFS(Assumptions!$C$9:$C$11,Assumptions!$A$9:$A$11,input!$D83)*input!AU$301</f>
        <v>83.57661020000387</v>
      </c>
      <c r="AV83" s="11">
        <f>'Final Prices IND without CO2 '!AV83+SUMIFS(Assumptions!$C$9:$C$11,Assumptions!$A$9:$A$11,input!$D83)*input!AV$301</f>
        <v>83.998291941428363</v>
      </c>
      <c r="AW83" s="11">
        <f>'Final Prices IND without CO2 '!AW83+SUMIFS(Assumptions!$C$9:$C$11,Assumptions!$A$9:$A$11,input!$D83)*input!AW$301</f>
        <v>84.370195549078858</v>
      </c>
      <c r="AX83" s="11">
        <f>'Final Prices IND without CO2 '!AX83+SUMIFS(Assumptions!$C$9:$C$11,Assumptions!$A$9:$A$11,input!$D83)*input!AX$301</f>
        <v>84.699246951638443</v>
      </c>
      <c r="AY83" s="11">
        <f>'Final Prices IND without CO2 '!AY83+SUMIFS(Assumptions!$C$9:$C$11,Assumptions!$A$9:$A$11,input!$D83)*input!AY$301</f>
        <v>85.142822413517251</v>
      </c>
      <c r="AZ83" s="11">
        <f>'Final Prices IND without CO2 '!AZ83+SUMIFS(Assumptions!$C$9:$C$11,Assumptions!$A$9:$A$11,input!$D83)*input!AZ$301</f>
        <v>85.507447242304352</v>
      </c>
      <c r="BA83" s="11">
        <f>'Final Prices IND without CO2 '!BA83+SUMIFS(Assumptions!$C$9:$C$11,Assumptions!$A$9:$A$11,input!$D83)*input!BA$301</f>
        <v>85.880882059450528</v>
      </c>
      <c r="BB83" s="11">
        <f>'Final Prices IND without CO2 '!BB83+SUMIFS(Assumptions!$C$9:$C$11,Assumptions!$A$9:$A$11,input!$D83)*input!BB$301</f>
        <v>86.268990836620787</v>
      </c>
      <c r="BC83" s="11">
        <f>'Final Prices IND without CO2 '!BC83+SUMIFS(Assumptions!$C$9:$C$11,Assumptions!$A$9:$A$11,input!$D83)*input!BC$301</f>
        <v>86.663142125475588</v>
      </c>
      <c r="BD83" s="11">
        <f>'Final Prices IND without CO2 '!BD83+SUMIFS(Assumptions!$C$9:$C$11,Assumptions!$A$9:$A$11,input!$D83)*input!BD$301</f>
        <v>87.033311840943611</v>
      </c>
      <c r="BE83" s="11">
        <f>'Final Prices IND without CO2 '!BE83+SUMIFS(Assumptions!$C$9:$C$11,Assumptions!$A$9:$A$11,input!$D83)*input!BE$301</f>
        <v>87.420951599950058</v>
      </c>
      <c r="BF83" s="11">
        <f>'Final Prices IND without CO2 '!BF83+SUMIFS(Assumptions!$C$9:$C$11,Assumptions!$A$9:$A$11,input!$D83)*input!BF$301</f>
        <v>87.806793718084691</v>
      </c>
      <c r="BG83" s="11">
        <f>'Final Prices IND without CO2 '!BG83+SUMIFS(Assumptions!$C$9:$C$11,Assumptions!$A$9:$A$11,input!$D83)*input!BG$301</f>
        <v>88.18866259543563</v>
      </c>
      <c r="BH83" s="11">
        <f>'Final Prices IND without CO2 '!BH83+SUMIFS(Assumptions!$C$9:$C$11,Assumptions!$A$9:$A$11,input!$D83)*input!BH$301</f>
        <v>88.569929221096231</v>
      </c>
    </row>
    <row r="84" spans="1:60" x14ac:dyDescent="0.3">
      <c r="A84" s="9" t="s">
        <v>148</v>
      </c>
      <c r="B84" s="36" t="s">
        <v>47</v>
      </c>
      <c r="C84" s="9" t="s">
        <v>33</v>
      </c>
      <c r="D84" s="36" t="s">
        <v>83</v>
      </c>
      <c r="E84" s="36" t="s">
        <v>79</v>
      </c>
      <c r="F84" s="36" t="s">
        <v>90</v>
      </c>
      <c r="G84" s="36" t="s">
        <v>90</v>
      </c>
      <c r="H84" s="36" t="s">
        <v>80</v>
      </c>
      <c r="I84" s="9" t="s">
        <v>145</v>
      </c>
      <c r="J84" s="11">
        <f>'Final Prices IND without CO2 '!J84+SUMIFS(Assumptions!$C$9:$C$11,Assumptions!$A$9:$A$11,input!$D84)*input!J$301</f>
        <v>35.236844383211952</v>
      </c>
      <c r="K84" s="11">
        <f>'Final Prices IND without CO2 '!K84+SUMIFS(Assumptions!$C$9:$C$11,Assumptions!$A$9:$A$11,input!$D84)*input!K$301</f>
        <v>32.189891950570697</v>
      </c>
      <c r="L84" s="11">
        <f>'Final Prices IND without CO2 '!L84+SUMIFS(Assumptions!$C$9:$C$11,Assumptions!$A$9:$A$11,input!$D84)*input!L$301</f>
        <v>33.543248690881668</v>
      </c>
      <c r="M84" s="11">
        <f>'Final Prices IND without CO2 '!M84+SUMIFS(Assumptions!$C$9:$C$11,Assumptions!$A$9:$A$11,input!$D84)*input!M$301</f>
        <v>33.582371845246065</v>
      </c>
      <c r="N84" s="11">
        <f>'Final Prices IND without CO2 '!N84+SUMIFS(Assumptions!$C$9:$C$11,Assumptions!$A$9:$A$11,input!$D84)*input!N$301</f>
        <v>32.068142621329784</v>
      </c>
      <c r="O84" s="11">
        <f>'Final Prices IND without CO2 '!O84+SUMIFS(Assumptions!$C$9:$C$11,Assumptions!$A$9:$A$11,input!$D84)*input!O$301</f>
        <v>33.162079889712025</v>
      </c>
      <c r="P84" s="11">
        <f>'Final Prices IND without CO2 '!P84+SUMIFS(Assumptions!$C$9:$C$11,Assumptions!$A$9:$A$11,input!$D84)*input!P$301</f>
        <v>40.574948596380629</v>
      </c>
      <c r="Q84" s="11">
        <f>'Final Prices IND without CO2 '!Q84+SUMIFS(Assumptions!$C$9:$C$11,Assumptions!$A$9:$A$11,input!$D84)*input!Q$301</f>
        <v>36.923103799744815</v>
      </c>
      <c r="R84" s="11">
        <f>'Final Prices IND without CO2 '!R84+SUMIFS(Assumptions!$C$9:$C$11,Assumptions!$A$9:$A$11,input!$D84)*input!R$301</f>
        <v>45.776444784402301</v>
      </c>
      <c r="S84" s="11">
        <f>'Final Prices IND without CO2 '!S84+SUMIFS(Assumptions!$C$9:$C$11,Assumptions!$A$9:$A$11,input!$D84)*input!S$301</f>
        <v>37.011369052885449</v>
      </c>
      <c r="T84" s="11">
        <f>'Final Prices IND without CO2 '!T84+SUMIFS(Assumptions!$C$9:$C$11,Assumptions!$A$9:$A$11,input!$D84)*input!T$301</f>
        <v>45.937794040399147</v>
      </c>
      <c r="U84" s="11">
        <f>'Final Prices IND without CO2 '!U84+SUMIFS(Assumptions!$C$9:$C$11,Assumptions!$A$9:$A$11,input!$D84)*input!U$301</f>
        <v>53.930627665673335</v>
      </c>
      <c r="V84" s="11">
        <f>'Final Prices IND without CO2 '!V84+SUMIFS(Assumptions!$C$9:$C$11,Assumptions!$A$9:$A$11,input!$D84)*input!V$301</f>
        <v>61.219973631899158</v>
      </c>
      <c r="W84" s="11">
        <f>'Final Prices IND without CO2 '!W84+SUMIFS(Assumptions!$C$9:$C$11,Assumptions!$A$9:$A$11,input!$D84)*input!W$301</f>
        <v>57.213190683329529</v>
      </c>
      <c r="X84" s="11">
        <f>'Final Prices IND without CO2 '!X84+SUMIFS(Assumptions!$C$9:$C$11,Assumptions!$A$9:$A$11,input!$D84)*input!X$301</f>
        <v>52.30509672993864</v>
      </c>
      <c r="Y84" s="11">
        <f>'Final Prices IND without CO2 '!Y84+SUMIFS(Assumptions!$C$9:$C$11,Assumptions!$A$9:$A$11,input!$D84)*input!Y$301</f>
        <v>41.629132403524622</v>
      </c>
      <c r="Z84" s="11">
        <f>'Final Prices IND without CO2 '!Z84+SUMIFS(Assumptions!$C$9:$C$11,Assumptions!$A$9:$A$11,input!$D84)*input!Z$301</f>
        <v>28.445184799391292</v>
      </c>
      <c r="AA84" s="11">
        <f>'Final Prices IND without CO2 '!AA84+SUMIFS(Assumptions!$C$9:$C$11,Assumptions!$A$9:$A$11,input!$D84)*input!AA$301</f>
        <v>38.854707698522652</v>
      </c>
      <c r="AB84" s="11">
        <f>'Final Prices IND without CO2 '!AB84+SUMIFS(Assumptions!$C$9:$C$11,Assumptions!$A$9:$A$11,input!$D84)*input!AB$301</f>
        <v>49.316825112528463</v>
      </c>
      <c r="AC84" s="11">
        <f>'Final Prices IND without CO2 '!AC84+SUMIFS(Assumptions!$C$9:$C$11,Assumptions!$A$9:$A$11,input!$D84)*input!AC$301</f>
        <v>47.984597355374326</v>
      </c>
      <c r="AD84" s="11">
        <f>'Final Prices IND without CO2 '!AD84+SUMIFS(Assumptions!$C$9:$C$11,Assumptions!$A$9:$A$11,input!$D84)*input!AD$301</f>
        <v>42.906889811952297</v>
      </c>
      <c r="AE84" s="11">
        <f>'Final Prices IND without CO2 '!AE84+SUMIFS(Assumptions!$C$9:$C$11,Assumptions!$A$9:$A$11,input!$D84)*input!AE$301</f>
        <v>42.664023838176128</v>
      </c>
      <c r="AF84" s="11">
        <f>'Final Prices IND without CO2 '!AF84+SUMIFS(Assumptions!$C$9:$C$11,Assumptions!$A$9:$A$11,input!$D84)*input!AF$301</f>
        <v>45.83394650695169</v>
      </c>
      <c r="AG84" s="11">
        <f>'Final Prices IND without CO2 '!AG84+SUMIFS(Assumptions!$C$9:$C$11,Assumptions!$A$9:$A$11,input!$D84)*input!AG$301</f>
        <v>48.878184002669322</v>
      </c>
      <c r="AH84" s="11">
        <f>'Final Prices IND without CO2 '!AH84+SUMIFS(Assumptions!$C$9:$C$11,Assumptions!$A$9:$A$11,input!$D84)*input!AH$301</f>
        <v>51.801327382970513</v>
      </c>
      <c r="AI84" s="11">
        <f>'Final Prices IND without CO2 '!AI84+SUMIFS(Assumptions!$C$9:$C$11,Assumptions!$A$9:$A$11,input!$D84)*input!AI$301</f>
        <v>54.339961363272629</v>
      </c>
      <c r="AJ84" s="11">
        <f>'Final Prices IND without CO2 '!AJ84+SUMIFS(Assumptions!$C$9:$C$11,Assumptions!$A$9:$A$11,input!$D84)*input!AJ$301</f>
        <v>55.27401207385585</v>
      </c>
      <c r="AK84" s="11">
        <f>'Final Prices IND without CO2 '!AK84+SUMIFS(Assumptions!$C$9:$C$11,Assumptions!$A$9:$A$11,input!$D84)*input!AK$301</f>
        <v>55.906393622847752</v>
      </c>
      <c r="AL84" s="11">
        <f>'Final Prices IND without CO2 '!AL84+SUMIFS(Assumptions!$C$9:$C$11,Assumptions!$A$9:$A$11,input!$D84)*input!AL$301</f>
        <v>56.511828869536409</v>
      </c>
      <c r="AM84" s="11">
        <f>'Final Prices IND without CO2 '!AM84+SUMIFS(Assumptions!$C$9:$C$11,Assumptions!$A$9:$A$11,input!$D84)*input!AM$301</f>
        <v>57.121301168676247</v>
      </c>
      <c r="AN84" s="11">
        <f>'Final Prices IND without CO2 '!AN84+SUMIFS(Assumptions!$C$9:$C$11,Assumptions!$A$9:$A$11,input!$D84)*input!AN$301</f>
        <v>57.71506106994363</v>
      </c>
      <c r="AO84" s="11">
        <f>'Final Prices IND without CO2 '!AO84+SUMIFS(Assumptions!$C$9:$C$11,Assumptions!$A$9:$A$11,input!$D84)*input!AO$301</f>
        <v>58.275077843855897</v>
      </c>
      <c r="AP84" s="11">
        <f>'Final Prices IND without CO2 '!AP84+SUMIFS(Assumptions!$C$9:$C$11,Assumptions!$A$9:$A$11,input!$D84)*input!AP$301</f>
        <v>58.803285561364142</v>
      </c>
      <c r="AQ84" s="11">
        <f>'Final Prices IND without CO2 '!AQ84+SUMIFS(Assumptions!$C$9:$C$11,Assumptions!$A$9:$A$11,input!$D84)*input!AQ$301</f>
        <v>59.28868494315698</v>
      </c>
      <c r="AR84" s="11">
        <f>'Final Prices IND without CO2 '!AR84+SUMIFS(Assumptions!$C$9:$C$11,Assumptions!$A$9:$A$11,input!$D84)*input!AR$301</f>
        <v>59.732280275681475</v>
      </c>
      <c r="AS84" s="11">
        <f>'Final Prices IND without CO2 '!AS84+SUMIFS(Assumptions!$C$9:$C$11,Assumptions!$A$9:$A$11,input!$D84)*input!AS$301</f>
        <v>60.140711761437665</v>
      </c>
      <c r="AT84" s="11">
        <f>'Final Prices IND without CO2 '!AT84+SUMIFS(Assumptions!$C$9:$C$11,Assumptions!$A$9:$A$11,input!$D84)*input!AT$301</f>
        <v>60.51936059032532</v>
      </c>
      <c r="AU84" s="11">
        <f>'Final Prices IND without CO2 '!AU84+SUMIFS(Assumptions!$C$9:$C$11,Assumptions!$A$9:$A$11,input!$D84)*input!AU$301</f>
        <v>60.859742205282778</v>
      </c>
      <c r="AV84" s="11">
        <f>'Final Prices IND without CO2 '!AV84+SUMIFS(Assumptions!$C$9:$C$11,Assumptions!$A$9:$A$11,input!$D84)*input!AV$301</f>
        <v>61.166807088799303</v>
      </c>
      <c r="AW84" s="11">
        <f>'Final Prices IND without CO2 '!AW84+SUMIFS(Assumptions!$C$9:$C$11,Assumptions!$A$9:$A$11,input!$D84)*input!AW$301</f>
        <v>61.43762397922665</v>
      </c>
      <c r="AX84" s="11">
        <f>'Final Prices IND without CO2 '!AX84+SUMIFS(Assumptions!$C$9:$C$11,Assumptions!$A$9:$A$11,input!$D84)*input!AX$301</f>
        <v>61.677236276065912</v>
      </c>
      <c r="AY84" s="11">
        <f>'Final Prices IND without CO2 '!AY84+SUMIFS(Assumptions!$C$9:$C$11,Assumptions!$A$9:$A$11,input!$D84)*input!AY$301</f>
        <v>62.000243971567556</v>
      </c>
      <c r="AZ84" s="11">
        <f>'Final Prices IND without CO2 '!AZ84+SUMIFS(Assumptions!$C$9:$C$11,Assumptions!$A$9:$A$11,input!$D84)*input!AZ$301</f>
        <v>62.265760520139395</v>
      </c>
      <c r="BA84" s="11">
        <f>'Final Prices IND without CO2 '!BA84+SUMIFS(Assumptions!$C$9:$C$11,Assumptions!$A$9:$A$11,input!$D84)*input!BA$301</f>
        <v>62.537692423666158</v>
      </c>
      <c r="BB84" s="11">
        <f>'Final Prices IND without CO2 '!BB84+SUMIFS(Assumptions!$C$9:$C$11,Assumptions!$A$9:$A$11,input!$D84)*input!BB$301</f>
        <v>62.820309774018881</v>
      </c>
      <c r="BC84" s="11">
        <f>'Final Prices IND without CO2 '!BC84+SUMIFS(Assumptions!$C$9:$C$11,Assumptions!$A$9:$A$11,input!$D84)*input!BC$301</f>
        <v>63.107327227492988</v>
      </c>
      <c r="BD84" s="11">
        <f>'Final Prices IND without CO2 '!BD84+SUMIFS(Assumptions!$C$9:$C$11,Assumptions!$A$9:$A$11,input!$D84)*input!BD$301</f>
        <v>63.376881513096066</v>
      </c>
      <c r="BE84" s="11">
        <f>'Final Prices IND without CO2 '!BE84+SUMIFS(Assumptions!$C$9:$C$11,Assumptions!$A$9:$A$11,input!$D84)*input!BE$301</f>
        <v>63.659157328604692</v>
      </c>
      <c r="BF84" s="11">
        <f>'Final Prices IND without CO2 '!BF84+SUMIFS(Assumptions!$C$9:$C$11,Assumptions!$A$9:$A$11,input!$D84)*input!BF$301</f>
        <v>63.940124118062045</v>
      </c>
      <c r="BG84" s="11">
        <f>'Final Prices IND without CO2 '!BG84+SUMIFS(Assumptions!$C$9:$C$11,Assumptions!$A$9:$A$11,input!$D84)*input!BG$301</f>
        <v>64.218197629014355</v>
      </c>
      <c r="BH84" s="11">
        <f>'Final Prices IND without CO2 '!BH84+SUMIFS(Assumptions!$C$9:$C$11,Assumptions!$A$9:$A$11,input!$D84)*input!BH$301</f>
        <v>64.495832585656615</v>
      </c>
    </row>
    <row r="85" spans="1:60" x14ac:dyDescent="0.3">
      <c r="A85" s="9" t="s">
        <v>148</v>
      </c>
      <c r="B85" s="36" t="s">
        <v>47</v>
      </c>
      <c r="C85" s="9" t="s">
        <v>35</v>
      </c>
      <c r="D85" s="36" t="s">
        <v>83</v>
      </c>
      <c r="E85" s="36" t="s">
        <v>79</v>
      </c>
      <c r="F85" s="36" t="s">
        <v>90</v>
      </c>
      <c r="G85" s="36" t="s">
        <v>90</v>
      </c>
      <c r="H85" s="36" t="s">
        <v>80</v>
      </c>
      <c r="I85" s="9" t="s">
        <v>145</v>
      </c>
      <c r="J85" s="11">
        <f>'Final Prices IND without CO2 '!J85+SUMIFS(Assumptions!$C$9:$C$11,Assumptions!$A$9:$A$11,input!$D85)*input!J$301</f>
        <v>28.174833522820311</v>
      </c>
      <c r="K85" s="11">
        <f>'Final Prices IND without CO2 '!K85+SUMIFS(Assumptions!$C$9:$C$11,Assumptions!$A$9:$A$11,input!$D85)*input!K$301</f>
        <v>25.738537678391051</v>
      </c>
      <c r="L85" s="11">
        <f>'Final Prices IND without CO2 '!L85+SUMIFS(Assumptions!$C$9:$C$11,Assumptions!$A$9:$A$11,input!$D85)*input!L$301</f>
        <v>26.820660709629774</v>
      </c>
      <c r="M85" s="11">
        <f>'Final Prices IND without CO2 '!M85+SUMIFS(Assumptions!$C$9:$C$11,Assumptions!$A$9:$A$11,input!$D85)*input!M$301</f>
        <v>26.851942976257195</v>
      </c>
      <c r="N85" s="11">
        <f>'Final Prices IND without CO2 '!N85+SUMIFS(Assumptions!$C$9:$C$11,Assumptions!$A$9:$A$11,input!$D85)*input!N$301</f>
        <v>25.641188805558617</v>
      </c>
      <c r="O85" s="11">
        <f>'Final Prices IND without CO2 '!O85+SUMIFS(Assumptions!$C$9:$C$11,Assumptions!$A$9:$A$11,input!$D85)*input!O$301</f>
        <v>26.51588405595859</v>
      </c>
      <c r="P85" s="11">
        <f>'Final Prices IND without CO2 '!P85+SUMIFS(Assumptions!$C$9:$C$11,Assumptions!$A$9:$A$11,input!$D85)*input!P$301</f>
        <v>32.443098748214595</v>
      </c>
      <c r="Q85" s="11">
        <f>'Final Prices IND without CO2 '!Q85+SUMIFS(Assumptions!$C$9:$C$11,Assumptions!$A$9:$A$11,input!$D85)*input!Q$301</f>
        <v>29.523140363819312</v>
      </c>
      <c r="R85" s="11">
        <f>'Final Prices IND without CO2 '!R85+SUMIFS(Assumptions!$C$9:$C$11,Assumptions!$A$9:$A$11,input!$D85)*input!R$301</f>
        <v>36.602134318292975</v>
      </c>
      <c r="S85" s="11">
        <f>'Final Prices IND without CO2 '!S85+SUMIFS(Assumptions!$C$9:$C$11,Assumptions!$A$9:$A$11,input!$D85)*input!S$301</f>
        <v>23.495477464169966</v>
      </c>
      <c r="T85" s="11">
        <f>'Final Prices IND without CO2 '!T85+SUMIFS(Assumptions!$C$9:$C$11,Assumptions!$A$9:$A$11,input!$D85)*input!T$301</f>
        <v>33.305536743288954</v>
      </c>
      <c r="U85" s="11">
        <f>'Final Prices IND without CO2 '!U85+SUMIFS(Assumptions!$C$9:$C$11,Assumptions!$A$9:$A$11,input!$D85)*input!U$301</f>
        <v>42.270528309166437</v>
      </c>
      <c r="V85" s="11">
        <f>'Final Prices IND without CO2 '!V85+SUMIFS(Assumptions!$C$9:$C$11,Assumptions!$A$9:$A$11,input!$D85)*input!V$301</f>
        <v>51.075588958591894</v>
      </c>
      <c r="W85" s="11">
        <f>'Final Prices IND without CO2 '!W85+SUMIFS(Assumptions!$C$9:$C$11,Assumptions!$A$9:$A$11,input!$D85)*input!W$301</f>
        <v>46.055962736920357</v>
      </c>
      <c r="X85" s="11">
        <f>'Final Prices IND without CO2 '!X85+SUMIFS(Assumptions!$C$9:$C$11,Assumptions!$A$9:$A$11,input!$D85)*input!X$301</f>
        <v>42.880046595779305</v>
      </c>
      <c r="Y85" s="11">
        <f>'Final Prices IND without CO2 '!Y85+SUMIFS(Assumptions!$C$9:$C$11,Assumptions!$A$9:$A$11,input!$D85)*input!Y$301</f>
        <v>31.702883099101264</v>
      </c>
      <c r="Z85" s="11">
        <f>'Final Prices IND without CO2 '!Z85+SUMIFS(Assumptions!$C$9:$C$11,Assumptions!$A$9:$A$11,input!$D85)*input!Z$301</f>
        <v>22.17508214458385</v>
      </c>
      <c r="AA85" s="11">
        <f>'Final Prices IND without CO2 '!AA85+SUMIFS(Assumptions!$C$9:$C$11,Assumptions!$A$9:$A$11,input!$D85)*input!AA$301</f>
        <v>30.290059319177704</v>
      </c>
      <c r="AB85" s="11">
        <f>'Final Prices IND without CO2 '!AB85+SUMIFS(Assumptions!$C$9:$C$11,Assumptions!$A$9:$A$11,input!$D85)*input!AB$301</f>
        <v>38.446037728107726</v>
      </c>
      <c r="AC85" s="11">
        <f>'Final Prices IND without CO2 '!AC85+SUMIFS(Assumptions!$C$9:$C$11,Assumptions!$A$9:$A$11,input!$D85)*input!AC$301</f>
        <v>37.4074696836906</v>
      </c>
      <c r="AD85" s="11">
        <f>'Final Prices IND without CO2 '!AD85+SUMIFS(Assumptions!$C$9:$C$11,Assumptions!$A$9:$A$11,input!$D85)*input!AD$301</f>
        <v>33.449028820126017</v>
      </c>
      <c r="AE85" s="11">
        <f>'Final Prices IND without CO2 '!AE85+SUMIFS(Assumptions!$C$9:$C$11,Assumptions!$A$9:$A$11,input!$D85)*input!AE$301</f>
        <v>33.25969720014912</v>
      </c>
      <c r="AF85" s="11">
        <f>'Final Prices IND without CO2 '!AF85+SUMIFS(Assumptions!$C$9:$C$11,Assumptions!$A$9:$A$11,input!$D85)*input!AF$301</f>
        <v>35.730881552362604</v>
      </c>
      <c r="AG85" s="11">
        <f>'Final Prices IND without CO2 '!AG85+SUMIFS(Assumptions!$C$9:$C$11,Assumptions!$A$9:$A$11,input!$D85)*input!AG$301</f>
        <v>38.104085207436242</v>
      </c>
      <c r="AH85" s="11">
        <f>'Final Prices IND without CO2 '!AH85+SUMIFS(Assumptions!$C$9:$C$11,Assumptions!$A$9:$A$11,input!$D85)*input!AH$301</f>
        <v>40.382887227381723</v>
      </c>
      <c r="AI85" s="11">
        <f>'Final Prices IND without CO2 '!AI85+SUMIFS(Assumptions!$C$9:$C$11,Assumptions!$A$9:$A$11,input!$D85)*input!AI$301</f>
        <v>42.361936315838896</v>
      </c>
      <c r="AJ85" s="11">
        <f>'Final Prices IND without CO2 '!AJ85+SUMIFS(Assumptions!$C$9:$C$11,Assumptions!$A$9:$A$11,input!$D85)*input!AJ$301</f>
        <v>43.09009650816899</v>
      </c>
      <c r="AK85" s="11">
        <f>'Final Prices IND without CO2 '!AK85+SUMIFS(Assumptions!$C$9:$C$11,Assumptions!$A$9:$A$11,input!$D85)*input!AK$301</f>
        <v>43.583083735867177</v>
      </c>
      <c r="AL85" s="11">
        <f>'Final Prices IND without CO2 '!AL85+SUMIFS(Assumptions!$C$9:$C$11,Assumptions!$A$9:$A$11,input!$D85)*input!AL$301</f>
        <v>44.055064368906855</v>
      </c>
      <c r="AM85" s="11">
        <f>'Final Prices IND without CO2 '!AM85+SUMIFS(Assumptions!$C$9:$C$11,Assumptions!$A$9:$A$11,input!$D85)*input!AM$301</f>
        <v>44.53019217677975</v>
      </c>
      <c r="AN85" s="11">
        <f>'Final Prices IND without CO2 '!AN85+SUMIFS(Assumptions!$C$9:$C$11,Assumptions!$A$9:$A$11,input!$D85)*input!AN$301</f>
        <v>44.99307103229156</v>
      </c>
      <c r="AO85" s="11">
        <f>'Final Prices IND without CO2 '!AO85+SUMIFS(Assumptions!$C$9:$C$11,Assumptions!$A$9:$A$11,input!$D85)*input!AO$301</f>
        <v>45.429644675649122</v>
      </c>
      <c r="AP85" s="11">
        <f>'Final Prices IND without CO2 '!AP85+SUMIFS(Assumptions!$C$9:$C$11,Assumptions!$A$9:$A$11,input!$D85)*input!AP$301</f>
        <v>45.841420855264559</v>
      </c>
      <c r="AQ85" s="11">
        <f>'Final Prices IND without CO2 '!AQ85+SUMIFS(Assumptions!$C$9:$C$11,Assumptions!$A$9:$A$11,input!$D85)*input!AQ$301</f>
        <v>46.219824836117475</v>
      </c>
      <c r="AR85" s="11">
        <f>'Final Prices IND without CO2 '!AR85+SUMIFS(Assumptions!$C$9:$C$11,Assumptions!$A$9:$A$11,input!$D85)*input!AR$301</f>
        <v>46.565639532244717</v>
      </c>
      <c r="AS85" s="11">
        <f>'Final Prices IND without CO2 '!AS85+SUMIFS(Assumptions!$C$9:$C$11,Assumptions!$A$9:$A$11,input!$D85)*input!AS$301</f>
        <v>46.884041462516997</v>
      </c>
      <c r="AT85" s="11">
        <f>'Final Prices IND without CO2 '!AT85+SUMIFS(Assumptions!$C$9:$C$11,Assumptions!$A$9:$A$11,input!$D85)*input!AT$301</f>
        <v>47.179225654279179</v>
      </c>
      <c r="AU85" s="11">
        <f>'Final Prices IND without CO2 '!AU85+SUMIFS(Assumptions!$C$9:$C$11,Assumptions!$A$9:$A$11,input!$D85)*input!AU$301</f>
        <v>47.44457778067315</v>
      </c>
      <c r="AV85" s="11">
        <f>'Final Prices IND without CO2 '!AV85+SUMIFS(Assumptions!$C$9:$C$11,Assumptions!$A$9:$A$11,input!$D85)*input!AV$301</f>
        <v>47.683957101416453</v>
      </c>
      <c r="AW85" s="11">
        <f>'Final Prices IND without CO2 '!AW85+SUMIFS(Assumptions!$C$9:$C$11,Assumptions!$A$9:$A$11,input!$D85)*input!AW$301</f>
        <v>47.895078485711196</v>
      </c>
      <c r="AX85" s="11">
        <f>'Final Prices IND without CO2 '!AX85+SUMIFS(Assumptions!$C$9:$C$11,Assumptions!$A$9:$A$11,input!$D85)*input!AX$301</f>
        <v>48.081873628816638</v>
      </c>
      <c r="AY85" s="11">
        <f>'Final Prices IND without CO2 '!AY85+SUMIFS(Assumptions!$C$9:$C$11,Assumptions!$A$9:$A$11,input!$D85)*input!AY$301</f>
        <v>48.333681526413216</v>
      </c>
      <c r="AZ85" s="11">
        <f>'Final Prices IND without CO2 '!AZ85+SUMIFS(Assumptions!$C$9:$C$11,Assumptions!$A$9:$A$11,input!$D85)*input!AZ$301</f>
        <v>48.540670910270194</v>
      </c>
      <c r="BA85" s="11">
        <f>'Final Prices IND without CO2 '!BA85+SUMIFS(Assumptions!$C$9:$C$11,Assumptions!$A$9:$A$11,input!$D85)*input!BA$301</f>
        <v>48.752661528048407</v>
      </c>
      <c r="BB85" s="11">
        <f>'Final Prices IND without CO2 '!BB85+SUMIFS(Assumptions!$C$9:$C$11,Assumptions!$A$9:$A$11,input!$D85)*input!BB$301</f>
        <v>48.972982225690373</v>
      </c>
      <c r="BC85" s="11">
        <f>'Final Prices IND without CO2 '!BC85+SUMIFS(Assumptions!$C$9:$C$11,Assumptions!$A$9:$A$11,input!$D85)*input!BC$301</f>
        <v>49.196733122462547</v>
      </c>
      <c r="BD85" s="11">
        <f>'Final Prices IND without CO2 '!BD85+SUMIFS(Assumptions!$C$9:$C$11,Assumptions!$A$9:$A$11,input!$D85)*input!BD$301</f>
        <v>49.406870214832566</v>
      </c>
      <c r="BE85" s="11">
        <f>'Final Prices IND without CO2 '!BE85+SUMIFS(Assumptions!$C$9:$C$11,Assumptions!$A$9:$A$11,input!$D85)*input!BE$301</f>
        <v>49.626924661322505</v>
      </c>
      <c r="BF85" s="11">
        <f>'Final Prices IND without CO2 '!BF85+SUMIFS(Assumptions!$C$9:$C$11,Assumptions!$A$9:$A$11,input!$D85)*input!BF$301</f>
        <v>49.845958627178391</v>
      </c>
      <c r="BG85" s="11">
        <f>'Final Prices IND without CO2 '!BG85+SUMIFS(Assumptions!$C$9:$C$11,Assumptions!$A$9:$A$11,input!$D85)*input!BG$301</f>
        <v>50.062737072848051</v>
      </c>
      <c r="BH85" s="11">
        <f>'Final Prices IND without CO2 '!BH85+SUMIFS(Assumptions!$C$9:$C$11,Assumptions!$A$9:$A$11,input!$D85)*input!BH$301</f>
        <v>50.279173633663845</v>
      </c>
    </row>
    <row r="86" spans="1:60" x14ac:dyDescent="0.3">
      <c r="A86" s="9" t="s">
        <v>148</v>
      </c>
      <c r="B86" s="36" t="s">
        <v>47</v>
      </c>
      <c r="C86" s="9" t="s">
        <v>37</v>
      </c>
      <c r="D86" s="36" t="s">
        <v>83</v>
      </c>
      <c r="E86" s="36" t="s">
        <v>79</v>
      </c>
      <c r="F86" s="36" t="s">
        <v>90</v>
      </c>
      <c r="G86" s="36" t="s">
        <v>90</v>
      </c>
      <c r="H86" s="36" t="s">
        <v>80</v>
      </c>
      <c r="I86" s="9" t="s">
        <v>145</v>
      </c>
      <c r="J86" s="11">
        <f>'Final Prices IND without CO2 '!J86+SUMIFS(Assumptions!$C$9:$C$11,Assumptions!$A$9:$A$11,input!$D86)*input!J$301</f>
        <v>32.446783333370057</v>
      </c>
      <c r="K86" s="11">
        <f>'Final Prices IND without CO2 '!K86+SUMIFS(Assumptions!$C$9:$C$11,Assumptions!$A$9:$A$11,input!$D86)*input!K$301</f>
        <v>29.64108926117051</v>
      </c>
      <c r="L86" s="11">
        <f>'Final Prices IND without CO2 '!L86+SUMIFS(Assumptions!$C$9:$C$11,Assumptions!$A$9:$A$11,input!$D86)*input!L$301</f>
        <v>30.887286918601699</v>
      </c>
      <c r="M86" s="11">
        <f>'Final Prices IND without CO2 '!M86+SUMIFS(Assumptions!$C$9:$C$11,Assumptions!$A$9:$A$11,input!$D86)*input!M$301</f>
        <v>30.923312293041427</v>
      </c>
      <c r="N86" s="11">
        <f>'Final Prices IND without CO2 '!N86+SUMIFS(Assumptions!$C$9:$C$11,Assumptions!$A$9:$A$11,input!$D86)*input!N$301</f>
        <v>29.528980070463721</v>
      </c>
      <c r="O86" s="11">
        <f>'Final Prices IND without CO2 '!O86+SUMIFS(Assumptions!$C$9:$C$11,Assumptions!$A$9:$A$11,input!$D86)*input!O$301</f>
        <v>34.091760875785177</v>
      </c>
      <c r="P86" s="11">
        <f>'Final Prices IND without CO2 '!P86+SUMIFS(Assumptions!$C$9:$C$11,Assumptions!$A$9:$A$11,input!$D86)*input!P$301</f>
        <v>40.055686047741375</v>
      </c>
      <c r="Q86" s="11">
        <f>'Final Prices IND without CO2 '!Q86+SUMIFS(Assumptions!$C$9:$C$11,Assumptions!$A$9:$A$11,input!$D86)*input!Q$301</f>
        <v>37.878219659877033</v>
      </c>
      <c r="R86" s="11">
        <f>'Final Prices IND without CO2 '!R86+SUMIFS(Assumptions!$C$9:$C$11,Assumptions!$A$9:$A$11,input!$D86)*input!R$301</f>
        <v>47.870929553712301</v>
      </c>
      <c r="S86" s="11">
        <f>'Final Prices IND without CO2 '!S86+SUMIFS(Assumptions!$C$9:$C$11,Assumptions!$A$9:$A$11,input!$D86)*input!S$301</f>
        <v>36.281361946421875</v>
      </c>
      <c r="T86" s="11">
        <f>'Final Prices IND without CO2 '!T86+SUMIFS(Assumptions!$C$9:$C$11,Assumptions!$A$9:$A$11,input!$D86)*input!T$301</f>
        <v>46.503807825788492</v>
      </c>
      <c r="U86" s="11">
        <f>'Final Prices IND without CO2 '!U86+SUMIFS(Assumptions!$C$9:$C$11,Assumptions!$A$9:$A$11,input!$D86)*input!U$301</f>
        <v>56.481502581849888</v>
      </c>
      <c r="V86" s="11">
        <f>'Final Prices IND without CO2 '!V86+SUMIFS(Assumptions!$C$9:$C$11,Assumptions!$A$9:$A$11,input!$D86)*input!V$301</f>
        <v>63.711059407633861</v>
      </c>
      <c r="W86" s="11">
        <f>'Final Prices IND without CO2 '!W86+SUMIFS(Assumptions!$C$9:$C$11,Assumptions!$A$9:$A$11,input!$D86)*input!W$301</f>
        <v>59.317253622158269</v>
      </c>
      <c r="X86" s="11">
        <f>'Final Prices IND without CO2 '!X86+SUMIFS(Assumptions!$C$9:$C$11,Assumptions!$A$9:$A$11,input!$D86)*input!X$301</f>
        <v>59.854646716362311</v>
      </c>
      <c r="Y86" s="11">
        <f>'Final Prices IND without CO2 '!Y86+SUMIFS(Assumptions!$C$9:$C$11,Assumptions!$A$9:$A$11,input!$D86)*input!Y$301</f>
        <v>44.931009353501025</v>
      </c>
      <c r="Z86" s="11">
        <f>'Final Prices IND without CO2 '!Z86+SUMIFS(Assumptions!$C$9:$C$11,Assumptions!$A$9:$A$11,input!$D86)*input!Z$301</f>
        <v>39.734677285946134</v>
      </c>
      <c r="AA86" s="11">
        <f>'Final Prices IND without CO2 '!AA86+SUMIFS(Assumptions!$C$9:$C$11,Assumptions!$A$9:$A$11,input!$D86)*input!AA$301</f>
        <v>46.195047564136487</v>
      </c>
      <c r="AB86" s="11">
        <f>'Final Prices IND without CO2 '!AB86+SUMIFS(Assumptions!$C$9:$C$11,Assumptions!$A$9:$A$11,input!$D86)*input!AB$301</f>
        <v>58.633643559029409</v>
      </c>
      <c r="AC86" s="11">
        <f>'Final Prices IND without CO2 '!AC86+SUMIFS(Assumptions!$C$9:$C$11,Assumptions!$A$9:$A$11,input!$D86)*input!AC$301</f>
        <v>57.049734471731391</v>
      </c>
      <c r="AD86" s="11">
        <f>'Final Prices IND without CO2 '!AD86+SUMIFS(Assumptions!$C$9:$C$11,Assumptions!$A$9:$A$11,input!$D86)*input!AD$301</f>
        <v>51.012758378508231</v>
      </c>
      <c r="AE86" s="11">
        <f>'Final Prices IND without CO2 '!AE86+SUMIFS(Assumptions!$C$9:$C$11,Assumptions!$A$9:$A$11,input!$D86)*input!AE$301</f>
        <v>50.72401073697786</v>
      </c>
      <c r="AF86" s="11">
        <f>'Final Prices IND without CO2 '!AF86+SUMIFS(Assumptions!$C$9:$C$11,Assumptions!$A$9:$A$11,input!$D86)*input!AF$301</f>
        <v>54.492787730358494</v>
      </c>
      <c r="AG86" s="11">
        <f>'Final Prices IND without CO2 '!AG86+SUMIFS(Assumptions!$C$9:$C$11,Assumptions!$A$9:$A$11,input!$D86)*input!AG$301</f>
        <v>58.112135403807869</v>
      </c>
      <c r="AH86" s="11">
        <f>'Final Prices IND without CO2 '!AH86+SUMIFS(Assumptions!$C$9:$C$11,Assumptions!$A$9:$A$11,input!$D86)*input!AH$301</f>
        <v>61.587512146763999</v>
      </c>
      <c r="AI86" s="11">
        <f>'Final Prices IND without CO2 '!AI86+SUMIFS(Assumptions!$C$9:$C$11,Assumptions!$A$9:$A$11,input!$D86)*input!AI$301</f>
        <v>64.605738879491369</v>
      </c>
      <c r="AJ86" s="11">
        <f>'Final Prices IND without CO2 '!AJ86+SUMIFS(Assumptions!$C$9:$C$11,Assumptions!$A$9:$A$11,input!$D86)*input!AJ$301</f>
        <v>65.716248250389242</v>
      </c>
      <c r="AK86" s="11">
        <f>'Final Prices IND without CO2 '!AK86+SUMIFS(Assumptions!$C$9:$C$11,Assumptions!$A$9:$A$11,input!$D86)*input!AK$301</f>
        <v>66.468097832196122</v>
      </c>
      <c r="AL86" s="11">
        <f>'Final Prices IND without CO2 '!AL86+SUMIFS(Assumptions!$C$9:$C$11,Assumptions!$A$9:$A$11,input!$D86)*input!AL$301</f>
        <v>67.187910479734086</v>
      </c>
      <c r="AM86" s="11">
        <f>'Final Prices IND without CO2 '!AM86+SUMIFS(Assumptions!$C$9:$C$11,Assumptions!$A$9:$A$11,input!$D86)*input!AM$301</f>
        <v>67.912522850164009</v>
      </c>
      <c r="AN86" s="11">
        <f>'Final Prices IND without CO2 '!AN86+SUMIFS(Assumptions!$C$9:$C$11,Assumptions!$A$9:$A$11,input!$D86)*input!AN$301</f>
        <v>68.618454473522135</v>
      </c>
      <c r="AO86" s="11">
        <f>'Final Prices IND without CO2 '!AO86+SUMIFS(Assumptions!$C$9:$C$11,Assumptions!$A$9:$A$11,input!$D86)*input!AO$301</f>
        <v>69.284268297378929</v>
      </c>
      <c r="AP86" s="11">
        <f>'Final Prices IND without CO2 '!AP86+SUMIFS(Assumptions!$C$9:$C$11,Assumptions!$A$9:$A$11,input!$D86)*input!AP$301</f>
        <v>69.912263772814327</v>
      </c>
      <c r="AQ86" s="11">
        <f>'Final Prices IND without CO2 '!AQ86+SUMIFS(Assumptions!$C$9:$C$11,Assumptions!$A$9:$A$11,input!$D86)*input!AQ$301</f>
        <v>70.48936366257557</v>
      </c>
      <c r="AR86" s="11">
        <f>'Final Prices IND without CO2 '!AR86+SUMIFS(Assumptions!$C$9:$C$11,Assumptions!$A$9:$A$11,input!$D86)*input!AR$301</f>
        <v>71.01676198053994</v>
      </c>
      <c r="AS86" s="11">
        <f>'Final Prices IND without CO2 '!AS86+SUMIFS(Assumptions!$C$9:$C$11,Assumptions!$A$9:$A$11,input!$D86)*input!AS$301</f>
        <v>71.502353380624399</v>
      </c>
      <c r="AT86" s="11">
        <f>'Final Prices IND without CO2 '!AT86+SUMIFS(Assumptions!$C$9:$C$11,Assumptions!$A$9:$A$11,input!$D86)*input!AT$301</f>
        <v>71.952535654450514</v>
      </c>
      <c r="AU86" s="11">
        <f>'Final Prices IND without CO2 '!AU86+SUMIFS(Assumptions!$C$9:$C$11,Assumptions!$A$9:$A$11,input!$D86)*input!AU$301</f>
        <v>72.357221362419821</v>
      </c>
      <c r="AV86" s="11">
        <f>'Final Prices IND without CO2 '!AV86+SUMIFS(Assumptions!$C$9:$C$11,Assumptions!$A$9:$A$11,input!$D86)*input!AV$301</f>
        <v>72.722296220513812</v>
      </c>
      <c r="AW86" s="11">
        <f>'Final Prices IND without CO2 '!AW86+SUMIFS(Assumptions!$C$9:$C$11,Assumptions!$A$9:$A$11,input!$D86)*input!AW$301</f>
        <v>73.044275200037546</v>
      </c>
      <c r="AX86" s="11">
        <f>'Final Prices IND without CO2 '!AX86+SUMIFS(Assumptions!$C$9:$C$11,Assumptions!$A$9:$A$11,input!$D86)*input!AX$301</f>
        <v>73.329154487647344</v>
      </c>
      <c r="AY86" s="11">
        <f>'Final Prices IND without CO2 '!AY86+SUMIFS(Assumptions!$C$9:$C$11,Assumptions!$A$9:$A$11,input!$D86)*input!AY$301</f>
        <v>73.713184036217285</v>
      </c>
      <c r="AZ86" s="11">
        <f>'Final Prices IND without CO2 '!AZ86+SUMIFS(Assumptions!$C$9:$C$11,Assumptions!$A$9:$A$11,input!$D86)*input!AZ$301</f>
        <v>74.028861345785685</v>
      </c>
      <c r="BA86" s="11">
        <f>'Final Prices IND without CO2 '!BA86+SUMIFS(Assumptions!$C$9:$C$11,Assumptions!$A$9:$A$11,input!$D86)*input!BA$301</f>
        <v>74.352165984057365</v>
      </c>
      <c r="BB86" s="11">
        <f>'Final Prices IND without CO2 '!BB86+SUMIFS(Assumptions!$C$9:$C$11,Assumptions!$A$9:$A$11,input!$D86)*input!BB$301</f>
        <v>74.68817473860247</v>
      </c>
      <c r="BC86" s="11">
        <f>'Final Prices IND without CO2 '!BC86+SUMIFS(Assumptions!$C$9:$C$11,Assumptions!$A$9:$A$11,input!$D86)*input!BC$301</f>
        <v>75.029414853387152</v>
      </c>
      <c r="BD86" s="11">
        <f>'Final Prices IND without CO2 '!BD86+SUMIFS(Assumptions!$C$9:$C$11,Assumptions!$A$9:$A$11,input!$D86)*input!BD$301</f>
        <v>75.349892699756992</v>
      </c>
      <c r="BE86" s="11">
        <f>'Final Prices IND without CO2 '!BE86+SUMIFS(Assumptions!$C$9:$C$11,Assumptions!$A$9:$A$11,input!$D86)*input!BE$301</f>
        <v>75.685495397499608</v>
      </c>
      <c r="BF86" s="11">
        <f>'Final Prices IND without CO2 '!BF86+SUMIFS(Assumptions!$C$9:$C$11,Assumptions!$A$9:$A$11,input!$D86)*input!BF$301</f>
        <v>76.019541771072454</v>
      </c>
      <c r="BG86" s="11">
        <f>'Final Prices IND without CO2 '!BG86+SUMIFS(Assumptions!$C$9:$C$11,Assumptions!$A$9:$A$11,input!$D86)*input!BG$301</f>
        <v>76.350148274779485</v>
      </c>
      <c r="BH86" s="11">
        <f>'Final Prices IND without CO2 '!BH86+SUMIFS(Assumptions!$C$9:$C$11,Assumptions!$A$9:$A$11,input!$D86)*input!BH$301</f>
        <v>76.68023337352929</v>
      </c>
    </row>
    <row r="87" spans="1:60" x14ac:dyDescent="0.3">
      <c r="A87" s="9" t="s">
        <v>148</v>
      </c>
      <c r="B87" s="36" t="s">
        <v>47</v>
      </c>
      <c r="C87" s="9" t="s">
        <v>39</v>
      </c>
      <c r="D87" s="36" t="s">
        <v>83</v>
      </c>
      <c r="E87" s="36" t="s">
        <v>79</v>
      </c>
      <c r="F87" s="36" t="s">
        <v>90</v>
      </c>
      <c r="G87" s="36" t="s">
        <v>90</v>
      </c>
      <c r="H87" s="36" t="s">
        <v>80</v>
      </c>
      <c r="I87" s="9" t="s">
        <v>145</v>
      </c>
      <c r="J87" s="11">
        <f>'Final Prices IND without CO2 '!J87+SUMIFS(Assumptions!$C$9:$C$11,Assumptions!$A$9:$A$11,input!$D87)*input!J$301</f>
        <v>31.559552008433059</v>
      </c>
      <c r="K87" s="11">
        <f>'Final Prices IND without CO2 '!K87+SUMIFS(Assumptions!$C$9:$C$11,Assumptions!$A$9:$A$11,input!$D87)*input!K$301</f>
        <v>27.428462980497059</v>
      </c>
      <c r="L87" s="11">
        <f>'Final Prices IND without CO2 '!L87+SUMIFS(Assumptions!$C$9:$C$11,Assumptions!$A$9:$A$11,input!$D87)*input!L$301</f>
        <v>28.148576730876393</v>
      </c>
      <c r="M87" s="11">
        <f>'Final Prices IND without CO2 '!M87+SUMIFS(Assumptions!$C$9:$C$11,Assumptions!$A$9:$A$11,input!$D87)*input!M$301</f>
        <v>27.864260938416589</v>
      </c>
      <c r="N87" s="11">
        <f>'Final Prices IND without CO2 '!N87+SUMIFS(Assumptions!$C$9:$C$11,Assumptions!$A$9:$A$11,input!$D87)*input!N$301</f>
        <v>24.904772905596229</v>
      </c>
      <c r="O87" s="11">
        <f>'Final Prices IND without CO2 '!O87+SUMIFS(Assumptions!$C$9:$C$11,Assumptions!$A$9:$A$11,input!$D87)*input!O$301</f>
        <v>32.857525305955697</v>
      </c>
      <c r="P87" s="11">
        <f>'Final Prices IND without CO2 '!P87+SUMIFS(Assumptions!$C$9:$C$11,Assumptions!$A$9:$A$11,input!$D87)*input!P$301</f>
        <v>36.451203729322891</v>
      </c>
      <c r="Q87" s="11">
        <f>'Final Prices IND without CO2 '!Q87+SUMIFS(Assumptions!$C$9:$C$11,Assumptions!$A$9:$A$11,input!$D87)*input!Q$301</f>
        <v>34.726590394645427</v>
      </c>
      <c r="R87" s="11">
        <f>'Final Prices IND without CO2 '!R87+SUMIFS(Assumptions!$C$9:$C$11,Assumptions!$A$9:$A$11,input!$D87)*input!R$301</f>
        <v>43.166857615216102</v>
      </c>
      <c r="S87" s="11">
        <f>'Final Prices IND without CO2 '!S87+SUMIFS(Assumptions!$C$9:$C$11,Assumptions!$A$9:$A$11,input!$D87)*input!S$301</f>
        <v>32.478968730406734</v>
      </c>
      <c r="T87" s="11">
        <f>'Final Prices IND without CO2 '!T87+SUMIFS(Assumptions!$C$9:$C$11,Assumptions!$A$9:$A$11,input!$D87)*input!T$301</f>
        <v>41.054074514741451</v>
      </c>
      <c r="U87" s="11">
        <f>'Final Prices IND without CO2 '!U87+SUMIFS(Assumptions!$C$9:$C$11,Assumptions!$A$9:$A$11,input!$D87)*input!U$301</f>
        <v>49.371585323226192</v>
      </c>
      <c r="V87" s="11">
        <f>'Final Prices IND without CO2 '!V87+SUMIFS(Assumptions!$C$9:$C$11,Assumptions!$A$9:$A$11,input!$D87)*input!V$301</f>
        <v>55.244622946943018</v>
      </c>
      <c r="W87" s="11">
        <f>'Final Prices IND without CO2 '!W87+SUMIFS(Assumptions!$C$9:$C$11,Assumptions!$A$9:$A$11,input!$D87)*input!W$301</f>
        <v>50.680581395359496</v>
      </c>
      <c r="X87" s="11">
        <f>'Final Prices IND without CO2 '!X87+SUMIFS(Assumptions!$C$9:$C$11,Assumptions!$A$9:$A$11,input!$D87)*input!X$301</f>
        <v>48.003912018812734</v>
      </c>
      <c r="Y87" s="11">
        <f>'Final Prices IND without CO2 '!Y87+SUMIFS(Assumptions!$C$9:$C$11,Assumptions!$A$9:$A$11,input!$D87)*input!Y$301</f>
        <v>31.487260467559111</v>
      </c>
      <c r="Z87" s="11">
        <f>'Final Prices IND without CO2 '!Z87+SUMIFS(Assumptions!$C$9:$C$11,Assumptions!$A$9:$A$11,input!$D87)*input!Z$301</f>
        <v>25.473667145987093</v>
      </c>
      <c r="AA87" s="11">
        <f>'Final Prices IND without CO2 '!AA87+SUMIFS(Assumptions!$C$9:$C$11,Assumptions!$A$9:$A$11,input!$D87)*input!AA$301</f>
        <v>32.557940475433142</v>
      </c>
      <c r="AB87" s="11">
        <f>'Final Prices IND without CO2 '!AB87+SUMIFS(Assumptions!$C$9:$C$11,Assumptions!$A$9:$A$11,input!$D87)*input!AB$301</f>
        <v>41.324574332394192</v>
      </c>
      <c r="AC87" s="11">
        <f>'Final Prices IND without CO2 '!AC87+SUMIFS(Assumptions!$C$9:$C$11,Assumptions!$A$9:$A$11,input!$D87)*input!AC$301</f>
        <v>40.208246489866283</v>
      </c>
      <c r="AD87" s="11">
        <f>'Final Prices IND without CO2 '!AD87+SUMIFS(Assumptions!$C$9:$C$11,Assumptions!$A$9:$A$11,input!$D87)*input!AD$301</f>
        <v>35.953428740801655</v>
      </c>
      <c r="AE87" s="11">
        <f>'Final Prices IND without CO2 '!AE87+SUMIFS(Assumptions!$C$9:$C$11,Assumptions!$A$9:$A$11,input!$D87)*input!AE$301</f>
        <v>35.749921459803289</v>
      </c>
      <c r="AF87" s="11">
        <f>'Final Prices IND without CO2 '!AF87+SUMIFS(Assumptions!$C$9:$C$11,Assumptions!$A$9:$A$11,input!$D87)*input!AF$301</f>
        <v>38.406128639703013</v>
      </c>
      <c r="AG87" s="11">
        <f>'Final Prices IND without CO2 '!AG87+SUMIFS(Assumptions!$C$9:$C$11,Assumptions!$A$9:$A$11,input!$D87)*input!AG$301</f>
        <v>40.957019099301675</v>
      </c>
      <c r="AH87" s="11">
        <f>'Final Prices IND without CO2 '!AH87+SUMIFS(Assumptions!$C$9:$C$11,Assumptions!$A$9:$A$11,input!$D87)*input!AH$301</f>
        <v>43.40643987259503</v>
      </c>
      <c r="AI87" s="11">
        <f>'Final Prices IND without CO2 '!AI87+SUMIFS(Assumptions!$C$9:$C$11,Assumptions!$A$9:$A$11,input!$D87)*input!AI$301</f>
        <v>45.533664574963097</v>
      </c>
      <c r="AJ87" s="11">
        <f>'Final Prices IND without CO2 '!AJ87+SUMIFS(Assumptions!$C$9:$C$11,Assumptions!$A$9:$A$11,input!$D87)*input!AJ$301</f>
        <v>46.31634366940294</v>
      </c>
      <c r="AK87" s="11">
        <f>'Final Prices IND without CO2 '!AK87+SUMIFS(Assumptions!$C$9:$C$11,Assumptions!$A$9:$A$11,input!$D87)*input!AK$301</f>
        <v>46.846241899228595</v>
      </c>
      <c r="AL87" s="11">
        <f>'Final Prices IND without CO2 '!AL87+SUMIFS(Assumptions!$C$9:$C$11,Assumptions!$A$9:$A$11,input!$D87)*input!AL$301</f>
        <v>47.353560725980905</v>
      </c>
      <c r="AM87" s="11">
        <f>'Final Prices IND without CO2 '!AM87+SUMIFS(Assumptions!$C$9:$C$11,Assumptions!$A$9:$A$11,input!$D87)*input!AM$301</f>
        <v>47.864262363239</v>
      </c>
      <c r="AN87" s="11">
        <f>'Final Prices IND without CO2 '!AN87+SUMIFS(Assumptions!$C$9:$C$11,Assumptions!$A$9:$A$11,input!$D87)*input!AN$301</f>
        <v>48.361797943024037</v>
      </c>
      <c r="AO87" s="11">
        <f>'Final Prices IND without CO2 '!AO87+SUMIFS(Assumptions!$C$9:$C$11,Assumptions!$A$9:$A$11,input!$D87)*input!AO$301</f>
        <v>48.831058783480003</v>
      </c>
      <c r="AP87" s="11">
        <f>'Final Prices IND without CO2 '!AP87+SUMIFS(Assumptions!$C$9:$C$11,Assumptions!$A$9:$A$11,input!$D87)*input!AP$301</f>
        <v>49.273665521349038</v>
      </c>
      <c r="AQ87" s="11">
        <f>'Final Prices IND without CO2 '!AQ87+SUMIFS(Assumptions!$C$9:$C$11,Assumptions!$A$9:$A$11,input!$D87)*input!AQ$301</f>
        <v>49.68040141296467</v>
      </c>
      <c r="AR87" s="11">
        <f>'Final Prices IND without CO2 '!AR87+SUMIFS(Assumptions!$C$9:$C$11,Assumptions!$A$9:$A$11,input!$D87)*input!AR$301</f>
        <v>50.052107990802646</v>
      </c>
      <c r="AS87" s="11">
        <f>'Final Prices IND without CO2 '!AS87+SUMIFS(Assumptions!$C$9:$C$11,Assumptions!$A$9:$A$11,input!$D87)*input!AS$301</f>
        <v>50.394349350709938</v>
      </c>
      <c r="AT87" s="11">
        <f>'Final Prices IND without CO2 '!AT87+SUMIFS(Assumptions!$C$9:$C$11,Assumptions!$A$9:$A$11,input!$D87)*input!AT$301</f>
        <v>50.711634610649895</v>
      </c>
      <c r="AU87" s="11">
        <f>'Final Prices IND without CO2 '!AU87+SUMIFS(Assumptions!$C$9:$C$11,Assumptions!$A$9:$A$11,input!$D87)*input!AU$301</f>
        <v>50.996854215046461</v>
      </c>
      <c r="AV87" s="11">
        <f>'Final Prices IND without CO2 '!AV87+SUMIFS(Assumptions!$C$9:$C$11,Assumptions!$A$9:$A$11,input!$D87)*input!AV$301</f>
        <v>51.254156374599361</v>
      </c>
      <c r="AW87" s="11">
        <f>'Final Prices IND without CO2 '!AW87+SUMIFS(Assumptions!$C$9:$C$11,Assumptions!$A$9:$A$11,input!$D87)*input!AW$301</f>
        <v>51.481084865908294</v>
      </c>
      <c r="AX87" s="11">
        <f>'Final Prices IND without CO2 '!AX87+SUMIFS(Assumptions!$C$9:$C$11,Assumptions!$A$9:$A$11,input!$D87)*input!AX$301</f>
        <v>51.681865758617754</v>
      </c>
      <c r="AY87" s="11">
        <f>'Final Prices IND without CO2 '!AY87+SUMIFS(Assumptions!$C$9:$C$11,Assumptions!$A$9:$A$11,input!$D87)*input!AY$301</f>
        <v>51.952527049003606</v>
      </c>
      <c r="AZ87" s="11">
        <f>'Final Prices IND without CO2 '!AZ87+SUMIFS(Assumptions!$C$9:$C$11,Assumptions!$A$9:$A$11,input!$D87)*input!AZ$301</f>
        <v>52.175014168214886</v>
      </c>
      <c r="BA87" s="11">
        <f>'Final Prices IND without CO2 '!BA87+SUMIFS(Assumptions!$C$9:$C$11,Assumptions!$A$9:$A$11,input!$D87)*input!BA$301</f>
        <v>52.402876974366677</v>
      </c>
      <c r="BB87" s="11">
        <f>'Final Prices IND without CO2 '!BB87+SUMIFS(Assumptions!$C$9:$C$11,Assumptions!$A$9:$A$11,input!$D87)*input!BB$301</f>
        <v>52.639693551176435</v>
      </c>
      <c r="BC87" s="11">
        <f>'Final Prices IND without CO2 '!BC87+SUMIFS(Assumptions!$C$9:$C$11,Assumptions!$A$9:$A$11,input!$D87)*input!BC$301</f>
        <v>52.880197153419942</v>
      </c>
      <c r="BD87" s="11">
        <f>'Final Prices IND without CO2 '!BD87+SUMIFS(Assumptions!$C$9:$C$11,Assumptions!$A$9:$A$11,input!$D87)*input!BD$301</f>
        <v>53.106067656774542</v>
      </c>
      <c r="BE87" s="11">
        <f>'Final Prices IND without CO2 '!BE87+SUMIFS(Assumptions!$C$9:$C$11,Assumptions!$A$9:$A$11,input!$D87)*input!BE$301</f>
        <v>53.342598047642241</v>
      </c>
      <c r="BF87" s="11">
        <f>'Final Prices IND without CO2 '!BF87+SUMIFS(Assumptions!$C$9:$C$11,Assumptions!$A$9:$A$11,input!$D87)*input!BF$301</f>
        <v>53.578031552320738</v>
      </c>
      <c r="BG87" s="11">
        <f>'Final Prices IND without CO2 '!BG87+SUMIFS(Assumptions!$C$9:$C$11,Assumptions!$A$9:$A$11,input!$D87)*input!BG$301</f>
        <v>53.811040661220034</v>
      </c>
      <c r="BH87" s="11">
        <f>'Final Prices IND without CO2 '!BH87+SUMIFS(Assumptions!$C$9:$C$11,Assumptions!$A$9:$A$11,input!$D87)*input!BH$301</f>
        <v>54.043682287619447</v>
      </c>
    </row>
    <row r="88" spans="1:60" x14ac:dyDescent="0.3">
      <c r="A88" s="9" t="s">
        <v>148</v>
      </c>
      <c r="B88" s="36" t="s">
        <v>47</v>
      </c>
      <c r="C88" s="9" t="s">
        <v>41</v>
      </c>
      <c r="D88" s="36" t="s">
        <v>83</v>
      </c>
      <c r="E88" s="36" t="s">
        <v>79</v>
      </c>
      <c r="F88" s="36" t="s">
        <v>90</v>
      </c>
      <c r="G88" s="36" t="s">
        <v>90</v>
      </c>
      <c r="H88" s="36" t="s">
        <v>80</v>
      </c>
      <c r="I88" s="9" t="s">
        <v>145</v>
      </c>
      <c r="J88" s="11">
        <f>'Final Prices IND without CO2 '!J88+SUMIFS(Assumptions!$C$9:$C$11,Assumptions!$A$9:$A$11,input!$D88)*input!J$301</f>
        <v>47.028129432706024</v>
      </c>
      <c r="K88" s="11">
        <f>'Final Prices IND without CO2 '!K88+SUMIFS(Assumptions!$C$9:$C$11,Assumptions!$A$9:$A$11,input!$D88)*input!K$301</f>
        <v>54.172148126682025</v>
      </c>
      <c r="L88" s="11">
        <f>'Final Prices IND without CO2 '!L88+SUMIFS(Assumptions!$C$9:$C$11,Assumptions!$A$9:$A$11,input!$D88)*input!L$301</f>
        <v>52.065292284675543</v>
      </c>
      <c r="M88" s="11">
        <f>'Final Prices IND without CO2 '!M88+SUMIFS(Assumptions!$C$9:$C$11,Assumptions!$A$9:$A$11,input!$D88)*input!M$301</f>
        <v>55.360926789618269</v>
      </c>
      <c r="N88" s="11">
        <f>'Final Prices IND without CO2 '!N88+SUMIFS(Assumptions!$C$9:$C$11,Assumptions!$A$9:$A$11,input!$D88)*input!N$301</f>
        <v>60.967903176128075</v>
      </c>
      <c r="O88" s="11">
        <f>'Final Prices IND without CO2 '!O88+SUMIFS(Assumptions!$C$9:$C$11,Assumptions!$A$9:$A$11,input!$D88)*input!O$301</f>
        <v>69.38370841714179</v>
      </c>
      <c r="P88" s="11">
        <f>'Final Prices IND without CO2 '!P88+SUMIFS(Assumptions!$C$9:$C$11,Assumptions!$A$9:$A$11,input!$D88)*input!P$301</f>
        <v>73.694418766692166</v>
      </c>
      <c r="Q88" s="11">
        <f>'Final Prices IND without CO2 '!Q88+SUMIFS(Assumptions!$C$9:$C$11,Assumptions!$A$9:$A$11,input!$D88)*input!Q$301</f>
        <v>73.422010022262953</v>
      </c>
      <c r="R88" s="11">
        <f>'Final Prices IND without CO2 '!R88+SUMIFS(Assumptions!$C$9:$C$11,Assumptions!$A$9:$A$11,input!$D88)*input!R$301</f>
        <v>82.793443419555146</v>
      </c>
      <c r="S88" s="11">
        <f>'Final Prices IND without CO2 '!S88+SUMIFS(Assumptions!$C$9:$C$11,Assumptions!$A$9:$A$11,input!$D88)*input!S$301</f>
        <v>76.657513934651206</v>
      </c>
      <c r="T88" s="11">
        <f>'Final Prices IND without CO2 '!T88+SUMIFS(Assumptions!$C$9:$C$11,Assumptions!$A$9:$A$11,input!$D88)*input!T$301</f>
        <v>83.777447121912402</v>
      </c>
      <c r="U88" s="11">
        <f>'Final Prices IND without CO2 '!U88+SUMIFS(Assumptions!$C$9:$C$11,Assumptions!$A$9:$A$11,input!$D88)*input!U$301</f>
        <v>91.106970620059073</v>
      </c>
      <c r="V88" s="11">
        <f>'Final Prices IND without CO2 '!V88+SUMIFS(Assumptions!$C$9:$C$11,Assumptions!$A$9:$A$11,input!$D88)*input!V$301</f>
        <v>94.103125356667732</v>
      </c>
      <c r="W88" s="11">
        <f>'Final Prices IND without CO2 '!W88+SUMIFS(Assumptions!$C$9:$C$11,Assumptions!$A$9:$A$11,input!$D88)*input!W$301</f>
        <v>90.018780247434179</v>
      </c>
      <c r="X88" s="11">
        <f>'Final Prices IND without CO2 '!X88+SUMIFS(Assumptions!$C$9:$C$11,Assumptions!$A$9:$A$11,input!$D88)*input!X$301</f>
        <v>87.672295063812101</v>
      </c>
      <c r="Y88" s="11">
        <f>'Final Prices IND without CO2 '!Y88+SUMIFS(Assumptions!$C$9:$C$11,Assumptions!$A$9:$A$11,input!$D88)*input!Y$301</f>
        <v>74.087596496808089</v>
      </c>
      <c r="Z88" s="11">
        <f>'Final Prices IND without CO2 '!Z88+SUMIFS(Assumptions!$C$9:$C$11,Assumptions!$A$9:$A$11,input!$D88)*input!Z$301</f>
        <v>68.462794558981912</v>
      </c>
      <c r="AA88" s="11">
        <f>'Final Prices IND without CO2 '!AA88+SUMIFS(Assumptions!$C$9:$C$11,Assumptions!$A$9:$A$11,input!$D88)*input!AA$301</f>
        <v>74.489862106229722</v>
      </c>
      <c r="AB88" s="11">
        <f>'Final Prices IND without CO2 '!AB88+SUMIFS(Assumptions!$C$9:$C$11,Assumptions!$A$9:$A$11,input!$D88)*input!AB$301</f>
        <v>94.54719182687279</v>
      </c>
      <c r="AC88" s="11">
        <f>'Final Prices IND without CO2 '!AC88+SUMIFS(Assumptions!$C$9:$C$11,Assumptions!$A$9:$A$11,input!$D88)*input!AC$301</f>
        <v>91.993126494700022</v>
      </c>
      <c r="AD88" s="11">
        <f>'Final Prices IND without CO2 '!AD88+SUMIFS(Assumptions!$C$9:$C$11,Assumptions!$A$9:$A$11,input!$D88)*input!AD$301</f>
        <v>82.258457078060687</v>
      </c>
      <c r="AE88" s="11">
        <f>'Final Prices IND without CO2 '!AE88+SUMIFS(Assumptions!$C$9:$C$11,Assumptions!$A$9:$A$11,input!$D88)*input!AE$301</f>
        <v>81.792849331445979</v>
      </c>
      <c r="AF88" s="11">
        <f>'Final Prices IND without CO2 '!AF88+SUMIFS(Assumptions!$C$9:$C$11,Assumptions!$A$9:$A$11,input!$D88)*input!AF$301</f>
        <v>87.870030617086712</v>
      </c>
      <c r="AG88" s="11">
        <f>'Final Prices IND without CO2 '!AG88+SUMIFS(Assumptions!$C$9:$C$11,Assumptions!$A$9:$A$11,input!$D88)*input!AG$301</f>
        <v>93.706255998940293</v>
      </c>
      <c r="AH88" s="11">
        <f>'Final Prices IND without CO2 '!AH88+SUMIFS(Assumptions!$C$9:$C$11,Assumptions!$A$9:$A$11,input!$D88)*input!AH$301</f>
        <v>99.310327171084339</v>
      </c>
      <c r="AI88" s="11">
        <f>'Final Prices IND without CO2 '!AI88+SUMIFS(Assumptions!$C$9:$C$11,Assumptions!$A$9:$A$11,input!$D88)*input!AI$301</f>
        <v>104.17724050879768</v>
      </c>
      <c r="AJ88" s="11">
        <f>'Final Prices IND without CO2 '!AJ88+SUMIFS(Assumptions!$C$9:$C$11,Assumptions!$A$9:$A$11,input!$D88)*input!AJ$301</f>
        <v>105.96794523295689</v>
      </c>
      <c r="AK88" s="11">
        <f>'Final Prices IND without CO2 '!AK88+SUMIFS(Assumptions!$C$9:$C$11,Assumptions!$A$9:$A$11,input!$D88)*input!AK$301</f>
        <v>107.18030834603009</v>
      </c>
      <c r="AL88" s="11">
        <f>'Final Prices IND without CO2 '!AL88+SUMIFS(Assumptions!$C$9:$C$11,Assumptions!$A$9:$A$11,input!$D88)*input!AL$301</f>
        <v>108.3410116613147</v>
      </c>
      <c r="AM88" s="11">
        <f>'Final Prices IND without CO2 '!AM88+SUMIFS(Assumptions!$C$9:$C$11,Assumptions!$A$9:$A$11,input!$D88)*input!AM$301</f>
        <v>109.50945456591076</v>
      </c>
      <c r="AN88" s="11">
        <f>'Final Prices IND without CO2 '!AN88+SUMIFS(Assumptions!$C$9:$C$11,Assumptions!$A$9:$A$11,input!$D88)*input!AN$301</f>
        <v>110.64777462516312</v>
      </c>
      <c r="AO88" s="11">
        <f>'Final Prices IND without CO2 '!AO88+SUMIFS(Assumptions!$C$9:$C$11,Assumptions!$A$9:$A$11,input!$D88)*input!AO$301</f>
        <v>111.72140443058015</v>
      </c>
      <c r="AP88" s="11">
        <f>'Final Prices IND without CO2 '!AP88+SUMIFS(Assumptions!$C$9:$C$11,Assumptions!$A$9:$A$11,input!$D88)*input!AP$301</f>
        <v>112.73405186434611</v>
      </c>
      <c r="AQ88" s="11">
        <f>'Final Prices IND without CO2 '!AQ88+SUMIFS(Assumptions!$C$9:$C$11,Assumptions!$A$9:$A$11,input!$D88)*input!AQ$301</f>
        <v>113.66462978290225</v>
      </c>
      <c r="AR88" s="11">
        <f>'Final Prices IND without CO2 '!AR88+SUMIFS(Assumptions!$C$9:$C$11,Assumptions!$A$9:$A$11,input!$D88)*input!AR$301</f>
        <v>114.51506354261815</v>
      </c>
      <c r="AS88" s="11">
        <f>'Final Prices IND without CO2 '!AS88+SUMIFS(Assumptions!$C$9:$C$11,Assumptions!$A$9:$A$11,input!$D88)*input!AS$301</f>
        <v>115.298083332392</v>
      </c>
      <c r="AT88" s="11">
        <f>'Final Prices IND without CO2 '!AT88+SUMIFS(Assumptions!$C$9:$C$11,Assumptions!$A$9:$A$11,input!$D88)*input!AT$301</f>
        <v>116.02400563939725</v>
      </c>
      <c r="AU88" s="11">
        <f>'Final Prices IND without CO2 '!AU88+SUMIFS(Assumptions!$C$9:$C$11,Assumptions!$A$9:$A$11,input!$D88)*input!AU$301</f>
        <v>116.67656439130984</v>
      </c>
      <c r="AV88" s="11">
        <f>'Final Prices IND without CO2 '!AV88+SUMIFS(Assumptions!$C$9:$C$11,Assumptions!$A$9:$A$11,input!$D88)*input!AV$301</f>
        <v>117.26525034947704</v>
      </c>
      <c r="AW88" s="11">
        <f>'Final Prices IND without CO2 '!AW88+SUMIFS(Assumptions!$C$9:$C$11,Assumptions!$A$9:$A$11,input!$D88)*input!AW$301</f>
        <v>117.78444387888142</v>
      </c>
      <c r="AX88" s="11">
        <f>'Final Prices IND without CO2 '!AX88+SUMIFS(Assumptions!$C$9:$C$11,Assumptions!$A$9:$A$11,input!$D88)*input!AX$301</f>
        <v>118.24381387566541</v>
      </c>
      <c r="AY88" s="11">
        <f>'Final Prices IND without CO2 '!AY88+SUMIFS(Assumptions!$C$9:$C$11,Assumptions!$A$9:$A$11,input!$D88)*input!AY$301</f>
        <v>118.86306441497857</v>
      </c>
      <c r="AZ88" s="11">
        <f>'Final Prices IND without CO2 '!AZ88+SUMIFS(Assumptions!$C$9:$C$11,Assumptions!$A$9:$A$11,input!$D88)*input!AZ$301</f>
        <v>119.3720964541202</v>
      </c>
      <c r="BA88" s="11">
        <f>'Final Prices IND without CO2 '!BA88+SUMIFS(Assumptions!$C$9:$C$11,Assumptions!$A$9:$A$11,input!$D88)*input!BA$301</f>
        <v>119.89342761823968</v>
      </c>
      <c r="BB88" s="11">
        <f>'Final Prices IND without CO2 '!BB88+SUMIFS(Assumptions!$C$9:$C$11,Assumptions!$A$9:$A$11,input!$D88)*input!BB$301</f>
        <v>120.43524426552835</v>
      </c>
      <c r="BC88" s="11">
        <f>'Final Prices IND without CO2 '!BC88+SUMIFS(Assumptions!$C$9:$C$11,Assumptions!$A$9:$A$11,input!$D88)*input!BC$301</f>
        <v>120.98549652060251</v>
      </c>
      <c r="BD88" s="11">
        <f>'Final Prices IND without CO2 '!BD88+SUMIFS(Assumptions!$C$9:$C$11,Assumptions!$A$9:$A$11,input!$D88)*input!BD$301</f>
        <v>121.50226946149064</v>
      </c>
      <c r="BE88" s="11">
        <f>'Final Prices IND without CO2 '!BE88+SUMIFS(Assumptions!$C$9:$C$11,Assumptions!$A$9:$A$11,input!$D88)*input!BE$301</f>
        <v>122.04343133912744</v>
      </c>
      <c r="BF88" s="11">
        <f>'Final Prices IND without CO2 '!BF88+SUMIFS(Assumptions!$C$9:$C$11,Assumptions!$A$9:$A$11,input!$D88)*input!BF$301</f>
        <v>122.58208363231904</v>
      </c>
      <c r="BG88" s="11">
        <f>'Final Prices IND without CO2 '!BG88+SUMIFS(Assumptions!$C$9:$C$11,Assumptions!$A$9:$A$11,input!$D88)*input!BG$301</f>
        <v>123.11518910944562</v>
      </c>
      <c r="BH88" s="11">
        <f>'Final Prices IND without CO2 '!BH88+SUMIFS(Assumptions!$C$9:$C$11,Assumptions!$A$9:$A$11,input!$D88)*input!BH$301</f>
        <v>123.64745381715147</v>
      </c>
    </row>
    <row r="89" spans="1:60" x14ac:dyDescent="0.3">
      <c r="A89" s="9" t="s">
        <v>148</v>
      </c>
      <c r="B89" s="36" t="s">
        <v>47</v>
      </c>
      <c r="C89" s="9" t="s">
        <v>43</v>
      </c>
      <c r="D89" s="36" t="s">
        <v>83</v>
      </c>
      <c r="E89" s="36" t="s">
        <v>79</v>
      </c>
      <c r="F89" s="36" t="s">
        <v>90</v>
      </c>
      <c r="G89" s="36" t="s">
        <v>90</v>
      </c>
      <c r="H89" s="36" t="s">
        <v>80</v>
      </c>
      <c r="I89" s="9" t="s">
        <v>145</v>
      </c>
      <c r="J89" s="11">
        <f>'Final Prices IND without CO2 '!J89+SUMIFS(Assumptions!$C$9:$C$11,Assumptions!$A$9:$A$11,input!$D89)*input!J$301</f>
        <v>42.063818453282472</v>
      </c>
      <c r="K89" s="11">
        <f>'Final Prices IND without CO2 '!K89+SUMIFS(Assumptions!$C$9:$C$11,Assumptions!$A$9:$A$11,input!$D89)*input!K$301</f>
        <v>47.656672730620706</v>
      </c>
      <c r="L89" s="11">
        <f>'Final Prices IND without CO2 '!L89+SUMIFS(Assumptions!$C$9:$C$11,Assumptions!$A$9:$A$11,input!$D89)*input!L$301</f>
        <v>47.050595230681381</v>
      </c>
      <c r="M89" s="11">
        <f>'Final Prices IND without CO2 '!M89+SUMIFS(Assumptions!$C$9:$C$11,Assumptions!$A$9:$A$11,input!$D89)*input!M$301</f>
        <v>45.914041230614593</v>
      </c>
      <c r="N89" s="11">
        <f>'Final Prices IND without CO2 '!N89+SUMIFS(Assumptions!$C$9:$C$11,Assumptions!$A$9:$A$11,input!$D89)*input!N$301</f>
        <v>50.564233341155109</v>
      </c>
      <c r="O89" s="11">
        <f>'Final Prices IND without CO2 '!O89+SUMIFS(Assumptions!$C$9:$C$11,Assumptions!$A$9:$A$11,input!$D89)*input!O$301</f>
        <v>57.543950828420655</v>
      </c>
      <c r="P89" s="11">
        <f>'Final Prices IND without CO2 '!P89+SUMIFS(Assumptions!$C$9:$C$11,Assumptions!$A$9:$A$11,input!$D89)*input!P$301</f>
        <v>61.119074010058021</v>
      </c>
      <c r="Q89" s="11">
        <f>'Final Prices IND without CO2 '!Q89+SUMIFS(Assumptions!$C$9:$C$11,Assumptions!$A$9:$A$11,input!$D89)*input!Q$301</f>
        <v>60.893149571133186</v>
      </c>
      <c r="R89" s="11">
        <f>'Final Prices IND without CO2 '!R89+SUMIFS(Assumptions!$C$9:$C$11,Assumptions!$A$9:$A$11,input!$D89)*input!R$301</f>
        <v>68.665425151496521</v>
      </c>
      <c r="S89" s="11">
        <f>'Final Prices IND without CO2 '!S89+SUMIFS(Assumptions!$C$9:$C$11,Assumptions!$A$9:$A$11,input!$D89)*input!S$301</f>
        <v>63.576541426181883</v>
      </c>
      <c r="T89" s="11">
        <f>'Final Prices IND without CO2 '!T89+SUMIFS(Assumptions!$C$9:$C$11,Assumptions!$A$9:$A$11,input!$D89)*input!T$301</f>
        <v>69.48151673776637</v>
      </c>
      <c r="U89" s="11">
        <f>'Final Prices IND without CO2 '!U89+SUMIFS(Assumptions!$C$9:$C$11,Assumptions!$A$9:$A$11,input!$D89)*input!U$301</f>
        <v>75.560317502311605</v>
      </c>
      <c r="V89" s="11">
        <f>'Final Prices IND without CO2 '!V89+SUMIFS(Assumptions!$C$9:$C$11,Assumptions!$A$9:$A$11,input!$D89)*input!V$301</f>
        <v>78.045203144358851</v>
      </c>
      <c r="W89" s="11">
        <f>'Final Prices IND without CO2 '!W89+SUMIFS(Assumptions!$C$9:$C$11,Assumptions!$A$9:$A$11,input!$D89)*input!W$301</f>
        <v>74.657817841759922</v>
      </c>
      <c r="X89" s="11">
        <f>'Final Prices IND without CO2 '!X89+SUMIFS(Assumptions!$C$9:$C$11,Assumptions!$A$9:$A$11,input!$D89)*input!X$301</f>
        <v>72.711741001730317</v>
      </c>
      <c r="Y89" s="11">
        <f>'Final Prices IND without CO2 '!Y89+SUMIFS(Assumptions!$C$9:$C$11,Assumptions!$A$9:$A$11,input!$D89)*input!Y$301</f>
        <v>61.445159203322639</v>
      </c>
      <c r="Z89" s="11">
        <f>'Final Prices IND without CO2 '!Z89+SUMIFS(Assumptions!$C$9:$C$11,Assumptions!$A$9:$A$11,input!$D89)*input!Z$301</f>
        <v>56.780183324778953</v>
      </c>
      <c r="AA89" s="11">
        <f>'Final Prices IND without CO2 '!AA89+SUMIFS(Assumptions!$C$9:$C$11,Assumptions!$A$9:$A$11,input!$D89)*input!AA$301</f>
        <v>61.778781504243121</v>
      </c>
      <c r="AB89" s="11">
        <f>'Final Prices IND without CO2 '!AB89+SUMIFS(Assumptions!$C$9:$C$11,Assumptions!$A$9:$A$11,input!$D89)*input!AB$301</f>
        <v>78.413493333928997</v>
      </c>
      <c r="AC89" s="11">
        <f>'Final Prices IND without CO2 '!AC89+SUMIFS(Assumptions!$C$9:$C$11,Assumptions!$A$9:$A$11,input!$D89)*input!AC$301</f>
        <v>76.295258185650113</v>
      </c>
      <c r="AD89" s="11">
        <f>'Final Prices IND without CO2 '!AD89+SUMIFS(Assumptions!$C$9:$C$11,Assumptions!$A$9:$A$11,input!$D89)*input!AD$301</f>
        <v>68.221729816797037</v>
      </c>
      <c r="AE89" s="11">
        <f>'Final Prices IND without CO2 '!AE89+SUMIFS(Assumptions!$C$9:$C$11,Assumptions!$A$9:$A$11,input!$D89)*input!AE$301</f>
        <v>67.835574191971574</v>
      </c>
      <c r="AF89" s="11">
        <f>'Final Prices IND without CO2 '!AF89+SUMIFS(Assumptions!$C$9:$C$11,Assumptions!$A$9:$A$11,input!$D89)*input!AF$301</f>
        <v>72.875734613692586</v>
      </c>
      <c r="AG89" s="11">
        <f>'Final Prices IND without CO2 '!AG89+SUMIFS(Assumptions!$C$9:$C$11,Assumptions!$A$9:$A$11,input!$D89)*input!AG$301</f>
        <v>77.716056269287336</v>
      </c>
      <c r="AH89" s="11">
        <f>'Final Prices IND without CO2 '!AH89+SUMIFS(Assumptions!$C$9:$C$11,Assumptions!$A$9:$A$11,input!$D89)*input!AH$301</f>
        <v>82.363838916332398</v>
      </c>
      <c r="AI89" s="11">
        <f>'Final Prices IND without CO2 '!AI89+SUMIFS(Assumptions!$C$9:$C$11,Assumptions!$A$9:$A$11,input!$D89)*input!AI$301</f>
        <v>86.400253633571268</v>
      </c>
      <c r="AJ89" s="11">
        <f>'Final Prices IND without CO2 '!AJ89+SUMIFS(Assumptions!$C$9:$C$11,Assumptions!$A$9:$A$11,input!$D89)*input!AJ$301</f>
        <v>87.885389365661666</v>
      </c>
      <c r="AK89" s="11">
        <f>'Final Prices IND without CO2 '!AK89+SUMIFS(Assumptions!$C$9:$C$11,Assumptions!$A$9:$A$11,input!$D89)*input!AK$301</f>
        <v>88.890872712637673</v>
      </c>
      <c r="AL89" s="11">
        <f>'Final Prices IND without CO2 '!AL89+SUMIFS(Assumptions!$C$9:$C$11,Assumptions!$A$9:$A$11,input!$D89)*input!AL$301</f>
        <v>89.853511580245694</v>
      </c>
      <c r="AM89" s="11">
        <f>'Final Prices IND without CO2 '!AM89+SUMIFS(Assumptions!$C$9:$C$11,Assumptions!$A$9:$A$11,input!$D89)*input!AM$301</f>
        <v>90.822569340082609</v>
      </c>
      <c r="AN89" s="11">
        <f>'Final Prices IND without CO2 '!AN89+SUMIFS(Assumptions!$C$9:$C$11,Assumptions!$A$9:$A$11,input!$D89)*input!AN$301</f>
        <v>91.766644469691002</v>
      </c>
      <c r="AO89" s="11">
        <f>'Final Prices IND without CO2 '!AO89+SUMIFS(Assumptions!$C$9:$C$11,Assumptions!$A$9:$A$11,input!$D89)*input!AO$301</f>
        <v>92.657068203738348</v>
      </c>
      <c r="AP89" s="11">
        <f>'Final Prices IND without CO2 '!AP89+SUMIFS(Assumptions!$C$9:$C$11,Assumptions!$A$9:$A$11,input!$D89)*input!AP$301</f>
        <v>93.496915704895528</v>
      </c>
      <c r="AQ89" s="11">
        <f>'Final Prices IND without CO2 '!AQ89+SUMIFS(Assumptions!$C$9:$C$11,Assumptions!$A$9:$A$11,input!$D89)*input!AQ$301</f>
        <v>94.268698176732656</v>
      </c>
      <c r="AR89" s="11">
        <f>'Final Prices IND without CO2 '!AR89+SUMIFS(Assumptions!$C$9:$C$11,Assumptions!$A$9:$A$11,input!$D89)*input!AR$301</f>
        <v>94.974012429434524</v>
      </c>
      <c r="AS89" s="11">
        <f>'Final Prices IND without CO2 '!AS89+SUMIFS(Assumptions!$C$9:$C$11,Assumptions!$A$9:$A$11,input!$D89)*input!AS$301</f>
        <v>95.623416350157981</v>
      </c>
      <c r="AT89" s="11">
        <f>'Final Prices IND without CO2 '!AT89+SUMIFS(Assumptions!$C$9:$C$11,Assumptions!$A$9:$A$11,input!$D89)*input!AT$301</f>
        <v>96.225466002627186</v>
      </c>
      <c r="AU89" s="11">
        <f>'Final Prices IND without CO2 '!AU89+SUMIFS(Assumptions!$C$9:$C$11,Assumptions!$A$9:$A$11,input!$D89)*input!AU$301</f>
        <v>96.766670985603241</v>
      </c>
      <c r="AV89" s="11">
        <f>'Final Prices IND without CO2 '!AV89+SUMIFS(Assumptions!$C$9:$C$11,Assumptions!$A$9:$A$11,input!$D89)*input!AV$301</f>
        <v>97.254902540285983</v>
      </c>
      <c r="AW89" s="11">
        <f>'Final Prices IND without CO2 '!AW89+SUMIFS(Assumptions!$C$9:$C$11,Assumptions!$A$9:$A$11,input!$D89)*input!AW$301</f>
        <v>97.685499976024914</v>
      </c>
      <c r="AX89" s="11">
        <f>'Final Prices IND without CO2 '!AX89+SUMIFS(Assumptions!$C$9:$C$11,Assumptions!$A$9:$A$11,input!$D89)*input!AX$301</f>
        <v>98.066482271581478</v>
      </c>
      <c r="AY89" s="11">
        <f>'Final Prices IND without CO2 '!AY89+SUMIFS(Assumptions!$C$9:$C$11,Assumptions!$A$9:$A$11,input!$D89)*input!AY$301</f>
        <v>98.580062813723544</v>
      </c>
      <c r="AZ89" s="11">
        <f>'Final Prices IND without CO2 '!AZ89+SUMIFS(Assumptions!$C$9:$C$11,Assumptions!$A$9:$A$11,input!$D89)*input!AZ$301</f>
        <v>99.002232733704659</v>
      </c>
      <c r="BA89" s="11">
        <f>'Final Prices IND without CO2 '!BA89+SUMIFS(Assumptions!$C$9:$C$11,Assumptions!$A$9:$A$11,input!$D89)*input!BA$301</f>
        <v>99.434603034424867</v>
      </c>
      <c r="BB89" s="11">
        <f>'Final Prices IND without CO2 '!BB89+SUMIFS(Assumptions!$C$9:$C$11,Assumptions!$A$9:$A$11,input!$D89)*input!BB$301</f>
        <v>99.883963139568891</v>
      </c>
      <c r="BC89" s="11">
        <f>'Final Prices IND without CO2 '!BC89+SUMIFS(Assumptions!$C$9:$C$11,Assumptions!$A$9:$A$11,input!$D89)*input!BC$301</f>
        <v>100.34031938560361</v>
      </c>
      <c r="BD89" s="11">
        <f>'Final Prices IND without CO2 '!BD89+SUMIFS(Assumptions!$C$9:$C$11,Assumptions!$A$9:$A$11,input!$D89)*input!BD$301</f>
        <v>100.76890928629234</v>
      </c>
      <c r="BE89" s="11">
        <f>'Final Prices IND without CO2 '!BE89+SUMIFS(Assumptions!$C$9:$C$11,Assumptions!$A$9:$A$11,input!$D89)*input!BE$301</f>
        <v>101.21772635282514</v>
      </c>
      <c r="BF89" s="11">
        <f>'Final Prices IND without CO2 '!BF89+SUMIFS(Assumptions!$C$9:$C$11,Assumptions!$A$9:$A$11,input!$D89)*input!BF$301</f>
        <v>101.6644620748001</v>
      </c>
      <c r="BG89" s="11">
        <f>'Final Prices IND without CO2 '!BG89+SUMIFS(Assumptions!$C$9:$C$11,Assumptions!$A$9:$A$11,input!$D89)*input!BG$301</f>
        <v>102.10659749912327</v>
      </c>
      <c r="BH89" s="11">
        <f>'Final Prices IND without CO2 '!BH89+SUMIFS(Assumptions!$C$9:$C$11,Assumptions!$A$9:$A$11,input!$D89)*input!BH$301</f>
        <v>102.54803562439304</v>
      </c>
    </row>
    <row r="90" spans="1:60" x14ac:dyDescent="0.3">
      <c r="A90" s="9" t="s">
        <v>148</v>
      </c>
      <c r="B90" s="36" t="s">
        <v>47</v>
      </c>
      <c r="C90" s="9" t="s">
        <v>45</v>
      </c>
      <c r="D90" s="36" t="s">
        <v>83</v>
      </c>
      <c r="E90" s="36" t="s">
        <v>79</v>
      </c>
      <c r="F90" s="36" t="s">
        <v>90</v>
      </c>
      <c r="G90" s="36" t="s">
        <v>90</v>
      </c>
      <c r="H90" s="36" t="s">
        <v>80</v>
      </c>
      <c r="I90" s="9" t="s">
        <v>145</v>
      </c>
      <c r="J90" s="11">
        <f>'Final Prices IND without CO2 '!J90+SUMIFS(Assumptions!$C$9:$C$11,Assumptions!$A$9:$A$11,input!$D90)*input!J$301</f>
        <v>29.412124651298825</v>
      </c>
      <c r="K90" s="11">
        <f>'Final Prices IND without CO2 '!K90+SUMIFS(Assumptions!$C$9:$C$11,Assumptions!$A$9:$A$11,input!$D90)*input!K$301</f>
        <v>26.119642012011262</v>
      </c>
      <c r="L90" s="11">
        <f>'Final Prices IND without CO2 '!L90+SUMIFS(Assumptions!$C$9:$C$11,Assumptions!$A$9:$A$11,input!$D90)*input!L$301</f>
        <v>24.814323116475634</v>
      </c>
      <c r="M90" s="11">
        <f>'Final Prices IND without CO2 '!M90+SUMIFS(Assumptions!$C$9:$C$11,Assumptions!$A$9:$A$11,input!$D90)*input!M$301</f>
        <v>26.52312459178307</v>
      </c>
      <c r="N90" s="11">
        <f>'Final Prices IND without CO2 '!N90+SUMIFS(Assumptions!$C$9:$C$11,Assumptions!$A$9:$A$11,input!$D90)*input!N$301</f>
        <v>23.020114837095857</v>
      </c>
      <c r="O90" s="11">
        <f>'Final Prices IND without CO2 '!O90+SUMIFS(Assumptions!$C$9:$C$11,Assumptions!$A$9:$A$11,input!$D90)*input!O$301</f>
        <v>33.540604634886947</v>
      </c>
      <c r="P90" s="11">
        <f>'Final Prices IND without CO2 '!P90+SUMIFS(Assumptions!$C$9:$C$11,Assumptions!$A$9:$A$11,input!$D90)*input!P$301</f>
        <v>37.705182235408977</v>
      </c>
      <c r="Q90" s="11">
        <f>'Final Prices IND without CO2 '!Q90+SUMIFS(Assumptions!$C$9:$C$11,Assumptions!$A$9:$A$11,input!$D90)*input!Q$301</f>
        <v>40.455456430186004</v>
      </c>
      <c r="R90" s="11">
        <f>'Final Prices IND without CO2 '!R90+SUMIFS(Assumptions!$C$9:$C$11,Assumptions!$A$9:$A$11,input!$D90)*input!R$301</f>
        <v>56.711501222852498</v>
      </c>
      <c r="S90" s="11">
        <f>'Final Prices IND without CO2 '!S90+SUMIFS(Assumptions!$C$9:$C$11,Assumptions!$A$9:$A$11,input!$D90)*input!S$301</f>
        <v>41.076592843811071</v>
      </c>
      <c r="T90" s="11">
        <f>'Final Prices IND without CO2 '!T90+SUMIFS(Assumptions!$C$9:$C$11,Assumptions!$A$9:$A$11,input!$D90)*input!T$301</f>
        <v>54.249570204427982</v>
      </c>
      <c r="U90" s="11">
        <f>'Final Prices IND without CO2 '!U90+SUMIFS(Assumptions!$C$9:$C$11,Assumptions!$A$9:$A$11,input!$D90)*input!U$301</f>
        <v>61.859382111141748</v>
      </c>
      <c r="V90" s="11">
        <f>'Final Prices IND without CO2 '!V90+SUMIFS(Assumptions!$C$9:$C$11,Assumptions!$A$9:$A$11,input!$D90)*input!V$301</f>
        <v>66.174758972898218</v>
      </c>
      <c r="W90" s="11">
        <f>'Final Prices IND without CO2 '!W90+SUMIFS(Assumptions!$C$9:$C$11,Assumptions!$A$9:$A$11,input!$D90)*input!W$301</f>
        <v>62.1949945171392</v>
      </c>
      <c r="X90" s="11">
        <f>'Final Prices IND without CO2 '!X90+SUMIFS(Assumptions!$C$9:$C$11,Assumptions!$A$9:$A$11,input!$D90)*input!X$301</f>
        <v>59.233957845035974</v>
      </c>
      <c r="Y90" s="11">
        <f>'Final Prices IND without CO2 '!Y90+SUMIFS(Assumptions!$C$9:$C$11,Assumptions!$A$9:$A$11,input!$D90)*input!Y$301</f>
        <v>45.008916746931789</v>
      </c>
      <c r="Z90" s="11">
        <f>'Final Prices IND without CO2 '!Z90+SUMIFS(Assumptions!$C$9:$C$11,Assumptions!$A$9:$A$11,input!$D90)*input!Z$301</f>
        <v>41.556419102929283</v>
      </c>
      <c r="AA90" s="11">
        <f>'Final Prices IND without CO2 '!AA90+SUMIFS(Assumptions!$C$9:$C$11,Assumptions!$A$9:$A$11,input!$D90)*input!AA$301</f>
        <v>50.977354965059426</v>
      </c>
      <c r="AB90" s="11">
        <f>'Final Prices IND without CO2 '!AB90+SUMIFS(Assumptions!$C$9:$C$11,Assumptions!$A$9:$A$11,input!$D90)*input!AB$301</f>
        <v>64.703647213557858</v>
      </c>
      <c r="AC90" s="11">
        <f>'Final Prices IND without CO2 '!AC90+SUMIFS(Assumptions!$C$9:$C$11,Assumptions!$A$9:$A$11,input!$D90)*input!AC$301</f>
        <v>62.955765134565056</v>
      </c>
      <c r="AD90" s="11">
        <f>'Final Prices IND without CO2 '!AD90+SUMIFS(Assumptions!$C$9:$C$11,Assumptions!$A$9:$A$11,input!$D90)*input!AD$301</f>
        <v>56.29381565193836</v>
      </c>
      <c r="AE90" s="11">
        <f>'Final Prices IND without CO2 '!AE90+SUMIFS(Assumptions!$C$9:$C$11,Assumptions!$A$9:$A$11,input!$D90)*input!AE$301</f>
        <v>55.975175628953615</v>
      </c>
      <c r="AF90" s="11">
        <f>'Final Prices IND without CO2 '!AF90+SUMIFS(Assumptions!$C$9:$C$11,Assumptions!$A$9:$A$11,input!$D90)*input!AF$301</f>
        <v>60.134112413442779</v>
      </c>
      <c r="AG90" s="11">
        <f>'Final Prices IND without CO2 '!AG90+SUMIFS(Assumptions!$C$9:$C$11,Assumptions!$A$9:$A$11,input!$D90)*input!AG$301</f>
        <v>64.128150320541536</v>
      </c>
      <c r="AH90" s="11">
        <f>'Final Prices IND without CO2 '!AH90+SUMIFS(Assumptions!$C$9:$C$11,Assumptions!$A$9:$A$11,input!$D90)*input!AH$301</f>
        <v>67.963312815330895</v>
      </c>
      <c r="AI90" s="11">
        <f>'Final Prices IND without CO2 '!AI90+SUMIFS(Assumptions!$C$9:$C$11,Assumptions!$A$9:$A$11,input!$D90)*input!AI$301</f>
        <v>71.293999190437589</v>
      </c>
      <c r="AJ90" s="11">
        <f>'Final Prices IND without CO2 '!AJ90+SUMIFS(Assumptions!$C$9:$C$11,Assumptions!$A$9:$A$11,input!$D90)*input!AJ$301</f>
        <v>72.519473205020816</v>
      </c>
      <c r="AK90" s="11">
        <f>'Final Prices IND without CO2 '!AK90+SUMIFS(Assumptions!$C$9:$C$11,Assumptions!$A$9:$A$11,input!$D90)*input!AK$301</f>
        <v>73.349157446797761</v>
      </c>
      <c r="AL90" s="11">
        <f>'Final Prices IND without CO2 '!AL90+SUMIFS(Assumptions!$C$9:$C$11,Assumptions!$A$9:$A$11,input!$D90)*input!AL$301</f>
        <v>74.14348815488799</v>
      </c>
      <c r="AM90" s="11">
        <f>'Final Prices IND without CO2 '!AM90+SUMIFS(Assumptions!$C$9:$C$11,Assumptions!$A$9:$A$11,input!$D90)*input!AM$301</f>
        <v>74.943115473556588</v>
      </c>
      <c r="AN90" s="11">
        <f>'Final Prices IND without CO2 '!AN90+SUMIFS(Assumptions!$C$9:$C$11,Assumptions!$A$9:$A$11,input!$D90)*input!AN$301</f>
        <v>75.722128134925214</v>
      </c>
      <c r="AO90" s="11">
        <f>'Final Prices IND without CO2 '!AO90+SUMIFS(Assumptions!$C$9:$C$11,Assumptions!$A$9:$A$11,input!$D90)*input!AO$301</f>
        <v>76.456869831906204</v>
      </c>
      <c r="AP90" s="11">
        <f>'Final Prices IND without CO2 '!AP90+SUMIFS(Assumptions!$C$9:$C$11,Assumptions!$A$9:$A$11,input!$D90)*input!AP$301</f>
        <v>77.149878064515434</v>
      </c>
      <c r="AQ90" s="11">
        <f>'Final Prices IND without CO2 '!AQ90+SUMIFS(Assumptions!$C$9:$C$11,Assumptions!$A$9:$A$11,input!$D90)*input!AQ$301</f>
        <v>77.786721784392782</v>
      </c>
      <c r="AR90" s="11">
        <f>'Final Prices IND without CO2 '!AR90+SUMIFS(Assumptions!$C$9:$C$11,Assumptions!$A$9:$A$11,input!$D90)*input!AR$301</f>
        <v>78.368718614800144</v>
      </c>
      <c r="AS90" s="11">
        <f>'Final Prices IND without CO2 '!AS90+SUMIFS(Assumptions!$C$9:$C$11,Assumptions!$A$9:$A$11,input!$D90)*input!AS$301</f>
        <v>78.904580497737214</v>
      </c>
      <c r="AT90" s="11">
        <f>'Final Prices IND without CO2 '!AT90+SUMIFS(Assumptions!$C$9:$C$11,Assumptions!$A$9:$A$11,input!$D90)*input!AT$301</f>
        <v>79.401367551369944</v>
      </c>
      <c r="AU90" s="11">
        <f>'Final Prices IND without CO2 '!AU90+SUMIFS(Assumptions!$C$9:$C$11,Assumptions!$A$9:$A$11,input!$D90)*input!AU$301</f>
        <v>79.847948041536043</v>
      </c>
      <c r="AV90" s="11">
        <f>'Final Prices IND without CO2 '!AV90+SUMIFS(Assumptions!$C$9:$C$11,Assumptions!$A$9:$A$11,input!$D90)*input!AV$301</f>
        <v>80.250816998517578</v>
      </c>
      <c r="AW90" s="11">
        <f>'Final Prices IND without CO2 '!AW90+SUMIFS(Assumptions!$C$9:$C$11,Assumptions!$A$9:$A$11,input!$D90)*input!AW$301</f>
        <v>80.606128608656732</v>
      </c>
      <c r="AX90" s="11">
        <f>'Final Prices IND without CO2 '!AX90+SUMIFS(Assumptions!$C$9:$C$11,Assumptions!$A$9:$A$11,input!$D90)*input!AX$301</f>
        <v>80.920499809303621</v>
      </c>
      <c r="AY90" s="11">
        <f>'Final Prices IND without CO2 '!AY90+SUMIFS(Assumptions!$C$9:$C$11,Assumptions!$A$9:$A$11,input!$D90)*input!AY$301</f>
        <v>81.344285726773137</v>
      </c>
      <c r="AZ90" s="11">
        <f>'Final Prices IND without CO2 '!AZ90+SUMIFS(Assumptions!$C$9:$C$11,Assumptions!$A$9:$A$11,input!$D90)*input!AZ$301</f>
        <v>81.692643291335571</v>
      </c>
      <c r="BA90" s="11">
        <f>'Final Prices IND without CO2 '!BA90+SUMIFS(Assumptions!$C$9:$C$11,Assumptions!$A$9:$A$11,input!$D90)*input!BA$301</f>
        <v>82.049417798043009</v>
      </c>
      <c r="BB90" s="11">
        <f>'Final Prices IND without CO2 '!BB90+SUMIFS(Assumptions!$C$9:$C$11,Assumptions!$A$9:$A$11,input!$D90)*input!BB$301</f>
        <v>82.420211605063741</v>
      </c>
      <c r="BC90" s="11">
        <f>'Final Prices IND without CO2 '!BC90+SUMIFS(Assumptions!$C$9:$C$11,Assumptions!$A$9:$A$11,input!$D90)*input!BC$301</f>
        <v>82.79677834494089</v>
      </c>
      <c r="BD90" s="11">
        <f>'Final Prices IND without CO2 '!BD90+SUMIFS(Assumptions!$C$9:$C$11,Assumptions!$A$9:$A$11,input!$D90)*input!BD$301</f>
        <v>83.150433418250373</v>
      </c>
      <c r="BE90" s="11">
        <f>'Final Prices IND without CO2 '!BE90+SUMIFS(Assumptions!$C$9:$C$11,Assumptions!$A$9:$A$11,input!$D90)*input!BE$301</f>
        <v>83.520779131744916</v>
      </c>
      <c r="BF90" s="11">
        <f>'Final Prices IND without CO2 '!BF90+SUMIFS(Assumptions!$C$9:$C$11,Assumptions!$A$9:$A$11,input!$D90)*input!BF$301</f>
        <v>83.889407403785754</v>
      </c>
      <c r="BG90" s="11">
        <f>'Final Prices IND without CO2 '!BG90+SUMIFS(Assumptions!$C$9:$C$11,Assumptions!$A$9:$A$11,input!$D90)*input!BG$301</f>
        <v>84.254239696031505</v>
      </c>
      <c r="BH90" s="11">
        <f>'Final Prices IND without CO2 '!BH90+SUMIFS(Assumptions!$C$9:$C$11,Assumptions!$A$9:$A$11,input!$D90)*input!BH$301</f>
        <v>84.618496605265705</v>
      </c>
    </row>
    <row r="91" spans="1:60" x14ac:dyDescent="0.3">
      <c r="A91" s="9" t="s">
        <v>148</v>
      </c>
      <c r="B91" s="36" t="s">
        <v>47</v>
      </c>
      <c r="C91" s="9" t="s">
        <v>47</v>
      </c>
      <c r="D91" s="36" t="s">
        <v>83</v>
      </c>
      <c r="E91" s="36" t="s">
        <v>79</v>
      </c>
      <c r="F91" s="36" t="s">
        <v>90</v>
      </c>
      <c r="G91" s="36" t="s">
        <v>90</v>
      </c>
      <c r="H91" s="36" t="s">
        <v>80</v>
      </c>
      <c r="I91" s="9" t="s">
        <v>145</v>
      </c>
      <c r="J91" s="11">
        <f>'Final Prices IND without CO2 '!J91+SUMIFS(Assumptions!$C$9:$C$11,Assumptions!$A$9:$A$11,input!$D91)*input!J$301</f>
        <v>21.815997094637854</v>
      </c>
      <c r="K91" s="11">
        <f>'Final Prices IND without CO2 '!K91+SUMIFS(Assumptions!$C$9:$C$11,Assumptions!$A$9:$A$11,input!$D91)*input!K$301</f>
        <v>20.950731175656223</v>
      </c>
      <c r="L91" s="11">
        <f>'Final Prices IND without CO2 '!L91+SUMIFS(Assumptions!$C$9:$C$11,Assumptions!$A$9:$A$11,input!$D91)*input!L$301</f>
        <v>25.370741221981504</v>
      </c>
      <c r="M91" s="11">
        <f>'Final Prices IND without CO2 '!M91+SUMIFS(Assumptions!$C$9:$C$11,Assumptions!$A$9:$A$11,input!$D91)*input!M$301</f>
        <v>25.823699337356889</v>
      </c>
      <c r="N91" s="11">
        <f>'Final Prices IND without CO2 '!N91+SUMIFS(Assumptions!$C$9:$C$11,Assumptions!$A$9:$A$11,input!$D91)*input!N$301</f>
        <v>24.825118256344545</v>
      </c>
      <c r="O91" s="11">
        <f>'Final Prices IND without CO2 '!O91+SUMIFS(Assumptions!$C$9:$C$11,Assumptions!$A$9:$A$11,input!$D91)*input!O$301</f>
        <v>33.097898838073199</v>
      </c>
      <c r="P91" s="11">
        <f>'Final Prices IND without CO2 '!P91+SUMIFS(Assumptions!$C$9:$C$11,Assumptions!$A$9:$A$11,input!$D91)*input!P$301</f>
        <v>36.932738759971684</v>
      </c>
      <c r="Q91" s="11">
        <f>'Final Prices IND without CO2 '!Q91+SUMIFS(Assumptions!$C$9:$C$11,Assumptions!$A$9:$A$11,input!$D91)*input!Q$301</f>
        <v>44.066224969550042</v>
      </c>
      <c r="R91" s="11">
        <f>'Final Prices IND without CO2 '!R91+SUMIFS(Assumptions!$C$9:$C$11,Assumptions!$A$9:$A$11,input!$D91)*input!R$301</f>
        <v>43.040634150909497</v>
      </c>
      <c r="S91" s="11">
        <f>'Final Prices IND without CO2 '!S91+SUMIFS(Assumptions!$C$9:$C$11,Assumptions!$A$9:$A$11,input!$D91)*input!S$301</f>
        <v>37.595821252357453</v>
      </c>
      <c r="T91" s="11">
        <f>'Final Prices IND without CO2 '!T91+SUMIFS(Assumptions!$C$9:$C$11,Assumptions!$A$9:$A$11,input!$D91)*input!T$301</f>
        <v>57.245943820596032</v>
      </c>
      <c r="U91" s="11">
        <f>'Final Prices IND without CO2 '!U91+SUMIFS(Assumptions!$C$9:$C$11,Assumptions!$A$9:$A$11,input!$D91)*input!U$301</f>
        <v>67.396658490760728</v>
      </c>
      <c r="V91" s="11">
        <f>'Final Prices IND without CO2 '!V91+SUMIFS(Assumptions!$C$9:$C$11,Assumptions!$A$9:$A$11,input!$D91)*input!V$301</f>
        <v>70.491142680627888</v>
      </c>
      <c r="W91" s="11">
        <f>'Final Prices IND without CO2 '!W91+SUMIFS(Assumptions!$C$9:$C$11,Assumptions!$A$9:$A$11,input!$D91)*input!W$301</f>
        <v>64.14983412756105</v>
      </c>
      <c r="X91" s="11">
        <f>'Final Prices IND without CO2 '!X91+SUMIFS(Assumptions!$C$9:$C$11,Assumptions!$A$9:$A$11,input!$D91)*input!X$301</f>
        <v>55.556394991332169</v>
      </c>
      <c r="Y91" s="11">
        <f>'Final Prices IND without CO2 '!Y91+SUMIFS(Assumptions!$C$9:$C$11,Assumptions!$A$9:$A$11,input!$D91)*input!Y$301</f>
        <v>38.347234779728957</v>
      </c>
      <c r="Z91" s="11">
        <f>'Final Prices IND without CO2 '!Z91+SUMIFS(Assumptions!$C$9:$C$11,Assumptions!$A$9:$A$11,input!$D91)*input!Z$301</f>
        <v>32.334420669388351</v>
      </c>
      <c r="AA91" s="11">
        <f>'Final Prices IND without CO2 '!AA91+SUMIFS(Assumptions!$C$9:$C$11,Assumptions!$A$9:$A$11,input!$D91)*input!AA$301</f>
        <v>36.20849256351115</v>
      </c>
      <c r="AB91" s="11">
        <f>'Final Prices IND without CO2 '!AB91+SUMIFS(Assumptions!$C$9:$C$11,Assumptions!$A$9:$A$11,input!$D91)*input!AB$301</f>
        <v>45.95808336015002</v>
      </c>
      <c r="AC91" s="11">
        <f>'Final Prices IND without CO2 '!AC91+SUMIFS(Assumptions!$C$9:$C$11,Assumptions!$A$9:$A$11,input!$D91)*input!AC$301</f>
        <v>44.716587497869916</v>
      </c>
      <c r="AD91" s="11">
        <f>'Final Prices IND without CO2 '!AD91+SUMIFS(Assumptions!$C$9:$C$11,Assumptions!$A$9:$A$11,input!$D91)*input!AD$301</f>
        <v>39.984699221879325</v>
      </c>
      <c r="AE91" s="11">
        <f>'Final Prices IND without CO2 '!AE91+SUMIFS(Assumptions!$C$9:$C$11,Assumptions!$A$9:$A$11,input!$D91)*input!AE$301</f>
        <v>39.758373730676652</v>
      </c>
      <c r="AF91" s="11">
        <f>'Final Prices IND without CO2 '!AF91+SUMIFS(Assumptions!$C$9:$C$11,Assumptions!$A$9:$A$11,input!$D91)*input!AF$301</f>
        <v>42.712407570535639</v>
      </c>
      <c r="AG91" s="11">
        <f>'Final Prices IND without CO2 '!AG91+SUMIFS(Assumptions!$C$9:$C$11,Assumptions!$A$9:$A$11,input!$D91)*input!AG$301</f>
        <v>45.549316075433353</v>
      </c>
      <c r="AH91" s="11">
        <f>'Final Prices IND without CO2 '!AH91+SUMIFS(Assumptions!$C$9:$C$11,Assumptions!$A$9:$A$11,input!$D91)*input!AH$301</f>
        <v>48.273377627226651</v>
      </c>
      <c r="AI91" s="11">
        <f>'Final Prices IND without CO2 '!AI91+SUMIFS(Assumptions!$C$9:$C$11,Assumptions!$A$9:$A$11,input!$D91)*input!AI$301</f>
        <v>50.639116942793315</v>
      </c>
      <c r="AJ91" s="11">
        <f>'Final Prices IND without CO2 '!AJ91+SUMIFS(Assumptions!$C$9:$C$11,Assumptions!$A$9:$A$11,input!$D91)*input!AJ$301</f>
        <v>51.509553762715157</v>
      </c>
      <c r="AK91" s="11">
        <f>'Final Prices IND without CO2 '!AK91+SUMIFS(Assumptions!$C$9:$C$11,Assumptions!$A$9:$A$11,input!$D91)*input!AK$301</f>
        <v>52.098866717830894</v>
      </c>
      <c r="AL91" s="11">
        <f>'Final Prices IND without CO2 '!AL91+SUMIFS(Assumptions!$C$9:$C$11,Assumptions!$A$9:$A$11,input!$D91)*input!AL$301</f>
        <v>52.663068559149792</v>
      </c>
      <c r="AM91" s="11">
        <f>'Final Prices IND without CO2 '!AM91+SUMIFS(Assumptions!$C$9:$C$11,Assumptions!$A$9:$A$11,input!$D91)*input!AM$301</f>
        <v>53.231032507876392</v>
      </c>
      <c r="AN91" s="11">
        <f>'Final Prices IND without CO2 '!AN91+SUMIFS(Assumptions!$C$9:$C$11,Assumptions!$A$9:$A$11,input!$D91)*input!AN$301</f>
        <v>53.78435415776152</v>
      </c>
      <c r="AO91" s="11">
        <f>'Final Prices IND without CO2 '!AO91+SUMIFS(Assumptions!$C$9:$C$11,Assumptions!$A$9:$A$11,input!$D91)*input!AO$301</f>
        <v>54.306230769238766</v>
      </c>
      <c r="AP91" s="11">
        <f>'Final Prices IND without CO2 '!AP91+SUMIFS(Assumptions!$C$9:$C$11,Assumptions!$A$9:$A$11,input!$D91)*input!AP$301</f>
        <v>54.798464692597143</v>
      </c>
      <c r="AQ91" s="11">
        <f>'Final Prices IND without CO2 '!AQ91+SUMIFS(Assumptions!$C$9:$C$11,Assumptions!$A$9:$A$11,input!$D91)*input!AQ$301</f>
        <v>55.250805758764713</v>
      </c>
      <c r="AR91" s="11">
        <f>'Final Prices IND without CO2 '!AR91+SUMIFS(Assumptions!$C$9:$C$11,Assumptions!$A$9:$A$11,input!$D91)*input!AR$301</f>
        <v>55.664189856865455</v>
      </c>
      <c r="AS91" s="11">
        <f>'Final Prices IND without CO2 '!AS91+SUMIFS(Assumptions!$C$9:$C$11,Assumptions!$A$9:$A$11,input!$D91)*input!AS$301</f>
        <v>56.044804955798995</v>
      </c>
      <c r="AT91" s="11">
        <f>'Final Prices IND without CO2 '!AT91+SUMIFS(Assumptions!$C$9:$C$11,Assumptions!$A$9:$A$11,input!$D91)*input!AT$301</f>
        <v>56.397665757412547</v>
      </c>
      <c r="AU91" s="11">
        <f>'Final Prices IND without CO2 '!AU91+SUMIFS(Assumptions!$C$9:$C$11,Assumptions!$A$9:$A$11,input!$D91)*input!AU$301</f>
        <v>56.714865548736974</v>
      </c>
      <c r="AV91" s="11">
        <f>'Final Prices IND without CO2 '!AV91+SUMIFS(Assumptions!$C$9:$C$11,Assumptions!$A$9:$A$11,input!$D91)*input!AV$301</f>
        <v>57.001017657706406</v>
      </c>
      <c r="AW91" s="11">
        <f>'Final Prices IND without CO2 '!AW91+SUMIFS(Assumptions!$C$9:$C$11,Assumptions!$A$9:$A$11,input!$D91)*input!AW$301</f>
        <v>57.253390457398964</v>
      </c>
      <c r="AX91" s="11">
        <f>'Final Prices IND without CO2 '!AX91+SUMIFS(Assumptions!$C$9:$C$11,Assumptions!$A$9:$A$11,input!$D91)*input!AX$301</f>
        <v>57.47668386461099</v>
      </c>
      <c r="AY91" s="11">
        <f>'Final Prices IND without CO2 '!AY91+SUMIFS(Assumptions!$C$9:$C$11,Assumptions!$A$9:$A$11,input!$D91)*input!AY$301</f>
        <v>57.777692994090899</v>
      </c>
      <c r="AZ91" s="11">
        <f>'Final Prices IND without CO2 '!AZ91+SUMIFS(Assumptions!$C$9:$C$11,Assumptions!$A$9:$A$11,input!$D91)*input!AZ$301</f>
        <v>58.025126433792536</v>
      </c>
      <c r="BA91" s="11">
        <f>'Final Prices IND without CO2 '!BA91+SUMIFS(Assumptions!$C$9:$C$11,Assumptions!$A$9:$A$11,input!$D91)*input!BA$301</f>
        <v>58.278538308179293</v>
      </c>
      <c r="BB91" s="11">
        <f>'Final Prices IND without CO2 '!BB91+SUMIFS(Assumptions!$C$9:$C$11,Assumptions!$A$9:$A$11,input!$D91)*input!BB$301</f>
        <v>58.541907892837173</v>
      </c>
      <c r="BC91" s="11">
        <f>'Final Prices IND without CO2 '!BC91+SUMIFS(Assumptions!$C$9:$C$11,Assumptions!$A$9:$A$11,input!$D91)*input!BC$301</f>
        <v>58.809377909864338</v>
      </c>
      <c r="BD91" s="11">
        <f>'Final Prices IND without CO2 '!BD91+SUMIFS(Assumptions!$C$9:$C$11,Assumptions!$A$9:$A$11,input!$D91)*input!BD$301</f>
        <v>59.060574094930303</v>
      </c>
      <c r="BE91" s="11">
        <f>'Final Prices IND without CO2 '!BE91+SUMIFS(Assumptions!$C$9:$C$11,Assumptions!$A$9:$A$11,input!$D91)*input!BE$301</f>
        <v>59.323625405108999</v>
      </c>
      <c r="BF91" s="11">
        <f>'Final Prices IND without CO2 '!BF91+SUMIFS(Assumptions!$C$9:$C$11,Assumptions!$A$9:$A$11,input!$D91)*input!BF$301</f>
        <v>59.585456840969812</v>
      </c>
      <c r="BG91" s="11">
        <f>'Final Prices IND without CO2 '!BG91+SUMIFS(Assumptions!$C$9:$C$11,Assumptions!$A$9:$A$11,input!$D91)*input!BG$301</f>
        <v>59.844592046195089</v>
      </c>
      <c r="BH91" s="11">
        <f>'Final Prices IND without CO2 '!BH91+SUMIFS(Assumptions!$C$9:$C$11,Assumptions!$A$9:$A$11,input!$D91)*input!BH$301</f>
        <v>60.10331856502404</v>
      </c>
    </row>
    <row r="92" spans="1:60" x14ac:dyDescent="0.3">
      <c r="A92" s="9" t="s">
        <v>148</v>
      </c>
      <c r="B92" s="36" t="s">
        <v>47</v>
      </c>
      <c r="C92" s="9" t="s">
        <v>49</v>
      </c>
      <c r="D92" s="36" t="s">
        <v>83</v>
      </c>
      <c r="E92" s="36" t="s">
        <v>79</v>
      </c>
      <c r="F92" s="36" t="s">
        <v>90</v>
      </c>
      <c r="G92" s="36" t="s">
        <v>90</v>
      </c>
      <c r="H92" s="36" t="s">
        <v>80</v>
      </c>
      <c r="I92" s="9" t="s">
        <v>145</v>
      </c>
      <c r="J92" s="11">
        <f>'Final Prices IND without CO2 '!J92+SUMIFS(Assumptions!$C$9:$C$11,Assumptions!$A$9:$A$11,input!$D92)*input!J$301</f>
        <v>29.02759704136982</v>
      </c>
      <c r="K92" s="11">
        <f>'Final Prices IND without CO2 '!K92+SUMIFS(Assumptions!$C$9:$C$11,Assumptions!$A$9:$A$11,input!$D92)*input!K$301</f>
        <v>27.268497043315524</v>
      </c>
      <c r="L92" s="11">
        <f>'Final Prices IND without CO2 '!L92+SUMIFS(Assumptions!$C$9:$C$11,Assumptions!$A$9:$A$11,input!$D92)*input!L$301</f>
        <v>28.451234630412717</v>
      </c>
      <c r="M92" s="11">
        <f>'Final Prices IND without CO2 '!M92+SUMIFS(Assumptions!$C$9:$C$11,Assumptions!$A$9:$A$11,input!$D92)*input!M$301</f>
        <v>30.286776125786918</v>
      </c>
      <c r="N92" s="11">
        <f>'Final Prices IND without CO2 '!N92+SUMIFS(Assumptions!$C$9:$C$11,Assumptions!$A$9:$A$11,input!$D92)*input!N$301</f>
        <v>25.04420794010737</v>
      </c>
      <c r="O92" s="11">
        <f>'Final Prices IND without CO2 '!O92+SUMIFS(Assumptions!$C$9:$C$11,Assumptions!$A$9:$A$11,input!$D92)*input!O$301</f>
        <v>33.577306359404766</v>
      </c>
      <c r="P92" s="11">
        <f>'Final Prices IND without CO2 '!P92+SUMIFS(Assumptions!$C$9:$C$11,Assumptions!$A$9:$A$11,input!$D92)*input!P$301</f>
        <v>36.759561252585627</v>
      </c>
      <c r="Q92" s="11">
        <f>'Final Prices IND without CO2 '!Q92+SUMIFS(Assumptions!$C$9:$C$11,Assumptions!$A$9:$A$11,input!$D92)*input!Q$301</f>
        <v>37.112771575157709</v>
      </c>
      <c r="R92" s="11">
        <f>'Final Prices IND without CO2 '!R92+SUMIFS(Assumptions!$C$9:$C$11,Assumptions!$A$9:$A$11,input!$D92)*input!R$301</f>
        <v>43.094802464266294</v>
      </c>
      <c r="S92" s="11">
        <f>'Final Prices IND without CO2 '!S92+SUMIFS(Assumptions!$C$9:$C$11,Assumptions!$A$9:$A$11,input!$D92)*input!S$301</f>
        <v>35.556248986906169</v>
      </c>
      <c r="T92" s="11">
        <f>'Final Prices IND without CO2 '!T92+SUMIFS(Assumptions!$C$9:$C$11,Assumptions!$A$9:$A$11,input!$D92)*input!T$301</f>
        <v>48.308355975553653</v>
      </c>
      <c r="U92" s="11">
        <f>'Final Prices IND without CO2 '!U92+SUMIFS(Assumptions!$C$9:$C$11,Assumptions!$A$9:$A$11,input!$D92)*input!U$301</f>
        <v>55.223943206172251</v>
      </c>
      <c r="V92" s="11">
        <f>'Final Prices IND without CO2 '!V92+SUMIFS(Assumptions!$C$9:$C$11,Assumptions!$A$9:$A$11,input!$D92)*input!V$301</f>
        <v>66.951483732517104</v>
      </c>
      <c r="W92" s="11">
        <f>'Final Prices IND without CO2 '!W92+SUMIFS(Assumptions!$C$9:$C$11,Assumptions!$A$9:$A$11,input!$D92)*input!W$301</f>
        <v>63.745134577439053</v>
      </c>
      <c r="X92" s="11">
        <f>'Final Prices IND without CO2 '!X92+SUMIFS(Assumptions!$C$9:$C$11,Assumptions!$A$9:$A$11,input!$D92)*input!X$301</f>
        <v>60.21884479281556</v>
      </c>
      <c r="Y92" s="11">
        <f>'Final Prices IND without CO2 '!Y92+SUMIFS(Assumptions!$C$9:$C$11,Assumptions!$A$9:$A$11,input!$D92)*input!Y$301</f>
        <v>43.493259569354606</v>
      </c>
      <c r="Z92" s="11">
        <f>'Final Prices IND without CO2 '!Z92+SUMIFS(Assumptions!$C$9:$C$11,Assumptions!$A$9:$A$11,input!$D92)*input!Z$301</f>
        <v>31.666890544355862</v>
      </c>
      <c r="AA92" s="11">
        <f>'Final Prices IND without CO2 '!AA92+SUMIFS(Assumptions!$C$9:$C$11,Assumptions!$A$9:$A$11,input!$D92)*input!AA$301</f>
        <v>41.090758728894514</v>
      </c>
      <c r="AB92" s="11">
        <f>'Final Prices IND without CO2 '!AB92+SUMIFS(Assumptions!$C$9:$C$11,Assumptions!$A$9:$A$11,input!$D92)*input!AB$301</f>
        <v>52.154960930282435</v>
      </c>
      <c r="AC92" s="11">
        <f>'Final Prices IND without CO2 '!AC92+SUMIFS(Assumptions!$C$9:$C$11,Assumptions!$A$9:$A$11,input!$D92)*input!AC$301</f>
        <v>50.746064747974046</v>
      </c>
      <c r="AD92" s="11">
        <f>'Final Prices IND without CO2 '!AD92+SUMIFS(Assumptions!$C$9:$C$11,Assumptions!$A$9:$A$11,input!$D92)*input!AD$301</f>
        <v>45.376140022724464</v>
      </c>
      <c r="AE92" s="11">
        <f>'Final Prices IND without CO2 '!AE92+SUMIFS(Assumptions!$C$9:$C$11,Assumptions!$A$9:$A$11,input!$D92)*input!AE$301</f>
        <v>45.11929734591611</v>
      </c>
      <c r="AF92" s="11">
        <f>'Final Prices IND without CO2 '!AF92+SUMIFS(Assumptions!$C$9:$C$11,Assumptions!$A$9:$A$11,input!$D92)*input!AF$301</f>
        <v>48.471646013227343</v>
      </c>
      <c r="AG92" s="11">
        <f>'Final Prices IND without CO2 '!AG92+SUMIFS(Assumptions!$C$9:$C$11,Assumptions!$A$9:$A$11,input!$D92)*input!AG$301</f>
        <v>51.69107644674321</v>
      </c>
      <c r="AH92" s="11">
        <f>'Final Prices IND without CO2 '!AH92+SUMIFS(Assumptions!$C$9:$C$11,Assumptions!$A$9:$A$11,input!$D92)*input!AH$301</f>
        <v>54.782443915053577</v>
      </c>
      <c r="AI92" s="11">
        <f>'Final Prices IND without CO2 '!AI92+SUMIFS(Assumptions!$C$9:$C$11,Assumptions!$A$9:$A$11,input!$D92)*input!AI$301</f>
        <v>57.467173837485433</v>
      </c>
      <c r="AJ92" s="11">
        <f>'Final Prices IND without CO2 '!AJ92+SUMIFS(Assumptions!$C$9:$C$11,Assumptions!$A$9:$A$11,input!$D92)*input!AJ$301</f>
        <v>58.454978267438371</v>
      </c>
      <c r="AK92" s="11">
        <f>'Final Prices IND without CO2 '!AK92+SUMIFS(Assumptions!$C$9:$C$11,Assumptions!$A$9:$A$11,input!$D92)*input!AK$301</f>
        <v>59.123752765907142</v>
      </c>
      <c r="AL92" s="11">
        <f>'Final Prices IND without CO2 '!AL92+SUMIFS(Assumptions!$C$9:$C$11,Assumptions!$A$9:$A$11,input!$D92)*input!AL$301</f>
        <v>59.764030228310965</v>
      </c>
      <c r="AM92" s="11">
        <f>'Final Prices IND without CO2 '!AM92+SUMIFS(Assumptions!$C$9:$C$11,Assumptions!$A$9:$A$11,input!$D92)*input!AM$301</f>
        <v>60.408577071648864</v>
      </c>
      <c r="AN92" s="11">
        <f>'Final Prices IND without CO2 '!AN92+SUMIFS(Assumptions!$C$9:$C$11,Assumptions!$A$9:$A$11,input!$D92)*input!AN$301</f>
        <v>61.036507283739951</v>
      </c>
      <c r="AO92" s="11">
        <f>'Final Prices IND without CO2 '!AO92+SUMIFS(Assumptions!$C$9:$C$11,Assumptions!$A$9:$A$11,input!$D92)*input!AO$301</f>
        <v>61.628752483974402</v>
      </c>
      <c r="AP92" s="11">
        <f>'Final Prices IND without CO2 '!AP92+SUMIFS(Assumptions!$C$9:$C$11,Assumptions!$A$9:$A$11,input!$D92)*input!AP$301</f>
        <v>62.187358047225018</v>
      </c>
      <c r="AQ92" s="11">
        <f>'Final Prices IND without CO2 '!AQ92+SUMIFS(Assumptions!$C$9:$C$11,Assumptions!$A$9:$A$11,input!$D92)*input!AQ$301</f>
        <v>62.700691696242863</v>
      </c>
      <c r="AR92" s="11">
        <f>'Final Prices IND without CO2 '!AR92+SUMIFS(Assumptions!$C$9:$C$11,Assumptions!$A$9:$A$11,input!$D92)*input!AR$301</f>
        <v>63.169815513193392</v>
      </c>
      <c r="AS92" s="11">
        <f>'Final Prices IND without CO2 '!AS92+SUMIFS(Assumptions!$C$9:$C$11,Assumptions!$A$9:$A$11,input!$D92)*input!AS$301</f>
        <v>63.601751837839316</v>
      </c>
      <c r="AT92" s="11">
        <f>'Final Prices IND without CO2 '!AT92+SUMIFS(Assumptions!$C$9:$C$11,Assumptions!$A$9:$A$11,input!$D92)*input!AT$301</f>
        <v>64.002191542379748</v>
      </c>
      <c r="AU92" s="11">
        <f>'Final Prices IND without CO2 '!AU92+SUMIFS(Assumptions!$C$9:$C$11,Assumptions!$A$9:$A$11,input!$D92)*input!AU$301</f>
        <v>64.362161791660512</v>
      </c>
      <c r="AV92" s="11">
        <f>'Final Prices IND without CO2 '!AV92+SUMIFS(Assumptions!$C$9:$C$11,Assumptions!$A$9:$A$11,input!$D92)*input!AV$301</f>
        <v>64.686897963673275</v>
      </c>
      <c r="AW92" s="11">
        <f>'Final Prices IND without CO2 '!AW92+SUMIFS(Assumptions!$C$9:$C$11,Assumptions!$A$9:$A$11,input!$D92)*input!AW$301</f>
        <v>64.973300105483304</v>
      </c>
      <c r="AX92" s="11">
        <f>'Final Prices IND without CO2 '!AX92+SUMIFS(Assumptions!$C$9:$C$11,Assumptions!$A$9:$A$11,input!$D92)*input!AX$301</f>
        <v>65.226701859378693</v>
      </c>
      <c r="AY92" s="11">
        <f>'Final Prices IND without CO2 '!AY92+SUMIFS(Assumptions!$C$9:$C$11,Assumptions!$A$9:$A$11,input!$D92)*input!AY$301</f>
        <v>65.568298336861289</v>
      </c>
      <c r="AZ92" s="11">
        <f>'Final Prices IND without CO2 '!AZ92+SUMIFS(Assumptions!$C$9:$C$11,Assumptions!$A$9:$A$11,input!$D92)*input!AZ$301</f>
        <v>65.849095107243556</v>
      </c>
      <c r="BA92" s="11">
        <f>'Final Prices IND without CO2 '!BA92+SUMIFS(Assumptions!$C$9:$C$11,Assumptions!$A$9:$A$11,input!$D92)*input!BA$301</f>
        <v>66.136676430083526</v>
      </c>
      <c r="BB92" s="11">
        <f>'Final Prices IND without CO2 '!BB92+SUMIFS(Assumptions!$C$9:$C$11,Assumptions!$A$9:$A$11,input!$D92)*input!BB$301</f>
        <v>66.435558136929671</v>
      </c>
      <c r="BC92" s="11">
        <f>'Final Prices IND without CO2 '!BC92+SUMIFS(Assumptions!$C$9:$C$11,Assumptions!$A$9:$A$11,input!$D92)*input!BC$301</f>
        <v>66.739093168596696</v>
      </c>
      <c r="BD92" s="11">
        <f>'Final Prices IND without CO2 '!BD92+SUMIFS(Assumptions!$C$9:$C$11,Assumptions!$A$9:$A$11,input!$D92)*input!BD$301</f>
        <v>67.024160043890106</v>
      </c>
      <c r="BE92" s="11">
        <f>'Final Prices IND without CO2 '!BE92+SUMIFS(Assumptions!$C$9:$C$11,Assumptions!$A$9:$A$11,input!$D92)*input!BE$301</f>
        <v>67.322680560890603</v>
      </c>
      <c r="BF92" s="11">
        <f>'Final Prices IND without CO2 '!BF92+SUMIFS(Assumptions!$C$9:$C$11,Assumptions!$A$9:$A$11,input!$D92)*input!BF$301</f>
        <v>67.619816718650441</v>
      </c>
      <c r="BG92" s="11">
        <f>'Final Prices IND without CO2 '!BG92+SUMIFS(Assumptions!$C$9:$C$11,Assumptions!$A$9:$A$11,input!$D92)*input!BG$301</f>
        <v>67.913893092512126</v>
      </c>
      <c r="BH92" s="11">
        <f>'Final Prices IND without CO2 '!BH92+SUMIFS(Assumptions!$C$9:$C$11,Assumptions!$A$9:$A$11,input!$D92)*input!BH$301</f>
        <v>68.207505673685318</v>
      </c>
    </row>
    <row r="93" spans="1:60" x14ac:dyDescent="0.3">
      <c r="A93" s="9" t="s">
        <v>148</v>
      </c>
      <c r="B93" s="36" t="s">
        <v>47</v>
      </c>
      <c r="C93" s="9" t="s">
        <v>97</v>
      </c>
      <c r="D93" s="36" t="s">
        <v>83</v>
      </c>
      <c r="E93" s="36" t="s">
        <v>79</v>
      </c>
      <c r="F93" s="36" t="s">
        <v>90</v>
      </c>
      <c r="G93" s="36" t="s">
        <v>90</v>
      </c>
      <c r="H93" s="36" t="s">
        <v>80</v>
      </c>
      <c r="I93" s="9" t="s">
        <v>145</v>
      </c>
      <c r="J93" s="11">
        <f>'Final Prices IND without CO2 '!J93+SUMIFS(Assumptions!$C$9:$C$11,Assumptions!$A$9:$A$11,input!$D93)*input!J$301</f>
        <v>29.590353898915502</v>
      </c>
      <c r="K93" s="11">
        <f>'Final Prices IND without CO2 '!K93+SUMIFS(Assumptions!$C$9:$C$11,Assumptions!$A$9:$A$11,input!$D93)*input!K$301</f>
        <v>25.697134420937633</v>
      </c>
      <c r="L93" s="11">
        <f>'Final Prices IND without CO2 '!L93+SUMIFS(Assumptions!$C$9:$C$11,Assumptions!$A$9:$A$11,input!$D93)*input!L$301</f>
        <v>25.954028982197574</v>
      </c>
      <c r="M93" s="11">
        <f>'Final Prices IND without CO2 '!M93+SUMIFS(Assumptions!$C$9:$C$11,Assumptions!$A$9:$A$11,input!$D93)*input!M$301</f>
        <v>26.53857748867571</v>
      </c>
      <c r="N93" s="11">
        <f>'Final Prices IND without CO2 '!N93+SUMIFS(Assumptions!$C$9:$C$11,Assumptions!$A$9:$A$11,input!$D93)*input!N$301</f>
        <v>25.936028327233689</v>
      </c>
      <c r="O93" s="11">
        <f>'Final Prices IND without CO2 '!O93+SUMIFS(Assumptions!$C$9:$C$11,Assumptions!$A$9:$A$11,input!$D93)*input!O$301</f>
        <v>34.447186259498238</v>
      </c>
      <c r="P93" s="11">
        <f>'Final Prices IND without CO2 '!P93+SUMIFS(Assumptions!$C$9:$C$11,Assumptions!$A$9:$A$11,input!$D93)*input!P$301</f>
        <v>37.732314545590448</v>
      </c>
      <c r="Q93" s="11">
        <f>'Final Prices IND without CO2 '!Q93+SUMIFS(Assumptions!$C$9:$C$11,Assumptions!$A$9:$A$11,input!$D93)*input!Q$301</f>
        <v>37.685763240900272</v>
      </c>
      <c r="R93" s="11">
        <f>'Final Prices IND without CO2 '!R93+SUMIFS(Assumptions!$C$9:$C$11,Assumptions!$A$9:$A$11,input!$D93)*input!R$301</f>
        <v>46.360721880226791</v>
      </c>
      <c r="S93" s="11">
        <f>'Final Prices IND without CO2 '!S93+SUMIFS(Assumptions!$C$9:$C$11,Assumptions!$A$9:$A$11,input!$D93)*input!S$301</f>
        <v>37.224575254091981</v>
      </c>
      <c r="T93" s="11">
        <f>'Final Prices IND without CO2 '!T93+SUMIFS(Assumptions!$C$9:$C$11,Assumptions!$A$9:$A$11,input!$D93)*input!T$301</f>
        <v>46.731206177625602</v>
      </c>
      <c r="U93" s="11">
        <f>'Final Prices IND without CO2 '!U93+SUMIFS(Assumptions!$C$9:$C$11,Assumptions!$A$9:$A$11,input!$D93)*input!U$301</f>
        <v>53.421016380997749</v>
      </c>
      <c r="V93" s="11">
        <f>'Final Prices IND without CO2 '!V93+SUMIFS(Assumptions!$C$9:$C$11,Assumptions!$A$9:$A$11,input!$D93)*input!V$301</f>
        <v>64.765681361325719</v>
      </c>
      <c r="W93" s="11">
        <f>'Final Prices IND without CO2 '!W93+SUMIFS(Assumptions!$C$9:$C$11,Assumptions!$A$9:$A$11,input!$D93)*input!W$301</f>
        <v>61.664011672561465</v>
      </c>
      <c r="X93" s="11">
        <f>'Final Prices IND without CO2 '!X93+SUMIFS(Assumptions!$C$9:$C$11,Assumptions!$A$9:$A$11,input!$D93)*input!X$301</f>
        <v>58.252846634142728</v>
      </c>
      <c r="Y93" s="11">
        <f>'Final Prices IND without CO2 '!Y93+SUMIFS(Assumptions!$C$9:$C$11,Assumptions!$A$9:$A$11,input!$D93)*input!Y$301</f>
        <v>42.073310905074813</v>
      </c>
      <c r="Z93" s="11">
        <f>'Final Prices IND without CO2 '!Z93+SUMIFS(Assumptions!$C$9:$C$11,Assumptions!$A$9:$A$11,input!$D93)*input!Z$301</f>
        <v>30.633043935120917</v>
      </c>
      <c r="AA93" s="11">
        <f>'Final Prices IND without CO2 '!AA93+SUMIFS(Assumptions!$C$9:$C$11,Assumptions!$A$9:$A$11,input!$D93)*input!AA$301</f>
        <v>39.749245847380152</v>
      </c>
      <c r="AB93" s="11">
        <f>'Final Prices IND without CO2 '!AB93+SUMIFS(Assumptions!$C$9:$C$11,Assumptions!$A$9:$A$11,input!$D93)*input!AB$301</f>
        <v>50.452228878424442</v>
      </c>
      <c r="AC93" s="11">
        <f>'Final Prices IND without CO2 '!AC93+SUMIFS(Assumptions!$C$9:$C$11,Assumptions!$A$9:$A$11,input!$D93)*input!AC$301</f>
        <v>49.089329714320392</v>
      </c>
      <c r="AD93" s="11">
        <f>'Final Prices IND without CO2 '!AD93+SUMIFS(Assumptions!$C$9:$C$11,Assumptions!$A$9:$A$11,input!$D93)*input!AD$301</f>
        <v>43.894719911805957</v>
      </c>
      <c r="AE93" s="11">
        <f>'Final Prices IND without CO2 '!AE93+SUMIFS(Assumptions!$C$9:$C$11,Assumptions!$A$9:$A$11,input!$D93)*input!AE$301</f>
        <v>43.646262520889607</v>
      </c>
      <c r="AF93" s="11">
        <f>'Final Prices IND without CO2 '!AF93+SUMIFS(Assumptions!$C$9:$C$11,Assumptions!$A$9:$A$11,input!$D93)*input!AF$301</f>
        <v>46.889165194511676</v>
      </c>
      <c r="AG93" s="11">
        <f>'Final Prices IND without CO2 '!AG93+SUMIFS(Assumptions!$C$9:$C$11,Assumptions!$A$9:$A$11,input!$D93)*input!AG$301</f>
        <v>50.003489089932302</v>
      </c>
      <c r="AH93" s="11">
        <f>'Final Prices IND without CO2 '!AH93+SUMIFS(Assumptions!$C$9:$C$11,Assumptions!$A$9:$A$11,input!$D93)*input!AH$301</f>
        <v>52.993930963084054</v>
      </c>
      <c r="AI93" s="11">
        <f>'Final Prices IND without CO2 '!AI93+SUMIFS(Assumptions!$C$9:$C$11,Assumptions!$A$9:$A$11,input!$D93)*input!AI$301</f>
        <v>55.591011012752752</v>
      </c>
      <c r="AJ93" s="11">
        <f>'Final Prices IND without CO2 '!AJ93+SUMIFS(Assumptions!$C$9:$C$11,Assumptions!$A$9:$A$11,input!$D93)*input!AJ$301</f>
        <v>56.546566041424462</v>
      </c>
      <c r="AK93" s="11">
        <f>'Final Prices IND without CO2 '!AK93+SUMIFS(Assumptions!$C$9:$C$11,Assumptions!$A$9:$A$11,input!$D93)*input!AK$301</f>
        <v>57.19350668643623</v>
      </c>
      <c r="AL93" s="11">
        <f>'Final Prices IND without CO2 '!AL93+SUMIFS(Assumptions!$C$9:$C$11,Assumptions!$A$9:$A$11,input!$D93)*input!AL$301</f>
        <v>57.81288065398796</v>
      </c>
      <c r="AM93" s="11">
        <f>'Final Prices IND without CO2 '!AM93+SUMIFS(Assumptions!$C$9:$C$11,Assumptions!$A$9:$A$11,input!$D93)*input!AM$301</f>
        <v>58.436384617617009</v>
      </c>
      <c r="AN93" s="11">
        <f>'Final Prices IND without CO2 '!AN93+SUMIFS(Assumptions!$C$9:$C$11,Assumptions!$A$9:$A$11,input!$D93)*input!AN$301</f>
        <v>59.043814442412497</v>
      </c>
      <c r="AO93" s="11">
        <f>'Final Prices IND without CO2 '!AO93+SUMIFS(Assumptions!$C$9:$C$11,Assumptions!$A$9:$A$11,input!$D93)*input!AO$301</f>
        <v>59.616724283804558</v>
      </c>
      <c r="AP93" s="11">
        <f>'Final Prices IND without CO2 '!AP93+SUMIFS(Assumptions!$C$9:$C$11,Assumptions!$A$9:$A$11,input!$D93)*input!AP$301</f>
        <v>60.157092740173539</v>
      </c>
      <c r="AQ93" s="11">
        <f>'Final Prices IND without CO2 '!AQ93+SUMIFS(Assumptions!$C$9:$C$11,Assumptions!$A$9:$A$11,input!$D93)*input!AQ$301</f>
        <v>60.653667299703258</v>
      </c>
      <c r="AR93" s="11">
        <f>'Final Prices IND without CO2 '!AR93+SUMIFS(Assumptions!$C$9:$C$11,Assumptions!$A$9:$A$11,input!$D93)*input!AR$301</f>
        <v>61.107475370171315</v>
      </c>
      <c r="AS93" s="11">
        <f>'Final Prices IND without CO2 '!AS93+SUMIFS(Assumptions!$C$9:$C$11,Assumptions!$A$9:$A$11,input!$D93)*input!AS$301</f>
        <v>61.5253100291038</v>
      </c>
      <c r="AT93" s="11">
        <f>'Final Prices IND without CO2 '!AT93+SUMIFS(Assumptions!$C$9:$C$11,Assumptions!$A$9:$A$11,input!$D93)*input!AT$301</f>
        <v>61.912676355626196</v>
      </c>
      <c r="AU93" s="11">
        <f>'Final Prices IND without CO2 '!AU93+SUMIFS(Assumptions!$C$9:$C$11,Assumptions!$A$9:$A$11,input!$D93)*input!AU$301</f>
        <v>62.26089445573011</v>
      </c>
      <c r="AV93" s="11">
        <f>'Final Prices IND without CO2 '!AV93+SUMIFS(Assumptions!$C$9:$C$11,Assumptions!$A$9:$A$11,input!$D93)*input!AV$301</f>
        <v>62.57502878510661</v>
      </c>
      <c r="AW93" s="11">
        <f>'Final Prices IND without CO2 '!AW93+SUMIFS(Assumptions!$C$9:$C$11,Assumptions!$A$9:$A$11,input!$D93)*input!AW$301</f>
        <v>62.852080596710607</v>
      </c>
      <c r="AX93" s="11">
        <f>'Final Prices IND without CO2 '!AX93+SUMIFS(Assumptions!$C$9:$C$11,Assumptions!$A$9:$A$11,input!$D93)*input!AX$301</f>
        <v>63.097209402440406</v>
      </c>
      <c r="AY93" s="11">
        <f>'Final Prices IND without CO2 '!AY93+SUMIFS(Assumptions!$C$9:$C$11,Assumptions!$A$9:$A$11,input!$D93)*input!AY$301</f>
        <v>63.427653589505553</v>
      </c>
      <c r="AZ93" s="11">
        <f>'Final Prices IND without CO2 '!AZ93+SUMIFS(Assumptions!$C$9:$C$11,Assumptions!$A$9:$A$11,input!$D93)*input!AZ$301</f>
        <v>63.699283031364075</v>
      </c>
      <c r="BA93" s="11">
        <f>'Final Prices IND without CO2 '!BA93+SUMIFS(Assumptions!$C$9:$C$11,Assumptions!$A$9:$A$11,input!$D93)*input!BA$301</f>
        <v>63.977475526618377</v>
      </c>
      <c r="BB93" s="11">
        <f>'Final Prices IND without CO2 '!BB93+SUMIFS(Assumptions!$C$9:$C$11,Assumptions!$A$9:$A$11,input!$D93)*input!BB$301</f>
        <v>64.266599475949647</v>
      </c>
      <c r="BC93" s="11">
        <f>'Final Prices IND without CO2 '!BC93+SUMIFS(Assumptions!$C$9:$C$11,Assumptions!$A$9:$A$11,input!$D93)*input!BC$301</f>
        <v>64.560224830414995</v>
      </c>
      <c r="BD93" s="11">
        <f>'Final Prices IND without CO2 '!BD93+SUMIFS(Assumptions!$C$9:$C$11,Assumptions!$A$9:$A$11,input!$D93)*input!BD$301</f>
        <v>64.835984968691832</v>
      </c>
      <c r="BE93" s="11">
        <f>'Final Prices IND without CO2 '!BE93+SUMIFS(Assumptions!$C$9:$C$11,Assumptions!$A$9:$A$11,input!$D93)*input!BE$301</f>
        <v>65.124759520143471</v>
      </c>
      <c r="BF93" s="11">
        <f>'Final Prices IND without CO2 '!BF93+SUMIFS(Assumptions!$C$9:$C$11,Assumptions!$A$9:$A$11,input!$D93)*input!BF$301</f>
        <v>65.412194908301331</v>
      </c>
      <c r="BG93" s="11">
        <f>'Final Prices IND without CO2 '!BG93+SUMIFS(Assumptions!$C$9:$C$11,Assumptions!$A$9:$A$11,input!$D93)*input!BG$301</f>
        <v>65.696670407029842</v>
      </c>
      <c r="BH93" s="11">
        <f>'Final Prices IND without CO2 '!BH93+SUMIFS(Assumptions!$C$9:$C$11,Assumptions!$A$9:$A$11,input!$D93)*input!BH$301</f>
        <v>65.980697254768074</v>
      </c>
    </row>
    <row r="94" spans="1:60" x14ac:dyDescent="0.3">
      <c r="A94" s="9" t="s">
        <v>148</v>
      </c>
      <c r="B94" s="9" t="s">
        <v>102</v>
      </c>
      <c r="C94" s="9" t="s">
        <v>5</v>
      </c>
      <c r="D94" s="36" t="s">
        <v>78</v>
      </c>
      <c r="E94" s="36" t="s">
        <v>79</v>
      </c>
      <c r="F94" s="36" t="s">
        <v>90</v>
      </c>
      <c r="G94" s="36" t="s">
        <v>90</v>
      </c>
      <c r="H94" s="36" t="s">
        <v>80</v>
      </c>
      <c r="I94" s="9" t="s">
        <v>145</v>
      </c>
      <c r="J94" s="11">
        <f>'Final Prices IND without CO2 '!J94</f>
        <v>56.614178615567198</v>
      </c>
      <c r="K94" s="11">
        <f>'Final Prices IND without CO2 '!K94</f>
        <v>96.08580468356763</v>
      </c>
      <c r="L94" s="11">
        <f>'Final Prices IND without CO2 '!L94</f>
        <v>94.965320319435818</v>
      </c>
      <c r="M94" s="11">
        <f>'Final Prices IND without CO2 '!M94</f>
        <v>91.564393878445927</v>
      </c>
      <c r="N94" s="11">
        <f>'Final Prices IND without CO2 '!N94</f>
        <v>95.310132309309637</v>
      </c>
      <c r="O94" s="11">
        <f>'Final Prices IND without CO2 '!O94</f>
        <v>100.94559805926909</v>
      </c>
      <c r="P94" s="11">
        <f>'Final Prices IND without CO2 '!P94</f>
        <v>103.11326739805533</v>
      </c>
      <c r="Q94" s="11">
        <f>'Final Prices IND without CO2 '!Q94</f>
        <v>111.85628006998608</v>
      </c>
      <c r="R94" s="11">
        <f>'Final Prices IND without CO2 '!R94</f>
        <v>123.12806957777781</v>
      </c>
      <c r="S94" s="11">
        <f>'Final Prices IND without CO2 '!S94</f>
        <v>134.55210295189593</v>
      </c>
      <c r="T94" s="11">
        <f>'Final Prices IND without CO2 '!T94</f>
        <v>127.02918623025832</v>
      </c>
      <c r="U94" s="11">
        <f>'Final Prices IND without CO2 '!U94</f>
        <v>122.95596020264156</v>
      </c>
      <c r="V94" s="11">
        <f>'Final Prices IND without CO2 '!V94</f>
        <v>118.05762827759926</v>
      </c>
      <c r="W94" s="11">
        <f>'Final Prices IND without CO2 '!W94</f>
        <v>115.95132401208242</v>
      </c>
      <c r="X94" s="11">
        <f>'Final Prices IND without CO2 '!X94</f>
        <v>110.11282558283669</v>
      </c>
      <c r="Y94" s="11">
        <f>'Final Prices IND without CO2 '!Y94</f>
        <v>106.18203761728584</v>
      </c>
      <c r="Z94" s="11">
        <f>'Final Prices IND without CO2 '!Z94</f>
        <v>102.45220735279828</v>
      </c>
      <c r="AA94" s="11">
        <f>'Final Prices IND without CO2 '!AA94</f>
        <v>95.714796838702114</v>
      </c>
      <c r="AB94" s="11">
        <f>'Final Prices IND without CO2 '!AB94</f>
        <v>119.65482236078761</v>
      </c>
      <c r="AC94" s="11">
        <f>'Final Prices IND without CO2 '!AC94</f>
        <v>111.20974971556919</v>
      </c>
      <c r="AD94" s="11">
        <f>'Final Prices IND without CO2 '!AD94</f>
        <v>102.45271454681358</v>
      </c>
      <c r="AE94" s="11">
        <f>'Final Prices IND without CO2 '!AE94</f>
        <v>95.852185789556842</v>
      </c>
      <c r="AF94" s="11">
        <f>'Final Prices IND without CO2 '!AF94</f>
        <v>106.61819223451782</v>
      </c>
      <c r="AG94" s="11">
        <f>'Final Prices IND without CO2 '!AG94</f>
        <v>119.18872155134588</v>
      </c>
      <c r="AH94" s="11">
        <f>'Final Prices IND without CO2 '!AH94</f>
        <v>128.45167537499131</v>
      </c>
      <c r="AI94" s="11">
        <f>'Final Prices IND without CO2 '!AI94</f>
        <v>137.14948162529103</v>
      </c>
      <c r="AJ94" s="11">
        <f>'Final Prices IND without CO2 '!AJ94</f>
        <v>145.70845375667426</v>
      </c>
      <c r="AK94" s="11">
        <f>'Final Prices IND without CO2 '!AK94</f>
        <v>152.69847041105209</v>
      </c>
      <c r="AL94" s="11">
        <f>'Final Prices IND without CO2 '!AL94</f>
        <v>158.68661039385185</v>
      </c>
      <c r="AM94" s="11">
        <f>'Final Prices IND without CO2 '!AM94</f>
        <v>163.41415126403959</v>
      </c>
      <c r="AN94" s="11">
        <f>'Final Prices IND without CO2 '!AN94</f>
        <v>164.87793689083233</v>
      </c>
      <c r="AO94" s="11">
        <f>'Final Prices IND without CO2 '!AO94</f>
        <v>164.66084154918246</v>
      </c>
      <c r="AP94" s="11">
        <f>'Final Prices IND without CO2 '!AP94</f>
        <v>165.84762756163852</v>
      </c>
      <c r="AQ94" s="11">
        <f>'Final Prices IND without CO2 '!AQ94</f>
        <v>165.73005628371214</v>
      </c>
      <c r="AR94" s="11">
        <f>'Final Prices IND without CO2 '!AR94</f>
        <v>168.99475965596707</v>
      </c>
      <c r="AS94" s="11">
        <f>'Final Prices IND without CO2 '!AS94</f>
        <v>171.00885242498057</v>
      </c>
      <c r="AT94" s="11">
        <f>'Final Prices IND without CO2 '!AT94</f>
        <v>170.88717885278842</v>
      </c>
      <c r="AU94" s="11">
        <f>'Final Prices IND without CO2 '!AU94</f>
        <v>175.00630400716702</v>
      </c>
      <c r="AV94" s="11">
        <f>'Final Prices IND without CO2 '!AV94</f>
        <v>172.11850865803788</v>
      </c>
      <c r="AW94" s="11">
        <f>'Final Prices IND without CO2 '!AW94</f>
        <v>171.2042221675635</v>
      </c>
      <c r="AX94" s="11">
        <f>'Final Prices IND without CO2 '!AX94</f>
        <v>175.23149844553606</v>
      </c>
      <c r="AY94" s="11">
        <f>'Final Prices IND without CO2 '!AY94</f>
        <v>174.35550962998616</v>
      </c>
      <c r="AZ94" s="11">
        <f>'Final Prices IND without CO2 '!AZ94</f>
        <v>174.12662889159913</v>
      </c>
      <c r="BA94" s="11">
        <f>'Final Prices IND without CO2 '!BA94</f>
        <v>175.55753193740816</v>
      </c>
      <c r="BB94" s="11">
        <f>'Final Prices IND without CO2 '!BB94</f>
        <v>176.37560321014439</v>
      </c>
      <c r="BC94" s="11">
        <f>'Final Prices IND without CO2 '!BC94</f>
        <v>176.17642397392626</v>
      </c>
      <c r="BD94" s="11">
        <f>'Final Prices IND without CO2 '!BD94</f>
        <v>177.0855804305404</v>
      </c>
      <c r="BE94" s="11">
        <f>'Final Prices IND without CO2 '!BE94</f>
        <v>177.82539222304399</v>
      </c>
      <c r="BF94" s="11">
        <f>'Final Prices IND without CO2 '!BF94</f>
        <v>178.17781569251292</v>
      </c>
      <c r="BG94" s="11">
        <f>'Final Prices IND without CO2 '!BG94</f>
        <v>178.70418107018986</v>
      </c>
      <c r="BH94" s="11">
        <f>'Final Prices IND without CO2 '!BH94</f>
        <v>179.43820351439263</v>
      </c>
    </row>
    <row r="95" spans="1:60" x14ac:dyDescent="0.3">
      <c r="A95" s="9" t="s">
        <v>148</v>
      </c>
      <c r="B95" s="9" t="s">
        <v>102</v>
      </c>
      <c r="C95" s="9" t="s">
        <v>9</v>
      </c>
      <c r="D95" s="36" t="s">
        <v>78</v>
      </c>
      <c r="E95" s="36" t="s">
        <v>79</v>
      </c>
      <c r="F95" s="36" t="s">
        <v>90</v>
      </c>
      <c r="G95" s="36" t="s">
        <v>90</v>
      </c>
      <c r="H95" s="36" t="s">
        <v>80</v>
      </c>
      <c r="I95" s="9" t="s">
        <v>145</v>
      </c>
      <c r="J95" s="11">
        <f>'Final Prices IND without CO2 '!J95</f>
        <v>70.356120258033968</v>
      </c>
      <c r="K95" s="11">
        <f>'Final Prices IND without CO2 '!K95</f>
        <v>99.973729039684187</v>
      </c>
      <c r="L95" s="11">
        <f>'Final Prices IND without CO2 '!L95</f>
        <v>98.807906464936337</v>
      </c>
      <c r="M95" s="11">
        <f>'Final Prices IND without CO2 '!M95</f>
        <v>95.269368180169621</v>
      </c>
      <c r="N95" s="11">
        <f>'Final Prices IND without CO2 '!N95</f>
        <v>96.564925047356624</v>
      </c>
      <c r="O95" s="11">
        <f>'Final Prices IND without CO2 '!O95</f>
        <v>94.370394809042565</v>
      </c>
      <c r="P95" s="11">
        <f>'Final Prices IND without CO2 '!P95</f>
        <v>111.23132639684533</v>
      </c>
      <c r="Q95" s="11">
        <f>'Final Prices IND without CO2 '!Q95</f>
        <v>109.03764541122169</v>
      </c>
      <c r="R95" s="11">
        <f>'Final Prices IND without CO2 '!R95</f>
        <v>124.87546389699617</v>
      </c>
      <c r="S95" s="11">
        <f>'Final Prices IND without CO2 '!S95</f>
        <v>124.34966266425718</v>
      </c>
      <c r="T95" s="11">
        <f>'Final Prices IND without CO2 '!T95</f>
        <v>118.16915179069753</v>
      </c>
      <c r="U95" s="11">
        <f>'Final Prices IND without CO2 '!U95</f>
        <v>122.88670671005187</v>
      </c>
      <c r="V95" s="11">
        <f>'Final Prices IND without CO2 '!V95</f>
        <v>120.59553676867777</v>
      </c>
      <c r="W95" s="11">
        <f>'Final Prices IND without CO2 '!W95</f>
        <v>117.18375601434258</v>
      </c>
      <c r="X95" s="11">
        <f>'Final Prices IND without CO2 '!X95</f>
        <v>116.72526462370594</v>
      </c>
      <c r="Y95" s="11">
        <f>'Final Prices IND without CO2 '!Y95</f>
        <v>114.7336094713954</v>
      </c>
      <c r="Z95" s="11">
        <f>'Final Prices IND without CO2 '!Z95</f>
        <v>117.99975652209766</v>
      </c>
      <c r="AA95" s="11">
        <f>'Final Prices IND without CO2 '!AA95</f>
        <v>121.19914530718725</v>
      </c>
      <c r="AB95" s="11">
        <f>'Final Prices IND without CO2 '!AB95</f>
        <v>140.86581830275705</v>
      </c>
      <c r="AC95" s="11">
        <f>'Final Prices IND without CO2 '!AC95</f>
        <v>126.37560896405665</v>
      </c>
      <c r="AD95" s="11">
        <f>'Final Prices IND without CO2 '!AD95</f>
        <v>111.94622582433179</v>
      </c>
      <c r="AE95" s="11">
        <f>'Final Prices IND without CO2 '!AE95</f>
        <v>108.54422235809889</v>
      </c>
      <c r="AF95" s="11">
        <f>'Final Prices IND without CO2 '!AF95</f>
        <v>118.27554583739477</v>
      </c>
      <c r="AG95" s="11">
        <f>'Final Prices IND without CO2 '!AG95</f>
        <v>132.9354337970247</v>
      </c>
      <c r="AH95" s="11">
        <f>'Final Prices IND without CO2 '!AH95</f>
        <v>145.38754047244274</v>
      </c>
      <c r="AI95" s="11">
        <f>'Final Prices IND without CO2 '!AI95</f>
        <v>155.7447874774825</v>
      </c>
      <c r="AJ95" s="11">
        <f>'Final Prices IND without CO2 '!AJ95</f>
        <v>168.52957330059058</v>
      </c>
      <c r="AK95" s="11">
        <f>'Final Prices IND without CO2 '!AK95</f>
        <v>178.71893785216125</v>
      </c>
      <c r="AL95" s="11">
        <f>'Final Prices IND without CO2 '!AL95</f>
        <v>186.34414533722406</v>
      </c>
      <c r="AM95" s="11">
        <f>'Final Prices IND without CO2 '!AM95</f>
        <v>194.96837600647331</v>
      </c>
      <c r="AN95" s="11">
        <f>'Final Prices IND without CO2 '!AN95</f>
        <v>189.43128195079308</v>
      </c>
      <c r="AO95" s="11">
        <f>'Final Prices IND without CO2 '!AO95</f>
        <v>190.14261079492451</v>
      </c>
      <c r="AP95" s="11">
        <f>'Final Prices IND without CO2 '!AP95</f>
        <v>191.74504058888513</v>
      </c>
      <c r="AQ95" s="11">
        <f>'Final Prices IND without CO2 '!AQ95</f>
        <v>192.16226183024088</v>
      </c>
      <c r="AR95" s="11">
        <f>'Final Prices IND without CO2 '!AR95</f>
        <v>194.88103966915466</v>
      </c>
      <c r="AS95" s="11">
        <f>'Final Prices IND without CO2 '!AS95</f>
        <v>199.26277489990449</v>
      </c>
      <c r="AT95" s="11">
        <f>'Final Prices IND without CO2 '!AT95</f>
        <v>202.08219414092457</v>
      </c>
      <c r="AU95" s="11">
        <f>'Final Prices IND without CO2 '!AU95</f>
        <v>207.75619060741388</v>
      </c>
      <c r="AV95" s="11">
        <f>'Final Prices IND without CO2 '!AV95</f>
        <v>203.82636529801175</v>
      </c>
      <c r="AW95" s="11">
        <f>'Final Prices IND without CO2 '!AW95</f>
        <v>203.13741165497305</v>
      </c>
      <c r="AX95" s="11">
        <f>'Final Prices IND without CO2 '!AX95</f>
        <v>212.5824632691685</v>
      </c>
      <c r="AY95" s="11">
        <f>'Final Prices IND without CO2 '!AY95</f>
        <v>210.79145278531269</v>
      </c>
      <c r="AZ95" s="11">
        <f>'Final Prices IND without CO2 '!AZ95</f>
        <v>212.06676342106221</v>
      </c>
      <c r="BA95" s="11">
        <f>'Final Prices IND without CO2 '!BA95</f>
        <v>215.72134249863757</v>
      </c>
      <c r="BB95" s="11">
        <f>'Final Prices IND without CO2 '!BB95</f>
        <v>218.25553527759803</v>
      </c>
      <c r="BC95" s="11">
        <f>'Final Prices IND without CO2 '!BC95</f>
        <v>218.76632156941105</v>
      </c>
      <c r="BD95" s="11">
        <f>'Final Prices IND without CO2 '!BD95</f>
        <v>221.7618359378248</v>
      </c>
      <c r="BE95" s="11">
        <f>'Final Prices IND without CO2 '!BE95</f>
        <v>224.04489697219742</v>
      </c>
      <c r="BF95" s="11">
        <f>'Final Prices IND without CO2 '!BF95</f>
        <v>225.75600933333772</v>
      </c>
      <c r="BG95" s="11">
        <f>'Final Prices IND without CO2 '!BG95</f>
        <v>227.8007768723528</v>
      </c>
      <c r="BH95" s="11">
        <f>'Final Prices IND without CO2 '!BH95</f>
        <v>230.2448933374435</v>
      </c>
    </row>
    <row r="96" spans="1:60" x14ac:dyDescent="0.3">
      <c r="A96" s="9" t="s">
        <v>148</v>
      </c>
      <c r="B96" s="9" t="s">
        <v>102</v>
      </c>
      <c r="C96" s="9" t="s">
        <v>11</v>
      </c>
      <c r="D96" s="36" t="s">
        <v>78</v>
      </c>
      <c r="E96" s="36" t="s">
        <v>79</v>
      </c>
      <c r="F96" s="36" t="s">
        <v>90</v>
      </c>
      <c r="G96" s="36" t="s">
        <v>90</v>
      </c>
      <c r="H96" s="36" t="s">
        <v>80</v>
      </c>
      <c r="I96" s="9" t="s">
        <v>145</v>
      </c>
      <c r="J96" s="11">
        <f>'Final Prices IND without CO2 '!J96</f>
        <v>82.570525244875313</v>
      </c>
      <c r="K96" s="11">
        <f>'Final Prices IND without CO2 '!K96</f>
        <v>80.073680957480761</v>
      </c>
      <c r="L96" s="11">
        <f>'Final Prices IND without CO2 '!L96</f>
        <v>76.281505117173509</v>
      </c>
      <c r="M96" s="11">
        <f>'Final Prices IND without CO2 '!M96</f>
        <v>74.704013867132815</v>
      </c>
      <c r="N96" s="11">
        <f>'Final Prices IND without CO2 '!N96</f>
        <v>89.229202880088152</v>
      </c>
      <c r="O96" s="11">
        <f>'Final Prices IND without CO2 '!O96</f>
        <v>83.926793022872531</v>
      </c>
      <c r="P96" s="11">
        <f>'Final Prices IND without CO2 '!P96</f>
        <v>71.043524647058675</v>
      </c>
      <c r="Q96" s="11">
        <f>'Final Prices IND without CO2 '!Q96</f>
        <v>64.247515697323749</v>
      </c>
      <c r="R96" s="11">
        <f>'Final Prices IND without CO2 '!R96</f>
        <v>61.548879568197037</v>
      </c>
      <c r="S96" s="11">
        <f>'Final Prices IND without CO2 '!S96</f>
        <v>65.901036951112701</v>
      </c>
      <c r="T96" s="11">
        <f>'Final Prices IND without CO2 '!T96</f>
        <v>66.155830268602543</v>
      </c>
      <c r="U96" s="11">
        <f>'Final Prices IND without CO2 '!U96</f>
        <v>61.462010648667992</v>
      </c>
      <c r="V96" s="11">
        <f>'Final Prices IND without CO2 '!V96</f>
        <v>65.920263331609149</v>
      </c>
      <c r="W96" s="11">
        <f>'Final Prices IND without CO2 '!W96</f>
        <v>68.411900683833522</v>
      </c>
      <c r="X96" s="11">
        <f>'Final Prices IND without CO2 '!X96</f>
        <v>67.711074600227263</v>
      </c>
      <c r="Y96" s="11">
        <f>'Final Prices IND without CO2 '!Y96</f>
        <v>66.765698762510425</v>
      </c>
      <c r="Z96" s="11">
        <f>'Final Prices IND without CO2 '!Z96</f>
        <v>82.316933863589853</v>
      </c>
      <c r="AA96" s="11">
        <f>'Final Prices IND without CO2 '!AA96</f>
        <v>76.085603755447437</v>
      </c>
      <c r="AB96" s="11">
        <f>'Final Prices IND without CO2 '!AB96</f>
        <v>73.013556632862233</v>
      </c>
      <c r="AC96" s="11">
        <f>'Final Prices IND without CO2 '!AC96</f>
        <v>74.266686301819135</v>
      </c>
      <c r="AD96" s="11">
        <f>'Final Prices IND without CO2 '!AD96</f>
        <v>69.415575970032492</v>
      </c>
      <c r="AE96" s="11">
        <f>'Final Prices IND without CO2 '!AE96</f>
        <v>66.538685841157076</v>
      </c>
      <c r="AF96" s="11">
        <f>'Final Prices IND without CO2 '!AF96</f>
        <v>72.192517166265887</v>
      </c>
      <c r="AG96" s="11">
        <f>'Final Prices IND without CO2 '!AG96</f>
        <v>79.231519577133469</v>
      </c>
      <c r="AH96" s="11">
        <f>'Final Prices IND without CO2 '!AH96</f>
        <v>83.765110586357224</v>
      </c>
      <c r="AI96" s="11">
        <f>'Final Prices IND without CO2 '!AI96</f>
        <v>88.775564651865423</v>
      </c>
      <c r="AJ96" s="11">
        <f>'Final Prices IND without CO2 '!AJ96</f>
        <v>99.611307583476233</v>
      </c>
      <c r="AK96" s="11">
        <f>'Final Prices IND without CO2 '!AK96</f>
        <v>107.05459333624584</v>
      </c>
      <c r="AL96" s="11">
        <f>'Final Prices IND without CO2 '!AL96</f>
        <v>111.12703658316063</v>
      </c>
      <c r="AM96" s="11">
        <f>'Final Prices IND without CO2 '!AM96</f>
        <v>115.16323192348386</v>
      </c>
      <c r="AN96" s="11">
        <f>'Final Prices IND without CO2 '!AN96</f>
        <v>109.60271718252548</v>
      </c>
      <c r="AO96" s="11">
        <f>'Final Prices IND without CO2 '!AO96</f>
        <v>109.13582852364598</v>
      </c>
      <c r="AP96" s="11">
        <f>'Final Prices IND without CO2 '!AP96</f>
        <v>108.58633155251682</v>
      </c>
      <c r="AQ96" s="11">
        <f>'Final Prices IND without CO2 '!AQ96</f>
        <v>109.35597277382122</v>
      </c>
      <c r="AR96" s="11">
        <f>'Final Prices IND without CO2 '!AR96</f>
        <v>110.80934616297394</v>
      </c>
      <c r="AS96" s="11">
        <f>'Final Prices IND without CO2 '!AS96</f>
        <v>110.62634450805849</v>
      </c>
      <c r="AT96" s="11">
        <f>'Final Prices IND without CO2 '!AT96</f>
        <v>110.73556450370172</v>
      </c>
      <c r="AU96" s="11">
        <f>'Final Prices IND without CO2 '!AU96</f>
        <v>112.97647891029771</v>
      </c>
      <c r="AV96" s="11">
        <f>'Final Prices IND without CO2 '!AV96</f>
        <v>110.27260599563364</v>
      </c>
      <c r="AW96" s="11">
        <f>'Final Prices IND without CO2 '!AW96</f>
        <v>109.47071082907121</v>
      </c>
      <c r="AX96" s="11">
        <f>'Final Prices IND without CO2 '!AX96</f>
        <v>115.50618090564551</v>
      </c>
      <c r="AY96" s="11">
        <f>'Final Prices IND without CO2 '!AY96</f>
        <v>113.60294764566811</v>
      </c>
      <c r="AZ96" s="11">
        <f>'Final Prices IND without CO2 '!AZ96</f>
        <v>114.31173857148906</v>
      </c>
      <c r="BA96" s="11">
        <f>'Final Prices IND without CO2 '!BA96</f>
        <v>116.29598737999413</v>
      </c>
      <c r="BB96" s="11">
        <f>'Final Prices IND without CO2 '!BB96</f>
        <v>117.57434629668023</v>
      </c>
      <c r="BC96" s="11">
        <f>'Final Prices IND without CO2 '!BC96</f>
        <v>117.50705131481413</v>
      </c>
      <c r="BD96" s="11">
        <f>'Final Prices IND without CO2 '!BD96</f>
        <v>119.17965876077415</v>
      </c>
      <c r="BE96" s="11">
        <f>'Final Prices IND without CO2 '!BE96</f>
        <v>120.25782775876723</v>
      </c>
      <c r="BF96" s="11">
        <f>'Final Prices IND without CO2 '!BF96</f>
        <v>121.02167226869801</v>
      </c>
      <c r="BG96" s="11">
        <f>'Final Prices IND without CO2 '!BG96</f>
        <v>122.00173979634337</v>
      </c>
      <c r="BH96" s="11">
        <f>'Final Prices IND without CO2 '!BH96</f>
        <v>123.24300712117383</v>
      </c>
    </row>
    <row r="97" spans="1:60" x14ac:dyDescent="0.3">
      <c r="A97" s="9" t="s">
        <v>148</v>
      </c>
      <c r="B97" s="9" t="s">
        <v>102</v>
      </c>
      <c r="C97" s="9" t="s">
        <v>13</v>
      </c>
      <c r="D97" s="36" t="s">
        <v>78</v>
      </c>
      <c r="E97" s="36" t="s">
        <v>79</v>
      </c>
      <c r="F97" s="36" t="s">
        <v>90</v>
      </c>
      <c r="G97" s="36" t="s">
        <v>90</v>
      </c>
      <c r="H97" s="36" t="s">
        <v>80</v>
      </c>
      <c r="I97" s="9" t="s">
        <v>145</v>
      </c>
      <c r="J97" s="11">
        <f>'Final Prices IND without CO2 '!J97</f>
        <v>85.296147322302062</v>
      </c>
      <c r="K97" s="11">
        <f>'Final Prices IND without CO2 '!K97</f>
        <v>79.499708789187906</v>
      </c>
      <c r="L97" s="11">
        <f>'Final Prices IND without CO2 '!L97</f>
        <v>77.623315612849936</v>
      </c>
      <c r="M97" s="11">
        <f>'Final Prices IND without CO2 '!M97</f>
        <v>76.094958446300168</v>
      </c>
      <c r="N97" s="11">
        <f>'Final Prices IND without CO2 '!N97</f>
        <v>79.62315686068149</v>
      </c>
      <c r="O97" s="11">
        <f>'Final Prices IND without CO2 '!O97</f>
        <v>88.757097180857699</v>
      </c>
      <c r="P97" s="11">
        <f>'Final Prices IND without CO2 '!P97</f>
        <v>95.090850011534542</v>
      </c>
      <c r="Q97" s="11">
        <f>'Final Prices IND without CO2 '!Q97</f>
        <v>101.97354402196862</v>
      </c>
      <c r="R97" s="11">
        <f>'Final Prices IND without CO2 '!R97</f>
        <v>105.85344686755349</v>
      </c>
      <c r="S97" s="11">
        <f>'Final Prices IND without CO2 '!S97</f>
        <v>114.08595361035513</v>
      </c>
      <c r="T97" s="11">
        <f>'Final Prices IND without CO2 '!T97</f>
        <v>109.78187968904534</v>
      </c>
      <c r="U97" s="11">
        <f>'Final Prices IND without CO2 '!U97</f>
        <v>110.77164430140562</v>
      </c>
      <c r="V97" s="11">
        <f>'Final Prices IND without CO2 '!V97</f>
        <v>107.49443945536318</v>
      </c>
      <c r="W97" s="11">
        <f>'Final Prices IND without CO2 '!W97</f>
        <v>108.99760796221882</v>
      </c>
      <c r="X97" s="11">
        <f>'Final Prices IND without CO2 '!X97</f>
        <v>95.14768865551585</v>
      </c>
      <c r="Y97" s="11">
        <f>'Final Prices IND without CO2 '!Y97</f>
        <v>89.335455773396404</v>
      </c>
      <c r="Z97" s="11">
        <f>'Final Prices IND without CO2 '!Z97</f>
        <v>80.72875253586875</v>
      </c>
      <c r="AA97" s="11">
        <f>'Final Prices IND without CO2 '!AA97</f>
        <v>74.730384476447611</v>
      </c>
      <c r="AB97" s="11">
        <f>'Final Prices IND without CO2 '!AB97</f>
        <v>71.713055950824653</v>
      </c>
      <c r="AC97" s="11">
        <f>'Final Prices IND without CO2 '!AC97</f>
        <v>72.943865162262213</v>
      </c>
      <c r="AD97" s="11">
        <f>'Final Prices IND without CO2 '!AD97</f>
        <v>68.179161692243056</v>
      </c>
      <c r="AE97" s="11">
        <f>'Final Prices IND without CO2 '!AE97</f>
        <v>65.353514068832254</v>
      </c>
      <c r="AF97" s="11">
        <f>'Final Prices IND without CO2 '!AF97</f>
        <v>70.906640650417856</v>
      </c>
      <c r="AG97" s="11">
        <f>'Final Prices IND without CO2 '!AG97</f>
        <v>77.820265968888364</v>
      </c>
      <c r="AH97" s="11">
        <f>'Final Prices IND without CO2 '!AH97</f>
        <v>82.273105697507859</v>
      </c>
      <c r="AI97" s="11">
        <f>'Final Prices IND without CO2 '!AI97</f>
        <v>87.194314707302965</v>
      </c>
      <c r="AJ97" s="11">
        <f>'Final Prices IND without CO2 '!AJ97</f>
        <v>97.837053877382161</v>
      </c>
      <c r="AK97" s="11">
        <f>'Final Prices IND without CO2 '!AK97</f>
        <v>105.14776153582947</v>
      </c>
      <c r="AL97" s="11">
        <f>'Final Prices IND without CO2 '!AL97</f>
        <v>109.14766736004613</v>
      </c>
      <c r="AM97" s="11">
        <f>'Final Prices IND without CO2 '!AM97</f>
        <v>113.11197091704861</v>
      </c>
      <c r="AN97" s="11">
        <f>'Final Prices IND without CO2 '!AN97</f>
        <v>107.65049878607373</v>
      </c>
      <c r="AO97" s="11">
        <f>'Final Prices IND without CO2 '!AO97</f>
        <v>107.19192624063</v>
      </c>
      <c r="AP97" s="11">
        <f>'Final Prices IND without CO2 '!AP97</f>
        <v>106.65221678319949</v>
      </c>
      <c r="AQ97" s="11">
        <f>'Final Prices IND without CO2 '!AQ97</f>
        <v>107.40814933204099</v>
      </c>
      <c r="AR97" s="11">
        <f>'Final Prices IND without CO2 '!AR97</f>
        <v>108.83563556857419</v>
      </c>
      <c r="AS97" s="11">
        <f>'Final Prices IND without CO2 '!AS97</f>
        <v>108.65589349705677</v>
      </c>
      <c r="AT97" s="11">
        <f>'Final Prices IND without CO2 '!AT97</f>
        <v>108.7631680912516</v>
      </c>
      <c r="AU97" s="11">
        <f>'Final Prices IND without CO2 '!AU97</f>
        <v>110.96416784571223</v>
      </c>
      <c r="AV97" s="11">
        <f>'Final Prices IND without CO2 '!AV97</f>
        <v>108.30845569367673</v>
      </c>
      <c r="AW97" s="11">
        <f>'Final Prices IND without CO2 '!AW97</f>
        <v>107.52084369943367</v>
      </c>
      <c r="AX97" s="11">
        <f>'Final Prices IND without CO2 '!AX97</f>
        <v>113.44881137079751</v>
      </c>
      <c r="AY97" s="11">
        <f>'Final Prices IND without CO2 '!AY97</f>
        <v>111.5794780640183</v>
      </c>
      <c r="AZ97" s="11">
        <f>'Final Prices IND without CO2 '!AZ97</f>
        <v>112.27564416884752</v>
      </c>
      <c r="BA97" s="11">
        <f>'Final Prices IND without CO2 '!BA97</f>
        <v>114.22454999383308</v>
      </c>
      <c r="BB97" s="11">
        <f>'Final Prices IND without CO2 '!BB97</f>
        <v>115.48013907544055</v>
      </c>
      <c r="BC97" s="11">
        <f>'Final Prices IND without CO2 '!BC97</f>
        <v>115.4140427363177</v>
      </c>
      <c r="BD97" s="11">
        <f>'Final Prices IND without CO2 '!BD97</f>
        <v>117.05685808304861</v>
      </c>
      <c r="BE97" s="11">
        <f>'Final Prices IND without CO2 '!BE97</f>
        <v>118.11582298276335</v>
      </c>
      <c r="BF97" s="11">
        <f>'Final Prices IND without CO2 '!BF97</f>
        <v>118.8660620699211</v>
      </c>
      <c r="BG97" s="11">
        <f>'Final Prices IND without CO2 '!BG97</f>
        <v>119.82867286012015</v>
      </c>
      <c r="BH97" s="11">
        <f>'Final Prices IND without CO2 '!BH97</f>
        <v>121.04783101677731</v>
      </c>
    </row>
    <row r="98" spans="1:60" x14ac:dyDescent="0.3">
      <c r="A98" s="9" t="s">
        <v>148</v>
      </c>
      <c r="B98" s="9" t="s">
        <v>102</v>
      </c>
      <c r="C98" s="9" t="s">
        <v>15</v>
      </c>
      <c r="D98" s="36" t="s">
        <v>78</v>
      </c>
      <c r="E98" s="36" t="s">
        <v>79</v>
      </c>
      <c r="F98" s="36" t="s">
        <v>90</v>
      </c>
      <c r="G98" s="36" t="s">
        <v>90</v>
      </c>
      <c r="H98" s="36" t="s">
        <v>80</v>
      </c>
      <c r="I98" s="9" t="s">
        <v>145</v>
      </c>
      <c r="J98" s="11">
        <f>'Final Prices IND without CO2 '!J98</f>
        <v>70.54613398112798</v>
      </c>
      <c r="K98" s="11">
        <f>'Final Prices IND without CO2 '!K98</f>
        <v>68.049313560937364</v>
      </c>
      <c r="L98" s="11">
        <f>'Final Prices IND without CO2 '!L98</f>
        <v>67.59372013566697</v>
      </c>
      <c r="M98" s="11">
        <f>'Final Prices IND without CO2 '!M98</f>
        <v>66.197557467803847</v>
      </c>
      <c r="N98" s="11">
        <f>'Final Prices IND without CO2 '!N98</f>
        <v>66.59229362038262</v>
      </c>
      <c r="O98" s="11">
        <f>'Final Prices IND without CO2 '!O98</f>
        <v>65.456247420893604</v>
      </c>
      <c r="P98" s="11">
        <f>'Final Prices IND without CO2 '!P98</f>
        <v>64.372390863544553</v>
      </c>
      <c r="Q98" s="11">
        <f>'Final Prices IND without CO2 '!Q98</f>
        <v>64.463707415720307</v>
      </c>
      <c r="R98" s="11">
        <f>'Final Prices IND without CO2 '!R98</f>
        <v>69.253343751571606</v>
      </c>
      <c r="S98" s="11">
        <f>'Final Prices IND without CO2 '!S98</f>
        <v>74.922052929010576</v>
      </c>
      <c r="T98" s="11">
        <f>'Final Prices IND without CO2 '!T98</f>
        <v>80.296552957905519</v>
      </c>
      <c r="U98" s="11">
        <f>'Final Prices IND without CO2 '!U98</f>
        <v>87.210485459055164</v>
      </c>
      <c r="V98" s="11">
        <f>'Final Prices IND without CO2 '!V98</f>
        <v>90.028752400159775</v>
      </c>
      <c r="W98" s="11">
        <f>'Final Prices IND without CO2 '!W98</f>
        <v>93.301133140713361</v>
      </c>
      <c r="X98" s="11">
        <f>'Final Prices IND without CO2 '!X98</f>
        <v>97.972898456244195</v>
      </c>
      <c r="Y98" s="11">
        <f>'Final Prices IND without CO2 '!Y98</f>
        <v>100.68459731747508</v>
      </c>
      <c r="Z98" s="11">
        <f>'Final Prices IND without CO2 '!Z98</f>
        <v>94.758923537317145</v>
      </c>
      <c r="AA98" s="11">
        <f>'Final Prices IND without CO2 '!AA98</f>
        <v>96.03201460652879</v>
      </c>
      <c r="AB98" s="11">
        <f>'Final Prices IND without CO2 '!AB98</f>
        <v>99.950542456242289</v>
      </c>
      <c r="AC98" s="11">
        <f>'Final Prices IND without CO2 '!AC98</f>
        <v>99.390271818494867</v>
      </c>
      <c r="AD98" s="11">
        <f>'Final Prices IND without CO2 '!AD98</f>
        <v>90.603682777913349</v>
      </c>
      <c r="AE98" s="11">
        <f>'Final Prices IND without CO2 '!AE98</f>
        <v>85.258097821154806</v>
      </c>
      <c r="AF98" s="11">
        <f>'Final Prices IND without CO2 '!AF98</f>
        <v>92.923424223738181</v>
      </c>
      <c r="AG98" s="11">
        <f>'Final Prices IND without CO2 '!AG98</f>
        <v>104.47932212002603</v>
      </c>
      <c r="AH98" s="11">
        <f>'Final Prices IND without CO2 '!AH98</f>
        <v>114.09235870114097</v>
      </c>
      <c r="AI98" s="11">
        <f>'Final Prices IND without CO2 '!AI98</f>
        <v>122.45353068094145</v>
      </c>
      <c r="AJ98" s="11">
        <f>'Final Prices IND without CO2 '!AJ98</f>
        <v>132.40560356902685</v>
      </c>
      <c r="AK98" s="11">
        <f>'Final Prices IND without CO2 '!AK98</f>
        <v>140.44648625160025</v>
      </c>
      <c r="AL98" s="11">
        <f>'Final Prices IND without CO2 '!AL98</f>
        <v>146.43659504563368</v>
      </c>
      <c r="AM98" s="11">
        <f>'Final Prices IND without CO2 '!AM98</f>
        <v>153.19445028214014</v>
      </c>
      <c r="AN98" s="11">
        <f>'Final Prices IND without CO2 '!AN98</f>
        <v>148.82707367218717</v>
      </c>
      <c r="AO98" s="11">
        <f>'Final Prices IND without CO2 '!AO98</f>
        <v>149.38593063182174</v>
      </c>
      <c r="AP98" s="11">
        <f>'Final Prices IND without CO2 '!AP98</f>
        <v>150.66110392229342</v>
      </c>
      <c r="AQ98" s="11">
        <f>'Final Prices IND without CO2 '!AQ98</f>
        <v>150.98859730165299</v>
      </c>
      <c r="AR98" s="11">
        <f>'Final Prices IND without CO2 '!AR98</f>
        <v>153.12431826801901</v>
      </c>
      <c r="AS98" s="11">
        <f>'Final Prices IND without CO2 '!AS98</f>
        <v>156.56655134198473</v>
      </c>
      <c r="AT98" s="11">
        <f>'Final Prices IND without CO2 '!AT98</f>
        <v>158.78135475422243</v>
      </c>
      <c r="AU98" s="11">
        <f>'Final Prices IND without CO2 '!AU98</f>
        <v>163.23886708449521</v>
      </c>
      <c r="AV98" s="11">
        <f>'Final Prices IND without CO2 '!AV98</f>
        <v>160.1656447676196</v>
      </c>
      <c r="AW98" s="11">
        <f>'Final Prices IND without CO2 '!AW98</f>
        <v>159.62383691617933</v>
      </c>
      <c r="AX98" s="11">
        <f>'Final Prices IND without CO2 '!AX98</f>
        <v>167.02984387804119</v>
      </c>
      <c r="AY98" s="11">
        <f>'Final Prices IND without CO2 '!AY98</f>
        <v>165.6324939039082</v>
      </c>
      <c r="AZ98" s="11">
        <f>'Final Prices IND without CO2 '!AZ98</f>
        <v>166.63357313482311</v>
      </c>
      <c r="BA98" s="11">
        <f>'Final Prices IND without CO2 '!BA98</f>
        <v>169.50043263675525</v>
      </c>
      <c r="BB98" s="11">
        <f>'Final Prices IND without CO2 '!BB98</f>
        <v>171.49111230332164</v>
      </c>
      <c r="BC98" s="11">
        <f>'Final Prices IND without CO2 '!BC98</f>
        <v>171.89463384639203</v>
      </c>
      <c r="BD98" s="11">
        <f>'Final Prices IND without CO2 '!BD98</f>
        <v>174.24499488107949</v>
      </c>
      <c r="BE98" s="11">
        <f>'Final Prices IND without CO2 '!BE98</f>
        <v>176.0380627711188</v>
      </c>
      <c r="BF98" s="11">
        <f>'Final Prices IND without CO2 '!BF98</f>
        <v>177.38259014167852</v>
      </c>
      <c r="BG98" s="11">
        <f>'Final Prices IND without CO2 '!BG98</f>
        <v>178.98819416915012</v>
      </c>
      <c r="BH98" s="11">
        <f>'Final Prices IND without CO2 '!BH98</f>
        <v>180.9071099337184</v>
      </c>
    </row>
    <row r="99" spans="1:60" x14ac:dyDescent="0.3">
      <c r="A99" s="9" t="s">
        <v>148</v>
      </c>
      <c r="B99" s="9" t="s">
        <v>102</v>
      </c>
      <c r="C99" s="9" t="s">
        <v>17</v>
      </c>
      <c r="D99" s="36" t="s">
        <v>78</v>
      </c>
      <c r="E99" s="36" t="s">
        <v>79</v>
      </c>
      <c r="F99" s="36" t="s">
        <v>90</v>
      </c>
      <c r="G99" s="36" t="s">
        <v>90</v>
      </c>
      <c r="H99" s="36" t="s">
        <v>80</v>
      </c>
      <c r="I99" s="9" t="s">
        <v>145</v>
      </c>
      <c r="J99" s="11">
        <f>'Final Prices IND without CO2 '!J99</f>
        <v>55.875915372123586</v>
      </c>
      <c r="K99" s="11">
        <f>'Final Prices IND without CO2 '!K99</f>
        <v>61.0150060573079</v>
      </c>
      <c r="L99" s="11">
        <f>'Final Prices IND without CO2 '!L99</f>
        <v>63.229646949538342</v>
      </c>
      <c r="M99" s="11">
        <f>'Final Prices IND without CO2 '!M99</f>
        <v>70.359631086166516</v>
      </c>
      <c r="N99" s="11">
        <f>'Final Prices IND without CO2 '!N99</f>
        <v>73.987962521375664</v>
      </c>
      <c r="O99" s="11">
        <f>'Final Prices IND without CO2 '!O99</f>
        <v>79.570188007310122</v>
      </c>
      <c r="P99" s="11">
        <f>'Final Prices IND without CO2 '!P99</f>
        <v>87.02547094509751</v>
      </c>
      <c r="Q99" s="11">
        <f>'Final Prices IND without CO2 '!Q99</f>
        <v>90.054413839702192</v>
      </c>
      <c r="R99" s="11">
        <f>'Final Prices IND without CO2 '!R99</f>
        <v>97.350676400004573</v>
      </c>
      <c r="S99" s="11">
        <f>'Final Prices IND without CO2 '!S99</f>
        <v>110.52594761840385</v>
      </c>
      <c r="T99" s="11">
        <f>'Final Prices IND without CO2 '!T99</f>
        <v>111.60469114924567</v>
      </c>
      <c r="U99" s="11">
        <f>'Final Prices IND without CO2 '!U99</f>
        <v>120.47726300996807</v>
      </c>
      <c r="V99" s="11">
        <f>'Final Prices IND without CO2 '!V99</f>
        <v>120.92711303560019</v>
      </c>
      <c r="W99" s="11">
        <f>'Final Prices IND without CO2 '!W99</f>
        <v>131.33623691357576</v>
      </c>
      <c r="X99" s="11">
        <f>'Final Prices IND without CO2 '!X99</f>
        <v>134.79894656378886</v>
      </c>
      <c r="Y99" s="11">
        <f>'Final Prices IND without CO2 '!Y99</f>
        <v>133.16021281303202</v>
      </c>
      <c r="Z99" s="11">
        <f>'Final Prices IND without CO2 '!Z99</f>
        <v>129.02431718997192</v>
      </c>
      <c r="AA99" s="11">
        <f>'Final Prices IND without CO2 '!AA99</f>
        <v>126.4975190253278</v>
      </c>
      <c r="AB99" s="11">
        <f>'Final Prices IND without CO2 '!AB99</f>
        <v>152.66364074820356</v>
      </c>
      <c r="AC99" s="11">
        <f>'Final Prices IND without CO2 '!AC99</f>
        <v>154.20111225785305</v>
      </c>
      <c r="AD99" s="11">
        <f>'Final Prices IND without CO2 '!AD99</f>
        <v>144.13115189392181</v>
      </c>
      <c r="AE99" s="11">
        <f>'Final Prices IND without CO2 '!AE99</f>
        <v>145.60687615339299</v>
      </c>
      <c r="AF99" s="11">
        <f>'Final Prices IND without CO2 '!AF99</f>
        <v>161.96127176978229</v>
      </c>
      <c r="AG99" s="11">
        <f>'Final Prices IND without CO2 '!AG99</f>
        <v>181.05687705348984</v>
      </c>
      <c r="AH99" s="11">
        <f>'Final Prices IND without CO2 '!AH99</f>
        <v>195.1280196059958</v>
      </c>
      <c r="AI99" s="11">
        <f>'Final Prices IND without CO2 '!AI99</f>
        <v>208.40460673818222</v>
      </c>
      <c r="AJ99" s="11">
        <f>'Final Prices IND without CO2 '!AJ99</f>
        <v>221.68765828759973</v>
      </c>
      <c r="AK99" s="11">
        <f>'Final Prices IND without CO2 '!AK99</f>
        <v>232.23809228466354</v>
      </c>
      <c r="AL99" s="11">
        <f>'Final Prices IND without CO2 '!AL99</f>
        <v>241.42021440526557</v>
      </c>
      <c r="AM99" s="11">
        <f>'Final Prices IND without CO2 '!AM99</f>
        <v>248.62473897911855</v>
      </c>
      <c r="AN99" s="11">
        <f>'Final Prices IND without CO2 '!AN99</f>
        <v>250.69550329884854</v>
      </c>
      <c r="AO99" s="11">
        <f>'Final Prices IND without CO2 '!AO99</f>
        <v>250.33282984963472</v>
      </c>
      <c r="AP99" s="11">
        <f>'Final Prices IND without CO2 '!AP99</f>
        <v>252.10389776920911</v>
      </c>
      <c r="AQ99" s="11">
        <f>'Final Prices IND without CO2 '!AQ99</f>
        <v>251.92220852467076</v>
      </c>
      <c r="AR99" s="11">
        <f>'Final Prices IND without CO2 '!AR99</f>
        <v>256.77023382802417</v>
      </c>
      <c r="AS99" s="11">
        <f>'Final Prices IND without CO2 '!AS99</f>
        <v>259.7756596896603</v>
      </c>
      <c r="AT99" s="11">
        <f>'Final Prices IND without CO2 '!AT99</f>
        <v>259.64300719342469</v>
      </c>
      <c r="AU99" s="11">
        <f>'Final Prices IND without CO2 '!AU99</f>
        <v>265.87371154047901</v>
      </c>
      <c r="AV99" s="11">
        <f>'Final Prices IND without CO2 '!AV99</f>
        <v>261.43616547928428</v>
      </c>
      <c r="AW99" s="11">
        <f>'Final Prices IND without CO2 '!AW99</f>
        <v>259.92430826931485</v>
      </c>
      <c r="AX99" s="11">
        <f>'Final Prices IND without CO2 '!AX99</f>
        <v>265.87508122857719</v>
      </c>
      <c r="AY99" s="11">
        <f>'Final Prices IND without CO2 '!AY99</f>
        <v>264.50487818195802</v>
      </c>
      <c r="AZ99" s="11">
        <f>'Final Prices IND without CO2 '!AZ99</f>
        <v>264.03320364959791</v>
      </c>
      <c r="BA99" s="11">
        <f>'Final Prices IND without CO2 '!BA99</f>
        <v>266.08712123772739</v>
      </c>
      <c r="BB99" s="11">
        <f>'Final Prices IND without CO2 '!BB99</f>
        <v>267.23004302078903</v>
      </c>
      <c r="BC99" s="11">
        <f>'Final Prices IND without CO2 '!BC99</f>
        <v>266.83371545578791</v>
      </c>
      <c r="BD99" s="11">
        <f>'Final Prices IND without CO2 '!BD99</f>
        <v>268.09414648482721</v>
      </c>
      <c r="BE99" s="11">
        <f>'Final Prices IND without CO2 '!BE99</f>
        <v>269.11618993630168</v>
      </c>
      <c r="BF99" s="11">
        <f>'Final Prices IND without CO2 '!BF99</f>
        <v>269.54891548544265</v>
      </c>
      <c r="BG99" s="11">
        <f>'Final Prices IND without CO2 '!BG99</f>
        <v>270.24066789957624</v>
      </c>
      <c r="BH99" s="11">
        <f>'Final Prices IND without CO2 '!BH99</f>
        <v>271.2473292188447</v>
      </c>
    </row>
    <row r="100" spans="1:60" x14ac:dyDescent="0.3">
      <c r="A100" s="9" t="s">
        <v>148</v>
      </c>
      <c r="B100" s="9" t="s">
        <v>102</v>
      </c>
      <c r="C100" s="9" t="s">
        <v>19</v>
      </c>
      <c r="D100" s="36" t="s">
        <v>78</v>
      </c>
      <c r="E100" s="36" t="s">
        <v>79</v>
      </c>
      <c r="F100" s="36" t="s">
        <v>90</v>
      </c>
      <c r="G100" s="36" t="s">
        <v>90</v>
      </c>
      <c r="H100" s="36" t="s">
        <v>80</v>
      </c>
      <c r="I100" s="9" t="s">
        <v>145</v>
      </c>
      <c r="J100" s="11">
        <f>'Final Prices IND without CO2 '!J100</f>
        <v>64.223981767098579</v>
      </c>
      <c r="K100" s="11">
        <f>'Final Prices IND without CO2 '!K100</f>
        <v>66.251331797953753</v>
      </c>
      <c r="L100" s="11">
        <f>'Final Prices IND without CO2 '!L100</f>
        <v>64.594229674573242</v>
      </c>
      <c r="M100" s="11">
        <f>'Final Prices IND without CO2 '!M100</f>
        <v>63.160087025565517</v>
      </c>
      <c r="N100" s="11">
        <f>'Final Prices IND without CO2 '!N100</f>
        <v>63.497327895484801</v>
      </c>
      <c r="O100" s="11">
        <f>'Final Prices IND without CO2 '!O100</f>
        <v>64.810386372240316</v>
      </c>
      <c r="P100" s="11">
        <f>'Final Prices IND without CO2 '!P100</f>
        <v>67.114400166159143</v>
      </c>
      <c r="Q100" s="11">
        <f>'Final Prices IND without CO2 '!Q100</f>
        <v>76.210360505190749</v>
      </c>
      <c r="R100" s="11">
        <f>'Final Prices IND without CO2 '!R100</f>
        <v>83.500529458559839</v>
      </c>
      <c r="S100" s="11">
        <f>'Final Prices IND without CO2 '!S100</f>
        <v>88.088280044016031</v>
      </c>
      <c r="T100" s="11">
        <f>'Final Prices IND without CO2 '!T100</f>
        <v>88.227137236490393</v>
      </c>
      <c r="U100" s="11">
        <f>'Final Prices IND without CO2 '!U100</f>
        <v>89.603521947367398</v>
      </c>
      <c r="V100" s="11">
        <f>'Final Prices IND without CO2 '!V100</f>
        <v>101.77647362188002</v>
      </c>
      <c r="W100" s="11">
        <f>'Final Prices IND without CO2 '!W100</f>
        <v>105.53648300001569</v>
      </c>
      <c r="X100" s="11">
        <f>'Final Prices IND without CO2 '!X100</f>
        <v>107.640046893449</v>
      </c>
      <c r="Y100" s="11">
        <f>'Final Prices IND without CO2 '!Y100</f>
        <v>96.663324542074108</v>
      </c>
      <c r="Z100" s="11">
        <f>'Final Prices IND without CO2 '!Z100</f>
        <v>91.924774695383476</v>
      </c>
      <c r="AA100" s="11">
        <f>'Final Prices IND without CO2 '!AA100</f>
        <v>91.462457290048761</v>
      </c>
      <c r="AB100" s="11">
        <f>'Final Prices IND without CO2 '!AB100</f>
        <v>90.463219708315407</v>
      </c>
      <c r="AC100" s="11">
        <f>'Final Prices IND without CO2 '!AC100</f>
        <v>97.430787482803339</v>
      </c>
      <c r="AD100" s="11">
        <f>'Final Prices IND without CO2 '!AD100</f>
        <v>87.461577140699859</v>
      </c>
      <c r="AE100" s="11">
        <f>'Final Prices IND without CO2 '!AE100</f>
        <v>92.900772647215348</v>
      </c>
      <c r="AF100" s="11">
        <f>'Final Prices IND without CO2 '!AF100</f>
        <v>99.104524920047325</v>
      </c>
      <c r="AG100" s="11">
        <f>'Final Prices IND without CO2 '!AG100</f>
        <v>103.15893448936873</v>
      </c>
      <c r="AH100" s="11">
        <f>'Final Prices IND without CO2 '!AH100</f>
        <v>108.81327914052893</v>
      </c>
      <c r="AI100" s="11">
        <f>'Final Prices IND without CO2 '!AI100</f>
        <v>113.49586070159462</v>
      </c>
      <c r="AJ100" s="11">
        <f>'Final Prices IND without CO2 '!AJ100</f>
        <v>115.1300598310976</v>
      </c>
      <c r="AK100" s="11">
        <f>'Final Prices IND without CO2 '!AK100</f>
        <v>118.41291334516376</v>
      </c>
      <c r="AL100" s="11">
        <f>'Final Prices IND without CO2 '!AL100</f>
        <v>121.22240044409595</v>
      </c>
      <c r="AM100" s="11">
        <f>'Final Prices IND without CO2 '!AM100</f>
        <v>123.5710100884075</v>
      </c>
      <c r="AN100" s="11">
        <f>'Final Prices IND without CO2 '!AN100</f>
        <v>129.99050177433583</v>
      </c>
      <c r="AO100" s="11">
        <f>'Final Prices IND without CO2 '!AO100</f>
        <v>129.64963007590302</v>
      </c>
      <c r="AP100" s="11">
        <f>'Final Prices IND without CO2 '!AP100</f>
        <v>126.79671172807889</v>
      </c>
      <c r="AQ100" s="11">
        <f>'Final Prices IND without CO2 '!AQ100</f>
        <v>126.77773023048454</v>
      </c>
      <c r="AR100" s="11">
        <f>'Final Prices IND without CO2 '!AR100</f>
        <v>125.83202069159924</v>
      </c>
      <c r="AS100" s="11">
        <f>'Final Prices IND without CO2 '!AS100</f>
        <v>130.93748082025203</v>
      </c>
      <c r="AT100" s="11">
        <f>'Final Prices IND without CO2 '!AT100</f>
        <v>127.86058709320533</v>
      </c>
      <c r="AU100" s="11">
        <f>'Final Prices IND without CO2 '!AU100</f>
        <v>128.23881075498713</v>
      </c>
      <c r="AV100" s="11">
        <f>'Final Prices IND without CO2 '!AV100</f>
        <v>125.89301361146423</v>
      </c>
      <c r="AW100" s="11">
        <f>'Final Prices IND without CO2 '!AW100</f>
        <v>123.8299640175224</v>
      </c>
      <c r="AX100" s="11">
        <f>'Final Prices IND without CO2 '!AX100</f>
        <v>130.48861321427745</v>
      </c>
      <c r="AY100" s="11">
        <f>'Final Prices IND without CO2 '!AY100</f>
        <v>127.51635938969514</v>
      </c>
      <c r="AZ100" s="11">
        <f>'Final Prices IND without CO2 '!AZ100</f>
        <v>128.13856125925804</v>
      </c>
      <c r="BA100" s="11">
        <f>'Final Prices IND without CO2 '!BA100</f>
        <v>129.62654949877151</v>
      </c>
      <c r="BB100" s="11">
        <f>'Final Prices IND without CO2 '!BB100</f>
        <v>130.69294517814865</v>
      </c>
      <c r="BC100" s="11">
        <f>'Final Prices IND without CO2 '!BC100</f>
        <v>130.04826191907574</v>
      </c>
      <c r="BD100" s="11">
        <f>'Final Prices IND without CO2 '!BD100</f>
        <v>131.48999214228547</v>
      </c>
      <c r="BE100" s="11">
        <f>'Final Prices IND without CO2 '!BE100</f>
        <v>132.1366342554154</v>
      </c>
      <c r="BF100" s="11">
        <f>'Final Prices IND without CO2 '!BF100</f>
        <v>132.54404154196664</v>
      </c>
      <c r="BG100" s="11">
        <f>'Final Prices IND without CO2 '!BG100</f>
        <v>133.11954452657119</v>
      </c>
      <c r="BH100" s="11">
        <f>'Final Prices IND without CO2 '!BH100</f>
        <v>134.02667926146455</v>
      </c>
    </row>
    <row r="101" spans="1:60" x14ac:dyDescent="0.3">
      <c r="A101" s="9" t="s">
        <v>148</v>
      </c>
      <c r="B101" s="9" t="s">
        <v>102</v>
      </c>
      <c r="C101" s="9" t="s">
        <v>21</v>
      </c>
      <c r="D101" s="36" t="s">
        <v>78</v>
      </c>
      <c r="E101" s="36" t="s">
        <v>79</v>
      </c>
      <c r="F101" s="36" t="s">
        <v>90</v>
      </c>
      <c r="G101" s="36" t="s">
        <v>90</v>
      </c>
      <c r="H101" s="36" t="s">
        <v>80</v>
      </c>
      <c r="I101" s="9" t="s">
        <v>145</v>
      </c>
      <c r="J101" s="11">
        <f>'Final Prices IND without CO2 '!J101</f>
        <v>86.674466928484037</v>
      </c>
      <c r="K101" s="11">
        <f>'Final Prices IND without CO2 '!K101</f>
        <v>83.922012693295542</v>
      </c>
      <c r="L101" s="11">
        <f>'Final Prices IND without CO2 '!L101</f>
        <v>83.086812070591137</v>
      </c>
      <c r="M101" s="11">
        <f>'Final Prices IND without CO2 '!M101</f>
        <v>92.146140726563914</v>
      </c>
      <c r="N101" s="11">
        <f>'Final Prices IND without CO2 '!N101</f>
        <v>91.969837619069835</v>
      </c>
      <c r="O101" s="11">
        <f>'Final Prices IND without CO2 '!O101</f>
        <v>90.382619361410008</v>
      </c>
      <c r="P101" s="11">
        <f>'Final Prices IND without CO2 '!P101</f>
        <v>100.46041211756973</v>
      </c>
      <c r="Q101" s="11">
        <f>'Final Prices IND without CO2 '!Q101</f>
        <v>104.24855189667767</v>
      </c>
      <c r="R101" s="11">
        <f>'Final Prices IND without CO2 '!R101</f>
        <v>116.62287276582524</v>
      </c>
      <c r="S101" s="11">
        <f>'Final Prices IND without CO2 '!S101</f>
        <v>123.46305161064424</v>
      </c>
      <c r="T101" s="11">
        <f>'Final Prices IND without CO2 '!T101</f>
        <v>100.52619855793876</v>
      </c>
      <c r="U101" s="11">
        <f>'Final Prices IND without CO2 '!U101</f>
        <v>96.692776975585062</v>
      </c>
      <c r="V101" s="11">
        <f>'Final Prices IND without CO2 '!V101</f>
        <v>98.23774272310105</v>
      </c>
      <c r="W101" s="11">
        <f>'Final Prices IND without CO2 '!W101</f>
        <v>96.880015305866067</v>
      </c>
      <c r="X101" s="11">
        <f>'Final Prices IND without CO2 '!X101</f>
        <v>93.846773616715069</v>
      </c>
      <c r="Y101" s="11">
        <f>'Final Prices IND without CO2 '!Y101</f>
        <v>91.172284280579802</v>
      </c>
      <c r="Z101" s="11">
        <f>'Final Prices IND without CO2 '!Z101</f>
        <v>82.46291777451782</v>
      </c>
      <c r="AA101" s="11">
        <f>'Final Prices IND without CO2 '!AA101</f>
        <v>76.105377113326924</v>
      </c>
      <c r="AB101" s="11">
        <f>'Final Prices IND without CO2 '!AB101</f>
        <v>73.03253161780151</v>
      </c>
      <c r="AC101" s="11">
        <f>'Final Prices IND without CO2 '!AC101</f>
        <v>74.285986953904242</v>
      </c>
      <c r="AD101" s="11">
        <f>'Final Prices IND without CO2 '!AD101</f>
        <v>69.433615900825146</v>
      </c>
      <c r="AE101" s="11">
        <f>'Final Prices IND without CO2 '!AE101</f>
        <v>66.555978117002013</v>
      </c>
      <c r="AF101" s="11">
        <f>'Final Prices IND without CO2 '!AF101</f>
        <v>72.21127877697397</v>
      </c>
      <c r="AG101" s="11">
        <f>'Final Prices IND without CO2 '!AG101</f>
        <v>79.252110505175111</v>
      </c>
      <c r="AH101" s="11">
        <f>'Final Prices IND without CO2 '!AH101</f>
        <v>83.786879717805022</v>
      </c>
      <c r="AI101" s="11">
        <f>'Final Prices IND without CO2 '!AI101</f>
        <v>88.798635915339332</v>
      </c>
      <c r="AJ101" s="11">
        <f>'Final Prices IND without CO2 '!AJ101</f>
        <v>99.637194872746107</v>
      </c>
      <c r="AK101" s="11">
        <f>'Final Prices IND without CO2 '!AK101</f>
        <v>107.08241500923253</v>
      </c>
      <c r="AL101" s="11">
        <f>'Final Prices IND without CO2 '!AL101</f>
        <v>111.15591661507187</v>
      </c>
      <c r="AM101" s="11">
        <f>'Final Prices IND without CO2 '!AM101</f>
        <v>115.19316089410357</v>
      </c>
      <c r="AN101" s="11">
        <f>'Final Prices IND without CO2 '!AN101</f>
        <v>109.63120106967946</v>
      </c>
      <c r="AO101" s="11">
        <f>'Final Prices IND without CO2 '!AO101</f>
        <v>109.16419107435671</v>
      </c>
      <c r="AP101" s="11">
        <f>'Final Prices IND without CO2 '!AP101</f>
        <v>108.61455129828512</v>
      </c>
      <c r="AQ101" s="11">
        <f>'Final Prices IND without CO2 '!AQ101</f>
        <v>109.38439253628856</v>
      </c>
      <c r="AR101" s="11">
        <f>'Final Prices IND without CO2 '!AR101</f>
        <v>110.83814363253353</v>
      </c>
      <c r="AS101" s="11">
        <f>'Final Prices IND without CO2 '!AS101</f>
        <v>110.65509441859197</v>
      </c>
      <c r="AT101" s="11">
        <f>'Final Prices IND without CO2 '!AT101</f>
        <v>110.76434279865951</v>
      </c>
      <c r="AU101" s="11">
        <f>'Final Prices IND without CO2 '!AU101</f>
        <v>113.00583958090019</v>
      </c>
      <c r="AV101" s="11">
        <f>'Final Prices IND without CO2 '!AV101</f>
        <v>110.30126397552772</v>
      </c>
      <c r="AW101" s="11">
        <f>'Final Prices IND without CO2 '!AW101</f>
        <v>109.49916041001295</v>
      </c>
      <c r="AX101" s="11">
        <f>'Final Prices IND without CO2 '!AX101</f>
        <v>115.53619900288868</v>
      </c>
      <c r="AY101" s="11">
        <f>'Final Prices IND without CO2 '!AY101</f>
        <v>113.63247112486897</v>
      </c>
      <c r="AZ101" s="11">
        <f>'Final Prices IND without CO2 '!AZ101</f>
        <v>114.34144625342924</v>
      </c>
      <c r="BA101" s="11">
        <f>'Final Prices IND without CO2 '!BA101</f>
        <v>116.32621073454311</v>
      </c>
      <c r="BB101" s="11">
        <f>'Final Prices IND without CO2 '!BB101</f>
        <v>117.6049018750291</v>
      </c>
      <c r="BC101" s="11">
        <f>'Final Prices IND without CO2 '!BC101</f>
        <v>117.53758940433841</v>
      </c>
      <c r="BD101" s="11">
        <f>'Final Prices IND without CO2 '!BD101</f>
        <v>119.2106315326032</v>
      </c>
      <c r="BE101" s="11">
        <f>'Final Prices IND without CO2 '!BE101</f>
        <v>120.2890807284316</v>
      </c>
      <c r="BF101" s="11">
        <f>'Final Prices IND without CO2 '!BF101</f>
        <v>121.05312374859432</v>
      </c>
      <c r="BG101" s="11">
        <f>'Final Prices IND without CO2 '!BG101</f>
        <v>122.03344597916634</v>
      </c>
      <c r="BH101" s="11">
        <f>'Final Prices IND without CO2 '!BH101</f>
        <v>123.27503588832087</v>
      </c>
    </row>
    <row r="102" spans="1:60" x14ac:dyDescent="0.3">
      <c r="A102" s="9" t="s">
        <v>148</v>
      </c>
      <c r="B102" s="9" t="s">
        <v>102</v>
      </c>
      <c r="C102" s="9" t="s">
        <v>23</v>
      </c>
      <c r="D102" s="36" t="s">
        <v>78</v>
      </c>
      <c r="E102" s="36" t="s">
        <v>79</v>
      </c>
      <c r="F102" s="36" t="s">
        <v>90</v>
      </c>
      <c r="G102" s="36" t="s">
        <v>90</v>
      </c>
      <c r="H102" s="36" t="s">
        <v>80</v>
      </c>
      <c r="I102" s="9" t="s">
        <v>145</v>
      </c>
      <c r="J102" s="11">
        <f>'Final Prices IND without CO2 '!J102</f>
        <v>130.81256319015401</v>
      </c>
      <c r="K102" s="11">
        <f>'Final Prices IND without CO2 '!K102</f>
        <v>158.25657537454984</v>
      </c>
      <c r="L102" s="11">
        <f>'Final Prices IND without CO2 '!L102</f>
        <v>154.45531157706111</v>
      </c>
      <c r="M102" s="11">
        <f>'Final Prices IND without CO2 '!M102</f>
        <v>162.96487606613337</v>
      </c>
      <c r="N102" s="11">
        <f>'Final Prices IND without CO2 '!N102</f>
        <v>159.43308802697808</v>
      </c>
      <c r="O102" s="11">
        <f>'Final Prices IND without CO2 '!O102</f>
        <v>168.33210053847432</v>
      </c>
      <c r="P102" s="11">
        <f>'Final Prices IND without CO2 '!P102</f>
        <v>196.72436901558851</v>
      </c>
      <c r="Q102" s="11">
        <f>'Final Prices IND without CO2 '!Q102</f>
        <v>200.14675229578037</v>
      </c>
      <c r="R102" s="11">
        <f>'Final Prices IND without CO2 '!R102</f>
        <v>162.17155148073064</v>
      </c>
      <c r="S102" s="11">
        <f>'Final Prices IND without CO2 '!S102</f>
        <v>162.57220613659521</v>
      </c>
      <c r="T102" s="11">
        <f>'Final Prices IND without CO2 '!T102</f>
        <v>165.77162994241428</v>
      </c>
      <c r="U102" s="11">
        <f>'Final Prices IND without CO2 '!U102</f>
        <v>167.7426316195012</v>
      </c>
      <c r="V102" s="11">
        <f>'Final Prices IND without CO2 '!V102</f>
        <v>181.2837556438227</v>
      </c>
      <c r="W102" s="11">
        <f>'Final Prices IND without CO2 '!W102</f>
        <v>183.09502777365216</v>
      </c>
      <c r="X102" s="11">
        <f>'Final Prices IND without CO2 '!X102</f>
        <v>180.95029701268959</v>
      </c>
      <c r="Y102" s="11">
        <f>'Final Prices IND without CO2 '!Y102</f>
        <v>172.84666655445426</v>
      </c>
      <c r="Z102" s="11">
        <f>'Final Prices IND without CO2 '!Z102</f>
        <v>170.27517318378358</v>
      </c>
      <c r="AA102" s="11">
        <f>'Final Prices IND without CO2 '!AA102</f>
        <v>162.3166948941506</v>
      </c>
      <c r="AB102" s="11">
        <f>'Final Prices IND without CO2 '!AB102</f>
        <v>176.01516880247758</v>
      </c>
      <c r="AC102" s="11">
        <f>'Final Prices IND without CO2 '!AC102</f>
        <v>170.84907024867596</v>
      </c>
      <c r="AD102" s="11">
        <f>'Final Prices IND without CO2 '!AD102</f>
        <v>153.20997022807319</v>
      </c>
      <c r="AE102" s="11">
        <f>'Final Prices IND without CO2 '!AE102</f>
        <v>150.29836151823068</v>
      </c>
      <c r="AF102" s="11">
        <f>'Final Prices IND without CO2 '!AF102</f>
        <v>156.19364998203656</v>
      </c>
      <c r="AG102" s="11">
        <f>'Final Prices IND without CO2 '!AG102</f>
        <v>167.38565460532971</v>
      </c>
      <c r="AH102" s="11">
        <f>'Final Prices IND without CO2 '!AH102</f>
        <v>178.96228275017225</v>
      </c>
      <c r="AI102" s="11">
        <f>'Final Prices IND without CO2 '!AI102</f>
        <v>185.9059726054312</v>
      </c>
      <c r="AJ102" s="11">
        <f>'Final Prices IND without CO2 '!AJ102</f>
        <v>195.43995089752349</v>
      </c>
      <c r="AK102" s="11">
        <f>'Final Prices IND without CO2 '!AK102</f>
        <v>204.17153127384057</v>
      </c>
      <c r="AL102" s="11">
        <f>'Final Prices IND without CO2 '!AL102</f>
        <v>212.54229237388139</v>
      </c>
      <c r="AM102" s="11">
        <f>'Final Prices IND without CO2 '!AM102</f>
        <v>220.69003017494728</v>
      </c>
      <c r="AN102" s="11">
        <f>'Final Prices IND without CO2 '!AN102</f>
        <v>223.29146481251368</v>
      </c>
      <c r="AO102" s="11">
        <f>'Final Prices IND without CO2 '!AO102</f>
        <v>224.96866090116953</v>
      </c>
      <c r="AP102" s="11">
        <f>'Final Prices IND without CO2 '!AP102</f>
        <v>228.37246611052743</v>
      </c>
      <c r="AQ102" s="11">
        <f>'Final Prices IND without CO2 '!AQ102</f>
        <v>231.8124116735533</v>
      </c>
      <c r="AR102" s="11">
        <f>'Final Prices IND without CO2 '!AR102</f>
        <v>236.5170995181891</v>
      </c>
      <c r="AS102" s="11">
        <f>'Final Prices IND without CO2 '!AS102</f>
        <v>240.85476026436993</v>
      </c>
      <c r="AT102" s="11">
        <f>'Final Prices IND without CO2 '!AT102</f>
        <v>247.17023972331017</v>
      </c>
      <c r="AU102" s="11">
        <f>'Final Prices IND without CO2 '!AU102</f>
        <v>260.62524311643188</v>
      </c>
      <c r="AV102" s="11">
        <f>'Final Prices IND without CO2 '!AV102</f>
        <v>260.29931509343533</v>
      </c>
      <c r="AW102" s="11">
        <f>'Final Prices IND without CO2 '!AW102</f>
        <v>257.31653044194206</v>
      </c>
      <c r="AX102" s="11">
        <f>'Final Prices IND without CO2 '!AX102</f>
        <v>267.86628189838876</v>
      </c>
      <c r="AY102" s="11">
        <f>'Final Prices IND without CO2 '!AY102</f>
        <v>270.0805335574014</v>
      </c>
      <c r="AZ102" s="11">
        <f>'Final Prices IND without CO2 '!AZ102</f>
        <v>271.18084512758833</v>
      </c>
      <c r="BA102" s="11">
        <f>'Final Prices IND without CO2 '!BA102</f>
        <v>275.70682017888066</v>
      </c>
      <c r="BB102" s="11">
        <f>'Final Prices IND without CO2 '!BB102</f>
        <v>280.4587450517638</v>
      </c>
      <c r="BC102" s="11">
        <f>'Final Prices IND without CO2 '!BC102</f>
        <v>282.30200904127287</v>
      </c>
      <c r="BD102" s="11">
        <f>'Final Prices IND without CO2 '!BD102</f>
        <v>286.06204585895648</v>
      </c>
      <c r="BE102" s="11">
        <f>'Final Prices IND without CO2 '!BE102</f>
        <v>290.04937014923144</v>
      </c>
      <c r="BF102" s="11">
        <f>'Final Prices IND without CO2 '!BF102</f>
        <v>293.20231828038959</v>
      </c>
      <c r="BG102" s="11">
        <f>'Final Prices IND without CO2 '!BG102</f>
        <v>296.38524994588624</v>
      </c>
      <c r="BH102" s="11">
        <f>'Final Prices IND without CO2 '!BH102</f>
        <v>300.19222492434528</v>
      </c>
    </row>
    <row r="103" spans="1:60" x14ac:dyDescent="0.3">
      <c r="A103" s="9" t="s">
        <v>148</v>
      </c>
      <c r="B103" s="9" t="s">
        <v>102</v>
      </c>
      <c r="C103" s="9" t="s">
        <v>25</v>
      </c>
      <c r="D103" s="36" t="s">
        <v>78</v>
      </c>
      <c r="E103" s="36" t="s">
        <v>79</v>
      </c>
      <c r="F103" s="36" t="s">
        <v>90</v>
      </c>
      <c r="G103" s="36" t="s">
        <v>90</v>
      </c>
      <c r="H103" s="36" t="s">
        <v>80</v>
      </c>
      <c r="I103" s="9" t="s">
        <v>145</v>
      </c>
      <c r="J103" s="11">
        <f>'Final Prices IND without CO2 '!J103</f>
        <v>81.985138717108086</v>
      </c>
      <c r="K103" s="11">
        <f>'Final Prices IND without CO2 '!K103</f>
        <v>76.073849701592991</v>
      </c>
      <c r="L103" s="11">
        <f>'Final Prices IND without CO2 '!L103</f>
        <v>77.967840794505577</v>
      </c>
      <c r="M103" s="11">
        <f>'Final Prices IND without CO2 '!M103</f>
        <v>79.340259407766524</v>
      </c>
      <c r="N103" s="11">
        <f>'Final Prices IND without CO2 '!N103</f>
        <v>79.726476767893985</v>
      </c>
      <c r="O103" s="11">
        <f>'Final Prices IND without CO2 '!O103</f>
        <v>82.491871162633373</v>
      </c>
      <c r="P103" s="11">
        <f>'Final Prices IND without CO2 '!P103</f>
        <v>84.077960001766741</v>
      </c>
      <c r="Q103" s="11">
        <f>'Final Prices IND without CO2 '!Q103</f>
        <v>85.836736058073143</v>
      </c>
      <c r="R103" s="11">
        <f>'Final Prices IND without CO2 '!R103</f>
        <v>96.203178421968502</v>
      </c>
      <c r="S103" s="11">
        <f>'Final Prices IND without CO2 '!S103</f>
        <v>111.65294971449904</v>
      </c>
      <c r="T103" s="11">
        <f>'Final Prices IND without CO2 '!T103</f>
        <v>97.275635731864739</v>
      </c>
      <c r="U103" s="11">
        <f>'Final Prices IND without CO2 '!U103</f>
        <v>91.165428972779821</v>
      </c>
      <c r="V103" s="11">
        <f>'Final Prices IND without CO2 '!V103</f>
        <v>90.998677769257341</v>
      </c>
      <c r="W103" s="11">
        <f>'Final Prices IND without CO2 '!W103</f>
        <v>82.705602674782426</v>
      </c>
      <c r="X103" s="11">
        <f>'Final Prices IND without CO2 '!X103</f>
        <v>76.255344632235705</v>
      </c>
      <c r="Y103" s="11">
        <f>'Final Prices IND without CO2 '!Y103</f>
        <v>65.969283597729202</v>
      </c>
      <c r="Z103" s="11">
        <f>'Final Prices IND without CO2 '!Z103</f>
        <v>63.133488781508952</v>
      </c>
      <c r="AA103" s="11">
        <f>'Final Prices IND without CO2 '!AA103</f>
        <v>70.998505499284207</v>
      </c>
      <c r="AB103" s="11">
        <f>'Final Prices IND without CO2 '!AB103</f>
        <v>88.756533409505067</v>
      </c>
      <c r="AC103" s="11">
        <f>'Final Prices IND without CO2 '!AC103</f>
        <v>82.492219463837756</v>
      </c>
      <c r="AD103" s="11">
        <f>'Final Prices IND without CO2 '!AD103</f>
        <v>75.996500618672513</v>
      </c>
      <c r="AE103" s="11">
        <f>'Final Prices IND without CO2 '!AE103</f>
        <v>71.100416703246097</v>
      </c>
      <c r="AF103" s="11">
        <f>'Final Prices IND without CO2 '!AF103</f>
        <v>79.086333124047812</v>
      </c>
      <c r="AG103" s="11">
        <f>'Final Prices IND without CO2 '!AG103</f>
        <v>88.410793127172994</v>
      </c>
      <c r="AH103" s="11">
        <f>'Final Prices IND without CO2 '!AH103</f>
        <v>95.281787996398734</v>
      </c>
      <c r="AI103" s="11">
        <f>'Final Prices IND without CO2 '!AI103</f>
        <v>101.73357251968694</v>
      </c>
      <c r="AJ103" s="11">
        <f>'Final Prices IND without CO2 '!AJ103</f>
        <v>108.08237385457649</v>
      </c>
      <c r="AK103" s="11">
        <f>'Final Prices IND without CO2 '!AK103</f>
        <v>113.26736877978392</v>
      </c>
      <c r="AL103" s="11">
        <f>'Final Prices IND without CO2 '!AL103</f>
        <v>117.70920017410586</v>
      </c>
      <c r="AM103" s="11">
        <f>'Final Prices IND without CO2 '!AM103</f>
        <v>121.21595511227648</v>
      </c>
      <c r="AN103" s="11">
        <f>'Final Prices IND without CO2 '!AN103</f>
        <v>122.30174952762434</v>
      </c>
      <c r="AO103" s="11">
        <f>'Final Prices IND without CO2 '!AO103</f>
        <v>122.14071439703766</v>
      </c>
      <c r="AP103" s="11">
        <f>'Final Prices IND without CO2 '!AP103</f>
        <v>123.02103840142152</v>
      </c>
      <c r="AQ103" s="11">
        <f>'Final Prices IND without CO2 '!AQ103</f>
        <v>122.93382738182881</v>
      </c>
      <c r="AR103" s="11">
        <f>'Final Prices IND without CO2 '!AR103</f>
        <v>125.35549119958922</v>
      </c>
      <c r="AS103" s="11">
        <f>'Final Prices IND without CO2 '!AS103</f>
        <v>126.84948775247177</v>
      </c>
      <c r="AT103" s="11">
        <f>'Final Prices IND without CO2 '!AT103</f>
        <v>126.7592337680334</v>
      </c>
      <c r="AU103" s="11">
        <f>'Final Prices IND without CO2 '!AU103</f>
        <v>129.81468328665093</v>
      </c>
      <c r="AV103" s="11">
        <f>'Final Prices IND without CO2 '!AV103</f>
        <v>127.67259908705256</v>
      </c>
      <c r="AW103" s="11">
        <f>'Final Prices IND without CO2 '!AW103</f>
        <v>126.99440745351384</v>
      </c>
      <c r="AX103" s="11">
        <f>'Final Prices IND without CO2 '!AX103</f>
        <v>129.98172609611223</v>
      </c>
      <c r="AY103" s="11">
        <f>'Final Prices IND without CO2 '!AY103</f>
        <v>129.33194258517881</v>
      </c>
      <c r="AZ103" s="11">
        <f>'Final Prices IND without CO2 '!AZ103</f>
        <v>129.16216538353626</v>
      </c>
      <c r="BA103" s="11">
        <f>'Final Prices IND without CO2 '!BA103</f>
        <v>130.22356843846853</v>
      </c>
      <c r="BB103" s="11">
        <f>'Final Prices IND without CO2 '!BB103</f>
        <v>130.83039036856212</v>
      </c>
      <c r="BC103" s="11">
        <f>'Final Prices IND without CO2 '!BC103</f>
        <v>130.68264489382847</v>
      </c>
      <c r="BD103" s="11">
        <f>'Final Prices IND without CO2 '!BD103</f>
        <v>131.35703121461245</v>
      </c>
      <c r="BE103" s="11">
        <f>'Final Prices IND without CO2 '!BE103</f>
        <v>131.90580249505524</v>
      </c>
      <c r="BF103" s="11">
        <f>'Final Prices IND without CO2 '!BF103</f>
        <v>132.16722016987251</v>
      </c>
      <c r="BG103" s="11">
        <f>'Final Prices IND without CO2 '!BG103</f>
        <v>132.5576629895404</v>
      </c>
      <c r="BH103" s="11">
        <f>'Final Prices IND without CO2 '!BH103</f>
        <v>133.102139896587</v>
      </c>
    </row>
    <row r="104" spans="1:60" x14ac:dyDescent="0.3">
      <c r="A104" s="9" t="s">
        <v>148</v>
      </c>
      <c r="B104" s="9" t="s">
        <v>102</v>
      </c>
      <c r="C104" s="9" t="s">
        <v>27</v>
      </c>
      <c r="D104" s="36" t="s">
        <v>78</v>
      </c>
      <c r="E104" s="36" t="s">
        <v>79</v>
      </c>
      <c r="F104" s="36" t="s">
        <v>90</v>
      </c>
      <c r="G104" s="36" t="s">
        <v>90</v>
      </c>
      <c r="H104" s="36" t="s">
        <v>80</v>
      </c>
      <c r="I104" s="9" t="s">
        <v>145</v>
      </c>
      <c r="J104" s="11">
        <f>'Final Prices IND without CO2 '!J104</f>
        <v>84.005440826151045</v>
      </c>
      <c r="K104" s="11">
        <f>'Final Prices IND without CO2 '!K104</f>
        <v>85.338960164117935</v>
      </c>
      <c r="L104" s="11">
        <f>'Final Prices IND without CO2 '!L104</f>
        <v>86.166027222395542</v>
      </c>
      <c r="M104" s="11">
        <f>'Final Prices IND without CO2 '!M104</f>
        <v>88.001489921128368</v>
      </c>
      <c r="N104" s="11">
        <f>'Final Prices IND without CO2 '!N104</f>
        <v>90.652138895655341</v>
      </c>
      <c r="O104" s="11">
        <f>'Final Prices IND without CO2 '!O104</f>
        <v>92.982418236700482</v>
      </c>
      <c r="P104" s="11">
        <f>'Final Prices IND without CO2 '!P104</f>
        <v>97.911472096698162</v>
      </c>
      <c r="Q104" s="11">
        <f>'Final Prices IND without CO2 '!Q104</f>
        <v>102.9090702795131</v>
      </c>
      <c r="R104" s="11">
        <f>'Final Prices IND without CO2 '!R104</f>
        <v>103.54481033734038</v>
      </c>
      <c r="S104" s="11">
        <f>'Final Prices IND without CO2 '!S104</f>
        <v>112.34604497206779</v>
      </c>
      <c r="T104" s="11">
        <f>'Final Prices IND without CO2 '!T104</f>
        <v>97.425927192521414</v>
      </c>
      <c r="U104" s="11">
        <f>'Final Prices IND without CO2 '!U104</f>
        <v>92.482024543215005</v>
      </c>
      <c r="V104" s="11">
        <f>'Final Prices IND without CO2 '!V104</f>
        <v>90.318513916057114</v>
      </c>
      <c r="W104" s="11">
        <f>'Final Prices IND without CO2 '!W104</f>
        <v>87.902862791669108</v>
      </c>
      <c r="X104" s="11">
        <f>'Final Prices IND without CO2 '!X104</f>
        <v>91.149818482604445</v>
      </c>
      <c r="Y104" s="11">
        <f>'Final Prices IND without CO2 '!Y104</f>
        <v>82.15618871517691</v>
      </c>
      <c r="Z104" s="11">
        <f>'Final Prices IND without CO2 '!Z104</f>
        <v>78.141972616770559</v>
      </c>
      <c r="AA104" s="11">
        <f>'Final Prices IND without CO2 '!AA104</f>
        <v>77.56286107854757</v>
      </c>
      <c r="AB104" s="11">
        <f>'Final Prices IND without CO2 '!AB104</f>
        <v>96.962754669875594</v>
      </c>
      <c r="AC104" s="11">
        <f>'Final Prices IND without CO2 '!AC104</f>
        <v>90.119256924347695</v>
      </c>
      <c r="AD104" s="11">
        <f>'Final Prices IND without CO2 '!AD104</f>
        <v>83.022959124136463</v>
      </c>
      <c r="AE104" s="11">
        <f>'Final Prices IND without CO2 '!AE104</f>
        <v>77.674194753808152</v>
      </c>
      <c r="AF104" s="11">
        <f>'Final Prices IND without CO2 '!AF104</f>
        <v>86.398470308281333</v>
      </c>
      <c r="AG104" s="11">
        <f>'Final Prices IND without CO2 '!AG104</f>
        <v>96.585048050571459</v>
      </c>
      <c r="AH104" s="11">
        <f>'Final Prices IND without CO2 '!AH104</f>
        <v>104.09131901733909</v>
      </c>
      <c r="AI104" s="11">
        <f>'Final Prices IND without CO2 '!AI104</f>
        <v>111.1396204311424</v>
      </c>
      <c r="AJ104" s="11">
        <f>'Final Prices IND without CO2 '!AJ104</f>
        <v>118.07541707207731</v>
      </c>
      <c r="AK104" s="11">
        <f>'Final Prices IND without CO2 '!AK104</f>
        <v>123.73980448768134</v>
      </c>
      <c r="AL104" s="11">
        <f>'Final Prices IND without CO2 '!AL104</f>
        <v>128.59231721241181</v>
      </c>
      <c r="AM104" s="11">
        <f>'Final Prices IND without CO2 '!AM104</f>
        <v>132.42329850128669</v>
      </c>
      <c r="AN104" s="11">
        <f>'Final Prices IND without CO2 '!AN104</f>
        <v>133.60948292594813</v>
      </c>
      <c r="AO104" s="11">
        <f>'Final Prices IND without CO2 '!AO104</f>
        <v>133.43355886424254</v>
      </c>
      <c r="AP104" s="11">
        <f>'Final Prices IND without CO2 '!AP104</f>
        <v>134.3952755648402</v>
      </c>
      <c r="AQ104" s="11">
        <f>'Final Prices IND without CO2 '!AQ104</f>
        <v>134.30000121857589</v>
      </c>
      <c r="AR104" s="11">
        <f>'Final Prices IND without CO2 '!AR104</f>
        <v>136.94556640273021</v>
      </c>
      <c r="AS104" s="11">
        <f>'Final Prices IND without CO2 '!AS104</f>
        <v>138.57769437877931</v>
      </c>
      <c r="AT104" s="11">
        <f>'Final Prices IND without CO2 '!AT104</f>
        <v>138.47909572226465</v>
      </c>
      <c r="AU104" s="11">
        <f>'Final Prices IND without CO2 '!AU104</f>
        <v>141.81704494920206</v>
      </c>
      <c r="AV104" s="11">
        <f>'Final Prices IND without CO2 '!AV104</f>
        <v>139.47690866008432</v>
      </c>
      <c r="AW104" s="11">
        <f>'Final Prices IND without CO2 '!AW104</f>
        <v>138.73601301605802</v>
      </c>
      <c r="AX104" s="11">
        <f>'Final Prices IND without CO2 '!AX104</f>
        <v>141.99953214570436</v>
      </c>
      <c r="AY104" s="11">
        <f>'Final Prices IND without CO2 '!AY104</f>
        <v>141.28967117278341</v>
      </c>
      <c r="AZ104" s="11">
        <f>'Final Prices IND without CO2 '!AZ104</f>
        <v>141.1041967686013</v>
      </c>
      <c r="BA104" s="11">
        <f>'Final Prices IND without CO2 '!BA104</f>
        <v>142.26373466477412</v>
      </c>
      <c r="BB104" s="11">
        <f>'Final Prices IND without CO2 '!BB104</f>
        <v>142.92666192968295</v>
      </c>
      <c r="BC104" s="11">
        <f>'Final Prices IND without CO2 '!BC104</f>
        <v>142.76525625429355</v>
      </c>
      <c r="BD104" s="11">
        <f>'Final Prices IND without CO2 '!BD104</f>
        <v>143.50199475525756</v>
      </c>
      <c r="BE104" s="11">
        <f>'Final Prices IND without CO2 '!BE104</f>
        <v>144.10150414337136</v>
      </c>
      <c r="BF104" s="11">
        <f>'Final Prices IND without CO2 '!BF104</f>
        <v>144.38709188430664</v>
      </c>
      <c r="BG104" s="11">
        <f>'Final Prices IND without CO2 '!BG104</f>
        <v>144.81363413288</v>
      </c>
      <c r="BH104" s="11">
        <f>'Final Prices IND without CO2 '!BH104</f>
        <v>145.40845209988845</v>
      </c>
    </row>
    <row r="105" spans="1:60" x14ac:dyDescent="0.3">
      <c r="A105" s="9" t="s">
        <v>148</v>
      </c>
      <c r="B105" s="9" t="s">
        <v>102</v>
      </c>
      <c r="C105" s="9" t="s">
        <v>29</v>
      </c>
      <c r="D105" s="36" t="s">
        <v>78</v>
      </c>
      <c r="E105" s="36" t="s">
        <v>79</v>
      </c>
      <c r="F105" s="36" t="s">
        <v>90</v>
      </c>
      <c r="G105" s="36" t="s">
        <v>90</v>
      </c>
      <c r="H105" s="36" t="s">
        <v>80</v>
      </c>
      <c r="I105" s="9" t="s">
        <v>145</v>
      </c>
      <c r="J105" s="11">
        <f>'Final Prices IND without CO2 '!J105</f>
        <v>55.514965468331624</v>
      </c>
      <c r="K105" s="11">
        <f>'Final Prices IND without CO2 '!K105</f>
        <v>60.274387669805307</v>
      </c>
      <c r="L105" s="11">
        <f>'Final Prices IND without CO2 '!L105</f>
        <v>64.111845391234041</v>
      </c>
      <c r="M105" s="11">
        <f>'Final Prices IND without CO2 '!M105</f>
        <v>69.971715220658226</v>
      </c>
      <c r="N105" s="11">
        <f>'Final Prices IND without CO2 '!N105</f>
        <v>67.679004367186053</v>
      </c>
      <c r="O105" s="11">
        <f>'Final Prices IND without CO2 '!O105</f>
        <v>68.348845860365657</v>
      </c>
      <c r="P105" s="11">
        <f>'Final Prices IND without CO2 '!P105</f>
        <v>68.097677188379251</v>
      </c>
      <c r="Q105" s="11">
        <f>'Final Prices IND without CO2 '!Q105</f>
        <v>66.56719251251225</v>
      </c>
      <c r="R105" s="11">
        <f>'Final Prices IND without CO2 '!R105</f>
        <v>80.418092399641267</v>
      </c>
      <c r="S105" s="11">
        <f>'Final Prices IND without CO2 '!S105</f>
        <v>100.63820360606766</v>
      </c>
      <c r="T105" s="11">
        <f>'Final Prices IND without CO2 '!T105</f>
        <v>95.206129497871856</v>
      </c>
      <c r="U105" s="11">
        <f>'Final Prices IND without CO2 '!U105</f>
        <v>90.630180898257763</v>
      </c>
      <c r="V105" s="11">
        <f>'Final Prices IND without CO2 '!V105</f>
        <v>90.547890939111056</v>
      </c>
      <c r="W105" s="11">
        <f>'Final Prices IND without CO2 '!W105</f>
        <v>83.213105576356767</v>
      </c>
      <c r="X105" s="11">
        <f>'Final Prices IND without CO2 '!X105</f>
        <v>75.73452509826835</v>
      </c>
      <c r="Y105" s="11">
        <f>'Final Prices IND without CO2 '!Y105</f>
        <v>82.05766664790616</v>
      </c>
      <c r="Z105" s="11">
        <f>'Final Prices IND without CO2 '!Z105</f>
        <v>79.70802959862894</v>
      </c>
      <c r="AA105" s="11">
        <f>'Final Prices IND without CO2 '!AA105</f>
        <v>78.984772737776836</v>
      </c>
      <c r="AB105" s="11">
        <f>'Final Prices IND without CO2 '!AB105</f>
        <v>100.00535923780848</v>
      </c>
      <c r="AC105" s="11">
        <f>'Final Prices IND without CO2 '!AC105</f>
        <v>91.355273046563724</v>
      </c>
      <c r="AD105" s="11">
        <f>'Final Prices IND without CO2 '!AD105</f>
        <v>92.239664662099131</v>
      </c>
      <c r="AE105" s="11">
        <f>'Final Prices IND without CO2 '!AE105</f>
        <v>83.035354463398761</v>
      </c>
      <c r="AF105" s="11">
        <f>'Final Prices IND without CO2 '!AF105</f>
        <v>89.647137364221294</v>
      </c>
      <c r="AG105" s="11">
        <f>'Final Prices IND without CO2 '!AG105</f>
        <v>99.224859172587358</v>
      </c>
      <c r="AH105" s="11">
        <f>'Final Prices IND without CO2 '!AH105</f>
        <v>107.41033322193904</v>
      </c>
      <c r="AI105" s="11">
        <f>'Final Prices IND without CO2 '!AI105</f>
        <v>115.46016099897047</v>
      </c>
      <c r="AJ105" s="11">
        <f>'Final Prices IND without CO2 '!AJ105</f>
        <v>122.77576497655477</v>
      </c>
      <c r="AK105" s="11">
        <f>'Final Prices IND without CO2 '!AK105</f>
        <v>128.98947889463744</v>
      </c>
      <c r="AL105" s="11">
        <f>'Final Prices IND without CO2 '!AL105</f>
        <v>133.82935388535159</v>
      </c>
      <c r="AM105" s="11">
        <f>'Final Prices IND without CO2 '!AM105</f>
        <v>138.37225109966533</v>
      </c>
      <c r="AN105" s="11">
        <f>'Final Prices IND without CO2 '!AN105</f>
        <v>139.66586060081585</v>
      </c>
      <c r="AO105" s="11">
        <f>'Final Prices IND without CO2 '!AO105</f>
        <v>139.22682523882074</v>
      </c>
      <c r="AP105" s="11">
        <f>'Final Prices IND without CO2 '!AP105</f>
        <v>138.82675546814491</v>
      </c>
      <c r="AQ105" s="11">
        <f>'Final Prices IND without CO2 '!AQ105</f>
        <v>135.83935742166955</v>
      </c>
      <c r="AR105" s="11">
        <f>'Final Prices IND without CO2 '!AR105</f>
        <v>135.92202796552166</v>
      </c>
      <c r="AS105" s="11">
        <f>'Final Prices IND without CO2 '!AS105</f>
        <v>135.72820234552208</v>
      </c>
      <c r="AT105" s="11">
        <f>'Final Prices IND without CO2 '!AT105</f>
        <v>134.16955242584723</v>
      </c>
      <c r="AU105" s="11">
        <f>'Final Prices IND without CO2 '!AU105</f>
        <v>133.65241164074746</v>
      </c>
      <c r="AV105" s="11">
        <f>'Final Prices IND without CO2 '!AV105</f>
        <v>133.00113078786347</v>
      </c>
      <c r="AW105" s="11">
        <f>'Final Prices IND without CO2 '!AW105</f>
        <v>130.34176165819451</v>
      </c>
      <c r="AX105" s="11">
        <f>'Final Prices IND without CO2 '!AX105</f>
        <v>129.14622148036733</v>
      </c>
      <c r="AY105" s="11">
        <f>'Final Prices IND without CO2 '!AY105</f>
        <v>128.05502203655033</v>
      </c>
      <c r="AZ105" s="11">
        <f>'Final Prices IND without CO2 '!AZ105</f>
        <v>126.3244029659777</v>
      </c>
      <c r="BA105" s="11">
        <f>'Final Prices IND without CO2 '!BA105</f>
        <v>124.68164920616618</v>
      </c>
      <c r="BB105" s="11">
        <f>'Final Prices IND without CO2 '!BB105</f>
        <v>123.46719844391737</v>
      </c>
      <c r="BC105" s="11">
        <f>'Final Prices IND without CO2 '!BC105</f>
        <v>121.91547315561047</v>
      </c>
      <c r="BD105" s="11">
        <f>'Final Prices IND without CO2 '!BD105</f>
        <v>120.34785847646253</v>
      </c>
      <c r="BE105" s="11">
        <f>'Final Prices IND without CO2 '!BE105</f>
        <v>118.9315369407509</v>
      </c>
      <c r="BF105" s="11">
        <f>'Final Prices IND without CO2 '!BF105</f>
        <v>117.48287389509551</v>
      </c>
      <c r="BG105" s="11">
        <f>'Final Prices IND without CO2 '!BG105</f>
        <v>115.94321258861646</v>
      </c>
      <c r="BH105" s="11">
        <f>'Final Prices IND without CO2 '!BH105</f>
        <v>114.48133929670075</v>
      </c>
    </row>
    <row r="106" spans="1:60" x14ac:dyDescent="0.3">
      <c r="A106" s="9" t="s">
        <v>148</v>
      </c>
      <c r="B106" s="9" t="s">
        <v>102</v>
      </c>
      <c r="C106" s="9" t="s">
        <v>31</v>
      </c>
      <c r="D106" s="36" t="s">
        <v>78</v>
      </c>
      <c r="E106" s="36" t="s">
        <v>79</v>
      </c>
      <c r="F106" s="36" t="s">
        <v>90</v>
      </c>
      <c r="G106" s="36" t="s">
        <v>90</v>
      </c>
      <c r="H106" s="36" t="s">
        <v>80</v>
      </c>
      <c r="I106" s="9" t="s">
        <v>145</v>
      </c>
      <c r="J106" s="11">
        <f>'Final Prices IND without CO2 '!J106</f>
        <v>100.91110264070988</v>
      </c>
      <c r="K106" s="11">
        <f>'Final Prices IND without CO2 '!K106</f>
        <v>97.859658927400346</v>
      </c>
      <c r="L106" s="11">
        <f>'Final Prices IND without CO2 '!L106</f>
        <v>93.225164423241736</v>
      </c>
      <c r="M106" s="11">
        <f>'Final Prices IND without CO2 '!M106</f>
        <v>91.256193948465935</v>
      </c>
      <c r="N106" s="11">
        <f>'Final Prices IND without CO2 '!N106</f>
        <v>90.734752796549927</v>
      </c>
      <c r="O106" s="11">
        <f>'Final Prices IND without CO2 '!O106</f>
        <v>93.627876546964501</v>
      </c>
      <c r="P106" s="11">
        <f>'Final Prices IND without CO2 '!P106</f>
        <v>101.70271996554938</v>
      </c>
      <c r="Q106" s="11">
        <f>'Final Prices IND without CO2 '!Q106</f>
        <v>104.88587664251492</v>
      </c>
      <c r="R106" s="11">
        <f>'Final Prices IND without CO2 '!R106</f>
        <v>98.402226334388288</v>
      </c>
      <c r="S106" s="11">
        <f>'Final Prices IND without CO2 '!S106</f>
        <v>104.25920695362858</v>
      </c>
      <c r="T106" s="11">
        <f>'Final Prices IND without CO2 '!T106</f>
        <v>101.0735287841389</v>
      </c>
      <c r="U106" s="11">
        <f>'Final Prices IND without CO2 '!U106</f>
        <v>105.23875426815673</v>
      </c>
      <c r="V106" s="11">
        <f>'Final Prices IND without CO2 '!V106</f>
        <v>117.23188325186034</v>
      </c>
      <c r="W106" s="11">
        <f>'Final Prices IND without CO2 '!W106</f>
        <v>116.86005941155808</v>
      </c>
      <c r="X106" s="11">
        <f>'Final Prices IND without CO2 '!X106</f>
        <v>120.1527434200403</v>
      </c>
      <c r="Y106" s="11">
        <f>'Final Prices IND without CO2 '!Y106</f>
        <v>116.76969717426125</v>
      </c>
      <c r="Z106" s="11">
        <f>'Final Prices IND without CO2 '!Z106</f>
        <v>114.19271430424115</v>
      </c>
      <c r="AA106" s="11">
        <f>'Final Prices IND without CO2 '!AA106</f>
        <v>114.05907520046257</v>
      </c>
      <c r="AB106" s="11">
        <f>'Final Prices IND without CO2 '!AB106</f>
        <v>122.47924576961412</v>
      </c>
      <c r="AC106" s="11">
        <f>'Final Prices IND without CO2 '!AC106</f>
        <v>113.09614593011344</v>
      </c>
      <c r="AD106" s="11">
        <f>'Final Prices IND without CO2 '!AD106</f>
        <v>100.00549159546274</v>
      </c>
      <c r="AE106" s="11">
        <f>'Final Prices IND without CO2 '!AE106</f>
        <v>100.73407781052698</v>
      </c>
      <c r="AF106" s="11">
        <f>'Final Prices IND without CO2 '!AF106</f>
        <v>103.64891575615798</v>
      </c>
      <c r="AG106" s="11">
        <f>'Final Prices IND without CO2 '!AG106</f>
        <v>107.24957082718875</v>
      </c>
      <c r="AH106" s="11">
        <f>'Final Prices IND without CO2 '!AH106</f>
        <v>114.01074577336045</v>
      </c>
      <c r="AI106" s="11">
        <f>'Final Prices IND without CO2 '!AI106</f>
        <v>113.67804540529828</v>
      </c>
      <c r="AJ106" s="11">
        <f>'Final Prices IND without CO2 '!AJ106</f>
        <v>118.54065464442408</v>
      </c>
      <c r="AK106" s="11">
        <f>'Final Prices IND without CO2 '!AK106</f>
        <v>121.13787336561816</v>
      </c>
      <c r="AL106" s="11">
        <f>'Final Prices IND without CO2 '!AL106</f>
        <v>126.18920018289104</v>
      </c>
      <c r="AM106" s="11">
        <f>'Final Prices IND without CO2 '!AM106</f>
        <v>130.00567301850839</v>
      </c>
      <c r="AN106" s="11">
        <f>'Final Prices IND without CO2 '!AN106</f>
        <v>134.66778166292602</v>
      </c>
      <c r="AO106" s="11">
        <f>'Final Prices IND without CO2 '!AO106</f>
        <v>133.80273978130694</v>
      </c>
      <c r="AP106" s="11">
        <f>'Final Prices IND without CO2 '!AP106</f>
        <v>137.14308033828422</v>
      </c>
      <c r="AQ106" s="11">
        <f>'Final Prices IND without CO2 '!AQ106</f>
        <v>136.90798322165642</v>
      </c>
      <c r="AR106" s="11">
        <f>'Final Prices IND without CO2 '!AR106</f>
        <v>141.80798757510968</v>
      </c>
      <c r="AS106" s="11">
        <f>'Final Prices IND without CO2 '!AS106</f>
        <v>144.38824317901839</v>
      </c>
      <c r="AT106" s="11">
        <f>'Final Prices IND without CO2 '!AT106</f>
        <v>167.00293322686801</v>
      </c>
      <c r="AU106" s="11">
        <f>'Final Prices IND without CO2 '!AU106</f>
        <v>166.93968549922369</v>
      </c>
      <c r="AV106" s="11">
        <f>'Final Prices IND without CO2 '!AV106</f>
        <v>166.8747283001274</v>
      </c>
      <c r="AW106" s="11">
        <f>'Final Prices IND without CO2 '!AW106</f>
        <v>166.81188765394583</v>
      </c>
      <c r="AX106" s="11">
        <f>'Final Prices IND without CO2 '!AX106</f>
        <v>166.75048628522134</v>
      </c>
      <c r="AY106" s="11">
        <f>'Final Prices IND without CO2 '!AY106</f>
        <v>166.68613667450589</v>
      </c>
      <c r="AZ106" s="11">
        <f>'Final Prices IND without CO2 '!AZ106</f>
        <v>166.62318298330231</v>
      </c>
      <c r="BA106" s="11">
        <f>'Final Prices IND without CO2 '!BA106</f>
        <v>166.56063189549349</v>
      </c>
      <c r="BB106" s="11">
        <f>'Final Prices IND without CO2 '!BB106</f>
        <v>166.49752065284667</v>
      </c>
      <c r="BC106" s="11">
        <f>'Final Prices IND without CO2 '!BC106</f>
        <v>166.43416088514545</v>
      </c>
      <c r="BD106" s="11">
        <f>'Final Prices IND without CO2 '!BD106</f>
        <v>166.37144244550578</v>
      </c>
      <c r="BE106" s="11">
        <f>'Final Prices IND without CO2 '!BE106</f>
        <v>166.30840214667637</v>
      </c>
      <c r="BF106" s="11">
        <f>'Final Prices IND without CO2 '!BF106</f>
        <v>166.245270293641</v>
      </c>
      <c r="BG106" s="11">
        <f>'Final Prices IND without CO2 '!BG106</f>
        <v>166.1822814476989</v>
      </c>
      <c r="BH106" s="11">
        <f>'Final Prices IND without CO2 '!BH106</f>
        <v>166.11933213570614</v>
      </c>
    </row>
    <row r="107" spans="1:60" x14ac:dyDescent="0.3">
      <c r="A107" s="9" t="s">
        <v>148</v>
      </c>
      <c r="B107" s="9" t="s">
        <v>102</v>
      </c>
      <c r="C107" s="9" t="s">
        <v>33</v>
      </c>
      <c r="D107" s="36" t="s">
        <v>78</v>
      </c>
      <c r="E107" s="36" t="s">
        <v>79</v>
      </c>
      <c r="F107" s="36" t="s">
        <v>90</v>
      </c>
      <c r="G107" s="36" t="s">
        <v>90</v>
      </c>
      <c r="H107" s="36" t="s">
        <v>80</v>
      </c>
      <c r="I107" s="9" t="s">
        <v>145</v>
      </c>
      <c r="J107" s="11">
        <f>'Final Prices IND without CO2 '!J107</f>
        <v>77.006276624576572</v>
      </c>
      <c r="K107" s="11">
        <f>'Final Prices IND without CO2 '!K107</f>
        <v>73.503039235147583</v>
      </c>
      <c r="L107" s="11">
        <f>'Final Prices IND without CO2 '!L107</f>
        <v>86.984549222674744</v>
      </c>
      <c r="M107" s="11">
        <f>'Final Prices IND without CO2 '!M107</f>
        <v>96.051013352283491</v>
      </c>
      <c r="N107" s="11">
        <f>'Final Prices IND without CO2 '!N107</f>
        <v>88.506016060695046</v>
      </c>
      <c r="O107" s="11">
        <f>'Final Prices IND without CO2 '!O107</f>
        <v>97.020903700651544</v>
      </c>
      <c r="P107" s="11">
        <f>'Final Prices IND without CO2 '!P107</f>
        <v>106.19456628326509</v>
      </c>
      <c r="Q107" s="11">
        <f>'Final Prices IND without CO2 '!Q107</f>
        <v>115.36822886587863</v>
      </c>
      <c r="R107" s="11">
        <f>'Final Prices IND without CO2 '!R107</f>
        <v>116.84599858866314</v>
      </c>
      <c r="S107" s="11">
        <f>'Final Prices IND without CO2 '!S107</f>
        <v>116.85253870989759</v>
      </c>
      <c r="T107" s="11">
        <f>'Final Prices IND without CO2 '!T107</f>
        <v>112.58096402556539</v>
      </c>
      <c r="U107" s="11">
        <f>'Final Prices IND without CO2 '!U107</f>
        <v>106.53258636441578</v>
      </c>
      <c r="V107" s="11">
        <f>'Final Prices IND without CO2 '!V107</f>
        <v>106.45518179703457</v>
      </c>
      <c r="W107" s="11">
        <f>'Final Prices IND without CO2 '!W107</f>
        <v>109.54532341644352</v>
      </c>
      <c r="X107" s="11">
        <f>'Final Prices IND without CO2 '!X107</f>
        <v>106.4070983354287</v>
      </c>
      <c r="Y107" s="11">
        <f>'Final Prices IND without CO2 '!Y107</f>
        <v>104.11730295768756</v>
      </c>
      <c r="Z107" s="11">
        <f>'Final Prices IND without CO2 '!Z107</f>
        <v>101.03625797276669</v>
      </c>
      <c r="AA107" s="11">
        <f>'Final Prices IND without CO2 '!AA107</f>
        <v>94.332941430315771</v>
      </c>
      <c r="AB107" s="11">
        <f>'Final Prices IND without CO2 '!AB107</f>
        <v>86.465001166723169</v>
      </c>
      <c r="AC107" s="11">
        <f>'Final Prices IND without CO2 '!AC107</f>
        <v>86.756396544379896</v>
      </c>
      <c r="AD107" s="11">
        <f>'Final Prices IND without CO2 '!AD107</f>
        <v>80.516676795971776</v>
      </c>
      <c r="AE107" s="11">
        <f>'Final Prices IND without CO2 '!AE107</f>
        <v>89.471259491269024</v>
      </c>
      <c r="AF107" s="11">
        <f>'Final Prices IND without CO2 '!AF107</f>
        <v>96.800119825675637</v>
      </c>
      <c r="AG107" s="11">
        <f>'Final Prices IND without CO2 '!AG107</f>
        <v>103.7089587160872</v>
      </c>
      <c r="AH107" s="11">
        <f>'Final Prices IND without CO2 '!AH107</f>
        <v>110.57244225374987</v>
      </c>
      <c r="AI107" s="11">
        <f>'Final Prices IND without CO2 '!AI107</f>
        <v>121.0357842725126</v>
      </c>
      <c r="AJ107" s="11">
        <f>'Final Prices IND without CO2 '!AJ107</f>
        <v>120.88633335564137</v>
      </c>
      <c r="AK107" s="11">
        <f>'Final Prices IND without CO2 '!AK107</f>
        <v>123.9933451713954</v>
      </c>
      <c r="AL107" s="11">
        <f>'Final Prices IND without CO2 '!AL107</f>
        <v>129.50044805268524</v>
      </c>
      <c r="AM107" s="11">
        <f>'Final Prices IND without CO2 '!AM107</f>
        <v>132.07383606324422</v>
      </c>
      <c r="AN107" s="11">
        <f>'Final Prices IND without CO2 '!AN107</f>
        <v>144.47409615318495</v>
      </c>
      <c r="AO107" s="11">
        <f>'Final Prices IND without CO2 '!AO107</f>
        <v>145.61531987257086</v>
      </c>
      <c r="AP107" s="11">
        <f>'Final Prices IND without CO2 '!AP107</f>
        <v>131.29955678875226</v>
      </c>
      <c r="AQ107" s="11">
        <f>'Final Prices IND without CO2 '!AQ107</f>
        <v>131.94915943000763</v>
      </c>
      <c r="AR107" s="11">
        <f>'Final Prices IND without CO2 '!AR107</f>
        <v>131.64073950667463</v>
      </c>
      <c r="AS107" s="11">
        <f>'Final Prices IND without CO2 '!AS107</f>
        <v>142.26046964265717</v>
      </c>
      <c r="AT107" s="11">
        <f>'Final Prices IND without CO2 '!AT107</f>
        <v>144.91977520755174</v>
      </c>
      <c r="AU107" s="11">
        <f>'Final Prices IND without CO2 '!AU107</f>
        <v>145.68544893915998</v>
      </c>
      <c r="AV107" s="11">
        <f>'Final Prices IND without CO2 '!AV107</f>
        <v>144.21474753294402</v>
      </c>
      <c r="AW107" s="11">
        <f>'Final Prices IND without CO2 '!AW107</f>
        <v>140.81422618439981</v>
      </c>
      <c r="AX107" s="11">
        <f>'Final Prices IND without CO2 '!AX107</f>
        <v>139.47530697757642</v>
      </c>
      <c r="AY107" s="11">
        <f>'Final Prices IND without CO2 '!AY107</f>
        <v>138.29385320391339</v>
      </c>
      <c r="AZ107" s="11">
        <f>'Final Prices IND without CO2 '!AZ107</f>
        <v>135.83992695984034</v>
      </c>
      <c r="BA107" s="11">
        <f>'Final Prices IND without CO2 '!BA107</f>
        <v>133.94660793372714</v>
      </c>
      <c r="BB107" s="11">
        <f>'Final Prices IND without CO2 '!BB107</f>
        <v>132.46279929616685</v>
      </c>
      <c r="BC107" s="11">
        <f>'Final Prices IND without CO2 '!BC107</f>
        <v>130.49202068434306</v>
      </c>
      <c r="BD107" s="11">
        <f>'Final Prices IND without CO2 '!BD107</f>
        <v>128.51280380475373</v>
      </c>
      <c r="BE107" s="11">
        <f>'Final Prices IND without CO2 '!BE107</f>
        <v>126.8181816678989</v>
      </c>
      <c r="BF107" s="11">
        <f>'Final Prices IND without CO2 '!BF107</f>
        <v>124.9844282704571</v>
      </c>
      <c r="BG107" s="11">
        <f>'Final Prices IND without CO2 '!BG107</f>
        <v>123.06487242436469</v>
      </c>
      <c r="BH107" s="11">
        <f>'Final Prices IND without CO2 '!BH107</f>
        <v>121.25965975408735</v>
      </c>
    </row>
    <row r="108" spans="1:60" x14ac:dyDescent="0.3">
      <c r="A108" s="9" t="s">
        <v>148</v>
      </c>
      <c r="B108" s="9" t="s">
        <v>102</v>
      </c>
      <c r="C108" s="9" t="s">
        <v>35</v>
      </c>
      <c r="D108" s="36" t="s">
        <v>78</v>
      </c>
      <c r="E108" s="36" t="s">
        <v>79</v>
      </c>
      <c r="F108" s="36" t="s">
        <v>90</v>
      </c>
      <c r="G108" s="36" t="s">
        <v>90</v>
      </c>
      <c r="H108" s="36" t="s">
        <v>80</v>
      </c>
      <c r="I108" s="9" t="s">
        <v>145</v>
      </c>
      <c r="J108" s="11">
        <f>'Final Prices IND without CO2 '!J108</f>
        <v>109.99508589025187</v>
      </c>
      <c r="K108" s="11">
        <f>'Final Prices IND without CO2 '!K108</f>
        <v>109.30933623069612</v>
      </c>
      <c r="L108" s="11">
        <f>'Final Prices IND without CO2 '!L108</f>
        <v>109.0355003915397</v>
      </c>
      <c r="M108" s="11">
        <f>'Final Prices IND without CO2 '!M108</f>
        <v>120.17992826131601</v>
      </c>
      <c r="N108" s="11">
        <f>'Final Prices IND without CO2 '!N108</f>
        <v>116.09363074641271</v>
      </c>
      <c r="O108" s="11">
        <f>'Final Prices IND without CO2 '!O108</f>
        <v>113.45235857220983</v>
      </c>
      <c r="P108" s="11">
        <f>'Final Prices IND without CO2 '!P108</f>
        <v>117.8973208883051</v>
      </c>
      <c r="Q108" s="11">
        <f>'Final Prices IND without CO2 '!Q108</f>
        <v>133.27674429044902</v>
      </c>
      <c r="R108" s="11">
        <f>'Final Prices IND without CO2 '!R108</f>
        <v>140.3640381578146</v>
      </c>
      <c r="S108" s="11">
        <f>'Final Prices IND without CO2 '!S108</f>
        <v>157.46719937639847</v>
      </c>
      <c r="T108" s="11">
        <f>'Final Prices IND without CO2 '!T108</f>
        <v>142.80134960339942</v>
      </c>
      <c r="U108" s="11">
        <f>'Final Prices IND without CO2 '!U108</f>
        <v>138.05478000965289</v>
      </c>
      <c r="V108" s="11">
        <f>'Final Prices IND without CO2 '!V108</f>
        <v>137.156673401581</v>
      </c>
      <c r="W108" s="11">
        <f>'Final Prices IND without CO2 '!W108</f>
        <v>138.10144513171394</v>
      </c>
      <c r="X108" s="11">
        <f>'Final Prices IND without CO2 '!X108</f>
        <v>121.36214053747067</v>
      </c>
      <c r="Y108" s="11">
        <f>'Final Prices IND without CO2 '!Y108</f>
        <v>119.82179752624893</v>
      </c>
      <c r="Z108" s="11">
        <f>'Final Prices IND without CO2 '!Z108</f>
        <v>115.67349580976283</v>
      </c>
      <c r="AA108" s="11">
        <f>'Final Prices IND without CO2 '!AA108</f>
        <v>115.62652425631865</v>
      </c>
      <c r="AB108" s="11">
        <f>'Final Prices IND without CO2 '!AB108</f>
        <v>105.98256985458309</v>
      </c>
      <c r="AC108" s="11">
        <f>'Final Prices IND without CO2 '!AC108</f>
        <v>106.33974131761538</v>
      </c>
      <c r="AD108" s="11">
        <f>'Final Prices IND without CO2 '!AD108</f>
        <v>98.691542333224533</v>
      </c>
      <c r="AE108" s="11">
        <f>'Final Prices IND without CO2 '!AE108</f>
        <v>109.66742475058606</v>
      </c>
      <c r="AF108" s="11">
        <f>'Final Prices IND without CO2 '!AF108</f>
        <v>118.65061380817976</v>
      </c>
      <c r="AG108" s="11">
        <f>'Final Prices IND without CO2 '!AG108</f>
        <v>127.11897083630529</v>
      </c>
      <c r="AH108" s="11">
        <f>'Final Prices IND without CO2 '!AH108</f>
        <v>135.53173454024042</v>
      </c>
      <c r="AI108" s="11">
        <f>'Final Prices IND without CO2 '!AI108</f>
        <v>148.35694545162013</v>
      </c>
      <c r="AJ108" s="11">
        <f>'Final Prices IND without CO2 '!AJ108</f>
        <v>148.17375928353582</v>
      </c>
      <c r="AK108" s="11">
        <f>'Final Prices IND without CO2 '!AK108</f>
        <v>151.98211055120339</v>
      </c>
      <c r="AL108" s="11">
        <f>'Final Prices IND without CO2 '!AL108</f>
        <v>158.73232055452326</v>
      </c>
      <c r="AM108" s="11">
        <f>'Final Prices IND without CO2 '!AM108</f>
        <v>161.88659420180076</v>
      </c>
      <c r="AN108" s="11">
        <f>'Final Prices IND without CO2 '!AN108</f>
        <v>177.08593975738643</v>
      </c>
      <c r="AO108" s="11">
        <f>'Final Prices IND without CO2 '!AO108</f>
        <v>178.48476958364535</v>
      </c>
      <c r="AP108" s="11">
        <f>'Final Prices IND without CO2 '!AP108</f>
        <v>160.93753844295597</v>
      </c>
      <c r="AQ108" s="11">
        <f>'Final Prices IND without CO2 '!AQ108</f>
        <v>161.73377456596046</v>
      </c>
      <c r="AR108" s="11">
        <f>'Final Prices IND without CO2 '!AR108</f>
        <v>161.35573564121498</v>
      </c>
      <c r="AS108" s="11">
        <f>'Final Prices IND without CO2 '!AS108</f>
        <v>174.3726358411395</v>
      </c>
      <c r="AT108" s="11">
        <f>'Final Prices IND without CO2 '!AT108</f>
        <v>177.63222103738175</v>
      </c>
      <c r="AU108" s="11">
        <f>'Final Prices IND without CO2 '!AU108</f>
        <v>178.57072874166687</v>
      </c>
      <c r="AV108" s="11">
        <f>'Final Prices IND without CO2 '!AV108</f>
        <v>176.76804890108062</v>
      </c>
      <c r="AW108" s="11">
        <f>'Final Prices IND without CO2 '!AW108</f>
        <v>172.59993479131305</v>
      </c>
      <c r="AX108" s="11">
        <f>'Final Prices IND without CO2 '!AX108</f>
        <v>170.95878407770599</v>
      </c>
      <c r="AY108" s="11">
        <f>'Final Prices IND without CO2 '!AY108</f>
        <v>169.51064314891801</v>
      </c>
      <c r="AZ108" s="11">
        <f>'Final Prices IND without CO2 '!AZ108</f>
        <v>166.50279712947486</v>
      </c>
      <c r="BA108" s="11">
        <f>'Final Prices IND without CO2 '!BA108</f>
        <v>164.1821030540159</v>
      </c>
      <c r="BB108" s="11">
        <f>'Final Prices IND without CO2 '!BB108</f>
        <v>162.36335731343752</v>
      </c>
      <c r="BC108" s="11">
        <f>'Final Prices IND without CO2 '!BC108</f>
        <v>159.94771885767841</v>
      </c>
      <c r="BD108" s="11">
        <f>'Final Prices IND without CO2 '!BD108</f>
        <v>157.52173738115016</v>
      </c>
      <c r="BE108" s="11">
        <f>'Final Prices IND without CO2 '!BE108</f>
        <v>155.44459163925512</v>
      </c>
      <c r="BF108" s="11">
        <f>'Final Prices IND without CO2 '!BF108</f>
        <v>153.1969088205642</v>
      </c>
      <c r="BG108" s="11">
        <f>'Final Prices IND without CO2 '!BG108</f>
        <v>150.8440555411662</v>
      </c>
      <c r="BH108" s="11">
        <f>'Final Prices IND without CO2 '!BH108</f>
        <v>148.63135588987916</v>
      </c>
    </row>
    <row r="109" spans="1:60" x14ac:dyDescent="0.3">
      <c r="A109" s="9" t="s">
        <v>148</v>
      </c>
      <c r="B109" s="9" t="s">
        <v>102</v>
      </c>
      <c r="C109" s="9" t="s">
        <v>37</v>
      </c>
      <c r="D109" s="36" t="s">
        <v>78</v>
      </c>
      <c r="E109" s="36" t="s">
        <v>79</v>
      </c>
      <c r="F109" s="36" t="s">
        <v>90</v>
      </c>
      <c r="G109" s="36" t="s">
        <v>90</v>
      </c>
      <c r="H109" s="36" t="s">
        <v>80</v>
      </c>
      <c r="I109" s="9" t="s">
        <v>145</v>
      </c>
      <c r="J109" s="11">
        <f>'Final Prices IND without CO2 '!J109</f>
        <v>127.62938024764136</v>
      </c>
      <c r="K109" s="11">
        <f>'Final Prices IND without CO2 '!K109</f>
        <v>117.56317059776433</v>
      </c>
      <c r="L109" s="11">
        <f>'Final Prices IND without CO2 '!L109</f>
        <v>95.135343848366503</v>
      </c>
      <c r="M109" s="11">
        <f>'Final Prices IND without CO2 '!M109</f>
        <v>87.701922600970562</v>
      </c>
      <c r="N109" s="11">
        <f>'Final Prices IND without CO2 '!N109</f>
        <v>88.018886468508356</v>
      </c>
      <c r="O109" s="11">
        <f>'Final Prices IND without CO2 '!O109</f>
        <v>84.883463045853674</v>
      </c>
      <c r="P109" s="11">
        <f>'Final Prices IND without CO2 '!P109</f>
        <v>87.514088918288024</v>
      </c>
      <c r="Q109" s="11">
        <f>'Final Prices IND without CO2 '!Q109</f>
        <v>98.462190578477617</v>
      </c>
      <c r="R109" s="11">
        <f>'Final Prices IND without CO2 '!R109</f>
        <v>98.16194035409454</v>
      </c>
      <c r="S109" s="11">
        <f>'Final Prices IND without CO2 '!S109</f>
        <v>106.31048489791581</v>
      </c>
      <c r="T109" s="11">
        <f>'Final Prices IND without CO2 '!T109</f>
        <v>98.860516355830313</v>
      </c>
      <c r="U109" s="11">
        <f>'Final Prices IND without CO2 '!U109</f>
        <v>96.234066705389026</v>
      </c>
      <c r="V109" s="11">
        <f>'Final Prices IND without CO2 '!V109</f>
        <v>94.617588628230536</v>
      </c>
      <c r="W109" s="11">
        <f>'Final Prices IND without CO2 '!W109</f>
        <v>96.114435893411127</v>
      </c>
      <c r="X109" s="11">
        <f>'Final Prices IND without CO2 '!X109</f>
        <v>87.865381855919892</v>
      </c>
      <c r="Y109" s="11">
        <f>'Final Prices IND without CO2 '!Y109</f>
        <v>80.8414579985877</v>
      </c>
      <c r="Z109" s="11">
        <f>'Final Prices IND without CO2 '!Z109</f>
        <v>77.327197834548059</v>
      </c>
      <c r="AA109" s="11">
        <f>'Final Prices IND without CO2 '!AA109</f>
        <v>73.028149387921744</v>
      </c>
      <c r="AB109" s="11">
        <f>'Final Prices IND without CO2 '!AB109</f>
        <v>91.293828446131869</v>
      </c>
      <c r="AC109" s="11">
        <f>'Final Prices IND without CO2 '!AC109</f>
        <v>84.850435709623554</v>
      </c>
      <c r="AD109" s="11">
        <f>'Final Prices IND without CO2 '!AD109</f>
        <v>78.169022870427256</v>
      </c>
      <c r="AE109" s="11">
        <f>'Final Prices IND without CO2 '!AE109</f>
        <v>73.132973941268233</v>
      </c>
      <c r="AF109" s="11">
        <f>'Final Prices IND without CO2 '!AF109</f>
        <v>81.347184835941846</v>
      </c>
      <c r="AG109" s="11">
        <f>'Final Prices IND without CO2 '!AG109</f>
        <v>90.938204439541707</v>
      </c>
      <c r="AH109" s="11">
        <f>'Final Prices IND without CO2 '!AH109</f>
        <v>98.005621369303981</v>
      </c>
      <c r="AI109" s="11">
        <f>'Final Prices IND without CO2 '!AI109</f>
        <v>104.64184393021581</v>
      </c>
      <c r="AJ109" s="11">
        <f>'Final Prices IND without CO2 '!AJ109</f>
        <v>111.17213930838014</v>
      </c>
      <c r="AK109" s="11">
        <f>'Final Prices IND without CO2 '!AK109</f>
        <v>116.50535838547019</v>
      </c>
      <c r="AL109" s="11">
        <f>'Final Prices IND without CO2 '!AL109</f>
        <v>121.07416901520624</v>
      </c>
      <c r="AM109" s="11">
        <f>'Final Prices IND without CO2 '!AM109</f>
        <v>124.68117203154631</v>
      </c>
      <c r="AN109" s="11">
        <f>'Final Prices IND without CO2 '!AN109</f>
        <v>125.7980061988429</v>
      </c>
      <c r="AO109" s="11">
        <f>'Final Prices IND without CO2 '!AO109</f>
        <v>125.63236753517685</v>
      </c>
      <c r="AP109" s="11">
        <f>'Final Prices IND without CO2 '!AP109</f>
        <v>126.53785748105419</v>
      </c>
      <c r="AQ109" s="11">
        <f>'Final Prices IND without CO2 '!AQ109</f>
        <v>126.44815334823757</v>
      </c>
      <c r="AR109" s="11">
        <f>'Final Prices IND without CO2 '!AR109</f>
        <v>128.93904559740633</v>
      </c>
      <c r="AS109" s="11">
        <f>'Final Prices IND without CO2 '!AS109</f>
        <v>130.47575123200659</v>
      </c>
      <c r="AT109" s="11">
        <f>'Final Prices IND without CO2 '!AT109</f>
        <v>130.38291714469631</v>
      </c>
      <c r="AU109" s="11">
        <f>'Final Prices IND without CO2 '!AU109</f>
        <v>133.52571321235584</v>
      </c>
      <c r="AV109" s="11">
        <f>'Final Prices IND without CO2 '!AV109</f>
        <v>131.32239296174362</v>
      </c>
      <c r="AW109" s="11">
        <f>'Final Prices IND without CO2 '!AW109</f>
        <v>130.6248137721619</v>
      </c>
      <c r="AX109" s="11">
        <f>'Final Prices IND without CO2 '!AX109</f>
        <v>133.69753129722585</v>
      </c>
      <c r="AY109" s="11">
        <f>'Final Prices IND without CO2 '!AY109</f>
        <v>133.02917233709627</v>
      </c>
      <c r="AZ109" s="11">
        <f>'Final Prices IND without CO2 '!AZ109</f>
        <v>132.85454169160562</v>
      </c>
      <c r="BA109" s="11">
        <f>'Final Prices IND without CO2 '!BA109</f>
        <v>133.94628721936419</v>
      </c>
      <c r="BB109" s="11">
        <f>'Final Prices IND without CO2 '!BB109</f>
        <v>134.57045645012613</v>
      </c>
      <c r="BC109" s="11">
        <f>'Final Prices IND without CO2 '!BC109</f>
        <v>134.41848735550411</v>
      </c>
      <c r="BD109" s="11">
        <f>'Final Prices IND without CO2 '!BD109</f>
        <v>135.1121524493401</v>
      </c>
      <c r="BE109" s="11">
        <f>'Final Prices IND without CO2 '!BE109</f>
        <v>135.67661152867061</v>
      </c>
      <c r="BF109" s="11">
        <f>'Final Prices IND without CO2 '!BF109</f>
        <v>135.945502385949</v>
      </c>
      <c r="BG109" s="11">
        <f>'Final Prices IND without CO2 '!BG109</f>
        <v>136.3471068473616</v>
      </c>
      <c r="BH109" s="11">
        <f>'Final Prices IND without CO2 '!BH109</f>
        <v>136.90714878946221</v>
      </c>
    </row>
    <row r="110" spans="1:60" x14ac:dyDescent="0.3">
      <c r="A110" s="9" t="s">
        <v>148</v>
      </c>
      <c r="B110" s="9" t="s">
        <v>102</v>
      </c>
      <c r="C110" s="9" t="s">
        <v>39</v>
      </c>
      <c r="D110" s="36" t="s">
        <v>78</v>
      </c>
      <c r="E110" s="36" t="s">
        <v>79</v>
      </c>
      <c r="F110" s="36" t="s">
        <v>90</v>
      </c>
      <c r="G110" s="36" t="s">
        <v>90</v>
      </c>
      <c r="H110" s="36" t="s">
        <v>80</v>
      </c>
      <c r="I110" s="9" t="s">
        <v>145</v>
      </c>
      <c r="J110" s="11">
        <f>'Final Prices IND without CO2 '!J110</f>
        <v>65.982573964575124</v>
      </c>
      <c r="K110" s="11">
        <f>'Final Prices IND without CO2 '!K110</f>
        <v>63.281608956936523</v>
      </c>
      <c r="L110" s="11">
        <f>'Final Prices IND without CO2 '!L110</f>
        <v>68.755786737175754</v>
      </c>
      <c r="M110" s="11">
        <f>'Final Prices IND without CO2 '!M110</f>
        <v>61.794199778356642</v>
      </c>
      <c r="N110" s="11">
        <f>'Final Prices IND without CO2 '!N110</f>
        <v>60.738578684168353</v>
      </c>
      <c r="O110" s="11">
        <f>'Final Prices IND without CO2 '!O110</f>
        <v>81.757171278416564</v>
      </c>
      <c r="P110" s="11">
        <f>'Final Prices IND without CO2 '!P110</f>
        <v>85.695768866646318</v>
      </c>
      <c r="Q110" s="11">
        <f>'Final Prices IND without CO2 '!Q110</f>
        <v>74.91810434175926</v>
      </c>
      <c r="R110" s="11">
        <f>'Final Prices IND without CO2 '!R110</f>
        <v>99.637862733397853</v>
      </c>
      <c r="S110" s="11">
        <f>'Final Prices IND without CO2 '!S110</f>
        <v>110.27091791098988</v>
      </c>
      <c r="T110" s="11">
        <f>'Final Prices IND without CO2 '!T110</f>
        <v>108.68253521407414</v>
      </c>
      <c r="U110" s="11">
        <f>'Final Prices IND without CO2 '!U110</f>
        <v>106.98920414602409</v>
      </c>
      <c r="V110" s="11">
        <f>'Final Prices IND without CO2 '!V110</f>
        <v>115.22690271197439</v>
      </c>
      <c r="W110" s="11">
        <f>'Final Prices IND without CO2 '!W110</f>
        <v>108.83260779517144</v>
      </c>
      <c r="X110" s="11">
        <f>'Final Prices IND without CO2 '!X110</f>
        <v>118.43293668048693</v>
      </c>
      <c r="Y110" s="11">
        <f>'Final Prices IND without CO2 '!Y110</f>
        <v>115.46326637056393</v>
      </c>
      <c r="Z110" s="11">
        <f>'Final Prices IND without CO2 '!Z110</f>
        <v>106.70832914023784</v>
      </c>
      <c r="AA110" s="11">
        <f>'Final Prices IND without CO2 '!AA110</f>
        <v>103.00780247116086</v>
      </c>
      <c r="AB110" s="11">
        <f>'Final Prices IND without CO2 '!AB110</f>
        <v>110.61213614856671</v>
      </c>
      <c r="AC110" s="11">
        <f>'Final Prices IND without CO2 '!AC110</f>
        <v>102.1381721686225</v>
      </c>
      <c r="AD110" s="11">
        <f>'Final Prices IND without CO2 '!AD110</f>
        <v>90.315881539384833</v>
      </c>
      <c r="AE110" s="11">
        <f>'Final Prices IND without CO2 '!AE110</f>
        <v>90.973874467984729</v>
      </c>
      <c r="AF110" s="11">
        <f>'Final Prices IND without CO2 '!AF110</f>
        <v>93.606291492331962</v>
      </c>
      <c r="AG110" s="11">
        <f>'Final Prices IND without CO2 '!AG110</f>
        <v>96.858076286059784</v>
      </c>
      <c r="AH110" s="11">
        <f>'Final Prices IND without CO2 '!AH110</f>
        <v>102.96415571993366</v>
      </c>
      <c r="AI110" s="11">
        <f>'Final Prices IND without CO2 '!AI110</f>
        <v>102.66369094994319</v>
      </c>
      <c r="AJ110" s="11">
        <f>'Final Prices IND without CO2 '!AJ110</f>
        <v>106.9045648118269</v>
      </c>
      <c r="AK110" s="11">
        <f>'Final Prices IND without CO2 '!AK110</f>
        <v>108.46441780551885</v>
      </c>
      <c r="AL110" s="11">
        <f>'Final Prices IND without CO2 '!AL110</f>
        <v>110.0278796886103</v>
      </c>
      <c r="AM110" s="11">
        <f>'Final Prices IND without CO2 '!AM110</f>
        <v>112.64456455457865</v>
      </c>
      <c r="AN110" s="11">
        <f>'Final Prices IND without CO2 '!AN110</f>
        <v>114.28555078566787</v>
      </c>
      <c r="AO110" s="11">
        <f>'Final Prices IND without CO2 '!AO110</f>
        <v>113.24222858941755</v>
      </c>
      <c r="AP110" s="11">
        <f>'Final Prices IND without CO2 '!AP110</f>
        <v>116.98182431536108</v>
      </c>
      <c r="AQ110" s="11">
        <f>'Final Prices IND without CO2 '!AQ110</f>
        <v>114.55817660200832</v>
      </c>
      <c r="AR110" s="11">
        <f>'Final Prices IND without CO2 '!AR110</f>
        <v>119.23681344271917</v>
      </c>
      <c r="AS110" s="11">
        <f>'Final Prices IND without CO2 '!AS110</f>
        <v>118.62637849214232</v>
      </c>
      <c r="AT110" s="11">
        <f>'Final Prices IND without CO2 '!AT110</f>
        <v>138.87302353089009</v>
      </c>
      <c r="AU110" s="11">
        <f>'Final Prices IND without CO2 '!AU110</f>
        <v>138.82042922610921</v>
      </c>
      <c r="AV110" s="11">
        <f>'Final Prices IND without CO2 '!AV110</f>
        <v>138.76641339258884</v>
      </c>
      <c r="AW110" s="11">
        <f>'Final Prices IND without CO2 '!AW110</f>
        <v>138.71415760062612</v>
      </c>
      <c r="AX110" s="11">
        <f>'Final Prices IND without CO2 '!AX110</f>
        <v>138.66309865478038</v>
      </c>
      <c r="AY110" s="11">
        <f>'Final Prices IND without CO2 '!AY110</f>
        <v>138.60958806768818</v>
      </c>
      <c r="AZ110" s="11">
        <f>'Final Prices IND without CO2 '!AZ110</f>
        <v>138.55723827196334</v>
      </c>
      <c r="BA110" s="11">
        <f>'Final Prices IND without CO2 '!BA110</f>
        <v>138.50522326527266</v>
      </c>
      <c r="BB110" s="11">
        <f>'Final Prices IND without CO2 '!BB110</f>
        <v>138.45274245600893</v>
      </c>
      <c r="BC110" s="11">
        <f>'Final Prices IND without CO2 '!BC110</f>
        <v>138.40005498315514</v>
      </c>
      <c r="BD110" s="11">
        <f>'Final Prices IND without CO2 '!BD110</f>
        <v>138.34790081331147</v>
      </c>
      <c r="BE110" s="11">
        <f>'Final Prices IND without CO2 '!BE110</f>
        <v>138.29547899811593</v>
      </c>
      <c r="BF110" s="11">
        <f>'Final Prices IND without CO2 '!BF110</f>
        <v>138.24298105006955</v>
      </c>
      <c r="BG110" s="11">
        <f>'Final Prices IND without CO2 '!BG110</f>
        <v>138.1906020210568</v>
      </c>
      <c r="BH110" s="11">
        <f>'Final Prices IND without CO2 '!BH110</f>
        <v>138.13825586691019</v>
      </c>
    </row>
    <row r="111" spans="1:60" x14ac:dyDescent="0.3">
      <c r="A111" s="9" t="s">
        <v>148</v>
      </c>
      <c r="B111" s="9" t="s">
        <v>102</v>
      </c>
      <c r="C111" s="9" t="s">
        <v>41</v>
      </c>
      <c r="D111" s="36" t="s">
        <v>78</v>
      </c>
      <c r="E111" s="36" t="s">
        <v>79</v>
      </c>
      <c r="F111" s="36" t="s">
        <v>90</v>
      </c>
      <c r="G111" s="36" t="s">
        <v>90</v>
      </c>
      <c r="H111" s="36" t="s">
        <v>80</v>
      </c>
      <c r="I111" s="9" t="s">
        <v>145</v>
      </c>
      <c r="J111" s="11">
        <f>'Final Prices IND without CO2 '!J111</f>
        <v>39.828121347439129</v>
      </c>
      <c r="K111" s="11">
        <f>'Final Prices IND without CO2 '!K111</f>
        <v>34.403410347621083</v>
      </c>
      <c r="L111" s="11">
        <f>'Final Prices IND without CO2 '!L111</f>
        <v>31.222643835444039</v>
      </c>
      <c r="M111" s="11">
        <f>'Final Prices IND without CO2 '!M111</f>
        <v>39.148193884163035</v>
      </c>
      <c r="N111" s="11">
        <f>'Final Prices IND without CO2 '!N111</f>
        <v>51.906963566598222</v>
      </c>
      <c r="O111" s="11">
        <f>'Final Prices IND without CO2 '!O111</f>
        <v>47.818888749672716</v>
      </c>
      <c r="P111" s="11">
        <f>'Final Prices IND without CO2 '!P111</f>
        <v>57.835973071241192</v>
      </c>
      <c r="Q111" s="11">
        <f>'Final Prices IND without CO2 '!Q111</f>
        <v>59.887951430118456</v>
      </c>
      <c r="R111" s="11">
        <f>'Final Prices IND without CO2 '!R111</f>
        <v>71.128563733471253</v>
      </c>
      <c r="S111" s="11">
        <f>'Final Prices IND without CO2 '!S111</f>
        <v>71.936588270082311</v>
      </c>
      <c r="T111" s="11">
        <f>'Final Prices IND without CO2 '!T111</f>
        <v>77.909863976815473</v>
      </c>
      <c r="U111" s="11">
        <f>'Final Prices IND without CO2 '!U111</f>
        <v>73.694252418227038</v>
      </c>
      <c r="V111" s="11">
        <f>'Final Prices IND without CO2 '!V111</f>
        <v>65.296298994076821</v>
      </c>
      <c r="W111" s="11">
        <f>'Final Prices IND without CO2 '!W111</f>
        <v>63.729296452521886</v>
      </c>
      <c r="X111" s="11">
        <f>'Final Prices IND without CO2 '!X111</f>
        <v>60.771016634869333</v>
      </c>
      <c r="Y111" s="11">
        <f>'Final Prices IND without CO2 '!Y111</f>
        <v>53.750568584940197</v>
      </c>
      <c r="Z111" s="11">
        <f>'Final Prices IND without CO2 '!Z111</f>
        <v>55.347575136495735</v>
      </c>
      <c r="AA111" s="11">
        <f>'Final Prices IND without CO2 '!AA111</f>
        <v>56.096432150613616</v>
      </c>
      <c r="AB111" s="11">
        <f>'Final Prices IND without CO2 '!AB111</f>
        <v>70.127178302086477</v>
      </c>
      <c r="AC111" s="11">
        <f>'Final Prices IND without CO2 '!AC111</f>
        <v>65.177698594702903</v>
      </c>
      <c r="AD111" s="11">
        <f>'Final Prices IND without CO2 '!AD111</f>
        <v>60.045384204353546</v>
      </c>
      <c r="AE111" s="11">
        <f>'Final Prices IND without CO2 '!AE111</f>
        <v>56.176952929160052</v>
      </c>
      <c r="AF111" s="11">
        <f>'Final Prices IND without CO2 '!AF111</f>
        <v>62.486683190517326</v>
      </c>
      <c r="AG111" s="11">
        <f>'Final Prices IND without CO2 '!AG111</f>
        <v>69.854006407084128</v>
      </c>
      <c r="AH111" s="11">
        <f>'Final Prices IND without CO2 '!AH111</f>
        <v>75.282829095367646</v>
      </c>
      <c r="AI111" s="11">
        <f>'Final Prices IND without CO2 '!AI111</f>
        <v>80.380430660581794</v>
      </c>
      <c r="AJ111" s="11">
        <f>'Final Prices IND without CO2 '!AJ111</f>
        <v>85.396664464601045</v>
      </c>
      <c r="AK111" s="11">
        <f>'Final Prices IND without CO2 '!AK111</f>
        <v>89.493366415969689</v>
      </c>
      <c r="AL111" s="11">
        <f>'Final Prices IND without CO2 '!AL111</f>
        <v>93.002889492318914</v>
      </c>
      <c r="AM111" s="11">
        <f>'Final Prices IND without CO2 '!AM111</f>
        <v>95.773601904848505</v>
      </c>
      <c r="AN111" s="11">
        <f>'Final Prices IND without CO2 '!AN111</f>
        <v>96.631495917148399</v>
      </c>
      <c r="AO111" s="11">
        <f>'Final Prices IND without CO2 '!AO111</f>
        <v>96.504260897012486</v>
      </c>
      <c r="AP111" s="11">
        <f>'Final Prices IND without CO2 '!AP111</f>
        <v>97.199811253110809</v>
      </c>
      <c r="AQ111" s="11">
        <f>'Final Prices IND without CO2 '!AQ111</f>
        <v>97.130905196441518</v>
      </c>
      <c r="AR111" s="11">
        <f>'Final Prices IND without CO2 '!AR111</f>
        <v>99.044279275082687</v>
      </c>
      <c r="AS111" s="11">
        <f>'Final Prices IND without CO2 '!AS111</f>
        <v>100.22469674545988</v>
      </c>
      <c r="AT111" s="11">
        <f>'Final Prices IND without CO2 '!AT111</f>
        <v>100.15338642028098</v>
      </c>
      <c r="AU111" s="11">
        <f>'Final Prices IND without CO2 '!AU111</f>
        <v>102.56751916019452</v>
      </c>
      <c r="AV111" s="11">
        <f>'Final Prices IND without CO2 '!AV111</f>
        <v>100.87504295779216</v>
      </c>
      <c r="AW111" s="11">
        <f>'Final Prices IND without CO2 '!AW111</f>
        <v>100.33919884828056</v>
      </c>
      <c r="AX111" s="11">
        <f>'Final Prices IND without CO2 '!AX111</f>
        <v>102.69950089081402</v>
      </c>
      <c r="AY111" s="11">
        <f>'Final Prices IND without CO2 '!AY111</f>
        <v>102.18610224421809</v>
      </c>
      <c r="AZ111" s="11">
        <f>'Final Prices IND without CO2 '!AZ111</f>
        <v>102.05196005058058</v>
      </c>
      <c r="BA111" s="11">
        <f>'Final Prices IND without CO2 '!BA111</f>
        <v>102.89058227279133</v>
      </c>
      <c r="BB111" s="11">
        <f>'Final Prices IND without CO2 '!BB111</f>
        <v>103.37003666397334</v>
      </c>
      <c r="BC111" s="11">
        <f>'Final Prices IND without CO2 '!BC111</f>
        <v>103.25330189694307</v>
      </c>
      <c r="BD111" s="11">
        <f>'Final Prices IND without CO2 '!BD111</f>
        <v>103.78613940135415</v>
      </c>
      <c r="BE111" s="11">
        <f>'Final Prices IND without CO2 '!BE111</f>
        <v>104.21972755483819</v>
      </c>
      <c r="BF111" s="11">
        <f>'Final Prices IND without CO2 '!BF111</f>
        <v>104.42627554842238</v>
      </c>
      <c r="BG111" s="11">
        <f>'Final Prices IND without CO2 '!BG111</f>
        <v>104.73476724114425</v>
      </c>
      <c r="BH111" s="11">
        <f>'Final Prices IND without CO2 '!BH111</f>
        <v>105.16496237918147</v>
      </c>
    </row>
    <row r="112" spans="1:60" x14ac:dyDescent="0.3">
      <c r="A112" s="9" t="s">
        <v>148</v>
      </c>
      <c r="B112" s="9" t="s">
        <v>102</v>
      </c>
      <c r="C112" s="9" t="s">
        <v>43</v>
      </c>
      <c r="D112" s="36" t="s">
        <v>78</v>
      </c>
      <c r="E112" s="36" t="s">
        <v>79</v>
      </c>
      <c r="F112" s="36" t="s">
        <v>90</v>
      </c>
      <c r="G112" s="36" t="s">
        <v>90</v>
      </c>
      <c r="H112" s="36" t="s">
        <v>80</v>
      </c>
      <c r="I112" s="9" t="s">
        <v>145</v>
      </c>
      <c r="J112" s="11">
        <f>'Final Prices IND without CO2 '!J112</f>
        <v>25.705696989300808</v>
      </c>
      <c r="K112" s="11">
        <f>'Final Prices IND without CO2 '!K112</f>
        <v>33.299556953726537</v>
      </c>
      <c r="L112" s="11">
        <f>'Final Prices IND without CO2 '!L112</f>
        <v>35.377503183529335</v>
      </c>
      <c r="M112" s="11">
        <f>'Final Prices IND without CO2 '!M112</f>
        <v>45.333134880004643</v>
      </c>
      <c r="N112" s="11">
        <f>'Final Prices IND without CO2 '!N112</f>
        <v>40.840360512957147</v>
      </c>
      <c r="O112" s="11">
        <f>'Final Prices IND without CO2 '!O112</f>
        <v>38.573722592599019</v>
      </c>
      <c r="P112" s="11">
        <f>'Final Prices IND without CO2 '!P112</f>
        <v>47.825560198642798</v>
      </c>
      <c r="Q112" s="11">
        <f>'Final Prices IND without CO2 '!Q112</f>
        <v>37.699342528764568</v>
      </c>
      <c r="R112" s="11">
        <f>'Final Prices IND without CO2 '!R112</f>
        <v>46.271751716927646</v>
      </c>
      <c r="S112" s="11">
        <f>'Final Prices IND without CO2 '!S112</f>
        <v>46.564560036291617</v>
      </c>
      <c r="T112" s="11">
        <f>'Final Prices IND without CO2 '!T112</f>
        <v>54.898425525453668</v>
      </c>
      <c r="U112" s="11">
        <f>'Final Prices IND without CO2 '!U112</f>
        <v>48.457833204249418</v>
      </c>
      <c r="V112" s="11">
        <f>'Final Prices IND without CO2 '!V112</f>
        <v>40.417677818236008</v>
      </c>
      <c r="W112" s="11">
        <f>'Final Prices IND without CO2 '!W112</f>
        <v>47.740153394570463</v>
      </c>
      <c r="X112" s="11">
        <f>'Final Prices IND without CO2 '!X112</f>
        <v>39.875084145700946</v>
      </c>
      <c r="Y112" s="11">
        <f>'Final Prices IND without CO2 '!Y112</f>
        <v>32.327355237211378</v>
      </c>
      <c r="Z112" s="11">
        <f>'Final Prices IND without CO2 '!Z112</f>
        <v>39.023852784067138</v>
      </c>
      <c r="AA112" s="11">
        <f>'Final Prices IND without CO2 '!AA112</f>
        <v>40.400482640050662</v>
      </c>
      <c r="AB112" s="11">
        <f>'Final Prices IND without CO2 '!AB112</f>
        <v>50.505384049780268</v>
      </c>
      <c r="AC112" s="11">
        <f>'Final Prices IND without CO2 '!AC112</f>
        <v>46.940783569333391</v>
      </c>
      <c r="AD112" s="11">
        <f>'Final Prices IND without CO2 '!AD112</f>
        <v>43.244506097106964</v>
      </c>
      <c r="AE112" s="11">
        <f>'Final Prices IND without CO2 '!AE112</f>
        <v>40.458473463907239</v>
      </c>
      <c r="AF112" s="11">
        <f>'Final Prices IND without CO2 '!AF112</f>
        <v>45.002722324564566</v>
      </c>
      <c r="AG112" s="11">
        <f>'Final Prices IND without CO2 '!AG112</f>
        <v>50.308646468107327</v>
      </c>
      <c r="AH112" s="11">
        <f>'Final Prices IND without CO2 '!AH112</f>
        <v>54.218468329594685</v>
      </c>
      <c r="AI112" s="11">
        <f>'Final Prices IND without CO2 '!AI112</f>
        <v>57.889745728991223</v>
      </c>
      <c r="AJ112" s="11">
        <f>'Final Prices IND without CO2 '!AJ112</f>
        <v>61.502422310161251</v>
      </c>
      <c r="AK112" s="11">
        <f>'Final Prices IND without CO2 '!AK112</f>
        <v>64.452854801542443</v>
      </c>
      <c r="AL112" s="11">
        <f>'Final Prices IND without CO2 '!AL112</f>
        <v>66.980402823495453</v>
      </c>
      <c r="AM112" s="11">
        <f>'Final Prices IND without CO2 '!AM112</f>
        <v>68.975861615285126</v>
      </c>
      <c r="AN112" s="11">
        <f>'Final Prices IND without CO2 '!AN112</f>
        <v>69.593714316823579</v>
      </c>
      <c r="AO112" s="11">
        <f>'Final Prices IND without CO2 '!AO112</f>
        <v>69.502080035905209</v>
      </c>
      <c r="AP112" s="11">
        <f>'Final Prices IND without CO2 '!AP112</f>
        <v>70.003013321847249</v>
      </c>
      <c r="AQ112" s="11">
        <f>'Final Prices IND without CO2 '!AQ112</f>
        <v>69.953387385944808</v>
      </c>
      <c r="AR112" s="11">
        <f>'Final Prices IND without CO2 '!AR112</f>
        <v>71.331393674125835</v>
      </c>
      <c r="AS112" s="11">
        <f>'Final Prices IND without CO2 '!AS112</f>
        <v>72.18152680544415</v>
      </c>
      <c r="AT112" s="11">
        <f>'Final Prices IND without CO2 '!AT112</f>
        <v>72.130169322552703</v>
      </c>
      <c r="AU112" s="11">
        <f>'Final Prices IND without CO2 '!AU112</f>
        <v>73.868820500720162</v>
      </c>
      <c r="AV112" s="11">
        <f>'Final Prices IND without CO2 '!AV112</f>
        <v>72.649904202259862</v>
      </c>
      <c r="AW112" s="11">
        <f>'Final Prices IND without CO2 '!AW112</f>
        <v>72.263990877398612</v>
      </c>
      <c r="AX112" s="11">
        <f>'Final Prices IND without CO2 '!AX112</f>
        <v>73.963873348330523</v>
      </c>
      <c r="AY112" s="11">
        <f>'Final Prices IND without CO2 '!AY112</f>
        <v>73.594125178722607</v>
      </c>
      <c r="AZ112" s="11">
        <f>'Final Prices IND without CO2 '!AZ112</f>
        <v>73.497516372109004</v>
      </c>
      <c r="BA112" s="11">
        <f>'Final Prices IND without CO2 '!BA112</f>
        <v>74.101489588070876</v>
      </c>
      <c r="BB112" s="11">
        <f>'Final Prices IND without CO2 '!BB112</f>
        <v>74.446791206463331</v>
      </c>
      <c r="BC112" s="11">
        <f>'Final Prices IND without CO2 '!BC112</f>
        <v>74.36271917642344</v>
      </c>
      <c r="BD112" s="11">
        <f>'Final Prices IND without CO2 '!BD112</f>
        <v>74.746467153284641</v>
      </c>
      <c r="BE112" s="11">
        <f>'Final Prices IND without CO2 '!BE112</f>
        <v>75.058736044481407</v>
      </c>
      <c r="BF112" s="11">
        <f>'Final Prices IND without CO2 '!BF112</f>
        <v>75.207491291637439</v>
      </c>
      <c r="BG112" s="11">
        <f>'Final Prices IND without CO2 '!BG112</f>
        <v>75.429666085979932</v>
      </c>
      <c r="BH112" s="11">
        <f>'Final Prices IND without CO2 '!BH112</f>
        <v>75.739491337601066</v>
      </c>
    </row>
    <row r="113" spans="1:60" x14ac:dyDescent="0.3">
      <c r="A113" s="9" t="s">
        <v>148</v>
      </c>
      <c r="B113" s="9" t="s">
        <v>102</v>
      </c>
      <c r="C113" s="9" t="s">
        <v>45</v>
      </c>
      <c r="D113" s="36" t="s">
        <v>78</v>
      </c>
      <c r="E113" s="36" t="s">
        <v>79</v>
      </c>
      <c r="F113" s="36" t="s">
        <v>90</v>
      </c>
      <c r="G113" s="36" t="s">
        <v>90</v>
      </c>
      <c r="H113" s="36" t="s">
        <v>80</v>
      </c>
      <c r="I113" s="9" t="s">
        <v>145</v>
      </c>
      <c r="J113" s="11">
        <f>'Final Prices IND without CO2 '!J113</f>
        <v>118.59439099867231</v>
      </c>
      <c r="K113" s="11">
        <f>'Final Prices IND without CO2 '!K113</f>
        <v>114.71366516594415</v>
      </c>
      <c r="L113" s="11">
        <f>'Final Prices IND without CO2 '!L113</f>
        <v>109.7781149606239</v>
      </c>
      <c r="M113" s="11">
        <f>'Final Prices IND without CO2 '!M113</f>
        <v>105.30320992080466</v>
      </c>
      <c r="N113" s="11">
        <f>'Final Prices IND without CO2 '!N113</f>
        <v>102.39292601293423</v>
      </c>
      <c r="O113" s="11">
        <f>'Final Prices IND without CO2 '!O113</f>
        <v>97.891755425988691</v>
      </c>
      <c r="P113" s="11">
        <f>'Final Prices IND without CO2 '!P113</f>
        <v>97.059120071720301</v>
      </c>
      <c r="Q113" s="11">
        <f>'Final Prices IND without CO2 '!Q113</f>
        <v>96.161643836779447</v>
      </c>
      <c r="R113" s="11">
        <f>'Final Prices IND without CO2 '!R113</f>
        <v>95.005539514468325</v>
      </c>
      <c r="S113" s="11">
        <f>'Final Prices IND without CO2 '!S113</f>
        <v>95.464328581305736</v>
      </c>
      <c r="T113" s="11">
        <f>'Final Prices IND without CO2 '!T113</f>
        <v>109.1717397844838</v>
      </c>
      <c r="U113" s="11">
        <f>'Final Prices IND without CO2 '!U113</f>
        <v>108.9197568805365</v>
      </c>
      <c r="V113" s="11">
        <f>'Final Prices IND without CO2 '!V113</f>
        <v>114.4602289017225</v>
      </c>
      <c r="W113" s="11">
        <f>'Final Prices IND without CO2 '!W113</f>
        <v>115.43760493102154</v>
      </c>
      <c r="X113" s="11">
        <f>'Final Prices IND without CO2 '!X113</f>
        <v>110.68438139866969</v>
      </c>
      <c r="Y113" s="11">
        <f>'Final Prices IND without CO2 '!Y113</f>
        <v>111.96516827318933</v>
      </c>
      <c r="Z113" s="11">
        <f>'Final Prices IND without CO2 '!Z113</f>
        <v>125.55604799895042</v>
      </c>
      <c r="AA113" s="11">
        <f>'Final Prices IND without CO2 '!AA113</f>
        <v>115.82694789125703</v>
      </c>
      <c r="AB113" s="11">
        <f>'Final Prices IND without CO2 '!AB113</f>
        <v>139.78585270349285</v>
      </c>
      <c r="AC113" s="11">
        <f>'Final Prices IND without CO2 '!AC113</f>
        <v>141.19363234853719</v>
      </c>
      <c r="AD113" s="11">
        <f>'Final Prices IND without CO2 '!AD113</f>
        <v>131.97311337451248</v>
      </c>
      <c r="AE113" s="11">
        <f>'Final Prices IND without CO2 '!AE113</f>
        <v>133.32435439663411</v>
      </c>
      <c r="AF113" s="11">
        <f>'Final Prices IND without CO2 '!AF113</f>
        <v>148.29919140093335</v>
      </c>
      <c r="AG113" s="11">
        <f>'Final Prices IND without CO2 '!AG113</f>
        <v>165.78400608496804</v>
      </c>
      <c r="AH113" s="11">
        <f>'Final Prices IND without CO2 '!AH113</f>
        <v>178.66819154376134</v>
      </c>
      <c r="AI113" s="11">
        <f>'Final Prices IND without CO2 '!AI113</f>
        <v>190.82484550648127</v>
      </c>
      <c r="AJ113" s="11">
        <f>'Final Prices IND without CO2 '!AJ113</f>
        <v>202.98741858701112</v>
      </c>
      <c r="AK113" s="11">
        <f>'Final Prices IND without CO2 '!AK113</f>
        <v>212.64788132354414</v>
      </c>
      <c r="AL113" s="11">
        <f>'Final Prices IND without CO2 '!AL113</f>
        <v>221.05545475730599</v>
      </c>
      <c r="AM113" s="11">
        <f>'Final Prices IND without CO2 '!AM113</f>
        <v>227.65224889861929</v>
      </c>
      <c r="AN113" s="11">
        <f>'Final Prices IND without CO2 '!AN113</f>
        <v>229.54833597451218</v>
      </c>
      <c r="AO113" s="11">
        <f>'Final Prices IND without CO2 '!AO113</f>
        <v>229.21625547975387</v>
      </c>
      <c r="AP113" s="11">
        <f>'Final Prices IND without CO2 '!AP113</f>
        <v>230.83792674424205</v>
      </c>
      <c r="AQ113" s="11">
        <f>'Final Prices IND without CO2 '!AQ113</f>
        <v>230.67156371339613</v>
      </c>
      <c r="AR113" s="11">
        <f>'Final Prices IND without CO2 '!AR113</f>
        <v>235.11063871276099</v>
      </c>
      <c r="AS113" s="11">
        <f>'Final Prices IND without CO2 '!AS113</f>
        <v>237.86254489518237</v>
      </c>
      <c r="AT113" s="11">
        <f>'Final Prices IND without CO2 '!AT113</f>
        <v>237.74108216699992</v>
      </c>
      <c r="AU113" s="11">
        <f>'Final Prices IND without CO2 '!AU113</f>
        <v>243.44620170841631</v>
      </c>
      <c r="AV113" s="11">
        <f>'Final Prices IND without CO2 '!AV113</f>
        <v>239.38298038711795</v>
      </c>
      <c r="AW113" s="11">
        <f>'Final Prices IND without CO2 '!AW113</f>
        <v>237.99865437323709</v>
      </c>
      <c r="AX113" s="11">
        <f>'Final Prices IND without CO2 '!AX113</f>
        <v>243.44745585785097</v>
      </c>
      <c r="AY113" s="11">
        <f>'Final Prices IND without CO2 '!AY113</f>
        <v>242.19283491268129</v>
      </c>
      <c r="AZ113" s="11">
        <f>'Final Prices IND without CO2 '!AZ113</f>
        <v>241.76094801163958</v>
      </c>
      <c r="BA113" s="11">
        <f>'Final Prices IND without CO2 '!BA113</f>
        <v>243.64160944505147</v>
      </c>
      <c r="BB113" s="11">
        <f>'Final Prices IND without CO2 '!BB113</f>
        <v>244.68812120931716</v>
      </c>
      <c r="BC113" s="11">
        <f>'Final Prices IND without CO2 '!BC113</f>
        <v>244.32522545789891</v>
      </c>
      <c r="BD113" s="11">
        <f>'Final Prices IND without CO2 '!BD113</f>
        <v>245.4793340937515</v>
      </c>
      <c r="BE113" s="11">
        <f>'Final Prices IND without CO2 '!BE113</f>
        <v>246.41516409665292</v>
      </c>
      <c r="BF113" s="11">
        <f>'Final Prices IND without CO2 '!BF113</f>
        <v>246.81138751682556</v>
      </c>
      <c r="BG113" s="11">
        <f>'Final Prices IND without CO2 '!BG113</f>
        <v>247.44478785102069</v>
      </c>
      <c r="BH113" s="11">
        <f>'Final Prices IND without CO2 '!BH113</f>
        <v>248.36653326602527</v>
      </c>
    </row>
    <row r="114" spans="1:60" x14ac:dyDescent="0.3">
      <c r="A114" s="9" t="s">
        <v>148</v>
      </c>
      <c r="B114" s="9" t="s">
        <v>102</v>
      </c>
      <c r="C114" s="9" t="s">
        <v>47</v>
      </c>
      <c r="D114" s="36" t="s">
        <v>78</v>
      </c>
      <c r="E114" s="36" t="s">
        <v>79</v>
      </c>
      <c r="F114" s="36" t="s">
        <v>90</v>
      </c>
      <c r="G114" s="36" t="s">
        <v>90</v>
      </c>
      <c r="H114" s="36" t="s">
        <v>80</v>
      </c>
      <c r="I114" s="9" t="s">
        <v>145</v>
      </c>
      <c r="J114" s="11">
        <f>'Final Prices IND without CO2 '!J114</f>
        <v>70.375863194290559</v>
      </c>
      <c r="K114" s="11">
        <f>'Final Prices IND without CO2 '!K114</f>
        <v>67.047536838357985</v>
      </c>
      <c r="L114" s="11">
        <f>'Final Prices IND without CO2 '!L114</f>
        <v>64.902683504842116</v>
      </c>
      <c r="M114" s="11">
        <f>'Final Prices IND without CO2 '!M114</f>
        <v>61.99436951300617</v>
      </c>
      <c r="N114" s="11">
        <f>'Final Prices IND without CO2 '!N114</f>
        <v>66.467330902338063</v>
      </c>
      <c r="O114" s="11">
        <f>'Final Prices IND without CO2 '!O114</f>
        <v>85.35197912031019</v>
      </c>
      <c r="P114" s="11">
        <f>'Final Prices IND without CO2 '!P114</f>
        <v>111.0327325950234</v>
      </c>
      <c r="Q114" s="11">
        <f>'Final Prices IND without CO2 '!Q114</f>
        <v>110.90651788589915</v>
      </c>
      <c r="R114" s="11">
        <f>'Final Prices IND without CO2 '!R114</f>
        <v>131.44811063396904</v>
      </c>
      <c r="S114" s="11">
        <f>'Final Prices IND without CO2 '!S114</f>
        <v>139.0249242583098</v>
      </c>
      <c r="T114" s="11">
        <f>'Final Prices IND without CO2 '!T114</f>
        <v>122.51745689336801</v>
      </c>
      <c r="U114" s="11">
        <f>'Final Prices IND without CO2 '!U114</f>
        <v>120.90634574300564</v>
      </c>
      <c r="V114" s="11">
        <f>'Final Prices IND without CO2 '!V114</f>
        <v>123.20667360514445</v>
      </c>
      <c r="W114" s="11">
        <f>'Final Prices IND without CO2 '!W114</f>
        <v>126.17637018061457</v>
      </c>
      <c r="X114" s="11">
        <f>'Final Prices IND without CO2 '!X114</f>
        <v>131.08161869973344</v>
      </c>
      <c r="Y114" s="11">
        <f>'Final Prices IND without CO2 '!Y114</f>
        <v>132.73042091022202</v>
      </c>
      <c r="Z114" s="11">
        <f>'Final Prices IND without CO2 '!Z114</f>
        <v>128.86257395076814</v>
      </c>
      <c r="AA114" s="11">
        <f>'Final Prices IND without CO2 '!AA114</f>
        <v>129.20259021350049</v>
      </c>
      <c r="AB114" s="11">
        <f>'Final Prices IND without CO2 '!AB114</f>
        <v>134.47462319209743</v>
      </c>
      <c r="AC114" s="11">
        <f>'Final Prices IND without CO2 '!AC114</f>
        <v>133.72082855481804</v>
      </c>
      <c r="AD114" s="11">
        <f>'Final Prices IND without CO2 '!AD114</f>
        <v>121.89924938836882</v>
      </c>
      <c r="AE114" s="11">
        <f>'Final Prices IND without CO2 '!AE114</f>
        <v>114.70723716776327</v>
      </c>
      <c r="AF114" s="11">
        <f>'Final Prices IND without CO2 '!AF114</f>
        <v>125.0202565301455</v>
      </c>
      <c r="AG114" s="11">
        <f>'Final Prices IND without CO2 '!AG114</f>
        <v>140.56769606435293</v>
      </c>
      <c r="AH114" s="11">
        <f>'Final Prices IND without CO2 '!AH114</f>
        <v>153.50118737124825</v>
      </c>
      <c r="AI114" s="11">
        <f>'Final Prices IND without CO2 '!AI114</f>
        <v>164.75040547249301</v>
      </c>
      <c r="AJ114" s="11">
        <f>'Final Prices IND without CO2 '!AJ114</f>
        <v>178.14004017298973</v>
      </c>
      <c r="AK114" s="11">
        <f>'Final Prices IND without CO2 '!AK114</f>
        <v>188.9583373257471</v>
      </c>
      <c r="AL114" s="11">
        <f>'Final Prices IND without CO2 '!AL114</f>
        <v>197.017499418939</v>
      </c>
      <c r="AM114" s="11">
        <f>'Final Prices IND without CO2 '!AM114</f>
        <v>206.10959651199678</v>
      </c>
      <c r="AN114" s="11">
        <f>'Final Prices IND without CO2 '!AN114</f>
        <v>200.23367718701141</v>
      </c>
      <c r="AO114" s="11">
        <f>'Final Prices IND without CO2 '!AO114</f>
        <v>200.9855698453033</v>
      </c>
      <c r="AP114" s="11">
        <f>'Final Prices IND without CO2 '!AP114</f>
        <v>202.70120283264683</v>
      </c>
      <c r="AQ114" s="11">
        <f>'Final Prices IND without CO2 '!AQ114</f>
        <v>203.141816237087</v>
      </c>
      <c r="AR114" s="11">
        <f>'Final Prices IND without CO2 '!AR114</f>
        <v>206.0152400838987</v>
      </c>
      <c r="AS114" s="11">
        <f>'Final Prices IND without CO2 '!AS114</f>
        <v>210.64646052738522</v>
      </c>
      <c r="AT114" s="11">
        <f>'Final Prices IND without CO2 '!AT114</f>
        <v>213.62628281735053</v>
      </c>
      <c r="AU114" s="11">
        <f>'Final Prices IND without CO2 '!AU114</f>
        <v>219.62347178958632</v>
      </c>
      <c r="AV114" s="11">
        <f>'Final Prices IND without CO2 '!AV114</f>
        <v>215.48872271377894</v>
      </c>
      <c r="AW114" s="11">
        <f>'Final Prices IND without CO2 '!AW114</f>
        <v>214.75976812409428</v>
      </c>
      <c r="AX114" s="11">
        <f>'Final Prices IND without CO2 '!AX114</f>
        <v>224.7238960925886</v>
      </c>
      <c r="AY114" s="11">
        <f>'Final Prices IND without CO2 '!AY114</f>
        <v>222.84388517297521</v>
      </c>
      <c r="AZ114" s="11">
        <f>'Final Prices IND without CO2 '!AZ114</f>
        <v>224.19074882228097</v>
      </c>
      <c r="BA114" s="11">
        <f>'Final Prices IND without CO2 '!BA114</f>
        <v>228.04785496490877</v>
      </c>
      <c r="BB114" s="11">
        <f>'Final Prices IND without CO2 '!BB114</f>
        <v>230.72613855876625</v>
      </c>
      <c r="BC114" s="11">
        <f>'Final Prices IND without CO2 '!BC114</f>
        <v>231.26904113959063</v>
      </c>
      <c r="BD114" s="11">
        <f>'Final Prices IND without CO2 '!BD114</f>
        <v>234.43124423261906</v>
      </c>
      <c r="BE114" s="11">
        <f>'Final Prices IND without CO2 '!BE114</f>
        <v>236.84365864224037</v>
      </c>
      <c r="BF114" s="11">
        <f>'Final Prices IND without CO2 '!BF114</f>
        <v>238.65260141618</v>
      </c>
      <c r="BG114" s="11">
        <f>'Final Prices IND without CO2 '!BG114</f>
        <v>240.81279976312271</v>
      </c>
      <c r="BH114" s="11">
        <f>'Final Prices IND without CO2 '!BH114</f>
        <v>243.39453136793782</v>
      </c>
    </row>
    <row r="115" spans="1:60" x14ac:dyDescent="0.3">
      <c r="A115" s="9" t="s">
        <v>148</v>
      </c>
      <c r="B115" s="9" t="s">
        <v>102</v>
      </c>
      <c r="C115" s="9" t="s">
        <v>49</v>
      </c>
      <c r="D115" s="36" t="s">
        <v>78</v>
      </c>
      <c r="E115" s="36" t="s">
        <v>79</v>
      </c>
      <c r="F115" s="36" t="s">
        <v>90</v>
      </c>
      <c r="G115" s="36" t="s">
        <v>90</v>
      </c>
      <c r="H115" s="36" t="s">
        <v>80</v>
      </c>
      <c r="I115" s="9" t="s">
        <v>145</v>
      </c>
      <c r="J115" s="11">
        <f>'Final Prices IND without CO2 '!J115</f>
        <v>83.209656034500838</v>
      </c>
      <c r="K115" s="11">
        <f>'Final Prices IND without CO2 '!K115</f>
        <v>86.456550439159528</v>
      </c>
      <c r="L115" s="11">
        <f>'Final Prices IND without CO2 '!L115</f>
        <v>93.356308300043352</v>
      </c>
      <c r="M115" s="11">
        <f>'Final Prices IND without CO2 '!M115</f>
        <v>100.30907879021039</v>
      </c>
      <c r="N115" s="11">
        <f>'Final Prices IND without CO2 '!N115</f>
        <v>94.546645385442389</v>
      </c>
      <c r="O115" s="11">
        <f>'Final Prices IND without CO2 '!O115</f>
        <v>89.954657291716501</v>
      </c>
      <c r="P115" s="11">
        <f>'Final Prices IND without CO2 '!P115</f>
        <v>91.302955377533138</v>
      </c>
      <c r="Q115" s="11">
        <f>'Final Prices IND without CO2 '!Q115</f>
        <v>85.705460853535925</v>
      </c>
      <c r="R115" s="11">
        <f>'Final Prices IND without CO2 '!R115</f>
        <v>105.74447986770882</v>
      </c>
      <c r="S115" s="11">
        <f>'Final Prices IND without CO2 '!S115</f>
        <v>94.631281733465713</v>
      </c>
      <c r="T115" s="11">
        <f>'Final Prices IND without CO2 '!T115</f>
        <v>99.008513958704626</v>
      </c>
      <c r="U115" s="11">
        <f>'Final Prices IND without CO2 '!U115</f>
        <v>96.861121622299891</v>
      </c>
      <c r="V115" s="11">
        <f>'Final Prices IND without CO2 '!V115</f>
        <v>96.428589347406401</v>
      </c>
      <c r="W115" s="11">
        <f>'Final Prices IND without CO2 '!W115</f>
        <v>99.070421853281317</v>
      </c>
      <c r="X115" s="11">
        <f>'Final Prices IND without CO2 '!X115</f>
        <v>92.873363685032103</v>
      </c>
      <c r="Y115" s="11">
        <f>'Final Prices IND without CO2 '!Y115</f>
        <v>87.649706693283477</v>
      </c>
      <c r="Z115" s="11">
        <f>'Final Prices IND without CO2 '!Z115</f>
        <v>89.679963444687303</v>
      </c>
      <c r="AA115" s="11">
        <f>'Final Prices IND without CO2 '!AA115</f>
        <v>76.448501465802494</v>
      </c>
      <c r="AB115" s="11">
        <f>'Final Prices IND without CO2 '!AB115</f>
        <v>95.569673287341274</v>
      </c>
      <c r="AC115" s="11">
        <f>'Final Prices IND without CO2 '!AC115</f>
        <v>88.824497308074768</v>
      </c>
      <c r="AD115" s="11">
        <f>'Final Prices IND without CO2 '!AD115</f>
        <v>81.830153298100328</v>
      </c>
      <c r="AE115" s="11">
        <f>'Final Prices IND without CO2 '!AE115</f>
        <v>76.558235590072769</v>
      </c>
      <c r="AF115" s="11">
        <f>'Final Prices IND without CO2 '!AF115</f>
        <v>85.157167904325362</v>
      </c>
      <c r="AG115" s="11">
        <f>'Final Prices IND without CO2 '!AG115</f>
        <v>95.197393247152036</v>
      </c>
      <c r="AH115" s="11">
        <f>'Final Prices IND without CO2 '!AH115</f>
        <v>102.59582026526471</v>
      </c>
      <c r="AI115" s="11">
        <f>'Final Prices IND without CO2 '!AI115</f>
        <v>109.54285746157038</v>
      </c>
      <c r="AJ115" s="11">
        <f>'Final Prices IND without CO2 '!AJ115</f>
        <v>116.37900626136849</v>
      </c>
      <c r="AK115" s="11">
        <f>'Final Prices IND without CO2 '!AK115</f>
        <v>121.96201240146105</v>
      </c>
      <c r="AL115" s="11">
        <f>'Final Prices IND without CO2 '!AL115</f>
        <v>126.74480820077673</v>
      </c>
      <c r="AM115" s="11">
        <f>'Final Prices IND without CO2 '!AM115</f>
        <v>130.52074909059797</v>
      </c>
      <c r="AN115" s="11">
        <f>'Final Prices IND without CO2 '!AN115</f>
        <v>131.68989138971466</v>
      </c>
      <c r="AO115" s="11">
        <f>'Final Prices IND without CO2 '!AO115</f>
        <v>131.51649486072961</v>
      </c>
      <c r="AP115" s="11">
        <f>'Final Prices IND without CO2 '!AP115</f>
        <v>132.4643944040545</v>
      </c>
      <c r="AQ115" s="11">
        <f>'Final Prices IND without CO2 '!AQ115</f>
        <v>132.37048888150466</v>
      </c>
      <c r="AR115" s="11">
        <f>'Final Prices IND without CO2 '!AR115</f>
        <v>134.97804475355895</v>
      </c>
      <c r="AS115" s="11">
        <f>'Final Prices IND without CO2 '!AS115</f>
        <v>136.58672365263939</v>
      </c>
      <c r="AT115" s="11">
        <f>'Final Prices IND without CO2 '!AT115</f>
        <v>136.48954158080409</v>
      </c>
      <c r="AU115" s="11">
        <f>'Final Prices IND without CO2 '!AU115</f>
        <v>139.77953388923476</v>
      </c>
      <c r="AV115" s="11">
        <f>'Final Prices IND without CO2 '!AV115</f>
        <v>137.47301876020123</v>
      </c>
      <c r="AW115" s="11">
        <f>'Final Prices IND without CO2 '!AW115</f>
        <v>136.74276769750523</v>
      </c>
      <c r="AX115" s="11">
        <f>'Final Prices IND without CO2 '!AX115</f>
        <v>139.95939925927527</v>
      </c>
      <c r="AY115" s="11">
        <f>'Final Prices IND without CO2 '!AY115</f>
        <v>139.25973698696794</v>
      </c>
      <c r="AZ115" s="11">
        <f>'Final Prices IND without CO2 '!AZ115</f>
        <v>139.076927326999</v>
      </c>
      <c r="BA115" s="11">
        <f>'Final Prices IND without CO2 '!BA115</f>
        <v>140.21980593310718</v>
      </c>
      <c r="BB115" s="11">
        <f>'Final Prices IND without CO2 '!BB115</f>
        <v>140.8732088024492</v>
      </c>
      <c r="BC115" s="11">
        <f>'Final Prices IND without CO2 '!BC115</f>
        <v>140.71412207150576</v>
      </c>
      <c r="BD115" s="11">
        <f>'Final Prices IND without CO2 '!BD115</f>
        <v>141.44027571756362</v>
      </c>
      <c r="BE115" s="11">
        <f>'Final Prices IND without CO2 '!BE115</f>
        <v>142.03117184618327</v>
      </c>
      <c r="BF115" s="11">
        <f>'Final Prices IND without CO2 '!BF115</f>
        <v>142.31265649654176</v>
      </c>
      <c r="BG115" s="11">
        <f>'Final Prices IND without CO2 '!BG115</f>
        <v>142.7330705357075</v>
      </c>
      <c r="BH115" s="11">
        <f>'Final Prices IND without CO2 '!BH115</f>
        <v>143.31934264571487</v>
      </c>
    </row>
    <row r="116" spans="1:60" x14ac:dyDescent="0.3">
      <c r="A116" s="9" t="s">
        <v>148</v>
      </c>
      <c r="B116" s="9" t="s">
        <v>102</v>
      </c>
      <c r="C116" s="9" t="s">
        <v>97</v>
      </c>
      <c r="D116" s="36" t="s">
        <v>78</v>
      </c>
      <c r="E116" s="36" t="s">
        <v>79</v>
      </c>
      <c r="F116" s="36" t="s">
        <v>90</v>
      </c>
      <c r="G116" s="36" t="s">
        <v>90</v>
      </c>
      <c r="H116" s="36" t="s">
        <v>80</v>
      </c>
      <c r="I116" s="9" t="s">
        <v>145</v>
      </c>
      <c r="J116" s="11">
        <f>'Final Prices IND without CO2 '!J116</f>
        <v>54.037283297370863</v>
      </c>
      <c r="K116" s="11">
        <f>'Final Prices IND without CO2 '!K116</f>
        <v>53.565440253611676</v>
      </c>
      <c r="L116" s="11">
        <f>'Final Prices IND without CO2 '!L116</f>
        <v>56.08431497820601</v>
      </c>
      <c r="M116" s="11">
        <f>'Final Prices IND without CO2 '!M116</f>
        <v>71.060413393860884</v>
      </c>
      <c r="N116" s="11">
        <f>'Final Prices IND without CO2 '!N116</f>
        <v>71.050187340846392</v>
      </c>
      <c r="O116" s="11">
        <f>'Final Prices IND without CO2 '!O116</f>
        <v>68.7894153926798</v>
      </c>
      <c r="P116" s="11">
        <f>'Final Prices IND without CO2 '!P116</f>
        <v>70.544873234865918</v>
      </c>
      <c r="Q116" s="11">
        <f>'Final Prices IND without CO2 '!Q116</f>
        <v>67.36184788563601</v>
      </c>
      <c r="R116" s="11">
        <f>'Final Prices IND without CO2 '!R116</f>
        <v>69.847636776033596</v>
      </c>
      <c r="S116" s="11">
        <f>'Final Prices IND without CO2 '!S116</f>
        <v>74.041552992695699</v>
      </c>
      <c r="T116" s="11">
        <f>'Final Prices IND without CO2 '!T116</f>
        <v>74.636397593647345</v>
      </c>
      <c r="U116" s="11">
        <f>'Final Prices IND without CO2 '!U116</f>
        <v>78.180153967109831</v>
      </c>
      <c r="V116" s="11">
        <f>'Final Prices IND without CO2 '!V116</f>
        <v>75.041429840699607</v>
      </c>
      <c r="W116" s="11">
        <f>'Final Prices IND without CO2 '!W116</f>
        <v>73.400463518437022</v>
      </c>
      <c r="X116" s="11">
        <f>'Final Prices IND without CO2 '!X116</f>
        <v>71.079517201804094</v>
      </c>
      <c r="Y116" s="11">
        <f>'Final Prices IND without CO2 '!Y116</f>
        <v>68.544856883386842</v>
      </c>
      <c r="Z116" s="11">
        <f>'Final Prices IND without CO2 '!Z116</f>
        <v>66.864159543504542</v>
      </c>
      <c r="AA116" s="11">
        <f>'Final Prices IND without CO2 '!AA116</f>
        <v>64.958471526938382</v>
      </c>
      <c r="AB116" s="11">
        <f>'Final Prices IND without CO2 '!AB116</f>
        <v>81.205776202841562</v>
      </c>
      <c r="AC116" s="11">
        <f>'Final Prices IND without CO2 '!AC116</f>
        <v>75.474384306437003</v>
      </c>
      <c r="AD116" s="11">
        <f>'Final Prices IND without CO2 '!AD116</f>
        <v>69.53127374821662</v>
      </c>
      <c r="AE116" s="11">
        <f>'Final Prices IND without CO2 '!AE116</f>
        <v>65.051712870460761</v>
      </c>
      <c r="AF116" s="11">
        <f>'Final Prices IND without CO2 '!AF116</f>
        <v>72.358245885333702</v>
      </c>
      <c r="AG116" s="11">
        <f>'Final Prices IND without CO2 '!AG116</f>
        <v>80.889448976970456</v>
      </c>
      <c r="AH116" s="11">
        <f>'Final Prices IND without CO2 '!AH116</f>
        <v>87.175909817738997</v>
      </c>
      <c r="AI116" s="11">
        <f>'Final Prices IND without CO2 '!AI116</f>
        <v>93.078823665104196</v>
      </c>
      <c r="AJ116" s="11">
        <f>'Final Prices IND without CO2 '!AJ116</f>
        <v>98.887515381111768</v>
      </c>
      <c r="AK116" s="11">
        <f>'Final Prices IND without CO2 '!AK116</f>
        <v>103.63140883137324</v>
      </c>
      <c r="AL116" s="11">
        <f>'Final Prices IND without CO2 '!AL116</f>
        <v>107.69536167272469</v>
      </c>
      <c r="AM116" s="11">
        <f>'Final Prices IND without CO2 '!AM116</f>
        <v>110.90378752903236</v>
      </c>
      <c r="AN116" s="11">
        <f>'Final Prices IND without CO2 '!AN116</f>
        <v>111.89721049079024</v>
      </c>
      <c r="AO116" s="11">
        <f>'Final Prices IND without CO2 '!AO116</f>
        <v>111.74987505222728</v>
      </c>
      <c r="AP116" s="11">
        <f>'Final Prices IND without CO2 '!AP116</f>
        <v>112.55530752395482</v>
      </c>
      <c r="AQ116" s="11">
        <f>'Final Prices IND without CO2 '!AQ116</f>
        <v>112.47551578054826</v>
      </c>
      <c r="AR116" s="11">
        <f>'Final Prices IND without CO2 '!AR116</f>
        <v>114.69116213884227</v>
      </c>
      <c r="AS116" s="11">
        <f>'Final Prices IND without CO2 '!AS116</f>
        <v>116.05806038352073</v>
      </c>
      <c r="AT116" s="11">
        <f>'Final Prices IND without CO2 '!AT116</f>
        <v>115.97548454847879</v>
      </c>
      <c r="AU116" s="11">
        <f>'Final Prices IND without CO2 '!AU116</f>
        <v>118.77099875207165</v>
      </c>
      <c r="AV116" s="11">
        <f>'Final Prices IND without CO2 '!AV116</f>
        <v>116.81114742126697</v>
      </c>
      <c r="AW116" s="11">
        <f>'Final Prices IND without CO2 '!AW116</f>
        <v>116.19065137550898</v>
      </c>
      <c r="AX116" s="11">
        <f>'Final Prices IND without CO2 '!AX116</f>
        <v>118.92383078009625</v>
      </c>
      <c r="AY116" s="11">
        <f>'Final Prices IND without CO2 '!AY116</f>
        <v>118.32932610148623</v>
      </c>
      <c r="AZ116" s="11">
        <f>'Final Prices IND without CO2 '!AZ116</f>
        <v>118.17399230338356</v>
      </c>
      <c r="BA116" s="11">
        <f>'Final Prices IND without CO2 '!BA116</f>
        <v>119.14509894341154</v>
      </c>
      <c r="BB116" s="11">
        <f>'Final Prices IND without CO2 '!BB116</f>
        <v>119.70029689850503</v>
      </c>
      <c r="BC116" s="11">
        <f>'Final Prices IND without CO2 '!BC116</f>
        <v>119.56512052899939</v>
      </c>
      <c r="BD116" s="11">
        <f>'Final Prices IND without CO2 '!BD116</f>
        <v>120.18213499020146</v>
      </c>
      <c r="BE116" s="11">
        <f>'Final Prices IND without CO2 '!BE116</f>
        <v>120.68422082066729</v>
      </c>
      <c r="BF116" s="11">
        <f>'Final Prices IND without CO2 '!BF116</f>
        <v>120.92339899021931</v>
      </c>
      <c r="BG116" s="11">
        <f>'Final Prices IND without CO2 '!BG116</f>
        <v>121.28062578824745</v>
      </c>
      <c r="BH116" s="11">
        <f>'Final Prices IND without CO2 '!BH116</f>
        <v>121.77878257922112</v>
      </c>
    </row>
    <row r="117" spans="1:60" x14ac:dyDescent="0.3">
      <c r="A117" s="9" t="s">
        <v>148</v>
      </c>
      <c r="B117" s="9" t="s">
        <v>103</v>
      </c>
      <c r="C117" s="9" t="s">
        <v>5</v>
      </c>
      <c r="D117" s="36" t="s">
        <v>78</v>
      </c>
      <c r="E117" s="36" t="s">
        <v>79</v>
      </c>
      <c r="F117" s="36" t="s">
        <v>90</v>
      </c>
      <c r="G117" s="36" t="s">
        <v>90</v>
      </c>
      <c r="H117" s="36" t="s">
        <v>80</v>
      </c>
      <c r="I117" s="9" t="s">
        <v>145</v>
      </c>
      <c r="J117" s="11">
        <f>'Final Prices IND without CO2 '!J117</f>
        <v>56.614178615567198</v>
      </c>
      <c r="K117" s="11">
        <f>'Final Prices IND without CO2 '!K117</f>
        <v>96.08580468356763</v>
      </c>
      <c r="L117" s="11">
        <f>'Final Prices IND without CO2 '!L117</f>
        <v>94.965320319435818</v>
      </c>
      <c r="M117" s="11">
        <f>'Final Prices IND without CO2 '!M117</f>
        <v>91.564393878445927</v>
      </c>
      <c r="N117" s="11">
        <f>'Final Prices IND without CO2 '!N117</f>
        <v>95.310132309309637</v>
      </c>
      <c r="O117" s="11">
        <f>'Final Prices IND without CO2 '!O117</f>
        <v>100.94559805926909</v>
      </c>
      <c r="P117" s="11">
        <f>'Final Prices IND without CO2 '!P117</f>
        <v>103.11326739805533</v>
      </c>
      <c r="Q117" s="11">
        <f>'Final Prices IND without CO2 '!Q117</f>
        <v>111.85628006998608</v>
      </c>
      <c r="R117" s="11">
        <f>'Final Prices IND without CO2 '!R117</f>
        <v>123.12806957777781</v>
      </c>
      <c r="S117" s="11">
        <f>'Final Prices IND without CO2 '!S117</f>
        <v>134.55210295189593</v>
      </c>
      <c r="T117" s="11">
        <f>'Final Prices IND without CO2 '!T117</f>
        <v>127.02918623025832</v>
      </c>
      <c r="U117" s="11">
        <f>'Final Prices IND without CO2 '!U117</f>
        <v>122.95596020264156</v>
      </c>
      <c r="V117" s="11">
        <f>'Final Prices IND without CO2 '!V117</f>
        <v>118.05762827759926</v>
      </c>
      <c r="W117" s="11">
        <f>'Final Prices IND without CO2 '!W117</f>
        <v>115.95132401208242</v>
      </c>
      <c r="X117" s="11">
        <f>'Final Prices IND without CO2 '!X117</f>
        <v>110.11282558283669</v>
      </c>
      <c r="Y117" s="11">
        <f>'Final Prices IND without CO2 '!Y117</f>
        <v>106.18203761728584</v>
      </c>
      <c r="Z117" s="11">
        <f>'Final Prices IND without CO2 '!Z117</f>
        <v>102.45220735279828</v>
      </c>
      <c r="AA117" s="11">
        <f>'Final Prices IND without CO2 '!AA117</f>
        <v>95.714796838702114</v>
      </c>
      <c r="AB117" s="11">
        <f>'Final Prices IND without CO2 '!AB117</f>
        <v>119.65482236078761</v>
      </c>
      <c r="AC117" s="11">
        <f>'Final Prices IND without CO2 '!AC117</f>
        <v>111.20974971556919</v>
      </c>
      <c r="AD117" s="11">
        <f>'Final Prices IND without CO2 '!AD117</f>
        <v>102.45271454681358</v>
      </c>
      <c r="AE117" s="11">
        <f>'Final Prices IND without CO2 '!AE117</f>
        <v>88.414400850125872</v>
      </c>
      <c r="AF117" s="11">
        <f>'Final Prices IND without CO2 '!AF117</f>
        <v>97.047039278183206</v>
      </c>
      <c r="AG117" s="11">
        <f>'Final Prices IND without CO2 '!AG117</f>
        <v>108.41891954899734</v>
      </c>
      <c r="AH117" s="11">
        <f>'Final Prices IND without CO2 '!AH117</f>
        <v>115.88738197326452</v>
      </c>
      <c r="AI117" s="11">
        <f>'Final Prices IND without CO2 '!AI117</f>
        <v>123.29982556184081</v>
      </c>
      <c r="AJ117" s="11">
        <f>'Final Prices IND without CO2 '!AJ117</f>
        <v>129.50944244850169</v>
      </c>
      <c r="AK117" s="11">
        <f>'Final Prices IND without CO2 '!AK117</f>
        <v>134.62536505288955</v>
      </c>
      <c r="AL117" s="11">
        <f>'Final Prices IND without CO2 '!AL117</f>
        <v>137.35979903335297</v>
      </c>
      <c r="AM117" s="11">
        <f>'Final Prices IND without CO2 '!AM117</f>
        <v>140.46580035686463</v>
      </c>
      <c r="AN117" s="11">
        <f>'Final Prices IND without CO2 '!AN117</f>
        <v>139.93422480447342</v>
      </c>
      <c r="AO117" s="11">
        <f>'Final Prices IND without CO2 '!AO117</f>
        <v>139.85435237962474</v>
      </c>
      <c r="AP117" s="11">
        <f>'Final Prices IND without CO2 '!AP117</f>
        <v>140.27428951751472</v>
      </c>
      <c r="AQ117" s="11">
        <f>'Final Prices IND without CO2 '!AQ117</f>
        <v>140.28059966708955</v>
      </c>
      <c r="AR117" s="11">
        <f>'Final Prices IND without CO2 '!AR117</f>
        <v>144.65409730990515</v>
      </c>
      <c r="AS117" s="11">
        <f>'Final Prices IND without CO2 '!AS117</f>
        <v>146.48405587221637</v>
      </c>
      <c r="AT117" s="11">
        <f>'Final Prices IND without CO2 '!AT117</f>
        <v>149.52198784847999</v>
      </c>
      <c r="AU117" s="11">
        <f>'Final Prices IND without CO2 '!AU117</f>
        <v>153.35603959390923</v>
      </c>
      <c r="AV117" s="11">
        <f>'Final Prices IND without CO2 '!AV117</f>
        <v>149.88563791380926</v>
      </c>
      <c r="AW117" s="11">
        <f>'Final Prices IND without CO2 '!AW117</f>
        <v>150.43348019583894</v>
      </c>
      <c r="AX117" s="11">
        <f>'Final Prices IND without CO2 '!AX117</f>
        <v>155.49362159458647</v>
      </c>
      <c r="AY117" s="11">
        <f>'Final Prices IND without CO2 '!AY117</f>
        <v>154.44436585756762</v>
      </c>
      <c r="AZ117" s="11">
        <f>'Final Prices IND without CO2 '!AZ117</f>
        <v>155.05801989357042</v>
      </c>
      <c r="BA117" s="11">
        <f>'Final Prices IND without CO2 '!BA117</f>
        <v>157.36971997744968</v>
      </c>
      <c r="BB117" s="11">
        <f>'Final Prices IND without CO2 '!BB117</f>
        <v>158.59090486246396</v>
      </c>
      <c r="BC117" s="11">
        <f>'Final Prices IND without CO2 '!BC117</f>
        <v>158.92730263381873</v>
      </c>
      <c r="BD117" s="11">
        <f>'Final Prices IND without CO2 '!BD117</f>
        <v>160.62769020139285</v>
      </c>
      <c r="BE117" s="11">
        <f>'Final Prices IND without CO2 '!BE117</f>
        <v>161.92380449534312</v>
      </c>
      <c r="BF117" s="11">
        <f>'Final Prices IND without CO2 '!BF117</f>
        <v>162.83137074650858</v>
      </c>
      <c r="BG117" s="11">
        <f>'Final Prices IND without CO2 '!BG117</f>
        <v>164.0234446767895</v>
      </c>
      <c r="BH117" s="11">
        <f>'Final Prices IND without CO2 '!BH117</f>
        <v>165.38551194008778</v>
      </c>
    </row>
    <row r="118" spans="1:60" x14ac:dyDescent="0.3">
      <c r="A118" s="9" t="s">
        <v>148</v>
      </c>
      <c r="B118" s="9" t="s">
        <v>103</v>
      </c>
      <c r="C118" s="9" t="s">
        <v>9</v>
      </c>
      <c r="D118" s="36" t="s">
        <v>78</v>
      </c>
      <c r="E118" s="36" t="s">
        <v>79</v>
      </c>
      <c r="F118" s="36" t="s">
        <v>90</v>
      </c>
      <c r="G118" s="36" t="s">
        <v>90</v>
      </c>
      <c r="H118" s="36" t="s">
        <v>80</v>
      </c>
      <c r="I118" s="9" t="s">
        <v>145</v>
      </c>
      <c r="J118" s="11">
        <f>'Final Prices IND without CO2 '!J118</f>
        <v>70.356120258033968</v>
      </c>
      <c r="K118" s="11">
        <f>'Final Prices IND without CO2 '!K118</f>
        <v>99.973729039684187</v>
      </c>
      <c r="L118" s="11">
        <f>'Final Prices IND without CO2 '!L118</f>
        <v>98.807906464936337</v>
      </c>
      <c r="M118" s="11">
        <f>'Final Prices IND without CO2 '!M118</f>
        <v>95.269368180169621</v>
      </c>
      <c r="N118" s="11">
        <f>'Final Prices IND without CO2 '!N118</f>
        <v>96.564925047356624</v>
      </c>
      <c r="O118" s="11">
        <f>'Final Prices IND without CO2 '!O118</f>
        <v>94.370394809042565</v>
      </c>
      <c r="P118" s="11">
        <f>'Final Prices IND without CO2 '!P118</f>
        <v>111.23132639684533</v>
      </c>
      <c r="Q118" s="11">
        <f>'Final Prices IND without CO2 '!Q118</f>
        <v>109.03764541122169</v>
      </c>
      <c r="R118" s="11">
        <f>'Final Prices IND without CO2 '!R118</f>
        <v>124.87546389699617</v>
      </c>
      <c r="S118" s="11">
        <f>'Final Prices IND without CO2 '!S118</f>
        <v>124.34966266425718</v>
      </c>
      <c r="T118" s="11">
        <f>'Final Prices IND without CO2 '!T118</f>
        <v>118.16915179069753</v>
      </c>
      <c r="U118" s="11">
        <f>'Final Prices IND without CO2 '!U118</f>
        <v>122.88670671005187</v>
      </c>
      <c r="V118" s="11">
        <f>'Final Prices IND without CO2 '!V118</f>
        <v>120.59553676867777</v>
      </c>
      <c r="W118" s="11">
        <f>'Final Prices IND without CO2 '!W118</f>
        <v>117.18375601434258</v>
      </c>
      <c r="X118" s="11">
        <f>'Final Prices IND without CO2 '!X118</f>
        <v>116.72526462370594</v>
      </c>
      <c r="Y118" s="11">
        <f>'Final Prices IND without CO2 '!Y118</f>
        <v>114.7336094713954</v>
      </c>
      <c r="Z118" s="11">
        <f>'Final Prices IND without CO2 '!Z118</f>
        <v>117.99975652209766</v>
      </c>
      <c r="AA118" s="11">
        <f>'Final Prices IND without CO2 '!AA118</f>
        <v>121.19914530718725</v>
      </c>
      <c r="AB118" s="11">
        <f>'Final Prices IND without CO2 '!AB118</f>
        <v>140.86581830275705</v>
      </c>
      <c r="AC118" s="11">
        <f>'Final Prices IND without CO2 '!AC118</f>
        <v>126.37560896405665</v>
      </c>
      <c r="AD118" s="11">
        <f>'Final Prices IND without CO2 '!AD118</f>
        <v>111.94622582433179</v>
      </c>
      <c r="AE118" s="11">
        <f>'Final Prices IND without CO2 '!AE118</f>
        <v>100.5179759182768</v>
      </c>
      <c r="AF118" s="11">
        <f>'Final Prices IND without CO2 '!AF118</f>
        <v>108.53316004872936</v>
      </c>
      <c r="AG118" s="11">
        <f>'Final Prices IND without CO2 '!AG118</f>
        <v>121.56884441181124</v>
      </c>
      <c r="AH118" s="11">
        <f>'Final Prices IND without CO2 '!AH118</f>
        <v>131.59810801531657</v>
      </c>
      <c r="AI118" s="11">
        <f>'Final Prices IND without CO2 '!AI118</f>
        <v>141.00931414892031</v>
      </c>
      <c r="AJ118" s="11">
        <f>'Final Prices IND without CO2 '!AJ118</f>
        <v>151.89578516236662</v>
      </c>
      <c r="AK118" s="11">
        <f>'Final Prices IND without CO2 '!AK118</f>
        <v>160.37369141188108</v>
      </c>
      <c r="AL118" s="11">
        <f>'Final Prices IND without CO2 '!AL118</f>
        <v>166.04439534403878</v>
      </c>
      <c r="AM118" s="11">
        <f>'Final Prices IND without CO2 '!AM118</f>
        <v>173.99394307887661</v>
      </c>
      <c r="AN118" s="11">
        <f>'Final Prices IND without CO2 '!AN118</f>
        <v>164.40801376276696</v>
      </c>
      <c r="AO118" s="11">
        <f>'Final Prices IND without CO2 '!AO118</f>
        <v>165.03141985485806</v>
      </c>
      <c r="AP118" s="11">
        <f>'Final Prices IND without CO2 '!AP118</f>
        <v>165.95742826030553</v>
      </c>
      <c r="AQ118" s="11">
        <f>'Final Prices IND without CO2 '!AQ118</f>
        <v>166.72574262372754</v>
      </c>
      <c r="AR118" s="11">
        <f>'Final Prices IND without CO2 '!AR118</f>
        <v>170.24982710045484</v>
      </c>
      <c r="AS118" s="11">
        <f>'Final Prices IND without CO2 '!AS118</f>
        <v>176.03954030315998</v>
      </c>
      <c r="AT118" s="11">
        <f>'Final Prices IND without CO2 '!AT118</f>
        <v>181.10307852219495</v>
      </c>
      <c r="AU118" s="11">
        <f>'Final Prices IND without CO2 '!AU118</f>
        <v>186.255731189773</v>
      </c>
      <c r="AV118" s="11">
        <f>'Final Prices IND without CO2 '!AV118</f>
        <v>181.5158163803822</v>
      </c>
      <c r="AW118" s="11">
        <f>'Final Prices IND without CO2 '!AW118</f>
        <v>181.68766888418702</v>
      </c>
      <c r="AX118" s="11">
        <f>'Final Prices IND without CO2 '!AX118</f>
        <v>192.61054394929431</v>
      </c>
      <c r="AY118" s="11">
        <f>'Final Prices IND without CO2 '!AY118</f>
        <v>190.16862834975018</v>
      </c>
      <c r="AZ118" s="11">
        <f>'Final Prices IND without CO2 '!AZ118</f>
        <v>192.12383431733724</v>
      </c>
      <c r="BA118" s="11">
        <f>'Final Prices IND without CO2 '!BA118</f>
        <v>196.5303969780316</v>
      </c>
      <c r="BB118" s="11">
        <f>'Final Prices IND without CO2 '!BB118</f>
        <v>199.3838384624396</v>
      </c>
      <c r="BC118" s="11">
        <f>'Final Prices IND without CO2 '!BC118</f>
        <v>200.13595570774214</v>
      </c>
      <c r="BD118" s="11">
        <f>'Final Prices IND without CO2 '!BD118</f>
        <v>203.82692842138658</v>
      </c>
      <c r="BE118" s="11">
        <f>'Final Prices IND without CO2 '!BE118</f>
        <v>206.50371485873075</v>
      </c>
      <c r="BF118" s="11">
        <f>'Final Prices IND without CO2 '!BF118</f>
        <v>208.59308460176999</v>
      </c>
      <c r="BG118" s="11">
        <f>'Final Prices IND without CO2 '!BG118</f>
        <v>211.12457983930926</v>
      </c>
      <c r="BH118" s="11">
        <f>'Final Prices IND without CO2 '!BH118</f>
        <v>214.05987401884249</v>
      </c>
    </row>
    <row r="119" spans="1:60" x14ac:dyDescent="0.3">
      <c r="A119" s="9" t="s">
        <v>148</v>
      </c>
      <c r="B119" s="9" t="s">
        <v>103</v>
      </c>
      <c r="C119" s="9" t="s">
        <v>11</v>
      </c>
      <c r="D119" s="36" t="s">
        <v>78</v>
      </c>
      <c r="E119" s="36" t="s">
        <v>79</v>
      </c>
      <c r="F119" s="36" t="s">
        <v>90</v>
      </c>
      <c r="G119" s="36" t="s">
        <v>90</v>
      </c>
      <c r="H119" s="36" t="s">
        <v>80</v>
      </c>
      <c r="I119" s="9" t="s">
        <v>145</v>
      </c>
      <c r="J119" s="11">
        <f>'Final Prices IND without CO2 '!J119</f>
        <v>82.570525244875313</v>
      </c>
      <c r="K119" s="11">
        <f>'Final Prices IND without CO2 '!K119</f>
        <v>80.073680957480761</v>
      </c>
      <c r="L119" s="11">
        <f>'Final Prices IND without CO2 '!L119</f>
        <v>76.281505117173509</v>
      </c>
      <c r="M119" s="11">
        <f>'Final Prices IND without CO2 '!M119</f>
        <v>74.704013867132815</v>
      </c>
      <c r="N119" s="11">
        <f>'Final Prices IND without CO2 '!N119</f>
        <v>89.229202880088152</v>
      </c>
      <c r="O119" s="11">
        <f>'Final Prices IND without CO2 '!O119</f>
        <v>83.926793022872531</v>
      </c>
      <c r="P119" s="11">
        <f>'Final Prices IND without CO2 '!P119</f>
        <v>71.043524647058675</v>
      </c>
      <c r="Q119" s="11">
        <f>'Final Prices IND without CO2 '!Q119</f>
        <v>64.247515697323749</v>
      </c>
      <c r="R119" s="11">
        <f>'Final Prices IND without CO2 '!R119</f>
        <v>61.548879568197037</v>
      </c>
      <c r="S119" s="11">
        <f>'Final Prices IND without CO2 '!S119</f>
        <v>65.901036951112701</v>
      </c>
      <c r="T119" s="11">
        <f>'Final Prices IND without CO2 '!T119</f>
        <v>66.155830268602543</v>
      </c>
      <c r="U119" s="11">
        <f>'Final Prices IND without CO2 '!U119</f>
        <v>61.462010648667992</v>
      </c>
      <c r="V119" s="11">
        <f>'Final Prices IND without CO2 '!V119</f>
        <v>65.920263331609149</v>
      </c>
      <c r="W119" s="11">
        <f>'Final Prices IND without CO2 '!W119</f>
        <v>68.411900683833522</v>
      </c>
      <c r="X119" s="11">
        <f>'Final Prices IND without CO2 '!X119</f>
        <v>67.711074600227263</v>
      </c>
      <c r="Y119" s="11">
        <f>'Final Prices IND without CO2 '!Y119</f>
        <v>66.765698762510425</v>
      </c>
      <c r="Z119" s="11">
        <f>'Final Prices IND without CO2 '!Z119</f>
        <v>82.316933863589853</v>
      </c>
      <c r="AA119" s="11">
        <f>'Final Prices IND without CO2 '!AA119</f>
        <v>76.085603755447437</v>
      </c>
      <c r="AB119" s="11">
        <f>'Final Prices IND without CO2 '!AB119</f>
        <v>73.013556632862233</v>
      </c>
      <c r="AC119" s="11">
        <f>'Final Prices IND without CO2 '!AC119</f>
        <v>74.266686301819135</v>
      </c>
      <c r="AD119" s="11">
        <f>'Final Prices IND without CO2 '!AD119</f>
        <v>69.415575970032492</v>
      </c>
      <c r="AE119" s="11">
        <f>'Final Prices IND without CO2 '!AE119</f>
        <v>61.739681638146379</v>
      </c>
      <c r="AF119" s="11">
        <f>'Final Prices IND without CO2 '!AF119</f>
        <v>66.376778603885867</v>
      </c>
      <c r="AG119" s="11">
        <f>'Final Prices IND without CO2 '!AG119</f>
        <v>72.58821968103571</v>
      </c>
      <c r="AH119" s="11">
        <f>'Final Prices IND without CO2 '!AH119</f>
        <v>75.954130457017797</v>
      </c>
      <c r="AI119" s="11">
        <f>'Final Prices IND without CO2 '!AI119</f>
        <v>79.840531364361624</v>
      </c>
      <c r="AJ119" s="11">
        <f>'Final Prices IND without CO2 '!AJ119</f>
        <v>86.65978587141251</v>
      </c>
      <c r="AK119" s="11">
        <f>'Final Prices IND without CO2 '!AK119</f>
        <v>93.748301572791959</v>
      </c>
      <c r="AL119" s="11">
        <f>'Final Prices IND without CO2 '!AL119</f>
        <v>95.098147965682955</v>
      </c>
      <c r="AM119" s="11">
        <f>'Final Prices IND without CO2 '!AM119</f>
        <v>98.082242715829238</v>
      </c>
      <c r="AN119" s="11">
        <f>'Final Prices IND without CO2 '!AN119</f>
        <v>91.931005720240861</v>
      </c>
      <c r="AO119" s="11">
        <f>'Final Prices IND without CO2 '!AO119</f>
        <v>91.741429118848956</v>
      </c>
      <c r="AP119" s="11">
        <f>'Final Prices IND without CO2 '!AP119</f>
        <v>90.844367001661723</v>
      </c>
      <c r="AQ119" s="11">
        <f>'Final Prices IND without CO2 '!AQ119</f>
        <v>91.083036970881281</v>
      </c>
      <c r="AR119" s="11">
        <f>'Final Prices IND without CO2 '!AR119</f>
        <v>92.827709749700915</v>
      </c>
      <c r="AS119" s="11">
        <f>'Final Prices IND without CO2 '!AS119</f>
        <v>90.878619222468828</v>
      </c>
      <c r="AT119" s="11">
        <f>'Final Prices IND without CO2 '!AT119</f>
        <v>91.240391967627914</v>
      </c>
      <c r="AU119" s="11">
        <f>'Final Prices IND without CO2 '!AU119</f>
        <v>93.752896865260922</v>
      </c>
      <c r="AV119" s="11">
        <f>'Final Prices IND without CO2 '!AV119</f>
        <v>89.919486413284758</v>
      </c>
      <c r="AW119" s="11">
        <f>'Final Prices IND without CO2 '!AW119</f>
        <v>90.487583787671383</v>
      </c>
      <c r="AX119" s="11">
        <f>'Final Prices IND without CO2 '!AX119</f>
        <v>98.889293769185173</v>
      </c>
      <c r="AY119" s="11">
        <f>'Final Prices IND without CO2 '!AY119</f>
        <v>96.467677718263531</v>
      </c>
      <c r="AZ119" s="11">
        <f>'Final Prices IND without CO2 '!AZ119</f>
        <v>98.22319842930483</v>
      </c>
      <c r="BA119" s="11">
        <f>'Final Prices IND without CO2 '!BA119</f>
        <v>101.57370341233127</v>
      </c>
      <c r="BB119" s="11">
        <f>'Final Prices IND without CO2 '!BB119</f>
        <v>103.5801345961836</v>
      </c>
      <c r="BC119" s="11">
        <f>'Final Prices IND without CO2 '!BC119</f>
        <v>104.09311378947268</v>
      </c>
      <c r="BD119" s="11">
        <f>'Final Prices IND without CO2 '!BD119</f>
        <v>106.96990808190094</v>
      </c>
      <c r="BE119" s="11">
        <f>'Final Prices IND without CO2 '!BE119</f>
        <v>108.89186056653853</v>
      </c>
      <c r="BF119" s="11">
        <f>'Final Prices IND without CO2 '!BF119</f>
        <v>110.4295704275246</v>
      </c>
      <c r="BG119" s="11">
        <f>'Final Prices IND without CO2 '!BG119</f>
        <v>112.34220302424865</v>
      </c>
      <c r="BH119" s="11">
        <f>'Final Prices IND without CO2 '!BH119</f>
        <v>114.53268342248975</v>
      </c>
    </row>
    <row r="120" spans="1:60" x14ac:dyDescent="0.3">
      <c r="A120" s="9" t="s">
        <v>148</v>
      </c>
      <c r="B120" s="9" t="s">
        <v>103</v>
      </c>
      <c r="C120" s="9" t="s">
        <v>13</v>
      </c>
      <c r="D120" s="36" t="s">
        <v>78</v>
      </c>
      <c r="E120" s="36" t="s">
        <v>79</v>
      </c>
      <c r="F120" s="36" t="s">
        <v>90</v>
      </c>
      <c r="G120" s="36" t="s">
        <v>90</v>
      </c>
      <c r="H120" s="36" t="s">
        <v>80</v>
      </c>
      <c r="I120" s="9" t="s">
        <v>145</v>
      </c>
      <c r="J120" s="11">
        <f>'Final Prices IND without CO2 '!J120</f>
        <v>85.296147322302062</v>
      </c>
      <c r="K120" s="11">
        <f>'Final Prices IND without CO2 '!K120</f>
        <v>79.499708789187906</v>
      </c>
      <c r="L120" s="11">
        <f>'Final Prices IND without CO2 '!L120</f>
        <v>77.623315612849936</v>
      </c>
      <c r="M120" s="11">
        <f>'Final Prices IND without CO2 '!M120</f>
        <v>76.094958446300168</v>
      </c>
      <c r="N120" s="11">
        <f>'Final Prices IND without CO2 '!N120</f>
        <v>79.62315686068149</v>
      </c>
      <c r="O120" s="11">
        <f>'Final Prices IND without CO2 '!O120</f>
        <v>88.757097180857699</v>
      </c>
      <c r="P120" s="11">
        <f>'Final Prices IND without CO2 '!P120</f>
        <v>95.090850011534542</v>
      </c>
      <c r="Q120" s="11">
        <f>'Final Prices IND without CO2 '!Q120</f>
        <v>101.97354402196862</v>
      </c>
      <c r="R120" s="11">
        <f>'Final Prices IND without CO2 '!R120</f>
        <v>105.85344686755349</v>
      </c>
      <c r="S120" s="11">
        <f>'Final Prices IND without CO2 '!S120</f>
        <v>114.08595361035513</v>
      </c>
      <c r="T120" s="11">
        <f>'Final Prices IND without CO2 '!T120</f>
        <v>109.78187968904534</v>
      </c>
      <c r="U120" s="11">
        <f>'Final Prices IND without CO2 '!U120</f>
        <v>110.77164430140562</v>
      </c>
      <c r="V120" s="11">
        <f>'Final Prices IND without CO2 '!V120</f>
        <v>107.49443945536318</v>
      </c>
      <c r="W120" s="11">
        <f>'Final Prices IND without CO2 '!W120</f>
        <v>108.99760796221882</v>
      </c>
      <c r="X120" s="11">
        <f>'Final Prices IND without CO2 '!X120</f>
        <v>95.14768865551585</v>
      </c>
      <c r="Y120" s="11">
        <f>'Final Prices IND without CO2 '!Y120</f>
        <v>89.335455773396404</v>
      </c>
      <c r="Z120" s="11">
        <f>'Final Prices IND without CO2 '!Z120</f>
        <v>80.72875253586875</v>
      </c>
      <c r="AA120" s="11">
        <f>'Final Prices IND without CO2 '!AA120</f>
        <v>74.730384476447611</v>
      </c>
      <c r="AB120" s="11">
        <f>'Final Prices IND without CO2 '!AB120</f>
        <v>71.713055950824653</v>
      </c>
      <c r="AC120" s="11">
        <f>'Final Prices IND without CO2 '!AC120</f>
        <v>72.943865162262213</v>
      </c>
      <c r="AD120" s="11">
        <f>'Final Prices IND without CO2 '!AD120</f>
        <v>68.179161692243056</v>
      </c>
      <c r="AE120" s="11">
        <f>'Final Prices IND without CO2 '!AE120</f>
        <v>60.639988625204538</v>
      </c>
      <c r="AF120" s="11">
        <f>'Final Prices IND without CO2 '!AF120</f>
        <v>65.194490686042428</v>
      </c>
      <c r="AG120" s="11">
        <f>'Final Prices IND without CO2 '!AG120</f>
        <v>71.295295002982257</v>
      </c>
      <c r="AH120" s="11">
        <f>'Final Prices IND without CO2 '!AH120</f>
        <v>74.60125295017869</v>
      </c>
      <c r="AI120" s="11">
        <f>'Final Prices IND without CO2 '!AI120</f>
        <v>78.418430178198321</v>
      </c>
      <c r="AJ120" s="11">
        <f>'Final Prices IND without CO2 '!AJ120</f>
        <v>85.116221691986169</v>
      </c>
      <c r="AK120" s="11">
        <f>'Final Prices IND without CO2 '!AK120</f>
        <v>92.078478381623015</v>
      </c>
      <c r="AL120" s="11">
        <f>'Final Prices IND without CO2 '!AL120</f>
        <v>93.404281620946961</v>
      </c>
      <c r="AM120" s="11">
        <f>'Final Prices IND without CO2 '!AM120</f>
        <v>96.335224361565153</v>
      </c>
      <c r="AN120" s="11">
        <f>'Final Prices IND without CO2 '!AN120</f>
        <v>90.293551784929306</v>
      </c>
      <c r="AO120" s="11">
        <f>'Final Prices IND without CO2 '!AO120</f>
        <v>90.107351878370238</v>
      </c>
      <c r="AP120" s="11">
        <f>'Final Prices IND without CO2 '!AP120</f>
        <v>89.226268025344254</v>
      </c>
      <c r="AQ120" s="11">
        <f>'Final Prices IND without CO2 '!AQ120</f>
        <v>89.46068685995175</v>
      </c>
      <c r="AR120" s="11">
        <f>'Final Prices IND without CO2 '!AR120</f>
        <v>91.174283928404392</v>
      </c>
      <c r="AS120" s="11">
        <f>'Final Prices IND without CO2 '!AS120</f>
        <v>89.259910153470287</v>
      </c>
      <c r="AT120" s="11">
        <f>'Final Prices IND without CO2 '!AT120</f>
        <v>89.615239085678468</v>
      </c>
      <c r="AU120" s="11">
        <f>'Final Prices IND without CO2 '!AU120</f>
        <v>92.082991823799176</v>
      </c>
      <c r="AV120" s="11">
        <f>'Final Prices IND without CO2 '!AV120</f>
        <v>88.317861197340804</v>
      </c>
      <c r="AW120" s="11">
        <f>'Final Prices IND without CO2 '!AW120</f>
        <v>88.875839751922925</v>
      </c>
      <c r="AX120" s="11">
        <f>'Final Prices IND without CO2 '!AX120</f>
        <v>97.127900407131705</v>
      </c>
      <c r="AY120" s="11">
        <f>'Final Prices IND without CO2 '!AY120</f>
        <v>94.749417624483613</v>
      </c>
      <c r="AZ120" s="11">
        <f>'Final Prices IND without CO2 '!AZ120</f>
        <v>96.473669404283555</v>
      </c>
      <c r="BA120" s="11">
        <f>'Final Prices IND without CO2 '!BA120</f>
        <v>99.764495962966066</v>
      </c>
      <c r="BB120" s="11">
        <f>'Final Prices IND without CO2 '!BB120</f>
        <v>101.73518905592846</v>
      </c>
      <c r="BC120" s="11">
        <f>'Final Prices IND without CO2 '!BC120</f>
        <v>102.23903118178168</v>
      </c>
      <c r="BD120" s="11">
        <f>'Final Prices IND without CO2 '!BD120</f>
        <v>105.06458467576158</v>
      </c>
      <c r="BE120" s="11">
        <f>'Final Prices IND without CO2 '!BE120</f>
        <v>106.95230378467613</v>
      </c>
      <c r="BF120" s="11">
        <f>'Final Prices IND without CO2 '!BF120</f>
        <v>108.46262431119885</v>
      </c>
      <c r="BG120" s="11">
        <f>'Final Prices IND without CO2 '!BG120</f>
        <v>110.34118953589996</v>
      </c>
      <c r="BH120" s="11">
        <f>'Final Prices IND without CO2 '!BH120</f>
        <v>112.4926536009657</v>
      </c>
    </row>
    <row r="121" spans="1:60" x14ac:dyDescent="0.3">
      <c r="A121" s="9" t="s">
        <v>148</v>
      </c>
      <c r="B121" s="9" t="s">
        <v>103</v>
      </c>
      <c r="C121" s="9" t="s">
        <v>15</v>
      </c>
      <c r="D121" s="36" t="s">
        <v>78</v>
      </c>
      <c r="E121" s="36" t="s">
        <v>79</v>
      </c>
      <c r="F121" s="36" t="s">
        <v>90</v>
      </c>
      <c r="G121" s="36" t="s">
        <v>90</v>
      </c>
      <c r="H121" s="36" t="s">
        <v>80</v>
      </c>
      <c r="I121" s="9" t="s">
        <v>145</v>
      </c>
      <c r="J121" s="11">
        <f>'Final Prices IND without CO2 '!J121</f>
        <v>70.54613398112798</v>
      </c>
      <c r="K121" s="11">
        <f>'Final Prices IND without CO2 '!K121</f>
        <v>68.049313560937364</v>
      </c>
      <c r="L121" s="11">
        <f>'Final Prices IND without CO2 '!L121</f>
        <v>67.59372013566697</v>
      </c>
      <c r="M121" s="11">
        <f>'Final Prices IND without CO2 '!M121</f>
        <v>66.197557467803847</v>
      </c>
      <c r="N121" s="11">
        <f>'Final Prices IND without CO2 '!N121</f>
        <v>66.59229362038262</v>
      </c>
      <c r="O121" s="11">
        <f>'Final Prices IND without CO2 '!O121</f>
        <v>65.456247420893604</v>
      </c>
      <c r="P121" s="11">
        <f>'Final Prices IND without CO2 '!P121</f>
        <v>64.372390863544553</v>
      </c>
      <c r="Q121" s="11">
        <f>'Final Prices IND without CO2 '!Q121</f>
        <v>64.463707415720307</v>
      </c>
      <c r="R121" s="11">
        <f>'Final Prices IND without CO2 '!R121</f>
        <v>69.253343751571606</v>
      </c>
      <c r="S121" s="11">
        <f>'Final Prices IND without CO2 '!S121</f>
        <v>74.922052929010576</v>
      </c>
      <c r="T121" s="11">
        <f>'Final Prices IND without CO2 '!T121</f>
        <v>80.296552957905519</v>
      </c>
      <c r="U121" s="11">
        <f>'Final Prices IND without CO2 '!U121</f>
        <v>87.210485459055164</v>
      </c>
      <c r="V121" s="11">
        <f>'Final Prices IND without CO2 '!V121</f>
        <v>90.028752400159775</v>
      </c>
      <c r="W121" s="11">
        <f>'Final Prices IND without CO2 '!W121</f>
        <v>93.301133140713361</v>
      </c>
      <c r="X121" s="11">
        <f>'Final Prices IND without CO2 '!X121</f>
        <v>97.972898456244195</v>
      </c>
      <c r="Y121" s="11">
        <f>'Final Prices IND without CO2 '!Y121</f>
        <v>100.68459731747508</v>
      </c>
      <c r="Z121" s="11">
        <f>'Final Prices IND without CO2 '!Z121</f>
        <v>94.758923537317145</v>
      </c>
      <c r="AA121" s="11">
        <f>'Final Prices IND without CO2 '!AA121</f>
        <v>96.03201460652879</v>
      </c>
      <c r="AB121" s="11">
        <f>'Final Prices IND without CO2 '!AB121</f>
        <v>99.950542456242289</v>
      </c>
      <c r="AC121" s="11">
        <f>'Final Prices IND without CO2 '!AC121</f>
        <v>99.390271818494867</v>
      </c>
      <c r="AD121" s="11">
        <f>'Final Prices IND without CO2 '!AD121</f>
        <v>90.603682777913349</v>
      </c>
      <c r="AE121" s="11">
        <f>'Final Prices IND without CO2 '!AE121</f>
        <v>79.031829828149341</v>
      </c>
      <c r="AF121" s="11">
        <f>'Final Prices IND without CO2 '!AF121</f>
        <v>85.288824755051166</v>
      </c>
      <c r="AG121" s="11">
        <f>'Final Prices IND without CO2 '!AG121</f>
        <v>95.549137947624715</v>
      </c>
      <c r="AH121" s="11">
        <f>'Final Prices IND without CO2 '!AH121</f>
        <v>103.33389691791439</v>
      </c>
      <c r="AI121" s="11">
        <f>'Final Prices IND without CO2 '!AI121</f>
        <v>110.89503999845216</v>
      </c>
      <c r="AJ121" s="11">
        <f>'Final Prices IND without CO2 '!AJ121</f>
        <v>119.33723393545149</v>
      </c>
      <c r="AK121" s="11">
        <f>'Final Prices IND without CO2 '!AK121</f>
        <v>126.01571210361502</v>
      </c>
      <c r="AL121" s="11">
        <f>'Final Prices IND without CO2 '!AL121</f>
        <v>130.4880549911588</v>
      </c>
      <c r="AM121" s="11">
        <f>'Final Prices IND without CO2 '!AM121</f>
        <v>136.71584420186969</v>
      </c>
      <c r="AN121" s="11">
        <f>'Final Prices IND without CO2 '!AN121</f>
        <v>129.16749189780191</v>
      </c>
      <c r="AO121" s="11">
        <f>'Final Prices IND without CO2 '!AO121</f>
        <v>129.6572721676701</v>
      </c>
      <c r="AP121" s="11">
        <f>'Final Prices IND without CO2 '!AP121</f>
        <v>130.38479256324234</v>
      </c>
      <c r="AQ121" s="11">
        <f>'Final Prices IND without CO2 '!AQ121</f>
        <v>131.00434402032266</v>
      </c>
      <c r="AR121" s="11">
        <f>'Final Prices IND without CO2 '!AR121</f>
        <v>133.77275579192599</v>
      </c>
      <c r="AS121" s="11">
        <f>'Final Prices IND without CO2 '!AS121</f>
        <v>138.32116963605316</v>
      </c>
      <c r="AT121" s="11">
        <f>'Final Prices IND without CO2 '!AT121</f>
        <v>142.29906970809668</v>
      </c>
      <c r="AU121" s="11">
        <f>'Final Prices IND without CO2 '!AU121</f>
        <v>146.34698721765093</v>
      </c>
      <c r="AV121" s="11">
        <f>'Final Prices IND without CO2 '!AV121</f>
        <v>142.62279420281007</v>
      </c>
      <c r="AW121" s="11">
        <f>'Final Prices IND without CO2 '!AW121</f>
        <v>142.77180268655059</v>
      </c>
      <c r="AX121" s="11">
        <f>'Final Prices IND without CO2 '!AX121</f>
        <v>151.33886466181025</v>
      </c>
      <c r="AY121" s="11">
        <f>'Final Prices IND without CO2 '!AY121</f>
        <v>149.42722530828178</v>
      </c>
      <c r="AZ121" s="11">
        <f>'Final Prices IND without CO2 '!AZ121</f>
        <v>150.96449880749924</v>
      </c>
      <c r="BA121" s="11">
        <f>'Final Prices IND without CO2 '!BA121</f>
        <v>154.4266866827229</v>
      </c>
      <c r="BB121" s="11">
        <f>'Final Prices IND without CO2 '!BB121</f>
        <v>156.66643627078338</v>
      </c>
      <c r="BC121" s="11">
        <f>'Final Prices IND without CO2 '!BC121</f>
        <v>157.26112372393618</v>
      </c>
      <c r="BD121" s="11">
        <f>'Final Prices IND without CO2 '!BD121</f>
        <v>160.16011444702235</v>
      </c>
      <c r="BE121" s="11">
        <f>'Final Prices IND without CO2 '!BE121</f>
        <v>162.26347248247112</v>
      </c>
      <c r="BF121" s="11">
        <f>'Final Prices IND without CO2 '!BF121</f>
        <v>163.90574165410771</v>
      </c>
      <c r="BG121" s="11">
        <f>'Final Prices IND without CO2 '!BG121</f>
        <v>165.8956655732195</v>
      </c>
      <c r="BH121" s="11">
        <f>'Final Prices IND without CO2 '!BH121</f>
        <v>168.20163684784711</v>
      </c>
    </row>
    <row r="122" spans="1:60" x14ac:dyDescent="0.3">
      <c r="A122" s="9" t="s">
        <v>148</v>
      </c>
      <c r="B122" s="9" t="s">
        <v>103</v>
      </c>
      <c r="C122" s="9" t="s">
        <v>17</v>
      </c>
      <c r="D122" s="36" t="s">
        <v>78</v>
      </c>
      <c r="E122" s="36" t="s">
        <v>79</v>
      </c>
      <c r="F122" s="36" t="s">
        <v>90</v>
      </c>
      <c r="G122" s="36" t="s">
        <v>90</v>
      </c>
      <c r="H122" s="36" t="s">
        <v>80</v>
      </c>
      <c r="I122" s="9" t="s">
        <v>145</v>
      </c>
      <c r="J122" s="11">
        <f>'Final Prices IND without CO2 '!J122</f>
        <v>55.875915372123586</v>
      </c>
      <c r="K122" s="11">
        <f>'Final Prices IND without CO2 '!K122</f>
        <v>61.0150060573079</v>
      </c>
      <c r="L122" s="11">
        <f>'Final Prices IND without CO2 '!L122</f>
        <v>63.229646949538342</v>
      </c>
      <c r="M122" s="11">
        <f>'Final Prices IND without CO2 '!M122</f>
        <v>70.359631086166516</v>
      </c>
      <c r="N122" s="11">
        <f>'Final Prices IND without CO2 '!N122</f>
        <v>73.987962521375664</v>
      </c>
      <c r="O122" s="11">
        <f>'Final Prices IND without CO2 '!O122</f>
        <v>79.570188007310122</v>
      </c>
      <c r="P122" s="11">
        <f>'Final Prices IND without CO2 '!P122</f>
        <v>87.02547094509751</v>
      </c>
      <c r="Q122" s="11">
        <f>'Final Prices IND without CO2 '!Q122</f>
        <v>90.054413839702192</v>
      </c>
      <c r="R122" s="11">
        <f>'Final Prices IND without CO2 '!R122</f>
        <v>97.350676400004573</v>
      </c>
      <c r="S122" s="11">
        <f>'Final Prices IND without CO2 '!S122</f>
        <v>110.52594761840385</v>
      </c>
      <c r="T122" s="11">
        <f>'Final Prices IND without CO2 '!T122</f>
        <v>111.60469114924567</v>
      </c>
      <c r="U122" s="11">
        <f>'Final Prices IND without CO2 '!U122</f>
        <v>120.47726300996807</v>
      </c>
      <c r="V122" s="11">
        <f>'Final Prices IND without CO2 '!V122</f>
        <v>120.92711303560019</v>
      </c>
      <c r="W122" s="11">
        <f>'Final Prices IND without CO2 '!W122</f>
        <v>131.33623691357576</v>
      </c>
      <c r="X122" s="11">
        <f>'Final Prices IND without CO2 '!X122</f>
        <v>134.79894656378886</v>
      </c>
      <c r="Y122" s="11">
        <f>'Final Prices IND without CO2 '!Y122</f>
        <v>133.16021281303202</v>
      </c>
      <c r="Z122" s="11">
        <f>'Final Prices IND without CO2 '!Z122</f>
        <v>129.02431718997192</v>
      </c>
      <c r="AA122" s="11">
        <f>'Final Prices IND without CO2 '!AA122</f>
        <v>126.4975190253278</v>
      </c>
      <c r="AB122" s="11">
        <f>'Final Prices IND without CO2 '!AB122</f>
        <v>152.66364074820356</v>
      </c>
      <c r="AC122" s="11">
        <f>'Final Prices IND without CO2 '!AC122</f>
        <v>154.20111225785305</v>
      </c>
      <c r="AD122" s="11">
        <f>'Final Prices IND without CO2 '!AD122</f>
        <v>144.13115189392181</v>
      </c>
      <c r="AE122" s="11">
        <f>'Final Prices IND without CO2 '!AE122</f>
        <v>134.30830615615784</v>
      </c>
      <c r="AF122" s="11">
        <f>'Final Prices IND without CO2 '!AF122</f>
        <v>147.42195092197304</v>
      </c>
      <c r="AG122" s="11">
        <f>'Final Prices IND without CO2 '!AG122</f>
        <v>164.69671569216831</v>
      </c>
      <c r="AH122" s="11">
        <f>'Final Prices IND without CO2 '!AH122</f>
        <v>176.04188715913995</v>
      </c>
      <c r="AI122" s="11">
        <f>'Final Prices IND without CO2 '!AI122</f>
        <v>187.33393539107237</v>
      </c>
      <c r="AJ122" s="11">
        <f>'Final Prices IND without CO2 '!AJ122</f>
        <v>197.08010850741027</v>
      </c>
      <c r="AK122" s="11">
        <f>'Final Prices IND without CO2 '!AK122</f>
        <v>204.69120963871828</v>
      </c>
      <c r="AL122" s="11">
        <f>'Final Prices IND without CO2 '!AL122</f>
        <v>208.93239204324888</v>
      </c>
      <c r="AM122" s="11">
        <f>'Final Prices IND without CO2 '!AM122</f>
        <v>213.58625910388147</v>
      </c>
      <c r="AN122" s="11">
        <f>'Final Prices IND without CO2 '!AN122</f>
        <v>212.68748838178095</v>
      </c>
      <c r="AO122" s="11">
        <f>'Final Prices IND without CO2 '!AO122</f>
        <v>212.47817973064215</v>
      </c>
      <c r="AP122" s="11">
        <f>'Final Prices IND without CO2 '!AP122</f>
        <v>213.11557352367569</v>
      </c>
      <c r="AQ122" s="11">
        <f>'Final Prices IND without CO2 '!AQ122</f>
        <v>213.04192021252257</v>
      </c>
      <c r="AR122" s="11">
        <f>'Final Prices IND without CO2 '!AR122</f>
        <v>219.63247704834365</v>
      </c>
      <c r="AS122" s="11">
        <f>'Final Prices IND without CO2 '!AS122</f>
        <v>222.38773485502935</v>
      </c>
      <c r="AT122" s="11">
        <f>'Final Prices IND without CO2 '!AT122</f>
        <v>227.03109411145311</v>
      </c>
      <c r="AU122" s="11">
        <f>'Final Prices IND without CO2 '!AU122</f>
        <v>232.83160288082414</v>
      </c>
      <c r="AV122" s="11">
        <f>'Final Prices IND without CO2 '!AV122</f>
        <v>227.2855005388391</v>
      </c>
      <c r="AW122" s="11">
        <f>'Final Prices IND without CO2 '!AW122</f>
        <v>228.10036893049013</v>
      </c>
      <c r="AX122" s="11">
        <f>'Final Prices IND without CO2 '!AX122</f>
        <v>235.94019880380813</v>
      </c>
      <c r="AY122" s="11">
        <f>'Final Prices IND without CO2 '!AY122</f>
        <v>234.16384568339618</v>
      </c>
      <c r="AZ122" s="11">
        <f>'Final Prices IND without CO2 '!AZ122</f>
        <v>235.06005852850512</v>
      </c>
      <c r="BA122" s="11">
        <f>'Final Prices IND without CO2 '!BA122</f>
        <v>238.59377231667895</v>
      </c>
      <c r="BB122" s="11">
        <f>'Final Prices IND without CO2 '!BB122</f>
        <v>240.40364880169773</v>
      </c>
      <c r="BC122" s="11">
        <f>'Final Prices IND without CO2 '!BC122</f>
        <v>240.83935281553568</v>
      </c>
      <c r="BD122" s="11">
        <f>'Final Prices IND without CO2 '!BD122</f>
        <v>243.42051699040394</v>
      </c>
      <c r="BE122" s="11">
        <f>'Final Prices IND without CO2 '!BE122</f>
        <v>245.35341911736077</v>
      </c>
      <c r="BF122" s="11">
        <f>'Final Prices IND without CO2 '!BF122</f>
        <v>246.68299054535646</v>
      </c>
      <c r="BG122" s="11">
        <f>'Final Prices IND without CO2 '!BG122</f>
        <v>248.46181059081346</v>
      </c>
      <c r="BH122" s="11">
        <f>'Final Prices IND without CO2 '!BH122</f>
        <v>250.50383474354612</v>
      </c>
    </row>
    <row r="123" spans="1:60" x14ac:dyDescent="0.3">
      <c r="A123" s="9" t="s">
        <v>148</v>
      </c>
      <c r="B123" s="9" t="s">
        <v>103</v>
      </c>
      <c r="C123" s="9" t="s">
        <v>19</v>
      </c>
      <c r="D123" s="36" t="s">
        <v>78</v>
      </c>
      <c r="E123" s="36" t="s">
        <v>79</v>
      </c>
      <c r="F123" s="36" t="s">
        <v>90</v>
      </c>
      <c r="G123" s="36" t="s">
        <v>90</v>
      </c>
      <c r="H123" s="36" t="s">
        <v>80</v>
      </c>
      <c r="I123" s="9" t="s">
        <v>145</v>
      </c>
      <c r="J123" s="11">
        <f>'Final Prices IND without CO2 '!J123</f>
        <v>64.223981767098579</v>
      </c>
      <c r="K123" s="11">
        <f>'Final Prices IND without CO2 '!K123</f>
        <v>66.251331797953753</v>
      </c>
      <c r="L123" s="11">
        <f>'Final Prices IND without CO2 '!L123</f>
        <v>64.594229674573242</v>
      </c>
      <c r="M123" s="11">
        <f>'Final Prices IND without CO2 '!M123</f>
        <v>63.160087025565517</v>
      </c>
      <c r="N123" s="11">
        <f>'Final Prices IND without CO2 '!N123</f>
        <v>63.497327895484801</v>
      </c>
      <c r="O123" s="11">
        <f>'Final Prices IND without CO2 '!O123</f>
        <v>64.810386372240316</v>
      </c>
      <c r="P123" s="11">
        <f>'Final Prices IND without CO2 '!P123</f>
        <v>67.114400166159143</v>
      </c>
      <c r="Q123" s="11">
        <f>'Final Prices IND without CO2 '!Q123</f>
        <v>76.210360505190749</v>
      </c>
      <c r="R123" s="11">
        <f>'Final Prices IND without CO2 '!R123</f>
        <v>83.500529458559839</v>
      </c>
      <c r="S123" s="11">
        <f>'Final Prices IND without CO2 '!S123</f>
        <v>88.088280044016031</v>
      </c>
      <c r="T123" s="11">
        <f>'Final Prices IND without CO2 '!T123</f>
        <v>88.227137236490393</v>
      </c>
      <c r="U123" s="11">
        <f>'Final Prices IND without CO2 '!U123</f>
        <v>89.603521947367398</v>
      </c>
      <c r="V123" s="11">
        <f>'Final Prices IND without CO2 '!V123</f>
        <v>101.77647362188002</v>
      </c>
      <c r="W123" s="11">
        <f>'Final Prices IND without CO2 '!W123</f>
        <v>105.53648300001569</v>
      </c>
      <c r="X123" s="11">
        <f>'Final Prices IND without CO2 '!X123</f>
        <v>107.640046893449</v>
      </c>
      <c r="Y123" s="11">
        <f>'Final Prices IND without CO2 '!Y123</f>
        <v>96.663324542074108</v>
      </c>
      <c r="Z123" s="11">
        <f>'Final Prices IND without CO2 '!Z123</f>
        <v>91.924774695383476</v>
      </c>
      <c r="AA123" s="11">
        <f>'Final Prices IND without CO2 '!AA123</f>
        <v>91.462457290048761</v>
      </c>
      <c r="AB123" s="11">
        <f>'Final Prices IND without CO2 '!AB123</f>
        <v>90.463219708315407</v>
      </c>
      <c r="AC123" s="11">
        <f>'Final Prices IND without CO2 '!AC123</f>
        <v>97.430787482803339</v>
      </c>
      <c r="AD123" s="11">
        <f>'Final Prices IND without CO2 '!AD123</f>
        <v>87.461577140699859</v>
      </c>
      <c r="AE123" s="11">
        <f>'Final Prices IND without CO2 '!AE123</f>
        <v>84.308073836682027</v>
      </c>
      <c r="AF123" s="11">
        <f>'Final Prices IND without CO2 '!AF123</f>
        <v>87.629424979412818</v>
      </c>
      <c r="AG123" s="11">
        <f>'Final Prices IND without CO2 '!AG123</f>
        <v>89.812306826112732</v>
      </c>
      <c r="AH123" s="11">
        <f>'Final Prices IND without CO2 '!AH123</f>
        <v>93.020414468841167</v>
      </c>
      <c r="AI123" s="11">
        <f>'Final Prices IND without CO2 '!AI123</f>
        <v>102.3991298271421</v>
      </c>
      <c r="AJ123" s="11">
        <f>'Final Prices IND without CO2 '!AJ123</f>
        <v>101.98165950296807</v>
      </c>
      <c r="AK123" s="11">
        <f>'Final Prices IND without CO2 '!AK123</f>
        <v>102.81760961202838</v>
      </c>
      <c r="AL123" s="11">
        <f>'Final Prices IND without CO2 '!AL123</f>
        <v>103.9029618601233</v>
      </c>
      <c r="AM123" s="11">
        <f>'Final Prices IND without CO2 '!AM123</f>
        <v>103.97999317787705</v>
      </c>
      <c r="AN123" s="11">
        <f>'Final Prices IND without CO2 '!AN123</f>
        <v>111.06291528637144</v>
      </c>
      <c r="AO123" s="11">
        <f>'Final Prices IND without CO2 '!AO123</f>
        <v>109.80200045921697</v>
      </c>
      <c r="AP123" s="11">
        <f>'Final Prices IND without CO2 '!AP123</f>
        <v>105.82682807858582</v>
      </c>
      <c r="AQ123" s="11">
        <f>'Final Prices IND without CO2 '!AQ123</f>
        <v>104.98352439471519</v>
      </c>
      <c r="AR123" s="11">
        <f>'Final Prices IND without CO2 '!AR123</f>
        <v>105.37988317858729</v>
      </c>
      <c r="AS123" s="11">
        <f>'Final Prices IND without CO2 '!AS123</f>
        <v>113.81377872472018</v>
      </c>
      <c r="AT123" s="11">
        <f>'Final Prices IND without CO2 '!AT123</f>
        <v>112.26265655154458</v>
      </c>
      <c r="AU123" s="11">
        <f>'Final Prices IND without CO2 '!AU123</f>
        <v>112.86728438233409</v>
      </c>
      <c r="AV123" s="11">
        <f>'Final Prices IND without CO2 '!AV123</f>
        <v>113.05142619668226</v>
      </c>
      <c r="AW123" s="11">
        <f>'Final Prices IND without CO2 '!AW123</f>
        <v>108.65663749586905</v>
      </c>
      <c r="AX123" s="11">
        <f>'Final Prices IND without CO2 '!AX123</f>
        <v>115.49332139103009</v>
      </c>
      <c r="AY123" s="11">
        <f>'Final Prices IND without CO2 '!AY123</f>
        <v>113.14147004124379</v>
      </c>
      <c r="AZ123" s="11">
        <f>'Final Prices IND without CO2 '!AZ123</f>
        <v>113.53910785508202</v>
      </c>
      <c r="BA123" s="11">
        <f>'Final Prices IND without CO2 '!BA123</f>
        <v>114.41445135463368</v>
      </c>
      <c r="BB123" s="11">
        <f>'Final Prices IND without CO2 '!BB123</f>
        <v>115.91742188204603</v>
      </c>
      <c r="BC123" s="11">
        <f>'Final Prices IND without CO2 '!BC123</f>
        <v>115.13750919343369</v>
      </c>
      <c r="BD123" s="11">
        <f>'Final Prices IND without CO2 '!BD123</f>
        <v>116.34110976469105</v>
      </c>
      <c r="BE123" s="11">
        <f>'Final Prices IND without CO2 '!BE123</f>
        <v>116.96803850738252</v>
      </c>
      <c r="BF123" s="11">
        <f>'Final Prices IND without CO2 '!BF123</f>
        <v>117.4149647968801</v>
      </c>
      <c r="BG123" s="11">
        <f>'Final Prices IND without CO2 '!BG123</f>
        <v>117.80349337197174</v>
      </c>
      <c r="BH123" s="11">
        <f>'Final Prices IND without CO2 '!BH123</f>
        <v>118.65477014365138</v>
      </c>
    </row>
    <row r="124" spans="1:60" x14ac:dyDescent="0.3">
      <c r="A124" s="9" t="s">
        <v>148</v>
      </c>
      <c r="B124" s="9" t="s">
        <v>103</v>
      </c>
      <c r="C124" s="9" t="s">
        <v>21</v>
      </c>
      <c r="D124" s="36" t="s">
        <v>78</v>
      </c>
      <c r="E124" s="36" t="s">
        <v>79</v>
      </c>
      <c r="F124" s="36" t="s">
        <v>90</v>
      </c>
      <c r="G124" s="36" t="s">
        <v>90</v>
      </c>
      <c r="H124" s="36" t="s">
        <v>80</v>
      </c>
      <c r="I124" s="9" t="s">
        <v>145</v>
      </c>
      <c r="J124" s="11">
        <f>'Final Prices IND without CO2 '!J124</f>
        <v>86.674466928484037</v>
      </c>
      <c r="K124" s="11">
        <f>'Final Prices IND without CO2 '!K124</f>
        <v>83.922012693295542</v>
      </c>
      <c r="L124" s="11">
        <f>'Final Prices IND without CO2 '!L124</f>
        <v>83.086812070591137</v>
      </c>
      <c r="M124" s="11">
        <f>'Final Prices IND without CO2 '!M124</f>
        <v>92.146140726563914</v>
      </c>
      <c r="N124" s="11">
        <f>'Final Prices IND without CO2 '!N124</f>
        <v>91.969837619069835</v>
      </c>
      <c r="O124" s="11">
        <f>'Final Prices IND without CO2 '!O124</f>
        <v>90.382619361410008</v>
      </c>
      <c r="P124" s="11">
        <f>'Final Prices IND without CO2 '!P124</f>
        <v>100.46041211756973</v>
      </c>
      <c r="Q124" s="11">
        <f>'Final Prices IND without CO2 '!Q124</f>
        <v>104.24855189667767</v>
      </c>
      <c r="R124" s="11">
        <f>'Final Prices IND without CO2 '!R124</f>
        <v>116.62287276582524</v>
      </c>
      <c r="S124" s="11">
        <f>'Final Prices IND without CO2 '!S124</f>
        <v>123.46305161064424</v>
      </c>
      <c r="T124" s="11">
        <f>'Final Prices IND without CO2 '!T124</f>
        <v>100.52619855793876</v>
      </c>
      <c r="U124" s="11">
        <f>'Final Prices IND without CO2 '!U124</f>
        <v>96.692776975585062</v>
      </c>
      <c r="V124" s="11">
        <f>'Final Prices IND without CO2 '!V124</f>
        <v>98.23774272310105</v>
      </c>
      <c r="W124" s="11">
        <f>'Final Prices IND without CO2 '!W124</f>
        <v>96.880015305866067</v>
      </c>
      <c r="X124" s="11">
        <f>'Final Prices IND without CO2 '!X124</f>
        <v>93.846773616715069</v>
      </c>
      <c r="Y124" s="11">
        <f>'Final Prices IND without CO2 '!Y124</f>
        <v>91.172284280579802</v>
      </c>
      <c r="Z124" s="11">
        <f>'Final Prices IND without CO2 '!Z124</f>
        <v>82.46291777451782</v>
      </c>
      <c r="AA124" s="11">
        <f>'Final Prices IND without CO2 '!AA124</f>
        <v>76.105377113326924</v>
      </c>
      <c r="AB124" s="11">
        <f>'Final Prices IND without CO2 '!AB124</f>
        <v>73.03253161780151</v>
      </c>
      <c r="AC124" s="11">
        <f>'Final Prices IND without CO2 '!AC124</f>
        <v>74.285986953904242</v>
      </c>
      <c r="AD124" s="11">
        <f>'Final Prices IND without CO2 '!AD124</f>
        <v>69.433615900825146</v>
      </c>
      <c r="AE124" s="11">
        <f>'Final Prices IND without CO2 '!AE124</f>
        <v>61.755726734197928</v>
      </c>
      <c r="AF124" s="11">
        <f>'Final Prices IND without CO2 '!AF124</f>
        <v>66.394028802786039</v>
      </c>
      <c r="AG124" s="11">
        <f>'Final Prices IND without CO2 '!AG124</f>
        <v>72.607084128115602</v>
      </c>
      <c r="AH124" s="11">
        <f>'Final Prices IND without CO2 '!AH124</f>
        <v>75.973869647217001</v>
      </c>
      <c r="AI124" s="11">
        <f>'Final Prices IND without CO2 '!AI124</f>
        <v>79.861280564236907</v>
      </c>
      <c r="AJ124" s="11">
        <f>'Final Prices IND without CO2 '!AJ124</f>
        <v>86.682307279868439</v>
      </c>
      <c r="AK124" s="11">
        <f>'Final Prices IND without CO2 '!AK124</f>
        <v>93.772665166245829</v>
      </c>
      <c r="AL124" s="11">
        <f>'Final Prices IND without CO2 '!AL124</f>
        <v>95.122862361318738</v>
      </c>
      <c r="AM124" s="11">
        <f>'Final Prices IND without CO2 '!AM124</f>
        <v>98.107732627075436</v>
      </c>
      <c r="AN124" s="11">
        <f>'Final Prices IND without CO2 '!AN124</f>
        <v>91.954897029326972</v>
      </c>
      <c r="AO124" s="11">
        <f>'Final Prices IND without CO2 '!AO124</f>
        <v>91.765271160191901</v>
      </c>
      <c r="AP124" s="11">
        <f>'Final Prices IND without CO2 '!AP124</f>
        <v>90.867975911776057</v>
      </c>
      <c r="AQ124" s="11">
        <f>'Final Prices IND without CO2 '!AQ124</f>
        <v>91.10670790727238</v>
      </c>
      <c r="AR124" s="11">
        <f>'Final Prices IND without CO2 '!AR124</f>
        <v>92.851834096954732</v>
      </c>
      <c r="AS124" s="11">
        <f>'Final Prices IND without CO2 '!AS124</f>
        <v>90.902237034154382</v>
      </c>
      <c r="AT124" s="11">
        <f>'Final Prices IND without CO2 '!AT124</f>
        <v>91.264103797913677</v>
      </c>
      <c r="AU124" s="11">
        <f>'Final Prices IND without CO2 '!AU124</f>
        <v>93.777261652953385</v>
      </c>
      <c r="AV124" s="11">
        <f>'Final Prices IND without CO2 '!AV124</f>
        <v>89.942854962621681</v>
      </c>
      <c r="AW124" s="11">
        <f>'Final Prices IND without CO2 '!AW124</f>
        <v>90.511099975880043</v>
      </c>
      <c r="AX124" s="11">
        <f>'Final Prices IND without CO2 '!AX124</f>
        <v>98.914993419311244</v>
      </c>
      <c r="AY124" s="11">
        <f>'Final Prices IND without CO2 '!AY124</f>
        <v>96.492748031452265</v>
      </c>
      <c r="AZ124" s="11">
        <f>'Final Prices IND without CO2 '!AZ124</f>
        <v>98.248724972550008</v>
      </c>
      <c r="BA124" s="11">
        <f>'Final Prices IND without CO2 '!BA124</f>
        <v>101.60010069499185</v>
      </c>
      <c r="BB124" s="11">
        <f>'Final Prices IND without CO2 '!BB124</f>
        <v>103.60705331627651</v>
      </c>
      <c r="BC124" s="11">
        <f>'Final Prices IND without CO2 '!BC124</f>
        <v>104.12016582415754</v>
      </c>
      <c r="BD124" s="11">
        <f>'Final Prices IND without CO2 '!BD124</f>
        <v>106.99770774662647</v>
      </c>
      <c r="BE124" s="11">
        <f>'Final Prices IND without CO2 '!BE124</f>
        <v>108.92015971411593</v>
      </c>
      <c r="BF124" s="11">
        <f>'Final Prices IND without CO2 '!BF124</f>
        <v>110.458269199813</v>
      </c>
      <c r="BG124" s="11">
        <f>'Final Prices IND without CO2 '!BG124</f>
        <v>112.37139885730721</v>
      </c>
      <c r="BH124" s="11">
        <f>'Final Prices IND without CO2 '!BH124</f>
        <v>114.5624485242497</v>
      </c>
    </row>
    <row r="125" spans="1:60" x14ac:dyDescent="0.3">
      <c r="A125" s="9" t="s">
        <v>148</v>
      </c>
      <c r="B125" s="9" t="s">
        <v>103</v>
      </c>
      <c r="C125" s="9" t="s">
        <v>23</v>
      </c>
      <c r="D125" s="36" t="s">
        <v>78</v>
      </c>
      <c r="E125" s="36" t="s">
        <v>79</v>
      </c>
      <c r="F125" s="36" t="s">
        <v>90</v>
      </c>
      <c r="G125" s="36" t="s">
        <v>90</v>
      </c>
      <c r="H125" s="36" t="s">
        <v>80</v>
      </c>
      <c r="I125" s="9" t="s">
        <v>145</v>
      </c>
      <c r="J125" s="11">
        <f>'Final Prices IND without CO2 '!J125</f>
        <v>130.81256319015401</v>
      </c>
      <c r="K125" s="11">
        <f>'Final Prices IND without CO2 '!K125</f>
        <v>158.25657537454984</v>
      </c>
      <c r="L125" s="11">
        <f>'Final Prices IND without CO2 '!L125</f>
        <v>154.45531157706111</v>
      </c>
      <c r="M125" s="11">
        <f>'Final Prices IND without CO2 '!M125</f>
        <v>162.96487606613337</v>
      </c>
      <c r="N125" s="11">
        <f>'Final Prices IND without CO2 '!N125</f>
        <v>159.43308802697808</v>
      </c>
      <c r="O125" s="11">
        <f>'Final Prices IND without CO2 '!O125</f>
        <v>168.33210053847432</v>
      </c>
      <c r="P125" s="11">
        <f>'Final Prices IND without CO2 '!P125</f>
        <v>196.72436901558851</v>
      </c>
      <c r="Q125" s="11">
        <f>'Final Prices IND without CO2 '!Q125</f>
        <v>200.14675229578037</v>
      </c>
      <c r="R125" s="11">
        <f>'Final Prices IND without CO2 '!R125</f>
        <v>162.17155148073064</v>
      </c>
      <c r="S125" s="11">
        <f>'Final Prices IND without CO2 '!S125</f>
        <v>162.57220613659521</v>
      </c>
      <c r="T125" s="11">
        <f>'Final Prices IND without CO2 '!T125</f>
        <v>165.77162994241428</v>
      </c>
      <c r="U125" s="11">
        <f>'Final Prices IND without CO2 '!U125</f>
        <v>167.7426316195012</v>
      </c>
      <c r="V125" s="11">
        <f>'Final Prices IND without CO2 '!V125</f>
        <v>181.2837556438227</v>
      </c>
      <c r="W125" s="11">
        <f>'Final Prices IND without CO2 '!W125</f>
        <v>183.09502777365216</v>
      </c>
      <c r="X125" s="11">
        <f>'Final Prices IND without CO2 '!X125</f>
        <v>180.95029701268959</v>
      </c>
      <c r="Y125" s="11">
        <f>'Final Prices IND without CO2 '!Y125</f>
        <v>172.84666655445426</v>
      </c>
      <c r="Z125" s="11">
        <f>'Final Prices IND without CO2 '!Z125</f>
        <v>170.27517318378358</v>
      </c>
      <c r="AA125" s="11">
        <f>'Final Prices IND without CO2 '!AA125</f>
        <v>162.3166948941506</v>
      </c>
      <c r="AB125" s="11">
        <f>'Final Prices IND without CO2 '!AB125</f>
        <v>176.01516880247758</v>
      </c>
      <c r="AC125" s="11">
        <f>'Final Prices IND without CO2 '!AC125</f>
        <v>170.84907024867596</v>
      </c>
      <c r="AD125" s="11">
        <f>'Final Prices IND without CO2 '!AD125</f>
        <v>153.20997022807319</v>
      </c>
      <c r="AE125" s="11">
        <f>'Final Prices IND without CO2 '!AE125</f>
        <v>143.18132501084244</v>
      </c>
      <c r="AF125" s="11">
        <f>'Final Prices IND without CO2 '!AF125</f>
        <v>146.37482042690587</v>
      </c>
      <c r="AG125" s="11">
        <f>'Final Prices IND without CO2 '!AG125</f>
        <v>155.83250831100924</v>
      </c>
      <c r="AH125" s="11">
        <f>'Final Prices IND without CO2 '!AH125</f>
        <v>165.07979035030692</v>
      </c>
      <c r="AI125" s="11">
        <f>'Final Prices IND without CO2 '!AI125</f>
        <v>170.37913074121147</v>
      </c>
      <c r="AJ125" s="11">
        <f>'Final Prices IND without CO2 '!AJ125</f>
        <v>177.95120284202991</v>
      </c>
      <c r="AK125" s="11">
        <f>'Final Prices IND without CO2 '!AK125</f>
        <v>184.84716954880611</v>
      </c>
      <c r="AL125" s="11">
        <f>'Final Prices IND without CO2 '!AL125</f>
        <v>191.06169255420113</v>
      </c>
      <c r="AM125" s="11">
        <f>'Final Prices IND without CO2 '!AM125</f>
        <v>197.72010364584858</v>
      </c>
      <c r="AN125" s="11">
        <f>'Final Prices IND without CO2 '!AN125</f>
        <v>198.34958532825331</v>
      </c>
      <c r="AO125" s="11">
        <f>'Final Prices IND without CO2 '!AO125</f>
        <v>200.18161105017168</v>
      </c>
      <c r="AP125" s="11">
        <f>'Final Prices IND without CO2 '!AP125</f>
        <v>202.73625730852527</v>
      </c>
      <c r="AQ125" s="11">
        <f>'Final Prices IND without CO2 '!AQ125</f>
        <v>207.02743684053192</v>
      </c>
      <c r="AR125" s="11">
        <f>'Final Prices IND without CO2 '!AR125</f>
        <v>211.43862471357014</v>
      </c>
      <c r="AS125" s="11">
        <f>'Final Prices IND without CO2 '!AS125</f>
        <v>216.45154530085262</v>
      </c>
      <c r="AT125" s="11">
        <f>'Final Prices IND without CO2 '!AT125</f>
        <v>224.63269403891462</v>
      </c>
      <c r="AU125" s="11">
        <f>'Final Prices IND without CO2 '!AU125</f>
        <v>235.64405625124667</v>
      </c>
      <c r="AV125" s="11">
        <f>'Final Prices IND without CO2 '!AV125</f>
        <v>235.42513299884848</v>
      </c>
      <c r="AW125" s="11">
        <f>'Final Prices IND without CO2 '!AW125</f>
        <v>234.50285850078487</v>
      </c>
      <c r="AX125" s="11">
        <f>'Final Prices IND without CO2 '!AX125</f>
        <v>246.61206050235864</v>
      </c>
      <c r="AY125" s="11">
        <f>'Final Prices IND without CO2 '!AY125</f>
        <v>248.20862101135754</v>
      </c>
      <c r="AZ125" s="11">
        <f>'Final Prices IND without CO2 '!AZ125</f>
        <v>250.97336296003868</v>
      </c>
      <c r="BA125" s="11">
        <f>'Final Prices IND without CO2 '!BA125</f>
        <v>256.58507392456158</v>
      </c>
      <c r="BB125" s="11">
        <f>'Final Prices IND without CO2 '!BB125</f>
        <v>261.93411537139036</v>
      </c>
      <c r="BC125" s="11">
        <f>'Final Prices IND without CO2 '!BC125</f>
        <v>264.5688155493217</v>
      </c>
      <c r="BD125" s="11">
        <f>'Final Prices IND without CO2 '!BD125</f>
        <v>269.55834020951806</v>
      </c>
      <c r="BE125" s="11">
        <f>'Final Prices IND without CO2 '!BE125</f>
        <v>274.27005044008183</v>
      </c>
      <c r="BF125" s="11">
        <f>'Final Prices IND without CO2 '!BF125</f>
        <v>278.28153245972499</v>
      </c>
      <c r="BG125" s="11">
        <f>'Final Prices IND without CO2 '!BG125</f>
        <v>282.44139152623575</v>
      </c>
      <c r="BH125" s="11">
        <f>'Final Prices IND without CO2 '!BH125</f>
        <v>287.16452929818661</v>
      </c>
    </row>
    <row r="126" spans="1:60" x14ac:dyDescent="0.3">
      <c r="A126" s="9" t="s">
        <v>148</v>
      </c>
      <c r="B126" s="9" t="s">
        <v>103</v>
      </c>
      <c r="C126" s="9" t="s">
        <v>25</v>
      </c>
      <c r="D126" s="36" t="s">
        <v>78</v>
      </c>
      <c r="E126" s="36" t="s">
        <v>79</v>
      </c>
      <c r="F126" s="36" t="s">
        <v>90</v>
      </c>
      <c r="G126" s="36" t="s">
        <v>90</v>
      </c>
      <c r="H126" s="36" t="s">
        <v>80</v>
      </c>
      <c r="I126" s="9" t="s">
        <v>145</v>
      </c>
      <c r="J126" s="11">
        <f>'Final Prices IND without CO2 '!J126</f>
        <v>81.985138717108086</v>
      </c>
      <c r="K126" s="11">
        <f>'Final Prices IND without CO2 '!K126</f>
        <v>76.073849701592991</v>
      </c>
      <c r="L126" s="11">
        <f>'Final Prices IND without CO2 '!L126</f>
        <v>77.967840794505577</v>
      </c>
      <c r="M126" s="11">
        <f>'Final Prices IND without CO2 '!M126</f>
        <v>79.340259407766524</v>
      </c>
      <c r="N126" s="11">
        <f>'Final Prices IND without CO2 '!N126</f>
        <v>79.726476767893985</v>
      </c>
      <c r="O126" s="11">
        <f>'Final Prices IND without CO2 '!O126</f>
        <v>82.491871162633373</v>
      </c>
      <c r="P126" s="11">
        <f>'Final Prices IND without CO2 '!P126</f>
        <v>84.077960001766741</v>
      </c>
      <c r="Q126" s="11">
        <f>'Final Prices IND without CO2 '!Q126</f>
        <v>85.836736058073143</v>
      </c>
      <c r="R126" s="11">
        <f>'Final Prices IND without CO2 '!R126</f>
        <v>96.203178421968502</v>
      </c>
      <c r="S126" s="11">
        <f>'Final Prices IND without CO2 '!S126</f>
        <v>111.65294971449904</v>
      </c>
      <c r="T126" s="11">
        <f>'Final Prices IND without CO2 '!T126</f>
        <v>97.275635731864739</v>
      </c>
      <c r="U126" s="11">
        <f>'Final Prices IND without CO2 '!U126</f>
        <v>91.165428972779821</v>
      </c>
      <c r="V126" s="11">
        <f>'Final Prices IND without CO2 '!V126</f>
        <v>90.998677769257341</v>
      </c>
      <c r="W126" s="11">
        <f>'Final Prices IND without CO2 '!W126</f>
        <v>82.705602674782426</v>
      </c>
      <c r="X126" s="11">
        <f>'Final Prices IND without CO2 '!X126</f>
        <v>76.255344632235705</v>
      </c>
      <c r="Y126" s="11">
        <f>'Final Prices IND without CO2 '!Y126</f>
        <v>65.969283597729202</v>
      </c>
      <c r="Z126" s="11">
        <f>'Final Prices IND without CO2 '!Z126</f>
        <v>63.133488781508952</v>
      </c>
      <c r="AA126" s="11">
        <f>'Final Prices IND without CO2 '!AA126</f>
        <v>70.998505499284207</v>
      </c>
      <c r="AB126" s="11">
        <f>'Final Prices IND without CO2 '!AB126</f>
        <v>88.756533409505067</v>
      </c>
      <c r="AC126" s="11">
        <f>'Final Prices IND without CO2 '!AC126</f>
        <v>82.492219463837756</v>
      </c>
      <c r="AD126" s="11">
        <f>'Final Prices IND without CO2 '!AD126</f>
        <v>75.996500618672513</v>
      </c>
      <c r="AE126" s="11">
        <f>'Final Prices IND without CO2 '!AE126</f>
        <v>65.583280039261055</v>
      </c>
      <c r="AF126" s="11">
        <f>'Final Prices IND without CO2 '!AF126</f>
        <v>71.986724931283575</v>
      </c>
      <c r="AG126" s="11">
        <f>'Final Prices IND without CO2 '!AG126</f>
        <v>80.422061270190511</v>
      </c>
      <c r="AH126" s="11">
        <f>'Final Prices IND without CO2 '!AH126</f>
        <v>85.961953617181592</v>
      </c>
      <c r="AI126" s="11">
        <f>'Final Prices IND without CO2 '!AI126</f>
        <v>91.460292790105271</v>
      </c>
      <c r="AJ126" s="11">
        <f>'Final Prices IND without CO2 '!AJ126</f>
        <v>96.066409432853817</v>
      </c>
      <c r="AK126" s="11">
        <f>'Final Prices IND without CO2 '!AK126</f>
        <v>99.861254860710119</v>
      </c>
      <c r="AL126" s="11">
        <f>'Final Prices IND without CO2 '!AL126</f>
        <v>101.88957997251626</v>
      </c>
      <c r="AM126" s="11">
        <f>'Final Prices IND without CO2 '!AM126</f>
        <v>104.19352313837544</v>
      </c>
      <c r="AN126" s="11">
        <f>'Final Prices IND without CO2 '!AN126</f>
        <v>103.79921555975378</v>
      </c>
      <c r="AO126" s="11">
        <f>'Final Prices IND without CO2 '!AO126</f>
        <v>103.73996847380513</v>
      </c>
      <c r="AP126" s="11">
        <f>'Final Prices IND without CO2 '!AP126</f>
        <v>104.051465861655</v>
      </c>
      <c r="AQ126" s="11">
        <f>'Final Prices IND without CO2 '!AQ126</f>
        <v>104.05614655057758</v>
      </c>
      <c r="AR126" s="11">
        <f>'Final Prices IND without CO2 '!AR126</f>
        <v>107.30028232373105</v>
      </c>
      <c r="AS126" s="11">
        <f>'Final Prices IND without CO2 '!AS126</f>
        <v>108.65769337553179</v>
      </c>
      <c r="AT126" s="11">
        <f>'Final Prices IND without CO2 '!AT126</f>
        <v>110.9111446416582</v>
      </c>
      <c r="AU126" s="11">
        <f>'Final Prices IND without CO2 '!AU126</f>
        <v>113.75513483881787</v>
      </c>
      <c r="AV126" s="11">
        <f>'Final Prices IND without CO2 '!AV126</f>
        <v>111.18088988498359</v>
      </c>
      <c r="AW126" s="11">
        <f>'Final Prices IND without CO2 '!AW126</f>
        <v>111.58726365955235</v>
      </c>
      <c r="AX126" s="11">
        <f>'Final Prices IND without CO2 '!AX126</f>
        <v>115.34073218053307</v>
      </c>
      <c r="AY126" s="11">
        <f>'Final Prices IND without CO2 '!AY126</f>
        <v>114.56242421065417</v>
      </c>
      <c r="AZ126" s="11">
        <f>'Final Prices IND without CO2 '!AZ126</f>
        <v>115.01761526667497</v>
      </c>
      <c r="BA126" s="11">
        <f>'Final Prices IND without CO2 '!BA126</f>
        <v>116.73236843482528</v>
      </c>
      <c r="BB126" s="11">
        <f>'Final Prices IND without CO2 '!BB126</f>
        <v>117.63820854145411</v>
      </c>
      <c r="BC126" s="11">
        <f>'Final Prices IND without CO2 '!BC126</f>
        <v>117.8877388106323</v>
      </c>
      <c r="BD126" s="11">
        <f>'Final Prices IND without CO2 '!BD126</f>
        <v>119.1490377952689</v>
      </c>
      <c r="BE126" s="11">
        <f>'Final Prices IND without CO2 '!BE126</f>
        <v>120.1104583996696</v>
      </c>
      <c r="BF126" s="11">
        <f>'Final Prices IND without CO2 '!BF126</f>
        <v>120.78366515142125</v>
      </c>
      <c r="BG126" s="11">
        <f>'Final Prices IND without CO2 '!BG126</f>
        <v>121.66791158238084</v>
      </c>
      <c r="BH126" s="11">
        <f>'Final Prices IND without CO2 '!BH126</f>
        <v>122.67825421776956</v>
      </c>
    </row>
    <row r="127" spans="1:60" x14ac:dyDescent="0.3">
      <c r="A127" s="9" t="s">
        <v>148</v>
      </c>
      <c r="B127" s="9" t="s">
        <v>103</v>
      </c>
      <c r="C127" s="9" t="s">
        <v>27</v>
      </c>
      <c r="D127" s="36" t="s">
        <v>78</v>
      </c>
      <c r="E127" s="36" t="s">
        <v>79</v>
      </c>
      <c r="F127" s="36" t="s">
        <v>90</v>
      </c>
      <c r="G127" s="36" t="s">
        <v>90</v>
      </c>
      <c r="H127" s="36" t="s">
        <v>80</v>
      </c>
      <c r="I127" s="9" t="s">
        <v>145</v>
      </c>
      <c r="J127" s="11">
        <f>'Final Prices IND without CO2 '!J127</f>
        <v>84.005440826151045</v>
      </c>
      <c r="K127" s="11">
        <f>'Final Prices IND without CO2 '!K127</f>
        <v>85.338960164117935</v>
      </c>
      <c r="L127" s="11">
        <f>'Final Prices IND without CO2 '!L127</f>
        <v>86.166027222395542</v>
      </c>
      <c r="M127" s="11">
        <f>'Final Prices IND without CO2 '!M127</f>
        <v>88.001489921128368</v>
      </c>
      <c r="N127" s="11">
        <f>'Final Prices IND without CO2 '!N127</f>
        <v>90.652138895655341</v>
      </c>
      <c r="O127" s="11">
        <f>'Final Prices IND without CO2 '!O127</f>
        <v>92.982418236700482</v>
      </c>
      <c r="P127" s="11">
        <f>'Final Prices IND without CO2 '!P127</f>
        <v>97.911472096698162</v>
      </c>
      <c r="Q127" s="11">
        <f>'Final Prices IND without CO2 '!Q127</f>
        <v>102.9090702795131</v>
      </c>
      <c r="R127" s="11">
        <f>'Final Prices IND without CO2 '!R127</f>
        <v>103.54481033734038</v>
      </c>
      <c r="S127" s="11">
        <f>'Final Prices IND without CO2 '!S127</f>
        <v>112.34604497206779</v>
      </c>
      <c r="T127" s="11">
        <f>'Final Prices IND without CO2 '!T127</f>
        <v>97.425927192521414</v>
      </c>
      <c r="U127" s="11">
        <f>'Final Prices IND without CO2 '!U127</f>
        <v>92.482024543215005</v>
      </c>
      <c r="V127" s="11">
        <f>'Final Prices IND without CO2 '!V127</f>
        <v>90.318513916057114</v>
      </c>
      <c r="W127" s="11">
        <f>'Final Prices IND without CO2 '!W127</f>
        <v>87.902862791669108</v>
      </c>
      <c r="X127" s="11">
        <f>'Final Prices IND without CO2 '!X127</f>
        <v>91.149818482604445</v>
      </c>
      <c r="Y127" s="11">
        <f>'Final Prices IND without CO2 '!Y127</f>
        <v>82.15618871517691</v>
      </c>
      <c r="Z127" s="11">
        <f>'Final Prices IND without CO2 '!Z127</f>
        <v>78.141972616770559</v>
      </c>
      <c r="AA127" s="11">
        <f>'Final Prices IND without CO2 '!AA127</f>
        <v>77.56286107854757</v>
      </c>
      <c r="AB127" s="11">
        <f>'Final Prices IND without CO2 '!AB127</f>
        <v>96.962754669875594</v>
      </c>
      <c r="AC127" s="11">
        <f>'Final Prices IND without CO2 '!AC127</f>
        <v>90.119256924347695</v>
      </c>
      <c r="AD127" s="11">
        <f>'Final Prices IND without CO2 '!AD127</f>
        <v>83.022959124136463</v>
      </c>
      <c r="AE127" s="11">
        <f>'Final Prices IND without CO2 '!AE127</f>
        <v>71.646956551951249</v>
      </c>
      <c r="AF127" s="11">
        <f>'Final Prices IND without CO2 '!AF127</f>
        <v>78.642448965366711</v>
      </c>
      <c r="AG127" s="11">
        <f>'Final Prices IND without CO2 '!AG127</f>
        <v>87.857696751280443</v>
      </c>
      <c r="AH127" s="11">
        <f>'Final Prices IND without CO2 '!AH127</f>
        <v>93.909794573312908</v>
      </c>
      <c r="AI127" s="11">
        <f>'Final Prices IND without CO2 '!AI127</f>
        <v>99.91649731209823</v>
      </c>
      <c r="AJ127" s="11">
        <f>'Final Prices IND without CO2 '!AJ127</f>
        <v>104.94848471465973</v>
      </c>
      <c r="AK127" s="11">
        <f>'Final Prices IND without CO2 '!AK127</f>
        <v>109.09419266534816</v>
      </c>
      <c r="AL127" s="11">
        <f>'Final Prices IND without CO2 '!AL127</f>
        <v>111.3100519677772</v>
      </c>
      <c r="AM127" s="11">
        <f>'Final Prices IND without CO2 '!AM127</f>
        <v>113.82701232419213</v>
      </c>
      <c r="AN127" s="11">
        <f>'Final Prices IND without CO2 '!AN127</f>
        <v>113.3962479901012</v>
      </c>
      <c r="AO127" s="11">
        <f>'Final Prices IND without CO2 '!AO127</f>
        <v>113.33152305730962</v>
      </c>
      <c r="AP127" s="11">
        <f>'Final Prices IND without CO2 '!AP127</f>
        <v>113.67182076428563</v>
      </c>
      <c r="AQ127" s="11">
        <f>'Final Prices IND without CO2 '!AQ127</f>
        <v>113.6769342187464</v>
      </c>
      <c r="AR127" s="11">
        <f>'Final Prices IND without CO2 '!AR127</f>
        <v>117.22101518951537</v>
      </c>
      <c r="AS127" s="11">
        <f>'Final Prices IND without CO2 '!AS127</f>
        <v>118.70392928886027</v>
      </c>
      <c r="AT127" s="11">
        <f>'Final Prices IND without CO2 '!AT127</f>
        <v>121.16572938271719</v>
      </c>
      <c r="AU127" s="11">
        <f>'Final Prices IND without CO2 '!AU127</f>
        <v>124.27266825445543</v>
      </c>
      <c r="AV127" s="11">
        <f>'Final Prices IND without CO2 '!AV127</f>
        <v>121.4604146396464</v>
      </c>
      <c r="AW127" s="11">
        <f>'Final Prices IND without CO2 '!AW127</f>
        <v>121.90436078190935</v>
      </c>
      <c r="AX127" s="11">
        <f>'Final Prices IND without CO2 '!AX127</f>
        <v>126.00486621379432</v>
      </c>
      <c r="AY127" s="11">
        <f>'Final Prices IND without CO2 '!AY127</f>
        <v>125.15459771138694</v>
      </c>
      <c r="AZ127" s="11">
        <f>'Final Prices IND without CO2 '!AZ127</f>
        <v>125.65187466664202</v>
      </c>
      <c r="BA127" s="11">
        <f>'Final Prices IND without CO2 '!BA127</f>
        <v>127.5251698977163</v>
      </c>
      <c r="BB127" s="11">
        <f>'Final Prices IND without CO2 '!BB127</f>
        <v>128.51476185962838</v>
      </c>
      <c r="BC127" s="11">
        <f>'Final Prices IND without CO2 '!BC127</f>
        <v>128.78736311323291</v>
      </c>
      <c r="BD127" s="11">
        <f>'Final Prices IND without CO2 '!BD127</f>
        <v>130.16527884872471</v>
      </c>
      <c r="BE127" s="11">
        <f>'Final Prices IND without CO2 '!BE127</f>
        <v>131.21559015109369</v>
      </c>
      <c r="BF127" s="11">
        <f>'Final Prices IND without CO2 '!BF127</f>
        <v>131.95104002283438</v>
      </c>
      <c r="BG127" s="11">
        <f>'Final Prices IND without CO2 '!BG127</f>
        <v>132.91704180838451</v>
      </c>
      <c r="BH127" s="11">
        <f>'Final Prices IND without CO2 '!BH127</f>
        <v>134.02079835817767</v>
      </c>
    </row>
    <row r="128" spans="1:60" x14ac:dyDescent="0.3">
      <c r="A128" s="9" t="s">
        <v>148</v>
      </c>
      <c r="B128" s="9" t="s">
        <v>103</v>
      </c>
      <c r="C128" s="9" t="s">
        <v>29</v>
      </c>
      <c r="D128" s="36" t="s">
        <v>78</v>
      </c>
      <c r="E128" s="36" t="s">
        <v>79</v>
      </c>
      <c r="F128" s="36" t="s">
        <v>90</v>
      </c>
      <c r="G128" s="36" t="s">
        <v>90</v>
      </c>
      <c r="H128" s="36" t="s">
        <v>80</v>
      </c>
      <c r="I128" s="9" t="s">
        <v>145</v>
      </c>
      <c r="J128" s="11">
        <f>'Final Prices IND without CO2 '!J128</f>
        <v>55.514965468331624</v>
      </c>
      <c r="K128" s="11">
        <f>'Final Prices IND without CO2 '!K128</f>
        <v>60.274387669805307</v>
      </c>
      <c r="L128" s="11">
        <f>'Final Prices IND without CO2 '!L128</f>
        <v>64.111845391234041</v>
      </c>
      <c r="M128" s="11">
        <f>'Final Prices IND without CO2 '!M128</f>
        <v>69.971715220658226</v>
      </c>
      <c r="N128" s="11">
        <f>'Final Prices IND without CO2 '!N128</f>
        <v>67.679004367186053</v>
      </c>
      <c r="O128" s="11">
        <f>'Final Prices IND without CO2 '!O128</f>
        <v>68.348845860365657</v>
      </c>
      <c r="P128" s="11">
        <f>'Final Prices IND without CO2 '!P128</f>
        <v>68.097677188379251</v>
      </c>
      <c r="Q128" s="11">
        <f>'Final Prices IND without CO2 '!Q128</f>
        <v>66.56719251251225</v>
      </c>
      <c r="R128" s="11">
        <f>'Final Prices IND without CO2 '!R128</f>
        <v>80.418092399641267</v>
      </c>
      <c r="S128" s="11">
        <f>'Final Prices IND without CO2 '!S128</f>
        <v>100.63820360606766</v>
      </c>
      <c r="T128" s="11">
        <f>'Final Prices IND without CO2 '!T128</f>
        <v>95.206129497871856</v>
      </c>
      <c r="U128" s="11">
        <f>'Final Prices IND without CO2 '!U128</f>
        <v>90.630180898257763</v>
      </c>
      <c r="V128" s="11">
        <f>'Final Prices IND without CO2 '!V128</f>
        <v>90.547890939111056</v>
      </c>
      <c r="W128" s="11">
        <f>'Final Prices IND without CO2 '!W128</f>
        <v>83.213105576356767</v>
      </c>
      <c r="X128" s="11">
        <f>'Final Prices IND without CO2 '!X128</f>
        <v>75.73452509826835</v>
      </c>
      <c r="Y128" s="11">
        <f>'Final Prices IND without CO2 '!Y128</f>
        <v>82.05766664790616</v>
      </c>
      <c r="Z128" s="11">
        <f>'Final Prices IND without CO2 '!Z128</f>
        <v>79.70802959862894</v>
      </c>
      <c r="AA128" s="11">
        <f>'Final Prices IND without CO2 '!AA128</f>
        <v>78.984772737776836</v>
      </c>
      <c r="AB128" s="11">
        <f>'Final Prices IND without CO2 '!AB128</f>
        <v>100.00535923780848</v>
      </c>
      <c r="AC128" s="11">
        <f>'Final Prices IND without CO2 '!AC128</f>
        <v>91.355273046563724</v>
      </c>
      <c r="AD128" s="11">
        <f>'Final Prices IND without CO2 '!AD128</f>
        <v>92.239664662099131</v>
      </c>
      <c r="AE128" s="11">
        <f>'Final Prices IND without CO2 '!AE128</f>
        <v>75.656552585709818</v>
      </c>
      <c r="AF128" s="11">
        <f>'Final Prices IND without CO2 '!AF128</f>
        <v>80.719854582857295</v>
      </c>
      <c r="AG128" s="11">
        <f>'Final Prices IND without CO2 '!AG128</f>
        <v>88.277429319410373</v>
      </c>
      <c r="AH128" s="11">
        <f>'Final Prices IND without CO2 '!AH128</f>
        <v>93.925450836908766</v>
      </c>
      <c r="AI128" s="11">
        <f>'Final Prices IND without CO2 '!AI128</f>
        <v>100.66483687341265</v>
      </c>
      <c r="AJ128" s="11">
        <f>'Final Prices IND without CO2 '!AJ128</f>
        <v>105.12468570441955</v>
      </c>
      <c r="AK128" s="11">
        <f>'Final Prices IND without CO2 '!AK128</f>
        <v>109.52934463326216</v>
      </c>
      <c r="AL128" s="11">
        <f>'Final Prices IND without CO2 '!AL128</f>
        <v>111.52725212439972</v>
      </c>
      <c r="AM128" s="11">
        <f>'Final Prices IND without CO2 '!AM128</f>
        <v>114.04739878614777</v>
      </c>
      <c r="AN128" s="11">
        <f>'Final Prices IND without CO2 '!AN128</f>
        <v>113.27180400581359</v>
      </c>
      <c r="AO128" s="11">
        <f>'Final Prices IND without CO2 '!AO128</f>
        <v>112.00228734944153</v>
      </c>
      <c r="AP128" s="11">
        <f>'Final Prices IND without CO2 '!AP128</f>
        <v>107.99536829227623</v>
      </c>
      <c r="AQ128" s="11">
        <f>'Final Prices IND without CO2 '!AQ128</f>
        <v>104.48946527064609</v>
      </c>
      <c r="AR128" s="11">
        <f>'Final Prices IND without CO2 '!AR128</f>
        <v>104.4136478055248</v>
      </c>
      <c r="AS128" s="11">
        <f>'Final Prices IND without CO2 '!AS128</f>
        <v>102.98752414643975</v>
      </c>
      <c r="AT128" s="11">
        <f>'Final Prices IND without CO2 '!AT128</f>
        <v>102.45753680565994</v>
      </c>
      <c r="AU128" s="11">
        <f>'Final Prices IND without CO2 '!AU128</f>
        <v>103.21306425635323</v>
      </c>
      <c r="AV128" s="11">
        <f>'Final Prices IND without CO2 '!AV128</f>
        <v>101.66826366034068</v>
      </c>
      <c r="AW128" s="11">
        <f>'Final Prices IND without CO2 '!AW128</f>
        <v>100.57825181424954</v>
      </c>
      <c r="AX128" s="11">
        <f>'Final Prices IND without CO2 '!AX128</f>
        <v>99.147161514639023</v>
      </c>
      <c r="AY128" s="11">
        <f>'Final Prices IND without CO2 '!AY128</f>
        <v>98.636186703004796</v>
      </c>
      <c r="AZ128" s="11">
        <f>'Final Prices IND without CO2 '!AZ128</f>
        <v>97.146128413998213</v>
      </c>
      <c r="BA128" s="11">
        <f>'Final Prices IND without CO2 '!BA128</f>
        <v>96.139297740067377</v>
      </c>
      <c r="BB128" s="11">
        <f>'Final Prices IND without CO2 '!BB128</f>
        <v>95.06572286249002</v>
      </c>
      <c r="BC128" s="11">
        <f>'Final Prices IND without CO2 '!BC128</f>
        <v>94.028969566669275</v>
      </c>
      <c r="BD128" s="11">
        <f>'Final Prices IND without CO2 '!BD128</f>
        <v>92.814809109992439</v>
      </c>
      <c r="BE128" s="11">
        <f>'Final Prices IND without CO2 '!BE128</f>
        <v>91.807095504220342</v>
      </c>
      <c r="BF128" s="11">
        <f>'Final Prices IND without CO2 '!BF128</f>
        <v>90.696583489430395</v>
      </c>
      <c r="BG128" s="11">
        <f>'Final Prices IND without CO2 '!BG128</f>
        <v>89.594590263990085</v>
      </c>
      <c r="BH128" s="11">
        <f>'Final Prices IND without CO2 '!BH128</f>
        <v>88.492314319084471</v>
      </c>
    </row>
    <row r="129" spans="1:60" x14ac:dyDescent="0.3">
      <c r="A129" s="9" t="s">
        <v>148</v>
      </c>
      <c r="B129" s="9" t="s">
        <v>103</v>
      </c>
      <c r="C129" s="9" t="s">
        <v>31</v>
      </c>
      <c r="D129" s="36" t="s">
        <v>78</v>
      </c>
      <c r="E129" s="36" t="s">
        <v>79</v>
      </c>
      <c r="F129" s="36" t="s">
        <v>90</v>
      </c>
      <c r="G129" s="36" t="s">
        <v>90</v>
      </c>
      <c r="H129" s="36" t="s">
        <v>80</v>
      </c>
      <c r="I129" s="9" t="s">
        <v>145</v>
      </c>
      <c r="J129" s="11">
        <f>'Final Prices IND without CO2 '!J129</f>
        <v>100.91110264070988</v>
      </c>
      <c r="K129" s="11">
        <f>'Final Prices IND without CO2 '!K129</f>
        <v>97.859658927400346</v>
      </c>
      <c r="L129" s="11">
        <f>'Final Prices IND without CO2 '!L129</f>
        <v>93.225164423241736</v>
      </c>
      <c r="M129" s="11">
        <f>'Final Prices IND without CO2 '!M129</f>
        <v>91.256193948465935</v>
      </c>
      <c r="N129" s="11">
        <f>'Final Prices IND without CO2 '!N129</f>
        <v>90.734752796549927</v>
      </c>
      <c r="O129" s="11">
        <f>'Final Prices IND without CO2 '!O129</f>
        <v>93.627876546964501</v>
      </c>
      <c r="P129" s="11">
        <f>'Final Prices IND without CO2 '!P129</f>
        <v>101.70271996554938</v>
      </c>
      <c r="Q129" s="11">
        <f>'Final Prices IND without CO2 '!Q129</f>
        <v>104.88587664251492</v>
      </c>
      <c r="R129" s="11">
        <f>'Final Prices IND without CO2 '!R129</f>
        <v>98.402226334388288</v>
      </c>
      <c r="S129" s="11">
        <f>'Final Prices IND without CO2 '!S129</f>
        <v>104.25920695362858</v>
      </c>
      <c r="T129" s="11">
        <f>'Final Prices IND without CO2 '!T129</f>
        <v>101.0735287841389</v>
      </c>
      <c r="U129" s="11">
        <f>'Final Prices IND without CO2 '!U129</f>
        <v>105.23875426815673</v>
      </c>
      <c r="V129" s="11">
        <f>'Final Prices IND without CO2 '!V129</f>
        <v>117.23188325186034</v>
      </c>
      <c r="W129" s="11">
        <f>'Final Prices IND without CO2 '!W129</f>
        <v>116.86005941155808</v>
      </c>
      <c r="X129" s="11">
        <f>'Final Prices IND without CO2 '!X129</f>
        <v>120.1527434200403</v>
      </c>
      <c r="Y129" s="11">
        <f>'Final Prices IND without CO2 '!Y129</f>
        <v>116.76969717426125</v>
      </c>
      <c r="Z129" s="11">
        <f>'Final Prices IND without CO2 '!Z129</f>
        <v>114.19271430424115</v>
      </c>
      <c r="AA129" s="11">
        <f>'Final Prices IND without CO2 '!AA129</f>
        <v>114.05907520046257</v>
      </c>
      <c r="AB129" s="11">
        <f>'Final Prices IND without CO2 '!AB129</f>
        <v>122.47924576961412</v>
      </c>
      <c r="AC129" s="11">
        <f>'Final Prices IND without CO2 '!AC129</f>
        <v>113.09614593011344</v>
      </c>
      <c r="AD129" s="11">
        <f>'Final Prices IND without CO2 '!AD129</f>
        <v>100.00549159546274</v>
      </c>
      <c r="AE129" s="11">
        <f>'Final Prices IND without CO2 '!AE129</f>
        <v>95.914946514383487</v>
      </c>
      <c r="AF129" s="11">
        <f>'Final Prices IND without CO2 '!AF129</f>
        <v>97.222004361302822</v>
      </c>
      <c r="AG129" s="11">
        <f>'Final Prices IND without CO2 '!AG129</f>
        <v>99.198507154134077</v>
      </c>
      <c r="AH129" s="11">
        <f>'Final Prices IND without CO2 '!AH129</f>
        <v>105.18596798078504</v>
      </c>
      <c r="AI129" s="11">
        <f>'Final Prices IND without CO2 '!AI129</f>
        <v>102.08941517470674</v>
      </c>
      <c r="AJ129" s="11">
        <f>'Final Prices IND without CO2 '!AJ129</f>
        <v>105.53416205918096</v>
      </c>
      <c r="AK129" s="11">
        <f>'Final Prices IND without CO2 '!AK129</f>
        <v>107.33252113070766</v>
      </c>
      <c r="AL129" s="11">
        <f>'Final Prices IND without CO2 '!AL129</f>
        <v>111.02935428572474</v>
      </c>
      <c r="AM129" s="11">
        <f>'Final Prices IND without CO2 '!AM129</f>
        <v>113.9324355696784</v>
      </c>
      <c r="AN129" s="11">
        <f>'Final Prices IND without CO2 '!AN129</f>
        <v>117.47944463963961</v>
      </c>
      <c r="AO129" s="11">
        <f>'Final Prices IND without CO2 '!AO129</f>
        <v>116.64247928928376</v>
      </c>
      <c r="AP129" s="11">
        <f>'Final Prices IND without CO2 '!AP129</f>
        <v>121.98786628566766</v>
      </c>
      <c r="AQ129" s="11">
        <f>'Final Prices IND without CO2 '!AQ129</f>
        <v>120.3051841625565</v>
      </c>
      <c r="AR129" s="11">
        <f>'Final Prices IND without CO2 '!AR129</f>
        <v>127.0439785025011</v>
      </c>
      <c r="AS129" s="11">
        <f>'Final Prices IND without CO2 '!AS129</f>
        <v>129.37688536018945</v>
      </c>
      <c r="AT129" s="11">
        <f>'Final Prices IND without CO2 '!AT129</f>
        <v>151.56451379429197</v>
      </c>
      <c r="AU129" s="11">
        <f>'Final Prices IND without CO2 '!AU129</f>
        <v>151.50711293968547</v>
      </c>
      <c r="AV129" s="11">
        <f>'Final Prices IND without CO2 '!AV129</f>
        <v>151.44816064400879</v>
      </c>
      <c r="AW129" s="11">
        <f>'Final Prices IND without CO2 '!AW129</f>
        <v>151.39112923862572</v>
      </c>
      <c r="AX129" s="11">
        <f>'Final Prices IND without CO2 '!AX129</f>
        <v>151.3354040581321</v>
      </c>
      <c r="AY129" s="11">
        <f>'Final Prices IND without CO2 '!AY129</f>
        <v>151.277003182935</v>
      </c>
      <c r="AZ129" s="11">
        <f>'Final Prices IND without CO2 '!AZ129</f>
        <v>151.2198691828641</v>
      </c>
      <c r="BA129" s="11">
        <f>'Final Prices IND without CO2 '!BA129</f>
        <v>151.16310056791912</v>
      </c>
      <c r="BB129" s="11">
        <f>'Final Prices IND without CO2 '!BB129</f>
        <v>151.10582358109082</v>
      </c>
      <c r="BC129" s="11">
        <f>'Final Prices IND without CO2 '!BC129</f>
        <v>151.04832104385866</v>
      </c>
      <c r="BD129" s="11">
        <f>'Final Prices IND without CO2 '!BD129</f>
        <v>150.99140054775575</v>
      </c>
      <c r="BE129" s="11">
        <f>'Final Prices IND without CO2 '!BE129</f>
        <v>150.93418794641454</v>
      </c>
      <c r="BF129" s="11">
        <f>'Final Prices IND without CO2 '!BF129</f>
        <v>150.87689225450453</v>
      </c>
      <c r="BG129" s="11">
        <f>'Final Prices IND without CO2 '!BG129</f>
        <v>150.81972634953985</v>
      </c>
      <c r="BH129" s="11">
        <f>'Final Prices IND without CO2 '!BH129</f>
        <v>150.76259632384802</v>
      </c>
    </row>
    <row r="130" spans="1:60" x14ac:dyDescent="0.3">
      <c r="A130" s="9" t="s">
        <v>148</v>
      </c>
      <c r="B130" s="9" t="s">
        <v>103</v>
      </c>
      <c r="C130" s="9" t="s">
        <v>33</v>
      </c>
      <c r="D130" s="36" t="s">
        <v>78</v>
      </c>
      <c r="E130" s="36" t="s">
        <v>79</v>
      </c>
      <c r="F130" s="36" t="s">
        <v>90</v>
      </c>
      <c r="G130" s="36" t="s">
        <v>90</v>
      </c>
      <c r="H130" s="36" t="s">
        <v>80</v>
      </c>
      <c r="I130" s="9" t="s">
        <v>145</v>
      </c>
      <c r="J130" s="11">
        <f>'Final Prices IND without CO2 '!J130</f>
        <v>77.006276624576572</v>
      </c>
      <c r="K130" s="11">
        <f>'Final Prices IND without CO2 '!K130</f>
        <v>73.503039235147583</v>
      </c>
      <c r="L130" s="11">
        <f>'Final Prices IND without CO2 '!L130</f>
        <v>86.984549222674744</v>
      </c>
      <c r="M130" s="11">
        <f>'Final Prices IND without CO2 '!M130</f>
        <v>96.051013352283491</v>
      </c>
      <c r="N130" s="11">
        <f>'Final Prices IND without CO2 '!N130</f>
        <v>88.506016060695046</v>
      </c>
      <c r="O130" s="11">
        <f>'Final Prices IND without CO2 '!O130</f>
        <v>97.020903700651544</v>
      </c>
      <c r="P130" s="11">
        <f>'Final Prices IND without CO2 '!P130</f>
        <v>106.19456628326509</v>
      </c>
      <c r="Q130" s="11">
        <f>'Final Prices IND without CO2 '!Q130</f>
        <v>115.36822886587863</v>
      </c>
      <c r="R130" s="11">
        <f>'Final Prices IND without CO2 '!R130</f>
        <v>116.84599858866314</v>
      </c>
      <c r="S130" s="11">
        <f>'Final Prices IND without CO2 '!S130</f>
        <v>116.85253870989759</v>
      </c>
      <c r="T130" s="11">
        <f>'Final Prices IND without CO2 '!T130</f>
        <v>112.58096402556539</v>
      </c>
      <c r="U130" s="11">
        <f>'Final Prices IND without CO2 '!U130</f>
        <v>106.53258636441578</v>
      </c>
      <c r="V130" s="11">
        <f>'Final Prices IND without CO2 '!V130</f>
        <v>106.45518179703457</v>
      </c>
      <c r="W130" s="11">
        <f>'Final Prices IND without CO2 '!W130</f>
        <v>109.54532341644352</v>
      </c>
      <c r="X130" s="11">
        <f>'Final Prices IND without CO2 '!X130</f>
        <v>106.4070983354287</v>
      </c>
      <c r="Y130" s="11">
        <f>'Final Prices IND without CO2 '!Y130</f>
        <v>104.11730295768756</v>
      </c>
      <c r="Z130" s="11">
        <f>'Final Prices IND without CO2 '!Z130</f>
        <v>101.03625797276669</v>
      </c>
      <c r="AA130" s="11">
        <f>'Final Prices IND without CO2 '!AA130</f>
        <v>94.332941430315771</v>
      </c>
      <c r="AB130" s="11">
        <f>'Final Prices IND without CO2 '!AB130</f>
        <v>86.465001166723169</v>
      </c>
      <c r="AC130" s="11">
        <f>'Final Prices IND without CO2 '!AC130</f>
        <v>86.756396544379896</v>
      </c>
      <c r="AD130" s="11">
        <f>'Final Prices IND without CO2 '!AD130</f>
        <v>80.516676795971776</v>
      </c>
      <c r="AE130" s="11">
        <f>'Final Prices IND without CO2 '!AE130</f>
        <v>81.25321249064848</v>
      </c>
      <c r="AF130" s="11">
        <f>'Final Prices IND without CO2 '!AF130</f>
        <v>85.681669484341555</v>
      </c>
      <c r="AG130" s="11">
        <f>'Final Prices IND without CO2 '!AG130</f>
        <v>89.871755982476458</v>
      </c>
      <c r="AH130" s="11">
        <f>'Final Prices IND without CO2 '!AH130</f>
        <v>94.05190167448157</v>
      </c>
      <c r="AI130" s="11">
        <f>'Final Prices IND without CO2 '!AI130</f>
        <v>103.70397299980338</v>
      </c>
      <c r="AJ130" s="11">
        <f>'Final Prices IND without CO2 '!AJ130</f>
        <v>100.14497535080883</v>
      </c>
      <c r="AK130" s="11">
        <f>'Final Prices IND without CO2 '!AK130</f>
        <v>99.093842094610721</v>
      </c>
      <c r="AL130" s="11">
        <f>'Final Prices IND without CO2 '!AL130</f>
        <v>104.76907164612508</v>
      </c>
      <c r="AM130" s="11">
        <f>'Final Prices IND without CO2 '!AM130</f>
        <v>102.02927171849053</v>
      </c>
      <c r="AN130" s="11">
        <f>'Final Prices IND without CO2 '!AN130</f>
        <v>117.32078130808098</v>
      </c>
      <c r="AO130" s="11">
        <f>'Final Prices IND without CO2 '!AO130</f>
        <v>117.41953038884448</v>
      </c>
      <c r="AP130" s="11">
        <f>'Final Prices IND without CO2 '!AP130</f>
        <v>100.87648875233405</v>
      </c>
      <c r="AQ130" s="11">
        <f>'Final Prices IND without CO2 '!AQ130</f>
        <v>99.114689578463711</v>
      </c>
      <c r="AR130" s="11">
        <f>'Final Prices IND without CO2 '!AR130</f>
        <v>98.923429601065251</v>
      </c>
      <c r="AS130" s="11">
        <f>'Final Prices IND without CO2 '!AS130</f>
        <v>112.175809543722</v>
      </c>
      <c r="AT130" s="11">
        <f>'Final Prices IND without CO2 '!AT130</f>
        <v>113.64717833408632</v>
      </c>
      <c r="AU130" s="11">
        <f>'Final Prices IND without CO2 '!AU130</f>
        <v>115.92916895446328</v>
      </c>
      <c r="AV130" s="11">
        <f>'Final Prices IND without CO2 '!AV130</f>
        <v>114.01791820598145</v>
      </c>
      <c r="AW130" s="11">
        <f>'Final Prices IND without CO2 '!AW130</f>
        <v>109.95654641347078</v>
      </c>
      <c r="AX130" s="11">
        <f>'Final Prices IND without CO2 '!AX130</f>
        <v>110.77936920921245</v>
      </c>
      <c r="AY130" s="11">
        <f>'Final Prices IND without CO2 '!AY130</f>
        <v>109.35356398622071</v>
      </c>
      <c r="AZ130" s="11">
        <f>'Final Prices IND without CO2 '!AZ130</f>
        <v>107.09038567389371</v>
      </c>
      <c r="BA130" s="11">
        <f>'Final Prices IND without CO2 '!BA130</f>
        <v>105.90214245032803</v>
      </c>
      <c r="BB130" s="11">
        <f>'Final Prices IND without CO2 '!BB130</f>
        <v>105.07706410814399</v>
      </c>
      <c r="BC130" s="11">
        <f>'Final Prices IND without CO2 '!BC130</f>
        <v>103.18369556415109</v>
      </c>
      <c r="BD130" s="11">
        <f>'Final Prices IND without CO2 '!BD130</f>
        <v>101.81545283358082</v>
      </c>
      <c r="BE130" s="11">
        <f>'Final Prices IND without CO2 '!BE130</f>
        <v>100.63325435597835</v>
      </c>
      <c r="BF130" s="11">
        <f>'Final Prices IND without CO2 '!BF130</f>
        <v>99.182505623457928</v>
      </c>
      <c r="BG130" s="11">
        <f>'Final Prices IND without CO2 '!BG130</f>
        <v>97.676527043799069</v>
      </c>
      <c r="BH130" s="11">
        <f>'Final Prices IND without CO2 '!BH130</f>
        <v>96.404101808945597</v>
      </c>
    </row>
    <row r="131" spans="1:60" x14ac:dyDescent="0.3">
      <c r="A131" s="9" t="s">
        <v>148</v>
      </c>
      <c r="B131" s="9" t="s">
        <v>103</v>
      </c>
      <c r="C131" s="9" t="s">
        <v>35</v>
      </c>
      <c r="D131" s="36" t="s">
        <v>78</v>
      </c>
      <c r="E131" s="36" t="s">
        <v>79</v>
      </c>
      <c r="F131" s="36" t="s">
        <v>90</v>
      </c>
      <c r="G131" s="36" t="s">
        <v>90</v>
      </c>
      <c r="H131" s="36" t="s">
        <v>80</v>
      </c>
      <c r="I131" s="9" t="s">
        <v>145</v>
      </c>
      <c r="J131" s="11">
        <f>'Final Prices IND without CO2 '!J131</f>
        <v>109.99508589025187</v>
      </c>
      <c r="K131" s="11">
        <f>'Final Prices IND without CO2 '!K131</f>
        <v>109.30933623069612</v>
      </c>
      <c r="L131" s="11">
        <f>'Final Prices IND without CO2 '!L131</f>
        <v>109.0355003915397</v>
      </c>
      <c r="M131" s="11">
        <f>'Final Prices IND without CO2 '!M131</f>
        <v>120.17992826131601</v>
      </c>
      <c r="N131" s="11">
        <f>'Final Prices IND without CO2 '!N131</f>
        <v>116.09363074641271</v>
      </c>
      <c r="O131" s="11">
        <f>'Final Prices IND without CO2 '!O131</f>
        <v>113.45235857220983</v>
      </c>
      <c r="P131" s="11">
        <f>'Final Prices IND without CO2 '!P131</f>
        <v>117.8973208883051</v>
      </c>
      <c r="Q131" s="11">
        <f>'Final Prices IND without CO2 '!Q131</f>
        <v>133.27674429044902</v>
      </c>
      <c r="R131" s="11">
        <f>'Final Prices IND without CO2 '!R131</f>
        <v>140.3640381578146</v>
      </c>
      <c r="S131" s="11">
        <f>'Final Prices IND without CO2 '!S131</f>
        <v>157.46719937639847</v>
      </c>
      <c r="T131" s="11">
        <f>'Final Prices IND without CO2 '!T131</f>
        <v>142.80134960339942</v>
      </c>
      <c r="U131" s="11">
        <f>'Final Prices IND without CO2 '!U131</f>
        <v>138.05478000965289</v>
      </c>
      <c r="V131" s="11">
        <f>'Final Prices IND without CO2 '!V131</f>
        <v>137.156673401581</v>
      </c>
      <c r="W131" s="11">
        <f>'Final Prices IND without CO2 '!W131</f>
        <v>138.10144513171394</v>
      </c>
      <c r="X131" s="11">
        <f>'Final Prices IND without CO2 '!X131</f>
        <v>121.36214053747067</v>
      </c>
      <c r="Y131" s="11">
        <f>'Final Prices IND without CO2 '!Y131</f>
        <v>119.82179752624893</v>
      </c>
      <c r="Z131" s="11">
        <f>'Final Prices IND without CO2 '!Z131</f>
        <v>115.67349580976283</v>
      </c>
      <c r="AA131" s="11">
        <f>'Final Prices IND without CO2 '!AA131</f>
        <v>115.62652425631865</v>
      </c>
      <c r="AB131" s="11">
        <f>'Final Prices IND without CO2 '!AB131</f>
        <v>105.98256985458309</v>
      </c>
      <c r="AC131" s="11">
        <f>'Final Prices IND without CO2 '!AC131</f>
        <v>106.33974131761538</v>
      </c>
      <c r="AD131" s="11">
        <f>'Final Prices IND without CO2 '!AD131</f>
        <v>98.691542333224533</v>
      </c>
      <c r="AE131" s="11">
        <f>'Final Prices IND without CO2 '!AE131</f>
        <v>99.594334730820776</v>
      </c>
      <c r="AF131" s="11">
        <f>'Final Prices IND without CO2 '!AF131</f>
        <v>105.0224183062446</v>
      </c>
      <c r="AG131" s="11">
        <f>'Final Prices IND without CO2 '!AG131</f>
        <v>110.15832449942273</v>
      </c>
      <c r="AH131" s="11">
        <f>'Final Prices IND without CO2 '!AH131</f>
        <v>115.2820459685409</v>
      </c>
      <c r="AI131" s="11">
        <f>'Final Prices IND without CO2 '!AI131</f>
        <v>127.11285970443465</v>
      </c>
      <c r="AJ131" s="11">
        <f>'Final Prices IND without CO2 '!AJ131</f>
        <v>122.75049676154225</v>
      </c>
      <c r="AK131" s="11">
        <f>'Final Prices IND without CO2 '!AK131</f>
        <v>121.46209333532029</v>
      </c>
      <c r="AL131" s="11">
        <f>'Final Prices IND without CO2 '!AL131</f>
        <v>128.41838089986206</v>
      </c>
      <c r="AM131" s="11">
        <f>'Final Prices IND without CO2 '!AM131</f>
        <v>125.060131512249</v>
      </c>
      <c r="AN131" s="11">
        <f>'Final Prices IND without CO2 '!AN131</f>
        <v>143.80336243103275</v>
      </c>
      <c r="AO131" s="11">
        <f>'Final Prices IND without CO2 '!AO131</f>
        <v>143.92440194076354</v>
      </c>
      <c r="AP131" s="11">
        <f>'Final Prices IND without CO2 '!AP131</f>
        <v>123.64713319397833</v>
      </c>
      <c r="AQ131" s="11">
        <f>'Final Prices IND without CO2 '!AQ131</f>
        <v>121.48764667926211</v>
      </c>
      <c r="AR131" s="11">
        <f>'Final Prices IND without CO2 '!AR131</f>
        <v>121.25321397653268</v>
      </c>
      <c r="AS131" s="11">
        <f>'Final Prices IND without CO2 '!AS131</f>
        <v>137.49702666444179</v>
      </c>
      <c r="AT131" s="11">
        <f>'Final Prices IND without CO2 '!AT131</f>
        <v>139.30052453644151</v>
      </c>
      <c r="AU131" s="11">
        <f>'Final Prices IND without CO2 '!AU131</f>
        <v>142.09762425387822</v>
      </c>
      <c r="AV131" s="11">
        <f>'Final Prices IND without CO2 '!AV131</f>
        <v>139.75495076486706</v>
      </c>
      <c r="AW131" s="11">
        <f>'Final Prices IND without CO2 '!AW131</f>
        <v>134.77681378577623</v>
      </c>
      <c r="AX131" s="11">
        <f>'Final Prices IND without CO2 '!AX131</f>
        <v>135.78537069609749</v>
      </c>
      <c r="AY131" s="11">
        <f>'Final Prices IND without CO2 '!AY131</f>
        <v>134.0377213627753</v>
      </c>
      <c r="AZ131" s="11">
        <f>'Final Prices IND without CO2 '!AZ131</f>
        <v>131.26368041738624</v>
      </c>
      <c r="BA131" s="11">
        <f>'Final Prices IND without CO2 '!BA131</f>
        <v>129.80721746999188</v>
      </c>
      <c r="BB131" s="11">
        <f>'Final Prices IND without CO2 '!BB131</f>
        <v>128.79589587332157</v>
      </c>
      <c r="BC131" s="11">
        <f>'Final Prices IND without CO2 '!BC131</f>
        <v>126.475141102414</v>
      </c>
      <c r="BD131" s="11">
        <f>'Final Prices IND without CO2 '!BD131</f>
        <v>124.79804772574153</v>
      </c>
      <c r="BE131" s="11">
        <f>'Final Prices IND without CO2 '!BE131</f>
        <v>123.34899399251071</v>
      </c>
      <c r="BF131" s="11">
        <f>'Final Prices IND without CO2 '!BF131</f>
        <v>121.57077070203331</v>
      </c>
      <c r="BG131" s="11">
        <f>'Final Prices IND without CO2 '!BG131</f>
        <v>119.72485064345983</v>
      </c>
      <c r="BH131" s="11">
        <f>'Final Prices IND without CO2 '!BH131</f>
        <v>118.16520345074696</v>
      </c>
    </row>
    <row r="132" spans="1:60" x14ac:dyDescent="0.3">
      <c r="A132" s="9" t="s">
        <v>148</v>
      </c>
      <c r="B132" s="9" t="s">
        <v>103</v>
      </c>
      <c r="C132" s="9" t="s">
        <v>37</v>
      </c>
      <c r="D132" s="36" t="s">
        <v>78</v>
      </c>
      <c r="E132" s="36" t="s">
        <v>79</v>
      </c>
      <c r="F132" s="36" t="s">
        <v>90</v>
      </c>
      <c r="G132" s="36" t="s">
        <v>90</v>
      </c>
      <c r="H132" s="36" t="s">
        <v>80</v>
      </c>
      <c r="I132" s="9" t="s">
        <v>145</v>
      </c>
      <c r="J132" s="11">
        <f>'Final Prices IND without CO2 '!J132</f>
        <v>127.62938024764136</v>
      </c>
      <c r="K132" s="11">
        <f>'Final Prices IND without CO2 '!K132</f>
        <v>117.56317059776433</v>
      </c>
      <c r="L132" s="11">
        <f>'Final Prices IND without CO2 '!L132</f>
        <v>95.135343848366503</v>
      </c>
      <c r="M132" s="11">
        <f>'Final Prices IND without CO2 '!M132</f>
        <v>87.701922600970562</v>
      </c>
      <c r="N132" s="11">
        <f>'Final Prices IND without CO2 '!N132</f>
        <v>88.018886468508356</v>
      </c>
      <c r="O132" s="11">
        <f>'Final Prices IND without CO2 '!O132</f>
        <v>84.883463045853674</v>
      </c>
      <c r="P132" s="11">
        <f>'Final Prices IND without CO2 '!P132</f>
        <v>87.514088918288024</v>
      </c>
      <c r="Q132" s="11">
        <f>'Final Prices IND without CO2 '!Q132</f>
        <v>98.462190578477617</v>
      </c>
      <c r="R132" s="11">
        <f>'Final Prices IND without CO2 '!R132</f>
        <v>98.16194035409454</v>
      </c>
      <c r="S132" s="11">
        <f>'Final Prices IND without CO2 '!S132</f>
        <v>106.31048489791581</v>
      </c>
      <c r="T132" s="11">
        <f>'Final Prices IND without CO2 '!T132</f>
        <v>98.860516355830313</v>
      </c>
      <c r="U132" s="11">
        <f>'Final Prices IND without CO2 '!U132</f>
        <v>96.234066705389026</v>
      </c>
      <c r="V132" s="11">
        <f>'Final Prices IND without CO2 '!V132</f>
        <v>94.617588628230536</v>
      </c>
      <c r="W132" s="11">
        <f>'Final Prices IND without CO2 '!W132</f>
        <v>96.114435893411127</v>
      </c>
      <c r="X132" s="11">
        <f>'Final Prices IND without CO2 '!X132</f>
        <v>87.865381855919892</v>
      </c>
      <c r="Y132" s="11">
        <f>'Final Prices IND without CO2 '!Y132</f>
        <v>80.8414579985877</v>
      </c>
      <c r="Z132" s="11">
        <f>'Final Prices IND without CO2 '!Z132</f>
        <v>77.327197834548059</v>
      </c>
      <c r="AA132" s="11">
        <f>'Final Prices IND without CO2 '!AA132</f>
        <v>73.028149387921744</v>
      </c>
      <c r="AB132" s="11">
        <f>'Final Prices IND without CO2 '!AB132</f>
        <v>91.293828446131869</v>
      </c>
      <c r="AC132" s="11">
        <f>'Final Prices IND without CO2 '!AC132</f>
        <v>84.850435709623554</v>
      </c>
      <c r="AD132" s="11">
        <f>'Final Prices IND without CO2 '!AD132</f>
        <v>78.169022870427256</v>
      </c>
      <c r="AE132" s="11">
        <f>'Final Prices IND without CO2 '!AE132</f>
        <v>67.458118144548095</v>
      </c>
      <c r="AF132" s="11">
        <f>'Final Prices IND without CO2 '!AF132</f>
        <v>74.04461918261093</v>
      </c>
      <c r="AG132" s="11">
        <f>'Final Prices IND without CO2 '!AG132</f>
        <v>82.721097623432073</v>
      </c>
      <c r="AH132" s="11">
        <f>'Final Prices IND without CO2 '!AH132</f>
        <v>88.419359622949059</v>
      </c>
      <c r="AI132" s="11">
        <f>'Final Prices IND without CO2 '!AI132</f>
        <v>94.074880562186024</v>
      </c>
      <c r="AJ132" s="11">
        <f>'Final Prices IND without CO2 '!AJ132</f>
        <v>98.812672884986739</v>
      </c>
      <c r="AK132" s="11">
        <f>'Final Prices IND without CO2 '!AK132</f>
        <v>102.71600207284345</v>
      </c>
      <c r="AL132" s="11">
        <f>'Final Prices IND without CO2 '!AL132</f>
        <v>104.80231118921978</v>
      </c>
      <c r="AM132" s="11">
        <f>'Final Prices IND without CO2 '!AM132</f>
        <v>107.17211749027413</v>
      </c>
      <c r="AN132" s="11">
        <f>'Final Prices IND without CO2 '!AN132</f>
        <v>106.76653778752021</v>
      </c>
      <c r="AO132" s="11">
        <f>'Final Prices IND without CO2 '!AO132</f>
        <v>106.70559699710455</v>
      </c>
      <c r="AP132" s="11">
        <f>'Final Prices IND without CO2 '!AP132</f>
        <v>107.02599920295206</v>
      </c>
      <c r="AQ132" s="11">
        <f>'Final Prices IND without CO2 '!AQ132</f>
        <v>107.03081369936255</v>
      </c>
      <c r="AR132" s="11">
        <f>'Final Prices IND without CO2 '!AR132</f>
        <v>110.36769002106121</v>
      </c>
      <c r="AS132" s="11">
        <f>'Final Prices IND without CO2 '!AS132</f>
        <v>111.76390556636898</v>
      </c>
      <c r="AT132" s="11">
        <f>'Final Prices IND without CO2 '!AT132</f>
        <v>114.08177654891719</v>
      </c>
      <c r="AU132" s="11">
        <f>'Final Prices IND without CO2 '!AU132</f>
        <v>117.00706827886854</v>
      </c>
      <c r="AV132" s="11">
        <f>'Final Prices IND without CO2 '!AV132</f>
        <v>114.35923303603222</v>
      </c>
      <c r="AW132" s="11">
        <f>'Final Prices IND without CO2 '!AW132</f>
        <v>114.77722387271032</v>
      </c>
      <c r="AX132" s="11">
        <f>'Final Prices IND without CO2 '!AX132</f>
        <v>118.63799330645291</v>
      </c>
      <c r="AY132" s="11">
        <f>'Final Prices IND without CO2 '!AY132</f>
        <v>117.83743574127016</v>
      </c>
      <c r="AZ132" s="11">
        <f>'Final Prices IND without CO2 '!AZ132</f>
        <v>118.30563940563388</v>
      </c>
      <c r="BA132" s="11">
        <f>'Final Prices IND without CO2 '!BA132</f>
        <v>120.069412454749</v>
      </c>
      <c r="BB132" s="11">
        <f>'Final Prices IND without CO2 '!BB132</f>
        <v>121.00114793514103</v>
      </c>
      <c r="BC132" s="11">
        <f>'Final Prices IND without CO2 '!BC132</f>
        <v>121.25781155990603</v>
      </c>
      <c r="BD132" s="11">
        <f>'Final Prices IND without CO2 '!BD132</f>
        <v>122.55516746937383</v>
      </c>
      <c r="BE132" s="11">
        <f>'Final Prices IND without CO2 '!BE132</f>
        <v>123.54407233475172</v>
      </c>
      <c r="BF132" s="11">
        <f>'Final Prices IND without CO2 '!BF132</f>
        <v>124.23652413905575</v>
      </c>
      <c r="BG132" s="11">
        <f>'Final Prices IND without CO2 '!BG132</f>
        <v>125.14604864244825</v>
      </c>
      <c r="BH132" s="11">
        <f>'Final Prices IND without CO2 '!BH132</f>
        <v>126.18527407953707</v>
      </c>
    </row>
    <row r="133" spans="1:60" x14ac:dyDescent="0.3">
      <c r="A133" s="9" t="s">
        <v>148</v>
      </c>
      <c r="B133" s="9" t="s">
        <v>103</v>
      </c>
      <c r="C133" s="9" t="s">
        <v>39</v>
      </c>
      <c r="D133" s="36" t="s">
        <v>78</v>
      </c>
      <c r="E133" s="36" t="s">
        <v>79</v>
      </c>
      <c r="F133" s="36" t="s">
        <v>90</v>
      </c>
      <c r="G133" s="36" t="s">
        <v>90</v>
      </c>
      <c r="H133" s="36" t="s">
        <v>80</v>
      </c>
      <c r="I133" s="9" t="s">
        <v>145</v>
      </c>
      <c r="J133" s="11">
        <f>'Final Prices IND without CO2 '!J133</f>
        <v>65.982573964575124</v>
      </c>
      <c r="K133" s="11">
        <f>'Final Prices IND without CO2 '!K133</f>
        <v>63.281608956936523</v>
      </c>
      <c r="L133" s="11">
        <f>'Final Prices IND without CO2 '!L133</f>
        <v>68.755786737175754</v>
      </c>
      <c r="M133" s="11">
        <f>'Final Prices IND without CO2 '!M133</f>
        <v>61.794199778356642</v>
      </c>
      <c r="N133" s="11">
        <f>'Final Prices IND without CO2 '!N133</f>
        <v>60.738578684168353</v>
      </c>
      <c r="O133" s="11">
        <f>'Final Prices IND without CO2 '!O133</f>
        <v>81.757171278416564</v>
      </c>
      <c r="P133" s="11">
        <f>'Final Prices IND without CO2 '!P133</f>
        <v>85.695768866646318</v>
      </c>
      <c r="Q133" s="11">
        <f>'Final Prices IND without CO2 '!Q133</f>
        <v>74.91810434175926</v>
      </c>
      <c r="R133" s="11">
        <f>'Final Prices IND without CO2 '!R133</f>
        <v>99.637862733397853</v>
      </c>
      <c r="S133" s="11">
        <f>'Final Prices IND without CO2 '!S133</f>
        <v>110.27091791098988</v>
      </c>
      <c r="T133" s="11">
        <f>'Final Prices IND without CO2 '!T133</f>
        <v>108.68253521407414</v>
      </c>
      <c r="U133" s="11">
        <f>'Final Prices IND without CO2 '!U133</f>
        <v>106.98920414602409</v>
      </c>
      <c r="V133" s="11">
        <f>'Final Prices IND without CO2 '!V133</f>
        <v>115.22690271197439</v>
      </c>
      <c r="W133" s="11">
        <f>'Final Prices IND without CO2 '!W133</f>
        <v>108.83260779517144</v>
      </c>
      <c r="X133" s="11">
        <f>'Final Prices IND without CO2 '!X133</f>
        <v>118.43293668048693</v>
      </c>
      <c r="Y133" s="11">
        <f>'Final Prices IND without CO2 '!Y133</f>
        <v>115.46326637056393</v>
      </c>
      <c r="Z133" s="11">
        <f>'Final Prices IND without CO2 '!Z133</f>
        <v>106.70832914023784</v>
      </c>
      <c r="AA133" s="11">
        <f>'Final Prices IND without CO2 '!AA133</f>
        <v>103.00780247116086</v>
      </c>
      <c r="AB133" s="11">
        <f>'Final Prices IND without CO2 '!AB133</f>
        <v>110.61213614856671</v>
      </c>
      <c r="AC133" s="11">
        <f>'Final Prices IND without CO2 '!AC133</f>
        <v>102.1381721686225</v>
      </c>
      <c r="AD133" s="11">
        <f>'Final Prices IND without CO2 '!AD133</f>
        <v>90.315881539384833</v>
      </c>
      <c r="AE133" s="11">
        <f>'Final Prices IND without CO2 '!AE133</f>
        <v>86.621672560654815</v>
      </c>
      <c r="AF133" s="11">
        <f>'Final Prices IND without CO2 '!AF133</f>
        <v>87.802088553658592</v>
      </c>
      <c r="AG133" s="11">
        <f>'Final Prices IND without CO2 '!AG133</f>
        <v>89.587086449791215</v>
      </c>
      <c r="AH133" s="11">
        <f>'Final Prices IND without CO2 '!AH133</f>
        <v>94.9944175284582</v>
      </c>
      <c r="AI133" s="11">
        <f>'Final Prices IND without CO2 '!AI133</f>
        <v>92.19789213817748</v>
      </c>
      <c r="AJ133" s="11">
        <f>'Final Prices IND without CO2 '!AJ133</f>
        <v>94.857094681209404</v>
      </c>
      <c r="AK133" s="11">
        <f>'Final Prices IND without CO2 '!AK133</f>
        <v>95.91454423238298</v>
      </c>
      <c r="AL133" s="11">
        <f>'Final Prices IND without CO2 '!AL133</f>
        <v>96.627151560040048</v>
      </c>
      <c r="AM133" s="11">
        <f>'Final Prices IND without CO2 '!AM133</f>
        <v>98.429441034340996</v>
      </c>
      <c r="AN133" s="11">
        <f>'Final Prices IND without CO2 '!AN133</f>
        <v>99.306452083100439</v>
      </c>
      <c r="AO133" s="11">
        <f>'Final Prices IND without CO2 '!AO133</f>
        <v>98.019202709536302</v>
      </c>
      <c r="AP133" s="11">
        <f>'Final Prices IND without CO2 '!AP133</f>
        <v>103.86404678076612</v>
      </c>
      <c r="AQ133" s="11">
        <f>'Final Prices IND without CO2 '!AQ133</f>
        <v>100.00503983362799</v>
      </c>
      <c r="AR133" s="11">
        <f>'Final Prices IND without CO2 '!AR133</f>
        <v>106.33620697802228</v>
      </c>
      <c r="AS133" s="11">
        <f>'Final Prices IND without CO2 '!AS133</f>
        <v>106.07527133379057</v>
      </c>
      <c r="AT133" s="11">
        <f>'Final Prices IND without CO2 '!AT133</f>
        <v>126.13794277041551</v>
      </c>
      <c r="AU133" s="11">
        <f>'Final Prices IND without CO2 '!AU133</f>
        <v>126.09017152415169</v>
      </c>
      <c r="AV133" s="11">
        <f>'Final Prices IND without CO2 '!AV133</f>
        <v>126.04110910767903</v>
      </c>
      <c r="AW133" s="11">
        <f>'Final Prices IND without CO2 '!AW133</f>
        <v>125.99364533157313</v>
      </c>
      <c r="AX133" s="11">
        <f>'Final Prices IND without CO2 '!AX133</f>
        <v>125.94726864713685</v>
      </c>
      <c r="AY133" s="11">
        <f>'Final Prices IND without CO2 '!AY133</f>
        <v>125.89866514445046</v>
      </c>
      <c r="AZ133" s="11">
        <f>'Final Prices IND without CO2 '!AZ133</f>
        <v>125.85111598501483</v>
      </c>
      <c r="BA133" s="11">
        <f>'Final Prices IND without CO2 '!BA133</f>
        <v>125.80387091343556</v>
      </c>
      <c r="BB133" s="11">
        <f>'Final Prices IND without CO2 '!BB133</f>
        <v>125.756202754803</v>
      </c>
      <c r="BC133" s="11">
        <f>'Final Prices IND without CO2 '!BC133</f>
        <v>125.70834688426335</v>
      </c>
      <c r="BD133" s="11">
        <f>'Final Prices IND without CO2 '!BD133</f>
        <v>125.66097541121763</v>
      </c>
      <c r="BE133" s="11">
        <f>'Final Prices IND without CO2 '!BE133</f>
        <v>125.61336083671688</v>
      </c>
      <c r="BF133" s="11">
        <f>'Final Prices IND without CO2 '!BF133</f>
        <v>125.56567711098046</v>
      </c>
      <c r="BG133" s="11">
        <f>'Final Prices IND without CO2 '!BG133</f>
        <v>125.51810139903881</v>
      </c>
      <c r="BH133" s="11">
        <f>'Final Prices IND without CO2 '!BH133</f>
        <v>125.47055554723752</v>
      </c>
    </row>
    <row r="134" spans="1:60" x14ac:dyDescent="0.3">
      <c r="A134" s="9" t="s">
        <v>148</v>
      </c>
      <c r="B134" s="9" t="s">
        <v>103</v>
      </c>
      <c r="C134" s="9" t="s">
        <v>41</v>
      </c>
      <c r="D134" s="36" t="s">
        <v>78</v>
      </c>
      <c r="E134" s="36" t="s">
        <v>79</v>
      </c>
      <c r="F134" s="36" t="s">
        <v>90</v>
      </c>
      <c r="G134" s="36" t="s">
        <v>90</v>
      </c>
      <c r="H134" s="36" t="s">
        <v>80</v>
      </c>
      <c r="I134" s="9" t="s">
        <v>145</v>
      </c>
      <c r="J134" s="11">
        <f>'Final Prices IND without CO2 '!J134</f>
        <v>39.828121347439129</v>
      </c>
      <c r="K134" s="11">
        <f>'Final Prices IND without CO2 '!K134</f>
        <v>34.403410347621083</v>
      </c>
      <c r="L134" s="11">
        <f>'Final Prices IND without CO2 '!L134</f>
        <v>31.222643835444039</v>
      </c>
      <c r="M134" s="11">
        <f>'Final Prices IND without CO2 '!M134</f>
        <v>39.148193884163035</v>
      </c>
      <c r="N134" s="11">
        <f>'Final Prices IND without CO2 '!N134</f>
        <v>51.906963566598222</v>
      </c>
      <c r="O134" s="11">
        <f>'Final Prices IND without CO2 '!O134</f>
        <v>47.818888749672716</v>
      </c>
      <c r="P134" s="11">
        <f>'Final Prices IND without CO2 '!P134</f>
        <v>57.835973071241192</v>
      </c>
      <c r="Q134" s="11">
        <f>'Final Prices IND without CO2 '!Q134</f>
        <v>59.887951430118456</v>
      </c>
      <c r="R134" s="11">
        <f>'Final Prices IND without CO2 '!R134</f>
        <v>71.128563733471253</v>
      </c>
      <c r="S134" s="11">
        <f>'Final Prices IND without CO2 '!S134</f>
        <v>71.936588270082311</v>
      </c>
      <c r="T134" s="11">
        <f>'Final Prices IND without CO2 '!T134</f>
        <v>77.909863976815473</v>
      </c>
      <c r="U134" s="11">
        <f>'Final Prices IND without CO2 '!U134</f>
        <v>73.694252418227038</v>
      </c>
      <c r="V134" s="11">
        <f>'Final Prices IND without CO2 '!V134</f>
        <v>65.296298994076821</v>
      </c>
      <c r="W134" s="11">
        <f>'Final Prices IND without CO2 '!W134</f>
        <v>63.729296452521886</v>
      </c>
      <c r="X134" s="11">
        <f>'Final Prices IND without CO2 '!X134</f>
        <v>60.771016634869333</v>
      </c>
      <c r="Y134" s="11">
        <f>'Final Prices IND without CO2 '!Y134</f>
        <v>53.750568584940197</v>
      </c>
      <c r="Z134" s="11">
        <f>'Final Prices IND without CO2 '!Z134</f>
        <v>55.347575136495735</v>
      </c>
      <c r="AA134" s="11">
        <f>'Final Prices IND without CO2 '!AA134</f>
        <v>56.096432150613616</v>
      </c>
      <c r="AB134" s="11">
        <f>'Final Prices IND without CO2 '!AB134</f>
        <v>70.127178302086477</v>
      </c>
      <c r="AC134" s="11">
        <f>'Final Prices IND without CO2 '!AC134</f>
        <v>65.177698594702903</v>
      </c>
      <c r="AD134" s="11">
        <f>'Final Prices IND without CO2 '!AD134</f>
        <v>60.045384204353546</v>
      </c>
      <c r="AE134" s="11">
        <f>'Final Prices IND without CO2 '!AE134</f>
        <v>51.817823390299267</v>
      </c>
      <c r="AF134" s="11">
        <f>'Final Prices IND without CO2 '!AF134</f>
        <v>56.877231463602392</v>
      </c>
      <c r="AG134" s="11">
        <f>'Final Prices IND without CO2 '!AG134</f>
        <v>63.542051649259243</v>
      </c>
      <c r="AH134" s="11">
        <f>'Final Prices IND without CO2 '!AH134</f>
        <v>67.919160617670158</v>
      </c>
      <c r="AI134" s="11">
        <f>'Final Prices IND without CO2 '!AI134</f>
        <v>72.263438123033751</v>
      </c>
      <c r="AJ134" s="11">
        <f>'Final Prices IND without CO2 '!AJ134</f>
        <v>75.902764161105921</v>
      </c>
      <c r="AK134" s="11">
        <f>'Final Prices IND without CO2 '!AK134</f>
        <v>78.901098950955173</v>
      </c>
      <c r="AL134" s="11">
        <f>'Final Prices IND without CO2 '!AL134</f>
        <v>80.503693276197211</v>
      </c>
      <c r="AM134" s="11">
        <f>'Final Prices IND without CO2 '!AM134</f>
        <v>82.324055417253717</v>
      </c>
      <c r="AN134" s="11">
        <f>'Final Prices IND without CO2 '!AN134</f>
        <v>82.012510150560104</v>
      </c>
      <c r="AO134" s="11">
        <f>'Final Prices IND without CO2 '!AO134</f>
        <v>81.965698599899042</v>
      </c>
      <c r="AP134" s="11">
        <f>'Final Prices IND without CO2 '!AP134</f>
        <v>82.211814936570235</v>
      </c>
      <c r="AQ134" s="11">
        <f>'Final Prices IND without CO2 '!AQ134</f>
        <v>82.215513182705365</v>
      </c>
      <c r="AR134" s="11">
        <f>'Final Prices IND without CO2 '!AR134</f>
        <v>84.778728295563155</v>
      </c>
      <c r="AS134" s="11">
        <f>'Final Prices IND without CO2 '!AS134</f>
        <v>85.851228574721858</v>
      </c>
      <c r="AT134" s="11">
        <f>'Final Prices IND without CO2 '!AT134</f>
        <v>87.631696701001616</v>
      </c>
      <c r="AU134" s="11">
        <f>'Final Prices IND without CO2 '!AU134</f>
        <v>89.878753903263231</v>
      </c>
      <c r="AV134" s="11">
        <f>'Final Prices IND without CO2 '!AV134</f>
        <v>87.844824366629823</v>
      </c>
      <c r="AW134" s="11">
        <f>'Final Prices IND without CO2 '!AW134</f>
        <v>88.165903221918057</v>
      </c>
      <c r="AX134" s="11">
        <f>'Final Prices IND without CO2 '!AX134</f>
        <v>91.131545818701753</v>
      </c>
      <c r="AY134" s="11">
        <f>'Final Prices IND without CO2 '!AY134</f>
        <v>90.516599068519326</v>
      </c>
      <c r="AZ134" s="11">
        <f>'Final Prices IND without CO2 '!AZ134</f>
        <v>90.876248810581615</v>
      </c>
      <c r="BA134" s="11">
        <f>'Final Prices IND without CO2 '!BA134</f>
        <v>92.231087677621645</v>
      </c>
      <c r="BB134" s="11">
        <f>'Final Prices IND without CO2 '!BB134</f>
        <v>92.946798490454512</v>
      </c>
      <c r="BC134" s="11">
        <f>'Final Prices IND without CO2 '!BC134</f>
        <v>93.143954158957968</v>
      </c>
      <c r="BD134" s="11">
        <f>'Final Prices IND without CO2 '!BD134</f>
        <v>94.140515599452101</v>
      </c>
      <c r="BE134" s="11">
        <f>'Final Prices IND without CO2 '!BE134</f>
        <v>94.90014096513687</v>
      </c>
      <c r="BF134" s="11">
        <f>'Final Prices IND without CO2 '!BF134</f>
        <v>95.432046483532986</v>
      </c>
      <c r="BG134" s="11">
        <f>'Final Prices IND without CO2 '!BG134</f>
        <v>96.130695977207779</v>
      </c>
      <c r="BH134" s="11">
        <f>'Final Prices IND without CO2 '!BH134</f>
        <v>96.928974993031716</v>
      </c>
    </row>
    <row r="135" spans="1:60" x14ac:dyDescent="0.3">
      <c r="A135" s="9" t="s">
        <v>148</v>
      </c>
      <c r="B135" s="9" t="s">
        <v>103</v>
      </c>
      <c r="C135" s="9" t="s">
        <v>43</v>
      </c>
      <c r="D135" s="36" t="s">
        <v>78</v>
      </c>
      <c r="E135" s="36" t="s">
        <v>79</v>
      </c>
      <c r="F135" s="36" t="s">
        <v>90</v>
      </c>
      <c r="G135" s="36" t="s">
        <v>90</v>
      </c>
      <c r="H135" s="36" t="s">
        <v>80</v>
      </c>
      <c r="I135" s="9" t="s">
        <v>145</v>
      </c>
      <c r="J135" s="11">
        <f>'Final Prices IND without CO2 '!J135</f>
        <v>25.705696989300808</v>
      </c>
      <c r="K135" s="11">
        <f>'Final Prices IND without CO2 '!K135</f>
        <v>33.299556953726537</v>
      </c>
      <c r="L135" s="11">
        <f>'Final Prices IND without CO2 '!L135</f>
        <v>35.377503183529335</v>
      </c>
      <c r="M135" s="11">
        <f>'Final Prices IND without CO2 '!M135</f>
        <v>45.333134880004643</v>
      </c>
      <c r="N135" s="11">
        <f>'Final Prices IND without CO2 '!N135</f>
        <v>40.840360512957147</v>
      </c>
      <c r="O135" s="11">
        <f>'Final Prices IND without CO2 '!O135</f>
        <v>38.573722592599019</v>
      </c>
      <c r="P135" s="11">
        <f>'Final Prices IND without CO2 '!P135</f>
        <v>47.825560198642798</v>
      </c>
      <c r="Q135" s="11">
        <f>'Final Prices IND without CO2 '!Q135</f>
        <v>37.699342528764568</v>
      </c>
      <c r="R135" s="11">
        <f>'Final Prices IND without CO2 '!R135</f>
        <v>46.271751716927646</v>
      </c>
      <c r="S135" s="11">
        <f>'Final Prices IND without CO2 '!S135</f>
        <v>46.564560036291617</v>
      </c>
      <c r="T135" s="11">
        <f>'Final Prices IND without CO2 '!T135</f>
        <v>54.898425525453668</v>
      </c>
      <c r="U135" s="11">
        <f>'Final Prices IND without CO2 '!U135</f>
        <v>48.457833204249418</v>
      </c>
      <c r="V135" s="11">
        <f>'Final Prices IND without CO2 '!V135</f>
        <v>40.417677818236008</v>
      </c>
      <c r="W135" s="11">
        <f>'Final Prices IND without CO2 '!W135</f>
        <v>47.740153394570463</v>
      </c>
      <c r="X135" s="11">
        <f>'Final Prices IND without CO2 '!X135</f>
        <v>39.875084145700946</v>
      </c>
      <c r="Y135" s="11">
        <f>'Final Prices IND without CO2 '!Y135</f>
        <v>32.327355237211378</v>
      </c>
      <c r="Z135" s="11">
        <f>'Final Prices IND without CO2 '!Z135</f>
        <v>39.023852784067138</v>
      </c>
      <c r="AA135" s="11">
        <f>'Final Prices IND without CO2 '!AA135</f>
        <v>40.400482640050662</v>
      </c>
      <c r="AB135" s="11">
        <f>'Final Prices IND without CO2 '!AB135</f>
        <v>50.505384049780268</v>
      </c>
      <c r="AC135" s="11">
        <f>'Final Prices IND without CO2 '!AC135</f>
        <v>46.940783569333391</v>
      </c>
      <c r="AD135" s="11">
        <f>'Final Prices IND without CO2 '!AD135</f>
        <v>43.244506097106964</v>
      </c>
      <c r="AE135" s="11">
        <f>'Final Prices IND without CO2 '!AE135</f>
        <v>37.319041408983743</v>
      </c>
      <c r="AF135" s="11">
        <f>'Final Prices IND without CO2 '!AF135</f>
        <v>40.962811969749779</v>
      </c>
      <c r="AG135" s="11">
        <f>'Final Prices IND without CO2 '!AG135</f>
        <v>45.762795531747912</v>
      </c>
      <c r="AH135" s="11">
        <f>'Final Prices IND without CO2 '!AH135</f>
        <v>48.915176318053604</v>
      </c>
      <c r="AI135" s="11">
        <f>'Final Prices IND without CO2 '!AI135</f>
        <v>52.043911982877603</v>
      </c>
      <c r="AJ135" s="11">
        <f>'Final Prices IND without CO2 '!AJ135</f>
        <v>54.664943709598766</v>
      </c>
      <c r="AK135" s="11">
        <f>'Final Prices IND without CO2 '!AK135</f>
        <v>56.824335456673353</v>
      </c>
      <c r="AL135" s="11">
        <f>'Final Prices IND without CO2 '!AL135</f>
        <v>57.978519096056139</v>
      </c>
      <c r="AM135" s="11">
        <f>'Final Prices IND without CO2 '!AM135</f>
        <v>59.289538465004625</v>
      </c>
      <c r="AN135" s="11">
        <f>'Final Prices IND without CO2 '!AN135</f>
        <v>59.065164495821492</v>
      </c>
      <c r="AO135" s="11">
        <f>'Final Prices IND without CO2 '!AO135</f>
        <v>59.031450957057416</v>
      </c>
      <c r="AP135" s="11">
        <f>'Final Prices IND without CO2 '!AP135</f>
        <v>59.208703206548449</v>
      </c>
      <c r="AQ135" s="11">
        <f>'Final Prices IND without CO2 '!AQ135</f>
        <v>59.211366672352831</v>
      </c>
      <c r="AR135" s="11">
        <f>'Final Prices IND without CO2 '!AR135</f>
        <v>61.057386529581741</v>
      </c>
      <c r="AS135" s="11">
        <f>'Final Prices IND without CO2 '!AS135</f>
        <v>61.829798022584804</v>
      </c>
      <c r="AT135" s="11">
        <f>'Final Prices IND without CO2 '!AT135</f>
        <v>63.112085841421468</v>
      </c>
      <c r="AU135" s="11">
        <f>'Final Prices IND without CO2 '!AU135</f>
        <v>64.730409717125895</v>
      </c>
      <c r="AV135" s="11">
        <f>'Final Prices IND without CO2 '!AV135</f>
        <v>63.265579748702578</v>
      </c>
      <c r="AW135" s="11">
        <f>'Final Prices IND without CO2 '!AW135</f>
        <v>63.496819779874819</v>
      </c>
      <c r="AX135" s="11">
        <f>'Final Prices IND without CO2 '!AX135</f>
        <v>65.632666707292003</v>
      </c>
      <c r="AY135" s="11">
        <f>'Final Prices IND without CO2 '!AY135</f>
        <v>65.189783897230313</v>
      </c>
      <c r="AZ135" s="11">
        <f>'Final Prices IND without CO2 '!AZ135</f>
        <v>65.448802565684559</v>
      </c>
      <c r="BA135" s="11">
        <f>'Final Prices IND without CO2 '!BA135</f>
        <v>66.424553465152712</v>
      </c>
      <c r="BB135" s="11">
        <f>'Final Prices IND without CO2 '!BB135</f>
        <v>66.940006251731347</v>
      </c>
      <c r="BC135" s="11">
        <f>'Final Prices IND without CO2 '!BC135</f>
        <v>67.081997174458593</v>
      </c>
      <c r="BD135" s="11">
        <f>'Final Prices IND without CO2 '!BD135</f>
        <v>67.799717743002475</v>
      </c>
      <c r="BE135" s="11">
        <f>'Final Prices IND without CO2 '!BE135</f>
        <v>68.346797659188496</v>
      </c>
      <c r="BF135" s="11">
        <f>'Final Prices IND without CO2 '!BF135</f>
        <v>68.729874422509511</v>
      </c>
      <c r="BG135" s="11">
        <f>'Final Prices IND without CO2 '!BG135</f>
        <v>69.233039698063976</v>
      </c>
      <c r="BH135" s="11">
        <f>'Final Prices IND without CO2 '!BH135</f>
        <v>69.807957857459883</v>
      </c>
    </row>
    <row r="136" spans="1:60" x14ac:dyDescent="0.3">
      <c r="A136" s="9" t="s">
        <v>148</v>
      </c>
      <c r="B136" s="9" t="s">
        <v>103</v>
      </c>
      <c r="C136" s="9" t="s">
        <v>45</v>
      </c>
      <c r="D136" s="36" t="s">
        <v>78</v>
      </c>
      <c r="E136" s="36" t="s">
        <v>79</v>
      </c>
      <c r="F136" s="36" t="s">
        <v>90</v>
      </c>
      <c r="G136" s="36" t="s">
        <v>90</v>
      </c>
      <c r="H136" s="36" t="s">
        <v>80</v>
      </c>
      <c r="I136" s="9" t="s">
        <v>145</v>
      </c>
      <c r="J136" s="11">
        <f>'Final Prices IND without CO2 '!J136</f>
        <v>118.59439099867231</v>
      </c>
      <c r="K136" s="11">
        <f>'Final Prices IND without CO2 '!K136</f>
        <v>114.71366516594415</v>
      </c>
      <c r="L136" s="11">
        <f>'Final Prices IND without CO2 '!L136</f>
        <v>109.7781149606239</v>
      </c>
      <c r="M136" s="11">
        <f>'Final Prices IND without CO2 '!M136</f>
        <v>105.30320992080466</v>
      </c>
      <c r="N136" s="11">
        <f>'Final Prices IND without CO2 '!N136</f>
        <v>102.39292601293423</v>
      </c>
      <c r="O136" s="11">
        <f>'Final Prices IND without CO2 '!O136</f>
        <v>97.891755425988691</v>
      </c>
      <c r="P136" s="11">
        <f>'Final Prices IND without CO2 '!P136</f>
        <v>97.059120071720301</v>
      </c>
      <c r="Q136" s="11">
        <f>'Final Prices IND without CO2 '!Q136</f>
        <v>96.161643836779447</v>
      </c>
      <c r="R136" s="11">
        <f>'Final Prices IND without CO2 '!R136</f>
        <v>95.005539514468325</v>
      </c>
      <c r="S136" s="11">
        <f>'Final Prices IND without CO2 '!S136</f>
        <v>95.464328581305736</v>
      </c>
      <c r="T136" s="11">
        <f>'Final Prices IND without CO2 '!T136</f>
        <v>109.1717397844838</v>
      </c>
      <c r="U136" s="11">
        <f>'Final Prices IND without CO2 '!U136</f>
        <v>108.9197568805365</v>
      </c>
      <c r="V136" s="11">
        <f>'Final Prices IND without CO2 '!V136</f>
        <v>114.4602289017225</v>
      </c>
      <c r="W136" s="11">
        <f>'Final Prices IND without CO2 '!W136</f>
        <v>115.43760493102154</v>
      </c>
      <c r="X136" s="11">
        <f>'Final Prices IND without CO2 '!X136</f>
        <v>110.68438139866969</v>
      </c>
      <c r="Y136" s="11">
        <f>'Final Prices IND without CO2 '!Y136</f>
        <v>111.96516827318933</v>
      </c>
      <c r="Z136" s="11">
        <f>'Final Prices IND without CO2 '!Z136</f>
        <v>125.55604799895042</v>
      </c>
      <c r="AA136" s="11">
        <f>'Final Prices IND without CO2 '!AA136</f>
        <v>115.82694789125703</v>
      </c>
      <c r="AB136" s="11">
        <f>'Final Prices IND without CO2 '!AB136</f>
        <v>139.78585270349285</v>
      </c>
      <c r="AC136" s="11">
        <f>'Final Prices IND without CO2 '!AC136</f>
        <v>141.19363234853719</v>
      </c>
      <c r="AD136" s="11">
        <f>'Final Prices IND without CO2 '!AD136</f>
        <v>131.97311337451248</v>
      </c>
      <c r="AE136" s="11">
        <f>'Final Prices IND without CO2 '!AE136</f>
        <v>122.97886392062367</v>
      </c>
      <c r="AF136" s="11">
        <f>'Final Prices IND without CO2 '!AF136</f>
        <v>134.98632035659068</v>
      </c>
      <c r="AG136" s="11">
        <f>'Final Prices IND without CO2 '!AG136</f>
        <v>150.80388969935782</v>
      </c>
      <c r="AH136" s="11">
        <f>'Final Prices IND without CO2 '!AH136</f>
        <v>161.1920506249424</v>
      </c>
      <c r="AI136" s="11">
        <f>'Final Prices IND without CO2 '!AI136</f>
        <v>171.53156947261024</v>
      </c>
      <c r="AJ136" s="11">
        <f>'Final Prices IND without CO2 '!AJ136</f>
        <v>180.45561394702571</v>
      </c>
      <c r="AK136" s="11">
        <f>'Final Prices IND without CO2 '!AK136</f>
        <v>187.42468828874928</v>
      </c>
      <c r="AL136" s="11">
        <f>'Final Prices IND without CO2 '!AL136</f>
        <v>191.30811001236839</v>
      </c>
      <c r="AM136" s="11">
        <f>'Final Prices IND without CO2 '!AM136</f>
        <v>195.56940479251975</v>
      </c>
      <c r="AN136" s="11">
        <f>'Final Prices IND without CO2 '!AN136</f>
        <v>194.7464489717492</v>
      </c>
      <c r="AO136" s="11">
        <f>'Final Prices IND without CO2 '!AO136</f>
        <v>194.55479634159929</v>
      </c>
      <c r="AP136" s="11">
        <f>'Final Prices IND without CO2 '!AP136</f>
        <v>195.13842342156696</v>
      </c>
      <c r="AQ136" s="11">
        <f>'Final Prices IND without CO2 '!AQ136</f>
        <v>195.07098306148177</v>
      </c>
      <c r="AR136" s="11">
        <f>'Final Prices IND without CO2 '!AR136</f>
        <v>201.1056000964939</v>
      </c>
      <c r="AS136" s="11">
        <f>'Final Prices IND without CO2 '!AS136</f>
        <v>203.62844089891365</v>
      </c>
      <c r="AT136" s="11">
        <f>'Final Prices IND without CO2 '!AT136</f>
        <v>207.88011425012377</v>
      </c>
      <c r="AU136" s="11">
        <f>'Final Prices IND without CO2 '!AU136</f>
        <v>213.19132692962458</v>
      </c>
      <c r="AV136" s="11">
        <f>'Final Prices IND without CO2 '!AV136</f>
        <v>208.11306047891216</v>
      </c>
      <c r="AW136" s="11">
        <f>'Final Prices IND without CO2 '!AW136</f>
        <v>208.8591914660274</v>
      </c>
      <c r="AX136" s="11">
        <f>'Final Prices IND without CO2 '!AX136</f>
        <v>216.03770036651667</v>
      </c>
      <c r="AY136" s="11">
        <f>'Final Prices IND without CO2 '!AY136</f>
        <v>214.41118972899767</v>
      </c>
      <c r="AZ136" s="11">
        <f>'Final Prices IND without CO2 '!AZ136</f>
        <v>215.23180343992112</v>
      </c>
      <c r="BA136" s="11">
        <f>'Final Prices IND without CO2 '!BA136</f>
        <v>218.46743435157123</v>
      </c>
      <c r="BB136" s="11">
        <f>'Final Prices IND without CO2 '!BB136</f>
        <v>220.12464052395444</v>
      </c>
      <c r="BC136" s="11">
        <f>'Final Prices IND without CO2 '!BC136</f>
        <v>220.52359116342677</v>
      </c>
      <c r="BD136" s="11">
        <f>'Final Prices IND without CO2 '!BD136</f>
        <v>222.88702382744168</v>
      </c>
      <c r="BE136" s="11">
        <f>'Final Prices IND without CO2 '!BE136</f>
        <v>224.65687793733241</v>
      </c>
      <c r="BF136" s="11">
        <f>'Final Prices IND without CO2 '!BF136</f>
        <v>225.87429470324832</v>
      </c>
      <c r="BG136" s="11">
        <f>'Final Prices IND without CO2 '!BG136</f>
        <v>227.50306417082857</v>
      </c>
      <c r="BH136" s="11">
        <f>'Final Prices IND without CO2 '!BH136</f>
        <v>229.37283542763862</v>
      </c>
    </row>
    <row r="137" spans="1:60" x14ac:dyDescent="0.3">
      <c r="A137" s="9" t="s">
        <v>148</v>
      </c>
      <c r="B137" s="9" t="s">
        <v>103</v>
      </c>
      <c r="C137" s="9" t="s">
        <v>47</v>
      </c>
      <c r="D137" s="36" t="s">
        <v>78</v>
      </c>
      <c r="E137" s="36" t="s">
        <v>79</v>
      </c>
      <c r="F137" s="36" t="s">
        <v>90</v>
      </c>
      <c r="G137" s="36" t="s">
        <v>90</v>
      </c>
      <c r="H137" s="36" t="s">
        <v>80</v>
      </c>
      <c r="I137" s="9" t="s">
        <v>145</v>
      </c>
      <c r="J137" s="11">
        <f>'Final Prices IND without CO2 '!J137</f>
        <v>70.375863194290559</v>
      </c>
      <c r="K137" s="11">
        <f>'Final Prices IND without CO2 '!K137</f>
        <v>67.047536838357985</v>
      </c>
      <c r="L137" s="11">
        <f>'Final Prices IND without CO2 '!L137</f>
        <v>64.902683504842116</v>
      </c>
      <c r="M137" s="11">
        <f>'Final Prices IND without CO2 '!M137</f>
        <v>61.99436951300617</v>
      </c>
      <c r="N137" s="11">
        <f>'Final Prices IND without CO2 '!N137</f>
        <v>66.467330902338063</v>
      </c>
      <c r="O137" s="11">
        <f>'Final Prices IND without CO2 '!O137</f>
        <v>85.35197912031019</v>
      </c>
      <c r="P137" s="11">
        <f>'Final Prices IND without CO2 '!P137</f>
        <v>111.0327325950234</v>
      </c>
      <c r="Q137" s="11">
        <f>'Final Prices IND without CO2 '!Q137</f>
        <v>110.90651788589915</v>
      </c>
      <c r="R137" s="11">
        <f>'Final Prices IND without CO2 '!R137</f>
        <v>131.44811063396904</v>
      </c>
      <c r="S137" s="11">
        <f>'Final Prices IND without CO2 '!S137</f>
        <v>139.0249242583098</v>
      </c>
      <c r="T137" s="11">
        <f>'Final Prices IND without CO2 '!T137</f>
        <v>122.51745689336801</v>
      </c>
      <c r="U137" s="11">
        <f>'Final Prices IND without CO2 '!U137</f>
        <v>120.90634574300564</v>
      </c>
      <c r="V137" s="11">
        <f>'Final Prices IND without CO2 '!V137</f>
        <v>123.20667360514445</v>
      </c>
      <c r="W137" s="11">
        <f>'Final Prices IND without CO2 '!W137</f>
        <v>126.17637018061457</v>
      </c>
      <c r="X137" s="11">
        <f>'Final Prices IND without CO2 '!X137</f>
        <v>131.08161869973344</v>
      </c>
      <c r="Y137" s="11">
        <f>'Final Prices IND without CO2 '!Y137</f>
        <v>132.73042091022202</v>
      </c>
      <c r="Z137" s="11">
        <f>'Final Prices IND without CO2 '!Z137</f>
        <v>128.86257395076814</v>
      </c>
      <c r="AA137" s="11">
        <f>'Final Prices IND without CO2 '!AA137</f>
        <v>129.20259021350049</v>
      </c>
      <c r="AB137" s="11">
        <f>'Final Prices IND without CO2 '!AB137</f>
        <v>134.47462319209743</v>
      </c>
      <c r="AC137" s="11">
        <f>'Final Prices IND without CO2 '!AC137</f>
        <v>133.72082855481804</v>
      </c>
      <c r="AD137" s="11">
        <f>'Final Prices IND without CO2 '!AD137</f>
        <v>121.89924938836882</v>
      </c>
      <c r="AE137" s="11">
        <f>'Final Prices IND without CO2 '!AE137</f>
        <v>106.33034373950618</v>
      </c>
      <c r="AF137" s="11">
        <f>'Final Prices IND without CO2 '!AF137</f>
        <v>114.74857754227268</v>
      </c>
      <c r="AG137" s="11">
        <f>'Final Prices IND without CO2 '!AG137</f>
        <v>128.55292233618192</v>
      </c>
      <c r="AH137" s="11">
        <f>'Final Prices IND without CO2 '!AH137</f>
        <v>139.02662766528815</v>
      </c>
      <c r="AI137" s="11">
        <f>'Final Prices IND without CO2 '!AI137</f>
        <v>149.19947757355146</v>
      </c>
      <c r="AJ137" s="11">
        <f>'Final Prices IND without CO2 '!AJ137</f>
        <v>160.55770355906429</v>
      </c>
      <c r="AK137" s="11">
        <f>'Final Prices IND without CO2 '!AK137</f>
        <v>169.54300582046636</v>
      </c>
      <c r="AL137" s="11">
        <f>'Final Prices IND without CO2 '!AL137</f>
        <v>175.56014799707441</v>
      </c>
      <c r="AM137" s="11">
        <f>'Final Prices IND without CO2 '!AM137</f>
        <v>183.93908808933853</v>
      </c>
      <c r="AN137" s="11">
        <f>'Final Prices IND without CO2 '!AN137</f>
        <v>173.78344704061581</v>
      </c>
      <c r="AO137" s="11">
        <f>'Final Prices IND without CO2 '!AO137</f>
        <v>174.44240311647988</v>
      </c>
      <c r="AP137" s="11">
        <f>'Final Prices IND without CO2 '!AP137</f>
        <v>175.42121752463552</v>
      </c>
      <c r="AQ137" s="11">
        <f>'Final Prices IND without CO2 '!AQ137</f>
        <v>176.25476926624279</v>
      </c>
      <c r="AR137" s="11">
        <f>'Final Prices IND without CO2 '!AR137</f>
        <v>179.97942268660725</v>
      </c>
      <c r="AS137" s="11">
        <f>'Final Prices IND without CO2 '!AS137</f>
        <v>186.09891161362827</v>
      </c>
      <c r="AT137" s="11">
        <f>'Final Prices IND without CO2 '!AT137</f>
        <v>191.45082467120929</v>
      </c>
      <c r="AU137" s="11">
        <f>'Final Prices IND without CO2 '!AU137</f>
        <v>196.89694000418322</v>
      </c>
      <c r="AV137" s="11">
        <f>'Final Prices IND without CO2 '!AV137</f>
        <v>191.88636737437866</v>
      </c>
      <c r="AW137" s="11">
        <f>'Final Prices IND without CO2 '!AW137</f>
        <v>192.0868451227831</v>
      </c>
      <c r="AX137" s="11">
        <f>'Final Prices IND without CO2 '!AX137</f>
        <v>203.61307002036932</v>
      </c>
      <c r="AY137" s="11">
        <f>'Final Prices IND without CO2 '!AY137</f>
        <v>201.04112818366048</v>
      </c>
      <c r="AZ137" s="11">
        <f>'Final Prices IND without CO2 '!AZ137</f>
        <v>203.10939384255835</v>
      </c>
      <c r="BA137" s="11">
        <f>'Final Prices IND without CO2 '!BA137</f>
        <v>207.76746170792012</v>
      </c>
      <c r="BB137" s="11">
        <f>'Final Prices IND without CO2 '!BB137</f>
        <v>210.78084687319733</v>
      </c>
      <c r="BC137" s="11">
        <f>'Final Prices IND without CO2 '!BC137</f>
        <v>211.58094629451534</v>
      </c>
      <c r="BD137" s="11">
        <f>'Final Prices IND without CO2 '!BD137</f>
        <v>215.48128215607449</v>
      </c>
      <c r="BE137" s="11">
        <f>'Final Prices IND without CO2 '!BE137</f>
        <v>218.31116453894174</v>
      </c>
      <c r="BF137" s="11">
        <f>'Final Prices IND without CO2 '!BF137</f>
        <v>220.52069259760538</v>
      </c>
      <c r="BG137" s="11">
        <f>'Final Prices IND without CO2 '!BG137</f>
        <v>223.19795940003951</v>
      </c>
      <c r="BH137" s="11">
        <f>'Final Prices IND without CO2 '!BH137</f>
        <v>226.30043999320969</v>
      </c>
    </row>
    <row r="138" spans="1:60" x14ac:dyDescent="0.3">
      <c r="A138" s="9" t="s">
        <v>148</v>
      </c>
      <c r="B138" s="9" t="s">
        <v>103</v>
      </c>
      <c r="C138" s="9" t="s">
        <v>49</v>
      </c>
      <c r="D138" s="36" t="s">
        <v>78</v>
      </c>
      <c r="E138" s="36" t="s">
        <v>79</v>
      </c>
      <c r="F138" s="36" t="s">
        <v>90</v>
      </c>
      <c r="G138" s="36" t="s">
        <v>90</v>
      </c>
      <c r="H138" s="36" t="s">
        <v>80</v>
      </c>
      <c r="I138" s="9" t="s">
        <v>145</v>
      </c>
      <c r="J138" s="11">
        <f>'Final Prices IND without CO2 '!J138</f>
        <v>83.209656034500838</v>
      </c>
      <c r="K138" s="11">
        <f>'Final Prices IND without CO2 '!K138</f>
        <v>86.456550439159528</v>
      </c>
      <c r="L138" s="11">
        <f>'Final Prices IND without CO2 '!L138</f>
        <v>93.356308300043352</v>
      </c>
      <c r="M138" s="11">
        <f>'Final Prices IND without CO2 '!M138</f>
        <v>100.30907879021039</v>
      </c>
      <c r="N138" s="11">
        <f>'Final Prices IND without CO2 '!N138</f>
        <v>94.546645385442389</v>
      </c>
      <c r="O138" s="11">
        <f>'Final Prices IND without CO2 '!O138</f>
        <v>89.954657291716501</v>
      </c>
      <c r="P138" s="11">
        <f>'Final Prices IND without CO2 '!P138</f>
        <v>91.302955377533138</v>
      </c>
      <c r="Q138" s="11">
        <f>'Final Prices IND without CO2 '!Q138</f>
        <v>85.705460853535925</v>
      </c>
      <c r="R138" s="11">
        <f>'Final Prices IND without CO2 '!R138</f>
        <v>105.74447986770882</v>
      </c>
      <c r="S138" s="11">
        <f>'Final Prices IND without CO2 '!S138</f>
        <v>94.631281733465713</v>
      </c>
      <c r="T138" s="11">
        <f>'Final Prices IND without CO2 '!T138</f>
        <v>99.008513958704626</v>
      </c>
      <c r="U138" s="11">
        <f>'Final Prices IND without CO2 '!U138</f>
        <v>96.861121622299891</v>
      </c>
      <c r="V138" s="11">
        <f>'Final Prices IND without CO2 '!V138</f>
        <v>96.428589347406401</v>
      </c>
      <c r="W138" s="11">
        <f>'Final Prices IND without CO2 '!W138</f>
        <v>99.070421853281317</v>
      </c>
      <c r="X138" s="11">
        <f>'Final Prices IND without CO2 '!X138</f>
        <v>92.873363685032103</v>
      </c>
      <c r="Y138" s="11">
        <f>'Final Prices IND without CO2 '!Y138</f>
        <v>87.649706693283477</v>
      </c>
      <c r="Z138" s="11">
        <f>'Final Prices IND without CO2 '!Z138</f>
        <v>89.679963444687303</v>
      </c>
      <c r="AA138" s="11">
        <f>'Final Prices IND without CO2 '!AA138</f>
        <v>76.448501465802494</v>
      </c>
      <c r="AB138" s="11">
        <f>'Final Prices IND without CO2 '!AB138</f>
        <v>95.569673287341274</v>
      </c>
      <c r="AC138" s="11">
        <f>'Final Prices IND without CO2 '!AC138</f>
        <v>88.824497308074768</v>
      </c>
      <c r="AD138" s="11">
        <f>'Final Prices IND without CO2 '!AD138</f>
        <v>81.830153298100328</v>
      </c>
      <c r="AE138" s="11">
        <f>'Final Prices IND without CO2 '!AE138</f>
        <v>70.617591806409678</v>
      </c>
      <c r="AF138" s="11">
        <f>'Final Prices IND without CO2 '!AF138</f>
        <v>77.512578718759613</v>
      </c>
      <c r="AG138" s="11">
        <f>'Final Prices IND without CO2 '!AG138</f>
        <v>86.595429377862089</v>
      </c>
      <c r="AH138" s="11">
        <f>'Final Prices IND without CO2 '!AH138</f>
        <v>92.560575619054518</v>
      </c>
      <c r="AI138" s="11">
        <f>'Final Prices IND without CO2 '!AI138</f>
        <v>98.480978976347345</v>
      </c>
      <c r="AJ138" s="11">
        <f>'Final Prices IND without CO2 '!AJ138</f>
        <v>103.44067090843131</v>
      </c>
      <c r="AK138" s="11">
        <f>'Final Prices IND without CO2 '!AK138</f>
        <v>107.52681672535829</v>
      </c>
      <c r="AL138" s="11">
        <f>'Final Prices IND without CO2 '!AL138</f>
        <v>109.71084037758288</v>
      </c>
      <c r="AM138" s="11">
        <f>'Final Prices IND without CO2 '!AM138</f>
        <v>112.1916391106504</v>
      </c>
      <c r="AN138" s="11">
        <f>'Final Prices IND without CO2 '!AN138</f>
        <v>111.76706364543108</v>
      </c>
      <c r="AO138" s="11">
        <f>'Final Prices IND without CO2 '!AO138</f>
        <v>111.70326862742137</v>
      </c>
      <c r="AP138" s="11">
        <f>'Final Prices IND without CO2 '!AP138</f>
        <v>112.0386772158722</v>
      </c>
      <c r="AQ138" s="11">
        <f>'Final Prices IND without CO2 '!AQ138</f>
        <v>112.04371720441057</v>
      </c>
      <c r="AR138" s="11">
        <f>'Final Prices IND without CO2 '!AR138</f>
        <v>115.53687972473554</v>
      </c>
      <c r="AS138" s="11">
        <f>'Final Prices IND without CO2 '!AS138</f>
        <v>116.99848852978752</v>
      </c>
      <c r="AT138" s="11">
        <f>'Final Prices IND without CO2 '!AT138</f>
        <v>119.42491949773678</v>
      </c>
      <c r="AU138" s="11">
        <f>'Final Prices IND without CO2 '!AU138</f>
        <v>122.48722041840168</v>
      </c>
      <c r="AV138" s="11">
        <f>'Final Prices IND without CO2 '!AV138</f>
        <v>119.71537095843638</v>
      </c>
      <c r="AW138" s="11">
        <f>'Final Prices IND without CO2 '!AW138</f>
        <v>120.15293884641251</v>
      </c>
      <c r="AX138" s="11">
        <f>'Final Prices IND without CO2 '!AX138</f>
        <v>124.19453157727543</v>
      </c>
      <c r="AY138" s="11">
        <f>'Final Prices IND without CO2 '!AY138</f>
        <v>123.3564790357791</v>
      </c>
      <c r="AZ138" s="11">
        <f>'Final Prices IND without CO2 '!AZ138</f>
        <v>123.84661152333933</v>
      </c>
      <c r="BA138" s="11">
        <f>'Final Prices IND without CO2 '!BA138</f>
        <v>125.69299278400013</v>
      </c>
      <c r="BB138" s="11">
        <f>'Final Prices IND without CO2 '!BB138</f>
        <v>126.66836709973313</v>
      </c>
      <c r="BC138" s="11">
        <f>'Final Prices IND without CO2 '!BC138</f>
        <v>126.93705184196642</v>
      </c>
      <c r="BD138" s="11">
        <f>'Final Prices IND without CO2 '!BD138</f>
        <v>128.29517081359404</v>
      </c>
      <c r="BE138" s="11">
        <f>'Final Prices IND without CO2 '!BE138</f>
        <v>129.33039210406946</v>
      </c>
      <c r="BF138" s="11">
        <f>'Final Prices IND without CO2 '!BF138</f>
        <v>130.05527563487249</v>
      </c>
      <c r="BG138" s="11">
        <f>'Final Prices IND without CO2 '!BG138</f>
        <v>131.0073986985617</v>
      </c>
      <c r="BH138" s="11">
        <f>'Final Prices IND without CO2 '!BH138</f>
        <v>132.09529737895332</v>
      </c>
    </row>
    <row r="139" spans="1:60" x14ac:dyDescent="0.3">
      <c r="A139" s="9" t="s">
        <v>148</v>
      </c>
      <c r="B139" s="9" t="s">
        <v>103</v>
      </c>
      <c r="C139" s="9" t="s">
        <v>97</v>
      </c>
      <c r="D139" s="36" t="s">
        <v>78</v>
      </c>
      <c r="E139" s="36" t="s">
        <v>79</v>
      </c>
      <c r="F139" s="36" t="s">
        <v>90</v>
      </c>
      <c r="G139" s="36" t="s">
        <v>90</v>
      </c>
      <c r="H139" s="36" t="s">
        <v>80</v>
      </c>
      <c r="I139" s="9" t="s">
        <v>145</v>
      </c>
      <c r="J139" s="11">
        <f>'Final Prices IND without CO2 '!J139</f>
        <v>54.037283297370863</v>
      </c>
      <c r="K139" s="11">
        <f>'Final Prices IND without CO2 '!K139</f>
        <v>53.565440253611676</v>
      </c>
      <c r="L139" s="11">
        <f>'Final Prices IND without CO2 '!L139</f>
        <v>56.08431497820601</v>
      </c>
      <c r="M139" s="11">
        <f>'Final Prices IND without CO2 '!M139</f>
        <v>71.060413393860884</v>
      </c>
      <c r="N139" s="11">
        <f>'Final Prices IND without CO2 '!N139</f>
        <v>71.050187340846392</v>
      </c>
      <c r="O139" s="11">
        <f>'Final Prices IND without CO2 '!O139</f>
        <v>68.7894153926798</v>
      </c>
      <c r="P139" s="11">
        <f>'Final Prices IND without CO2 '!P139</f>
        <v>70.544873234865918</v>
      </c>
      <c r="Q139" s="11">
        <f>'Final Prices IND without CO2 '!Q139</f>
        <v>67.36184788563601</v>
      </c>
      <c r="R139" s="11">
        <f>'Final Prices IND without CO2 '!R139</f>
        <v>69.847636776033596</v>
      </c>
      <c r="S139" s="11">
        <f>'Final Prices IND without CO2 '!S139</f>
        <v>74.041552992695699</v>
      </c>
      <c r="T139" s="11">
        <f>'Final Prices IND without CO2 '!T139</f>
        <v>74.636397593647345</v>
      </c>
      <c r="U139" s="11">
        <f>'Final Prices IND without CO2 '!U139</f>
        <v>78.180153967109831</v>
      </c>
      <c r="V139" s="11">
        <f>'Final Prices IND without CO2 '!V139</f>
        <v>75.041429840699607</v>
      </c>
      <c r="W139" s="11">
        <f>'Final Prices IND without CO2 '!W139</f>
        <v>73.400463518437022</v>
      </c>
      <c r="X139" s="11">
        <f>'Final Prices IND without CO2 '!X139</f>
        <v>71.079517201804094</v>
      </c>
      <c r="Y139" s="11">
        <f>'Final Prices IND without CO2 '!Y139</f>
        <v>68.544856883386842</v>
      </c>
      <c r="Z139" s="11">
        <f>'Final Prices IND without CO2 '!Z139</f>
        <v>66.864159543504542</v>
      </c>
      <c r="AA139" s="11">
        <f>'Final Prices IND without CO2 '!AA139</f>
        <v>64.958471526938382</v>
      </c>
      <c r="AB139" s="11">
        <f>'Final Prices IND without CO2 '!AB139</f>
        <v>81.205776202841562</v>
      </c>
      <c r="AC139" s="11">
        <f>'Final Prices IND without CO2 '!AC139</f>
        <v>75.474384306437003</v>
      </c>
      <c r="AD139" s="11">
        <f>'Final Prices IND without CO2 '!AD139</f>
        <v>69.53127374821662</v>
      </c>
      <c r="AE139" s="11">
        <f>'Final Prices IND without CO2 '!AE139</f>
        <v>60.003933873178724</v>
      </c>
      <c r="AF139" s="11">
        <f>'Final Prices IND without CO2 '!AF139</f>
        <v>65.862620471827725</v>
      </c>
      <c r="AG139" s="11">
        <f>'Final Prices IND without CO2 '!AG139</f>
        <v>73.580340042651073</v>
      </c>
      <c r="AH139" s="11">
        <f>'Final Prices IND without CO2 '!AH139</f>
        <v>78.648938835733446</v>
      </c>
      <c r="AI139" s="11">
        <f>'Final Prices IND without CO2 '!AI139</f>
        <v>83.679519495116665</v>
      </c>
      <c r="AJ139" s="11">
        <f>'Final Prices IND without CO2 '!AJ139</f>
        <v>87.893781396597873</v>
      </c>
      <c r="AK139" s="11">
        <f>'Final Prices IND without CO2 '!AK139</f>
        <v>91.365789109168958</v>
      </c>
      <c r="AL139" s="11">
        <f>'Final Prices IND without CO2 '!AL139</f>
        <v>93.221559143989779</v>
      </c>
      <c r="AM139" s="11">
        <f>'Final Prices IND without CO2 '!AM139</f>
        <v>95.329499663113197</v>
      </c>
      <c r="AN139" s="11">
        <f>'Final Prices IND without CO2 '!AN139</f>
        <v>94.968736891578388</v>
      </c>
      <c r="AO139" s="11">
        <f>'Final Prices IND without CO2 '!AO139</f>
        <v>94.914530114709152</v>
      </c>
      <c r="AP139" s="11">
        <f>'Final Prices IND without CO2 '!AP139</f>
        <v>95.199527581304622</v>
      </c>
      <c r="AQ139" s="11">
        <f>'Final Prices IND without CO2 '!AQ139</f>
        <v>95.203810071421358</v>
      </c>
      <c r="AR139" s="11">
        <f>'Final Prices IND without CO2 '!AR139</f>
        <v>98.171958481982443</v>
      </c>
      <c r="AS139" s="11">
        <f>'Final Prices IND without CO2 '!AS139</f>
        <v>99.413890921808772</v>
      </c>
      <c r="AT139" s="11">
        <f>'Final Prices IND without CO2 '!AT139</f>
        <v>101.47563502302074</v>
      </c>
      <c r="AU139" s="11">
        <f>'Final Prices IND without CO2 '!AU139</f>
        <v>104.07767931882569</v>
      </c>
      <c r="AV139" s="11">
        <f>'Final Prices IND without CO2 '!AV139</f>
        <v>101.72243231241238</v>
      </c>
      <c r="AW139" s="11">
        <f>'Final Prices IND without CO2 '!AW139</f>
        <v>102.094234776126</v>
      </c>
      <c r="AX139" s="11">
        <f>'Final Prices IND without CO2 '!AX139</f>
        <v>105.5283856266653</v>
      </c>
      <c r="AY139" s="11">
        <f>'Final Prices IND without CO2 '!AY139</f>
        <v>104.81629041078668</v>
      </c>
      <c r="AZ139" s="11">
        <f>'Final Prices IND without CO2 '!AZ139</f>
        <v>105.23275713841554</v>
      </c>
      <c r="BA139" s="11">
        <f>'Final Prices IND without CO2 '!BA139</f>
        <v>106.80163163888119</v>
      </c>
      <c r="BB139" s="11">
        <f>'Final Prices IND without CO2 '!BB139</f>
        <v>107.63040948935304</v>
      </c>
      <c r="BC139" s="11">
        <f>'Final Prices IND without CO2 '!BC139</f>
        <v>107.85871154686151</v>
      </c>
      <c r="BD139" s="11">
        <f>'Final Prices IND without CO2 '!BD139</f>
        <v>109.01270843178577</v>
      </c>
      <c r="BE139" s="11">
        <f>'Final Prices IND without CO2 '!BE139</f>
        <v>109.89233839747567</v>
      </c>
      <c r="BF139" s="11">
        <f>'Final Prices IND without CO2 '!BF139</f>
        <v>110.50827363875806</v>
      </c>
      <c r="BG139" s="11">
        <f>'Final Prices IND without CO2 '!BG139</f>
        <v>111.31729484567427</v>
      </c>
      <c r="BH139" s="11">
        <f>'Final Prices IND without CO2 '!BH139</f>
        <v>112.24168491349019</v>
      </c>
    </row>
    <row r="140" spans="1:60" x14ac:dyDescent="0.3">
      <c r="A140" s="9" t="s">
        <v>148</v>
      </c>
      <c r="B140" s="9" t="s">
        <v>119</v>
      </c>
      <c r="C140" s="9" t="s">
        <v>5</v>
      </c>
      <c r="D140" s="36" t="s">
        <v>78</v>
      </c>
      <c r="E140" s="36" t="s">
        <v>79</v>
      </c>
      <c r="F140" s="36" t="s">
        <v>90</v>
      </c>
      <c r="G140" s="36" t="s">
        <v>90</v>
      </c>
      <c r="H140" s="36" t="s">
        <v>80</v>
      </c>
      <c r="I140" s="9" t="s">
        <v>145</v>
      </c>
      <c r="J140" s="11">
        <f>'Final Prices IND without CO2 '!J140</f>
        <v>56.614178615567198</v>
      </c>
      <c r="K140" s="11">
        <f>'Final Prices IND without CO2 '!K140</f>
        <v>96.08580468356763</v>
      </c>
      <c r="L140" s="11">
        <f>'Final Prices IND without CO2 '!L140</f>
        <v>94.965320319435818</v>
      </c>
      <c r="M140" s="11">
        <f>'Final Prices IND without CO2 '!M140</f>
        <v>91.564393878445927</v>
      </c>
      <c r="N140" s="11">
        <f>'Final Prices IND without CO2 '!N140</f>
        <v>95.310132309309637</v>
      </c>
      <c r="O140" s="11">
        <f>'Final Prices IND without CO2 '!O140</f>
        <v>100.94559805926909</v>
      </c>
      <c r="P140" s="11">
        <f>'Final Prices IND without CO2 '!P140</f>
        <v>103.11326739805533</v>
      </c>
      <c r="Q140" s="11">
        <f>'Final Prices IND without CO2 '!Q140</f>
        <v>111.85628006998608</v>
      </c>
      <c r="R140" s="11">
        <f>'Final Prices IND without CO2 '!R140</f>
        <v>123.12806957777781</v>
      </c>
      <c r="S140" s="11">
        <f>'Final Prices IND without CO2 '!S140</f>
        <v>134.55210295189593</v>
      </c>
      <c r="T140" s="11">
        <f>'Final Prices IND without CO2 '!T140</f>
        <v>127.02918623025832</v>
      </c>
      <c r="U140" s="11">
        <f>'Final Prices IND without CO2 '!U140</f>
        <v>122.95596020264156</v>
      </c>
      <c r="V140" s="11">
        <f>'Final Prices IND without CO2 '!V140</f>
        <v>118.05762827759926</v>
      </c>
      <c r="W140" s="11">
        <f>'Final Prices IND without CO2 '!W140</f>
        <v>115.95132401208242</v>
      </c>
      <c r="X140" s="11">
        <f>'Final Prices IND without CO2 '!X140</f>
        <v>110.11282558283669</v>
      </c>
      <c r="Y140" s="11">
        <f>'Final Prices IND without CO2 '!Y140</f>
        <v>106.18203761728584</v>
      </c>
      <c r="Z140" s="11">
        <f>'Final Prices IND without CO2 '!Z140</f>
        <v>102.45220735279828</v>
      </c>
      <c r="AA140" s="11">
        <f>'Final Prices IND without CO2 '!AA140</f>
        <v>95.714796838702114</v>
      </c>
      <c r="AB140" s="11">
        <f>'Final Prices IND without CO2 '!AB140</f>
        <v>78.371121549177019</v>
      </c>
      <c r="AC140" s="11">
        <f>'Final Prices IND without CO2 '!AC140</f>
        <v>68.322111670830608</v>
      </c>
      <c r="AD140" s="11">
        <f>'Final Prices IND without CO2 '!AD140</f>
        <v>65.073415924117768</v>
      </c>
      <c r="AE140" s="11">
        <f>'Final Prices IND without CO2 '!AE140</f>
        <v>67.207224493285622</v>
      </c>
      <c r="AF140" s="11">
        <f>'Final Prices IND without CO2 '!AF140</f>
        <v>66.701405717401869</v>
      </c>
      <c r="AG140" s="11">
        <f>'Final Prices IND without CO2 '!AG140</f>
        <v>67.911847956915267</v>
      </c>
      <c r="AH140" s="11">
        <f>'Final Prices IND without CO2 '!AH140</f>
        <v>65.661349645080847</v>
      </c>
      <c r="AI140" s="11">
        <f>'Final Prices IND without CO2 '!AI140</f>
        <v>75.919891829687657</v>
      </c>
      <c r="AJ140" s="11">
        <f>'Final Prices IND without CO2 '!AJ140</f>
        <v>76.087737697348004</v>
      </c>
      <c r="AK140" s="11">
        <f>'Final Prices IND without CO2 '!AK140</f>
        <v>75.58552461272977</v>
      </c>
      <c r="AL140" s="11">
        <f>'Final Prices IND without CO2 '!AL140</f>
        <v>73.25672142567079</v>
      </c>
      <c r="AM140" s="11">
        <f>'Final Prices IND without CO2 '!AM140</f>
        <v>71.315558939514617</v>
      </c>
      <c r="AN140" s="11">
        <f>'Final Prices IND without CO2 '!AN140</f>
        <v>65.585748274273257</v>
      </c>
      <c r="AO140" s="11">
        <f>'Final Prices IND without CO2 '!AO140</f>
        <v>62.616262664598558</v>
      </c>
      <c r="AP140" s="11">
        <f>'Final Prices IND without CO2 '!AP140</f>
        <v>60.345102785368603</v>
      </c>
      <c r="AQ140" s="11">
        <f>'Final Prices IND without CO2 '!AQ140</f>
        <v>58.81880750582296</v>
      </c>
      <c r="AR140" s="11">
        <f>'Final Prices IND without CO2 '!AR140</f>
        <v>58.086054772579111</v>
      </c>
      <c r="AS140" s="11">
        <f>'Final Prices IND without CO2 '!AS140</f>
        <v>57.129219677397344</v>
      </c>
      <c r="AT140" s="11">
        <f>'Final Prices IND without CO2 '!AT140</f>
        <v>56.111160549838537</v>
      </c>
      <c r="AU140" s="11">
        <f>'Final Prices IND without CO2 '!AU140</f>
        <v>54.533928554440529</v>
      </c>
      <c r="AV140" s="11">
        <f>'Final Prices IND without CO2 '!AV140</f>
        <v>53.742865933326975</v>
      </c>
      <c r="AW140" s="11">
        <f>'Final Prices IND without CO2 '!AW140</f>
        <v>52.762145670143468</v>
      </c>
      <c r="AX140" s="11">
        <f>'Final Prices IND without CO2 '!AX140</f>
        <v>53.569060163446096</v>
      </c>
      <c r="AY140" s="11">
        <f>'Final Prices IND without CO2 '!AY140</f>
        <v>52.087037077114701</v>
      </c>
      <c r="AZ140" s="11">
        <f>'Final Prices IND without CO2 '!AZ140</f>
        <v>51.818730862334633</v>
      </c>
      <c r="BA140" s="11">
        <f>'Final Prices IND without CO2 '!BA140</f>
        <v>51.438954320769085</v>
      </c>
      <c r="BB140" s="11">
        <f>'Final Prices IND without CO2 '!BB140</f>
        <v>51.016172018803445</v>
      </c>
      <c r="BC140" s="11">
        <f>'Final Prices IND without CO2 '!BC140</f>
        <v>50.259833174804271</v>
      </c>
      <c r="BD140" s="11">
        <f>'Final Prices IND without CO2 '!BD140</f>
        <v>49.987055496319613</v>
      </c>
      <c r="BE140" s="11">
        <f>'Final Prices IND without CO2 '!BE140</f>
        <v>49.451407611207742</v>
      </c>
      <c r="BF140" s="11">
        <f>'Final Prices IND without CO2 '!BF140</f>
        <v>48.929421541898819</v>
      </c>
      <c r="BG140" s="11">
        <f>'Final Prices IND without CO2 '!BG140</f>
        <v>48.434200013384952</v>
      </c>
      <c r="BH140" s="11">
        <f>'Final Prices IND without CO2 '!BH140</f>
        <v>47.999713484345193</v>
      </c>
    </row>
    <row r="141" spans="1:60" x14ac:dyDescent="0.3">
      <c r="A141" s="9" t="s">
        <v>148</v>
      </c>
      <c r="B141" s="9" t="s">
        <v>119</v>
      </c>
      <c r="C141" s="9" t="s">
        <v>9</v>
      </c>
      <c r="D141" s="36" t="s">
        <v>78</v>
      </c>
      <c r="E141" s="36" t="s">
        <v>79</v>
      </c>
      <c r="F141" s="36" t="s">
        <v>90</v>
      </c>
      <c r="G141" s="36" t="s">
        <v>90</v>
      </c>
      <c r="H141" s="36" t="s">
        <v>80</v>
      </c>
      <c r="I141" s="9" t="s">
        <v>145</v>
      </c>
      <c r="J141" s="11">
        <f>'Final Prices IND without CO2 '!J141</f>
        <v>70.356120258033968</v>
      </c>
      <c r="K141" s="11">
        <f>'Final Prices IND without CO2 '!K141</f>
        <v>99.973729039684187</v>
      </c>
      <c r="L141" s="11">
        <f>'Final Prices IND without CO2 '!L141</f>
        <v>98.807906464936337</v>
      </c>
      <c r="M141" s="11">
        <f>'Final Prices IND without CO2 '!M141</f>
        <v>95.269368180169621</v>
      </c>
      <c r="N141" s="11">
        <f>'Final Prices IND without CO2 '!N141</f>
        <v>96.564925047356624</v>
      </c>
      <c r="O141" s="11">
        <f>'Final Prices IND without CO2 '!O141</f>
        <v>94.370394809042565</v>
      </c>
      <c r="P141" s="11">
        <f>'Final Prices IND without CO2 '!P141</f>
        <v>111.23132639684533</v>
      </c>
      <c r="Q141" s="11">
        <f>'Final Prices IND without CO2 '!Q141</f>
        <v>109.03764541122169</v>
      </c>
      <c r="R141" s="11">
        <f>'Final Prices IND without CO2 '!R141</f>
        <v>124.87546389699617</v>
      </c>
      <c r="S141" s="11">
        <f>'Final Prices IND without CO2 '!S141</f>
        <v>124.34966266425718</v>
      </c>
      <c r="T141" s="11">
        <f>'Final Prices IND without CO2 '!T141</f>
        <v>118.16915179069753</v>
      </c>
      <c r="U141" s="11">
        <f>'Final Prices IND without CO2 '!U141</f>
        <v>122.88670671005187</v>
      </c>
      <c r="V141" s="11">
        <f>'Final Prices IND without CO2 '!V141</f>
        <v>120.59553676867777</v>
      </c>
      <c r="W141" s="11">
        <f>'Final Prices IND without CO2 '!W141</f>
        <v>117.18375601434258</v>
      </c>
      <c r="X141" s="11">
        <f>'Final Prices IND without CO2 '!X141</f>
        <v>116.72526462370594</v>
      </c>
      <c r="Y141" s="11">
        <f>'Final Prices IND without CO2 '!Y141</f>
        <v>114.7336094713954</v>
      </c>
      <c r="Z141" s="11">
        <f>'Final Prices IND without CO2 '!Z141</f>
        <v>117.99975652209766</v>
      </c>
      <c r="AA141" s="11">
        <f>'Final Prices IND without CO2 '!AA141</f>
        <v>121.19914530718725</v>
      </c>
      <c r="AB141" s="11">
        <f>'Final Prices IND without CO2 '!AB141</f>
        <v>93.764320288025857</v>
      </c>
      <c r="AC141" s="11">
        <f>'Final Prices IND without CO2 '!AC141</f>
        <v>88.865407792718855</v>
      </c>
      <c r="AD141" s="11">
        <f>'Final Prices IND without CO2 '!AD141</f>
        <v>85.152133886319476</v>
      </c>
      <c r="AE141" s="11">
        <f>'Final Prices IND without CO2 '!AE141</f>
        <v>81.030090261230413</v>
      </c>
      <c r="AF141" s="11">
        <f>'Final Prices IND without CO2 '!AF141</f>
        <v>79.890221360004773</v>
      </c>
      <c r="AG141" s="11">
        <f>'Final Prices IND without CO2 '!AG141</f>
        <v>81.648450520048542</v>
      </c>
      <c r="AH141" s="11">
        <f>'Final Prices IND without CO2 '!AH141</f>
        <v>79.919822533542302</v>
      </c>
      <c r="AI141" s="11">
        <f>'Final Prices IND without CO2 '!AI141</f>
        <v>94.220171482207562</v>
      </c>
      <c r="AJ141" s="11">
        <f>'Final Prices IND without CO2 '!AJ141</f>
        <v>97.64015533249524</v>
      </c>
      <c r="AK141" s="11">
        <f>'Final Prices IND without CO2 '!AK141</f>
        <v>98.016092769857948</v>
      </c>
      <c r="AL141" s="11">
        <f>'Final Prices IND without CO2 '!AL141</f>
        <v>97.341510259437243</v>
      </c>
      <c r="AM141" s="11">
        <f>'Final Prices IND without CO2 '!AM141</f>
        <v>96.988981071924556</v>
      </c>
      <c r="AN141" s="11">
        <f>'Final Prices IND without CO2 '!AN141</f>
        <v>85.172648563447893</v>
      </c>
      <c r="AO141" s="11">
        <f>'Final Prices IND without CO2 '!AO141</f>
        <v>81.169132244643521</v>
      </c>
      <c r="AP141" s="11">
        <f>'Final Prices IND without CO2 '!AP141</f>
        <v>78.246841543895215</v>
      </c>
      <c r="AQ141" s="11">
        <f>'Final Prices IND without CO2 '!AQ141</f>
        <v>75.792895917031416</v>
      </c>
      <c r="AR141" s="11">
        <f>'Final Prices IND without CO2 '!AR141</f>
        <v>73.887869256063439</v>
      </c>
      <c r="AS141" s="11">
        <f>'Final Prices IND without CO2 '!AS141</f>
        <v>74.752329553116667</v>
      </c>
      <c r="AT141" s="11">
        <f>'Final Prices IND without CO2 '!AT141</f>
        <v>74.011255920726555</v>
      </c>
      <c r="AU141" s="11">
        <f>'Final Prices IND without CO2 '!AU141</f>
        <v>70.695239774900088</v>
      </c>
      <c r="AV141" s="11">
        <f>'Final Prices IND without CO2 '!AV141</f>
        <v>70.266682821804423</v>
      </c>
      <c r="AW141" s="11">
        <f>'Final Prices IND without CO2 '!AW141</f>
        <v>69.195104879646323</v>
      </c>
      <c r="AX141" s="11">
        <f>'Final Prices IND without CO2 '!AX141</f>
        <v>69.772179263875515</v>
      </c>
      <c r="AY141" s="11">
        <f>'Final Prices IND without CO2 '!AY141</f>
        <v>67.794606069503971</v>
      </c>
      <c r="AZ141" s="11">
        <f>'Final Prices IND without CO2 '!AZ141</f>
        <v>67.656031271329766</v>
      </c>
      <c r="BA141" s="11">
        <f>'Final Prices IND without CO2 '!BA141</f>
        <v>66.950380287904409</v>
      </c>
      <c r="BB141" s="11">
        <f>'Final Prices IND without CO2 '!BB141</f>
        <v>66.291981201643011</v>
      </c>
      <c r="BC141" s="11">
        <f>'Final Prices IND without CO2 '!BC141</f>
        <v>65.35164904703197</v>
      </c>
      <c r="BD141" s="11">
        <f>'Final Prices IND without CO2 '!BD141</f>
        <v>64.933940341093376</v>
      </c>
      <c r="BE141" s="11">
        <f>'Final Prices IND without CO2 '!BE141</f>
        <v>64.12392249939694</v>
      </c>
      <c r="BF141" s="11">
        <f>'Final Prices IND without CO2 '!BF141</f>
        <v>63.427087744144501</v>
      </c>
      <c r="BG141" s="11">
        <f>'Final Prices IND without CO2 '!BG141</f>
        <v>62.738462127872253</v>
      </c>
      <c r="BH141" s="11">
        <f>'Final Prices IND without CO2 '!BH141</f>
        <v>62.09504442132743</v>
      </c>
    </row>
    <row r="142" spans="1:60" x14ac:dyDescent="0.3">
      <c r="A142" s="9" t="s">
        <v>148</v>
      </c>
      <c r="B142" s="9" t="s">
        <v>119</v>
      </c>
      <c r="C142" s="9" t="s">
        <v>11</v>
      </c>
      <c r="D142" s="36" t="s">
        <v>78</v>
      </c>
      <c r="E142" s="36" t="s">
        <v>79</v>
      </c>
      <c r="F142" s="36" t="s">
        <v>90</v>
      </c>
      <c r="G142" s="36" t="s">
        <v>90</v>
      </c>
      <c r="H142" s="36" t="s">
        <v>80</v>
      </c>
      <c r="I142" s="9" t="s">
        <v>145</v>
      </c>
      <c r="J142" s="11">
        <f>'Final Prices IND without CO2 '!J142</f>
        <v>82.570525244875313</v>
      </c>
      <c r="K142" s="11">
        <f>'Final Prices IND without CO2 '!K142</f>
        <v>80.073680957480761</v>
      </c>
      <c r="L142" s="11">
        <f>'Final Prices IND without CO2 '!L142</f>
        <v>76.281505117173509</v>
      </c>
      <c r="M142" s="11">
        <f>'Final Prices IND without CO2 '!M142</f>
        <v>74.704013867132815</v>
      </c>
      <c r="N142" s="11">
        <f>'Final Prices IND without CO2 '!N142</f>
        <v>89.229202880088152</v>
      </c>
      <c r="O142" s="11">
        <f>'Final Prices IND without CO2 '!O142</f>
        <v>83.926793022872531</v>
      </c>
      <c r="P142" s="11">
        <f>'Final Prices IND without CO2 '!P142</f>
        <v>71.043524647058675</v>
      </c>
      <c r="Q142" s="11">
        <f>'Final Prices IND without CO2 '!Q142</f>
        <v>64.247515697323749</v>
      </c>
      <c r="R142" s="11">
        <f>'Final Prices IND without CO2 '!R142</f>
        <v>61.548879568197037</v>
      </c>
      <c r="S142" s="11">
        <f>'Final Prices IND without CO2 '!S142</f>
        <v>65.901036951112701</v>
      </c>
      <c r="T142" s="11">
        <f>'Final Prices IND without CO2 '!T142</f>
        <v>66.155830268602543</v>
      </c>
      <c r="U142" s="11">
        <f>'Final Prices IND without CO2 '!U142</f>
        <v>61.462010648667992</v>
      </c>
      <c r="V142" s="11">
        <f>'Final Prices IND without CO2 '!V142</f>
        <v>65.920263331609149</v>
      </c>
      <c r="W142" s="11">
        <f>'Final Prices IND without CO2 '!W142</f>
        <v>68.411900683833522</v>
      </c>
      <c r="X142" s="11">
        <f>'Final Prices IND without CO2 '!X142</f>
        <v>67.711074600227263</v>
      </c>
      <c r="Y142" s="11">
        <f>'Final Prices IND without CO2 '!Y142</f>
        <v>66.765698762510425</v>
      </c>
      <c r="Z142" s="11">
        <f>'Final Prices IND without CO2 '!Z142</f>
        <v>82.316933863589853</v>
      </c>
      <c r="AA142" s="11">
        <f>'Final Prices IND without CO2 '!AA142</f>
        <v>76.085603755447437</v>
      </c>
      <c r="AB142" s="11">
        <f>'Final Prices IND without CO2 '!AB142</f>
        <v>56.533234372178796</v>
      </c>
      <c r="AC142" s="11">
        <f>'Final Prices IND without CO2 '!AC142</f>
        <v>51.585738581828039</v>
      </c>
      <c r="AD142" s="11">
        <f>'Final Prices IND without CO2 '!AD142</f>
        <v>48.284445054479583</v>
      </c>
      <c r="AE142" s="11">
        <f>'Final Prices IND without CO2 '!AE142</f>
        <v>47.801135368637546</v>
      </c>
      <c r="AF142" s="11">
        <f>'Final Prices IND without CO2 '!AF142</f>
        <v>46.537647895625042</v>
      </c>
      <c r="AG142" s="11">
        <f>'Final Prices IND without CO2 '!AG142</f>
        <v>46.152481138401605</v>
      </c>
      <c r="AH142" s="11">
        <f>'Final Prices IND without CO2 '!AH142</f>
        <v>43.804960754860566</v>
      </c>
      <c r="AI142" s="11">
        <f>'Final Prices IND without CO2 '!AI142</f>
        <v>49.736301792591398</v>
      </c>
      <c r="AJ142" s="11">
        <f>'Final Prices IND without CO2 '!AJ142</f>
        <v>51.959276199723483</v>
      </c>
      <c r="AK142" s="11">
        <f>'Final Prices IND without CO2 '!AK142</f>
        <v>54.86428638500314</v>
      </c>
      <c r="AL142" s="11">
        <f>'Final Prices IND without CO2 '!AL142</f>
        <v>53.845015431080192</v>
      </c>
      <c r="AM142" s="11">
        <f>'Final Prices IND without CO2 '!AM142</f>
        <v>53.023958095836441</v>
      </c>
      <c r="AN142" s="11">
        <f>'Final Prices IND without CO2 '!AN142</f>
        <v>44.123985440873405</v>
      </c>
      <c r="AO142" s="11">
        <f>'Final Prices IND without CO2 '!AO142</f>
        <v>42.03305631737183</v>
      </c>
      <c r="AP142" s="11">
        <f>'Final Prices IND without CO2 '!AP142</f>
        <v>40.411159403470698</v>
      </c>
      <c r="AQ142" s="11">
        <f>'Final Prices IND without CO2 '!AQ142</f>
        <v>39.727192974928847</v>
      </c>
      <c r="AR142" s="11">
        <f>'Final Prices IND without CO2 '!AR142</f>
        <v>38.426260987776438</v>
      </c>
      <c r="AS142" s="11">
        <f>'Final Prices IND without CO2 '!AS142</f>
        <v>35.601997178617289</v>
      </c>
      <c r="AT142" s="11">
        <f>'Final Prices IND without CO2 '!AT142</f>
        <v>35.156027177625255</v>
      </c>
      <c r="AU142" s="11">
        <f>'Final Prices IND without CO2 '!AU142</f>
        <v>34.462538177394329</v>
      </c>
      <c r="AV142" s="11">
        <f>'Final Prices IND without CO2 '!AV142</f>
        <v>33.796342857079694</v>
      </c>
      <c r="AW142" s="11">
        <f>'Final Prices IND without CO2 '!AW142</f>
        <v>33.319451790387184</v>
      </c>
      <c r="AX142" s="11">
        <f>'Final Prices IND without CO2 '!AX142</f>
        <v>35.245615346266774</v>
      </c>
      <c r="AY142" s="11">
        <f>'Final Prices IND without CO2 '!AY142</f>
        <v>34.106822054833401</v>
      </c>
      <c r="AZ142" s="11">
        <f>'Final Prices IND without CO2 '!AZ142</f>
        <v>34.40750611841186</v>
      </c>
      <c r="BA142" s="11">
        <f>'Final Prices IND without CO2 '!BA142</f>
        <v>34.778056669528951</v>
      </c>
      <c r="BB142" s="11">
        <f>'Final Prices IND without CO2 '!BB142</f>
        <v>34.995220555014214</v>
      </c>
      <c r="BC142" s="11">
        <f>'Final Prices IND without CO2 '!BC142</f>
        <v>34.757777658468164</v>
      </c>
      <c r="BD142" s="11">
        <f>'Final Prices IND without CO2 '!BD142</f>
        <v>35.175964304412901</v>
      </c>
      <c r="BE142" s="11">
        <f>'Final Prices IND without CO2 '!BE142</f>
        <v>35.277896269449627</v>
      </c>
      <c r="BF142" s="11">
        <f>'Final Prices IND without CO2 '!BF142</f>
        <v>35.351109976146773</v>
      </c>
      <c r="BG142" s="11">
        <f>'Final Prices IND without CO2 '!BG142</f>
        <v>35.48116298867231</v>
      </c>
      <c r="BH142" s="11">
        <f>'Final Prices IND without CO2 '!BH142</f>
        <v>35.695357139072598</v>
      </c>
    </row>
    <row r="143" spans="1:60" x14ac:dyDescent="0.3">
      <c r="A143" s="9" t="s">
        <v>148</v>
      </c>
      <c r="B143" s="9" t="s">
        <v>119</v>
      </c>
      <c r="C143" s="9" t="s">
        <v>13</v>
      </c>
      <c r="D143" s="36" t="s">
        <v>78</v>
      </c>
      <c r="E143" s="36" t="s">
        <v>79</v>
      </c>
      <c r="F143" s="36" t="s">
        <v>90</v>
      </c>
      <c r="G143" s="36" t="s">
        <v>90</v>
      </c>
      <c r="H143" s="36" t="s">
        <v>80</v>
      </c>
      <c r="I143" s="9" t="s">
        <v>145</v>
      </c>
      <c r="J143" s="11">
        <f>'Final Prices IND without CO2 '!J143</f>
        <v>85.296147322302062</v>
      </c>
      <c r="K143" s="11">
        <f>'Final Prices IND without CO2 '!K143</f>
        <v>79.499708789187906</v>
      </c>
      <c r="L143" s="11">
        <f>'Final Prices IND without CO2 '!L143</f>
        <v>77.623315612849936</v>
      </c>
      <c r="M143" s="11">
        <f>'Final Prices IND without CO2 '!M143</f>
        <v>76.094958446300168</v>
      </c>
      <c r="N143" s="11">
        <f>'Final Prices IND without CO2 '!N143</f>
        <v>79.62315686068149</v>
      </c>
      <c r="O143" s="11">
        <f>'Final Prices IND without CO2 '!O143</f>
        <v>88.757097180857699</v>
      </c>
      <c r="P143" s="11">
        <f>'Final Prices IND without CO2 '!P143</f>
        <v>95.090850011534542</v>
      </c>
      <c r="Q143" s="11">
        <f>'Final Prices IND without CO2 '!Q143</f>
        <v>101.97354402196862</v>
      </c>
      <c r="R143" s="11">
        <f>'Final Prices IND without CO2 '!R143</f>
        <v>105.85344686755349</v>
      </c>
      <c r="S143" s="11">
        <f>'Final Prices IND without CO2 '!S143</f>
        <v>114.08595361035513</v>
      </c>
      <c r="T143" s="11">
        <f>'Final Prices IND without CO2 '!T143</f>
        <v>109.78187968904534</v>
      </c>
      <c r="U143" s="11">
        <f>'Final Prices IND without CO2 '!U143</f>
        <v>110.77164430140562</v>
      </c>
      <c r="V143" s="11">
        <f>'Final Prices IND without CO2 '!V143</f>
        <v>107.49443945536318</v>
      </c>
      <c r="W143" s="11">
        <f>'Final Prices IND without CO2 '!W143</f>
        <v>108.99760796221882</v>
      </c>
      <c r="X143" s="11">
        <f>'Final Prices IND without CO2 '!X143</f>
        <v>95.14768865551585</v>
      </c>
      <c r="Y143" s="11">
        <f>'Final Prices IND without CO2 '!Y143</f>
        <v>89.335455773396404</v>
      </c>
      <c r="Z143" s="11">
        <f>'Final Prices IND without CO2 '!Z143</f>
        <v>80.72875253586875</v>
      </c>
      <c r="AA143" s="11">
        <f>'Final Prices IND without CO2 '!AA143</f>
        <v>74.730384476447611</v>
      </c>
      <c r="AB143" s="11">
        <f>'Final Prices IND without CO2 '!AB143</f>
        <v>55.526277400770034</v>
      </c>
      <c r="AC143" s="11">
        <f>'Final Prices IND without CO2 '!AC143</f>
        <v>50.66690526781187</v>
      </c>
      <c r="AD143" s="11">
        <f>'Final Prices IND without CO2 '!AD143</f>
        <v>47.424413621674482</v>
      </c>
      <c r="AE143" s="11">
        <f>'Final Prices IND without CO2 '!AE143</f>
        <v>46.949712536824634</v>
      </c>
      <c r="AF143" s="11">
        <f>'Final Prices IND without CO2 '!AF143</f>
        <v>45.708730012155648</v>
      </c>
      <c r="AG143" s="11">
        <f>'Final Prices IND without CO2 '!AG143</f>
        <v>45.330423756646788</v>
      </c>
      <c r="AH143" s="11">
        <f>'Final Prices IND without CO2 '!AH143</f>
        <v>43.024716866389518</v>
      </c>
      <c r="AI143" s="11">
        <f>'Final Prices IND without CO2 '!AI143</f>
        <v>48.850410221406385</v>
      </c>
      <c r="AJ143" s="11">
        <f>'Final Prices IND without CO2 '!AJ143</f>
        <v>51.033789519548449</v>
      </c>
      <c r="AK143" s="11">
        <f>'Final Prices IND without CO2 '!AK143</f>
        <v>53.887056331384741</v>
      </c>
      <c r="AL143" s="11">
        <f>'Final Prices IND without CO2 '!AL143</f>
        <v>52.885940397322329</v>
      </c>
      <c r="AM143" s="11">
        <f>'Final Prices IND without CO2 '!AM143</f>
        <v>52.079507546540356</v>
      </c>
      <c r="AN143" s="11">
        <f>'Final Prices IND without CO2 '!AN143</f>
        <v>43.338059158051493</v>
      </c>
      <c r="AO143" s="11">
        <f>'Final Prices IND without CO2 '!AO143</f>
        <v>41.284373183310358</v>
      </c>
      <c r="AP143" s="11">
        <f>'Final Prices IND without CO2 '!AP143</f>
        <v>39.691365124301328</v>
      </c>
      <c r="AQ143" s="11">
        <f>'Final Prices IND without CO2 '!AQ143</f>
        <v>39.019581348513711</v>
      </c>
      <c r="AR143" s="11">
        <f>'Final Prices IND without CO2 '!AR143</f>
        <v>37.741821262780697</v>
      </c>
      <c r="AS143" s="11">
        <f>'Final Prices IND without CO2 '!AS143</f>
        <v>34.967862591180236</v>
      </c>
      <c r="AT143" s="11">
        <f>'Final Prices IND without CO2 '!AT143</f>
        <v>34.529836105299715</v>
      </c>
      <c r="AU143" s="11">
        <f>'Final Prices IND without CO2 '!AU143</f>
        <v>33.848699371680325</v>
      </c>
      <c r="AV143" s="11">
        <f>'Final Prices IND without CO2 '!AV143</f>
        <v>33.19437016922646</v>
      </c>
      <c r="AW143" s="11">
        <f>'Final Prices IND without CO2 '!AW143</f>
        <v>32.725973376557739</v>
      </c>
      <c r="AX143" s="11">
        <f>'Final Prices IND without CO2 '!AX143</f>
        <v>34.617828550081256</v>
      </c>
      <c r="AY143" s="11">
        <f>'Final Prices IND without CO2 '!AY143</f>
        <v>33.499319182901246</v>
      </c>
      <c r="AZ143" s="11">
        <f>'Final Prices IND without CO2 '!AZ143</f>
        <v>33.794647531078411</v>
      </c>
      <c r="BA143" s="11">
        <f>'Final Prices IND without CO2 '!BA143</f>
        <v>34.158597920983198</v>
      </c>
      <c r="BB143" s="11">
        <f>'Final Prices IND without CO2 '!BB143</f>
        <v>34.371893733274817</v>
      </c>
      <c r="BC143" s="11">
        <f>'Final Prices IND without CO2 '!BC143</f>
        <v>34.138680115004505</v>
      </c>
      <c r="BD143" s="11">
        <f>'Final Prices IND without CO2 '!BD143</f>
        <v>34.549418116569313</v>
      </c>
      <c r="BE143" s="11">
        <f>'Final Prices IND without CO2 '!BE143</f>
        <v>34.649534492882992</v>
      </c>
      <c r="BF143" s="11">
        <f>'Final Prices IND without CO2 '!BF143</f>
        <v>34.721444133871188</v>
      </c>
      <c r="BG143" s="11">
        <f>'Final Prices IND without CO2 '!BG143</f>
        <v>34.849180672041911</v>
      </c>
      <c r="BH143" s="11">
        <f>'Final Prices IND without CO2 '!BH143</f>
        <v>35.059559645486956</v>
      </c>
    </row>
    <row r="144" spans="1:60" x14ac:dyDescent="0.3">
      <c r="A144" s="9" t="s">
        <v>148</v>
      </c>
      <c r="B144" s="9" t="s">
        <v>119</v>
      </c>
      <c r="C144" s="9" t="s">
        <v>15</v>
      </c>
      <c r="D144" s="36" t="s">
        <v>78</v>
      </c>
      <c r="E144" s="36" t="s">
        <v>79</v>
      </c>
      <c r="F144" s="36" t="s">
        <v>90</v>
      </c>
      <c r="G144" s="36" t="s">
        <v>90</v>
      </c>
      <c r="H144" s="36" t="s">
        <v>80</v>
      </c>
      <c r="I144" s="9" t="s">
        <v>145</v>
      </c>
      <c r="J144" s="11">
        <f>'Final Prices IND without CO2 '!J144</f>
        <v>70.54613398112798</v>
      </c>
      <c r="K144" s="11">
        <f>'Final Prices IND without CO2 '!K144</f>
        <v>68.049313560937364</v>
      </c>
      <c r="L144" s="11">
        <f>'Final Prices IND without CO2 '!L144</f>
        <v>67.59372013566697</v>
      </c>
      <c r="M144" s="11">
        <f>'Final Prices IND without CO2 '!M144</f>
        <v>66.197557467803847</v>
      </c>
      <c r="N144" s="11">
        <f>'Final Prices IND without CO2 '!N144</f>
        <v>66.59229362038262</v>
      </c>
      <c r="O144" s="11">
        <f>'Final Prices IND without CO2 '!O144</f>
        <v>65.456247420893604</v>
      </c>
      <c r="P144" s="11">
        <f>'Final Prices IND without CO2 '!P144</f>
        <v>64.372390863544553</v>
      </c>
      <c r="Q144" s="11">
        <f>'Final Prices IND without CO2 '!Q144</f>
        <v>64.463707415720307</v>
      </c>
      <c r="R144" s="11">
        <f>'Final Prices IND without CO2 '!R144</f>
        <v>69.253343751571606</v>
      </c>
      <c r="S144" s="11">
        <f>'Final Prices IND without CO2 '!S144</f>
        <v>74.922052929010576</v>
      </c>
      <c r="T144" s="11">
        <f>'Final Prices IND without CO2 '!T144</f>
        <v>80.296552957905519</v>
      </c>
      <c r="U144" s="11">
        <f>'Final Prices IND without CO2 '!U144</f>
        <v>87.210485459055164</v>
      </c>
      <c r="V144" s="11">
        <f>'Final Prices IND without CO2 '!V144</f>
        <v>90.028752400159775</v>
      </c>
      <c r="W144" s="11">
        <f>'Final Prices IND without CO2 '!W144</f>
        <v>93.301133140713361</v>
      </c>
      <c r="X144" s="11">
        <f>'Final Prices IND without CO2 '!X144</f>
        <v>97.972898456244195</v>
      </c>
      <c r="Y144" s="11">
        <f>'Final Prices IND without CO2 '!Y144</f>
        <v>100.68459731747508</v>
      </c>
      <c r="Z144" s="11">
        <f>'Final Prices IND without CO2 '!Z144</f>
        <v>94.758923537317145</v>
      </c>
      <c r="AA144" s="11">
        <f>'Final Prices IND without CO2 '!AA144</f>
        <v>96.03201460652879</v>
      </c>
      <c r="AB144" s="11">
        <f>'Final Prices IND without CO2 '!AB144</f>
        <v>76.090559472194684</v>
      </c>
      <c r="AC144" s="11">
        <f>'Final Prices IND without CO2 '!AC144</f>
        <v>72.866632313864685</v>
      </c>
      <c r="AD144" s="11">
        <f>'Final Prices IND without CO2 '!AD144</f>
        <v>72.777690601565197</v>
      </c>
      <c r="AE144" s="11">
        <f>'Final Prices IND without CO2 '!AE144</f>
        <v>62.425601953881625</v>
      </c>
      <c r="AF144" s="11">
        <f>'Final Prices IND without CO2 '!AF144</f>
        <v>61.647437162220932</v>
      </c>
      <c r="AG144" s="11">
        <f>'Final Prices IND without CO2 '!AG144</f>
        <v>62.837971732374989</v>
      </c>
      <c r="AH144" s="11">
        <f>'Final Prices IND without CO2 '!AH144</f>
        <v>61.459148126598109</v>
      </c>
      <c r="AI144" s="11">
        <f>'Final Prices IND without CO2 '!AI144</f>
        <v>72.868920076102157</v>
      </c>
      <c r="AJ144" s="11">
        <f>'Final Prices IND without CO2 '!AJ144</f>
        <v>75.442338013296762</v>
      </c>
      <c r="AK144" s="11">
        <f>'Final Prices IND without CO2 '!AK144</f>
        <v>75.688157934397609</v>
      </c>
      <c r="AL144" s="11">
        <f>'Final Prices IND without CO2 '!AL144</f>
        <v>75.212351286798054</v>
      </c>
      <c r="AM144" s="11">
        <f>'Final Prices IND without CO2 '!AM144</f>
        <v>74.91853172447837</v>
      </c>
      <c r="AN144" s="11">
        <f>'Final Prices IND without CO2 '!AN144</f>
        <v>65.786578335421098</v>
      </c>
      <c r="AO144" s="11">
        <f>'Final Prices IND without CO2 '!AO144</f>
        <v>62.651139029189544</v>
      </c>
      <c r="AP144" s="11">
        <f>'Final Prices IND without CO2 '!AP144</f>
        <v>60.394056129481733</v>
      </c>
      <c r="AQ144" s="11">
        <f>'Final Prices IND without CO2 '!AQ144</f>
        <v>58.478722483316695</v>
      </c>
      <c r="AR144" s="11">
        <f>'Final Prices IND without CO2 '!AR144</f>
        <v>56.909017808129683</v>
      </c>
      <c r="AS144" s="11">
        <f>'Final Prices IND without CO2 '!AS144</f>
        <v>57.600256688121398</v>
      </c>
      <c r="AT144" s="11">
        <f>'Final Prices IND without CO2 '!AT144</f>
        <v>57.04979229973933</v>
      </c>
      <c r="AU144" s="11">
        <f>'Final Prices IND without CO2 '!AU144</f>
        <v>54.18933410578105</v>
      </c>
      <c r="AV144" s="11">
        <f>'Final Prices IND without CO2 '!AV144</f>
        <v>53.645164988548004</v>
      </c>
      <c r="AW144" s="11">
        <f>'Final Prices IND without CO2 '!AW144</f>
        <v>52.630043323829568</v>
      </c>
      <c r="AX144" s="11">
        <f>'Final Prices IND without CO2 '!AX144</f>
        <v>52.647503737439877</v>
      </c>
      <c r="AY144" s="11">
        <f>'Final Prices IND without CO2 '!AY144</f>
        <v>50.923207319102403</v>
      </c>
      <c r="AZ144" s="11">
        <f>'Final Prices IND without CO2 '!AZ144</f>
        <v>50.548076247600648</v>
      </c>
      <c r="BA144" s="11">
        <f>'Final Prices IND without CO2 '!BA144</f>
        <v>49.708495077317593</v>
      </c>
      <c r="BB144" s="11">
        <f>'Final Prices IND without CO2 '!BB144</f>
        <v>48.908707946199002</v>
      </c>
      <c r="BC144" s="11">
        <f>'Final Prices IND without CO2 '!BC144</f>
        <v>47.939506918251709</v>
      </c>
      <c r="BD144" s="11">
        <f>'Final Prices IND without CO2 '!BD144</f>
        <v>47.323567970763406</v>
      </c>
      <c r="BE144" s="11">
        <f>'Final Prices IND without CO2 '!BE144</f>
        <v>46.420269418204271</v>
      </c>
      <c r="BF144" s="11">
        <f>'Final Prices IND without CO2 '!BF144</f>
        <v>45.611632078048615</v>
      </c>
      <c r="BG144" s="11">
        <f>'Final Prices IND without CO2 '!BG144</f>
        <v>44.806720095388982</v>
      </c>
      <c r="BH144" s="11">
        <f>'Final Prices IND without CO2 '!BH144</f>
        <v>44.027086434599369</v>
      </c>
    </row>
    <row r="145" spans="1:60" x14ac:dyDescent="0.3">
      <c r="A145" s="9" t="s">
        <v>148</v>
      </c>
      <c r="B145" s="9" t="s">
        <v>119</v>
      </c>
      <c r="C145" s="9" t="s">
        <v>17</v>
      </c>
      <c r="D145" s="36" t="s">
        <v>78</v>
      </c>
      <c r="E145" s="36" t="s">
        <v>79</v>
      </c>
      <c r="F145" s="36" t="s">
        <v>90</v>
      </c>
      <c r="G145" s="36" t="s">
        <v>90</v>
      </c>
      <c r="H145" s="36" t="s">
        <v>80</v>
      </c>
      <c r="I145" s="9" t="s">
        <v>145</v>
      </c>
      <c r="J145" s="11">
        <f>'Final Prices IND without CO2 '!J145</f>
        <v>55.875915372123586</v>
      </c>
      <c r="K145" s="11">
        <f>'Final Prices IND without CO2 '!K145</f>
        <v>61.0150060573079</v>
      </c>
      <c r="L145" s="11">
        <f>'Final Prices IND without CO2 '!L145</f>
        <v>63.229646949538342</v>
      </c>
      <c r="M145" s="11">
        <f>'Final Prices IND without CO2 '!M145</f>
        <v>70.359631086166516</v>
      </c>
      <c r="N145" s="11">
        <f>'Final Prices IND without CO2 '!N145</f>
        <v>73.987962521375664</v>
      </c>
      <c r="O145" s="11">
        <f>'Final Prices IND without CO2 '!O145</f>
        <v>79.570188007310122</v>
      </c>
      <c r="P145" s="11">
        <f>'Final Prices IND without CO2 '!P145</f>
        <v>87.02547094509751</v>
      </c>
      <c r="Q145" s="11">
        <f>'Final Prices IND without CO2 '!Q145</f>
        <v>90.054413839702192</v>
      </c>
      <c r="R145" s="11">
        <f>'Final Prices IND without CO2 '!R145</f>
        <v>97.350676400004573</v>
      </c>
      <c r="S145" s="11">
        <f>'Final Prices IND without CO2 '!S145</f>
        <v>110.52594761840385</v>
      </c>
      <c r="T145" s="11">
        <f>'Final Prices IND without CO2 '!T145</f>
        <v>111.60469114924567</v>
      </c>
      <c r="U145" s="11">
        <f>'Final Prices IND without CO2 '!U145</f>
        <v>120.47726300996807</v>
      </c>
      <c r="V145" s="11">
        <f>'Final Prices IND without CO2 '!V145</f>
        <v>120.92711303560019</v>
      </c>
      <c r="W145" s="11">
        <f>'Final Prices IND without CO2 '!W145</f>
        <v>131.33623691357576</v>
      </c>
      <c r="X145" s="11">
        <f>'Final Prices IND without CO2 '!X145</f>
        <v>134.79894656378886</v>
      </c>
      <c r="Y145" s="11">
        <f>'Final Prices IND without CO2 '!Y145</f>
        <v>133.16021281303202</v>
      </c>
      <c r="Z145" s="11">
        <f>'Final Prices IND without CO2 '!Z145</f>
        <v>129.02431718997192</v>
      </c>
      <c r="AA145" s="11">
        <f>'Final Prices IND without CO2 '!AA145</f>
        <v>126.4975190253278</v>
      </c>
      <c r="AB145" s="11">
        <f>'Final Prices IND without CO2 '!AB145</f>
        <v>102.09454260855779</v>
      </c>
      <c r="AC145" s="11">
        <f>'Final Prices IND without CO2 '!AC145</f>
        <v>89.461726440899213</v>
      </c>
      <c r="AD145" s="11">
        <f>'Final Prices IND without CO2 '!AD145</f>
        <v>85.834291462247094</v>
      </c>
      <c r="AE145" s="11">
        <f>'Final Prices IND without CO2 '!AE145</f>
        <v>96.442630349926475</v>
      </c>
      <c r="AF145" s="11">
        <f>'Final Prices IND without CO2 '!AF145</f>
        <v>95.716778425607188</v>
      </c>
      <c r="AG145" s="11">
        <f>'Final Prices IND without CO2 '!AG145</f>
        <v>97.453767779735216</v>
      </c>
      <c r="AH145" s="11">
        <f>'Final Prices IND without CO2 '!AH145</f>
        <v>94.224293888679597</v>
      </c>
      <c r="AI145" s="11">
        <f>'Final Prices IND without CO2 '!AI145</f>
        <v>108.98213552748099</v>
      </c>
      <c r="AJ145" s="11">
        <f>'Final Prices IND without CO2 '!AJ145</f>
        <v>109.33067554464401</v>
      </c>
      <c r="AK145" s="11">
        <f>'Final Prices IND without CO2 '!AK145</f>
        <v>108.57189734450861</v>
      </c>
      <c r="AL145" s="11">
        <f>'Final Prices IND without CO2 '!AL145</f>
        <v>105.29772797075742</v>
      </c>
      <c r="AM145" s="11">
        <f>'Final Prices IND without CO2 '!AM145</f>
        <v>102.47478497580784</v>
      </c>
      <c r="AN145" s="11">
        <f>'Final Prices IND without CO2 '!AN145</f>
        <v>94.115805625494858</v>
      </c>
      <c r="AO145" s="11">
        <f>'Final Prices IND without CO2 '!AO145</f>
        <v>89.887507973381958</v>
      </c>
      <c r="AP145" s="11">
        <f>'Final Prices IND without CO2 '!AP145</f>
        <v>86.627782624587653</v>
      </c>
      <c r="AQ145" s="11">
        <f>'Final Prices IND without CO2 '!AQ145</f>
        <v>84.405219121558787</v>
      </c>
      <c r="AR145" s="11">
        <f>'Final Prices IND without CO2 '!AR145</f>
        <v>83.353716079691694</v>
      </c>
      <c r="AS145" s="11">
        <f>'Final Prices IND without CO2 '!AS145</f>
        <v>81.980653970875238</v>
      </c>
      <c r="AT145" s="11">
        <f>'Final Prices IND without CO2 '!AT145</f>
        <v>80.549757408435937</v>
      </c>
      <c r="AU145" s="11">
        <f>'Final Prices IND without CO2 '!AU145</f>
        <v>78.285876149527013</v>
      </c>
      <c r="AV145" s="11">
        <f>'Final Prices IND without CO2 '!AV145</f>
        <v>77.208038721981637</v>
      </c>
      <c r="AW145" s="11">
        <f>'Final Prices IND without CO2 '!AW145</f>
        <v>75.770706595127848</v>
      </c>
      <c r="AX145" s="11">
        <f>'Final Prices IND without CO2 '!AX145</f>
        <v>76.955488714094969</v>
      </c>
      <c r="AY145" s="11">
        <f>'Final Prices IND without CO2 '!AY145</f>
        <v>74.84286143490931</v>
      </c>
      <c r="AZ145" s="11">
        <f>'Final Prices IND without CO2 '!AZ145</f>
        <v>74.471020491991567</v>
      </c>
      <c r="BA145" s="11">
        <f>'Final Prices IND without CO2 '!BA145</f>
        <v>73.929058705561602</v>
      </c>
      <c r="BB145" s="11">
        <f>'Final Prices IND without CO2 '!BB145</f>
        <v>73.343497987966202</v>
      </c>
      <c r="BC145" s="11">
        <f>'Final Prices IND without CO2 '!BC145</f>
        <v>72.267050212423101</v>
      </c>
      <c r="BD145" s="11">
        <f>'Final Prices IND without CO2 '!BD145</f>
        <v>71.886954281870885</v>
      </c>
      <c r="BE145" s="11">
        <f>'Final Prices IND without CO2 '!BE145</f>
        <v>71.130474061948689</v>
      </c>
      <c r="BF145" s="11">
        <f>'Final Prices IND without CO2 '!BF145</f>
        <v>70.395293151957731</v>
      </c>
      <c r="BG145" s="11">
        <f>'Final Prices IND without CO2 '!BG145</f>
        <v>69.694758192486006</v>
      </c>
      <c r="BH145" s="11">
        <f>'Final Prices IND without CO2 '!BH145</f>
        <v>69.084032429201216</v>
      </c>
    </row>
    <row r="146" spans="1:60" x14ac:dyDescent="0.3">
      <c r="A146" s="9" t="s">
        <v>148</v>
      </c>
      <c r="B146" s="9" t="s">
        <v>119</v>
      </c>
      <c r="C146" s="9" t="s">
        <v>19</v>
      </c>
      <c r="D146" s="36" t="s">
        <v>78</v>
      </c>
      <c r="E146" s="36" t="s">
        <v>79</v>
      </c>
      <c r="F146" s="36" t="s">
        <v>90</v>
      </c>
      <c r="G146" s="36" t="s">
        <v>90</v>
      </c>
      <c r="H146" s="36" t="s">
        <v>80</v>
      </c>
      <c r="I146" s="9" t="s">
        <v>145</v>
      </c>
      <c r="J146" s="11">
        <f>'Final Prices IND without CO2 '!J146</f>
        <v>64.223981767098579</v>
      </c>
      <c r="K146" s="11">
        <f>'Final Prices IND without CO2 '!K146</f>
        <v>66.251331797953753</v>
      </c>
      <c r="L146" s="11">
        <f>'Final Prices IND without CO2 '!L146</f>
        <v>64.594229674573242</v>
      </c>
      <c r="M146" s="11">
        <f>'Final Prices IND without CO2 '!M146</f>
        <v>63.160087025565517</v>
      </c>
      <c r="N146" s="11">
        <f>'Final Prices IND without CO2 '!N146</f>
        <v>63.497327895484801</v>
      </c>
      <c r="O146" s="11">
        <f>'Final Prices IND without CO2 '!O146</f>
        <v>64.810386372240316</v>
      </c>
      <c r="P146" s="11">
        <f>'Final Prices IND without CO2 '!P146</f>
        <v>67.114400166159143</v>
      </c>
      <c r="Q146" s="11">
        <f>'Final Prices IND without CO2 '!Q146</f>
        <v>76.210360505190749</v>
      </c>
      <c r="R146" s="11">
        <f>'Final Prices IND without CO2 '!R146</f>
        <v>83.500529458559839</v>
      </c>
      <c r="S146" s="11">
        <f>'Final Prices IND without CO2 '!S146</f>
        <v>88.088280044016031</v>
      </c>
      <c r="T146" s="11">
        <f>'Final Prices IND without CO2 '!T146</f>
        <v>88.227137236490393</v>
      </c>
      <c r="U146" s="11">
        <f>'Final Prices IND without CO2 '!U146</f>
        <v>89.603521947367398</v>
      </c>
      <c r="V146" s="11">
        <f>'Final Prices IND without CO2 '!V146</f>
        <v>101.77647362188002</v>
      </c>
      <c r="W146" s="11">
        <f>'Final Prices IND without CO2 '!W146</f>
        <v>105.53648300001569</v>
      </c>
      <c r="X146" s="11">
        <f>'Final Prices IND without CO2 '!X146</f>
        <v>107.640046893449</v>
      </c>
      <c r="Y146" s="11">
        <f>'Final Prices IND without CO2 '!Y146</f>
        <v>96.663324542074108</v>
      </c>
      <c r="Z146" s="11">
        <f>'Final Prices IND without CO2 '!Z146</f>
        <v>91.924774695383476</v>
      </c>
      <c r="AA146" s="11">
        <f>'Final Prices IND without CO2 '!AA146</f>
        <v>91.462457290048761</v>
      </c>
      <c r="AB146" s="11">
        <f>'Final Prices IND without CO2 '!AB146</f>
        <v>74.494317267705327</v>
      </c>
      <c r="AC146" s="11">
        <f>'Final Prices IND without CO2 '!AC146</f>
        <v>72.248137724734434</v>
      </c>
      <c r="AD146" s="11">
        <f>'Final Prices IND without CO2 '!AD146</f>
        <v>64.749377590282606</v>
      </c>
      <c r="AE146" s="11">
        <f>'Final Prices IND without CO2 '!AE146</f>
        <v>81.334207879387151</v>
      </c>
      <c r="AF146" s="11">
        <f>'Final Prices IND without CO2 '!AF146</f>
        <v>74.928908962422966</v>
      </c>
      <c r="AG146" s="11">
        <f>'Final Prices IND without CO2 '!AG146</f>
        <v>68.49592089912025</v>
      </c>
      <c r="AH146" s="11">
        <f>'Final Prices IND without CO2 '!AH146</f>
        <v>65.73226442209986</v>
      </c>
      <c r="AI146" s="11">
        <f>'Final Prices IND without CO2 '!AI146</f>
        <v>69.942177021227209</v>
      </c>
      <c r="AJ146" s="11">
        <f>'Final Prices IND without CO2 '!AJ146</f>
        <v>64.142880091758371</v>
      </c>
      <c r="AK146" s="11">
        <f>'Final Prices IND without CO2 '!AK146</f>
        <v>58.497727817827879</v>
      </c>
      <c r="AL146" s="11">
        <f>'Final Prices IND without CO2 '!AL146</f>
        <v>56.039244397366758</v>
      </c>
      <c r="AM146" s="11">
        <f>'Final Prices IND without CO2 '!AM146</f>
        <v>48.029886883359644</v>
      </c>
      <c r="AN146" s="11">
        <f>'Final Prices IND without CO2 '!AN146</f>
        <v>57.323746433781999</v>
      </c>
      <c r="AO146" s="11">
        <f>'Final Prices IND without CO2 '!AO146</f>
        <v>54.480175200655168</v>
      </c>
      <c r="AP146" s="11">
        <f>'Final Prices IND without CO2 '!AP146</f>
        <v>47.560726278530403</v>
      </c>
      <c r="AQ146" s="11">
        <f>'Final Prices IND without CO2 '!AQ146</f>
        <v>44.380118144832771</v>
      </c>
      <c r="AR146" s="11">
        <f>'Final Prices IND without CO2 '!AR146</f>
        <v>41.651346743100866</v>
      </c>
      <c r="AS146" s="11">
        <f>'Final Prices IND without CO2 '!AS146</f>
        <v>49.178673471809844</v>
      </c>
      <c r="AT146" s="11">
        <f>'Final Prices IND without CO2 '!AT146</f>
        <v>45.79240219011637</v>
      </c>
      <c r="AU146" s="11">
        <f>'Final Prices IND without CO2 '!AU146</f>
        <v>47.372511693098801</v>
      </c>
      <c r="AV146" s="11">
        <f>'Final Prices IND without CO2 '!AV146</f>
        <v>46.307391687745429</v>
      </c>
      <c r="AW146" s="11">
        <f>'Final Prices IND without CO2 '!AW146</f>
        <v>45.86047779655734</v>
      </c>
      <c r="AX146" s="11">
        <f>'Final Prices IND without CO2 '!AX146</f>
        <v>46.858472702952866</v>
      </c>
      <c r="AY146" s="11">
        <f>'Final Prices IND without CO2 '!AY146</f>
        <v>46.624283352833629</v>
      </c>
      <c r="AZ146" s="11">
        <f>'Final Prices IND without CO2 '!AZ146</f>
        <v>46.321014747040749</v>
      </c>
      <c r="BA146" s="11">
        <f>'Final Prices IND without CO2 '!BA146</f>
        <v>46.631643559886072</v>
      </c>
      <c r="BB146" s="11">
        <f>'Final Prices IND without CO2 '!BB146</f>
        <v>46.760640503077724</v>
      </c>
      <c r="BC146" s="11">
        <f>'Final Prices IND without CO2 '!BC146</f>
        <v>46.582719715348851</v>
      </c>
      <c r="BD146" s="11">
        <f>'Final Prices IND without CO2 '!BD146</f>
        <v>46.691009919957622</v>
      </c>
      <c r="BE146" s="11">
        <f>'Final Prices IND without CO2 '!BE146</f>
        <v>46.804725639451178</v>
      </c>
      <c r="BF146" s="11">
        <f>'Final Prices IND without CO2 '!BF146</f>
        <v>46.777107940347321</v>
      </c>
      <c r="BG146" s="11">
        <f>'Final Prices IND without CO2 '!BG146</f>
        <v>46.799722983228996</v>
      </c>
      <c r="BH146" s="11">
        <f>'Final Prices IND without CO2 '!BH146</f>
        <v>46.887088606511789</v>
      </c>
    </row>
    <row r="147" spans="1:60" x14ac:dyDescent="0.3">
      <c r="A147" s="9" t="s">
        <v>148</v>
      </c>
      <c r="B147" s="9" t="s">
        <v>119</v>
      </c>
      <c r="C147" s="9" t="s">
        <v>21</v>
      </c>
      <c r="D147" s="36" t="s">
        <v>78</v>
      </c>
      <c r="E147" s="36" t="s">
        <v>79</v>
      </c>
      <c r="F147" s="36" t="s">
        <v>90</v>
      </c>
      <c r="G147" s="36" t="s">
        <v>90</v>
      </c>
      <c r="H147" s="36" t="s">
        <v>80</v>
      </c>
      <c r="I147" s="9" t="s">
        <v>145</v>
      </c>
      <c r="J147" s="11">
        <f>'Final Prices IND without CO2 '!J147</f>
        <v>86.674466928484037</v>
      </c>
      <c r="K147" s="11">
        <f>'Final Prices IND without CO2 '!K147</f>
        <v>83.922012693295542</v>
      </c>
      <c r="L147" s="11">
        <f>'Final Prices IND without CO2 '!L147</f>
        <v>83.086812070591137</v>
      </c>
      <c r="M147" s="11">
        <f>'Final Prices IND without CO2 '!M147</f>
        <v>92.146140726563914</v>
      </c>
      <c r="N147" s="11">
        <f>'Final Prices IND without CO2 '!N147</f>
        <v>91.969837619069835</v>
      </c>
      <c r="O147" s="11">
        <f>'Final Prices IND without CO2 '!O147</f>
        <v>90.382619361410008</v>
      </c>
      <c r="P147" s="11">
        <f>'Final Prices IND without CO2 '!P147</f>
        <v>100.46041211756973</v>
      </c>
      <c r="Q147" s="11">
        <f>'Final Prices IND without CO2 '!Q147</f>
        <v>104.24855189667767</v>
      </c>
      <c r="R147" s="11">
        <f>'Final Prices IND without CO2 '!R147</f>
        <v>116.62287276582524</v>
      </c>
      <c r="S147" s="11">
        <f>'Final Prices IND without CO2 '!S147</f>
        <v>123.46305161064424</v>
      </c>
      <c r="T147" s="11">
        <f>'Final Prices IND without CO2 '!T147</f>
        <v>100.52619855793876</v>
      </c>
      <c r="U147" s="11">
        <f>'Final Prices IND without CO2 '!U147</f>
        <v>96.692776975585062</v>
      </c>
      <c r="V147" s="11">
        <f>'Final Prices IND without CO2 '!V147</f>
        <v>98.23774272310105</v>
      </c>
      <c r="W147" s="11">
        <f>'Final Prices IND without CO2 '!W147</f>
        <v>96.880015305866067</v>
      </c>
      <c r="X147" s="11">
        <f>'Final Prices IND without CO2 '!X147</f>
        <v>93.846773616715069</v>
      </c>
      <c r="Y147" s="11">
        <f>'Final Prices IND without CO2 '!Y147</f>
        <v>91.172284280579802</v>
      </c>
      <c r="Z147" s="11">
        <f>'Final Prices IND without CO2 '!Z147</f>
        <v>82.46291777451782</v>
      </c>
      <c r="AA147" s="11">
        <f>'Final Prices IND without CO2 '!AA147</f>
        <v>76.105377113326924</v>
      </c>
      <c r="AB147" s="11">
        <f>'Final Prices IND without CO2 '!AB147</f>
        <v>56.547926400895804</v>
      </c>
      <c r="AC147" s="11">
        <f>'Final Prices IND without CO2 '!AC147</f>
        <v>51.599144840306771</v>
      </c>
      <c r="AD147" s="11">
        <f>'Final Prices IND without CO2 '!AD147</f>
        <v>48.29699336276591</v>
      </c>
      <c r="AE147" s="11">
        <f>'Final Prices IND without CO2 '!AE147</f>
        <v>47.813558072934242</v>
      </c>
      <c r="AF147" s="11">
        <f>'Final Prices IND without CO2 '!AF147</f>
        <v>46.549742240958324</v>
      </c>
      <c r="AG147" s="11">
        <f>'Final Prices IND without CO2 '!AG147</f>
        <v>46.164475385427743</v>
      </c>
      <c r="AH147" s="11">
        <f>'Final Prices IND without CO2 '!AH147</f>
        <v>43.816344921156812</v>
      </c>
      <c r="AI147" s="11">
        <f>'Final Prices IND without CO2 '!AI147</f>
        <v>49.749227413818076</v>
      </c>
      <c r="AJ147" s="11">
        <f>'Final Prices IND without CO2 '!AJ147</f>
        <v>51.972779534293281</v>
      </c>
      <c r="AK147" s="11">
        <f>'Final Prices IND without CO2 '!AK147</f>
        <v>54.878544682446353</v>
      </c>
      <c r="AL147" s="11">
        <f>'Final Prices IND without CO2 '!AL147</f>
        <v>53.859008837290986</v>
      </c>
      <c r="AM147" s="11">
        <f>'Final Prices IND without CO2 '!AM147</f>
        <v>53.037738123172282</v>
      </c>
      <c r="AN147" s="11">
        <f>'Final Prices IND without CO2 '!AN147</f>
        <v>44.135452516274349</v>
      </c>
      <c r="AO147" s="11">
        <f>'Final Prices IND without CO2 '!AO147</f>
        <v>42.043979995759166</v>
      </c>
      <c r="AP147" s="11">
        <f>'Final Prices IND without CO2 '!AP147</f>
        <v>40.421661578360144</v>
      </c>
      <c r="AQ147" s="11">
        <f>'Final Prices IND without CO2 '!AQ147</f>
        <v>39.737517398544711</v>
      </c>
      <c r="AR147" s="11">
        <f>'Final Prices IND without CO2 '!AR147</f>
        <v>38.436247321234774</v>
      </c>
      <c r="AS147" s="11">
        <f>'Final Prices IND without CO2 '!AS147</f>
        <v>35.611249533815766</v>
      </c>
      <c r="AT147" s="11">
        <f>'Final Prices IND without CO2 '!AT147</f>
        <v>35.165163632784861</v>
      </c>
      <c r="AU147" s="11">
        <f>'Final Prices IND without CO2 '!AU147</f>
        <v>34.47149440652548</v>
      </c>
      <c r="AV147" s="11">
        <f>'Final Prices IND without CO2 '!AV147</f>
        <v>33.80512595334686</v>
      </c>
      <c r="AW147" s="11">
        <f>'Final Prices IND without CO2 '!AW147</f>
        <v>33.328110950754969</v>
      </c>
      <c r="AX147" s="11">
        <f>'Final Prices IND without CO2 '!AX147</f>
        <v>35.254775083871841</v>
      </c>
      <c r="AY147" s="11">
        <f>'Final Prices IND without CO2 '!AY147</f>
        <v>34.115685839377846</v>
      </c>
      <c r="AZ147" s="11">
        <f>'Final Prices IND without CO2 '!AZ147</f>
        <v>34.416448045644316</v>
      </c>
      <c r="BA147" s="11">
        <f>'Final Prices IND without CO2 '!BA147</f>
        <v>34.787094896564554</v>
      </c>
      <c r="BB147" s="11">
        <f>'Final Prices IND without CO2 '!BB147</f>
        <v>35.004315219260207</v>
      </c>
      <c r="BC147" s="11">
        <f>'Final Prices IND without CO2 '!BC147</f>
        <v>34.76681061533278</v>
      </c>
      <c r="BD147" s="11">
        <f>'Final Prices IND without CO2 '!BD147</f>
        <v>35.18510594089372</v>
      </c>
      <c r="BE147" s="11">
        <f>'Final Prices IND without CO2 '!BE147</f>
        <v>35.287064396319238</v>
      </c>
      <c r="BF147" s="11">
        <f>'Final Prices IND without CO2 '!BF147</f>
        <v>35.36029713001696</v>
      </c>
      <c r="BG147" s="11">
        <f>'Final Prices IND without CO2 '!BG147</f>
        <v>35.490383941114573</v>
      </c>
      <c r="BH147" s="11">
        <f>'Final Prices IND without CO2 '!BH147</f>
        <v>35.704633756941519</v>
      </c>
    </row>
    <row r="148" spans="1:60" x14ac:dyDescent="0.3">
      <c r="A148" s="9" t="s">
        <v>148</v>
      </c>
      <c r="B148" s="9" t="s">
        <v>119</v>
      </c>
      <c r="C148" s="9" t="s">
        <v>23</v>
      </c>
      <c r="D148" s="36" t="s">
        <v>78</v>
      </c>
      <c r="E148" s="36" t="s">
        <v>79</v>
      </c>
      <c r="F148" s="36" t="s">
        <v>90</v>
      </c>
      <c r="G148" s="36" t="s">
        <v>90</v>
      </c>
      <c r="H148" s="36" t="s">
        <v>80</v>
      </c>
      <c r="I148" s="9" t="s">
        <v>145</v>
      </c>
      <c r="J148" s="11">
        <f>'Final Prices IND without CO2 '!J148</f>
        <v>130.81256319015401</v>
      </c>
      <c r="K148" s="11">
        <f>'Final Prices IND without CO2 '!K148</f>
        <v>158.25657537454984</v>
      </c>
      <c r="L148" s="11">
        <f>'Final Prices IND without CO2 '!L148</f>
        <v>154.45531157706111</v>
      </c>
      <c r="M148" s="11">
        <f>'Final Prices IND without CO2 '!M148</f>
        <v>162.96487606613337</v>
      </c>
      <c r="N148" s="11">
        <f>'Final Prices IND without CO2 '!N148</f>
        <v>159.43308802697808</v>
      </c>
      <c r="O148" s="11">
        <f>'Final Prices IND without CO2 '!O148</f>
        <v>168.33210053847432</v>
      </c>
      <c r="P148" s="11">
        <f>'Final Prices IND without CO2 '!P148</f>
        <v>196.72436901558851</v>
      </c>
      <c r="Q148" s="11">
        <f>'Final Prices IND without CO2 '!Q148</f>
        <v>200.14675229578037</v>
      </c>
      <c r="R148" s="11">
        <f>'Final Prices IND without CO2 '!R148</f>
        <v>162.17155148073064</v>
      </c>
      <c r="S148" s="11">
        <f>'Final Prices IND without CO2 '!S148</f>
        <v>162.57220613659521</v>
      </c>
      <c r="T148" s="11">
        <f>'Final Prices IND without CO2 '!T148</f>
        <v>165.77162994241428</v>
      </c>
      <c r="U148" s="11">
        <f>'Final Prices IND without CO2 '!U148</f>
        <v>167.7426316195012</v>
      </c>
      <c r="V148" s="11">
        <f>'Final Prices IND without CO2 '!V148</f>
        <v>181.2837556438227</v>
      </c>
      <c r="W148" s="11">
        <f>'Final Prices IND without CO2 '!W148</f>
        <v>183.09502777365216</v>
      </c>
      <c r="X148" s="11">
        <f>'Final Prices IND without CO2 '!X148</f>
        <v>180.95029701268959</v>
      </c>
      <c r="Y148" s="11">
        <f>'Final Prices IND without CO2 '!Y148</f>
        <v>172.84666655445426</v>
      </c>
      <c r="Z148" s="11">
        <f>'Final Prices IND without CO2 '!Z148</f>
        <v>170.27517318378358</v>
      </c>
      <c r="AA148" s="11">
        <f>'Final Prices IND without CO2 '!AA148</f>
        <v>162.3166948941506</v>
      </c>
      <c r="AB148" s="11">
        <f>'Final Prices IND without CO2 '!AB148</f>
        <v>122.06772217129567</v>
      </c>
      <c r="AC148" s="11">
        <f>'Final Prices IND without CO2 '!AC148</f>
        <v>114.73842584329948</v>
      </c>
      <c r="AD148" s="11">
        <f>'Final Prices IND without CO2 '!AD148</f>
        <v>113.07217288353851</v>
      </c>
      <c r="AE148" s="11">
        <f>'Final Prices IND without CO2 '!AE148</f>
        <v>122.43186031091489</v>
      </c>
      <c r="AF148" s="11">
        <f>'Final Prices IND without CO2 '!AF148</f>
        <v>118.15190375362678</v>
      </c>
      <c r="AG148" s="11">
        <f>'Final Prices IND without CO2 '!AG148</f>
        <v>111.74073181487719</v>
      </c>
      <c r="AH148" s="11">
        <f>'Final Prices IND without CO2 '!AH148</f>
        <v>108.16521727393071</v>
      </c>
      <c r="AI148" s="11">
        <f>'Final Prices IND without CO2 '!AI148</f>
        <v>122.2076709208234</v>
      </c>
      <c r="AJ148" s="11">
        <f>'Final Prices IND without CO2 '!AJ148</f>
        <v>122.24122956267342</v>
      </c>
      <c r="AK148" s="11">
        <f>'Final Prices IND without CO2 '!AK148</f>
        <v>120.71747345585801</v>
      </c>
      <c r="AL148" s="11">
        <f>'Final Prices IND without CO2 '!AL148</f>
        <v>119.01753641944514</v>
      </c>
      <c r="AM148" s="11">
        <f>'Final Prices IND without CO2 '!AM148</f>
        <v>117.73564265449851</v>
      </c>
      <c r="AN148" s="11">
        <f>'Final Prices IND without CO2 '!AN148</f>
        <v>116.02859026773203</v>
      </c>
      <c r="AO148" s="11">
        <f>'Final Prices IND without CO2 '!AO148</f>
        <v>116.5161093839872</v>
      </c>
      <c r="AP148" s="11">
        <f>'Final Prices IND without CO2 '!AP148</f>
        <v>112.82158975559717</v>
      </c>
      <c r="AQ148" s="11">
        <f>'Final Prices IND without CO2 '!AQ148</f>
        <v>111.27496981638569</v>
      </c>
      <c r="AR148" s="11">
        <f>'Final Prices IND without CO2 '!AR148</f>
        <v>110.25547667185667</v>
      </c>
      <c r="AS148" s="11">
        <f>'Final Prices IND without CO2 '!AS148</f>
        <v>112.03384394531582</v>
      </c>
      <c r="AT148" s="11">
        <f>'Final Prices IND without CO2 '!AT148</f>
        <v>111.99727070998298</v>
      </c>
      <c r="AU148" s="11">
        <f>'Final Prices IND without CO2 '!AU148</f>
        <v>120.18204161692745</v>
      </c>
      <c r="AV148" s="11">
        <f>'Final Prices IND without CO2 '!AV148</f>
        <v>118.76046905109482</v>
      </c>
      <c r="AW148" s="11">
        <f>'Final Prices IND without CO2 '!AW148</f>
        <v>124.34887606077835</v>
      </c>
      <c r="AX148" s="11">
        <f>'Final Prices IND without CO2 '!AX148</f>
        <v>130.33279071779569</v>
      </c>
      <c r="AY148" s="11">
        <f>'Final Prices IND without CO2 '!AY148</f>
        <v>133.37565196915784</v>
      </c>
      <c r="AZ148" s="11">
        <f>'Final Prices IND without CO2 '!AZ148</f>
        <v>136.78782859449893</v>
      </c>
      <c r="BA148" s="11">
        <f>'Final Prices IND without CO2 '!BA148</f>
        <v>142.2455717772209</v>
      </c>
      <c r="BB148" s="11">
        <f>'Final Prices IND without CO2 '!BB148</f>
        <v>146.09267261676723</v>
      </c>
      <c r="BC148" s="11">
        <f>'Final Prices IND without CO2 '!BC148</f>
        <v>149.88380821688861</v>
      </c>
      <c r="BD148" s="11">
        <f>'Final Prices IND without CO2 '!BD148</f>
        <v>154.37345359022584</v>
      </c>
      <c r="BE148" s="11">
        <f>'Final Prices IND without CO2 '!BE148</f>
        <v>158.71951288845594</v>
      </c>
      <c r="BF148" s="11">
        <f>'Final Prices IND without CO2 '!BF148</f>
        <v>162.63160277669158</v>
      </c>
      <c r="BG148" s="11">
        <f>'Final Prices IND without CO2 '!BG148</f>
        <v>166.9142795152311</v>
      </c>
      <c r="BH148" s="11">
        <f>'Final Prices IND without CO2 '!BH148</f>
        <v>171.20025893244383</v>
      </c>
    </row>
    <row r="149" spans="1:60" x14ac:dyDescent="0.3">
      <c r="A149" s="9" t="s">
        <v>148</v>
      </c>
      <c r="B149" s="9" t="s">
        <v>119</v>
      </c>
      <c r="C149" s="9" t="s">
        <v>25</v>
      </c>
      <c r="D149" s="36" t="s">
        <v>78</v>
      </c>
      <c r="E149" s="36" t="s">
        <v>79</v>
      </c>
      <c r="F149" s="36" t="s">
        <v>90</v>
      </c>
      <c r="G149" s="36" t="s">
        <v>90</v>
      </c>
      <c r="H149" s="36" t="s">
        <v>80</v>
      </c>
      <c r="I149" s="9" t="s">
        <v>145</v>
      </c>
      <c r="J149" s="11">
        <f>'Final Prices IND without CO2 '!J149</f>
        <v>81.985138717108086</v>
      </c>
      <c r="K149" s="11">
        <f>'Final Prices IND without CO2 '!K149</f>
        <v>76.073849701592991</v>
      </c>
      <c r="L149" s="11">
        <f>'Final Prices IND without CO2 '!L149</f>
        <v>77.967840794505577</v>
      </c>
      <c r="M149" s="11">
        <f>'Final Prices IND without CO2 '!M149</f>
        <v>79.340259407766524</v>
      </c>
      <c r="N149" s="11">
        <f>'Final Prices IND without CO2 '!N149</f>
        <v>79.726476767893985</v>
      </c>
      <c r="O149" s="11">
        <f>'Final Prices IND without CO2 '!O149</f>
        <v>82.491871162633373</v>
      </c>
      <c r="P149" s="11">
        <f>'Final Prices IND without CO2 '!P149</f>
        <v>84.077960001766741</v>
      </c>
      <c r="Q149" s="11">
        <f>'Final Prices IND without CO2 '!Q149</f>
        <v>85.836736058073143</v>
      </c>
      <c r="R149" s="11">
        <f>'Final Prices IND without CO2 '!R149</f>
        <v>96.203178421968502</v>
      </c>
      <c r="S149" s="11">
        <f>'Final Prices IND without CO2 '!S149</f>
        <v>111.65294971449904</v>
      </c>
      <c r="T149" s="11">
        <f>'Final Prices IND without CO2 '!T149</f>
        <v>97.275635731864739</v>
      </c>
      <c r="U149" s="11">
        <f>'Final Prices IND without CO2 '!U149</f>
        <v>91.165428972779821</v>
      </c>
      <c r="V149" s="11">
        <f>'Final Prices IND without CO2 '!V149</f>
        <v>90.998677769257341</v>
      </c>
      <c r="W149" s="11">
        <f>'Final Prices IND without CO2 '!W149</f>
        <v>82.705602674782426</v>
      </c>
      <c r="X149" s="11">
        <f>'Final Prices IND without CO2 '!X149</f>
        <v>76.255344632235705</v>
      </c>
      <c r="Y149" s="11">
        <f>'Final Prices IND without CO2 '!Y149</f>
        <v>65.969283597729202</v>
      </c>
      <c r="Z149" s="11">
        <f>'Final Prices IND without CO2 '!Z149</f>
        <v>63.133488781508952</v>
      </c>
      <c r="AA149" s="11">
        <f>'Final Prices IND without CO2 '!AA149</f>
        <v>70.998505499284207</v>
      </c>
      <c r="AB149" s="11">
        <f>'Final Prices IND without CO2 '!AB149</f>
        <v>58.133461994085614</v>
      </c>
      <c r="AC149" s="11">
        <f>'Final Prices IND without CO2 '!AC149</f>
        <v>50.679393170093185</v>
      </c>
      <c r="AD149" s="11">
        <f>'Final Prices IND without CO2 '!AD149</f>
        <v>48.269603352253561</v>
      </c>
      <c r="AE149" s="11">
        <f>'Final Prices IND without CO2 '!AE149</f>
        <v>49.85240167013314</v>
      </c>
      <c r="AF149" s="11">
        <f>'Final Prices IND without CO2 '!AF149</f>
        <v>49.477199733469746</v>
      </c>
      <c r="AG149" s="11">
        <f>'Final Prices IND without CO2 '!AG149</f>
        <v>50.375071252159621</v>
      </c>
      <c r="AH149" s="11">
        <f>'Final Prices IND without CO2 '!AH149</f>
        <v>48.705715812392363</v>
      </c>
      <c r="AI149" s="11">
        <f>'Final Prices IND without CO2 '!AI149</f>
        <v>56.315209723097105</v>
      </c>
      <c r="AJ149" s="11">
        <f>'Final Prices IND without CO2 '!AJ149</f>
        <v>56.439712998992867</v>
      </c>
      <c r="AK149" s="11">
        <f>'Final Prices IND without CO2 '!AK149</f>
        <v>56.067185661237893</v>
      </c>
      <c r="AL149" s="11">
        <f>'Final Prices IND without CO2 '!AL149</f>
        <v>54.339745899110099</v>
      </c>
      <c r="AM149" s="11">
        <f>'Final Prices IND without CO2 '!AM149</f>
        <v>52.899846949310138</v>
      </c>
      <c r="AN149" s="11">
        <f>'Final Prices IND without CO2 '!AN149</f>
        <v>48.649636872475874</v>
      </c>
      <c r="AO149" s="11">
        <f>'Final Prices IND without CO2 '!AO149</f>
        <v>46.446957168272746</v>
      </c>
      <c r="AP149" s="11">
        <f>'Final Prices IND without CO2 '!AP149</f>
        <v>44.762275567297323</v>
      </c>
      <c r="AQ149" s="11">
        <f>'Final Prices IND without CO2 '!AQ149</f>
        <v>43.630113274972047</v>
      </c>
      <c r="AR149" s="11">
        <f>'Final Prices IND without CO2 '!AR149</f>
        <v>43.086578203289243</v>
      </c>
      <c r="AS149" s="11">
        <f>'Final Prices IND without CO2 '!AS149</f>
        <v>42.376825228713614</v>
      </c>
      <c r="AT149" s="11">
        <f>'Final Prices IND without CO2 '!AT149</f>
        <v>41.621658013675926</v>
      </c>
      <c r="AU149" s="11">
        <f>'Final Prices IND without CO2 '!AU149</f>
        <v>40.451712318783819</v>
      </c>
      <c r="AV149" s="11">
        <f>'Final Prices IND without CO2 '!AV149</f>
        <v>39.864924635892365</v>
      </c>
      <c r="AW149" s="11">
        <f>'Final Prices IND without CO2 '!AW149</f>
        <v>39.137454325149989</v>
      </c>
      <c r="AX149" s="11">
        <f>'Final Prices IND without CO2 '!AX149</f>
        <v>39.736000474568691</v>
      </c>
      <c r="AY149" s="11">
        <f>'Final Prices IND without CO2 '!AY149</f>
        <v>38.636678032059763</v>
      </c>
      <c r="AZ149" s="11">
        <f>'Final Prices IND without CO2 '!AZ149</f>
        <v>38.437656136859346</v>
      </c>
      <c r="BA149" s="11">
        <f>'Final Prices IND without CO2 '!BA149</f>
        <v>38.155948733559171</v>
      </c>
      <c r="BB149" s="11">
        <f>'Final Prices IND without CO2 '!BB149</f>
        <v>37.842340884172017</v>
      </c>
      <c r="BC149" s="11">
        <f>'Final Prices IND without CO2 '!BC149</f>
        <v>37.281310308455659</v>
      </c>
      <c r="BD149" s="11">
        <f>'Final Prices IND without CO2 '!BD149</f>
        <v>37.078971609052587</v>
      </c>
      <c r="BE149" s="11">
        <f>'Final Prices IND without CO2 '!BE149</f>
        <v>36.681643290204534</v>
      </c>
      <c r="BF149" s="11">
        <f>'Final Prices IND without CO2 '!BF149</f>
        <v>36.294448916540205</v>
      </c>
      <c r="BG149" s="11">
        <f>'Final Prices IND without CO2 '!BG149</f>
        <v>35.927107715630541</v>
      </c>
      <c r="BH149" s="11">
        <f>'Final Prices IND without CO2 '!BH149</f>
        <v>35.604818004527942</v>
      </c>
    </row>
    <row r="150" spans="1:60" x14ac:dyDescent="0.3">
      <c r="A150" s="9" t="s">
        <v>148</v>
      </c>
      <c r="B150" s="9" t="s">
        <v>119</v>
      </c>
      <c r="C150" s="9" t="s">
        <v>27</v>
      </c>
      <c r="D150" s="36" t="s">
        <v>78</v>
      </c>
      <c r="E150" s="36" t="s">
        <v>79</v>
      </c>
      <c r="F150" s="36" t="s">
        <v>90</v>
      </c>
      <c r="G150" s="36" t="s">
        <v>90</v>
      </c>
      <c r="H150" s="36" t="s">
        <v>80</v>
      </c>
      <c r="I150" s="9" t="s">
        <v>145</v>
      </c>
      <c r="J150" s="11">
        <f>'Final Prices IND without CO2 '!J150</f>
        <v>84.005440826151045</v>
      </c>
      <c r="K150" s="11">
        <f>'Final Prices IND without CO2 '!K150</f>
        <v>85.338960164117935</v>
      </c>
      <c r="L150" s="11">
        <f>'Final Prices IND without CO2 '!L150</f>
        <v>86.166027222395542</v>
      </c>
      <c r="M150" s="11">
        <f>'Final Prices IND without CO2 '!M150</f>
        <v>88.001489921128368</v>
      </c>
      <c r="N150" s="11">
        <f>'Final Prices IND without CO2 '!N150</f>
        <v>90.652138895655341</v>
      </c>
      <c r="O150" s="11">
        <f>'Final Prices IND without CO2 '!O150</f>
        <v>92.982418236700482</v>
      </c>
      <c r="P150" s="11">
        <f>'Final Prices IND without CO2 '!P150</f>
        <v>97.911472096698162</v>
      </c>
      <c r="Q150" s="11">
        <f>'Final Prices IND without CO2 '!Q150</f>
        <v>102.9090702795131</v>
      </c>
      <c r="R150" s="11">
        <f>'Final Prices IND without CO2 '!R150</f>
        <v>103.54481033734038</v>
      </c>
      <c r="S150" s="11">
        <f>'Final Prices IND without CO2 '!S150</f>
        <v>112.34604497206779</v>
      </c>
      <c r="T150" s="11">
        <f>'Final Prices IND without CO2 '!T150</f>
        <v>97.425927192521414</v>
      </c>
      <c r="U150" s="11">
        <f>'Final Prices IND without CO2 '!U150</f>
        <v>92.482024543215005</v>
      </c>
      <c r="V150" s="11">
        <f>'Final Prices IND without CO2 '!V150</f>
        <v>90.318513916057114</v>
      </c>
      <c r="W150" s="11">
        <f>'Final Prices IND without CO2 '!W150</f>
        <v>87.902862791669108</v>
      </c>
      <c r="X150" s="11">
        <f>'Final Prices IND without CO2 '!X150</f>
        <v>91.149818482604445</v>
      </c>
      <c r="Y150" s="11">
        <f>'Final Prices IND without CO2 '!Y150</f>
        <v>82.15618871517691</v>
      </c>
      <c r="Z150" s="11">
        <f>'Final Prices IND without CO2 '!Z150</f>
        <v>78.141972616770559</v>
      </c>
      <c r="AA150" s="11">
        <f>'Final Prices IND without CO2 '!AA150</f>
        <v>77.56286107854757</v>
      </c>
      <c r="AB150" s="11">
        <f>'Final Prices IND without CO2 '!AB150</f>
        <v>63.508345773669092</v>
      </c>
      <c r="AC150" s="11">
        <f>'Final Prices IND without CO2 '!AC150</f>
        <v>55.365091199513493</v>
      </c>
      <c r="AD150" s="11">
        <f>'Final Prices IND without CO2 '!AD150</f>
        <v>52.732497857510296</v>
      </c>
      <c r="AE150" s="11">
        <f>'Final Prices IND without CO2 '!AE150</f>
        <v>54.461638001823481</v>
      </c>
      <c r="AF150" s="11">
        <f>'Final Prices IND without CO2 '!AF150</f>
        <v>54.05174577261144</v>
      </c>
      <c r="AG150" s="11">
        <f>'Final Prices IND without CO2 '!AG150</f>
        <v>55.032632389601282</v>
      </c>
      <c r="AH150" s="11">
        <f>'Final Prices IND without CO2 '!AH150</f>
        <v>53.208932254579551</v>
      </c>
      <c r="AI150" s="11">
        <f>'Final Prices IND without CO2 '!AI150</f>
        <v>61.521982155045357</v>
      </c>
      <c r="AJ150" s="11">
        <f>'Final Prices IND without CO2 '!AJ150</f>
        <v>61.657996712312681</v>
      </c>
      <c r="AK150" s="11">
        <f>'Final Prices IND without CO2 '!AK150</f>
        <v>61.251026369161707</v>
      </c>
      <c r="AL150" s="11">
        <f>'Final Prices IND without CO2 '!AL150</f>
        <v>59.363871571335324</v>
      </c>
      <c r="AM150" s="11">
        <f>'Final Prices IND without CO2 '!AM150</f>
        <v>57.79084293608318</v>
      </c>
      <c r="AN150" s="11">
        <f>'Final Prices IND without CO2 '!AN150</f>
        <v>53.147668387184225</v>
      </c>
      <c r="AO150" s="11">
        <f>'Final Prices IND without CO2 '!AO150</f>
        <v>50.741334074987108</v>
      </c>
      <c r="AP150" s="11">
        <f>'Final Prices IND without CO2 '!AP150</f>
        <v>48.900890757777297</v>
      </c>
      <c r="AQ150" s="11">
        <f>'Final Prices IND without CO2 '!AQ150</f>
        <v>47.664051390801035</v>
      </c>
      <c r="AR150" s="11">
        <f>'Final Prices IND without CO2 '!AR150</f>
        <v>47.070262339048718</v>
      </c>
      <c r="AS150" s="11">
        <f>'Final Prices IND without CO2 '!AS150</f>
        <v>46.294887266292427</v>
      </c>
      <c r="AT150" s="11">
        <f>'Final Prices IND without CO2 '!AT150</f>
        <v>45.469899058735969</v>
      </c>
      <c r="AU150" s="11">
        <f>'Final Prices IND without CO2 '!AU150</f>
        <v>44.191782924259357</v>
      </c>
      <c r="AV150" s="11">
        <f>'Final Prices IND without CO2 '!AV150</f>
        <v>43.550742226139704</v>
      </c>
      <c r="AW150" s="11">
        <f>'Final Prices IND without CO2 '!AW150</f>
        <v>42.756011713798884</v>
      </c>
      <c r="AX150" s="11">
        <f>'Final Prices IND without CO2 '!AX150</f>
        <v>43.409898038729068</v>
      </c>
      <c r="AY150" s="11">
        <f>'Final Prices IND without CO2 '!AY150</f>
        <v>42.208934817190311</v>
      </c>
      <c r="AZ150" s="11">
        <f>'Final Prices IND without CO2 '!AZ150</f>
        <v>41.991511823558881</v>
      </c>
      <c r="BA150" s="11">
        <f>'Final Prices IND without CO2 '!BA150</f>
        <v>41.683758413352393</v>
      </c>
      <c r="BB150" s="11">
        <f>'Final Prices IND without CO2 '!BB150</f>
        <v>41.341155116506911</v>
      </c>
      <c r="BC150" s="11">
        <f>'Final Prices IND without CO2 '!BC150</f>
        <v>40.728252967382787</v>
      </c>
      <c r="BD150" s="11">
        <f>'Final Prices IND without CO2 '!BD150</f>
        <v>40.507206505598106</v>
      </c>
      <c r="BE150" s="11">
        <f>'Final Prices IND without CO2 '!BE150</f>
        <v>40.073142140712434</v>
      </c>
      <c r="BF150" s="11">
        <f>'Final Prices IND without CO2 '!BF150</f>
        <v>39.650148681853921</v>
      </c>
      <c r="BG150" s="11">
        <f>'Final Prices IND without CO2 '!BG150</f>
        <v>39.248843973617909</v>
      </c>
      <c r="BH150" s="11">
        <f>'Final Prices IND without CO2 '!BH150</f>
        <v>38.896756110450838</v>
      </c>
    </row>
    <row r="151" spans="1:60" x14ac:dyDescent="0.3">
      <c r="A151" s="9" t="s">
        <v>148</v>
      </c>
      <c r="B151" s="9" t="s">
        <v>119</v>
      </c>
      <c r="C151" s="9" t="s">
        <v>29</v>
      </c>
      <c r="D151" s="36" t="s">
        <v>78</v>
      </c>
      <c r="E151" s="36" t="s">
        <v>79</v>
      </c>
      <c r="F151" s="36" t="s">
        <v>90</v>
      </c>
      <c r="G151" s="36" t="s">
        <v>90</v>
      </c>
      <c r="H151" s="36" t="s">
        <v>80</v>
      </c>
      <c r="I151" s="9" t="s">
        <v>145</v>
      </c>
      <c r="J151" s="11">
        <f>'Final Prices IND without CO2 '!J151</f>
        <v>55.514965468331624</v>
      </c>
      <c r="K151" s="11">
        <f>'Final Prices IND without CO2 '!K151</f>
        <v>60.274387669805307</v>
      </c>
      <c r="L151" s="11">
        <f>'Final Prices IND without CO2 '!L151</f>
        <v>64.111845391234041</v>
      </c>
      <c r="M151" s="11">
        <f>'Final Prices IND without CO2 '!M151</f>
        <v>69.971715220658226</v>
      </c>
      <c r="N151" s="11">
        <f>'Final Prices IND without CO2 '!N151</f>
        <v>67.679004367186053</v>
      </c>
      <c r="O151" s="11">
        <f>'Final Prices IND without CO2 '!O151</f>
        <v>68.348845860365657</v>
      </c>
      <c r="P151" s="11">
        <f>'Final Prices IND without CO2 '!P151</f>
        <v>68.097677188379251</v>
      </c>
      <c r="Q151" s="11">
        <f>'Final Prices IND without CO2 '!Q151</f>
        <v>66.56719251251225</v>
      </c>
      <c r="R151" s="11">
        <f>'Final Prices IND without CO2 '!R151</f>
        <v>80.418092399641267</v>
      </c>
      <c r="S151" s="11">
        <f>'Final Prices IND without CO2 '!S151</f>
        <v>100.63820360606766</v>
      </c>
      <c r="T151" s="11">
        <f>'Final Prices IND without CO2 '!T151</f>
        <v>95.206129497871856</v>
      </c>
      <c r="U151" s="11">
        <f>'Final Prices IND without CO2 '!U151</f>
        <v>90.630180898257763</v>
      </c>
      <c r="V151" s="11">
        <f>'Final Prices IND without CO2 '!V151</f>
        <v>90.547890939111056</v>
      </c>
      <c r="W151" s="11">
        <f>'Final Prices IND without CO2 '!W151</f>
        <v>83.213105576356767</v>
      </c>
      <c r="X151" s="11">
        <f>'Final Prices IND without CO2 '!X151</f>
        <v>75.73452509826835</v>
      </c>
      <c r="Y151" s="11">
        <f>'Final Prices IND without CO2 '!Y151</f>
        <v>82.05766664790616</v>
      </c>
      <c r="Z151" s="11">
        <f>'Final Prices IND without CO2 '!Z151</f>
        <v>79.70802959862894</v>
      </c>
      <c r="AA151" s="11">
        <f>'Final Prices IND without CO2 '!AA151</f>
        <v>78.984772737776836</v>
      </c>
      <c r="AB151" s="11">
        <f>'Final Prices IND without CO2 '!AB151</f>
        <v>84.8997920822992</v>
      </c>
      <c r="AC151" s="11">
        <f>'Final Prices IND without CO2 '!AC151</f>
        <v>80.971686790366107</v>
      </c>
      <c r="AD151" s="11">
        <f>'Final Prices IND without CO2 '!AD151</f>
        <v>66.883837014506398</v>
      </c>
      <c r="AE151" s="11">
        <f>'Final Prices IND without CO2 '!AE151</f>
        <v>52.439677406861804</v>
      </c>
      <c r="AF151" s="11">
        <f>'Final Prices IND without CO2 '!AF151</f>
        <v>50.728364505959853</v>
      </c>
      <c r="AG151" s="11">
        <f>'Final Prices IND without CO2 '!AG151</f>
        <v>50.044030351839744</v>
      </c>
      <c r="AH151" s="11">
        <f>'Final Prices IND without CO2 '!AH151</f>
        <v>47.855610352087631</v>
      </c>
      <c r="AI151" s="11">
        <f>'Final Prices IND without CO2 '!AI151</f>
        <v>53.113533904076952</v>
      </c>
      <c r="AJ151" s="11">
        <f>'Final Prices IND without CO2 '!AJ151</f>
        <v>52.494547006857019</v>
      </c>
      <c r="AK151" s="11">
        <f>'Final Prices IND without CO2 '!AK151</f>
        <v>52.305439954701598</v>
      </c>
      <c r="AL151" s="11">
        <f>'Final Prices IND without CO2 '!AL151</f>
        <v>51.16832294717905</v>
      </c>
      <c r="AM151" s="11">
        <f>'Final Prices IND without CO2 '!AM151</f>
        <v>49.998258385128871</v>
      </c>
      <c r="AN151" s="11">
        <f>'Final Prices IND without CO2 '!AN151</f>
        <v>46.699030967864843</v>
      </c>
      <c r="AO151" s="11">
        <f>'Final Prices IND without CO2 '!AO151</f>
        <v>44.802703720651579</v>
      </c>
      <c r="AP151" s="11">
        <f>'Final Prices IND without CO2 '!AP151</f>
        <v>41.322411967656109</v>
      </c>
      <c r="AQ151" s="11">
        <f>'Final Prices IND without CO2 '!AQ151</f>
        <v>37.459733313063879</v>
      </c>
      <c r="AR151" s="11">
        <f>'Final Prices IND without CO2 '!AR151</f>
        <v>36.707371242604921</v>
      </c>
      <c r="AS151" s="11">
        <f>'Final Prices IND without CO2 '!AS151</f>
        <v>35.354561626943529</v>
      </c>
      <c r="AT151" s="11">
        <f>'Final Prices IND without CO2 '!AT151</f>
        <v>33.856620745628582</v>
      </c>
      <c r="AU151" s="11">
        <f>'Final Prices IND without CO2 '!AU151</f>
        <v>33.315877041655902</v>
      </c>
      <c r="AV151" s="11">
        <f>'Final Prices IND without CO2 '!AV151</f>
        <v>32.72438536859547</v>
      </c>
      <c r="AW151" s="11">
        <f>'Final Prices IND without CO2 '!AW151</f>
        <v>31.215181916976732</v>
      </c>
      <c r="AX151" s="11">
        <f>'Final Prices IND without CO2 '!AX151</f>
        <v>30.747211176265374</v>
      </c>
      <c r="AY151" s="11">
        <f>'Final Prices IND without CO2 '!AY151</f>
        <v>29.876000970802806</v>
      </c>
      <c r="AZ151" s="11">
        <f>'Final Prices IND without CO2 '!AZ151</f>
        <v>28.918653394648345</v>
      </c>
      <c r="BA151" s="11">
        <f>'Final Prices IND without CO2 '!BA151</f>
        <v>28.011093097237335</v>
      </c>
      <c r="BB151" s="11">
        <f>'Final Prices IND without CO2 '!BB151</f>
        <v>27.282607484857408</v>
      </c>
      <c r="BC151" s="11">
        <f>'Final Prices IND without CO2 '!BC151</f>
        <v>26.32887864784766</v>
      </c>
      <c r="BD151" s="11">
        <f>'Final Prices IND without CO2 '!BD151</f>
        <v>25.464359552368251</v>
      </c>
      <c r="BE151" s="11">
        <f>'Final Prices IND without CO2 '!BE151</f>
        <v>24.623877795206909</v>
      </c>
      <c r="BF151" s="11">
        <f>'Final Prices IND without CO2 '!BF151</f>
        <v>23.764359754538418</v>
      </c>
      <c r="BG151" s="11">
        <f>'Final Prices IND without CO2 '!BG151</f>
        <v>22.870367752980201</v>
      </c>
      <c r="BH151" s="11">
        <f>'Final Prices IND without CO2 '!BH151</f>
        <v>22.025262224318794</v>
      </c>
    </row>
    <row r="152" spans="1:60" x14ac:dyDescent="0.3">
      <c r="A152" s="9" t="s">
        <v>148</v>
      </c>
      <c r="B152" s="9" t="s">
        <v>119</v>
      </c>
      <c r="C152" s="9" t="s">
        <v>31</v>
      </c>
      <c r="D152" s="36" t="s">
        <v>78</v>
      </c>
      <c r="E152" s="36" t="s">
        <v>79</v>
      </c>
      <c r="F152" s="36" t="s">
        <v>90</v>
      </c>
      <c r="G152" s="36" t="s">
        <v>90</v>
      </c>
      <c r="H152" s="36" t="s">
        <v>80</v>
      </c>
      <c r="I152" s="9" t="s">
        <v>145</v>
      </c>
      <c r="J152" s="11">
        <f>'Final Prices IND without CO2 '!J152</f>
        <v>100.91110264070988</v>
      </c>
      <c r="K152" s="11">
        <f>'Final Prices IND without CO2 '!K152</f>
        <v>97.859658927400346</v>
      </c>
      <c r="L152" s="11">
        <f>'Final Prices IND without CO2 '!L152</f>
        <v>93.225164423241736</v>
      </c>
      <c r="M152" s="11">
        <f>'Final Prices IND without CO2 '!M152</f>
        <v>91.256193948465935</v>
      </c>
      <c r="N152" s="11">
        <f>'Final Prices IND without CO2 '!N152</f>
        <v>90.734752796549927</v>
      </c>
      <c r="O152" s="11">
        <f>'Final Prices IND without CO2 '!O152</f>
        <v>93.627876546964501</v>
      </c>
      <c r="P152" s="11">
        <f>'Final Prices IND without CO2 '!P152</f>
        <v>101.70271996554938</v>
      </c>
      <c r="Q152" s="11">
        <f>'Final Prices IND without CO2 '!Q152</f>
        <v>104.88587664251492</v>
      </c>
      <c r="R152" s="11">
        <f>'Final Prices IND without CO2 '!R152</f>
        <v>98.402226334388288</v>
      </c>
      <c r="S152" s="11">
        <f>'Final Prices IND without CO2 '!S152</f>
        <v>104.25920695362858</v>
      </c>
      <c r="T152" s="11">
        <f>'Final Prices IND without CO2 '!T152</f>
        <v>101.0735287841389</v>
      </c>
      <c r="U152" s="11">
        <f>'Final Prices IND without CO2 '!U152</f>
        <v>105.23875426815673</v>
      </c>
      <c r="V152" s="11">
        <f>'Final Prices IND without CO2 '!V152</f>
        <v>117.23188325186034</v>
      </c>
      <c r="W152" s="11">
        <f>'Final Prices IND without CO2 '!W152</f>
        <v>116.86005941155808</v>
      </c>
      <c r="X152" s="11">
        <f>'Final Prices IND without CO2 '!X152</f>
        <v>120.1527434200403</v>
      </c>
      <c r="Y152" s="11">
        <f>'Final Prices IND without CO2 '!Y152</f>
        <v>116.76969717426125</v>
      </c>
      <c r="Z152" s="11">
        <f>'Final Prices IND without CO2 '!Z152</f>
        <v>114.19271430424115</v>
      </c>
      <c r="AA152" s="11">
        <f>'Final Prices IND without CO2 '!AA152</f>
        <v>114.05907520046257</v>
      </c>
      <c r="AB152" s="11">
        <f>'Final Prices IND without CO2 '!AB152</f>
        <v>93.081919256317889</v>
      </c>
      <c r="AC152" s="11">
        <f>'Final Prices IND without CO2 '!AC152</f>
        <v>89.954296634849328</v>
      </c>
      <c r="AD152" s="11">
        <f>'Final Prices IND without CO2 '!AD152</f>
        <v>86.304756762933025</v>
      </c>
      <c r="AE152" s="11">
        <f>'Final Prices IND without CO2 '!AE152</f>
        <v>86.051838052631808</v>
      </c>
      <c r="AF152" s="11">
        <f>'Final Prices IND without CO2 '!AF152</f>
        <v>79.610610897004236</v>
      </c>
      <c r="AG152" s="11">
        <f>'Final Prices IND without CO2 '!AG152</f>
        <v>74.627873456104822</v>
      </c>
      <c r="AH152" s="11">
        <f>'Final Prices IND without CO2 '!AH152</f>
        <v>72.973846754536325</v>
      </c>
      <c r="AI152" s="11">
        <f>'Final Prices IND without CO2 '!AI152</f>
        <v>72.970613397485934</v>
      </c>
      <c r="AJ152" s="11">
        <f>'Final Prices IND without CO2 '!AJ152</f>
        <v>73.464289449518219</v>
      </c>
      <c r="AK152" s="11">
        <f>'Final Prices IND without CO2 '!AK152</f>
        <v>71.292543448056847</v>
      </c>
      <c r="AL152" s="11">
        <f>'Final Prices IND without CO2 '!AL152</f>
        <v>69.960278239219903</v>
      </c>
      <c r="AM152" s="11">
        <f>'Final Prices IND without CO2 '!AM152</f>
        <v>67.436836141485571</v>
      </c>
      <c r="AN152" s="11">
        <f>'Final Prices IND without CO2 '!AN152</f>
        <v>65.520774064631681</v>
      </c>
      <c r="AO152" s="11">
        <f>'Final Prices IND without CO2 '!AO152</f>
        <v>64.266201936160272</v>
      </c>
      <c r="AP152" s="11">
        <f>'Final Prices IND without CO2 '!AP152</f>
        <v>68.218591853317974</v>
      </c>
      <c r="AQ152" s="11">
        <f>'Final Prices IND without CO2 '!AQ152</f>
        <v>65.511721441974331</v>
      </c>
      <c r="AR152" s="11">
        <f>'Final Prices IND without CO2 '!AR152</f>
        <v>67.318540909938008</v>
      </c>
      <c r="AS152" s="11">
        <f>'Final Prices IND without CO2 '!AS152</f>
        <v>66.012275575514252</v>
      </c>
      <c r="AT152" s="11">
        <f>'Final Prices IND without CO2 '!AT152</f>
        <v>78.62947113932502</v>
      </c>
      <c r="AU152" s="11">
        <f>'Final Prices IND without CO2 '!AU152</f>
        <v>78.599692408620427</v>
      </c>
      <c r="AV152" s="11">
        <f>'Final Prices IND without CO2 '!AV152</f>
        <v>78.569108812794028</v>
      </c>
      <c r="AW152" s="11">
        <f>'Final Prices IND without CO2 '!AW152</f>
        <v>78.539521746987248</v>
      </c>
      <c r="AX152" s="11">
        <f>'Final Prices IND without CO2 '!AX152</f>
        <v>78.510612331704834</v>
      </c>
      <c r="AY152" s="11">
        <f>'Final Prices IND without CO2 '!AY152</f>
        <v>78.480314804824246</v>
      </c>
      <c r="AZ152" s="11">
        <f>'Final Prices IND without CO2 '!AZ152</f>
        <v>78.450674514381703</v>
      </c>
      <c r="BA152" s="11">
        <f>'Final Prices IND without CO2 '!BA152</f>
        <v>78.421223780442105</v>
      </c>
      <c r="BB152" s="11">
        <f>'Final Prices IND without CO2 '!BB152</f>
        <v>78.391509310543995</v>
      </c>
      <c r="BC152" s="11">
        <f>'Final Prices IND without CO2 '!BC152</f>
        <v>78.361677828368244</v>
      </c>
      <c r="BD152" s="11">
        <f>'Final Prices IND without CO2 '!BD152</f>
        <v>78.332148300687123</v>
      </c>
      <c r="BE152" s="11">
        <f>'Final Prices IND without CO2 '!BE152</f>
        <v>78.302467233045718</v>
      </c>
      <c r="BF152" s="11">
        <f>'Final Prices IND without CO2 '!BF152</f>
        <v>78.272743059222563</v>
      </c>
      <c r="BG152" s="11">
        <f>'Final Prices IND without CO2 '!BG152</f>
        <v>78.243086216983897</v>
      </c>
      <c r="BH152" s="11">
        <f>'Final Prices IND without CO2 '!BH152</f>
        <v>78.213447988391522</v>
      </c>
    </row>
    <row r="153" spans="1:60" x14ac:dyDescent="0.3">
      <c r="A153" s="9" t="s">
        <v>148</v>
      </c>
      <c r="B153" s="9" t="s">
        <v>119</v>
      </c>
      <c r="C153" s="9" t="s">
        <v>33</v>
      </c>
      <c r="D153" s="36" t="s">
        <v>78</v>
      </c>
      <c r="E153" s="36" t="s">
        <v>79</v>
      </c>
      <c r="F153" s="36" t="s">
        <v>90</v>
      </c>
      <c r="G153" s="36" t="s">
        <v>90</v>
      </c>
      <c r="H153" s="36" t="s">
        <v>80</v>
      </c>
      <c r="I153" s="9" t="s">
        <v>145</v>
      </c>
      <c r="J153" s="11">
        <f>'Final Prices IND without CO2 '!J153</f>
        <v>77.006276624576572</v>
      </c>
      <c r="K153" s="11">
        <f>'Final Prices IND without CO2 '!K153</f>
        <v>73.503039235147583</v>
      </c>
      <c r="L153" s="11">
        <f>'Final Prices IND without CO2 '!L153</f>
        <v>86.984549222674744</v>
      </c>
      <c r="M153" s="11">
        <f>'Final Prices IND without CO2 '!M153</f>
        <v>96.051013352283491</v>
      </c>
      <c r="N153" s="11">
        <f>'Final Prices IND without CO2 '!N153</f>
        <v>88.506016060695046</v>
      </c>
      <c r="O153" s="11">
        <f>'Final Prices IND without CO2 '!O153</f>
        <v>97.020903700651544</v>
      </c>
      <c r="P153" s="11">
        <f>'Final Prices IND without CO2 '!P153</f>
        <v>106.19456628326509</v>
      </c>
      <c r="Q153" s="11">
        <f>'Final Prices IND without CO2 '!Q153</f>
        <v>115.36822886587863</v>
      </c>
      <c r="R153" s="11">
        <f>'Final Prices IND without CO2 '!R153</f>
        <v>116.84599858866314</v>
      </c>
      <c r="S153" s="11">
        <f>'Final Prices IND without CO2 '!S153</f>
        <v>116.85253870989759</v>
      </c>
      <c r="T153" s="11">
        <f>'Final Prices IND without CO2 '!T153</f>
        <v>112.58096402556539</v>
      </c>
      <c r="U153" s="11">
        <f>'Final Prices IND without CO2 '!U153</f>
        <v>106.53258636441578</v>
      </c>
      <c r="V153" s="11">
        <f>'Final Prices IND without CO2 '!V153</f>
        <v>106.45518179703457</v>
      </c>
      <c r="W153" s="11">
        <f>'Final Prices IND without CO2 '!W153</f>
        <v>109.54532341644352</v>
      </c>
      <c r="X153" s="11">
        <f>'Final Prices IND without CO2 '!X153</f>
        <v>106.4070983354287</v>
      </c>
      <c r="Y153" s="11">
        <f>'Final Prices IND without CO2 '!Y153</f>
        <v>104.11730295768756</v>
      </c>
      <c r="Z153" s="11">
        <f>'Final Prices IND without CO2 '!Z153</f>
        <v>101.03625797276669</v>
      </c>
      <c r="AA153" s="11">
        <f>'Final Prices IND without CO2 '!AA153</f>
        <v>94.332941430315771</v>
      </c>
      <c r="AB153" s="11">
        <f>'Final Prices IND without CO2 '!AB153</f>
        <v>74.61238705847164</v>
      </c>
      <c r="AC153" s="11">
        <f>'Final Prices IND without CO2 '!AC153</f>
        <v>71.803356383435343</v>
      </c>
      <c r="AD153" s="11">
        <f>'Final Prices IND without CO2 '!AD153</f>
        <v>73.085536648154616</v>
      </c>
      <c r="AE153" s="11">
        <f>'Final Prices IND without CO2 '!AE153</f>
        <v>69.058250265222142</v>
      </c>
      <c r="AF153" s="11">
        <f>'Final Prices IND without CO2 '!AF153</f>
        <v>67.161211570757729</v>
      </c>
      <c r="AG153" s="11">
        <f>'Final Prices IND without CO2 '!AG153</f>
        <v>64.608859333779534</v>
      </c>
      <c r="AH153" s="11">
        <f>'Final Prices IND without CO2 '!AH153</f>
        <v>64.286019473414711</v>
      </c>
      <c r="AI153" s="11">
        <f>'Final Prices IND without CO2 '!AI153</f>
        <v>78.342481613349619</v>
      </c>
      <c r="AJ153" s="11">
        <f>'Final Prices IND without CO2 '!AJ153</f>
        <v>71.253042097280982</v>
      </c>
      <c r="AK153" s="11">
        <f>'Final Prices IND without CO2 '!AK153</f>
        <v>66.660787965945104</v>
      </c>
      <c r="AL153" s="11">
        <f>'Final Prices IND without CO2 '!AL153</f>
        <v>63.890031436815626</v>
      </c>
      <c r="AM153" s="11">
        <f>'Final Prices IND without CO2 '!AM153</f>
        <v>57.545959331184008</v>
      </c>
      <c r="AN153" s="11">
        <f>'Final Prices IND without CO2 '!AN153</f>
        <v>67.78450485110298</v>
      </c>
      <c r="AO153" s="11">
        <f>'Final Prices IND without CO2 '!AO153</f>
        <v>64.630510616878908</v>
      </c>
      <c r="AP153" s="11">
        <f>'Final Prices IND without CO2 '!AP153</f>
        <v>51.338574598981168</v>
      </c>
      <c r="AQ153" s="11">
        <f>'Final Prices IND without CO2 '!AQ153</f>
        <v>47.733757713893851</v>
      </c>
      <c r="AR153" s="11">
        <f>'Final Prices IND without CO2 '!AR153</f>
        <v>43.725902877043929</v>
      </c>
      <c r="AS153" s="11">
        <f>'Final Prices IND without CO2 '!AS153</f>
        <v>50.80061921486741</v>
      </c>
      <c r="AT153" s="11">
        <f>'Final Prices IND without CO2 '!AT153</f>
        <v>50.639041946417535</v>
      </c>
      <c r="AU153" s="11">
        <f>'Final Prices IND without CO2 '!AU153</f>
        <v>49.02880426896251</v>
      </c>
      <c r="AV153" s="11">
        <f>'Final Prices IND without CO2 '!AV153</f>
        <v>46.171853351966561</v>
      </c>
      <c r="AW153" s="11">
        <f>'Final Prices IND without CO2 '!AW153</f>
        <v>45.653177620134336</v>
      </c>
      <c r="AX153" s="11">
        <f>'Final Prices IND without CO2 '!AX153</f>
        <v>43.693513702415046</v>
      </c>
      <c r="AY153" s="11">
        <f>'Final Prices IND without CO2 '!AY153</f>
        <v>41.857273236929359</v>
      </c>
      <c r="AZ153" s="11">
        <f>'Final Prices IND without CO2 '!AZ153</f>
        <v>40.234503921996293</v>
      </c>
      <c r="BA153" s="11">
        <f>'Final Prices IND without CO2 '!BA153</f>
        <v>38.820883393745135</v>
      </c>
      <c r="BB153" s="11">
        <f>'Final Prices IND without CO2 '!BB153</f>
        <v>36.914790905084828</v>
      </c>
      <c r="BC153" s="11">
        <f>'Final Prices IND without CO2 '!BC153</f>
        <v>35.326042400680763</v>
      </c>
      <c r="BD153" s="11">
        <f>'Final Prices IND without CO2 '!BD153</f>
        <v>33.716046364864724</v>
      </c>
      <c r="BE153" s="11">
        <f>'Final Prices IND without CO2 '!BE153</f>
        <v>32.042926565075959</v>
      </c>
      <c r="BF153" s="11">
        <f>'Final Prices IND without CO2 '!BF153</f>
        <v>30.337740466622563</v>
      </c>
      <c r="BG153" s="11">
        <f>'Final Prices IND without CO2 '!BG153</f>
        <v>28.736344326706785</v>
      </c>
      <c r="BH153" s="11">
        <f>'Final Prices IND without CO2 '!BH153</f>
        <v>27.064509410933169</v>
      </c>
    </row>
    <row r="154" spans="1:60" x14ac:dyDescent="0.3">
      <c r="A154" s="9" t="s">
        <v>148</v>
      </c>
      <c r="B154" s="9" t="s">
        <v>119</v>
      </c>
      <c r="C154" s="9" t="s">
        <v>35</v>
      </c>
      <c r="D154" s="36" t="s">
        <v>78</v>
      </c>
      <c r="E154" s="36" t="s">
        <v>79</v>
      </c>
      <c r="F154" s="36" t="s">
        <v>90</v>
      </c>
      <c r="G154" s="36" t="s">
        <v>90</v>
      </c>
      <c r="H154" s="36" t="s">
        <v>80</v>
      </c>
      <c r="I154" s="9" t="s">
        <v>145</v>
      </c>
      <c r="J154" s="11">
        <f>'Final Prices IND without CO2 '!J154</f>
        <v>109.99508589025187</v>
      </c>
      <c r="K154" s="11">
        <f>'Final Prices IND without CO2 '!K154</f>
        <v>109.30933623069612</v>
      </c>
      <c r="L154" s="11">
        <f>'Final Prices IND without CO2 '!L154</f>
        <v>109.0355003915397</v>
      </c>
      <c r="M154" s="11">
        <f>'Final Prices IND without CO2 '!M154</f>
        <v>120.17992826131601</v>
      </c>
      <c r="N154" s="11">
        <f>'Final Prices IND without CO2 '!N154</f>
        <v>116.09363074641271</v>
      </c>
      <c r="O154" s="11">
        <f>'Final Prices IND without CO2 '!O154</f>
        <v>113.45235857220983</v>
      </c>
      <c r="P154" s="11">
        <f>'Final Prices IND without CO2 '!P154</f>
        <v>117.8973208883051</v>
      </c>
      <c r="Q154" s="11">
        <f>'Final Prices IND without CO2 '!Q154</f>
        <v>133.27674429044902</v>
      </c>
      <c r="R154" s="11">
        <f>'Final Prices IND without CO2 '!R154</f>
        <v>140.3640381578146</v>
      </c>
      <c r="S154" s="11">
        <f>'Final Prices IND without CO2 '!S154</f>
        <v>157.46719937639847</v>
      </c>
      <c r="T154" s="11">
        <f>'Final Prices IND without CO2 '!T154</f>
        <v>142.80134960339942</v>
      </c>
      <c r="U154" s="11">
        <f>'Final Prices IND without CO2 '!U154</f>
        <v>138.05478000965289</v>
      </c>
      <c r="V154" s="11">
        <f>'Final Prices IND without CO2 '!V154</f>
        <v>137.156673401581</v>
      </c>
      <c r="W154" s="11">
        <f>'Final Prices IND without CO2 '!W154</f>
        <v>138.10144513171394</v>
      </c>
      <c r="X154" s="11">
        <f>'Final Prices IND without CO2 '!X154</f>
        <v>121.36214053747067</v>
      </c>
      <c r="Y154" s="11">
        <f>'Final Prices IND without CO2 '!Y154</f>
        <v>119.82179752624893</v>
      </c>
      <c r="Z154" s="11">
        <f>'Final Prices IND without CO2 '!Z154</f>
        <v>115.67349580976283</v>
      </c>
      <c r="AA154" s="11">
        <f>'Final Prices IND without CO2 '!AA154</f>
        <v>115.62652425631865</v>
      </c>
      <c r="AB154" s="11">
        <f>'Final Prices IND without CO2 '!AB154</f>
        <v>91.454489293235312</v>
      </c>
      <c r="AC154" s="11">
        <f>'Final Prices IND without CO2 '!AC154</f>
        <v>88.011381842549511</v>
      </c>
      <c r="AD154" s="11">
        <f>'Final Prices IND without CO2 '!AD154</f>
        <v>89.582986048160464</v>
      </c>
      <c r="AE154" s="11">
        <f>'Final Prices IND without CO2 '!AE154</f>
        <v>84.646628508760827</v>
      </c>
      <c r="AF154" s="11">
        <f>'Final Prices IND without CO2 '!AF154</f>
        <v>82.321375131787548</v>
      </c>
      <c r="AG154" s="11">
        <f>'Final Prices IND without CO2 '!AG154</f>
        <v>79.19288562043657</v>
      </c>
      <c r="AH154" s="11">
        <f>'Final Prices IND without CO2 '!AH154</f>
        <v>78.797171775629195</v>
      </c>
      <c r="AI154" s="11">
        <f>'Final Prices IND without CO2 '!AI154</f>
        <v>96.02657049825703</v>
      </c>
      <c r="AJ154" s="11">
        <f>'Final Prices IND without CO2 '!AJ154</f>
        <v>87.336846232911711</v>
      </c>
      <c r="AK154" s="11">
        <f>'Final Prices IND without CO2 '!AK154</f>
        <v>81.707991925423272</v>
      </c>
      <c r="AL154" s="11">
        <f>'Final Prices IND without CO2 '!AL154</f>
        <v>78.31179816568131</v>
      </c>
      <c r="AM154" s="11">
        <f>'Final Prices IND without CO2 '!AM154</f>
        <v>70.535691578911511</v>
      </c>
      <c r="AN154" s="11">
        <f>'Final Prices IND without CO2 '!AN154</f>
        <v>83.085363135404307</v>
      </c>
      <c r="AO154" s="11">
        <f>'Final Prices IND without CO2 '!AO154</f>
        <v>79.219424203592311</v>
      </c>
      <c r="AP154" s="11">
        <f>'Final Prices IND without CO2 '!AP154</f>
        <v>62.927126528106321</v>
      </c>
      <c r="AQ154" s="11">
        <f>'Final Prices IND without CO2 '!AQ154</f>
        <v>58.508601666236757</v>
      </c>
      <c r="AR154" s="11">
        <f>'Final Prices IND without CO2 '!AR154</f>
        <v>53.59606191625813</v>
      </c>
      <c r="AS154" s="11">
        <f>'Final Prices IND without CO2 '!AS154</f>
        <v>62.267739570306475</v>
      </c>
      <c r="AT154" s="11">
        <f>'Final Prices IND without CO2 '!AT154</f>
        <v>62.069689793988516</v>
      </c>
      <c r="AU154" s="11">
        <f>'Final Prices IND without CO2 '!AU154</f>
        <v>60.09597644372446</v>
      </c>
      <c r="AV154" s="11">
        <f>'Final Prices IND without CO2 '!AV154</f>
        <v>56.594131812417508</v>
      </c>
      <c r="AW154" s="11">
        <f>'Final Prices IND without CO2 '!AW154</f>
        <v>55.958376463559176</v>
      </c>
      <c r="AX154" s="11">
        <f>'Final Prices IND without CO2 '!AX154</f>
        <v>53.556361599178167</v>
      </c>
      <c r="AY154" s="11">
        <f>'Final Prices IND without CO2 '!AY154</f>
        <v>51.305630311637287</v>
      </c>
      <c r="AZ154" s="11">
        <f>'Final Prices IND without CO2 '!AZ154</f>
        <v>49.316556582879457</v>
      </c>
      <c r="BA154" s="11">
        <f>'Final Prices IND without CO2 '!BA154</f>
        <v>47.583842370635466</v>
      </c>
      <c r="BB154" s="11">
        <f>'Final Prices IND without CO2 '!BB154</f>
        <v>45.24749150493426</v>
      </c>
      <c r="BC154" s="11">
        <f>'Final Prices IND without CO2 '!BC154</f>
        <v>43.300118035005653</v>
      </c>
      <c r="BD154" s="11">
        <f>'Final Prices IND without CO2 '!BD154</f>
        <v>41.326700871656612</v>
      </c>
      <c r="BE154" s="11">
        <f>'Final Prices IND without CO2 '!BE154</f>
        <v>39.27591114560073</v>
      </c>
      <c r="BF154" s="11">
        <f>'Final Prices IND without CO2 '!BF154</f>
        <v>37.185816860562227</v>
      </c>
      <c r="BG154" s="11">
        <f>'Final Prices IND without CO2 '!BG154</f>
        <v>35.222940830107291</v>
      </c>
      <c r="BH154" s="11">
        <f>'Final Prices IND without CO2 '!BH154</f>
        <v>33.173726022318988</v>
      </c>
    </row>
    <row r="155" spans="1:60" x14ac:dyDescent="0.3">
      <c r="A155" s="9" t="s">
        <v>148</v>
      </c>
      <c r="B155" s="9" t="s">
        <v>119</v>
      </c>
      <c r="C155" s="9" t="s">
        <v>37</v>
      </c>
      <c r="D155" s="36" t="s">
        <v>78</v>
      </c>
      <c r="E155" s="36" t="s">
        <v>79</v>
      </c>
      <c r="F155" s="36" t="s">
        <v>90</v>
      </c>
      <c r="G155" s="36" t="s">
        <v>90</v>
      </c>
      <c r="H155" s="36" t="s">
        <v>80</v>
      </c>
      <c r="I155" s="9" t="s">
        <v>145</v>
      </c>
      <c r="J155" s="11">
        <f>'Final Prices IND without CO2 '!J155</f>
        <v>127.62938024764136</v>
      </c>
      <c r="K155" s="11">
        <f>'Final Prices IND without CO2 '!K155</f>
        <v>117.56317059776433</v>
      </c>
      <c r="L155" s="11">
        <f>'Final Prices IND without CO2 '!L155</f>
        <v>95.135343848366503</v>
      </c>
      <c r="M155" s="11">
        <f>'Final Prices IND without CO2 '!M155</f>
        <v>87.701922600970562</v>
      </c>
      <c r="N155" s="11">
        <f>'Final Prices IND without CO2 '!N155</f>
        <v>88.018886468508356</v>
      </c>
      <c r="O155" s="11">
        <f>'Final Prices IND without CO2 '!O155</f>
        <v>84.883463045853674</v>
      </c>
      <c r="P155" s="11">
        <f>'Final Prices IND without CO2 '!P155</f>
        <v>87.514088918288024</v>
      </c>
      <c r="Q155" s="11">
        <f>'Final Prices IND without CO2 '!Q155</f>
        <v>98.462190578477617</v>
      </c>
      <c r="R155" s="11">
        <f>'Final Prices IND without CO2 '!R155</f>
        <v>98.16194035409454</v>
      </c>
      <c r="S155" s="11">
        <f>'Final Prices IND without CO2 '!S155</f>
        <v>106.31048489791581</v>
      </c>
      <c r="T155" s="11">
        <f>'Final Prices IND without CO2 '!T155</f>
        <v>98.860516355830313</v>
      </c>
      <c r="U155" s="11">
        <f>'Final Prices IND without CO2 '!U155</f>
        <v>96.234066705389026</v>
      </c>
      <c r="V155" s="11">
        <f>'Final Prices IND without CO2 '!V155</f>
        <v>94.617588628230536</v>
      </c>
      <c r="W155" s="11">
        <f>'Final Prices IND without CO2 '!W155</f>
        <v>96.114435893411127</v>
      </c>
      <c r="X155" s="11">
        <f>'Final Prices IND without CO2 '!X155</f>
        <v>87.865381855919892</v>
      </c>
      <c r="Y155" s="11">
        <f>'Final Prices IND without CO2 '!Y155</f>
        <v>80.8414579985877</v>
      </c>
      <c r="Z155" s="11">
        <f>'Final Prices IND without CO2 '!Z155</f>
        <v>77.327197834548059</v>
      </c>
      <c r="AA155" s="11">
        <f>'Final Prices IND without CO2 '!AA155</f>
        <v>73.028149387921744</v>
      </c>
      <c r="AB155" s="11">
        <f>'Final Prices IND without CO2 '!AB155</f>
        <v>59.795331142342938</v>
      </c>
      <c r="AC155" s="11">
        <f>'Final Prices IND without CO2 '!AC155</f>
        <v>52.128171843731259</v>
      </c>
      <c r="AD155" s="11">
        <f>'Final Prices IND without CO2 '!AD155</f>
        <v>49.649493038126558</v>
      </c>
      <c r="AE155" s="11">
        <f>'Final Prices IND without CO2 '!AE155</f>
        <v>51.277539025801985</v>
      </c>
      <c r="AF155" s="11">
        <f>'Final Prices IND without CO2 '!AF155</f>
        <v>50.891611140579556</v>
      </c>
      <c r="AG155" s="11">
        <f>'Final Prices IND without CO2 '!AG155</f>
        <v>51.815150233929984</v>
      </c>
      <c r="AH155" s="11">
        <f>'Final Prices IND without CO2 '!AH155</f>
        <v>50.098072704205187</v>
      </c>
      <c r="AI155" s="11">
        <f>'Final Prices IND without CO2 '!AI155</f>
        <v>57.92510024752481</v>
      </c>
      <c r="AJ155" s="11">
        <f>'Final Prices IND without CO2 '!AJ155</f>
        <v>58.053162715424122</v>
      </c>
      <c r="AK155" s="11">
        <f>'Final Prices IND without CO2 '!AK155</f>
        <v>57.669985888231203</v>
      </c>
      <c r="AL155" s="11">
        <f>'Final Prices IND without CO2 '!AL155</f>
        <v>55.893163571758976</v>
      </c>
      <c r="AM155" s="11">
        <f>'Final Prices IND without CO2 '!AM155</f>
        <v>54.412102035744482</v>
      </c>
      <c r="AN155" s="11">
        <f>'Final Prices IND without CO2 '!AN155</f>
        <v>50.04039062804123</v>
      </c>
      <c r="AO155" s="11">
        <f>'Final Prices IND without CO2 '!AO155</f>
        <v>47.77474262093056</v>
      </c>
      <c r="AP155" s="11">
        <f>'Final Prices IND without CO2 '!AP155</f>
        <v>46.041900798952256</v>
      </c>
      <c r="AQ155" s="11">
        <f>'Final Prices IND without CO2 '!AQ155</f>
        <v>44.877373229901728</v>
      </c>
      <c r="AR155" s="11">
        <f>'Final Prices IND without CO2 '!AR155</f>
        <v>44.318300047539786</v>
      </c>
      <c r="AS155" s="11">
        <f>'Final Prices IND without CO2 '!AS155</f>
        <v>43.588257268592088</v>
      </c>
      <c r="AT155" s="11">
        <f>'Final Prices IND without CO2 '!AT155</f>
        <v>42.811501986141963</v>
      </c>
      <c r="AU155" s="11">
        <f>'Final Prices IND without CO2 '!AU155</f>
        <v>41.60811089528022</v>
      </c>
      <c r="AV155" s="11">
        <f>'Final Prices IND without CO2 '!AV155</f>
        <v>41.004548633457375</v>
      </c>
      <c r="AW155" s="11">
        <f>'Final Prices IND without CO2 '!AW155</f>
        <v>40.256282030455324</v>
      </c>
      <c r="AX155" s="11">
        <f>'Final Prices IND without CO2 '!AX155</f>
        <v>40.871938899679918</v>
      </c>
      <c r="AY155" s="11">
        <f>'Final Prices IND without CO2 '!AY155</f>
        <v>39.741189977678232</v>
      </c>
      <c r="AZ155" s="11">
        <f>'Final Prices IND without CO2 '!AZ155</f>
        <v>39.536478616615909</v>
      </c>
      <c r="BA155" s="11">
        <f>'Final Prices IND without CO2 '!BA155</f>
        <v>39.246718005639423</v>
      </c>
      <c r="BB155" s="11">
        <f>'Final Prices IND without CO2 '!BB155</f>
        <v>38.924145006204981</v>
      </c>
      <c r="BC155" s="11">
        <f>'Final Prices IND without CO2 '!BC155</f>
        <v>38.34707617346703</v>
      </c>
      <c r="BD155" s="11">
        <f>'Final Prices IND without CO2 '!BD155</f>
        <v>38.138953190271081</v>
      </c>
      <c r="BE155" s="11">
        <f>'Final Prices IND without CO2 '!BE155</f>
        <v>37.730266392981093</v>
      </c>
      <c r="BF155" s="11">
        <f>'Final Prices IND without CO2 '!BF155</f>
        <v>37.332003241337588</v>
      </c>
      <c r="BG155" s="11">
        <f>'Final Prices IND without CO2 '!BG155</f>
        <v>36.954160807786138</v>
      </c>
      <c r="BH155" s="11">
        <f>'Final Prices IND without CO2 '!BH155</f>
        <v>36.622657757079992</v>
      </c>
    </row>
    <row r="156" spans="1:60" x14ac:dyDescent="0.3">
      <c r="A156" s="9" t="s">
        <v>148</v>
      </c>
      <c r="B156" s="9" t="s">
        <v>119</v>
      </c>
      <c r="C156" s="9" t="s">
        <v>39</v>
      </c>
      <c r="D156" s="36" t="s">
        <v>78</v>
      </c>
      <c r="E156" s="36" t="s">
        <v>79</v>
      </c>
      <c r="F156" s="36" t="s">
        <v>90</v>
      </c>
      <c r="G156" s="36" t="s">
        <v>90</v>
      </c>
      <c r="H156" s="36" t="s">
        <v>80</v>
      </c>
      <c r="I156" s="9" t="s">
        <v>145</v>
      </c>
      <c r="J156" s="11">
        <f>'Final Prices IND without CO2 '!J156</f>
        <v>65.982573964575124</v>
      </c>
      <c r="K156" s="11">
        <f>'Final Prices IND without CO2 '!K156</f>
        <v>63.281608956936523</v>
      </c>
      <c r="L156" s="11">
        <f>'Final Prices IND without CO2 '!L156</f>
        <v>68.755786737175754</v>
      </c>
      <c r="M156" s="11">
        <f>'Final Prices IND without CO2 '!M156</f>
        <v>61.794199778356642</v>
      </c>
      <c r="N156" s="11">
        <f>'Final Prices IND without CO2 '!N156</f>
        <v>60.738578684168353</v>
      </c>
      <c r="O156" s="11">
        <f>'Final Prices IND without CO2 '!O156</f>
        <v>81.757171278416564</v>
      </c>
      <c r="P156" s="11">
        <f>'Final Prices IND without CO2 '!P156</f>
        <v>85.695768866646318</v>
      </c>
      <c r="Q156" s="11">
        <f>'Final Prices IND without CO2 '!Q156</f>
        <v>74.91810434175926</v>
      </c>
      <c r="R156" s="11">
        <f>'Final Prices IND without CO2 '!R156</f>
        <v>99.637862733397853</v>
      </c>
      <c r="S156" s="11">
        <f>'Final Prices IND without CO2 '!S156</f>
        <v>110.27091791098988</v>
      </c>
      <c r="T156" s="11">
        <f>'Final Prices IND without CO2 '!T156</f>
        <v>108.68253521407414</v>
      </c>
      <c r="U156" s="11">
        <f>'Final Prices IND without CO2 '!U156</f>
        <v>106.98920414602409</v>
      </c>
      <c r="V156" s="11">
        <f>'Final Prices IND without CO2 '!V156</f>
        <v>115.22690271197439</v>
      </c>
      <c r="W156" s="11">
        <f>'Final Prices IND without CO2 '!W156</f>
        <v>108.83260779517144</v>
      </c>
      <c r="X156" s="11">
        <f>'Final Prices IND without CO2 '!X156</f>
        <v>118.43293668048693</v>
      </c>
      <c r="Y156" s="11">
        <f>'Final Prices IND without CO2 '!Y156</f>
        <v>115.46326637056393</v>
      </c>
      <c r="Z156" s="11">
        <f>'Final Prices IND without CO2 '!Z156</f>
        <v>106.70832914023784</v>
      </c>
      <c r="AA156" s="11">
        <f>'Final Prices IND without CO2 '!AA156</f>
        <v>103.00780247116086</v>
      </c>
      <c r="AB156" s="11">
        <f>'Final Prices IND without CO2 '!AB156</f>
        <v>84.063139522566047</v>
      </c>
      <c r="AC156" s="11">
        <f>'Final Prices IND without CO2 '!AC156</f>
        <v>81.238554695533693</v>
      </c>
      <c r="AD156" s="11">
        <f>'Final Prices IND without CO2 '!AD156</f>
        <v>77.942621587394171</v>
      </c>
      <c r="AE156" s="11">
        <f>'Final Prices IND without CO2 '!AE156</f>
        <v>77.714208368137577</v>
      </c>
      <c r="AF156" s="11">
        <f>'Final Prices IND without CO2 '!AF156</f>
        <v>71.897076733915171</v>
      </c>
      <c r="AG156" s="11">
        <f>'Final Prices IND without CO2 '!AG156</f>
        <v>67.397120608760289</v>
      </c>
      <c r="AH156" s="11">
        <f>'Final Prices IND without CO2 '!AH156</f>
        <v>65.903353843969768</v>
      </c>
      <c r="AI156" s="11">
        <f>'Final Prices IND without CO2 '!AI156</f>
        <v>65.900433769405069</v>
      </c>
      <c r="AJ156" s="11">
        <f>'Final Prices IND without CO2 '!AJ156</f>
        <v>66.293746461405419</v>
      </c>
      <c r="AK156" s="11">
        <f>'Final Prices IND without CO2 '!AK156</f>
        <v>64.33338347930956</v>
      </c>
      <c r="AL156" s="11">
        <f>'Final Prices IND without CO2 '!AL156</f>
        <v>63.156459121746366</v>
      </c>
      <c r="AM156" s="11">
        <f>'Final Prices IND without CO2 '!AM156</f>
        <v>60.877980351240794</v>
      </c>
      <c r="AN156" s="11">
        <f>'Final Prices IND without CO2 '!AN156</f>
        <v>59.123633302571392</v>
      </c>
      <c r="AO156" s="11">
        <f>'Final Prices IND without CO2 '!AO156</f>
        <v>57.991512228159046</v>
      </c>
      <c r="AP156" s="11">
        <f>'Final Prices IND without CO2 '!AP156</f>
        <v>61.585333445395477</v>
      </c>
      <c r="AQ156" s="11">
        <f>'Final Prices IND without CO2 '!AQ156</f>
        <v>59.141164694773103</v>
      </c>
      <c r="AR156" s="11">
        <f>'Final Prices IND without CO2 '!AR156</f>
        <v>60.7959949921594</v>
      </c>
      <c r="AS156" s="11">
        <f>'Final Prices IND without CO2 '!AS156</f>
        <v>59.616294724497564</v>
      </c>
      <c r="AT156" s="11">
        <f>'Final Prices IND without CO2 '!AT156</f>
        <v>71.326904342226442</v>
      </c>
      <c r="AU156" s="11">
        <f>'Final Prices IND without CO2 '!AU156</f>
        <v>71.299891256094455</v>
      </c>
      <c r="AV156" s="11">
        <f>'Final Prices IND without CO2 '!AV156</f>
        <v>71.272148055201185</v>
      </c>
      <c r="AW156" s="11">
        <f>'Final Prices IND without CO2 '!AW156</f>
        <v>71.245308833443886</v>
      </c>
      <c r="AX156" s="11">
        <f>'Final Prices IND without CO2 '!AX156</f>
        <v>71.219084326671037</v>
      </c>
      <c r="AY156" s="11">
        <f>'Final Prices IND without CO2 '!AY156</f>
        <v>71.191600626598969</v>
      </c>
      <c r="AZ156" s="11">
        <f>'Final Prices IND without CO2 '!AZ156</f>
        <v>71.164713123345564</v>
      </c>
      <c r="BA156" s="11">
        <f>'Final Prices IND without CO2 '!BA156</f>
        <v>71.137997571885279</v>
      </c>
      <c r="BB156" s="11">
        <f>'Final Prices IND without CO2 '!BB156</f>
        <v>71.111042778456152</v>
      </c>
      <c r="BC156" s="11">
        <f>'Final Prices IND without CO2 '!BC156</f>
        <v>71.083981840048352</v>
      </c>
      <c r="BD156" s="11">
        <f>'Final Prices IND without CO2 '!BD156</f>
        <v>71.057194812669664</v>
      </c>
      <c r="BE156" s="11">
        <f>'Final Prices IND without CO2 '!BE156</f>
        <v>71.030270319324387</v>
      </c>
      <c r="BF156" s="11">
        <f>'Final Prices IND without CO2 '!BF156</f>
        <v>71.003306723204275</v>
      </c>
      <c r="BG156" s="11">
        <f>'Final Prices IND without CO2 '!BG156</f>
        <v>70.976404205372248</v>
      </c>
      <c r="BH156" s="11">
        <f>'Final Prices IND without CO2 '!BH156</f>
        <v>70.949518572478496</v>
      </c>
    </row>
    <row r="157" spans="1:60" x14ac:dyDescent="0.3">
      <c r="A157" s="9" t="s">
        <v>148</v>
      </c>
      <c r="B157" s="9" t="s">
        <v>119</v>
      </c>
      <c r="C157" s="9" t="s">
        <v>41</v>
      </c>
      <c r="D157" s="36" t="s">
        <v>78</v>
      </c>
      <c r="E157" s="36" t="s">
        <v>79</v>
      </c>
      <c r="F157" s="36" t="s">
        <v>90</v>
      </c>
      <c r="G157" s="36" t="s">
        <v>90</v>
      </c>
      <c r="H157" s="36" t="s">
        <v>80</v>
      </c>
      <c r="I157" s="9" t="s">
        <v>145</v>
      </c>
      <c r="J157" s="11">
        <f>'Final Prices IND without CO2 '!J157</f>
        <v>39.828121347439129</v>
      </c>
      <c r="K157" s="11">
        <f>'Final Prices IND without CO2 '!K157</f>
        <v>34.403410347621083</v>
      </c>
      <c r="L157" s="11">
        <f>'Final Prices IND without CO2 '!L157</f>
        <v>31.222643835444039</v>
      </c>
      <c r="M157" s="11">
        <f>'Final Prices IND without CO2 '!M157</f>
        <v>39.148193884163035</v>
      </c>
      <c r="N157" s="11">
        <f>'Final Prices IND without CO2 '!N157</f>
        <v>51.906963566598222</v>
      </c>
      <c r="O157" s="11">
        <f>'Final Prices IND without CO2 '!O157</f>
        <v>47.818888749672716</v>
      </c>
      <c r="P157" s="11">
        <f>'Final Prices IND without CO2 '!P157</f>
        <v>57.835973071241192</v>
      </c>
      <c r="Q157" s="11">
        <f>'Final Prices IND without CO2 '!Q157</f>
        <v>59.887951430118456</v>
      </c>
      <c r="R157" s="11">
        <f>'Final Prices IND without CO2 '!R157</f>
        <v>71.128563733471253</v>
      </c>
      <c r="S157" s="11">
        <f>'Final Prices IND without CO2 '!S157</f>
        <v>71.936588270082311</v>
      </c>
      <c r="T157" s="11">
        <f>'Final Prices IND without CO2 '!T157</f>
        <v>77.909863976815473</v>
      </c>
      <c r="U157" s="11">
        <f>'Final Prices IND without CO2 '!U157</f>
        <v>73.694252418227038</v>
      </c>
      <c r="V157" s="11">
        <f>'Final Prices IND without CO2 '!V157</f>
        <v>65.296298994076821</v>
      </c>
      <c r="W157" s="11">
        <f>'Final Prices IND without CO2 '!W157</f>
        <v>63.729296452521886</v>
      </c>
      <c r="X157" s="11">
        <f>'Final Prices IND without CO2 '!X157</f>
        <v>60.771016634869333</v>
      </c>
      <c r="Y157" s="11">
        <f>'Final Prices IND without CO2 '!Y157</f>
        <v>53.750568584940197</v>
      </c>
      <c r="Z157" s="11">
        <f>'Final Prices IND without CO2 '!Z157</f>
        <v>55.347575136495735</v>
      </c>
      <c r="AA157" s="11">
        <f>'Final Prices IND without CO2 '!AA157</f>
        <v>56.096432150613616</v>
      </c>
      <c r="AB157" s="11">
        <f>'Final Prices IND without CO2 '!AB157</f>
        <v>45.931668328770336</v>
      </c>
      <c r="AC157" s="11">
        <f>'Final Prices IND without CO2 '!AC157</f>
        <v>40.042154696186742</v>
      </c>
      <c r="AD157" s="11">
        <f>'Final Prices IND without CO2 '!AD157</f>
        <v>38.138162350671202</v>
      </c>
      <c r="AE157" s="11">
        <f>'Final Prices IND without CO2 '!AE157</f>
        <v>39.38874273715458</v>
      </c>
      <c r="AF157" s="11">
        <f>'Final Prices IND without CO2 '!AF157</f>
        <v>39.092292976208149</v>
      </c>
      <c r="AG157" s="11">
        <f>'Final Prices IND without CO2 '!AG157</f>
        <v>39.80170775013832</v>
      </c>
      <c r="AH157" s="11">
        <f>'Final Prices IND without CO2 '!AH157</f>
        <v>38.482737956286726</v>
      </c>
      <c r="AI157" s="11">
        <f>'Final Prices IND without CO2 '!AI157</f>
        <v>44.495054072809204</v>
      </c>
      <c r="AJ157" s="11">
        <f>'Final Prices IND without CO2 '!AJ157</f>
        <v>44.593425010615576</v>
      </c>
      <c r="AK157" s="11">
        <f>'Final Prices IND without CO2 '!AK157</f>
        <v>44.299088469590338</v>
      </c>
      <c r="AL157" s="11">
        <f>'Final Prices IND without CO2 '!AL157</f>
        <v>42.934225832989476</v>
      </c>
      <c r="AM157" s="11">
        <f>'Final Prices IND without CO2 '!AM157</f>
        <v>41.796551269656483</v>
      </c>
      <c r="AN157" s="11">
        <f>'Final Prices IND without CO2 '!AN157</f>
        <v>38.438429580695143</v>
      </c>
      <c r="AO157" s="11">
        <f>'Final Prices IND without CO2 '!AO157</f>
        <v>36.698076432309364</v>
      </c>
      <c r="AP157" s="11">
        <f>'Final Prices IND without CO2 '!AP157</f>
        <v>35.366997327757545</v>
      </c>
      <c r="AQ157" s="11">
        <f>'Final Prices IND without CO2 '!AQ157</f>
        <v>34.472467720855491</v>
      </c>
      <c r="AR157" s="11">
        <f>'Final Prices IND without CO2 '!AR157</f>
        <v>34.043016733743649</v>
      </c>
      <c r="AS157" s="11">
        <f>'Final Prices IND without CO2 '!AS157</f>
        <v>33.482235780651905</v>
      </c>
      <c r="AT157" s="11">
        <f>'Final Prices IND without CO2 '!AT157</f>
        <v>32.885572708058689</v>
      </c>
      <c r="AU157" s="11">
        <f>'Final Prices IND without CO2 '!AU157</f>
        <v>31.961190161808059</v>
      </c>
      <c r="AV157" s="11">
        <f>'Final Prices IND without CO2 '!AV157</f>
        <v>31.497564974085364</v>
      </c>
      <c r="AW157" s="11">
        <f>'Final Prices IND without CO2 '!AW157</f>
        <v>30.922785425682662</v>
      </c>
      <c r="AX157" s="11">
        <f>'Final Prices IND without CO2 '!AX157</f>
        <v>31.395701062762036</v>
      </c>
      <c r="AY157" s="11">
        <f>'Final Prices IND without CO2 '!AY157</f>
        <v>30.527118458463747</v>
      </c>
      <c r="AZ157" s="11">
        <f>'Final Prices IND without CO2 '!AZ157</f>
        <v>30.36986982115684</v>
      </c>
      <c r="BA157" s="11">
        <f>'Final Prices IND without CO2 '!BA157</f>
        <v>30.147290766507354</v>
      </c>
      <c r="BB157" s="11">
        <f>'Final Prices IND without CO2 '!BB157</f>
        <v>29.899506938927743</v>
      </c>
      <c r="BC157" s="11">
        <f>'Final Prices IND without CO2 '!BC157</f>
        <v>29.456232627676059</v>
      </c>
      <c r="BD157" s="11">
        <f>'Final Prices IND without CO2 '!BD157</f>
        <v>29.296363359405063</v>
      </c>
      <c r="BE157" s="11">
        <f>'Final Prices IND without CO2 '!BE157</f>
        <v>28.982431384034044</v>
      </c>
      <c r="BF157" s="11">
        <f>'Final Prices IND without CO2 '!BF157</f>
        <v>28.676506311969206</v>
      </c>
      <c r="BG157" s="11">
        <f>'Final Prices IND without CO2 '!BG157</f>
        <v>28.386267375134707</v>
      </c>
      <c r="BH157" s="11">
        <f>'Final Prices IND without CO2 '!BH157</f>
        <v>28.13162394588835</v>
      </c>
    </row>
    <row r="158" spans="1:60" x14ac:dyDescent="0.3">
      <c r="A158" s="9" t="s">
        <v>148</v>
      </c>
      <c r="B158" s="9" t="s">
        <v>119</v>
      </c>
      <c r="C158" s="9" t="s">
        <v>43</v>
      </c>
      <c r="D158" s="36" t="s">
        <v>78</v>
      </c>
      <c r="E158" s="36" t="s">
        <v>79</v>
      </c>
      <c r="F158" s="36" t="s">
        <v>90</v>
      </c>
      <c r="G158" s="36" t="s">
        <v>90</v>
      </c>
      <c r="H158" s="36" t="s">
        <v>80</v>
      </c>
      <c r="I158" s="9" t="s">
        <v>145</v>
      </c>
      <c r="J158" s="11">
        <f>'Final Prices IND without CO2 '!J158</f>
        <v>25.705696989300808</v>
      </c>
      <c r="K158" s="11">
        <f>'Final Prices IND without CO2 '!K158</f>
        <v>33.299556953726537</v>
      </c>
      <c r="L158" s="11">
        <f>'Final Prices IND without CO2 '!L158</f>
        <v>35.377503183529335</v>
      </c>
      <c r="M158" s="11">
        <f>'Final Prices IND without CO2 '!M158</f>
        <v>45.333134880004643</v>
      </c>
      <c r="N158" s="11">
        <f>'Final Prices IND without CO2 '!N158</f>
        <v>40.840360512957147</v>
      </c>
      <c r="O158" s="11">
        <f>'Final Prices IND without CO2 '!O158</f>
        <v>38.573722592599019</v>
      </c>
      <c r="P158" s="11">
        <f>'Final Prices IND without CO2 '!P158</f>
        <v>47.825560198642798</v>
      </c>
      <c r="Q158" s="11">
        <f>'Final Prices IND without CO2 '!Q158</f>
        <v>37.699342528764568</v>
      </c>
      <c r="R158" s="11">
        <f>'Final Prices IND without CO2 '!R158</f>
        <v>46.271751716927646</v>
      </c>
      <c r="S158" s="11">
        <f>'Final Prices IND without CO2 '!S158</f>
        <v>46.564560036291617</v>
      </c>
      <c r="T158" s="11">
        <f>'Final Prices IND without CO2 '!T158</f>
        <v>54.898425525453668</v>
      </c>
      <c r="U158" s="11">
        <f>'Final Prices IND without CO2 '!U158</f>
        <v>48.457833204249418</v>
      </c>
      <c r="V158" s="11">
        <f>'Final Prices IND without CO2 '!V158</f>
        <v>40.417677818236008</v>
      </c>
      <c r="W158" s="11">
        <f>'Final Prices IND without CO2 '!W158</f>
        <v>47.740153394570463</v>
      </c>
      <c r="X158" s="11">
        <f>'Final Prices IND without CO2 '!X158</f>
        <v>39.875084145700946</v>
      </c>
      <c r="Y158" s="11">
        <f>'Final Prices IND without CO2 '!Y158</f>
        <v>32.327355237211378</v>
      </c>
      <c r="Z158" s="11">
        <f>'Final Prices IND without CO2 '!Z158</f>
        <v>39.023852784067138</v>
      </c>
      <c r="AA158" s="11">
        <f>'Final Prices IND without CO2 '!AA158</f>
        <v>40.400482640050662</v>
      </c>
      <c r="AB158" s="11">
        <f>'Final Prices IND without CO2 '!AB158</f>
        <v>33.079850140250898</v>
      </c>
      <c r="AC158" s="11">
        <f>'Final Prices IND without CO2 '!AC158</f>
        <v>28.838240038690589</v>
      </c>
      <c r="AD158" s="11">
        <f>'Final Prices IND without CO2 '!AD158</f>
        <v>27.466990446644143</v>
      </c>
      <c r="AE158" s="11">
        <f>'Final Prices IND without CO2 '!AE158</f>
        <v>28.367654700271849</v>
      </c>
      <c r="AF158" s="11">
        <f>'Final Prices IND without CO2 '!AF158</f>
        <v>28.154152469174388</v>
      </c>
      <c r="AG158" s="11">
        <f>'Final Prices IND without CO2 '!AG158</f>
        <v>28.665070867367881</v>
      </c>
      <c r="AH158" s="11">
        <f>'Final Prices IND without CO2 '!AH158</f>
        <v>27.715152767118976</v>
      </c>
      <c r="AI158" s="11">
        <f>'Final Prices IND without CO2 '!AI158</f>
        <v>32.045204850287085</v>
      </c>
      <c r="AJ158" s="11">
        <f>'Final Prices IND without CO2 '!AJ158</f>
        <v>32.116051305449538</v>
      </c>
      <c r="AK158" s="11">
        <f>'Final Prices IND without CO2 '!AK158</f>
        <v>31.904071009018288</v>
      </c>
      <c r="AL158" s="11">
        <f>'Final Prices IND without CO2 '!AL158</f>
        <v>30.921101020695357</v>
      </c>
      <c r="AM158" s="11">
        <f>'Final Prices IND without CO2 '!AM158</f>
        <v>30.101751203178324</v>
      </c>
      <c r="AN158" s="11">
        <f>'Final Prices IND without CO2 '!AN158</f>
        <v>27.683242007552479</v>
      </c>
      <c r="AO158" s="11">
        <f>'Final Prices IND without CO2 '!AO158</f>
        <v>26.429844875803735</v>
      </c>
      <c r="AP158" s="11">
        <f>'Final Prices IND without CO2 '!AP158</f>
        <v>25.471205686209721</v>
      </c>
      <c r="AQ158" s="11">
        <f>'Final Prices IND without CO2 '!AQ158</f>
        <v>24.82696813902264</v>
      </c>
      <c r="AR158" s="11">
        <f>'Final Prices IND without CO2 '!AR158</f>
        <v>24.517678822672156</v>
      </c>
      <c r="AS158" s="11">
        <f>'Final Prices IND without CO2 '!AS158</f>
        <v>24.113806057655207</v>
      </c>
      <c r="AT158" s="11">
        <f>'Final Prices IND without CO2 '!AT158</f>
        <v>23.684091097503366</v>
      </c>
      <c r="AU158" s="11">
        <f>'Final Prices IND without CO2 '!AU158</f>
        <v>23.018353552693114</v>
      </c>
      <c r="AV158" s="11">
        <f>'Final Prices IND without CO2 '!AV158</f>
        <v>22.684452079284057</v>
      </c>
      <c r="AW158" s="11">
        <f>'Final Prices IND without CO2 '!AW158</f>
        <v>22.270497567796546</v>
      </c>
      <c r="AX158" s="11">
        <f>'Final Prices IND without CO2 '!AX158</f>
        <v>22.611089995042828</v>
      </c>
      <c r="AY158" s="11">
        <f>'Final Prices IND without CO2 '!AY158</f>
        <v>21.985539401518736</v>
      </c>
      <c r="AZ158" s="11">
        <f>'Final Prices IND without CO2 '!AZ158</f>
        <v>21.872289403290097</v>
      </c>
      <c r="BA158" s="11">
        <f>'Final Prices IND without CO2 '!BA158</f>
        <v>21.711988633906742</v>
      </c>
      <c r="BB158" s="11">
        <f>'Final Prices IND without CO2 '!BB158</f>
        <v>21.533535462451312</v>
      </c>
      <c r="BC158" s="11">
        <f>'Final Prices IND without CO2 '!BC158</f>
        <v>21.214290629403479</v>
      </c>
      <c r="BD158" s="11">
        <f>'Final Prices IND without CO2 '!BD158</f>
        <v>21.099153260593312</v>
      </c>
      <c r="BE158" s="11">
        <f>'Final Prices IND without CO2 '!BE158</f>
        <v>20.873060390959893</v>
      </c>
      <c r="BF158" s="11">
        <f>'Final Prices IND without CO2 '!BF158</f>
        <v>20.652734069137466</v>
      </c>
      <c r="BG158" s="11">
        <f>'Final Prices IND without CO2 '!BG158</f>
        <v>20.443704854987686</v>
      </c>
      <c r="BH158" s="11">
        <f>'Final Prices IND without CO2 '!BH158</f>
        <v>20.260311418930144</v>
      </c>
    </row>
    <row r="159" spans="1:60" x14ac:dyDescent="0.3">
      <c r="A159" s="9" t="s">
        <v>148</v>
      </c>
      <c r="B159" s="9" t="s">
        <v>119</v>
      </c>
      <c r="C159" s="9" t="s">
        <v>45</v>
      </c>
      <c r="D159" s="36" t="s">
        <v>78</v>
      </c>
      <c r="E159" s="36" t="s">
        <v>79</v>
      </c>
      <c r="F159" s="36" t="s">
        <v>90</v>
      </c>
      <c r="G159" s="36" t="s">
        <v>90</v>
      </c>
      <c r="H159" s="36" t="s">
        <v>80</v>
      </c>
      <c r="I159" s="9" t="s">
        <v>145</v>
      </c>
      <c r="J159" s="11">
        <f>'Final Prices IND without CO2 '!J159</f>
        <v>118.59439099867231</v>
      </c>
      <c r="K159" s="11">
        <f>'Final Prices IND without CO2 '!K159</f>
        <v>114.71366516594415</v>
      </c>
      <c r="L159" s="11">
        <f>'Final Prices IND without CO2 '!L159</f>
        <v>109.7781149606239</v>
      </c>
      <c r="M159" s="11">
        <f>'Final Prices IND without CO2 '!M159</f>
        <v>105.30320992080466</v>
      </c>
      <c r="N159" s="11">
        <f>'Final Prices IND without CO2 '!N159</f>
        <v>102.39292601293423</v>
      </c>
      <c r="O159" s="11">
        <f>'Final Prices IND without CO2 '!O159</f>
        <v>97.891755425988691</v>
      </c>
      <c r="P159" s="11">
        <f>'Final Prices IND without CO2 '!P159</f>
        <v>97.059120071720301</v>
      </c>
      <c r="Q159" s="11">
        <f>'Final Prices IND without CO2 '!Q159</f>
        <v>96.161643836779447</v>
      </c>
      <c r="R159" s="11">
        <f>'Final Prices IND without CO2 '!R159</f>
        <v>95.005539514468325</v>
      </c>
      <c r="S159" s="11">
        <f>'Final Prices IND without CO2 '!S159</f>
        <v>95.464328581305736</v>
      </c>
      <c r="T159" s="11">
        <f>'Final Prices IND without CO2 '!T159</f>
        <v>109.1717397844838</v>
      </c>
      <c r="U159" s="11">
        <f>'Final Prices IND without CO2 '!U159</f>
        <v>108.9197568805365</v>
      </c>
      <c r="V159" s="11">
        <f>'Final Prices IND without CO2 '!V159</f>
        <v>114.4602289017225</v>
      </c>
      <c r="W159" s="11">
        <f>'Final Prices IND without CO2 '!W159</f>
        <v>115.43760493102154</v>
      </c>
      <c r="X159" s="11">
        <f>'Final Prices IND without CO2 '!X159</f>
        <v>110.68438139866969</v>
      </c>
      <c r="Y159" s="11">
        <f>'Final Prices IND without CO2 '!Y159</f>
        <v>111.96516827318933</v>
      </c>
      <c r="Z159" s="11">
        <f>'Final Prices IND without CO2 '!Z159</f>
        <v>125.55604799895042</v>
      </c>
      <c r="AA159" s="11">
        <f>'Final Prices IND without CO2 '!AA159</f>
        <v>115.82694789125703</v>
      </c>
      <c r="AB159" s="11">
        <f>'Final Prices IND without CO2 '!AB159</f>
        <v>93.482460034140573</v>
      </c>
      <c r="AC159" s="11">
        <f>'Final Prices IND without CO2 '!AC159</f>
        <v>81.915272382987922</v>
      </c>
      <c r="AD159" s="11">
        <f>'Final Prices IND without CO2 '!AD159</f>
        <v>78.593826037726899</v>
      </c>
      <c r="AE159" s="11">
        <f>'Final Prices IND without CO2 '!AE159</f>
        <v>88.307309156000656</v>
      </c>
      <c r="AF159" s="11">
        <f>'Final Prices IND without CO2 '!AF159</f>
        <v>87.642685741544085</v>
      </c>
      <c r="AG159" s="11">
        <f>'Final Prices IND without CO2 '!AG159</f>
        <v>89.233153103737735</v>
      </c>
      <c r="AH159" s="11">
        <f>'Final Prices IND without CO2 '!AH159</f>
        <v>86.276098238332992</v>
      </c>
      <c r="AI159" s="11">
        <f>'Final Prices IND without CO2 '!AI159</f>
        <v>99.789056971876363</v>
      </c>
      <c r="AJ159" s="11">
        <f>'Final Prices IND without CO2 '!AJ159</f>
        <v>100.10819624604565</v>
      </c>
      <c r="AK159" s="11">
        <f>'Final Prices IND without CO2 '!AK159</f>
        <v>99.413424018690691</v>
      </c>
      <c r="AL159" s="11">
        <f>'Final Prices IND without CO2 '!AL159</f>
        <v>96.415443913130702</v>
      </c>
      <c r="AM159" s="11">
        <f>'Final Prices IND without CO2 '!AM159</f>
        <v>93.83062743850445</v>
      </c>
      <c r="AN159" s="11">
        <f>'Final Prices IND without CO2 '!AN159</f>
        <v>86.176761393598554</v>
      </c>
      <c r="AO159" s="11">
        <f>'Final Prices IND without CO2 '!AO159</f>
        <v>82.305137542051341</v>
      </c>
      <c r="AP159" s="11">
        <f>'Final Prices IND without CO2 '!AP159</f>
        <v>79.320383050233914</v>
      </c>
      <c r="AQ159" s="11">
        <f>'Final Prices IND without CO2 '!AQ159</f>
        <v>77.285301658647171</v>
      </c>
      <c r="AR159" s="11">
        <f>'Final Prices IND without CO2 '!AR159</f>
        <v>76.322497099504375</v>
      </c>
      <c r="AS159" s="11">
        <f>'Final Prices IND without CO2 '!AS159</f>
        <v>75.065258265456563</v>
      </c>
      <c r="AT159" s="11">
        <f>'Final Prices IND without CO2 '!AT159</f>
        <v>73.755063545018984</v>
      </c>
      <c r="AU159" s="11">
        <f>'Final Prices IND without CO2 '!AU159</f>
        <v>71.682149715340358</v>
      </c>
      <c r="AV159" s="11">
        <f>'Final Prices IND without CO2 '!AV159</f>
        <v>70.695232181166844</v>
      </c>
      <c r="AW159" s="11">
        <f>'Final Prices IND without CO2 '!AW159</f>
        <v>69.379144761885613</v>
      </c>
      <c r="AX159" s="11">
        <f>'Final Prices IND without CO2 '!AX159</f>
        <v>70.463985775475933</v>
      </c>
      <c r="AY159" s="11">
        <f>'Final Prices IND without CO2 '!AY159</f>
        <v>68.529567048015451</v>
      </c>
      <c r="AZ159" s="11">
        <f>'Final Prices IND without CO2 '!AZ159</f>
        <v>68.189092374274651</v>
      </c>
      <c r="BA159" s="11">
        <f>'Final Prices IND without CO2 '!BA159</f>
        <v>67.692847229867311</v>
      </c>
      <c r="BB159" s="11">
        <f>'Final Prices IND without CO2 '!BB159</f>
        <v>67.156680898332297</v>
      </c>
      <c r="BC159" s="11">
        <f>'Final Prices IND without CO2 '!BC159</f>
        <v>66.171035793462579</v>
      </c>
      <c r="BD159" s="11">
        <f>'Final Prices IND without CO2 '!BD159</f>
        <v>65.823002473276119</v>
      </c>
      <c r="BE159" s="11">
        <f>'Final Prices IND without CO2 '!BE159</f>
        <v>65.130334382322189</v>
      </c>
      <c r="BF159" s="11">
        <f>'Final Prices IND without CO2 '!BF159</f>
        <v>64.457168919408105</v>
      </c>
      <c r="BG159" s="11">
        <f>'Final Prices IND without CO2 '!BG159</f>
        <v>63.815726882663512</v>
      </c>
      <c r="BH159" s="11">
        <f>'Final Prices IND without CO2 '!BH159</f>
        <v>63.256518277586792</v>
      </c>
    </row>
    <row r="160" spans="1:60" x14ac:dyDescent="0.3">
      <c r="A160" s="9" t="s">
        <v>148</v>
      </c>
      <c r="B160" s="9" t="s">
        <v>119</v>
      </c>
      <c r="C160" s="9" t="s">
        <v>47</v>
      </c>
      <c r="D160" s="36" t="s">
        <v>78</v>
      </c>
      <c r="E160" s="36" t="s">
        <v>79</v>
      </c>
      <c r="F160" s="36" t="s">
        <v>90</v>
      </c>
      <c r="G160" s="36" t="s">
        <v>90</v>
      </c>
      <c r="H160" s="36" t="s">
        <v>80</v>
      </c>
      <c r="I160" s="9" t="s">
        <v>145</v>
      </c>
      <c r="J160" s="11">
        <f>'Final Prices IND without CO2 '!J160</f>
        <v>70.375863194290559</v>
      </c>
      <c r="K160" s="11">
        <f>'Final Prices IND without CO2 '!K160</f>
        <v>67.047536838357985</v>
      </c>
      <c r="L160" s="11">
        <f>'Final Prices IND without CO2 '!L160</f>
        <v>64.902683504842116</v>
      </c>
      <c r="M160" s="11">
        <f>'Final Prices IND without CO2 '!M160</f>
        <v>61.99436951300617</v>
      </c>
      <c r="N160" s="11">
        <f>'Final Prices IND without CO2 '!N160</f>
        <v>66.467330902338063</v>
      </c>
      <c r="O160" s="11">
        <f>'Final Prices IND without CO2 '!O160</f>
        <v>85.35197912031019</v>
      </c>
      <c r="P160" s="11">
        <f>'Final Prices IND without CO2 '!P160</f>
        <v>111.0327325950234</v>
      </c>
      <c r="Q160" s="11">
        <f>'Final Prices IND without CO2 '!Q160</f>
        <v>110.90651788589915</v>
      </c>
      <c r="R160" s="11">
        <f>'Final Prices IND without CO2 '!R160</f>
        <v>131.44811063396904</v>
      </c>
      <c r="S160" s="11">
        <f>'Final Prices IND without CO2 '!S160</f>
        <v>139.0249242583098</v>
      </c>
      <c r="T160" s="11">
        <f>'Final Prices IND without CO2 '!T160</f>
        <v>122.51745689336801</v>
      </c>
      <c r="U160" s="11">
        <f>'Final Prices IND without CO2 '!U160</f>
        <v>120.90634574300564</v>
      </c>
      <c r="V160" s="11">
        <f>'Final Prices IND without CO2 '!V160</f>
        <v>123.20667360514445</v>
      </c>
      <c r="W160" s="11">
        <f>'Final Prices IND without CO2 '!W160</f>
        <v>126.17637018061457</v>
      </c>
      <c r="X160" s="11">
        <f>'Final Prices IND without CO2 '!X160</f>
        <v>131.08161869973344</v>
      </c>
      <c r="Y160" s="11">
        <f>'Final Prices IND without CO2 '!Y160</f>
        <v>132.73042091022202</v>
      </c>
      <c r="Z160" s="11">
        <f>'Final Prices IND without CO2 '!Z160</f>
        <v>128.86257395076814</v>
      </c>
      <c r="AA160" s="11">
        <f>'Final Prices IND without CO2 '!AA160</f>
        <v>129.20259021350049</v>
      </c>
      <c r="AB160" s="11">
        <f>'Final Prices IND without CO2 '!AB160</f>
        <v>102.37312436777292</v>
      </c>
      <c r="AC160" s="11">
        <f>'Final Prices IND without CO2 '!AC160</f>
        <v>98.035615244148147</v>
      </c>
      <c r="AD160" s="11">
        <f>'Final Prices IND without CO2 '!AD160</f>
        <v>97.915952029185917</v>
      </c>
      <c r="AE160" s="11">
        <f>'Final Prices IND without CO2 '!AE160</f>
        <v>83.988131469753853</v>
      </c>
      <c r="AF160" s="11">
        <f>'Final Prices IND without CO2 '!AF160</f>
        <v>82.941179501626806</v>
      </c>
      <c r="AG160" s="11">
        <f>'Final Prices IND without CO2 '!AG160</f>
        <v>84.542938569505026</v>
      </c>
      <c r="AH160" s="11">
        <f>'Final Prices IND without CO2 '!AH160</f>
        <v>82.687853241515043</v>
      </c>
      <c r="AI160" s="11">
        <f>'Final Prices IND without CO2 '!AI160</f>
        <v>98.038693226090786</v>
      </c>
      <c r="AJ160" s="11">
        <f>'Final Prices IND without CO2 '!AJ160</f>
        <v>101.5009996720166</v>
      </c>
      <c r="AK160" s="11">
        <f>'Final Prices IND without CO2 '!AK160</f>
        <v>101.83172865507959</v>
      </c>
      <c r="AL160" s="11">
        <f>'Final Prices IND without CO2 '!AL160</f>
        <v>101.19157285326133</v>
      </c>
      <c r="AM160" s="11">
        <f>'Final Prices IND without CO2 '!AM160</f>
        <v>100.79626459421208</v>
      </c>
      <c r="AN160" s="11">
        <f>'Final Prices IND without CO2 '!AN160</f>
        <v>88.510028213465148</v>
      </c>
      <c r="AO160" s="11">
        <f>'Final Prices IND without CO2 '!AO160</f>
        <v>84.291571676005432</v>
      </c>
      <c r="AP160" s="11">
        <f>'Final Prices IND without CO2 '!AP160</f>
        <v>81.254866071486944</v>
      </c>
      <c r="AQ160" s="11">
        <f>'Final Prices IND without CO2 '!AQ160</f>
        <v>78.677953890465517</v>
      </c>
      <c r="AR160" s="11">
        <f>'Final Prices IND without CO2 '!AR160</f>
        <v>76.566054949936415</v>
      </c>
      <c r="AS160" s="11">
        <f>'Final Prices IND without CO2 '!AS160</f>
        <v>77.496055784732363</v>
      </c>
      <c r="AT160" s="11">
        <f>'Final Prices IND without CO2 '!AT160</f>
        <v>76.755454589488693</v>
      </c>
      <c r="AU160" s="11">
        <f>'Final Prices IND without CO2 '!AU160</f>
        <v>72.906960841116216</v>
      </c>
      <c r="AV160" s="11">
        <f>'Final Prices IND without CO2 '!AV160</f>
        <v>72.174829376950058</v>
      </c>
      <c r="AW160" s="11">
        <f>'Final Prices IND without CO2 '!AW160</f>
        <v>70.80907287375841</v>
      </c>
      <c r="AX160" s="11">
        <f>'Final Prices IND without CO2 '!AX160</f>
        <v>70.832564317459699</v>
      </c>
      <c r="AY160" s="11">
        <f>'Final Prices IND without CO2 '!AY160</f>
        <v>68.512675846330239</v>
      </c>
      <c r="AZ160" s="11">
        <f>'Final Prices IND without CO2 '!AZ160</f>
        <v>68.007970136404765</v>
      </c>
      <c r="BA160" s="11">
        <f>'Final Prices IND without CO2 '!BA160</f>
        <v>66.878387857625057</v>
      </c>
      <c r="BB160" s="11">
        <f>'Final Prices IND without CO2 '!BB160</f>
        <v>65.802344942318996</v>
      </c>
      <c r="BC160" s="11">
        <f>'Final Prices IND without CO2 '!BC160</f>
        <v>64.498370598331803</v>
      </c>
      <c r="BD160" s="11">
        <f>'Final Prices IND without CO2 '!BD160</f>
        <v>63.669679169177016</v>
      </c>
      <c r="BE160" s="11">
        <f>'Final Prices IND without CO2 '!BE160</f>
        <v>62.454370782646947</v>
      </c>
      <c r="BF160" s="11">
        <f>'Final Prices IND without CO2 '!BF160</f>
        <v>61.366420693090731</v>
      </c>
      <c r="BG160" s="11">
        <f>'Final Prices IND without CO2 '!BG160</f>
        <v>60.283482742871001</v>
      </c>
      <c r="BH160" s="11">
        <f>'Final Prices IND without CO2 '!BH160</f>
        <v>59.23455454112127</v>
      </c>
    </row>
    <row r="161" spans="1:60" x14ac:dyDescent="0.3">
      <c r="A161" s="9" t="s">
        <v>148</v>
      </c>
      <c r="B161" s="9" t="s">
        <v>119</v>
      </c>
      <c r="C161" s="9" t="s">
        <v>49</v>
      </c>
      <c r="D161" s="36" t="s">
        <v>78</v>
      </c>
      <c r="E161" s="36" t="s">
        <v>79</v>
      </c>
      <c r="F161" s="36" t="s">
        <v>90</v>
      </c>
      <c r="G161" s="36" t="s">
        <v>90</v>
      </c>
      <c r="H161" s="36" t="s">
        <v>80</v>
      </c>
      <c r="I161" s="9" t="s">
        <v>145</v>
      </c>
      <c r="J161" s="11">
        <f>'Final Prices IND without CO2 '!J161</f>
        <v>83.209656034500838</v>
      </c>
      <c r="K161" s="11">
        <f>'Final Prices IND without CO2 '!K161</f>
        <v>86.456550439159528</v>
      </c>
      <c r="L161" s="11">
        <f>'Final Prices IND without CO2 '!L161</f>
        <v>93.356308300043352</v>
      </c>
      <c r="M161" s="11">
        <f>'Final Prices IND without CO2 '!M161</f>
        <v>100.30907879021039</v>
      </c>
      <c r="N161" s="11">
        <f>'Final Prices IND without CO2 '!N161</f>
        <v>94.546645385442389</v>
      </c>
      <c r="O161" s="11">
        <f>'Final Prices IND without CO2 '!O161</f>
        <v>89.954657291716501</v>
      </c>
      <c r="P161" s="11">
        <f>'Final Prices IND without CO2 '!P161</f>
        <v>91.302955377533138</v>
      </c>
      <c r="Q161" s="11">
        <f>'Final Prices IND without CO2 '!Q161</f>
        <v>85.705460853535925</v>
      </c>
      <c r="R161" s="11">
        <f>'Final Prices IND without CO2 '!R161</f>
        <v>105.74447986770882</v>
      </c>
      <c r="S161" s="11">
        <f>'Final Prices IND without CO2 '!S161</f>
        <v>94.631281733465713</v>
      </c>
      <c r="T161" s="11">
        <f>'Final Prices IND without CO2 '!T161</f>
        <v>99.008513958704626</v>
      </c>
      <c r="U161" s="11">
        <f>'Final Prices IND without CO2 '!U161</f>
        <v>96.861121622299891</v>
      </c>
      <c r="V161" s="11">
        <f>'Final Prices IND without CO2 '!V161</f>
        <v>96.428589347406401</v>
      </c>
      <c r="W161" s="11">
        <f>'Final Prices IND without CO2 '!W161</f>
        <v>99.070421853281317</v>
      </c>
      <c r="X161" s="11">
        <f>'Final Prices IND without CO2 '!X161</f>
        <v>92.873363685032103</v>
      </c>
      <c r="Y161" s="11">
        <f>'Final Prices IND without CO2 '!Y161</f>
        <v>87.649706693283477</v>
      </c>
      <c r="Z161" s="11">
        <f>'Final Prices IND without CO2 '!Z161</f>
        <v>89.679963444687303</v>
      </c>
      <c r="AA161" s="11">
        <f>'Final Prices IND without CO2 '!AA161</f>
        <v>76.448501465802494</v>
      </c>
      <c r="AB161" s="11">
        <f>'Final Prices IND without CO2 '!AB161</f>
        <v>62.5959099168902</v>
      </c>
      <c r="AC161" s="11">
        <f>'Final Prices IND without CO2 '!AC161</f>
        <v>54.569650949750063</v>
      </c>
      <c r="AD161" s="11">
        <f>'Final Prices IND without CO2 '!AD161</f>
        <v>51.974880551051378</v>
      </c>
      <c r="AE161" s="11">
        <f>'Final Prices IND without CO2 '!AE161</f>
        <v>53.67917782707935</v>
      </c>
      <c r="AF161" s="11">
        <f>'Final Prices IND without CO2 '!AF161</f>
        <v>53.275174593444071</v>
      </c>
      <c r="AG161" s="11">
        <f>'Final Prices IND without CO2 '!AG161</f>
        <v>54.241968635515242</v>
      </c>
      <c r="AH161" s="11">
        <f>'Final Prices IND without CO2 '!AH161</f>
        <v>52.444469929218108</v>
      </c>
      <c r="AI161" s="11">
        <f>'Final Prices IND without CO2 '!AI161</f>
        <v>60.638084742594593</v>
      </c>
      <c r="AJ161" s="11">
        <f>'Final Prices IND without CO2 '!AJ161</f>
        <v>60.772145154188891</v>
      </c>
      <c r="AK161" s="11">
        <f>'Final Prices IND without CO2 '!AK161</f>
        <v>60.371021827350702</v>
      </c>
      <c r="AL161" s="11">
        <f>'Final Prices IND without CO2 '!AL161</f>
        <v>58.510980122832805</v>
      </c>
      <c r="AM161" s="11">
        <f>'Final Prices IND without CO2 '!AM161</f>
        <v>56.960551473662164</v>
      </c>
      <c r="AN161" s="11">
        <f>'Final Prices IND without CO2 '!AN161</f>
        <v>52.38408625085394</v>
      </c>
      <c r="AO161" s="11">
        <f>'Final Prices IND without CO2 '!AO161</f>
        <v>50.012324177676732</v>
      </c>
      <c r="AP161" s="11">
        <f>'Final Prices IND without CO2 '!AP161</f>
        <v>48.19832284150948</v>
      </c>
      <c r="AQ161" s="11">
        <f>'Final Prices IND without CO2 '!AQ161</f>
        <v>46.979253368769271</v>
      </c>
      <c r="AR161" s="11">
        <f>'Final Prices IND without CO2 '!AR161</f>
        <v>46.39399539140696</v>
      </c>
      <c r="AS161" s="11">
        <f>'Final Prices IND without CO2 '!AS161</f>
        <v>45.629760272151529</v>
      </c>
      <c r="AT161" s="11">
        <f>'Final Prices IND without CO2 '!AT161</f>
        <v>44.816624818950807</v>
      </c>
      <c r="AU161" s="11">
        <f>'Final Prices IND without CO2 '!AU161</f>
        <v>43.556871609472751</v>
      </c>
      <c r="AV161" s="11">
        <f>'Final Prices IND without CO2 '!AV161</f>
        <v>42.925040858667792</v>
      </c>
      <c r="AW161" s="11">
        <f>'Final Prices IND without CO2 '!AW161</f>
        <v>42.141728382918892</v>
      </c>
      <c r="AX161" s="11">
        <f>'Final Prices IND without CO2 '!AX161</f>
        <v>42.786220205097429</v>
      </c>
      <c r="AY161" s="11">
        <f>'Final Prices IND without CO2 '!AY161</f>
        <v>41.602511438743477</v>
      </c>
      <c r="AZ161" s="11">
        <f>'Final Prices IND without CO2 '!AZ161</f>
        <v>41.388212200471457</v>
      </c>
      <c r="BA161" s="11">
        <f>'Final Prices IND without CO2 '!BA161</f>
        <v>41.084880339009374</v>
      </c>
      <c r="BB161" s="11">
        <f>'Final Prices IND without CO2 '!BB161</f>
        <v>40.747199285514625</v>
      </c>
      <c r="BC161" s="11">
        <f>'Final Prices IND without CO2 '!BC161</f>
        <v>40.143102812097368</v>
      </c>
      <c r="BD161" s="11">
        <f>'Final Prices IND without CO2 '!BD161</f>
        <v>39.925232164692488</v>
      </c>
      <c r="BE161" s="11">
        <f>'Final Prices IND without CO2 '!BE161</f>
        <v>39.497404080816068</v>
      </c>
      <c r="BF161" s="11">
        <f>'Final Prices IND without CO2 '!BF161</f>
        <v>39.080487845263406</v>
      </c>
      <c r="BG161" s="11">
        <f>'Final Prices IND without CO2 '!BG161</f>
        <v>38.684948754141601</v>
      </c>
      <c r="BH161" s="11">
        <f>'Final Prices IND without CO2 '!BH161</f>
        <v>38.337919400799933</v>
      </c>
    </row>
    <row r="162" spans="1:60" x14ac:dyDescent="0.3">
      <c r="A162" s="9" t="s">
        <v>148</v>
      </c>
      <c r="B162" s="9" t="s">
        <v>119</v>
      </c>
      <c r="C162" s="9" t="s">
        <v>97</v>
      </c>
      <c r="D162" s="36" t="s">
        <v>78</v>
      </c>
      <c r="E162" s="36" t="s">
        <v>79</v>
      </c>
      <c r="F162" s="36" t="s">
        <v>90</v>
      </c>
      <c r="G162" s="36" t="s">
        <v>90</v>
      </c>
      <c r="H162" s="36" t="s">
        <v>80</v>
      </c>
      <c r="I162" s="9" t="s">
        <v>145</v>
      </c>
      <c r="J162" s="11">
        <f>'Final Prices IND without CO2 '!J162</f>
        <v>54.037283297370863</v>
      </c>
      <c r="K162" s="11">
        <f>'Final Prices IND without CO2 '!K162</f>
        <v>53.565440253611676</v>
      </c>
      <c r="L162" s="11">
        <f>'Final Prices IND without CO2 '!L162</f>
        <v>56.08431497820601</v>
      </c>
      <c r="M162" s="11">
        <f>'Final Prices IND without CO2 '!M162</f>
        <v>71.060413393860884</v>
      </c>
      <c r="N162" s="11">
        <f>'Final Prices IND without CO2 '!N162</f>
        <v>71.050187340846392</v>
      </c>
      <c r="O162" s="11">
        <f>'Final Prices IND without CO2 '!O162</f>
        <v>68.7894153926798</v>
      </c>
      <c r="P162" s="11">
        <f>'Final Prices IND without CO2 '!P162</f>
        <v>70.544873234865918</v>
      </c>
      <c r="Q162" s="11">
        <f>'Final Prices IND without CO2 '!Q162</f>
        <v>67.36184788563601</v>
      </c>
      <c r="R162" s="11">
        <f>'Final Prices IND without CO2 '!R162</f>
        <v>69.847636776033596</v>
      </c>
      <c r="S162" s="11">
        <f>'Final Prices IND without CO2 '!S162</f>
        <v>74.041552992695699</v>
      </c>
      <c r="T162" s="11">
        <f>'Final Prices IND without CO2 '!T162</f>
        <v>74.636397593647345</v>
      </c>
      <c r="U162" s="11">
        <f>'Final Prices IND without CO2 '!U162</f>
        <v>78.180153967109831</v>
      </c>
      <c r="V162" s="11">
        <f>'Final Prices IND without CO2 '!V162</f>
        <v>75.041429840699607</v>
      </c>
      <c r="W162" s="11">
        <f>'Final Prices IND without CO2 '!W162</f>
        <v>73.400463518437022</v>
      </c>
      <c r="X162" s="11">
        <f>'Final Prices IND without CO2 '!X162</f>
        <v>71.079517201804094</v>
      </c>
      <c r="Y162" s="11">
        <f>'Final Prices IND without CO2 '!Y162</f>
        <v>68.544856883386842</v>
      </c>
      <c r="Z162" s="11">
        <f>'Final Prices IND without CO2 '!Z162</f>
        <v>66.864159543504542</v>
      </c>
      <c r="AA162" s="11">
        <f>'Final Prices IND without CO2 '!AA162</f>
        <v>64.958471526938382</v>
      </c>
      <c r="AB162" s="11">
        <f>'Final Prices IND without CO2 '!AB162</f>
        <v>53.187891902080061</v>
      </c>
      <c r="AC162" s="11">
        <f>'Final Prices IND without CO2 '!AC162</f>
        <v>46.367960777360359</v>
      </c>
      <c r="AD162" s="11">
        <f>'Final Prices IND without CO2 '!AD162</f>
        <v>44.163178265852146</v>
      </c>
      <c r="AE162" s="11">
        <f>'Final Prices IND without CO2 '!AE162</f>
        <v>45.611323670348064</v>
      </c>
      <c r="AF162" s="11">
        <f>'Final Prices IND without CO2 '!AF162</f>
        <v>45.268041172382716</v>
      </c>
      <c r="AG162" s="11">
        <f>'Final Prices IND without CO2 '!AG162</f>
        <v>46.089528344140902</v>
      </c>
      <c r="AH162" s="11">
        <f>'Final Prices IND without CO2 '!AH162</f>
        <v>44.562189465105554</v>
      </c>
      <c r="AI162" s="11">
        <f>'Final Prices IND without CO2 '!AI162</f>
        <v>51.524323246047018</v>
      </c>
      <c r="AJ162" s="11">
        <f>'Final Prices IND without CO2 '!AJ162</f>
        <v>51.638234693131871</v>
      </c>
      <c r="AK162" s="11">
        <f>'Final Prices IND without CO2 '!AK162</f>
        <v>51.297399258746474</v>
      </c>
      <c r="AL162" s="11">
        <f>'Final Prices IND without CO2 '!AL162</f>
        <v>49.716917447001713</v>
      </c>
      <c r="AM162" s="11">
        <f>'Final Prices IND without CO2 '!AM162</f>
        <v>48.399514576694926</v>
      </c>
      <c r="AN162" s="11">
        <f>'Final Prices IND without CO2 '!AN162</f>
        <v>44.510881311557696</v>
      </c>
      <c r="AO162" s="11">
        <f>'Final Prices IND without CO2 '!AO162</f>
        <v>42.495589498832338</v>
      </c>
      <c r="AP162" s="11">
        <f>'Final Prices IND without CO2 '!AP162</f>
        <v>40.954228296376861</v>
      </c>
      <c r="AQ162" s="11">
        <f>'Final Prices IND without CO2 '!AQ162</f>
        <v>39.918382097746296</v>
      </c>
      <c r="AR162" s="11">
        <f>'Final Prices IND without CO2 '!AR162</f>
        <v>39.421087017666679</v>
      </c>
      <c r="AS162" s="11">
        <f>'Final Prices IND without CO2 '!AS162</f>
        <v>38.771714639108716</v>
      </c>
      <c r="AT162" s="11">
        <f>'Final Prices IND without CO2 '!AT162</f>
        <v>38.080791531768135</v>
      </c>
      <c r="AU162" s="11">
        <f>'Final Prices IND without CO2 '!AU162</f>
        <v>37.010376266330198</v>
      </c>
      <c r="AV162" s="11">
        <f>'Final Prices IND without CO2 '!AV162</f>
        <v>36.473508191102233</v>
      </c>
      <c r="AW162" s="11">
        <f>'Final Prices IND without CO2 '!AW162</f>
        <v>35.80792573785569</v>
      </c>
      <c r="AX162" s="11">
        <f>'Final Prices IND without CO2 '!AX162</f>
        <v>36.355551955212697</v>
      </c>
      <c r="AY162" s="11">
        <f>'Final Prices IND without CO2 '!AY162</f>
        <v>35.349751831978097</v>
      </c>
      <c r="AZ162" s="11">
        <f>'Final Prices IND without CO2 '!AZ162</f>
        <v>35.167661265117658</v>
      </c>
      <c r="BA162" s="11">
        <f>'Final Prices IND without CO2 '!BA162</f>
        <v>34.909919468899261</v>
      </c>
      <c r="BB162" s="11">
        <f>'Final Prices IND without CO2 '!BB162</f>
        <v>34.622991083410284</v>
      </c>
      <c r="BC162" s="11">
        <f>'Final Prices IND without CO2 '!BC162</f>
        <v>34.109688888918527</v>
      </c>
      <c r="BD162" s="11">
        <f>'Final Prices IND without CO2 '!BD162</f>
        <v>33.924563687316891</v>
      </c>
      <c r="BE162" s="11">
        <f>'Final Prices IND without CO2 '!BE162</f>
        <v>33.561037158057843</v>
      </c>
      <c r="BF162" s="11">
        <f>'Final Prices IND without CO2 '!BF162</f>
        <v>33.206782451987692</v>
      </c>
      <c r="BG162" s="11">
        <f>'Final Prices IND without CO2 '!BG162</f>
        <v>32.870691955826487</v>
      </c>
      <c r="BH162" s="11">
        <f>'Final Prices IND without CO2 '!BH162</f>
        <v>32.575820297967539</v>
      </c>
    </row>
    <row r="163" spans="1:60" x14ac:dyDescent="0.3">
      <c r="A163" s="9" t="s">
        <v>148</v>
      </c>
      <c r="B163" s="9" t="s">
        <v>118</v>
      </c>
      <c r="C163" s="9" t="s">
        <v>5</v>
      </c>
      <c r="D163" s="36" t="s">
        <v>81</v>
      </c>
      <c r="E163" s="36" t="s">
        <v>79</v>
      </c>
      <c r="F163" s="36" t="s">
        <v>90</v>
      </c>
      <c r="G163" s="36" t="s">
        <v>90</v>
      </c>
      <c r="H163" s="36" t="s">
        <v>80</v>
      </c>
      <c r="I163" s="9" t="s">
        <v>145</v>
      </c>
      <c r="J163" s="11">
        <f>'Final Prices IND without CO2 '!J163+J$302*Assumptions!$C$9</f>
        <v>11.061034757650303</v>
      </c>
      <c r="K163" s="11">
        <f>'Final Prices IND without CO2 '!K163+K$302*Assumptions!$C$9</f>
        <v>11.433839178378598</v>
      </c>
      <c r="L163" s="11">
        <f>'Final Prices IND without CO2 '!L163+L$302*Assumptions!$C$9</f>
        <v>14.243420978566801</v>
      </c>
      <c r="M163" s="11">
        <f>'Final Prices IND without CO2 '!M163+M$302*Assumptions!$C$9</f>
        <v>13.636905719508709</v>
      </c>
      <c r="N163" s="11">
        <f>'Final Prices IND without CO2 '!N163+N$302*Assumptions!$C$9</f>
        <v>23.749841777723411</v>
      </c>
      <c r="O163" s="11">
        <f>'Final Prices IND without CO2 '!O163+O$302*Assumptions!$C$9</f>
        <v>24.222639136361522</v>
      </c>
      <c r="P163" s="11">
        <f>'Final Prices IND without CO2 '!P163+P$302*Assumptions!$C$9</f>
        <v>29.975567710447823</v>
      </c>
      <c r="Q163" s="11">
        <f>'Final Prices IND without CO2 '!Q163+Q$302*Assumptions!$C$9</f>
        <v>24.315413648769116</v>
      </c>
      <c r="R163" s="11">
        <f>'Final Prices IND without CO2 '!R163+R$302*Assumptions!$C$9</f>
        <v>34.517363863464823</v>
      </c>
      <c r="S163" s="11">
        <f>'Final Prices IND without CO2 '!S163+S$302*Assumptions!$C$9</f>
        <v>32.005388398008741</v>
      </c>
      <c r="T163" s="11">
        <f>'Final Prices IND without CO2 '!T163+T$302*Assumptions!$C$9</f>
        <v>29.197270005445706</v>
      </c>
      <c r="U163" s="11">
        <f>'Final Prices IND without CO2 '!U163+U$302*Assumptions!$C$9</f>
        <v>30.912571038098541</v>
      </c>
      <c r="V163" s="11">
        <f>'Final Prices IND without CO2 '!V163+V$302*Assumptions!$C$9</f>
        <v>31.019817190728311</v>
      </c>
      <c r="W163" s="11">
        <f>'Final Prices IND without CO2 '!W163+W$302*Assumptions!$C$9</f>
        <v>25.942568791742971</v>
      </c>
      <c r="X163" s="11">
        <f>'Final Prices IND without CO2 '!X163+X$302*Assumptions!$C$9</f>
        <v>24.160853360272384</v>
      </c>
      <c r="Y163" s="11">
        <f>'Final Prices IND without CO2 '!Y163+Y$302*Assumptions!$C$9</f>
        <v>24.269457517951562</v>
      </c>
      <c r="Z163" s="11">
        <f>'Final Prices IND without CO2 '!Z163+Z$302*Assumptions!$C$9</f>
        <v>22.852423073948394</v>
      </c>
      <c r="AA163" s="11">
        <f>'Final Prices IND without CO2 '!AA163+AA$302*Assumptions!$C$9</f>
        <v>23.313906412754008</v>
      </c>
      <c r="AB163" s="11">
        <f>'Final Prices IND without CO2 '!AB163+AB$302*Assumptions!$C$9</f>
        <v>26.233776483571219</v>
      </c>
      <c r="AC163" s="11">
        <f>'Final Prices IND without CO2 '!AC163+AC$302*Assumptions!$C$9</f>
        <v>25.439327507816326</v>
      </c>
      <c r="AD163" s="11">
        <f>'Final Prices IND without CO2 '!AD163+AD$302*Assumptions!$C$9</f>
        <v>23.441212517946528</v>
      </c>
      <c r="AE163" s="11">
        <f>'Final Prices IND without CO2 '!AE163+AE$302*Assumptions!$C$9</f>
        <v>22.80413235065058</v>
      </c>
      <c r="AF163" s="11">
        <f>'Final Prices IND without CO2 '!AF163+AF$302*Assumptions!$C$9</f>
        <v>23.6165491315409</v>
      </c>
      <c r="AG163" s="11">
        <f>'Final Prices IND without CO2 '!AG163+AG$302*Assumptions!$C$9</f>
        <v>24.408240947987931</v>
      </c>
      <c r="AH163" s="11">
        <f>'Final Prices IND without CO2 '!AH163+AH$302*Assumptions!$C$9</f>
        <v>25.598499204289247</v>
      </c>
      <c r="AI163" s="11">
        <f>'Final Prices IND without CO2 '!AI163+AI$302*Assumptions!$C$9</f>
        <v>26.751818756512399</v>
      </c>
      <c r="AJ163" s="11">
        <f>'Final Prices IND without CO2 '!AJ163+AJ$302*Assumptions!$C$9</f>
        <v>27.819307644172937</v>
      </c>
      <c r="AK163" s="11">
        <f>'Final Prices IND without CO2 '!AK163+AK$302*Assumptions!$C$9</f>
        <v>28.820430023372566</v>
      </c>
      <c r="AL163" s="11">
        <f>'Final Prices IND without CO2 '!AL163+AL$302*Assumptions!$C$9</f>
        <v>29.786403751477508</v>
      </c>
      <c r="AM163" s="11">
        <f>'Final Prices IND without CO2 '!AM163+AM$302*Assumptions!$C$9</f>
        <v>30.72127373822056</v>
      </c>
      <c r="AN163" s="11">
        <f>'Final Prices IND without CO2 '!AN163+AN$302*Assumptions!$C$9</f>
        <v>31.625337980521593</v>
      </c>
      <c r="AO163" s="11">
        <f>'Final Prices IND without CO2 '!AO163+AO$302*Assumptions!$C$9</f>
        <v>31.631455079598325</v>
      </c>
      <c r="AP163" s="11">
        <f>'Final Prices IND without CO2 '!AP163+AP$302*Assumptions!$C$9</f>
        <v>31.64304219812669</v>
      </c>
      <c r="AQ163" s="11">
        <f>'Final Prices IND without CO2 '!AQ163+AQ$302*Assumptions!$C$9</f>
        <v>31.657737548733152</v>
      </c>
      <c r="AR163" s="11">
        <f>'Final Prices IND without CO2 '!AR163+AR$302*Assumptions!$C$9</f>
        <v>31.667864478009591</v>
      </c>
      <c r="AS163" s="11">
        <f>'Final Prices IND without CO2 '!AS163+AS$302*Assumptions!$C$9</f>
        <v>31.681459691941896</v>
      </c>
      <c r="AT163" s="11">
        <f>'Final Prices IND without CO2 '!AT163+AT$302*Assumptions!$C$9</f>
        <v>31.696594654965978</v>
      </c>
      <c r="AU163" s="11">
        <f>'Final Prices IND without CO2 '!AU163+AU$302*Assumptions!$C$9</f>
        <v>31.714156035999082</v>
      </c>
      <c r="AV163" s="11">
        <f>'Final Prices IND without CO2 '!AV163+AV$302*Assumptions!$C$9</f>
        <v>31.73383783066533</v>
      </c>
      <c r="AW163" s="11">
        <f>'Final Prices IND without CO2 '!AW163+AW$302*Assumptions!$C$9</f>
        <v>31.753320460098877</v>
      </c>
      <c r="AX163" s="11">
        <f>'Final Prices IND without CO2 '!AX163+AX$302*Assumptions!$C$9</f>
        <v>31.775055327008332</v>
      </c>
      <c r="AY163" s="11">
        <f>'Final Prices IND without CO2 '!AY163+AY$302*Assumptions!$C$9</f>
        <v>31.713969782228567</v>
      </c>
      <c r="AZ163" s="11">
        <f>'Final Prices IND without CO2 '!AZ163+AZ$302*Assumptions!$C$9</f>
        <v>31.670770795866623</v>
      </c>
      <c r="BA163" s="11">
        <f>'Final Prices IND without CO2 '!BA163+BA$302*Assumptions!$C$9</f>
        <v>31.600212072650713</v>
      </c>
      <c r="BB163" s="11">
        <f>'Final Prices IND without CO2 '!BB163+BB$302*Assumptions!$C$9</f>
        <v>31.500155581554665</v>
      </c>
      <c r="BC163" s="11">
        <f>'Final Prices IND without CO2 '!BC163+BC$302*Assumptions!$C$9</f>
        <v>31.373794120567332</v>
      </c>
      <c r="BD163" s="11">
        <f>'Final Prices IND without CO2 '!BD163+BD$302*Assumptions!$C$9</f>
        <v>31.237302387524892</v>
      </c>
      <c r="BE163" s="11">
        <f>'Final Prices IND without CO2 '!BE163+BE$302*Assumptions!$C$9</f>
        <v>31.069404162848603</v>
      </c>
      <c r="BF163" s="11">
        <f>'Final Prices IND without CO2 '!BF163+BF$302*Assumptions!$C$9</f>
        <v>30.879924231374723</v>
      </c>
      <c r="BG163" s="11">
        <f>'Final Prices IND without CO2 '!BG163+BG$302*Assumptions!$C$9</f>
        <v>30.669838835724846</v>
      </c>
      <c r="BH163" s="11">
        <f>'Final Prices IND without CO2 '!BH163+BH$302*Assumptions!$C$9</f>
        <v>30.437735340253475</v>
      </c>
    </row>
    <row r="164" spans="1:60" x14ac:dyDescent="0.3">
      <c r="A164" s="9" t="s">
        <v>148</v>
      </c>
      <c r="B164" s="9" t="s">
        <v>118</v>
      </c>
      <c r="C164" s="9" t="s">
        <v>9</v>
      </c>
      <c r="D164" s="36" t="s">
        <v>81</v>
      </c>
      <c r="E164" s="36" t="s">
        <v>79</v>
      </c>
      <c r="F164" s="36" t="s">
        <v>90</v>
      </c>
      <c r="G164" s="36" t="s">
        <v>90</v>
      </c>
      <c r="H164" s="36" t="s">
        <v>80</v>
      </c>
      <c r="I164" s="9" t="s">
        <v>145</v>
      </c>
      <c r="J164" s="11">
        <f>'Final Prices IND without CO2 '!J164+J$302*Assumptions!$C$9</f>
        <v>5.7791382927403117</v>
      </c>
      <c r="K164" s="11">
        <f>'Final Prices IND without CO2 '!K164+K$302*Assumptions!$C$9</f>
        <v>6.6631665675524934</v>
      </c>
      <c r="L164" s="11">
        <f>'Final Prices IND without CO2 '!L164+L$302*Assumptions!$C$9</f>
        <v>5.8475600430043171</v>
      </c>
      <c r="M164" s="11">
        <f>'Final Prices IND without CO2 '!M164+M$302*Assumptions!$C$9</f>
        <v>4.9125503412199913</v>
      </c>
      <c r="N164" s="11">
        <f>'Final Prices IND without CO2 '!N164+N$302*Assumptions!$C$9</f>
        <v>8.924717726950492</v>
      </c>
      <c r="O164" s="11">
        <f>'Final Prices IND without CO2 '!O164+O$302*Assumptions!$C$9</f>
        <v>10.092580259191823</v>
      </c>
      <c r="P164" s="11">
        <f>'Final Prices IND without CO2 '!P164+P$302*Assumptions!$C$9</f>
        <v>13.713227941653384</v>
      </c>
      <c r="Q164" s="11">
        <f>'Final Prices IND without CO2 '!Q164+Q$302*Assumptions!$C$9</f>
        <v>8.5273858851637439</v>
      </c>
      <c r="R164" s="11">
        <f>'Final Prices IND without CO2 '!R164+R$302*Assumptions!$C$9</f>
        <v>20.522931516472944</v>
      </c>
      <c r="S164" s="11">
        <f>'Final Prices IND without CO2 '!S164+S$302*Assumptions!$C$9</f>
        <v>12.513428199382346</v>
      </c>
      <c r="T164" s="11">
        <f>'Final Prices IND without CO2 '!T164+T$302*Assumptions!$C$9</f>
        <v>15.35291023955112</v>
      </c>
      <c r="U164" s="11">
        <f>'Final Prices IND without CO2 '!U164+U$302*Assumptions!$C$9</f>
        <v>16.894228288039361</v>
      </c>
      <c r="V164" s="11">
        <f>'Final Prices IND without CO2 '!V164+V$302*Assumptions!$C$9</f>
        <v>11.993615184110181</v>
      </c>
      <c r="W164" s="11">
        <f>'Final Prices IND without CO2 '!W164+W$302*Assumptions!$C$9</f>
        <v>9.7406572917037675</v>
      </c>
      <c r="X164" s="11">
        <f>'Final Prices IND without CO2 '!X164+X$302*Assumptions!$C$9</f>
        <v>8.9803301913335272</v>
      </c>
      <c r="Y164" s="11">
        <f>'Final Prices IND without CO2 '!Y164+Y$302*Assumptions!$C$9</f>
        <v>8.6607446445774237</v>
      </c>
      <c r="Z164" s="11">
        <f>'Final Prices IND without CO2 '!Z164+Z$302*Assumptions!$C$9</f>
        <v>7.3989833600025516</v>
      </c>
      <c r="AA164" s="11">
        <f>'Final Prices IND without CO2 '!AA164+AA$302*Assumptions!$C$9</f>
        <v>7.6824006751991814</v>
      </c>
      <c r="AB164" s="11">
        <f>'Final Prices IND without CO2 '!AB164+AB$302*Assumptions!$C$9</f>
        <v>10.372473045250821</v>
      </c>
      <c r="AC164" s="11">
        <f>'Final Prices IND without CO2 '!AC164+AC$302*Assumptions!$C$9</f>
        <v>10.472236379998165</v>
      </c>
      <c r="AD164" s="11">
        <f>'Final Prices IND without CO2 '!AD164+AD$302*Assumptions!$C$9</f>
        <v>9.9446988627833584</v>
      </c>
      <c r="AE164" s="11">
        <f>'Final Prices IND without CO2 '!AE164+AE$302*Assumptions!$C$9</f>
        <v>9.7992971015679231</v>
      </c>
      <c r="AF164" s="11">
        <f>'Final Prices IND without CO2 '!AF164+AF$302*Assumptions!$C$9</f>
        <v>10.583214899853699</v>
      </c>
      <c r="AG164" s="11">
        <f>'Final Prices IND without CO2 '!AG164+AG$302*Assumptions!$C$9</f>
        <v>11.338755826050704</v>
      </c>
      <c r="AH164" s="11">
        <f>'Final Prices IND without CO2 '!AH164+AH$302*Assumptions!$C$9</f>
        <v>12.490462979623732</v>
      </c>
      <c r="AI164" s="11">
        <f>'Final Prices IND without CO2 '!AI164+AI$302*Assumptions!$C$9</f>
        <v>13.601351004641689</v>
      </c>
      <c r="AJ164" s="11">
        <f>'Final Prices IND without CO2 '!AJ164+AJ$302*Assumptions!$C$9</f>
        <v>14.657610637799731</v>
      </c>
      <c r="AK164" s="11">
        <f>'Final Prices IND without CO2 '!AK164+AK$302*Assumptions!$C$9</f>
        <v>15.666127844167594</v>
      </c>
      <c r="AL164" s="11">
        <f>'Final Prices IND without CO2 '!AL164+AL$302*Assumptions!$C$9</f>
        <v>16.635898050361369</v>
      </c>
      <c r="AM164" s="11">
        <f>'Final Prices IND without CO2 '!AM164+AM$302*Assumptions!$C$9</f>
        <v>17.567688124090843</v>
      </c>
      <c r="AN164" s="11">
        <f>'Final Prices IND without CO2 '!AN164+AN$302*Assumptions!$C$9</f>
        <v>18.463152297084186</v>
      </c>
      <c r="AO164" s="11">
        <f>'Final Prices IND without CO2 '!AO164+AO$302*Assumptions!$C$9</f>
        <v>18.461708135386118</v>
      </c>
      <c r="AP164" s="11">
        <f>'Final Prices IND without CO2 '!AP164+AP$302*Assumptions!$C$9</f>
        <v>18.460932740928968</v>
      </c>
      <c r="AQ164" s="11">
        <f>'Final Prices IND without CO2 '!AQ164+AQ$302*Assumptions!$C$9</f>
        <v>18.461267672242762</v>
      </c>
      <c r="AR164" s="11">
        <f>'Final Prices IND without CO2 '!AR164+AR$302*Assumptions!$C$9</f>
        <v>18.459790702018775</v>
      </c>
      <c r="AS164" s="11">
        <f>'Final Prices IND without CO2 '!AS164+AS$302*Assumptions!$C$9</f>
        <v>18.459852903721629</v>
      </c>
      <c r="AT164" s="11">
        <f>'Final Prices IND without CO2 '!AT164+AT$302*Assumptions!$C$9</f>
        <v>18.459933221508784</v>
      </c>
      <c r="AU164" s="11">
        <f>'Final Prices IND without CO2 '!AU164+AU$302*Assumptions!$C$9</f>
        <v>18.460778548149381</v>
      </c>
      <c r="AV164" s="11">
        <f>'Final Prices IND without CO2 '!AV164+AV$302*Assumptions!$C$9</f>
        <v>18.462151012955427</v>
      </c>
      <c r="AW164" s="11">
        <f>'Final Prices IND without CO2 '!AW164+AW$302*Assumptions!$C$9</f>
        <v>18.463561983207839</v>
      </c>
      <c r="AX164" s="11">
        <f>'Final Prices IND without CO2 '!AX164+AX$302*Assumptions!$C$9</f>
        <v>18.465550398890542</v>
      </c>
      <c r="AY164" s="11">
        <f>'Final Prices IND without CO2 '!AY164+AY$302*Assumptions!$C$9</f>
        <v>18.422216734473885</v>
      </c>
      <c r="AZ164" s="11">
        <f>'Final Prices IND without CO2 '!AZ164+AZ$302*Assumptions!$C$9</f>
        <v>18.388321885812104</v>
      </c>
      <c r="BA164" s="11">
        <f>'Final Prices IND without CO2 '!BA164+BA$302*Assumptions!$C$9</f>
        <v>18.339237011910029</v>
      </c>
      <c r="BB164" s="11">
        <f>'Final Prices IND without CO2 '!BB164+BB$302*Assumptions!$C$9</f>
        <v>18.273650752723192</v>
      </c>
      <c r="BC164" s="11">
        <f>'Final Prices IND without CO2 '!BC164+BC$302*Assumptions!$C$9</f>
        <v>18.193446838105519</v>
      </c>
      <c r="BD164" s="11">
        <f>'Final Prices IND without CO2 '!BD164+BD$302*Assumptions!$C$9</f>
        <v>18.10738860320631</v>
      </c>
      <c r="BE164" s="11">
        <f>'Final Prices IND without CO2 '!BE164+BE$302*Assumptions!$C$9</f>
        <v>18.003829999817121</v>
      </c>
      <c r="BF164" s="11">
        <f>'Final Prices IND without CO2 '!BF164+BF$302*Assumptions!$C$9</f>
        <v>17.888142841538684</v>
      </c>
      <c r="BG164" s="11">
        <f>'Final Prices IND without CO2 '!BG164+BG$302*Assumptions!$C$9</f>
        <v>17.760877454099663</v>
      </c>
      <c r="BH164" s="11">
        <f>'Final Prices IND without CO2 '!BH164+BH$302*Assumptions!$C$9</f>
        <v>17.62122181437292</v>
      </c>
    </row>
    <row r="165" spans="1:60" x14ac:dyDescent="0.3">
      <c r="A165" s="9" t="s">
        <v>148</v>
      </c>
      <c r="B165" s="9" t="s">
        <v>118</v>
      </c>
      <c r="C165" s="9" t="s">
        <v>11</v>
      </c>
      <c r="D165" s="36" t="s">
        <v>81</v>
      </c>
      <c r="E165" s="36" t="s">
        <v>79</v>
      </c>
      <c r="F165" s="36" t="s">
        <v>90</v>
      </c>
      <c r="G165" s="36" t="s">
        <v>90</v>
      </c>
      <c r="H165" s="36" t="s">
        <v>80</v>
      </c>
      <c r="I165" s="9" t="s">
        <v>145</v>
      </c>
      <c r="J165" s="11">
        <f>'Final Prices IND without CO2 '!J165+J$302*Assumptions!$C$9</f>
        <v>5.4150723433009489</v>
      </c>
      <c r="K165" s="11">
        <f>'Final Prices IND without CO2 '!K165+K$302*Assumptions!$C$9</f>
        <v>6.2434098599243129</v>
      </c>
      <c r="L165" s="11">
        <f>'Final Prices IND without CO2 '!L165+L$302*Assumptions!$C$9</f>
        <v>5.4791837572811763</v>
      </c>
      <c r="M165" s="11">
        <f>'Final Prices IND without CO2 '!M165+M$302*Assumptions!$C$9</f>
        <v>4.6030764692429873</v>
      </c>
      <c r="N165" s="11">
        <f>'Final Prices IND without CO2 '!N165+N$302*Assumptions!$C$9</f>
        <v>8.3624910301396334</v>
      </c>
      <c r="O165" s="11">
        <f>'Final Prices IND without CO2 '!O165+O$302*Assumptions!$C$9</f>
        <v>9.4567822166062481</v>
      </c>
      <c r="P165" s="11">
        <f>'Final Prices IND without CO2 '!P165+P$302*Assumptions!$C$9</f>
        <v>13.226517343750523</v>
      </c>
      <c r="Q165" s="11">
        <f>'Final Prices IND without CO2 '!Q165+Q$302*Assumptions!$C$9</f>
        <v>8.0043587047138125</v>
      </c>
      <c r="R165" s="11">
        <f>'Final Prices IND without CO2 '!R165+R$302*Assumptions!$C$9</f>
        <v>19.712476882719738</v>
      </c>
      <c r="S165" s="11">
        <f>'Final Prices IND without CO2 '!S165+S$302*Assumptions!$C$9</f>
        <v>12.84683870023942</v>
      </c>
      <c r="T165" s="11">
        <f>'Final Prices IND without CO2 '!T165+T$302*Assumptions!$C$9</f>
        <v>15.754895258805149</v>
      </c>
      <c r="U165" s="11">
        <f>'Final Prices IND without CO2 '!U165+U$302*Assumptions!$C$9</f>
        <v>17.040227621007244</v>
      </c>
      <c r="V165" s="11">
        <f>'Final Prices IND without CO2 '!V165+V$302*Assumptions!$C$9</f>
        <v>12.208675477867782</v>
      </c>
      <c r="W165" s="11">
        <f>'Final Prices IND without CO2 '!W165+W$302*Assumptions!$C$9</f>
        <v>11.35729565878402</v>
      </c>
      <c r="X165" s="11">
        <f>'Final Prices IND without CO2 '!X165+X$302*Assumptions!$C$9</f>
        <v>10.344539442026154</v>
      </c>
      <c r="Y165" s="11">
        <f>'Final Prices IND without CO2 '!Y165+Y$302*Assumptions!$C$9</f>
        <v>9.8454177787324149</v>
      </c>
      <c r="Z165" s="11">
        <f>'Final Prices IND without CO2 '!Z165+Z$302*Assumptions!$C$9</f>
        <v>8.503842518698173</v>
      </c>
      <c r="AA165" s="11">
        <f>'Final Prices IND without CO2 '!AA165+AA$302*Assumptions!$C$9</f>
        <v>8.7999908426979339</v>
      </c>
      <c r="AB165" s="11">
        <f>'Final Prices IND without CO2 '!AB165+AB$302*Assumptions!$C$9</f>
        <v>11.506492829652853</v>
      </c>
      <c r="AC165" s="11">
        <f>'Final Prices IND without CO2 '!AC165+AC$302*Assumptions!$C$9</f>
        <v>11.542323559144346</v>
      </c>
      <c r="AD165" s="11">
        <f>'Final Prices IND without CO2 '!AD165+AD$302*Assumptions!$C$9</f>
        <v>10.909645631813074</v>
      </c>
      <c r="AE165" s="11">
        <f>'Final Prices IND without CO2 '!AE165+AE$302*Assumptions!$C$9</f>
        <v>10.729090830229502</v>
      </c>
      <c r="AF165" s="11">
        <f>'Final Prices IND without CO2 '!AF165+AF$302*Assumptions!$C$9</f>
        <v>11.515046191836259</v>
      </c>
      <c r="AG165" s="11">
        <f>'Final Prices IND without CO2 '!AG165+AG$302*Assumptions!$C$9</f>
        <v>12.273171762159564</v>
      </c>
      <c r="AH165" s="11">
        <f>'Final Prices IND without CO2 '!AH165+AH$302*Assumptions!$C$9</f>
        <v>13.427635165455346</v>
      </c>
      <c r="AI165" s="11">
        <f>'Final Prices IND without CO2 '!AI165+AI$302*Assumptions!$C$9</f>
        <v>14.541556875032718</v>
      </c>
      <c r="AJ165" s="11">
        <f>'Final Prices IND without CO2 '!AJ165+AJ$302*Assumptions!$C$9</f>
        <v>15.598619354994586</v>
      </c>
      <c r="AK165" s="11">
        <f>'Final Prices IND without CO2 '!AK165+AK$302*Assumptions!$C$9</f>
        <v>16.60660786078348</v>
      </c>
      <c r="AL165" s="11">
        <f>'Final Prices IND without CO2 '!AL165+AL$302*Assumptions!$C$9</f>
        <v>17.576106633971733</v>
      </c>
      <c r="AM165" s="11">
        <f>'Final Prices IND without CO2 '!AM165+AM$302*Assumptions!$C$9</f>
        <v>18.508116909168585</v>
      </c>
      <c r="AN165" s="11">
        <f>'Final Prices IND without CO2 '!AN165+AN$302*Assumptions!$C$9</f>
        <v>19.404195952735463</v>
      </c>
      <c r="AO165" s="11">
        <f>'Final Prices IND without CO2 '!AO165+AO$302*Assumptions!$C$9</f>
        <v>19.403292390953851</v>
      </c>
      <c r="AP165" s="11">
        <f>'Final Prices IND without CO2 '!AP165+AP$302*Assumptions!$C$9</f>
        <v>19.403400866751436</v>
      </c>
      <c r="AQ165" s="11">
        <f>'Final Prices IND without CO2 '!AQ165+AQ$302*Assumptions!$C$9</f>
        <v>19.40476251063356</v>
      </c>
      <c r="AR165" s="11">
        <f>'Final Prices IND without CO2 '!AR165+AR$302*Assumptions!$C$9</f>
        <v>19.404115172832967</v>
      </c>
      <c r="AS165" s="11">
        <f>'Final Prices IND without CO2 '!AS165+AS$302*Assumptions!$C$9</f>
        <v>19.405144930806998</v>
      </c>
      <c r="AT165" s="11">
        <f>'Final Prices IND without CO2 '!AT165+AT$302*Assumptions!$C$9</f>
        <v>19.406301595542068</v>
      </c>
      <c r="AU165" s="11">
        <f>'Final Prices IND without CO2 '!AU165+AU$302*Assumptions!$C$9</f>
        <v>19.408342053243107</v>
      </c>
      <c r="AV165" s="11">
        <f>'Final Prices IND without CO2 '!AV165+AV$302*Assumptions!$C$9</f>
        <v>19.411023561935828</v>
      </c>
      <c r="AW165" s="11">
        <f>'Final Prices IND without CO2 '!AW165+AW$302*Assumptions!$C$9</f>
        <v>19.413726583571535</v>
      </c>
      <c r="AX165" s="11">
        <f>'Final Prices IND without CO2 '!AX165+AX$302*Assumptions!$C$9</f>
        <v>19.417126791573196</v>
      </c>
      <c r="AY165" s="11">
        <f>'Final Prices IND without CO2 '!AY165+AY$302*Assumptions!$C$9</f>
        <v>19.372523938680295</v>
      </c>
      <c r="AZ165" s="11">
        <f>'Final Prices IND without CO2 '!AZ165+AZ$302*Assumptions!$C$9</f>
        <v>19.337963881369696</v>
      </c>
      <c r="BA165" s="11">
        <f>'Final Prices IND without CO2 '!BA165+BA$302*Assumptions!$C$9</f>
        <v>19.287343713091349</v>
      </c>
      <c r="BB165" s="11">
        <f>'Final Prices IND without CO2 '!BB165+BB$302*Assumptions!$C$9</f>
        <v>19.219292970130528</v>
      </c>
      <c r="BC165" s="11">
        <f>'Final Prices IND without CO2 '!BC165+BC$302*Assumptions!$C$9</f>
        <v>19.135788975479322</v>
      </c>
      <c r="BD165" s="11">
        <f>'Final Prices IND without CO2 '!BD165+BD$302*Assumptions!$C$9</f>
        <v>19.046124947089467</v>
      </c>
      <c r="BE165" s="11">
        <f>'Final Prices IND without CO2 '!BE165+BE$302*Assumptions!$C$9</f>
        <v>18.937966317999727</v>
      </c>
      <c r="BF165" s="11">
        <f>'Final Prices IND without CO2 '!BF165+BF$302*Assumptions!$C$9</f>
        <v>18.817003271451771</v>
      </c>
      <c r="BG165" s="11">
        <f>'Final Prices IND without CO2 '!BG165+BG$302*Assumptions!$C$9</f>
        <v>18.683816584529346</v>
      </c>
      <c r="BH165" s="11">
        <f>'Final Prices IND without CO2 '!BH165+BH$302*Assumptions!$C$9</f>
        <v>18.53755129271142</v>
      </c>
    </row>
    <row r="166" spans="1:60" x14ac:dyDescent="0.3">
      <c r="A166" s="9" t="s">
        <v>148</v>
      </c>
      <c r="B166" s="9" t="s">
        <v>118</v>
      </c>
      <c r="C166" s="9" t="s">
        <v>13</v>
      </c>
      <c r="D166" s="36" t="s">
        <v>81</v>
      </c>
      <c r="E166" s="36" t="s">
        <v>79</v>
      </c>
      <c r="F166" s="36" t="s">
        <v>90</v>
      </c>
      <c r="G166" s="36" t="s">
        <v>90</v>
      </c>
      <c r="H166" s="36" t="s">
        <v>80</v>
      </c>
      <c r="I166" s="9" t="s">
        <v>145</v>
      </c>
      <c r="J166" s="11">
        <f>'Final Prices IND without CO2 '!J166+J$302*Assumptions!$C$9</f>
        <v>4.8819772443649807</v>
      </c>
      <c r="K166" s="11">
        <f>'Final Prices IND without CO2 '!K166+K$302*Assumptions!$C$9</f>
        <v>4.6078437290078096</v>
      </c>
      <c r="L166" s="11">
        <f>'Final Prices IND without CO2 '!L166+L$302*Assumptions!$C$9</f>
        <v>4.2104722665340493</v>
      </c>
      <c r="M166" s="11">
        <f>'Final Prices IND without CO2 '!M166+M$302*Assumptions!$C$9</f>
        <v>4.2923769976562216</v>
      </c>
      <c r="N166" s="11">
        <f>'Final Prices IND without CO2 '!N166+N$302*Assumptions!$C$9</f>
        <v>4.4351476425017227</v>
      </c>
      <c r="O166" s="11">
        <f>'Final Prices IND without CO2 '!O166+O$302*Assumptions!$C$9</f>
        <v>4.298998747886043</v>
      </c>
      <c r="P166" s="11">
        <f>'Final Prices IND without CO2 '!P166+P$302*Assumptions!$C$9</f>
        <v>10.199967544440113</v>
      </c>
      <c r="Q166" s="11">
        <f>'Final Prices IND without CO2 '!Q166+Q$302*Assumptions!$C$9</f>
        <v>4.7211673348993335</v>
      </c>
      <c r="R166" s="11">
        <f>'Final Prices IND without CO2 '!R166+R$302*Assumptions!$C$9</f>
        <v>12.005414121066778</v>
      </c>
      <c r="S166" s="11">
        <f>'Final Prices IND without CO2 '!S166+S$302*Assumptions!$C$9</f>
        <v>8.9291793810457243</v>
      </c>
      <c r="T166" s="11">
        <f>'Final Prices IND without CO2 '!T166+T$302*Assumptions!$C$9</f>
        <v>9.2150069499921941</v>
      </c>
      <c r="U166" s="11">
        <f>'Final Prices IND without CO2 '!U166+U$302*Assumptions!$C$9</f>
        <v>9.8218803972099078</v>
      </c>
      <c r="V166" s="11">
        <f>'Final Prices IND without CO2 '!V166+V$302*Assumptions!$C$9</f>
        <v>7.1074995223821924</v>
      </c>
      <c r="W166" s="11">
        <f>'Final Prices IND without CO2 '!W166+W$302*Assumptions!$C$9</f>
        <v>5.6769898280295825</v>
      </c>
      <c r="X166" s="11">
        <f>'Final Prices IND without CO2 '!X166+X$302*Assumptions!$C$9</f>
        <v>6.5757027275731037</v>
      </c>
      <c r="Y166" s="11">
        <f>'Final Prices IND without CO2 '!Y166+Y$302*Assumptions!$C$9</f>
        <v>7.6836801837106385</v>
      </c>
      <c r="Z166" s="11">
        <f>'Final Prices IND without CO2 '!Z166+Z$302*Assumptions!$C$9</f>
        <v>7.2800067168232658</v>
      </c>
      <c r="AA166" s="11">
        <f>'Final Prices IND without CO2 '!AA166+AA$302*Assumptions!$C$9</f>
        <v>8.4286373493304261</v>
      </c>
      <c r="AB166" s="11">
        <f>'Final Prices IND without CO2 '!AB166+AB$302*Assumptions!$C$9</f>
        <v>11.129680093882223</v>
      </c>
      <c r="AC166" s="11">
        <f>'Final Prices IND without CO2 '!AC166+AC$302*Assumptions!$C$9</f>
        <v>11.18675438563141</v>
      </c>
      <c r="AD166" s="11">
        <f>'Final Prices IND without CO2 '!AD166+AD$302*Assumptions!$C$9</f>
        <v>10.589012573278874</v>
      </c>
      <c r="AE166" s="11">
        <f>'Final Prices IND without CO2 '!AE166+AE$302*Assumptions!$C$9</f>
        <v>10.420138443844031</v>
      </c>
      <c r="AF166" s="11">
        <f>'Final Prices IND without CO2 '!AF166+AF$302*Assumptions!$C$9</f>
        <v>11.205416762757315</v>
      </c>
      <c r="AG166" s="11">
        <f>'Final Prices IND without CO2 '!AG166+AG$302*Assumptions!$C$9</f>
        <v>11.962683506067528</v>
      </c>
      <c r="AH166" s="11">
        <f>'Final Prices IND without CO2 '!AH166+AH$302*Assumptions!$C$9</f>
        <v>13.116231061145506</v>
      </c>
      <c r="AI166" s="11">
        <f>'Final Prices IND without CO2 '!AI166+AI$302*Assumptions!$C$9</f>
        <v>14.229144736300533</v>
      </c>
      <c r="AJ166" s="11">
        <f>'Final Prices IND without CO2 '!AJ166+AJ$302*Assumptions!$C$9</f>
        <v>15.285940445872047</v>
      </c>
      <c r="AK166" s="11">
        <f>'Final Prices IND without CO2 '!AK166+AK$302*Assumptions!$C$9</f>
        <v>16.294104628588546</v>
      </c>
      <c r="AL166" s="11">
        <f>'Final Prices IND without CO2 '!AL166+AL$302*Assumptions!$C$9</f>
        <v>17.263693593689492</v>
      </c>
      <c r="AM166" s="11">
        <f>'Final Prices IND without CO2 '!AM166+AM$302*Assumptions!$C$9</f>
        <v>18.195630700218135</v>
      </c>
      <c r="AN166" s="11">
        <f>'Final Prices IND without CO2 '!AN166+AN$302*Assumptions!$C$9</f>
        <v>19.091505434242848</v>
      </c>
      <c r="AO166" s="11">
        <f>'Final Prices IND without CO2 '!AO166+AO$302*Assumptions!$C$9</f>
        <v>19.090422241615038</v>
      </c>
      <c r="AP166" s="11">
        <f>'Final Prices IND without CO2 '!AP166+AP$302*Assumptions!$C$9</f>
        <v>19.090237024504145</v>
      </c>
      <c r="AQ166" s="11">
        <f>'Final Prices IND without CO2 '!AQ166+AQ$302*Assumptions!$C$9</f>
        <v>19.091257511752985</v>
      </c>
      <c r="AR166" s="11">
        <f>'Final Prices IND without CO2 '!AR166+AR$302*Assumptions!$C$9</f>
        <v>19.090334503221211</v>
      </c>
      <c r="AS166" s="11">
        <f>'Final Prices IND without CO2 '!AS166+AS$302*Assumptions!$C$9</f>
        <v>19.091042761049856</v>
      </c>
      <c r="AT166" s="11">
        <f>'Final Prices IND without CO2 '!AT166+AT$302*Assumptions!$C$9</f>
        <v>19.091841776611908</v>
      </c>
      <c r="AU166" s="11">
        <f>'Final Prices IND without CO2 '!AU166+AU$302*Assumptions!$C$9</f>
        <v>19.093485115487784</v>
      </c>
      <c r="AV166" s="11">
        <f>'Final Prices IND without CO2 '!AV166+AV$302*Assumptions!$C$9</f>
        <v>19.095731654336973</v>
      </c>
      <c r="AW166" s="11">
        <f>'Final Prices IND without CO2 '!AW166+AW$302*Assumptions!$C$9</f>
        <v>19.098005352407792</v>
      </c>
      <c r="AX166" s="11">
        <f>'Final Prices IND without CO2 '!AX166+AX$302*Assumptions!$C$9</f>
        <v>19.100936449258693</v>
      </c>
      <c r="AY166" s="11">
        <f>'Final Prices IND without CO2 '!AY166+AY$302*Assumptions!$C$9</f>
        <v>19.056755323030988</v>
      </c>
      <c r="AZ166" s="11">
        <f>'Final Prices IND without CO2 '!AZ166+AZ$302*Assumptions!$C$9</f>
        <v>19.022416301626695</v>
      </c>
      <c r="BA166" s="11">
        <f>'Final Prices IND without CO2 '!BA166+BA$302*Assumptions!$C$9</f>
        <v>18.972306281832612</v>
      </c>
      <c r="BB166" s="11">
        <f>'Final Prices IND without CO2 '!BB166+BB$302*Assumptions!$C$9</f>
        <v>18.90507443893501</v>
      </c>
      <c r="BC166" s="11">
        <f>'Final Prices IND without CO2 '!BC166+BC$302*Assumptions!$C$9</f>
        <v>18.822666996745056</v>
      </c>
      <c r="BD166" s="11">
        <f>'Final Prices IND without CO2 '!BD166+BD$302*Assumptions!$C$9</f>
        <v>18.734201103457007</v>
      </c>
      <c r="BE166" s="11">
        <f>'Final Prices IND without CO2 '!BE166+BE$302*Assumptions!$C$9</f>
        <v>18.62757097351048</v>
      </c>
      <c r="BF166" s="11">
        <f>'Final Prices IND without CO2 '!BF166+BF$302*Assumptions!$C$9</f>
        <v>18.508361002102657</v>
      </c>
      <c r="BG166" s="11">
        <f>'Final Prices IND without CO2 '!BG166+BG$302*Assumptions!$C$9</f>
        <v>18.377141847923795</v>
      </c>
      <c r="BH166" s="11">
        <f>'Final Prices IND without CO2 '!BH166+BH$302*Assumptions!$C$9</f>
        <v>18.233072815043524</v>
      </c>
    </row>
    <row r="167" spans="1:60" x14ac:dyDescent="0.3">
      <c r="A167" s="9" t="s">
        <v>148</v>
      </c>
      <c r="B167" s="9" t="s">
        <v>118</v>
      </c>
      <c r="C167" s="9" t="s">
        <v>15</v>
      </c>
      <c r="D167" s="36" t="s">
        <v>81</v>
      </c>
      <c r="E167" s="36" t="s">
        <v>79</v>
      </c>
      <c r="F167" s="36" t="s">
        <v>90</v>
      </c>
      <c r="G167" s="36" t="s">
        <v>90</v>
      </c>
      <c r="H167" s="36" t="s">
        <v>80</v>
      </c>
      <c r="I167" s="9" t="s">
        <v>145</v>
      </c>
      <c r="J167" s="11">
        <f>'Final Prices IND without CO2 '!J167+J$302*Assumptions!$C$9</f>
        <v>13.274940214561196</v>
      </c>
      <c r="K167" s="11">
        <f>'Final Prices IND without CO2 '!K167+K$302*Assumptions!$C$9</f>
        <v>12.374390910606573</v>
      </c>
      <c r="L167" s="11">
        <f>'Final Prices IND without CO2 '!L167+L$302*Assumptions!$C$9</f>
        <v>11.000702795901198</v>
      </c>
      <c r="M167" s="11">
        <f>'Final Prices IND without CO2 '!M167+M$302*Assumptions!$C$9</f>
        <v>9.5777317596045091</v>
      </c>
      <c r="N167" s="11">
        <f>'Final Prices IND without CO2 '!N167+N$302*Assumptions!$C$9</f>
        <v>11.746810682753189</v>
      </c>
      <c r="O167" s="11">
        <f>'Final Prices IND without CO2 '!O167+O$302*Assumptions!$C$9</f>
        <v>13.498101058128597</v>
      </c>
      <c r="P167" s="11">
        <f>'Final Prices IND without CO2 '!P167+P$302*Assumptions!$C$9</f>
        <v>17.446647830914863</v>
      </c>
      <c r="Q167" s="11">
        <f>'Final Prices IND without CO2 '!Q167+Q$302*Assumptions!$C$9</f>
        <v>12.68275303382682</v>
      </c>
      <c r="R167" s="11">
        <f>'Final Prices IND without CO2 '!R167+R$302*Assumptions!$C$9</f>
        <v>25.507966012579139</v>
      </c>
      <c r="S167" s="11">
        <f>'Final Prices IND without CO2 '!S167+S$302*Assumptions!$C$9</f>
        <v>20.1982982846007</v>
      </c>
      <c r="T167" s="11">
        <f>'Final Prices IND without CO2 '!T167+T$302*Assumptions!$C$9</f>
        <v>20.842812327336638</v>
      </c>
      <c r="U167" s="11">
        <f>'Final Prices IND without CO2 '!U167+U$302*Assumptions!$C$9</f>
        <v>20.04878178418436</v>
      </c>
      <c r="V167" s="11">
        <f>'Final Prices IND without CO2 '!V167+V$302*Assumptions!$C$9</f>
        <v>18.540092680962911</v>
      </c>
      <c r="W167" s="11">
        <f>'Final Prices IND without CO2 '!W167+W$302*Assumptions!$C$9</f>
        <v>16.303454448504304</v>
      </c>
      <c r="X167" s="11">
        <f>'Final Prices IND without CO2 '!X167+X$302*Assumptions!$C$9</f>
        <v>15.6173100084011</v>
      </c>
      <c r="Y167" s="11">
        <f>'Final Prices IND without CO2 '!Y167+Y$302*Assumptions!$C$9</f>
        <v>15.712701726852957</v>
      </c>
      <c r="Z167" s="11">
        <f>'Final Prices IND without CO2 '!Z167+Z$302*Assumptions!$C$9</f>
        <v>14.3193138904278</v>
      </c>
      <c r="AA167" s="11">
        <f>'Final Prices IND without CO2 '!AA167+AA$302*Assumptions!$C$9</f>
        <v>15.852980169626109</v>
      </c>
      <c r="AB167" s="11">
        <f>'Final Prices IND without CO2 '!AB167+AB$302*Assumptions!$C$9</f>
        <v>18.663167672107427</v>
      </c>
      <c r="AC167" s="11">
        <f>'Final Prices IND without CO2 '!AC167+AC$302*Assumptions!$C$9</f>
        <v>18.295526721527324</v>
      </c>
      <c r="AD167" s="11">
        <f>'Final Prices IND without CO2 '!AD167+AD$302*Assumptions!$C$9</f>
        <v>16.999319164152929</v>
      </c>
      <c r="AE167" s="11">
        <f>'Final Prices IND without CO2 '!AE167+AE$302*Assumptions!$C$9</f>
        <v>16.596917369158128</v>
      </c>
      <c r="AF167" s="11">
        <f>'Final Prices IND without CO2 '!AF167+AF$302*Assumptions!$C$9</f>
        <v>17.395731570054771</v>
      </c>
      <c r="AG167" s="11">
        <f>'Final Prices IND without CO2 '!AG167+AG$302*Assumptions!$C$9</f>
        <v>18.170168546801307</v>
      </c>
      <c r="AH167" s="11">
        <f>'Final Prices IND without CO2 '!AH167+AH$302*Assumptions!$C$9</f>
        <v>19.342026340672703</v>
      </c>
      <c r="AI167" s="11">
        <f>'Final Prices IND without CO2 '!AI167+AI$302*Assumptions!$C$9</f>
        <v>20.475093301739477</v>
      </c>
      <c r="AJ167" s="11">
        <f>'Final Prices IND without CO2 '!AJ167+AJ$302*Assumptions!$C$9</f>
        <v>21.537222460080585</v>
      </c>
      <c r="AK167" s="11">
        <f>'Final Prices IND without CO2 '!AK167+AK$302*Assumptions!$C$9</f>
        <v>22.541874394334549</v>
      </c>
      <c r="AL167" s="11">
        <f>'Final Prices IND without CO2 '!AL167+AL$302*Assumptions!$C$9</f>
        <v>23.509660183508977</v>
      </c>
      <c r="AM167" s="11">
        <f>'Final Prices IND without CO2 '!AM167+AM$302*Assumptions!$C$9</f>
        <v>24.443060126085115</v>
      </c>
      <c r="AN167" s="11">
        <f>'Final Prices IND without CO2 '!AN167+AN$302*Assumptions!$C$9</f>
        <v>25.343019550599063</v>
      </c>
      <c r="AO167" s="11">
        <f>'Final Prices IND without CO2 '!AO167+AO$302*Assumptions!$C$9</f>
        <v>25.345527655769963</v>
      </c>
      <c r="AP167" s="11">
        <f>'Final Prices IND without CO2 '!AP167+AP$302*Assumptions!$C$9</f>
        <v>25.351214140084757</v>
      </c>
      <c r="AQ167" s="11">
        <f>'Final Prices IND without CO2 '!AQ167+AQ$302*Assumptions!$C$9</f>
        <v>25.359055254703858</v>
      </c>
      <c r="AR167" s="11">
        <f>'Final Prices IND without CO2 '!AR167+AR$302*Assumptions!$C$9</f>
        <v>25.363643636398322</v>
      </c>
      <c r="AS167" s="11">
        <f>'Final Prices IND without CO2 '!AS167+AS$302*Assumptions!$C$9</f>
        <v>25.370779536187349</v>
      </c>
      <c r="AT167" s="11">
        <f>'Final Prices IND without CO2 '!AT167+AT$302*Assumptions!$C$9</f>
        <v>25.378728908800952</v>
      </c>
      <c r="AU167" s="11">
        <f>'Final Prices IND without CO2 '!AU167+AU$302*Assumptions!$C$9</f>
        <v>25.388311707924384</v>
      </c>
      <c r="AV167" s="11">
        <f>'Final Prices IND without CO2 '!AV167+AV$302*Assumptions!$C$9</f>
        <v>25.39925444942828</v>
      </c>
      <c r="AW167" s="11">
        <f>'Final Prices IND without CO2 '!AW167+AW$302*Assumptions!$C$9</f>
        <v>25.410111466044665</v>
      </c>
      <c r="AX167" s="11">
        <f>'Final Prices IND without CO2 '!AX167+AX$302*Assumptions!$C$9</f>
        <v>25.422421340977031</v>
      </c>
      <c r="AY167" s="11">
        <f>'Final Prices IND without CO2 '!AY167+AY$302*Assumptions!$C$9</f>
        <v>25.369808778409578</v>
      </c>
      <c r="AZ167" s="11">
        <f>'Final Prices IND without CO2 '!AZ167+AZ$302*Assumptions!$C$9</f>
        <v>25.331050662063763</v>
      </c>
      <c r="BA167" s="11">
        <f>'Final Prices IND without CO2 '!BA167+BA$302*Assumptions!$C$9</f>
        <v>25.270741418877257</v>
      </c>
      <c r="BB167" s="11">
        <f>'Final Prices IND without CO2 '!BB167+BB$302*Assumptions!$C$9</f>
        <v>25.187137588335862</v>
      </c>
      <c r="BC167" s="11">
        <f>'Final Prices IND without CO2 '!BC167+BC$302*Assumptions!$C$9</f>
        <v>25.082807149491231</v>
      </c>
      <c r="BD167" s="11">
        <f>'Final Prices IND without CO2 '!BD167+BD$302*Assumptions!$C$9</f>
        <v>24.970387352713097</v>
      </c>
      <c r="BE167" s="11">
        <f>'Final Prices IND without CO2 '!BE167+BE$302*Assumptions!$C$9</f>
        <v>24.833198464488031</v>
      </c>
      <c r="BF167" s="11">
        <f>'Final Prices IND without CO2 '!BF167+BF$302*Assumptions!$C$9</f>
        <v>24.678939864044619</v>
      </c>
      <c r="BG167" s="11">
        <f>'Final Prices IND without CO2 '!BG167+BG$302*Assumptions!$C$9</f>
        <v>24.508384503638364</v>
      </c>
      <c r="BH167" s="11">
        <f>'Final Prices IND without CO2 '!BH167+BH$302*Assumptions!$C$9</f>
        <v>24.320406420307478</v>
      </c>
    </row>
    <row r="168" spans="1:60" x14ac:dyDescent="0.3">
      <c r="A168" s="9" t="s">
        <v>148</v>
      </c>
      <c r="B168" s="9" t="s">
        <v>118</v>
      </c>
      <c r="C168" s="9" t="s">
        <v>17</v>
      </c>
      <c r="D168" s="36" t="s">
        <v>81</v>
      </c>
      <c r="E168" s="36" t="s">
        <v>79</v>
      </c>
      <c r="F168" s="36" t="s">
        <v>90</v>
      </c>
      <c r="G168" s="36" t="s">
        <v>90</v>
      </c>
      <c r="H168" s="36" t="s">
        <v>80</v>
      </c>
      <c r="I168" s="9" t="s">
        <v>145</v>
      </c>
      <c r="J168" s="11">
        <f>'Final Prices IND without CO2 '!J168+J$302*Assumptions!$C$9</f>
        <v>11.668600638593448</v>
      </c>
      <c r="K168" s="11">
        <f>'Final Prices IND without CO2 '!K168+K$302*Assumptions!$C$9</f>
        <v>14.462405600141125</v>
      </c>
      <c r="L168" s="11">
        <f>'Final Prices IND without CO2 '!L168+L$302*Assumptions!$C$9</f>
        <v>11.852862206866805</v>
      </c>
      <c r="M168" s="11">
        <f>'Final Prices IND without CO2 '!M168+M$302*Assumptions!$C$9</f>
        <v>10.890291190964616</v>
      </c>
      <c r="N168" s="11">
        <f>'Final Prices IND without CO2 '!N168+N$302*Assumptions!$C$9</f>
        <v>13.502364831945433</v>
      </c>
      <c r="O168" s="11">
        <f>'Final Prices IND without CO2 '!O168+O$302*Assumptions!$C$9</f>
        <v>14.992689486256324</v>
      </c>
      <c r="P168" s="11">
        <f>'Final Prices IND without CO2 '!P168+P$302*Assumptions!$C$9</f>
        <v>19.687930743113736</v>
      </c>
      <c r="Q168" s="11">
        <f>'Final Prices IND without CO2 '!Q168+Q$302*Assumptions!$C$9</f>
        <v>15.134860737626111</v>
      </c>
      <c r="R168" s="11">
        <f>'Final Prices IND without CO2 '!R168+R$302*Assumptions!$C$9</f>
        <v>30.647196780681458</v>
      </c>
      <c r="S168" s="11">
        <f>'Final Prices IND without CO2 '!S168+S$302*Assumptions!$C$9</f>
        <v>21.542026165217347</v>
      </c>
      <c r="T168" s="11">
        <f>'Final Prices IND without CO2 '!T168+T$302*Assumptions!$C$9</f>
        <v>23.706142192127626</v>
      </c>
      <c r="U168" s="11">
        <f>'Final Prices IND without CO2 '!U168+U$302*Assumptions!$C$9</f>
        <v>27.290832255218078</v>
      </c>
      <c r="V168" s="11">
        <f>'Final Prices IND without CO2 '!V168+V$302*Assumptions!$C$9</f>
        <v>22.950778458058352</v>
      </c>
      <c r="W168" s="11">
        <f>'Final Prices IND without CO2 '!W168+W$302*Assumptions!$C$9</f>
        <v>17.762689450200028</v>
      </c>
      <c r="X168" s="11">
        <f>'Final Prices IND without CO2 '!X168+X$302*Assumptions!$C$9</f>
        <v>16.951748640517415</v>
      </c>
      <c r="Y168" s="11">
        <f>'Final Prices IND without CO2 '!Y168+Y$302*Assumptions!$C$9</f>
        <v>16.998374862160905</v>
      </c>
      <c r="Z168" s="11">
        <f>'Final Prices IND without CO2 '!Z168+Z$302*Assumptions!$C$9</f>
        <v>15.552185660847545</v>
      </c>
      <c r="AA168" s="11">
        <f>'Final Prices IND without CO2 '!AA168+AA$302*Assumptions!$C$9</f>
        <v>17.215300270316536</v>
      </c>
      <c r="AB168" s="11">
        <f>'Final Prices IND without CO2 '!AB168+AB$302*Assumptions!$C$9</f>
        <v>20.045515147773845</v>
      </c>
      <c r="AC168" s="11">
        <f>'Final Prices IND without CO2 '!AC168+AC$302*Assumptions!$C$9</f>
        <v>19.599941627847251</v>
      </c>
      <c r="AD168" s="11">
        <f>'Final Prices IND without CO2 '!AD168+AD$302*Assumptions!$C$9</f>
        <v>18.175570009744707</v>
      </c>
      <c r="AE168" s="11">
        <f>'Final Prices IND without CO2 '!AE168+AE$302*Assumptions!$C$9</f>
        <v>17.73031736039685</v>
      </c>
      <c r="AF168" s="11">
        <f>'Final Prices IND without CO2 '!AF168+AF$302*Assumptions!$C$9</f>
        <v>18.531615310300353</v>
      </c>
      <c r="AG168" s="11">
        <f>'Final Prices IND without CO2 '!AG168+AG$302*Assumptions!$C$9</f>
        <v>19.309202916632572</v>
      </c>
      <c r="AH168" s="11">
        <f>'Final Prices IND without CO2 '!AH168+AH$302*Assumptions!$C$9</f>
        <v>20.484420523885497</v>
      </c>
      <c r="AI168" s="11">
        <f>'Final Prices IND without CO2 '!AI168+AI$302*Assumptions!$C$9</f>
        <v>21.621185485860511</v>
      </c>
      <c r="AJ168" s="11">
        <f>'Final Prices IND without CO2 '!AJ168+AJ$302*Assumptions!$C$9</f>
        <v>22.684293298426066</v>
      </c>
      <c r="AK168" s="11">
        <f>'Final Prices IND without CO2 '!AK168+AK$302*Assumptions!$C$9</f>
        <v>23.688300757230159</v>
      </c>
      <c r="AL168" s="11">
        <f>'Final Prices IND without CO2 '!AL168+AL$302*Assumptions!$C$9</f>
        <v>24.655755674990207</v>
      </c>
      <c r="AM168" s="11">
        <f>'Final Prices IND without CO2 '!AM168+AM$302*Assumptions!$C$9</f>
        <v>25.589424038758597</v>
      </c>
      <c r="AN168" s="11">
        <f>'Final Prices IND without CO2 '!AN168+AN$302*Assumptions!$C$9</f>
        <v>26.490132978225354</v>
      </c>
      <c r="AO168" s="11">
        <f>'Final Prices IND without CO2 '!AO168+AO$302*Assumptions!$C$9</f>
        <v>26.493300063900946</v>
      </c>
      <c r="AP168" s="11">
        <f>'Final Prices IND without CO2 '!AP168+AP$302*Assumptions!$C$9</f>
        <v>26.500063968409162</v>
      </c>
      <c r="AQ168" s="11">
        <f>'Final Prices IND without CO2 '!AQ168+AQ$302*Assumptions!$C$9</f>
        <v>26.509156625149998</v>
      </c>
      <c r="AR168" s="11">
        <f>'Final Prices IND without CO2 '!AR168+AR$302*Assumptions!$C$9</f>
        <v>26.514756312204376</v>
      </c>
      <c r="AS168" s="11">
        <f>'Final Prices IND without CO2 '!AS168+AS$302*Assumptions!$C$9</f>
        <v>26.52307164377001</v>
      </c>
      <c r="AT168" s="11">
        <f>'Final Prices IND without CO2 '!AT168+AT$302*Assumptions!$C$9</f>
        <v>26.532333061823081</v>
      </c>
      <c r="AU168" s="11">
        <f>'Final Prices IND without CO2 '!AU168+AU$302*Assumptions!$C$9</f>
        <v>26.543372701847542</v>
      </c>
      <c r="AV168" s="11">
        <f>'Final Prices IND without CO2 '!AV168+AV$302*Assumptions!$C$9</f>
        <v>26.555911141713292</v>
      </c>
      <c r="AW168" s="11">
        <f>'Final Prices IND without CO2 '!AW168+AW$302*Assumptions!$C$9</f>
        <v>26.56834314316918</v>
      </c>
      <c r="AX168" s="11">
        <f>'Final Prices IND without CO2 '!AX168+AX$302*Assumptions!$C$9</f>
        <v>26.582373964750907</v>
      </c>
      <c r="AY168" s="11">
        <f>'Final Prices IND without CO2 '!AY168+AY$302*Assumptions!$C$9</f>
        <v>26.528214286771178</v>
      </c>
      <c r="AZ168" s="11">
        <f>'Final Prices IND without CO2 '!AZ168+AZ$302*Assumptions!$C$9</f>
        <v>26.488645294363813</v>
      </c>
      <c r="BA168" s="11">
        <f>'Final Prices IND without CO2 '!BA168+BA$302*Assumptions!$C$9</f>
        <v>26.426464557985888</v>
      </c>
      <c r="BB168" s="11">
        <f>'Final Prices IND without CO2 '!BB168+BB$302*Assumptions!$C$9</f>
        <v>26.339856570929197</v>
      </c>
      <c r="BC168" s="11">
        <f>'Final Prices IND without CO2 '!BC168+BC$302*Assumptions!$C$9</f>
        <v>26.231503400412151</v>
      </c>
      <c r="BD168" s="11">
        <f>'Final Prices IND without CO2 '!BD168+BD$302*Assumptions!$C$9</f>
        <v>26.114688213361184</v>
      </c>
      <c r="BE168" s="11">
        <f>'Final Prices IND without CO2 '!BE168+BE$302*Assumptions!$C$9</f>
        <v>25.971891985649968</v>
      </c>
      <c r="BF168" s="11">
        <f>'Final Prices IND without CO2 '!BF168+BF$302*Assumptions!$C$9</f>
        <v>25.81120218274291</v>
      </c>
      <c r="BG168" s="11">
        <f>'Final Prices IND without CO2 '!BG168+BG$302*Assumptions!$C$9</f>
        <v>25.633428876489383</v>
      </c>
      <c r="BH168" s="11">
        <f>'Final Prices IND without CO2 '!BH168+BH$302*Assumptions!$C$9</f>
        <v>25.437393759225799</v>
      </c>
    </row>
    <row r="169" spans="1:60" x14ac:dyDescent="0.3">
      <c r="A169" s="9" t="s">
        <v>148</v>
      </c>
      <c r="B169" s="9" t="s">
        <v>118</v>
      </c>
      <c r="C169" s="9" t="s">
        <v>19</v>
      </c>
      <c r="D169" s="36" t="s">
        <v>81</v>
      </c>
      <c r="E169" s="36" t="s">
        <v>79</v>
      </c>
      <c r="F169" s="36" t="s">
        <v>90</v>
      </c>
      <c r="G169" s="36" t="s">
        <v>90</v>
      </c>
      <c r="H169" s="36" t="s">
        <v>80</v>
      </c>
      <c r="I169" s="9" t="s">
        <v>145</v>
      </c>
      <c r="J169" s="11">
        <f>'Final Prices IND without CO2 '!J169+J$302*Assumptions!$C$9</f>
        <v>31.11281882772661</v>
      </c>
      <c r="K169" s="11">
        <f>'Final Prices IND without CO2 '!K169+K$302*Assumptions!$C$9</f>
        <v>31.249872452631632</v>
      </c>
      <c r="L169" s="11">
        <f>'Final Prices IND without CO2 '!L169+L$302*Assumptions!$C$9</f>
        <v>30.504955270582698</v>
      </c>
      <c r="M169" s="11">
        <f>'Final Prices IND without CO2 '!M169+M$302*Assumptions!$C$9</f>
        <v>30.538890357469874</v>
      </c>
      <c r="N169" s="11">
        <f>'Final Prices IND without CO2 '!N169+N$302*Assumptions!$C$9</f>
        <v>31.554657861485193</v>
      </c>
      <c r="O169" s="11">
        <f>'Final Prices IND without CO2 '!O169+O$302*Assumptions!$C$9</f>
        <v>30.586001993832078</v>
      </c>
      <c r="P169" s="11">
        <f>'Final Prices IND without CO2 '!P169+P$302*Assumptions!$C$9</f>
        <v>35.959428432672873</v>
      </c>
      <c r="Q169" s="11">
        <f>'Final Prices IND without CO2 '!Q169+Q$302*Assumptions!$C$9</f>
        <v>32.214304167154921</v>
      </c>
      <c r="R169" s="11">
        <f>'Final Prices IND without CO2 '!R169+R$302*Assumptions!$C$9</f>
        <v>38.589232837813398</v>
      </c>
      <c r="S169" s="11">
        <f>'Final Prices IND without CO2 '!S169+S$302*Assumptions!$C$9</f>
        <v>35.765651676433293</v>
      </c>
      <c r="T169" s="11">
        <f>'Final Prices IND without CO2 '!T169+T$302*Assumptions!$C$9</f>
        <v>35.273909395303214</v>
      </c>
      <c r="U169" s="11">
        <f>'Final Prices IND without CO2 '!U169+U$302*Assumptions!$C$9</f>
        <v>42.432228514121128</v>
      </c>
      <c r="V169" s="11">
        <f>'Final Prices IND without CO2 '!V169+V$302*Assumptions!$C$9</f>
        <v>34.996648660391571</v>
      </c>
      <c r="W169" s="11">
        <f>'Final Prices IND without CO2 '!W169+W$302*Assumptions!$C$9</f>
        <v>30.949097260580853</v>
      </c>
      <c r="X169" s="11">
        <f>'Final Prices IND without CO2 '!X169+X$302*Assumptions!$C$9</f>
        <v>34.166328310011032</v>
      </c>
      <c r="Y169" s="11">
        <f>'Final Prices IND without CO2 '!Y169+Y$302*Assumptions!$C$9</f>
        <v>38.437295007071249</v>
      </c>
      <c r="Z169" s="11">
        <f>'Final Prices IND without CO2 '!Z169+Z$302*Assumptions!$C$9</f>
        <v>40.806106484393652</v>
      </c>
      <c r="AA169" s="11">
        <f>'Final Prices IND without CO2 '!AA169+AA$302*Assumptions!$C$9</f>
        <v>47.639935497787008</v>
      </c>
      <c r="AB169" s="11">
        <f>'Final Prices IND without CO2 '!AB169+AB$302*Assumptions!$C$9</f>
        <v>50.917420864683272</v>
      </c>
      <c r="AC169" s="11">
        <f>'Final Prices IND without CO2 '!AC169+AC$302*Assumptions!$C$9</f>
        <v>48.731382681932715</v>
      </c>
      <c r="AD169" s="11">
        <f>'Final Prices IND without CO2 '!AD169+AD$302*Assumptions!$C$9</f>
        <v>44.444728700860423</v>
      </c>
      <c r="AE169" s="11">
        <f>'Final Prices IND without CO2 '!AE169+AE$302*Assumptions!$C$9</f>
        <v>43.042489795333537</v>
      </c>
      <c r="AF169" s="11">
        <f>'Final Prices IND without CO2 '!AF169+AF$302*Assumptions!$C$9</f>
        <v>43.899257203180184</v>
      </c>
      <c r="AG169" s="11">
        <f>'Final Prices IND without CO2 '!AG169+AG$302*Assumptions!$C$9</f>
        <v>44.747207682256189</v>
      </c>
      <c r="AH169" s="11">
        <f>'Final Prices IND without CO2 '!AH169+AH$302*Assumptions!$C$9</f>
        <v>45.997459854816981</v>
      </c>
      <c r="AI169" s="11">
        <f>'Final Prices IND without CO2 '!AI169+AI$302*Assumptions!$C$9</f>
        <v>47.216812109343152</v>
      </c>
      <c r="AJ169" s="11">
        <f>'Final Prices IND without CO2 '!AJ169+AJ$302*Assumptions!$C$9</f>
        <v>48.301776163901707</v>
      </c>
      <c r="AK169" s="11">
        <f>'Final Prices IND without CO2 '!AK169+AK$302*Assumptions!$C$9</f>
        <v>49.291390580669976</v>
      </c>
      <c r="AL169" s="11">
        <f>'Final Prices IND without CO2 '!AL169+AL$302*Assumptions!$C$9</f>
        <v>50.251456161603414</v>
      </c>
      <c r="AM169" s="11">
        <f>'Final Prices IND without CO2 '!AM169+AM$302*Assumptions!$C$9</f>
        <v>51.191119164118952</v>
      </c>
      <c r="AN169" s="11">
        <f>'Final Prices IND without CO2 '!AN169+AN$302*Assumptions!$C$9</f>
        <v>52.108566988246636</v>
      </c>
      <c r="AO169" s="11">
        <f>'Final Prices IND without CO2 '!AO169+AO$302*Assumptions!$C$9</f>
        <v>52.12645105671298</v>
      </c>
      <c r="AP169" s="11">
        <f>'Final Prices IND without CO2 '!AP169+AP$302*Assumptions!$C$9</f>
        <v>52.157276939279754</v>
      </c>
      <c r="AQ169" s="11">
        <f>'Final Prices IND without CO2 '!AQ169+AQ$302*Assumptions!$C$9</f>
        <v>52.194320231489016</v>
      </c>
      <c r="AR169" s="11">
        <f>'Final Prices IND without CO2 '!AR169+AR$302*Assumptions!$C$9</f>
        <v>52.222505356916642</v>
      </c>
      <c r="AS169" s="11">
        <f>'Final Prices IND without CO2 '!AS169+AS$302*Assumptions!$C$9</f>
        <v>52.257160886766613</v>
      </c>
      <c r="AT169" s="11">
        <f>'Final Prices IND without CO2 '!AT169+AT$302*Assumptions!$C$9</f>
        <v>52.295724158236915</v>
      </c>
      <c r="AU169" s="11">
        <f>'Final Prices IND without CO2 '!AU169+AU$302*Assumptions!$C$9</f>
        <v>52.33929936238895</v>
      </c>
      <c r="AV169" s="11">
        <f>'Final Prices IND without CO2 '!AV169+AV$302*Assumptions!$C$9</f>
        <v>52.387474463981903</v>
      </c>
      <c r="AW169" s="11">
        <f>'Final Prices IND without CO2 '!AW169+AW$302*Assumptions!$C$9</f>
        <v>52.435080532976293</v>
      </c>
      <c r="AX169" s="11">
        <f>'Final Prices IND without CO2 '!AX169+AX$302*Assumptions!$C$9</f>
        <v>52.487545180812369</v>
      </c>
      <c r="AY169" s="11">
        <f>'Final Prices IND without CO2 '!AY169+AY$302*Assumptions!$C$9</f>
        <v>52.398833841993486</v>
      </c>
      <c r="AZ169" s="11">
        <f>'Final Prices IND without CO2 '!AZ169+AZ$302*Assumptions!$C$9</f>
        <v>52.341155589967357</v>
      </c>
      <c r="BA169" s="11">
        <f>'Final Prices IND without CO2 '!BA169+BA$302*Assumptions!$C$9</f>
        <v>52.237178877995511</v>
      </c>
      <c r="BB169" s="11">
        <f>'Final Prices IND without CO2 '!BB169+BB$302*Assumptions!$C$9</f>
        <v>52.083479194869859</v>
      </c>
      <c r="BC169" s="11">
        <f>'Final Prices IND without CO2 '!BC169+BC$302*Assumptions!$C$9</f>
        <v>51.885286533847562</v>
      </c>
      <c r="BD169" s="11">
        <f>'Final Prices IND without CO2 '!BD169+BD$302*Assumptions!$C$9</f>
        <v>51.670309288066278</v>
      </c>
      <c r="BE169" s="11">
        <f>'Final Prices IND without CO2 '!BE169+BE$302*Assumptions!$C$9</f>
        <v>51.402284592848524</v>
      </c>
      <c r="BF169" s="11">
        <f>'Final Prices IND without CO2 '!BF169+BF$302*Assumptions!$C$9</f>
        <v>51.097967026590375</v>
      </c>
      <c r="BG169" s="11">
        <f>'Final Prices IND without CO2 '!BG169+BG$302*Assumptions!$C$9</f>
        <v>50.758995651407531</v>
      </c>
      <c r="BH169" s="11">
        <f>'Final Prices IND without CO2 '!BH169+BH$302*Assumptions!$C$9</f>
        <v>50.383023147700456</v>
      </c>
    </row>
    <row r="170" spans="1:60" x14ac:dyDescent="0.3">
      <c r="A170" s="9" t="s">
        <v>148</v>
      </c>
      <c r="B170" s="9" t="s">
        <v>118</v>
      </c>
      <c r="C170" s="9" t="s">
        <v>21</v>
      </c>
      <c r="D170" s="36" t="s">
        <v>81</v>
      </c>
      <c r="E170" s="36" t="s">
        <v>79</v>
      </c>
      <c r="F170" s="36" t="s">
        <v>90</v>
      </c>
      <c r="G170" s="36" t="s">
        <v>90</v>
      </c>
      <c r="H170" s="36" t="s">
        <v>80</v>
      </c>
      <c r="I170" s="9" t="s">
        <v>145</v>
      </c>
      <c r="J170" s="11">
        <f>'Final Prices IND without CO2 '!J170+J$302*Assumptions!$C$9</f>
        <v>5.3101198354793331</v>
      </c>
      <c r="K170" s="11">
        <f>'Final Prices IND without CO2 '!K170+K$302*Assumptions!$C$9</f>
        <v>4.7903429775904742</v>
      </c>
      <c r="L170" s="11">
        <f>'Final Prices IND without CO2 '!L170+L$302*Assumptions!$C$9</f>
        <v>4.5767032429816359</v>
      </c>
      <c r="M170" s="11">
        <f>'Final Prices IND without CO2 '!M170+M$302*Assumptions!$C$9</f>
        <v>4.859453618667704</v>
      </c>
      <c r="N170" s="11">
        <f>'Final Prices IND without CO2 '!N170+N$302*Assumptions!$C$9</f>
        <v>4.1400012324707287</v>
      </c>
      <c r="O170" s="11">
        <f>'Final Prices IND without CO2 '!O170+O$302*Assumptions!$C$9</f>
        <v>4.9483812252411692</v>
      </c>
      <c r="P170" s="11">
        <f>'Final Prices IND without CO2 '!P170+P$302*Assumptions!$C$9</f>
        <v>10.622569116738358</v>
      </c>
      <c r="Q170" s="11">
        <f>'Final Prices IND without CO2 '!Q170+Q$302*Assumptions!$C$9</f>
        <v>5.3629364873817762</v>
      </c>
      <c r="R170" s="11">
        <f>'Final Prices IND without CO2 '!R170+R$302*Assumptions!$C$9</f>
        <v>12.837597707110282</v>
      </c>
      <c r="S170" s="11">
        <f>'Final Prices IND without CO2 '!S170+S$302*Assumptions!$C$9</f>
        <v>9.9793263260999971</v>
      </c>
      <c r="T170" s="11">
        <f>'Final Prices IND without CO2 '!T170+T$302*Assumptions!$C$9</f>
        <v>10.398841458970683</v>
      </c>
      <c r="U170" s="11">
        <f>'Final Prices IND without CO2 '!U170+U$302*Assumptions!$C$9</f>
        <v>12.057415514453579</v>
      </c>
      <c r="V170" s="11">
        <f>'Final Prices IND without CO2 '!V170+V$302*Assumptions!$C$9</f>
        <v>9.1531620063728187</v>
      </c>
      <c r="W170" s="11">
        <f>'Final Prices IND without CO2 '!W170+W$302*Assumptions!$C$9</f>
        <v>6.9020078601041952</v>
      </c>
      <c r="X170" s="11">
        <f>'Final Prices IND without CO2 '!X170+X$302*Assumptions!$C$9</f>
        <v>8.9360155389876574</v>
      </c>
      <c r="Y170" s="11">
        <f>'Final Prices IND without CO2 '!Y170+Y$302*Assumptions!$C$9</f>
        <v>11.075660977638314</v>
      </c>
      <c r="Z170" s="11">
        <f>'Final Prices IND without CO2 '!Z170+Z$302*Assumptions!$C$9</f>
        <v>11.452048783940821</v>
      </c>
      <c r="AA170" s="11">
        <f>'Final Prices IND without CO2 '!AA170+AA$302*Assumptions!$C$9</f>
        <v>13.318514110672876</v>
      </c>
      <c r="AB170" s="11">
        <f>'Final Prices IND without CO2 '!AB170+AB$302*Assumptions!$C$9</f>
        <v>16.09144260031216</v>
      </c>
      <c r="AC170" s="11">
        <f>'Final Prices IND without CO2 '!AC170+AC$302*Assumptions!$C$9</f>
        <v>15.868787730312967</v>
      </c>
      <c r="AD170" s="11">
        <f>'Final Prices IND without CO2 '!AD170+AD$302*Assumptions!$C$9</f>
        <v>14.81101713186511</v>
      </c>
      <c r="AE170" s="11">
        <f>'Final Prices IND without CO2 '!AE170+AE$302*Assumptions!$C$9</f>
        <v>14.488335246970678</v>
      </c>
      <c r="AF170" s="11">
        <f>'Final Prices IND without CO2 '!AF170+AF$302*Assumptions!$C$9</f>
        <v>15.282528670743314</v>
      </c>
      <c r="AG170" s="11">
        <f>'Final Prices IND without CO2 '!AG170+AG$302*Assumptions!$C$9</f>
        <v>16.051104202925398</v>
      </c>
      <c r="AH170" s="11">
        <f>'Final Prices IND without CO2 '!AH170+AH$302*Assumptions!$C$9</f>
        <v>17.216711385816602</v>
      </c>
      <c r="AI170" s="11">
        <f>'Final Prices IND without CO2 '!AI170+AI$302*Assumptions!$C$9</f>
        <v>18.342898570402678</v>
      </c>
      <c r="AJ170" s="11">
        <f>'Final Prices IND without CO2 '!AJ170+AJ$302*Assumptions!$C$9</f>
        <v>19.403207036298557</v>
      </c>
      <c r="AK170" s="11">
        <f>'Final Prices IND without CO2 '!AK170+AK$302*Assumptions!$C$9</f>
        <v>20.409057955396619</v>
      </c>
      <c r="AL170" s="11">
        <f>'Final Prices IND without CO2 '!AL170+AL$302*Assumptions!$C$9</f>
        <v>21.377459299145329</v>
      </c>
      <c r="AM170" s="11">
        <f>'Final Prices IND without CO2 '!AM170+AM$302*Assumptions!$C$9</f>
        <v>22.310359869803719</v>
      </c>
      <c r="AN170" s="11">
        <f>'Final Prices IND without CO2 '!AN170+AN$302*Assumptions!$C$9</f>
        <v>23.208924893539461</v>
      </c>
      <c r="AO170" s="11">
        <f>'Final Prices IND without CO2 '!AO170+AO$302*Assumptions!$C$9</f>
        <v>23.210207028601118</v>
      </c>
      <c r="AP170" s="11">
        <f>'Final Prices IND without CO2 '!AP170+AP$302*Assumptions!$C$9</f>
        <v>23.213889075845604</v>
      </c>
      <c r="AQ170" s="11">
        <f>'Final Prices IND without CO2 '!AQ170+AQ$302*Assumptions!$C$9</f>
        <v>23.219401816224842</v>
      </c>
      <c r="AR170" s="11">
        <f>'Final Prices IND without CO2 '!AR170+AR$302*Assumptions!$C$9</f>
        <v>23.222108761164009</v>
      </c>
      <c r="AS170" s="11">
        <f>'Final Prices IND without CO2 '!AS170+AS$302*Assumptions!$C$9</f>
        <v>23.22705044110328</v>
      </c>
      <c r="AT170" s="11">
        <f>'Final Prices IND without CO2 '!AT170+AT$302*Assumptions!$C$9</f>
        <v>23.23255887884962</v>
      </c>
      <c r="AU170" s="11">
        <f>'Final Prices IND without CO2 '!AU170+AU$302*Assumptions!$C$9</f>
        <v>23.239431365018639</v>
      </c>
      <c r="AV170" s="11">
        <f>'Final Prices IND without CO2 '!AV170+AV$302*Assumptions!$C$9</f>
        <v>23.247405462562579</v>
      </c>
      <c r="AW170" s="11">
        <f>'Final Prices IND without CO2 '!AW170+AW$302*Assumptions!$C$9</f>
        <v>23.255332370743311</v>
      </c>
      <c r="AX170" s="11">
        <f>'Final Prices IND without CO2 '!AX170+AX$302*Assumptions!$C$9</f>
        <v>23.264440589273583</v>
      </c>
      <c r="AY170" s="11">
        <f>'Final Prices IND without CO2 '!AY170+AY$302*Assumptions!$C$9</f>
        <v>23.214706286741876</v>
      </c>
      <c r="AZ170" s="11">
        <f>'Final Prices IND without CO2 '!AZ170+AZ$302*Assumptions!$C$9</f>
        <v>23.177456727639665</v>
      </c>
      <c r="BA170" s="11">
        <f>'Final Prices IND without CO2 '!BA170+BA$302*Assumptions!$C$9</f>
        <v>23.120629218276807</v>
      </c>
      <c r="BB170" s="11">
        <f>'Final Prices IND without CO2 '!BB170+BB$302*Assumptions!$C$9</f>
        <v>23.04261433318219</v>
      </c>
      <c r="BC170" s="11">
        <f>'Final Prices IND without CO2 '!BC170+BC$302*Assumptions!$C$9</f>
        <v>22.945767801301002</v>
      </c>
      <c r="BD170" s="11">
        <f>'Final Prices IND without CO2 '!BD170+BD$302*Assumptions!$C$9</f>
        <v>22.841525207117705</v>
      </c>
      <c r="BE170" s="11">
        <f>'Final Prices IND without CO2 '!BE170+BE$302*Assumptions!$C$9</f>
        <v>22.714768236913585</v>
      </c>
      <c r="BF170" s="11">
        <f>'Final Prices IND without CO2 '!BF170+BF$302*Assumptions!$C$9</f>
        <v>22.572474272647899</v>
      </c>
      <c r="BG170" s="11">
        <f>'Final Prices IND without CO2 '!BG170+BG$302*Assumptions!$C$9</f>
        <v>22.415347209127233</v>
      </c>
      <c r="BH170" s="11">
        <f>'Final Prices IND without CO2 '!BH170+BH$302*Assumptions!$C$9</f>
        <v>22.242358465693709</v>
      </c>
    </row>
    <row r="171" spans="1:60" x14ac:dyDescent="0.3">
      <c r="A171" s="9" t="s">
        <v>148</v>
      </c>
      <c r="B171" s="9" t="s">
        <v>118</v>
      </c>
      <c r="C171" s="9" t="s">
        <v>23</v>
      </c>
      <c r="D171" s="36" t="s">
        <v>81</v>
      </c>
      <c r="E171" s="36" t="s">
        <v>79</v>
      </c>
      <c r="F171" s="36" t="s">
        <v>90</v>
      </c>
      <c r="G171" s="36" t="s">
        <v>90</v>
      </c>
      <c r="H171" s="36" t="s">
        <v>80</v>
      </c>
      <c r="I171" s="9" t="s">
        <v>145</v>
      </c>
      <c r="J171" s="11">
        <f>'Final Prices IND without CO2 '!J171+J$302*Assumptions!$C$9</f>
        <v>7.580271921379059</v>
      </c>
      <c r="K171" s="11">
        <f>'Final Prices IND without CO2 '!K171+K$302*Assumptions!$C$9</f>
        <v>9.1137858903479589</v>
      </c>
      <c r="L171" s="11">
        <f>'Final Prices IND without CO2 '!L171+L$302*Assumptions!$C$9</f>
        <v>7.7902999913833124</v>
      </c>
      <c r="M171" s="11">
        <f>'Final Prices IND without CO2 '!M171+M$302*Assumptions!$C$9</f>
        <v>6.4857252863495995</v>
      </c>
      <c r="N171" s="11">
        <f>'Final Prices IND without CO2 '!N171+N$302*Assumptions!$C$9</f>
        <v>8.6777077665924107</v>
      </c>
      <c r="O171" s="11">
        <f>'Final Prices IND without CO2 '!O171+O$302*Assumptions!$C$9</f>
        <v>9.759883328925385</v>
      </c>
      <c r="P171" s="11">
        <f>'Final Prices IND without CO2 '!P171+P$302*Assumptions!$C$9</f>
        <v>15.145225570979143</v>
      </c>
      <c r="Q171" s="11">
        <f>'Final Prices IND without CO2 '!Q171+Q$302*Assumptions!$C$9</f>
        <v>10.42339067002268</v>
      </c>
      <c r="R171" s="11">
        <f>'Final Prices IND without CO2 '!R171+R$302*Assumptions!$C$9</f>
        <v>23.170060907684995</v>
      </c>
      <c r="S171" s="11">
        <f>'Final Prices IND without CO2 '!S171+S$302*Assumptions!$C$9</f>
        <v>17.372922135407215</v>
      </c>
      <c r="T171" s="11">
        <f>'Final Prices IND without CO2 '!T171+T$302*Assumptions!$C$9</f>
        <v>18.108096091640761</v>
      </c>
      <c r="U171" s="11">
        <f>'Final Prices IND without CO2 '!U171+U$302*Assumptions!$C$9</f>
        <v>19.785539715702228</v>
      </c>
      <c r="V171" s="11">
        <f>'Final Prices IND without CO2 '!V171+V$302*Assumptions!$C$9</f>
        <v>16.438752603852954</v>
      </c>
      <c r="W171" s="11">
        <f>'Final Prices IND without CO2 '!W171+W$302*Assumptions!$C$9</f>
        <v>14.364260990586773</v>
      </c>
      <c r="X171" s="11">
        <f>'Final Prices IND without CO2 '!X171+X$302*Assumptions!$C$9</f>
        <v>13.836526961139214</v>
      </c>
      <c r="Y171" s="11">
        <f>'Final Prices IND without CO2 '!Y171+Y$302*Assumptions!$C$9</f>
        <v>13.996995310256294</v>
      </c>
      <c r="Z171" s="11">
        <f>'Final Prices IND without CO2 '!Z171+Z$302*Assumptions!$C$9</f>
        <v>12.674069893909669</v>
      </c>
      <c r="AA171" s="11">
        <f>'Final Prices IND without CO2 '!AA171+AA$302*Assumptions!$C$9</f>
        <v>14.034989831317198</v>
      </c>
      <c r="AB171" s="11">
        <f>'Final Prices IND without CO2 '!AB171+AB$302*Assumptions!$C$9</f>
        <v>16.818451181707246</v>
      </c>
      <c r="AC171" s="11">
        <f>'Final Prices IND without CO2 '!AC171+AC$302*Assumptions!$C$9</f>
        <v>16.554809766948203</v>
      </c>
      <c r="AD171" s="11">
        <f>'Final Prices IND without CO2 '!AD171+AD$302*Assumptions!$C$9</f>
        <v>15.429634718015937</v>
      </c>
      <c r="AE171" s="11">
        <f>'Final Prices IND without CO2 '!AE171+AE$302*Assumptions!$C$9</f>
        <v>15.084416575499475</v>
      </c>
      <c r="AF171" s="11">
        <f>'Final Prices IND without CO2 '!AF171+AF$302*Assumptions!$C$9</f>
        <v>15.879916260450145</v>
      </c>
      <c r="AG171" s="11">
        <f>'Final Prices IND without CO2 '!AG171+AG$302*Assumptions!$C$9</f>
        <v>16.650148781765502</v>
      </c>
      <c r="AH171" s="11">
        <f>'Final Prices IND without CO2 '!AH171+AH$302*Assumptions!$C$9</f>
        <v>17.817522968397267</v>
      </c>
      <c r="AI171" s="11">
        <f>'Final Prices IND without CO2 '!AI171+AI$302*Assumptions!$C$9</f>
        <v>18.945655017383665</v>
      </c>
      <c r="AJ171" s="11">
        <f>'Final Prices IND without CO2 '!AJ171+AJ$302*Assumptions!$C$9</f>
        <v>20.006478180222182</v>
      </c>
      <c r="AK171" s="11">
        <f>'Final Prices IND without CO2 '!AK171+AK$302*Assumptions!$C$9</f>
        <v>21.011990154741689</v>
      </c>
      <c r="AL171" s="11">
        <f>'Final Prices IND without CO2 '!AL171+AL$302*Assumptions!$C$9</f>
        <v>21.980217485543712</v>
      </c>
      <c r="AM171" s="11">
        <f>'Final Prices IND without CO2 '!AM171+AM$302*Assumptions!$C$9</f>
        <v>22.91325922512933</v>
      </c>
      <c r="AN171" s="11">
        <f>'Final Prices IND without CO2 '!AN171+AN$302*Assumptions!$C$9</f>
        <v>23.812218436153117</v>
      </c>
      <c r="AO171" s="11">
        <f>'Final Prices IND without CO2 '!AO171+AO$302*Assumptions!$C$9</f>
        <v>23.813847144337903</v>
      </c>
      <c r="AP171" s="11">
        <f>'Final Prices IND without CO2 '!AP171+AP$302*Assumptions!$C$9</f>
        <v>23.818095831837585</v>
      </c>
      <c r="AQ171" s="11">
        <f>'Final Prices IND without CO2 '!AQ171+AQ$302*Assumptions!$C$9</f>
        <v>23.824266787230414</v>
      </c>
      <c r="AR171" s="11">
        <f>'Final Prices IND without CO2 '!AR171+AR$302*Assumptions!$C$9</f>
        <v>23.827505601101237</v>
      </c>
      <c r="AS171" s="11">
        <f>'Final Prices IND without CO2 '!AS171+AS$302*Assumptions!$C$9</f>
        <v>23.833067571552014</v>
      </c>
      <c r="AT171" s="11">
        <f>'Final Prices IND without CO2 '!AT171+AT$302*Assumptions!$C$9</f>
        <v>23.839266044409257</v>
      </c>
      <c r="AU171" s="11">
        <f>'Final Prices IND without CO2 '!AU171+AU$302*Assumptions!$C$9</f>
        <v>23.846904716978891</v>
      </c>
      <c r="AV171" s="11">
        <f>'Final Prices IND without CO2 '!AV171+AV$302*Assumptions!$C$9</f>
        <v>23.855718029280915</v>
      </c>
      <c r="AW171" s="11">
        <f>'Final Prices IND without CO2 '!AW171+AW$302*Assumptions!$C$9</f>
        <v>23.86447325849818</v>
      </c>
      <c r="AX171" s="11">
        <f>'Final Prices IND without CO2 '!AX171+AX$302*Assumptions!$C$9</f>
        <v>23.874486562764297</v>
      </c>
      <c r="AY171" s="11">
        <f>'Final Prices IND without CO2 '!AY171+AY$302*Assumptions!$C$9</f>
        <v>23.823938596373875</v>
      </c>
      <c r="AZ171" s="11">
        <f>'Final Prices IND without CO2 '!AZ171+AZ$302*Assumptions!$C$9</f>
        <v>23.78626257875413</v>
      </c>
      <c r="BA171" s="11">
        <f>'Final Prices IND without CO2 '!BA171+BA$302*Assumptions!$C$9</f>
        <v>23.728450807739165</v>
      </c>
      <c r="BB171" s="11">
        <f>'Final Prices IND without CO2 '!BB171+BB$302*Assumptions!$C$9</f>
        <v>23.648855967094352</v>
      </c>
      <c r="BC171" s="11">
        <f>'Final Prices IND without CO2 '!BC171+BC$302*Assumptions!$C$9</f>
        <v>23.549893787376444</v>
      </c>
      <c r="BD171" s="11">
        <f>'Final Prices IND without CO2 '!BD171+BD$302*Assumptions!$C$9</f>
        <v>23.443339555559927</v>
      </c>
      <c r="BE171" s="11">
        <f>'Final Prices IND without CO2 '!BE171+BE$302*Assumptions!$C$9</f>
        <v>23.313633555537336</v>
      </c>
      <c r="BF171" s="11">
        <f>'Final Prices IND without CO2 '!BF171+BF$302*Assumptions!$C$9</f>
        <v>23.167957272815499</v>
      </c>
      <c r="BG171" s="11">
        <f>'Final Prices IND without CO2 '!BG171+BG$302*Assumptions!$C$9</f>
        <v>23.007034124255878</v>
      </c>
      <c r="BH171" s="11">
        <f>'Final Prices IND without CO2 '!BH171+BH$302*Assumptions!$C$9</f>
        <v>22.829807999908532</v>
      </c>
    </row>
    <row r="172" spans="1:60" x14ac:dyDescent="0.3">
      <c r="A172" s="9" t="s">
        <v>148</v>
      </c>
      <c r="B172" s="9" t="s">
        <v>118</v>
      </c>
      <c r="C172" s="9" t="s">
        <v>25</v>
      </c>
      <c r="D172" s="36" t="s">
        <v>81</v>
      </c>
      <c r="E172" s="36" t="s">
        <v>79</v>
      </c>
      <c r="F172" s="36" t="s">
        <v>90</v>
      </c>
      <c r="G172" s="36" t="s">
        <v>90</v>
      </c>
      <c r="H172" s="36" t="s">
        <v>80</v>
      </c>
      <c r="I172" s="9" t="s">
        <v>145</v>
      </c>
      <c r="J172" s="11">
        <f>'Final Prices IND without CO2 '!J172+J$302*Assumptions!$C$9</f>
        <v>13.330107659715667</v>
      </c>
      <c r="K172" s="11">
        <f>'Final Prices IND without CO2 '!K172+K$302*Assumptions!$C$9</f>
        <v>12.21670039697843</v>
      </c>
      <c r="L172" s="11">
        <f>'Final Prices IND without CO2 '!L172+L$302*Assumptions!$C$9</f>
        <v>10.583197389733215</v>
      </c>
      <c r="M172" s="11">
        <f>'Final Prices IND without CO2 '!M172+M$302*Assumptions!$C$9</f>
        <v>9.7429331717034415</v>
      </c>
      <c r="N172" s="11">
        <f>'Final Prices IND without CO2 '!N172+N$302*Assumptions!$C$9</f>
        <v>11.439053703026186</v>
      </c>
      <c r="O172" s="11">
        <f>'Final Prices IND without CO2 '!O172+O$302*Assumptions!$C$9</f>
        <v>9.3752946816195841</v>
      </c>
      <c r="P172" s="11">
        <f>'Final Prices IND without CO2 '!P172+P$302*Assumptions!$C$9</f>
        <v>13.976565310949692</v>
      </c>
      <c r="Q172" s="11">
        <f>'Final Prices IND without CO2 '!Q172+Q$302*Assumptions!$C$9</f>
        <v>9.343394058273498</v>
      </c>
      <c r="R172" s="11">
        <f>'Final Prices IND without CO2 '!R172+R$302*Assumptions!$C$9</f>
        <v>22.089723443960729</v>
      </c>
      <c r="S172" s="11">
        <f>'Final Prices IND without CO2 '!S172+S$302*Assumptions!$C$9</f>
        <v>16.183618387931649</v>
      </c>
      <c r="T172" s="11">
        <f>'Final Prices IND without CO2 '!T172+T$302*Assumptions!$C$9</f>
        <v>17.161256818944679</v>
      </c>
      <c r="U172" s="11">
        <f>'Final Prices IND without CO2 '!U172+U$302*Assumptions!$C$9</f>
        <v>15.440787449201725</v>
      </c>
      <c r="V172" s="11">
        <f>'Final Prices IND without CO2 '!V172+V$302*Assumptions!$C$9</f>
        <v>13.212166804397175</v>
      </c>
      <c r="W172" s="11">
        <f>'Final Prices IND without CO2 '!W172+W$302*Assumptions!$C$9</f>
        <v>11.709399935482052</v>
      </c>
      <c r="X172" s="11">
        <f>'Final Prices IND without CO2 '!X172+X$302*Assumptions!$C$9</f>
        <v>11.581736135591388</v>
      </c>
      <c r="Y172" s="11">
        <f>'Final Prices IND without CO2 '!Y172+Y$302*Assumptions!$C$9</f>
        <v>12.377987606870542</v>
      </c>
      <c r="Z172" s="11">
        <f>'Final Prices IND without CO2 '!Z172+Z$302*Assumptions!$C$9</f>
        <v>11.14300165090982</v>
      </c>
      <c r="AA172" s="11">
        <f>'Final Prices IND without CO2 '!AA172+AA$302*Assumptions!$C$9</f>
        <v>11.722308104934651</v>
      </c>
      <c r="AB172" s="11">
        <f>'Final Prices IND without CO2 '!AB172+AB$302*Assumptions!$C$9</f>
        <v>14.471770878844097</v>
      </c>
      <c r="AC172" s="11">
        <f>'Final Prices IND without CO2 '!AC172+AC$302*Assumptions!$C$9</f>
        <v>14.340428201310118</v>
      </c>
      <c r="AD172" s="11">
        <f>'Final Prices IND without CO2 '!AD172+AD$302*Assumptions!$C$9</f>
        <v>13.43282513202842</v>
      </c>
      <c r="AE172" s="11">
        <f>'Final Prices IND without CO2 '!AE172+AE$302*Assumptions!$C$9</f>
        <v>13.160350823925004</v>
      </c>
      <c r="AF172" s="11">
        <f>'Final Prices IND without CO2 '!AF172+AF$302*Assumptions!$C$9</f>
        <v>13.951634083574326</v>
      </c>
      <c r="AG172" s="11">
        <f>'Final Prices IND without CO2 '!AG172+AG$302*Assumptions!$C$9</f>
        <v>14.716518079630671</v>
      </c>
      <c r="AH172" s="11">
        <f>'Final Prices IND without CO2 '!AH172+AH$302*Assumptions!$C$9</f>
        <v>15.878188629497782</v>
      </c>
      <c r="AI172" s="11">
        <f>'Final Prices IND without CO2 '!AI172+AI$302*Assumptions!$C$9</f>
        <v>17.000042932805833</v>
      </c>
      <c r="AJ172" s="11">
        <f>'Final Prices IND without CO2 '!AJ172+AJ$302*Assumptions!$C$9</f>
        <v>18.059204727115638</v>
      </c>
      <c r="AK172" s="11">
        <f>'Final Prices IND without CO2 '!AK172+AK$302*Assumptions!$C$9</f>
        <v>19.065810766528756</v>
      </c>
      <c r="AL172" s="11">
        <f>'Final Prices IND without CO2 '!AL172+AL$302*Assumptions!$C$9</f>
        <v>20.034599786373921</v>
      </c>
      <c r="AM172" s="11">
        <f>'Final Prices IND without CO2 '!AM172+AM$302*Assumptions!$C$9</f>
        <v>20.967185852740023</v>
      </c>
      <c r="AN172" s="11">
        <f>'Final Prices IND without CO2 '!AN172+AN$302*Assumptions!$C$9</f>
        <v>21.864872683260778</v>
      </c>
      <c r="AO172" s="11">
        <f>'Final Prices IND without CO2 '!AO172+AO$302*Assumptions!$C$9</f>
        <v>21.865382702695044</v>
      </c>
      <c r="AP172" s="11">
        <f>'Final Prices IND without CO2 '!AP172+AP$302*Assumptions!$C$9</f>
        <v>21.867802356040638</v>
      </c>
      <c r="AQ172" s="11">
        <f>'Final Prices IND without CO2 '!AQ172+AQ$302*Assumptions!$C$9</f>
        <v>21.871848686983398</v>
      </c>
      <c r="AR172" s="11">
        <f>'Final Prices IND without CO2 '!AR172+AR$302*Assumptions!$C$9</f>
        <v>21.87337070358722</v>
      </c>
      <c r="AS172" s="11">
        <f>'Final Prices IND without CO2 '!AS172+AS$302*Assumptions!$C$9</f>
        <v>21.87693046448689</v>
      </c>
      <c r="AT172" s="11">
        <f>'Final Prices IND without CO2 '!AT172+AT$302*Assumptions!$C$9</f>
        <v>21.880901602145514</v>
      </c>
      <c r="AU172" s="11">
        <f>'Final Prices IND without CO2 '!AU172+AU$302*Assumptions!$C$9</f>
        <v>21.886067133983868</v>
      </c>
      <c r="AV172" s="11">
        <f>'Final Prices IND without CO2 '!AV172+AV$302*Assumptions!$C$9</f>
        <v>21.892171580403048</v>
      </c>
      <c r="AW172" s="11">
        <f>'Final Prices IND without CO2 '!AW172+AW$302*Assumptions!$C$9</f>
        <v>21.89825310712131</v>
      </c>
      <c r="AX172" s="11">
        <f>'Final Prices IND without CO2 '!AX172+AX$302*Assumptions!$C$9</f>
        <v>21.9053449233568</v>
      </c>
      <c r="AY172" s="11">
        <f>'Final Prices IND without CO2 '!AY172+AY$302*Assumptions!$C$9</f>
        <v>21.857423348179989</v>
      </c>
      <c r="AZ172" s="11">
        <f>'Final Prices IND without CO2 '!AZ172+AZ$302*Assumptions!$C$9</f>
        <v>21.821123878002325</v>
      </c>
      <c r="BA172" s="11">
        <f>'Final Prices IND without CO2 '!BA172+BA$302*Assumptions!$C$9</f>
        <v>21.766489163614981</v>
      </c>
      <c r="BB172" s="11">
        <f>'Final Prices IND without CO2 '!BB172+BB$302*Assumptions!$C$9</f>
        <v>21.691994194779006</v>
      </c>
      <c r="BC172" s="11">
        <f>'Final Prices IND without CO2 '!BC172+BC$302*Assumptions!$C$9</f>
        <v>21.599861025382687</v>
      </c>
      <c r="BD172" s="11">
        <f>'Final Prices IND without CO2 '!BD172+BD$302*Assumptions!$C$9</f>
        <v>21.500768431076445</v>
      </c>
      <c r="BE172" s="11">
        <f>'Final Prices IND without CO2 '!BE172+BE$302*Assumptions!$C$9</f>
        <v>21.380581479885826</v>
      </c>
      <c r="BF172" s="11">
        <f>'Final Prices IND without CO2 '!BF172+BF$302*Assumptions!$C$9</f>
        <v>21.245822840094455</v>
      </c>
      <c r="BG172" s="11">
        <f>'Final Prices IND without CO2 '!BG172+BG$302*Assumptions!$C$9</f>
        <v>21.097152914147159</v>
      </c>
      <c r="BH172" s="11">
        <f>'Final Prices IND without CO2 '!BH172+BH$302*Assumptions!$C$9</f>
        <v>20.933604452733473</v>
      </c>
    </row>
    <row r="173" spans="1:60" x14ac:dyDescent="0.3">
      <c r="A173" s="9" t="s">
        <v>148</v>
      </c>
      <c r="B173" s="9" t="s">
        <v>118</v>
      </c>
      <c r="C173" s="9" t="s">
        <v>27</v>
      </c>
      <c r="D173" s="36" t="s">
        <v>81</v>
      </c>
      <c r="E173" s="36" t="s">
        <v>79</v>
      </c>
      <c r="F173" s="36" t="s">
        <v>90</v>
      </c>
      <c r="G173" s="36" t="s">
        <v>90</v>
      </c>
      <c r="H173" s="36" t="s">
        <v>80</v>
      </c>
      <c r="I173" s="9" t="s">
        <v>145</v>
      </c>
      <c r="J173" s="11">
        <f>'Final Prices IND without CO2 '!J173+J$302*Assumptions!$C$9</f>
        <v>6.2576527854695803</v>
      </c>
      <c r="K173" s="11">
        <f>'Final Prices IND without CO2 '!K173+K$302*Assumptions!$C$9</f>
        <v>7.6757822059126539</v>
      </c>
      <c r="L173" s="11">
        <f>'Final Prices IND without CO2 '!L173+L$302*Assumptions!$C$9</f>
        <v>7.766293281309876</v>
      </c>
      <c r="M173" s="11">
        <f>'Final Prices IND without CO2 '!M173+M$302*Assumptions!$C$9</f>
        <v>6.3440489251503491</v>
      </c>
      <c r="N173" s="11">
        <f>'Final Prices IND without CO2 '!N173+N$302*Assumptions!$C$9</f>
        <v>8.9529794556583884</v>
      </c>
      <c r="O173" s="11">
        <f>'Final Prices IND without CO2 '!O173+O$302*Assumptions!$C$9</f>
        <v>10.295884349131745</v>
      </c>
      <c r="P173" s="11">
        <f>'Final Prices IND without CO2 '!P173+P$302*Assumptions!$C$9</f>
        <v>15.622995873206502</v>
      </c>
      <c r="Q173" s="11">
        <f>'Final Prices IND without CO2 '!Q173+Q$302*Assumptions!$C$9</f>
        <v>11.192279541415548</v>
      </c>
      <c r="R173" s="11">
        <f>'Final Prices IND without CO2 '!R173+R$302*Assumptions!$C$9</f>
        <v>26.963042302646539</v>
      </c>
      <c r="S173" s="11">
        <f>'Final Prices IND without CO2 '!S173+S$302*Assumptions!$C$9</f>
        <v>16.191340232383581</v>
      </c>
      <c r="T173" s="11">
        <f>'Final Prices IND without CO2 '!T173+T$302*Assumptions!$C$9</f>
        <v>17.25556020783301</v>
      </c>
      <c r="U173" s="11">
        <f>'Final Prices IND without CO2 '!U173+U$302*Assumptions!$C$9</f>
        <v>19.641692069273869</v>
      </c>
      <c r="V173" s="11">
        <f>'Final Prices IND without CO2 '!V173+V$302*Assumptions!$C$9</f>
        <v>16.198913137860348</v>
      </c>
      <c r="W173" s="11">
        <f>'Final Prices IND without CO2 '!W173+W$302*Assumptions!$C$9</f>
        <v>12.783065656801851</v>
      </c>
      <c r="X173" s="11">
        <f>'Final Prices IND without CO2 '!X173+X$302*Assumptions!$C$9</f>
        <v>12.348221216420692</v>
      </c>
      <c r="Y173" s="11">
        <f>'Final Prices IND without CO2 '!Y173+Y$302*Assumptions!$C$9</f>
        <v>12.405625067568343</v>
      </c>
      <c r="Z173" s="11">
        <f>'Final Prices IND without CO2 '!Z173+Z$302*Assumptions!$C$9</f>
        <v>11.148055703665223</v>
      </c>
      <c r="AA173" s="11">
        <f>'Final Prices IND without CO2 '!AA173+AA$302*Assumptions!$C$9</f>
        <v>12.348748118928048</v>
      </c>
      <c r="AB173" s="11">
        <f>'Final Prices IND without CO2 '!AB173+AB$302*Assumptions!$C$9</f>
        <v>15.107420144799534</v>
      </c>
      <c r="AC173" s="11">
        <f>'Final Prices IND without CO2 '!AC173+AC$302*Assumptions!$C$9</f>
        <v>14.940241484366078</v>
      </c>
      <c r="AD173" s="11">
        <f>'Final Prices IND without CO2 '!AD173+AD$302*Assumptions!$C$9</f>
        <v>13.973704324663704</v>
      </c>
      <c r="AE173" s="11">
        <f>'Final Prices IND without CO2 '!AE173+AE$302*Assumptions!$C$9</f>
        <v>13.681525770996451</v>
      </c>
      <c r="AF173" s="11">
        <f>'Final Prices IND without CO2 '!AF173+AF$302*Assumptions!$C$9</f>
        <v>14.473951140904461</v>
      </c>
      <c r="AG173" s="11">
        <f>'Final Prices IND without CO2 '!AG173+AG$302*Assumptions!$C$9</f>
        <v>15.240283901051376</v>
      </c>
      <c r="AH173" s="11">
        <f>'Final Prices IND without CO2 '!AH173+AH$302*Assumptions!$C$9</f>
        <v>16.403499404663702</v>
      </c>
      <c r="AI173" s="11">
        <f>'Final Prices IND without CO2 '!AI173+AI$302*Assumptions!$C$9</f>
        <v>17.527054171570235</v>
      </c>
      <c r="AJ173" s="11">
        <f>'Final Prices IND without CO2 '!AJ173+AJ$302*Assumptions!$C$9</f>
        <v>18.586665983585675</v>
      </c>
      <c r="AK173" s="11">
        <f>'Final Prices IND without CO2 '!AK173+AK$302*Assumptions!$C$9</f>
        <v>19.592975671789091</v>
      </c>
      <c r="AL173" s="11">
        <f>'Final Prices IND without CO2 '!AL173+AL$302*Assumptions!$C$9</f>
        <v>20.561612545972348</v>
      </c>
      <c r="AM173" s="11">
        <f>'Final Prices IND without CO2 '!AM173+AM$302*Assumptions!$C$9</f>
        <v>21.494322041314756</v>
      </c>
      <c r="AN173" s="11">
        <f>'Final Prices IND without CO2 '!AN173+AN$302*Assumptions!$C$9</f>
        <v>22.39235352369618</v>
      </c>
      <c r="AO173" s="11">
        <f>'Final Prices IND without CO2 '!AO173+AO$302*Assumptions!$C$9</f>
        <v>22.393166564245945</v>
      </c>
      <c r="AP173" s="11">
        <f>'Final Prices IND without CO2 '!AP173+AP$302*Assumptions!$C$9</f>
        <v>22.396081651168934</v>
      </c>
      <c r="AQ173" s="11">
        <f>'Final Prices IND without CO2 '!AQ173+AQ$302*Assumptions!$C$9</f>
        <v>22.400703482732922</v>
      </c>
      <c r="AR173" s="11">
        <f>'Final Prices IND without CO2 '!AR173+AR$302*Assumptions!$C$9</f>
        <v>22.402690531118544</v>
      </c>
      <c r="AS173" s="11">
        <f>'Final Prices IND without CO2 '!AS173+AS$302*Assumptions!$C$9</f>
        <v>22.406792633908545</v>
      </c>
      <c r="AT173" s="11">
        <f>'Final Prices IND without CO2 '!AT173+AT$302*Assumptions!$C$9</f>
        <v>22.411367093622719</v>
      </c>
      <c r="AU173" s="11">
        <f>'Final Prices IND without CO2 '!AU173+AU$302*Assumptions!$C$9</f>
        <v>22.41720252927734</v>
      </c>
      <c r="AV173" s="11">
        <f>'Final Prices IND without CO2 '!AV173+AV$302*Assumptions!$C$9</f>
        <v>22.424040730783609</v>
      </c>
      <c r="AW173" s="11">
        <f>'Final Prices IND without CO2 '!AW173+AW$302*Assumptions!$C$9</f>
        <v>22.430846487823658</v>
      </c>
      <c r="AX173" s="11">
        <f>'Final Prices IND without CO2 '!AX173+AX$302*Assumptions!$C$9</f>
        <v>22.438729652467323</v>
      </c>
      <c r="AY173" s="11">
        <f>'Final Prices IND without CO2 '!AY173+AY$302*Assumptions!$C$9</f>
        <v>22.390096662256681</v>
      </c>
      <c r="AZ173" s="11">
        <f>'Final Prices IND without CO2 '!AZ173+AZ$302*Assumptions!$C$9</f>
        <v>22.353424324343248</v>
      </c>
      <c r="BA173" s="11">
        <f>'Final Prices IND without CO2 '!BA173+BA$302*Assumptions!$C$9</f>
        <v>22.297929035249251</v>
      </c>
      <c r="BB173" s="11">
        <f>'Final Prices IND without CO2 '!BB173+BB$302*Assumptions!$C$9</f>
        <v>22.22205265550366</v>
      </c>
      <c r="BC173" s="11">
        <f>'Final Prices IND without CO2 '!BC173+BC$302*Assumptions!$C$9</f>
        <v>22.128069700521795</v>
      </c>
      <c r="BD173" s="11">
        <f>'Final Prices IND without CO2 '!BD173+BD$302*Assumptions!$C$9</f>
        <v>22.026955959832534</v>
      </c>
      <c r="BE173" s="11">
        <f>'Final Prices IND without CO2 '!BE173+BE$302*Assumptions!$C$9</f>
        <v>21.904190567771529</v>
      </c>
      <c r="BF173" s="11">
        <f>'Final Prices IND without CO2 '!BF173+BF$302*Assumptions!$C$9</f>
        <v>21.766474647558855</v>
      </c>
      <c r="BG173" s="11">
        <f>'Final Prices IND without CO2 '!BG173+BG$302*Assumptions!$C$9</f>
        <v>21.614485670461043</v>
      </c>
      <c r="BH173" s="11">
        <f>'Final Prices IND without CO2 '!BH173+BH$302*Assumptions!$C$9</f>
        <v>21.447232317335796</v>
      </c>
    </row>
    <row r="174" spans="1:60" x14ac:dyDescent="0.3">
      <c r="A174" s="9" t="s">
        <v>148</v>
      </c>
      <c r="B174" s="9" t="s">
        <v>118</v>
      </c>
      <c r="C174" s="9" t="s">
        <v>29</v>
      </c>
      <c r="D174" s="36" t="s">
        <v>81</v>
      </c>
      <c r="E174" s="36" t="s">
        <v>79</v>
      </c>
      <c r="F174" s="36" t="s">
        <v>90</v>
      </c>
      <c r="G174" s="36" t="s">
        <v>90</v>
      </c>
      <c r="H174" s="36" t="s">
        <v>80</v>
      </c>
      <c r="I174" s="9" t="s">
        <v>145</v>
      </c>
      <c r="J174" s="11">
        <f>'Final Prices IND without CO2 '!J174+J$302*Assumptions!$C$9</f>
        <v>9.4000803540246061</v>
      </c>
      <c r="K174" s="11">
        <f>'Final Prices IND without CO2 '!K174+K$302*Assumptions!$C$9</f>
        <v>9.4663133086947528</v>
      </c>
      <c r="L174" s="11">
        <f>'Final Prices IND without CO2 '!L174+L$302*Assumptions!$C$9</f>
        <v>8.5873630396603229</v>
      </c>
      <c r="M174" s="11">
        <f>'Final Prices IND without CO2 '!M174+M$302*Assumptions!$C$9</f>
        <v>9.1649074002381106</v>
      </c>
      <c r="N174" s="11">
        <f>'Final Prices IND without CO2 '!N174+N$302*Assumptions!$C$9</f>
        <v>10.021785854504076</v>
      </c>
      <c r="O174" s="11">
        <f>'Final Prices IND without CO2 '!O174+O$302*Assumptions!$C$9</f>
        <v>9.4713913144725037</v>
      </c>
      <c r="P174" s="11">
        <f>'Final Prices IND without CO2 '!P174+P$302*Assumptions!$C$9</f>
        <v>15.620702015424136</v>
      </c>
      <c r="Q174" s="11">
        <f>'Final Prices IND without CO2 '!Q174+Q$302*Assumptions!$C$9</f>
        <v>10.327416360823188</v>
      </c>
      <c r="R174" s="11">
        <f>'Final Prices IND without CO2 '!R174+R$302*Assumptions!$C$9</f>
        <v>18.941955703846826</v>
      </c>
      <c r="S174" s="11">
        <f>'Final Prices IND without CO2 '!S174+S$302*Assumptions!$C$9</f>
        <v>17.152878136765469</v>
      </c>
      <c r="T174" s="11">
        <f>'Final Prices IND without CO2 '!T174+T$302*Assumptions!$C$9</f>
        <v>17.062438394995716</v>
      </c>
      <c r="U174" s="11">
        <f>'Final Prices IND without CO2 '!U174+U$302*Assumptions!$C$9</f>
        <v>17.599598311298465</v>
      </c>
      <c r="V174" s="11">
        <f>'Final Prices IND without CO2 '!V174+V$302*Assumptions!$C$9</f>
        <v>16.465324582362385</v>
      </c>
      <c r="W174" s="11">
        <f>'Final Prices IND without CO2 '!W174+W$302*Assumptions!$C$9</f>
        <v>13.776586242401192</v>
      </c>
      <c r="X174" s="11">
        <f>'Final Prices IND without CO2 '!X174+X$302*Assumptions!$C$9</f>
        <v>13.378942571933248</v>
      </c>
      <c r="Y174" s="11">
        <f>'Final Prices IND without CO2 '!Y174+Y$302*Assumptions!$C$9</f>
        <v>12.98703921875607</v>
      </c>
      <c r="Z174" s="11">
        <f>'Final Prices IND without CO2 '!Z174+Z$302*Assumptions!$C$9</f>
        <v>11.105025793976051</v>
      </c>
      <c r="AA174" s="11">
        <f>'Final Prices IND without CO2 '!AA174+AA$302*Assumptions!$C$9</f>
        <v>13.052762627287979</v>
      </c>
      <c r="AB174" s="11">
        <f>'Final Prices IND without CO2 '!AB174+AB$302*Assumptions!$C$9</f>
        <v>15.821784322477505</v>
      </c>
      <c r="AC174" s="11">
        <f>'Final Prices IND without CO2 '!AC174+AC$302*Assumptions!$C$9</f>
        <v>15.614331970518915</v>
      </c>
      <c r="AD174" s="11">
        <f>'Final Prices IND without CO2 '!AD174+AD$302*Assumptions!$C$9</f>
        <v>14.58156268361148</v>
      </c>
      <c r="AE174" s="11">
        <f>'Final Prices IND without CO2 '!AE174+AE$302*Assumptions!$C$9</f>
        <v>14.267239831298937</v>
      </c>
      <c r="AF174" s="11">
        <f>'Final Prices IND without CO2 '!AF174+AF$302*Assumptions!$C$9</f>
        <v>15.060948743404603</v>
      </c>
      <c r="AG174" s="11">
        <f>'Final Prices IND without CO2 '!AG174+AG$302*Assumptions!$C$9</f>
        <v>15.828909673713333</v>
      </c>
      <c r="AH174" s="11">
        <f>'Final Prices IND without CO2 '!AH174+AH$302*Assumptions!$C$9</f>
        <v>16.993861448679787</v>
      </c>
      <c r="AI174" s="11">
        <f>'Final Prices IND without CO2 '!AI174+AI$302*Assumptions!$C$9</f>
        <v>18.119327254181442</v>
      </c>
      <c r="AJ174" s="11">
        <f>'Final Prices IND without CO2 '!AJ174+AJ$302*Assumptions!$C$9</f>
        <v>19.179444811338815</v>
      </c>
      <c r="AK174" s="11">
        <f>'Final Prices IND without CO2 '!AK174+AK$302*Assumptions!$C$9</f>
        <v>20.185421450013884</v>
      </c>
      <c r="AL174" s="11">
        <f>'Final Prices IND without CO2 '!AL174+AL$302*Assumptions!$C$9</f>
        <v>21.153887337748358</v>
      </c>
      <c r="AM174" s="11">
        <f>'Final Prices IND without CO2 '!AM174+AM$302*Assumptions!$C$9</f>
        <v>22.086735546755492</v>
      </c>
      <c r="AN174" s="11">
        <f>'Final Prices IND without CO2 '!AN174+AN$302*Assumptions!$C$9</f>
        <v>22.985154360572999</v>
      </c>
      <c r="AO174" s="11">
        <f>'Final Prices IND without CO2 '!AO174+AO$302*Assumptions!$C$9</f>
        <v>22.986307946517194</v>
      </c>
      <c r="AP174" s="11">
        <f>'Final Prices IND without CO2 '!AP174+AP$302*Assumptions!$C$9</f>
        <v>22.98977981847726</v>
      </c>
      <c r="AQ174" s="11">
        <f>'Final Prices IND without CO2 '!AQ174+AQ$302*Assumptions!$C$9</f>
        <v>22.995048417134441</v>
      </c>
      <c r="AR174" s="11">
        <f>'Final Prices IND without CO2 '!AR174+AR$302*Assumptions!$C$9</f>
        <v>22.997558083989393</v>
      </c>
      <c r="AS174" s="11">
        <f>'Final Prices IND without CO2 '!AS174+AS$302*Assumptions!$C$9</f>
        <v>23.002269688967555</v>
      </c>
      <c r="AT174" s="11">
        <f>'Final Prices IND without CO2 '!AT174+AT$302*Assumptions!$C$9</f>
        <v>23.007522182445271</v>
      </c>
      <c r="AU174" s="11">
        <f>'Final Prices IND without CO2 '!AU174+AU$302*Assumptions!$C$9</f>
        <v>23.014110478701575</v>
      </c>
      <c r="AV174" s="11">
        <f>'Final Prices IND without CO2 '!AV174+AV$302*Assumptions!$C$9</f>
        <v>23.021773299030649</v>
      </c>
      <c r="AW174" s="11">
        <f>'Final Prices IND without CO2 '!AW174+AW$302*Assumptions!$C$9</f>
        <v>23.029392970639599</v>
      </c>
      <c r="AX174" s="11">
        <f>'Final Prices IND without CO2 '!AX174+AX$302*Assumptions!$C$9</f>
        <v>23.038165479431271</v>
      </c>
      <c r="AY174" s="11">
        <f>'Final Prices IND without CO2 '!AY174+AY$302*Assumptions!$C$9</f>
        <v>22.988732976906455</v>
      </c>
      <c r="AZ174" s="11">
        <f>'Final Prices IND without CO2 '!AZ174+AZ$302*Assumptions!$C$9</f>
        <v>22.951641597600677</v>
      </c>
      <c r="BA174" s="11">
        <f>'Final Prices IND without CO2 '!BA174+BA$302*Assumptions!$C$9</f>
        <v>22.895179165499403</v>
      </c>
      <c r="BB174" s="11">
        <f>'Final Prices IND without CO2 '!BB174+BB$302*Assumptions!$C$9</f>
        <v>22.81775030937834</v>
      </c>
      <c r="BC174" s="11">
        <f>'Final Prices IND without CO2 '!BC174+BC$302*Assumptions!$C$9</f>
        <v>22.721688502694015</v>
      </c>
      <c r="BD174" s="11">
        <f>'Final Prices IND without CO2 '!BD174+BD$302*Assumptions!$C$9</f>
        <v>22.618303329233257</v>
      </c>
      <c r="BE174" s="11">
        <f>'Final Prices IND without CO2 '!BE174+BE$302*Assumptions!$C$9</f>
        <v>22.492640197977508</v>
      </c>
      <c r="BF174" s="11">
        <f>'Final Prices IND without CO2 '!BF174+BF$302*Assumptions!$C$9</f>
        <v>22.351600785849602</v>
      </c>
      <c r="BG174" s="11">
        <f>'Final Prices IND without CO2 '!BG174+BG$302*Assumptions!$C$9</f>
        <v>22.195881746636097</v>
      </c>
      <c r="BH174" s="11">
        <f>'Final Prices IND without CO2 '!BH174+BH$302*Assumptions!$C$9</f>
        <v>22.024464710702308</v>
      </c>
    </row>
    <row r="175" spans="1:60" x14ac:dyDescent="0.3">
      <c r="A175" s="9" t="s">
        <v>148</v>
      </c>
      <c r="B175" s="9" t="s">
        <v>118</v>
      </c>
      <c r="C175" s="9" t="s">
        <v>31</v>
      </c>
      <c r="D175" s="36" t="s">
        <v>81</v>
      </c>
      <c r="E175" s="36" t="s">
        <v>79</v>
      </c>
      <c r="F175" s="36" t="s">
        <v>90</v>
      </c>
      <c r="G175" s="36" t="s">
        <v>90</v>
      </c>
      <c r="H175" s="36" t="s">
        <v>80</v>
      </c>
      <c r="I175" s="9" t="s">
        <v>145</v>
      </c>
      <c r="J175" s="11">
        <f>'Final Prices IND without CO2 '!J175+J$302*Assumptions!$C$9</f>
        <v>6.9197371870645457</v>
      </c>
      <c r="K175" s="11">
        <f>'Final Prices IND without CO2 '!K175+K$302*Assumptions!$C$9</f>
        <v>8.3417889292118126</v>
      </c>
      <c r="L175" s="11">
        <f>'Final Prices IND without CO2 '!L175+L$302*Assumptions!$C$9</f>
        <v>6.6492458275755544</v>
      </c>
      <c r="M175" s="11">
        <f>'Final Prices IND without CO2 '!M175+M$302*Assumptions!$C$9</f>
        <v>6.3522437758537551</v>
      </c>
      <c r="N175" s="11">
        <f>'Final Prices IND without CO2 '!N175+N$302*Assumptions!$C$9</f>
        <v>7.206116844186873</v>
      </c>
      <c r="O175" s="11">
        <f>'Final Prices IND without CO2 '!O175+O$302*Assumptions!$C$9</f>
        <v>9.2794113353940677</v>
      </c>
      <c r="P175" s="11">
        <f>'Final Prices IND without CO2 '!P175+P$302*Assumptions!$C$9</f>
        <v>15.661512244865197</v>
      </c>
      <c r="Q175" s="11">
        <f>'Final Prices IND without CO2 '!Q175+Q$302*Assumptions!$C$9</f>
        <v>8.6902710948938395</v>
      </c>
      <c r="R175" s="11">
        <f>'Final Prices IND without CO2 '!R175+R$302*Assumptions!$C$9</f>
        <v>21.315974411761161</v>
      </c>
      <c r="S175" s="11">
        <f>'Final Prices IND without CO2 '!S175+S$302*Assumptions!$C$9</f>
        <v>18.130658936985981</v>
      </c>
      <c r="T175" s="11">
        <f>'Final Prices IND without CO2 '!T175+T$302*Assumptions!$C$9</f>
        <v>21.528903439005042</v>
      </c>
      <c r="U175" s="11">
        <f>'Final Prices IND without CO2 '!U175+U$302*Assumptions!$C$9</f>
        <v>28.008275674972907</v>
      </c>
      <c r="V175" s="11">
        <f>'Final Prices IND without CO2 '!V175+V$302*Assumptions!$C$9</f>
        <v>30.787804857779346</v>
      </c>
      <c r="W175" s="11">
        <f>'Final Prices IND without CO2 '!W175+W$302*Assumptions!$C$9</f>
        <v>24.00877663975167</v>
      </c>
      <c r="X175" s="11">
        <f>'Final Prices IND without CO2 '!X175+X$302*Assumptions!$C$9</f>
        <v>22.330897671253709</v>
      </c>
      <c r="Y175" s="11">
        <f>'Final Prices IND without CO2 '!Y175+Y$302*Assumptions!$C$9</f>
        <v>17.242224201681456</v>
      </c>
      <c r="Z175" s="11">
        <f>'Final Prices IND without CO2 '!Z175+Z$302*Assumptions!$C$9</f>
        <v>30.978650657894676</v>
      </c>
      <c r="AA175" s="11">
        <f>'Final Prices IND without CO2 '!AA175+AA$302*Assumptions!$C$9</f>
        <v>32.871169299800108</v>
      </c>
      <c r="AB175" s="11">
        <f>'Final Prices IND without CO2 '!AB175+AB$302*Assumptions!$C$9</f>
        <v>35.931540041117593</v>
      </c>
      <c r="AC175" s="11">
        <f>'Final Prices IND without CO2 '!AC175+AC$302*Assumptions!$C$9</f>
        <v>34.590360489832122</v>
      </c>
      <c r="AD175" s="11">
        <f>'Final Prices IND without CO2 '!AD175+AD$302*Assumptions!$C$9</f>
        <v>31.693119354477499</v>
      </c>
      <c r="AE175" s="11">
        <f>'Final Prices IND without CO2 '!AE175+AE$302*Assumptions!$C$9</f>
        <v>30.755421968233435</v>
      </c>
      <c r="AF175" s="11">
        <f>'Final Prices IND without CO2 '!AF175+AF$302*Assumptions!$C$9</f>
        <v>31.585263319305152</v>
      </c>
      <c r="AG175" s="11">
        <f>'Final Prices IND without CO2 '!AG175+AG$302*Assumptions!$C$9</f>
        <v>32.399058160727577</v>
      </c>
      <c r="AH175" s="11">
        <f>'Final Prices IND without CO2 '!AH175+AH$302*Assumptions!$C$9</f>
        <v>33.612886956524306</v>
      </c>
      <c r="AI175" s="11">
        <f>'Final Prices IND without CO2 '!AI175+AI$302*Assumptions!$C$9</f>
        <v>34.792149579556344</v>
      </c>
      <c r="AJ175" s="11">
        <f>'Final Prices IND without CO2 '!AJ175+AJ$302*Assumptions!$C$9</f>
        <v>35.866504148559926</v>
      </c>
      <c r="AK175" s="11">
        <f>'Final Prices IND without CO2 '!AK175+AK$302*Assumptions!$C$9</f>
        <v>36.863105254605344</v>
      </c>
      <c r="AL175" s="11">
        <f>'Final Prices IND without CO2 '!AL175+AL$302*Assumptions!$C$9</f>
        <v>37.82675777707923</v>
      </c>
      <c r="AM175" s="11">
        <f>'Final Prices IND without CO2 '!AM175+AM$302*Assumptions!$C$9</f>
        <v>38.763510854218964</v>
      </c>
      <c r="AN175" s="11">
        <f>'Final Prices IND without CO2 '!AN175+AN$302*Assumptions!$C$9</f>
        <v>39.672833267076335</v>
      </c>
      <c r="AO175" s="11">
        <f>'Final Prices IND without CO2 '!AO175+AO$302*Assumptions!$C$9</f>
        <v>39.683573398520871</v>
      </c>
      <c r="AP175" s="11">
        <f>'Final Prices IND without CO2 '!AP175+AP$302*Assumptions!$C$9</f>
        <v>39.70271908424877</v>
      </c>
      <c r="AQ175" s="11">
        <f>'Final Prices IND without CO2 '!AQ175+AQ$302*Assumptions!$C$9</f>
        <v>39.726194542456668</v>
      </c>
      <c r="AR175" s="11">
        <f>'Final Prices IND without CO2 '!AR175+AR$302*Assumptions!$C$9</f>
        <v>39.743416214869335</v>
      </c>
      <c r="AS175" s="11">
        <f>'Final Prices IND without CO2 '!AS175+AS$302*Assumptions!$C$9</f>
        <v>39.765285651240724</v>
      </c>
      <c r="AT175" s="11">
        <f>'Final Prices IND without CO2 '!AT175+AT$302*Assumptions!$C$9</f>
        <v>39.78962517872688</v>
      </c>
      <c r="AU175" s="11">
        <f>'Final Prices IND without CO2 '!AU175+AU$302*Assumptions!$C$9</f>
        <v>39.817406926815195</v>
      </c>
      <c r="AV175" s="11">
        <f>'Final Prices IND without CO2 '!AV175+AV$302*Assumptions!$C$9</f>
        <v>39.848283233494392</v>
      </c>
      <c r="AW175" s="11">
        <f>'Final Prices IND without CO2 '!AW175+AW$302*Assumptions!$C$9</f>
        <v>39.87881506065073</v>
      </c>
      <c r="AX175" s="11">
        <f>'Final Prices IND without CO2 '!AX175+AX$302*Assumptions!$C$9</f>
        <v>39.91262311031231</v>
      </c>
      <c r="AY175" s="11">
        <f>'Final Prices IND without CO2 '!AY175+AY$302*Assumptions!$C$9</f>
        <v>39.840683883857977</v>
      </c>
      <c r="AZ175" s="11">
        <f>'Final Prices IND without CO2 '!AZ175+AZ$302*Assumptions!$C$9</f>
        <v>39.791796252305303</v>
      </c>
      <c r="BA175" s="11">
        <f>'Final Prices IND without CO2 '!BA175+BA$302*Assumptions!$C$9</f>
        <v>39.708108197434797</v>
      </c>
      <c r="BB175" s="11">
        <f>'Final Prices IND without CO2 '!BB175+BB$302*Assumptions!$C$9</f>
        <v>39.586976253105703</v>
      </c>
      <c r="BC175" s="11">
        <f>'Final Prices IND without CO2 '!BC175+BC$302*Assumptions!$C$9</f>
        <v>39.432393594987246</v>
      </c>
      <c r="BD175" s="11">
        <f>'Final Prices IND without CO2 '!BD175+BD$302*Assumptions!$C$9</f>
        <v>39.265066304055452</v>
      </c>
      <c r="BE175" s="11">
        <f>'Final Prices IND without CO2 '!BE175+BE$302*Assumptions!$C$9</f>
        <v>39.057830175211905</v>
      </c>
      <c r="BF175" s="11">
        <f>'Final Prices IND without CO2 '!BF175+BF$302*Assumptions!$C$9</f>
        <v>38.823232585565236</v>
      </c>
      <c r="BG175" s="11">
        <f>'Final Prices IND without CO2 '!BG175+BG$302*Assumptions!$C$9</f>
        <v>38.562510187692546</v>
      </c>
      <c r="BH175" s="11">
        <f>'Final Prices IND without CO2 '!BH175+BH$302*Assumptions!$C$9</f>
        <v>38.27388312529618</v>
      </c>
    </row>
    <row r="176" spans="1:60" x14ac:dyDescent="0.3">
      <c r="A176" s="9" t="s">
        <v>148</v>
      </c>
      <c r="B176" s="9" t="s">
        <v>118</v>
      </c>
      <c r="C176" s="9" t="s">
        <v>33</v>
      </c>
      <c r="D176" s="36" t="s">
        <v>81</v>
      </c>
      <c r="E176" s="36" t="s">
        <v>79</v>
      </c>
      <c r="F176" s="36" t="s">
        <v>90</v>
      </c>
      <c r="G176" s="36" t="s">
        <v>90</v>
      </c>
      <c r="H176" s="36" t="s">
        <v>80</v>
      </c>
      <c r="I176" s="9" t="s">
        <v>145</v>
      </c>
      <c r="J176" s="11">
        <f>'Final Prices IND without CO2 '!J176+J$302*Assumptions!$C$9</f>
        <v>7.9631220141819989</v>
      </c>
      <c r="K176" s="11">
        <f>'Final Prices IND without CO2 '!K176+K$302*Assumptions!$C$9</f>
        <v>9.6576160698868083</v>
      </c>
      <c r="L176" s="11">
        <f>'Final Prices IND without CO2 '!L176+L$302*Assumptions!$C$9</f>
        <v>8.6103730507435934</v>
      </c>
      <c r="M176" s="11">
        <f>'Final Prices IND without CO2 '!M176+M$302*Assumptions!$C$9</f>
        <v>8.3549729527561354</v>
      </c>
      <c r="N176" s="11">
        <f>'Final Prices IND without CO2 '!N176+N$302*Assumptions!$C$9</f>
        <v>10.552441320396314</v>
      </c>
      <c r="O176" s="11">
        <f>'Final Prices IND without CO2 '!O176+O$302*Assumptions!$C$9</f>
        <v>9.620363244801009</v>
      </c>
      <c r="P176" s="11">
        <f>'Final Prices IND without CO2 '!P176+P$302*Assumptions!$C$9</f>
        <v>16.773893177973484</v>
      </c>
      <c r="Q176" s="11">
        <f>'Final Prices IND without CO2 '!Q176+Q$302*Assumptions!$C$9</f>
        <v>9.0405094359039069</v>
      </c>
      <c r="R176" s="11">
        <f>'Final Prices IND without CO2 '!R176+R$302*Assumptions!$C$9</f>
        <v>22.291733792259052</v>
      </c>
      <c r="S176" s="11">
        <f>'Final Prices IND without CO2 '!S176+S$302*Assumptions!$C$9</f>
        <v>18.625188284984539</v>
      </c>
      <c r="T176" s="11">
        <f>'Final Prices IND without CO2 '!T176+T$302*Assumptions!$C$9</f>
        <v>22.912653065336787</v>
      </c>
      <c r="U176" s="11">
        <f>'Final Prices IND without CO2 '!U176+U$302*Assumptions!$C$9</f>
        <v>26.709261057361331</v>
      </c>
      <c r="V176" s="11">
        <f>'Final Prices IND without CO2 '!V176+V$302*Assumptions!$C$9</f>
        <v>29.397428139123978</v>
      </c>
      <c r="W176" s="11">
        <f>'Final Prices IND without CO2 '!W176+W$302*Assumptions!$C$9</f>
        <v>22.983440761366882</v>
      </c>
      <c r="X176" s="11">
        <f>'Final Prices IND without CO2 '!X176+X$302*Assumptions!$C$9</f>
        <v>19.587788707881412</v>
      </c>
      <c r="Y176" s="11">
        <f>'Final Prices IND without CO2 '!Y176+Y$302*Assumptions!$C$9</f>
        <v>16.027664398042873</v>
      </c>
      <c r="Z176" s="11">
        <f>'Final Prices IND without CO2 '!Z176+Z$302*Assumptions!$C$9</f>
        <v>22.467258273183525</v>
      </c>
      <c r="AA176" s="11">
        <f>'Final Prices IND without CO2 '!AA176+AA$302*Assumptions!$C$9</f>
        <v>27.694660930750317</v>
      </c>
      <c r="AB176" s="11">
        <f>'Final Prices IND without CO2 '!AB176+AB$302*Assumptions!$C$9</f>
        <v>30.678932175245592</v>
      </c>
      <c r="AC176" s="11">
        <f>'Final Prices IND without CO2 '!AC176+AC$302*Assumptions!$C$9</f>
        <v>29.633878767323345</v>
      </c>
      <c r="AD176" s="11">
        <f>'Final Prices IND without CO2 '!AD176+AD$302*Assumptions!$C$9</f>
        <v>27.223632085500199</v>
      </c>
      <c r="AE176" s="11">
        <f>'Final Prices IND without CO2 '!AE176+AE$302*Assumptions!$C$9</f>
        <v>26.448758257439785</v>
      </c>
      <c r="AF176" s="11">
        <f>'Final Prices IND without CO2 '!AF176+AF$302*Assumptions!$C$9</f>
        <v>27.269161923848319</v>
      </c>
      <c r="AG176" s="11">
        <f>'Final Prices IND without CO2 '!AG176+AG$302*Assumptions!$C$9</f>
        <v>28.070985085186322</v>
      </c>
      <c r="AH176" s="11">
        <f>'Final Prices IND without CO2 '!AH176+AH$302*Assumptions!$C$9</f>
        <v>29.272047349769768</v>
      </c>
      <c r="AI176" s="11">
        <f>'Final Prices IND without CO2 '!AI176+AI$302*Assumptions!$C$9</f>
        <v>30.437258405449498</v>
      </c>
      <c r="AJ176" s="11">
        <f>'Final Prices IND without CO2 '!AJ176+AJ$302*Assumptions!$C$9</f>
        <v>31.507894309668867</v>
      </c>
      <c r="AK176" s="11">
        <f>'Final Prices IND without CO2 '!AK176+AK$302*Assumptions!$C$9</f>
        <v>32.506944276711216</v>
      </c>
      <c r="AL176" s="11">
        <f>'Final Prices IND without CO2 '!AL176+AL$302*Assumptions!$C$9</f>
        <v>33.47185403575142</v>
      </c>
      <c r="AM176" s="11">
        <f>'Final Prices IND without CO2 '!AM176+AM$302*Assumptions!$C$9</f>
        <v>34.407587173049237</v>
      </c>
      <c r="AN176" s="11">
        <f>'Final Prices IND without CO2 '!AN176+AN$302*Assumptions!$C$9</f>
        <v>35.314061598547418</v>
      </c>
      <c r="AO176" s="11">
        <f>'Final Prices IND without CO2 '!AO176+AO$302*Assumptions!$C$9</f>
        <v>35.322297753066223</v>
      </c>
      <c r="AP176" s="11">
        <f>'Final Prices IND without CO2 '!AP176+AP$302*Assumptions!$C$9</f>
        <v>35.337349485658287</v>
      </c>
      <c r="AQ176" s="11">
        <f>'Final Prices IND without CO2 '!AQ176+AQ$302*Assumptions!$C$9</f>
        <v>35.356069366770825</v>
      </c>
      <c r="AR176" s="11">
        <f>'Final Prices IND without CO2 '!AR176+AR$302*Assumptions!$C$9</f>
        <v>35.369448307466783</v>
      </c>
      <c r="AS176" s="11">
        <f>'Final Prices IND without CO2 '!AS176+AS$302*Assumptions!$C$9</f>
        <v>35.386836169750538</v>
      </c>
      <c r="AT176" s="11">
        <f>'Final Prices IND without CO2 '!AT176+AT$302*Assumptions!$C$9</f>
        <v>35.406190221213429</v>
      </c>
      <c r="AU176" s="11">
        <f>'Final Prices IND without CO2 '!AU176+AU$302*Assumptions!$C$9</f>
        <v>35.428436303262075</v>
      </c>
      <c r="AV176" s="11">
        <f>'Final Prices IND without CO2 '!AV176+AV$302*Assumptions!$C$9</f>
        <v>35.453249316945424</v>
      </c>
      <c r="AW176" s="11">
        <f>'Final Prices IND without CO2 '!AW176+AW$302*Assumptions!$C$9</f>
        <v>35.477796557807622</v>
      </c>
      <c r="AX176" s="11">
        <f>'Final Prices IND without CO2 '!AX176+AX$302*Assumptions!$C$9</f>
        <v>35.505065399298829</v>
      </c>
      <c r="AY176" s="11">
        <f>'Final Prices IND without CO2 '!AY176+AY$302*Assumptions!$C$9</f>
        <v>35.439004861616311</v>
      </c>
      <c r="AZ176" s="11">
        <f>'Final Prices IND without CO2 '!AZ176+AZ$302*Assumptions!$C$9</f>
        <v>35.393198375762616</v>
      </c>
      <c r="BA176" s="11">
        <f>'Final Prices IND without CO2 '!BA176+BA$302*Assumptions!$C$9</f>
        <v>35.316621571884497</v>
      </c>
      <c r="BB176" s="11">
        <f>'Final Prices IND without CO2 '!BB176+BB$302*Assumptions!$C$9</f>
        <v>35.20690474308919</v>
      </c>
      <c r="BC176" s="11">
        <f>'Final Prices IND without CO2 '!BC176+BC$302*Assumptions!$C$9</f>
        <v>35.067607555806937</v>
      </c>
      <c r="BD176" s="11">
        <f>'Final Prices IND without CO2 '!BD176+BD$302*Assumptions!$C$9</f>
        <v>34.916981754136771</v>
      </c>
      <c r="BE176" s="11">
        <f>'Final Prices IND without CO2 '!BE176+BE$302*Assumptions!$C$9</f>
        <v>34.731052247549968</v>
      </c>
      <c r="BF176" s="11">
        <f>'Final Prices IND without CO2 '!BF176+BF$302*Assumptions!$C$9</f>
        <v>34.520891773203324</v>
      </c>
      <c r="BG176" s="11">
        <f>'Final Prices IND without CO2 '!BG176+BG$302*Assumptions!$C$9</f>
        <v>34.287595937609801</v>
      </c>
      <c r="BH176" s="11">
        <f>'Final Prices IND without CO2 '!BH176+BH$302*Assumptions!$C$9</f>
        <v>34.029583782503721</v>
      </c>
    </row>
    <row r="177" spans="1:60" x14ac:dyDescent="0.3">
      <c r="A177" s="9" t="s">
        <v>148</v>
      </c>
      <c r="B177" s="9" t="s">
        <v>118</v>
      </c>
      <c r="C177" s="9" t="s">
        <v>35</v>
      </c>
      <c r="D177" s="36" t="s">
        <v>81</v>
      </c>
      <c r="E177" s="36" t="s">
        <v>79</v>
      </c>
      <c r="F177" s="36" t="s">
        <v>90</v>
      </c>
      <c r="G177" s="36" t="s">
        <v>90</v>
      </c>
      <c r="H177" s="36" t="s">
        <v>80</v>
      </c>
      <c r="I177" s="9" t="s">
        <v>145</v>
      </c>
      <c r="J177" s="11">
        <f>'Final Prices IND without CO2 '!J177+J$302*Assumptions!$C$9</f>
        <v>9.6818571435955292</v>
      </c>
      <c r="K177" s="11">
        <f>'Final Prices IND without CO2 '!K177+K$302*Assumptions!$C$9</f>
        <v>11.742085449627712</v>
      </c>
      <c r="L177" s="11">
        <f>'Final Prices IND without CO2 '!L177+L$302*Assumptions!$C$9</f>
        <v>10.468808801610178</v>
      </c>
      <c r="M177" s="11">
        <f>'Final Prices IND without CO2 '!M177+M$302*Assumptions!$C$9</f>
        <v>10.158283952339879</v>
      </c>
      <c r="N177" s="11">
        <f>'Final Prices IND without CO2 '!N177+N$302*Assumptions!$C$9</f>
        <v>12.830046958755117</v>
      </c>
      <c r="O177" s="11">
        <f>'Final Prices IND without CO2 '!O177+O$302*Assumptions!$C$9</f>
        <v>13.058695721825343</v>
      </c>
      <c r="P177" s="11">
        <f>'Final Prices IND without CO2 '!P177+P$302*Assumptions!$C$9</f>
        <v>20.047506036109532</v>
      </c>
      <c r="Q177" s="11">
        <f>'Final Prices IND without CO2 '!Q177+Q$302*Assumptions!$C$9</f>
        <v>12.165994778825709</v>
      </c>
      <c r="R177" s="11">
        <f>'Final Prices IND without CO2 '!R177+R$302*Assumptions!$C$9</f>
        <v>27.864292827624332</v>
      </c>
      <c r="S177" s="11">
        <f>'Final Prices IND without CO2 '!S177+S$302*Assumptions!$C$9</f>
        <v>22.770958579320279</v>
      </c>
      <c r="T177" s="11">
        <f>'Final Prices IND without CO2 '!T177+T$302*Assumptions!$C$9</f>
        <v>28.958739084981868</v>
      </c>
      <c r="U177" s="11">
        <f>'Final Prices IND without CO2 '!U177+U$302*Assumptions!$C$9</f>
        <v>35.216123181665928</v>
      </c>
      <c r="V177" s="11">
        <f>'Final Prices IND without CO2 '!V177+V$302*Assumptions!$C$9</f>
        <v>39.442706728146007</v>
      </c>
      <c r="W177" s="11">
        <f>'Final Prices IND without CO2 '!W177+W$302*Assumptions!$C$9</f>
        <v>30.893395053931645</v>
      </c>
      <c r="X177" s="11">
        <f>'Final Prices IND without CO2 '!X177+X$302*Assumptions!$C$9</f>
        <v>28.542089721496779</v>
      </c>
      <c r="Y177" s="11">
        <f>'Final Prices IND without CO2 '!Y177+Y$302*Assumptions!$C$9</f>
        <v>21.712902166448757</v>
      </c>
      <c r="Z177" s="11">
        <f>'Final Prices IND without CO2 '!Z177+Z$302*Assumptions!$C$9</f>
        <v>39.921691595523598</v>
      </c>
      <c r="AA177" s="11">
        <f>'Final Prices IND without CO2 '!AA177+AA$302*Assumptions!$C$9</f>
        <v>42.327121026402338</v>
      </c>
      <c r="AB177" s="11">
        <f>'Final Prices IND without CO2 '!AB177+AB$302*Assumptions!$C$9</f>
        <v>45.526503069753446</v>
      </c>
      <c r="AC177" s="11">
        <f>'Final Prices IND without CO2 '!AC177+AC$302*Assumptions!$C$9</f>
        <v>43.644388525805823</v>
      </c>
      <c r="AD177" s="11">
        <f>'Final Prices IND without CO2 '!AD177+AD$302*Assumptions!$C$9</f>
        <v>39.857552374774251</v>
      </c>
      <c r="AE177" s="11">
        <f>'Final Prices IND without CO2 '!AE177+AE$302*Assumptions!$C$9</f>
        <v>38.622424443388262</v>
      </c>
      <c r="AF177" s="11">
        <f>'Final Prices IND without CO2 '!AF177+AF$302*Assumptions!$C$9</f>
        <v>39.469505656587813</v>
      </c>
      <c r="AG177" s="11">
        <f>'Final Prices IND without CO2 '!AG177+AG$302*Assumptions!$C$9</f>
        <v>40.305169221268073</v>
      </c>
      <c r="AH177" s="11">
        <f>'Final Prices IND without CO2 '!AH177+AH$302*Assumptions!$C$9</f>
        <v>41.542318698547852</v>
      </c>
      <c r="AI177" s="11">
        <f>'Final Prices IND without CO2 '!AI177+AI$302*Assumptions!$C$9</f>
        <v>42.747249384508358</v>
      </c>
      <c r="AJ177" s="11">
        <f>'Final Prices IND without CO2 '!AJ177+AJ$302*Assumptions!$C$9</f>
        <v>43.828396855634367</v>
      </c>
      <c r="AK177" s="11">
        <f>'Final Prices IND without CO2 '!AK177+AK$302*Assumptions!$C$9</f>
        <v>44.820524615995531</v>
      </c>
      <c r="AL177" s="11">
        <f>'Final Prices IND without CO2 '!AL177+AL$302*Assumptions!$C$9</f>
        <v>45.781880538631768</v>
      </c>
      <c r="AM177" s="11">
        <f>'Final Prices IND without CO2 '!AM177+AM$302*Assumptions!$C$9</f>
        <v>46.720496744587592</v>
      </c>
      <c r="AN177" s="11">
        <f>'Final Prices IND without CO2 '!AN177+AN$302*Assumptions!$C$9</f>
        <v>47.635021589097065</v>
      </c>
      <c r="AO177" s="11">
        <f>'Final Prices IND without CO2 '!AO177+AO$302*Assumptions!$C$9</f>
        <v>47.650335746747345</v>
      </c>
      <c r="AP177" s="11">
        <f>'Final Prices IND without CO2 '!AP177+AP$302*Assumptions!$C$9</f>
        <v>47.676959875561479</v>
      </c>
      <c r="AQ177" s="11">
        <f>'Final Prices IND without CO2 '!AQ177+AQ$302*Assumptions!$C$9</f>
        <v>47.709122368395796</v>
      </c>
      <c r="AR177" s="11">
        <f>'Final Prices IND without CO2 '!AR177+AR$302*Assumptions!$C$9</f>
        <v>47.73336357656904</v>
      </c>
      <c r="AS177" s="11">
        <f>'Final Prices IND without CO2 '!AS177+AS$302*Assumptions!$C$9</f>
        <v>47.76341952500816</v>
      </c>
      <c r="AT177" s="11">
        <f>'Final Prices IND without CO2 '!AT177+AT$302*Assumptions!$C$9</f>
        <v>47.796866044553269</v>
      </c>
      <c r="AU177" s="11">
        <f>'Final Prices IND without CO2 '!AU177+AU$302*Assumptions!$C$9</f>
        <v>47.83475981934258</v>
      </c>
      <c r="AV177" s="11">
        <f>'Final Prices IND without CO2 '!AV177+AV$302*Assumptions!$C$9</f>
        <v>47.876711971318528</v>
      </c>
      <c r="AW177" s="11">
        <f>'Final Prices IND without CO2 '!AW177+AW$302*Assumptions!$C$9</f>
        <v>47.9181758698764</v>
      </c>
      <c r="AX177" s="11">
        <f>'Final Prices IND without CO2 '!AX177+AX$302*Assumptions!$C$9</f>
        <v>47.963929121280337</v>
      </c>
      <c r="AY177" s="11">
        <f>'Final Prices IND without CO2 '!AY177+AY$302*Assumptions!$C$9</f>
        <v>47.881251266917197</v>
      </c>
      <c r="AZ177" s="11">
        <f>'Final Prices IND without CO2 '!AZ177+AZ$302*Assumptions!$C$9</f>
        <v>47.826735292297165</v>
      </c>
      <c r="BA177" s="11">
        <f>'Final Prices IND without CO2 '!BA177+BA$302*Assumptions!$C$9</f>
        <v>47.730057082421425</v>
      </c>
      <c r="BB177" s="11">
        <f>'Final Prices IND without CO2 '!BB177+BB$302*Assumptions!$C$9</f>
        <v>47.588073093867621</v>
      </c>
      <c r="BC177" s="11">
        <f>'Final Prices IND without CO2 '!BC177+BC$302*Assumptions!$C$9</f>
        <v>47.405568395632372</v>
      </c>
      <c r="BD177" s="11">
        <f>'Final Prices IND without CO2 '!BD177+BD$302*Assumptions!$C$9</f>
        <v>47.207732417191323</v>
      </c>
      <c r="BE177" s="11">
        <f>'Final Prices IND without CO2 '!BE177+BE$302*Assumptions!$C$9</f>
        <v>46.961575383144321</v>
      </c>
      <c r="BF177" s="11">
        <f>'Final Prices IND without CO2 '!BF177+BF$302*Assumptions!$C$9</f>
        <v>46.682338402205247</v>
      </c>
      <c r="BG177" s="11">
        <f>'Final Prices IND without CO2 '!BG177+BG$302*Assumptions!$C$9</f>
        <v>46.371515776447453</v>
      </c>
      <c r="BH177" s="11">
        <f>'Final Prices IND without CO2 '!BH177+BH$302*Assumptions!$C$9</f>
        <v>46.026964321620426</v>
      </c>
    </row>
    <row r="178" spans="1:60" x14ac:dyDescent="0.3">
      <c r="A178" s="9" t="s">
        <v>148</v>
      </c>
      <c r="B178" s="9" t="s">
        <v>118</v>
      </c>
      <c r="C178" s="9" t="s">
        <v>37</v>
      </c>
      <c r="D178" s="36" t="s">
        <v>81</v>
      </c>
      <c r="E178" s="36" t="s">
        <v>79</v>
      </c>
      <c r="F178" s="36" t="s">
        <v>90</v>
      </c>
      <c r="G178" s="36" t="s">
        <v>90</v>
      </c>
      <c r="H178" s="36" t="s">
        <v>80</v>
      </c>
      <c r="I178" s="9" t="s">
        <v>145</v>
      </c>
      <c r="J178" s="11">
        <f>'Final Prices IND without CO2 '!J178+J$302*Assumptions!$C$9</f>
        <v>7.3326002703707696</v>
      </c>
      <c r="K178" s="11">
        <f>'Final Prices IND without CO2 '!K178+K$302*Assumptions!$C$9</f>
        <v>8.892923915905051</v>
      </c>
      <c r="L178" s="11">
        <f>'Final Prices IND without CO2 '!L178+L$302*Assumptions!$C$9</f>
        <v>7.9286018282066051</v>
      </c>
      <c r="M178" s="11">
        <f>'Final Prices IND without CO2 '!M178+M$302*Assumptions!$C$9</f>
        <v>7.6934243658720742</v>
      </c>
      <c r="N178" s="11">
        <f>'Final Prices IND without CO2 '!N178+N$302*Assumptions!$C$9</f>
        <v>9.7168967072468142</v>
      </c>
      <c r="O178" s="11">
        <f>'Final Prices IND without CO2 '!O178+O$302*Assumptions!$C$9</f>
        <v>9.8900649286988038</v>
      </c>
      <c r="P178" s="11">
        <f>'Final Prices IND without CO2 '!P178+P$302*Assumptions!$C$9</f>
        <v>16.635849794397203</v>
      </c>
      <c r="Q178" s="11">
        <f>'Final Prices IND without CO2 '!Q178+Q$302*Assumptions!$C$9</f>
        <v>9.2685485708130315</v>
      </c>
      <c r="R178" s="11">
        <f>'Final Prices IND without CO2 '!R178+R$302*Assumptions!$C$9</f>
        <v>22.961300788189391</v>
      </c>
      <c r="S178" s="11">
        <f>'Final Prices IND without CO2 '!S178+S$302*Assumptions!$C$9</f>
        <v>18.347380297742831</v>
      </c>
      <c r="T178" s="11">
        <f>'Final Prices IND without CO2 '!T178+T$302*Assumptions!$C$9</f>
        <v>23.133935667861191</v>
      </c>
      <c r="U178" s="11">
        <f>'Final Prices IND without CO2 '!U178+U$302*Assumptions!$C$9</f>
        <v>27.760272888756258</v>
      </c>
      <c r="V178" s="11">
        <f>'Final Prices IND without CO2 '!V178+V$302*Assumptions!$C$9</f>
        <v>30.49001279485217</v>
      </c>
      <c r="W178" s="11">
        <f>'Final Prices IND without CO2 '!W178+W$302*Assumptions!$C$9</f>
        <v>23.771895303517844</v>
      </c>
      <c r="X178" s="11">
        <f>'Final Prices IND without CO2 '!X178+X$302*Assumptions!$C$9</f>
        <v>22.117187138011069</v>
      </c>
      <c r="Y178" s="11">
        <f>'Final Prices IND without CO2 '!Y178+Y$302*Assumptions!$C$9</f>
        <v>17.088400110576568</v>
      </c>
      <c r="Z178" s="11">
        <f>'Final Prices IND without CO2 '!Z178+Z$302*Assumptions!$C$9</f>
        <v>30.670944499055707</v>
      </c>
      <c r="AA178" s="11">
        <f>'Final Prices IND without CO2 '!AA178+AA$302*Assumptions!$C$9</f>
        <v>32.545815250293664</v>
      </c>
      <c r="AB178" s="11">
        <f>'Final Prices IND without CO2 '!AB178+AB$302*Assumptions!$C$9</f>
        <v>35.60140298389797</v>
      </c>
      <c r="AC178" s="11">
        <f>'Final Prices IND without CO2 '!AC178+AC$302*Assumptions!$C$9</f>
        <v>34.278835561298308</v>
      </c>
      <c r="AD178" s="11">
        <f>'Final Prices IND without CO2 '!AD178+AD$302*Assumptions!$C$9</f>
        <v>31.41220301502489</v>
      </c>
      <c r="AE178" s="11">
        <f>'Final Prices IND without CO2 '!AE178+AE$302*Assumptions!$C$9</f>
        <v>30.484739419636227</v>
      </c>
      <c r="AF178" s="11">
        <f>'Final Prices IND without CO2 '!AF178+AF$302*Assumptions!$C$9</f>
        <v>31.313987593086232</v>
      </c>
      <c r="AG178" s="11">
        <f>'Final Prices IND without CO2 '!AG178+AG$302*Assumptions!$C$9</f>
        <v>32.127029990135512</v>
      </c>
      <c r="AH178" s="11">
        <f>'Final Prices IND without CO2 '!AH178+AH$302*Assumptions!$C$9</f>
        <v>33.340056383553595</v>
      </c>
      <c r="AI178" s="11">
        <f>'Final Prices IND without CO2 '!AI178+AI$302*Assumptions!$C$9</f>
        <v>34.518435837079458</v>
      </c>
      <c r="AJ178" s="11">
        <f>'Final Prices IND without CO2 '!AJ178+AJ$302*Assumptions!$C$9</f>
        <v>35.592556680459495</v>
      </c>
      <c r="AK178" s="11">
        <f>'Final Prices IND without CO2 '!AK178+AK$302*Assumptions!$C$9</f>
        <v>36.589311702385125</v>
      </c>
      <c r="AL178" s="11">
        <f>'Final Prices IND without CO2 '!AL178+AL$302*Assumptions!$C$9</f>
        <v>37.553043244727021</v>
      </c>
      <c r="AM178" s="11">
        <f>'Final Prices IND without CO2 '!AM178+AM$302*Assumptions!$C$9</f>
        <v>38.489732216579135</v>
      </c>
      <c r="AN178" s="11">
        <f>'Final Prices IND without CO2 '!AN178+AN$302*Assumptions!$C$9</f>
        <v>39.398875627654959</v>
      </c>
      <c r="AO178" s="11">
        <f>'Final Prices IND without CO2 '!AO178+AO$302*Assumptions!$C$9</f>
        <v>39.409458379071388</v>
      </c>
      <c r="AP178" s="11">
        <f>'Final Prices IND without CO2 '!AP178+AP$302*Assumptions!$C$9</f>
        <v>39.428346751541724</v>
      </c>
      <c r="AQ178" s="11">
        <f>'Final Prices IND without CO2 '!AQ178+AQ$302*Assumptions!$C$9</f>
        <v>39.451523312084362</v>
      </c>
      <c r="AR178" s="11">
        <f>'Final Prices IND without CO2 '!AR178+AR$302*Assumptions!$C$9</f>
        <v>39.46850346101516</v>
      </c>
      <c r="AS178" s="11">
        <f>'Final Prices IND without CO2 '!AS178+AS$302*Assumptions!$C$9</f>
        <v>39.490091221366036</v>
      </c>
      <c r="AT178" s="11">
        <f>'Final Prices IND without CO2 '!AT178+AT$302*Assumptions!$C$9</f>
        <v>39.514117401573053</v>
      </c>
      <c r="AU178" s="11">
        <f>'Final Prices IND without CO2 '!AU178+AU$302*Assumptions!$C$9</f>
        <v>39.541551221823852</v>
      </c>
      <c r="AV178" s="11">
        <f>'Final Prices IND without CO2 '!AV178+AV$302*Assumptions!$C$9</f>
        <v>39.572046438241259</v>
      </c>
      <c r="AW178" s="11">
        <f>'Final Prices IND without CO2 '!AW178+AW$302*Assumptions!$C$9</f>
        <v>39.602202122011626</v>
      </c>
      <c r="AX178" s="11">
        <f>'Final Prices IND without CO2 '!AX178+AX$302*Assumptions!$C$9</f>
        <v>39.635599169177489</v>
      </c>
      <c r="AY178" s="11">
        <f>'Final Prices IND without CO2 '!AY178+AY$302*Assumptions!$C$9</f>
        <v>39.564029430235074</v>
      </c>
      <c r="AZ178" s="11">
        <f>'Final Prices IND without CO2 '!AZ178+AZ$302*Assumptions!$C$9</f>
        <v>39.515335454938473</v>
      </c>
      <c r="BA178" s="11">
        <f>'Final Prices IND without CO2 '!BA178+BA$302*Assumptions!$C$9</f>
        <v>39.432094356615217</v>
      </c>
      <c r="BB178" s="11">
        <f>'Final Prices IND without CO2 '!BB178+BB$302*Assumptions!$C$9</f>
        <v>39.31167987544849</v>
      </c>
      <c r="BC178" s="11">
        <f>'Final Prices IND without CO2 '!BC178+BC$302*Assumptions!$C$9</f>
        <v>39.158057940172661</v>
      </c>
      <c r="BD178" s="11">
        <f>'Final Prices IND without CO2 '!BD178+BD$302*Assumptions!$C$9</f>
        <v>38.991780371713361</v>
      </c>
      <c r="BE178" s="11">
        <f>'Final Prices IND without CO2 '!BE178+BE$302*Assumptions!$C$9</f>
        <v>38.785883407290754</v>
      </c>
      <c r="BF178" s="11">
        <f>'Final Prices IND without CO2 '!BF178+BF$302*Assumptions!$C$9</f>
        <v>38.552821739901773</v>
      </c>
      <c r="BG178" s="11">
        <f>'Final Prices IND without CO2 '!BG178+BG$302*Assumptions!$C$9</f>
        <v>38.293823157092326</v>
      </c>
      <c r="BH178" s="11">
        <f>'Final Prices IND without CO2 '!BH178+BH$302*Assumptions!$C$9</f>
        <v>38.007120303709456</v>
      </c>
    </row>
    <row r="179" spans="1:60" x14ac:dyDescent="0.3">
      <c r="A179" s="9" t="s">
        <v>148</v>
      </c>
      <c r="B179" s="9" t="s">
        <v>118</v>
      </c>
      <c r="C179" s="9" t="s">
        <v>39</v>
      </c>
      <c r="D179" s="36" t="s">
        <v>81</v>
      </c>
      <c r="E179" s="36" t="s">
        <v>79</v>
      </c>
      <c r="F179" s="36" t="s">
        <v>90</v>
      </c>
      <c r="G179" s="36" t="s">
        <v>90</v>
      </c>
      <c r="H179" s="36" t="s">
        <v>80</v>
      </c>
      <c r="I179" s="9" t="s">
        <v>145</v>
      </c>
      <c r="J179" s="11">
        <f>'Final Prices IND without CO2 '!J179+J$302*Assumptions!$C$9</f>
        <v>7.1320961838401455</v>
      </c>
      <c r="K179" s="11">
        <f>'Final Prices IND without CO2 '!K179+K$302*Assumptions!$C$9</f>
        <v>8.2290914570170699</v>
      </c>
      <c r="L179" s="11">
        <f>'Final Prices IND without CO2 '!L179+L$302*Assumptions!$C$9</f>
        <v>7.2255895287271805</v>
      </c>
      <c r="M179" s="11">
        <f>'Final Prices IND without CO2 '!M179+M$302*Assumptions!$C$9</f>
        <v>6.9323616438356446</v>
      </c>
      <c r="N179" s="11">
        <f>'Final Prices IND without CO2 '!N179+N$302*Assumptions!$C$9</f>
        <v>8.1952409214151825</v>
      </c>
      <c r="O179" s="11">
        <f>'Final Prices IND without CO2 '!O179+O$302*Assumptions!$C$9</f>
        <v>9.5320115571701631</v>
      </c>
      <c r="P179" s="11">
        <f>'Final Prices IND without CO2 '!P179+P$302*Assumptions!$C$9</f>
        <v>15.677615974956002</v>
      </c>
      <c r="Q179" s="11">
        <f>'Final Prices IND without CO2 '!Q179+Q$302*Assumptions!$C$9</f>
        <v>8.5160798482245372</v>
      </c>
      <c r="R179" s="11">
        <f>'Final Prices IND without CO2 '!R179+R$302*Assumptions!$C$9</f>
        <v>21.457498343478019</v>
      </c>
      <c r="S179" s="11">
        <f>'Final Prices IND without CO2 '!S179+S$302*Assumptions!$C$9</f>
        <v>16.900359855489921</v>
      </c>
      <c r="T179" s="11">
        <f>'Final Prices IND without CO2 '!T179+T$302*Assumptions!$C$9</f>
        <v>21.003367117657241</v>
      </c>
      <c r="U179" s="11">
        <f>'Final Prices IND without CO2 '!U179+U$302*Assumptions!$C$9</f>
        <v>24.83084380869262</v>
      </c>
      <c r="V179" s="11">
        <f>'Final Prices IND without CO2 '!V179+V$302*Assumptions!$C$9</f>
        <v>26.972468729081317</v>
      </c>
      <c r="W179" s="11">
        <f>'Final Prices IND without CO2 '!W179+W$302*Assumptions!$C$9</f>
        <v>20.97383369512325</v>
      </c>
      <c r="X179" s="11">
        <f>'Final Prices IND without CO2 '!X179+X$302*Assumptions!$C$9</f>
        <v>19.592820938955594</v>
      </c>
      <c r="Y179" s="11">
        <f>'Final Prices IND without CO2 '!Y179+Y$302*Assumptions!$C$9</f>
        <v>15.271417436424825</v>
      </c>
      <c r="Z179" s="11">
        <f>'Final Prices IND without CO2 '!Z179+Z$302*Assumptions!$C$9</f>
        <v>27.036294326093117</v>
      </c>
      <c r="AA179" s="11">
        <f>'Final Prices IND without CO2 '!AA179+AA$302*Assumptions!$C$9</f>
        <v>28.702706757520396</v>
      </c>
      <c r="AB179" s="11">
        <f>'Final Prices IND without CO2 '!AB179+AB$302*Assumptions!$C$9</f>
        <v>31.701797215029909</v>
      </c>
      <c r="AC179" s="11">
        <f>'Final Prices IND without CO2 '!AC179+AC$302*Assumptions!$C$9</f>
        <v>30.599077770131931</v>
      </c>
      <c r="AD179" s="11">
        <f>'Final Prices IND without CO2 '!AD179+AD$302*Assumptions!$C$9</f>
        <v>28.093996367384204</v>
      </c>
      <c r="AE179" s="11">
        <f>'Final Prices IND without CO2 '!AE179+AE$302*Assumptions!$C$9</f>
        <v>27.287415141861008</v>
      </c>
      <c r="AF179" s="11">
        <f>'Final Prices IND without CO2 '!AF179+AF$302*Assumptions!$C$9</f>
        <v>28.109656653002098</v>
      </c>
      <c r="AG179" s="11">
        <f>'Final Prices IND without CO2 '!AG179+AG$302*Assumptions!$C$9</f>
        <v>28.913811115921817</v>
      </c>
      <c r="AH179" s="11">
        <f>'Final Prices IND without CO2 '!AH179+AH$302*Assumptions!$C$9</f>
        <v>30.117359467186549</v>
      </c>
      <c r="AI179" s="11">
        <f>'Final Prices IND without CO2 '!AI179+AI$302*Assumptions!$C$9</f>
        <v>31.285306850680172</v>
      </c>
      <c r="AJ179" s="11">
        <f>'Final Prices IND without CO2 '!AJ179+AJ$302*Assumptions!$C$9</f>
        <v>32.356666907986835</v>
      </c>
      <c r="AK179" s="11">
        <f>'Final Prices IND without CO2 '!AK179+AK$302*Assumptions!$C$9</f>
        <v>33.355239996806979</v>
      </c>
      <c r="AL179" s="11">
        <f>'Final Prices IND without CO2 '!AL179+AL$302*Assumptions!$C$9</f>
        <v>34.31990492825615</v>
      </c>
      <c r="AM179" s="11">
        <f>'Final Prices IND without CO2 '!AM179+AM$302*Assumptions!$C$9</f>
        <v>35.255836683237533</v>
      </c>
      <c r="AN179" s="11">
        <f>'Final Prices IND without CO2 '!AN179+AN$302*Assumptions!$C$9</f>
        <v>36.162865710712076</v>
      </c>
      <c r="AO179" s="11">
        <f>'Final Prices IND without CO2 '!AO179+AO$302*Assumptions!$C$9</f>
        <v>36.171589476437191</v>
      </c>
      <c r="AP179" s="11">
        <f>'Final Prices IND without CO2 '!AP179+AP$302*Assumptions!$C$9</f>
        <v>36.187438443782753</v>
      </c>
      <c r="AQ179" s="11">
        <f>'Final Prices IND without CO2 '!AQ179+AQ$302*Assumptions!$C$9</f>
        <v>36.207084400794926</v>
      </c>
      <c r="AR179" s="11">
        <f>'Final Prices IND without CO2 '!AR179+AR$302*Assumptions!$C$9</f>
        <v>36.22121165471561</v>
      </c>
      <c r="AS179" s="11">
        <f>'Final Prices IND without CO2 '!AS179+AS$302*Assumptions!$C$9</f>
        <v>36.239472235004307</v>
      </c>
      <c r="AT179" s="11">
        <f>'Final Prices IND without CO2 '!AT179+AT$302*Assumptions!$C$9</f>
        <v>36.259797131666595</v>
      </c>
      <c r="AU179" s="11">
        <f>'Final Prices IND without CO2 '!AU179+AU$302*Assumptions!$C$9</f>
        <v>36.283121200004807</v>
      </c>
      <c r="AV179" s="11">
        <f>'Final Prices IND without CO2 '!AV179+AV$302*Assumptions!$C$9</f>
        <v>36.309114947257044</v>
      </c>
      <c r="AW179" s="11">
        <f>'Final Prices IND without CO2 '!AW179+AW$302*Assumptions!$C$9</f>
        <v>36.33482759476184</v>
      </c>
      <c r="AX179" s="11">
        <f>'Final Prices IND without CO2 '!AX179+AX$302*Assumptions!$C$9</f>
        <v>36.363369847022732</v>
      </c>
      <c r="AY179" s="11">
        <f>'Final Prices IND without CO2 '!AY179+AY$302*Assumptions!$C$9</f>
        <v>36.296164524620323</v>
      </c>
      <c r="AZ179" s="11">
        <f>'Final Prices IND without CO2 '!AZ179+AZ$302*Assumptions!$C$9</f>
        <v>36.249758032769897</v>
      </c>
      <c r="BA179" s="11">
        <f>'Final Prices IND without CO2 '!BA179+BA$302*Assumptions!$C$9</f>
        <v>36.171796421532278</v>
      </c>
      <c r="BB179" s="11">
        <f>'Final Prices IND without CO2 '!BB179+BB$302*Assumptions!$C$9</f>
        <v>36.059856673588463</v>
      </c>
      <c r="BC179" s="11">
        <f>'Final Prices IND without CO2 '!BC179+BC$302*Assumptions!$C$9</f>
        <v>35.917582874662202</v>
      </c>
      <c r="BD179" s="11">
        <f>'Final Prices IND without CO2 '!BD179+BD$302*Assumptions!$C$9</f>
        <v>35.763704713418598</v>
      </c>
      <c r="BE179" s="11">
        <f>'Final Prices IND without CO2 '!BE179+BE$302*Assumptions!$C$9</f>
        <v>35.57362606804611</v>
      </c>
      <c r="BF179" s="11">
        <f>'Final Prices IND without CO2 '!BF179+BF$302*Assumptions!$C$9</f>
        <v>35.358706839276543</v>
      </c>
      <c r="BG179" s="11">
        <f>'Final Prices IND without CO2 '!BG179+BG$302*Assumptions!$C$9</f>
        <v>35.120070100186467</v>
      </c>
      <c r="BH179" s="11">
        <f>'Final Prices IND without CO2 '!BH179+BH$302*Assumptions!$C$9</f>
        <v>34.85609616016076</v>
      </c>
    </row>
    <row r="180" spans="1:60" x14ac:dyDescent="0.3">
      <c r="A180" s="9" t="s">
        <v>148</v>
      </c>
      <c r="B180" s="9" t="s">
        <v>118</v>
      </c>
      <c r="C180" s="9" t="s">
        <v>41</v>
      </c>
      <c r="D180" s="36" t="s">
        <v>81</v>
      </c>
      <c r="E180" s="36" t="s">
        <v>79</v>
      </c>
      <c r="F180" s="36" t="s">
        <v>90</v>
      </c>
      <c r="G180" s="36" t="s">
        <v>90</v>
      </c>
      <c r="H180" s="36" t="s">
        <v>80</v>
      </c>
      <c r="I180" s="9" t="s">
        <v>145</v>
      </c>
      <c r="J180" s="11">
        <f>'Final Prices IND without CO2 '!J180+J$302*Assumptions!$C$9</f>
        <v>10.261747893049932</v>
      </c>
      <c r="K180" s="11">
        <f>'Final Prices IND without CO2 '!K180+K$302*Assumptions!$C$9</f>
        <v>12.966731529398842</v>
      </c>
      <c r="L180" s="11">
        <f>'Final Prices IND without CO2 '!L180+L$302*Assumptions!$C$9</f>
        <v>11.564729154891317</v>
      </c>
      <c r="M180" s="11">
        <f>'Final Prices IND without CO2 '!M180+M$302*Assumptions!$C$9</f>
        <v>10.480110896675599</v>
      </c>
      <c r="N180" s="11">
        <f>'Final Prices IND without CO2 '!N180+N$302*Assumptions!$C$9</f>
        <v>11.888854761612208</v>
      </c>
      <c r="O180" s="11">
        <f>'Final Prices IND without CO2 '!O180+O$302*Assumptions!$C$9</f>
        <v>15.309434474234726</v>
      </c>
      <c r="P180" s="11">
        <f>'Final Prices IND without CO2 '!P180+P$302*Assumptions!$C$9</f>
        <v>21.948124849243541</v>
      </c>
      <c r="Q180" s="11">
        <f>'Final Prices IND without CO2 '!Q180+Q$302*Assumptions!$C$9</f>
        <v>14.191297222660987</v>
      </c>
      <c r="R180" s="11">
        <f>'Final Prices IND without CO2 '!R180+R$302*Assumptions!$C$9</f>
        <v>30.191393231034059</v>
      </c>
      <c r="S180" s="11">
        <f>'Final Prices IND without CO2 '!S180+S$302*Assumptions!$C$9</f>
        <v>26.962044387282162</v>
      </c>
      <c r="T180" s="11">
        <f>'Final Prices IND without CO2 '!T180+T$302*Assumptions!$C$9</f>
        <v>25.224824882152536</v>
      </c>
      <c r="U180" s="11">
        <f>'Final Prices IND without CO2 '!U180+U$302*Assumptions!$C$9</f>
        <v>24.62414378657931</v>
      </c>
      <c r="V180" s="11">
        <f>'Final Prices IND without CO2 '!V180+V$302*Assumptions!$C$9</f>
        <v>20.032571647480065</v>
      </c>
      <c r="W180" s="11">
        <f>'Final Prices IND without CO2 '!W180+W$302*Assumptions!$C$9</f>
        <v>16.659855672761108</v>
      </c>
      <c r="X180" s="11">
        <f>'Final Prices IND without CO2 '!X180+X$302*Assumptions!$C$9</f>
        <v>16.728345393264917</v>
      </c>
      <c r="Y180" s="11">
        <f>'Final Prices IND without CO2 '!Y180+Y$302*Assumptions!$C$9</f>
        <v>17.355990886588224</v>
      </c>
      <c r="Z180" s="11">
        <f>'Final Prices IND without CO2 '!Z180+Z$302*Assumptions!$C$9</f>
        <v>15.708207616555313</v>
      </c>
      <c r="AA180" s="11">
        <f>'Final Prices IND without CO2 '!AA180+AA$302*Assumptions!$C$9</f>
        <v>16.724919578950907</v>
      </c>
      <c r="AB180" s="11">
        <f>'Final Prices IND without CO2 '!AB180+AB$302*Assumptions!$C$9</f>
        <v>19.547925403277464</v>
      </c>
      <c r="AC180" s="11">
        <f>'Final Prices IND without CO2 '!AC180+AC$302*Assumptions!$C$9</f>
        <v>19.130404488033619</v>
      </c>
      <c r="AD180" s="11">
        <f>'Final Prices IND without CO2 '!AD180+AD$302*Assumptions!$C$9</f>
        <v>17.752166800331313</v>
      </c>
      <c r="AE180" s="11">
        <f>'Final Prices IND without CO2 '!AE180+AE$302*Assumptions!$C$9</f>
        <v>17.322338742878276</v>
      </c>
      <c r="AF180" s="11">
        <f>'Final Prices IND without CO2 '!AF180+AF$302*Assumptions!$C$9</f>
        <v>18.122742642584221</v>
      </c>
      <c r="AG180" s="11">
        <f>'Final Prices IND without CO2 '!AG180+AG$302*Assumptions!$C$9</f>
        <v>18.899196148411221</v>
      </c>
      <c r="AH180" s="11">
        <f>'Final Prices IND without CO2 '!AH180+AH$302*Assumptions!$C$9</f>
        <v>20.073204357367768</v>
      </c>
      <c r="AI180" s="11">
        <f>'Final Prices IND without CO2 '!AI180+AI$302*Assumptions!$C$9</f>
        <v>21.20863818707722</v>
      </c>
      <c r="AJ180" s="11">
        <f>'Final Prices IND without CO2 '!AJ180+AJ$302*Assumptions!$C$9</f>
        <v>22.271393723305554</v>
      </c>
      <c r="AK180" s="11">
        <f>'Final Prices IND without CO2 '!AK180+AK$302*Assumptions!$C$9</f>
        <v>23.275633167467944</v>
      </c>
      <c r="AL180" s="11">
        <f>'Final Prices IND without CO2 '!AL180+AL$302*Assumptions!$C$9</f>
        <v>24.243207185689663</v>
      </c>
      <c r="AM180" s="11">
        <f>'Final Prices IND without CO2 '!AM180+AM$302*Assumptions!$C$9</f>
        <v>25.176778928575956</v>
      </c>
      <c r="AN180" s="11">
        <f>'Final Prices IND without CO2 '!AN180+AN$302*Assumptions!$C$9</f>
        <v>26.077218072668948</v>
      </c>
      <c r="AO180" s="11">
        <f>'Final Prices IND without CO2 '!AO180+AO$302*Assumptions!$C$9</f>
        <v>26.080147951747264</v>
      </c>
      <c r="AP180" s="11">
        <f>'Final Prices IND without CO2 '!AP180+AP$302*Assumptions!$C$9</f>
        <v>26.086524028123844</v>
      </c>
      <c r="AQ180" s="11">
        <f>'Final Prices IND without CO2 '!AQ180+AQ$302*Assumptions!$C$9</f>
        <v>26.095166179810384</v>
      </c>
      <c r="AR180" s="11">
        <f>'Final Prices IND without CO2 '!AR180+AR$302*Assumptions!$C$9</f>
        <v>26.10040183742607</v>
      </c>
      <c r="AS180" s="11">
        <f>'Final Prices IND without CO2 '!AS180+AS$302*Assumptions!$C$9</f>
        <v>26.108292620774485</v>
      </c>
      <c r="AT180" s="11">
        <f>'Final Prices IND without CO2 '!AT180+AT$302*Assumptions!$C$9</f>
        <v>26.117081755001323</v>
      </c>
      <c r="AU180" s="11">
        <f>'Final Prices IND without CO2 '!AU180+AU$302*Assumptions!$C$9</f>
        <v>26.127596990630742</v>
      </c>
      <c r="AV180" s="11">
        <f>'Final Prices IND without CO2 '!AV180+AV$302*Assumptions!$C$9</f>
        <v>26.13956104297516</v>
      </c>
      <c r="AW180" s="11">
        <f>'Final Prices IND without CO2 '!AW180+AW$302*Assumptions!$C$9</f>
        <v>26.151426112948428</v>
      </c>
      <c r="AX180" s="11">
        <f>'Final Prices IND without CO2 '!AX180+AX$302*Assumptions!$C$9</f>
        <v>26.16483746264004</v>
      </c>
      <c r="AY180" s="11">
        <f>'Final Prices IND without CO2 '!AY180+AY$302*Assumptions!$C$9</f>
        <v>26.111234684264971</v>
      </c>
      <c r="AZ180" s="11">
        <f>'Final Prices IND without CO2 '!AZ180+AZ$302*Assumptions!$C$9</f>
        <v>26.07195757477372</v>
      </c>
      <c r="BA180" s="11">
        <f>'Final Prices IND without CO2 '!BA180+BA$302*Assumptions!$C$9</f>
        <v>26.010450501013437</v>
      </c>
      <c r="BB180" s="11">
        <f>'Final Prices IND without CO2 '!BB180+BB$302*Assumptions!$C$9</f>
        <v>25.924923890021148</v>
      </c>
      <c r="BC180" s="11">
        <f>'Final Prices IND without CO2 '!BC180+BC$302*Assumptions!$C$9</f>
        <v>25.818018741843126</v>
      </c>
      <c r="BD180" s="11">
        <f>'Final Prices IND without CO2 '!BD180+BD$302*Assumptions!$C$9</f>
        <v>25.702785719306736</v>
      </c>
      <c r="BE180" s="11">
        <f>'Final Prices IND without CO2 '!BE180+BE$302*Assumptions!$C$9</f>
        <v>25.562007909302597</v>
      </c>
      <c r="BF180" s="11">
        <f>'Final Prices IND without CO2 '!BF180+BF$302*Assumptions!$C$9</f>
        <v>25.403633081788499</v>
      </c>
      <c r="BG180" s="11">
        <f>'Final Prices IND without CO2 '!BG180+BG$302*Assumptions!$C$9</f>
        <v>25.22845794704623</v>
      </c>
      <c r="BH180" s="11">
        <f>'Final Prices IND without CO2 '!BH180+BH$302*Assumptions!$C$9</f>
        <v>25.035323039409057</v>
      </c>
    </row>
    <row r="181" spans="1:60" x14ac:dyDescent="0.3">
      <c r="A181" s="9" t="s">
        <v>148</v>
      </c>
      <c r="B181" s="9" t="s">
        <v>118</v>
      </c>
      <c r="C181" s="9" t="s">
        <v>43</v>
      </c>
      <c r="D181" s="36" t="s">
        <v>81</v>
      </c>
      <c r="E181" s="36" t="s">
        <v>79</v>
      </c>
      <c r="F181" s="36" t="s">
        <v>90</v>
      </c>
      <c r="G181" s="36" t="s">
        <v>90</v>
      </c>
      <c r="H181" s="36" t="s">
        <v>80</v>
      </c>
      <c r="I181" s="9" t="s">
        <v>145</v>
      </c>
      <c r="J181" s="11">
        <f>'Final Prices IND without CO2 '!J181+J$302*Assumptions!$C$9</f>
        <v>7.05270214180024</v>
      </c>
      <c r="K181" s="11">
        <f>'Final Prices IND without CO2 '!K181+K$302*Assumptions!$C$9</f>
        <v>7.1472055803606604</v>
      </c>
      <c r="L181" s="11">
        <f>'Final Prices IND without CO2 '!L181+L$302*Assumptions!$C$9</f>
        <v>6.5910588855084304</v>
      </c>
      <c r="M181" s="11">
        <f>'Final Prices IND without CO2 '!M181+M$302*Assumptions!$C$9</f>
        <v>6.4318458940111878</v>
      </c>
      <c r="N181" s="11">
        <f>'Final Prices IND without CO2 '!N181+N$302*Assumptions!$C$9</f>
        <v>9.5996547362725924</v>
      </c>
      <c r="O181" s="11">
        <f>'Final Prices IND without CO2 '!O181+O$302*Assumptions!$C$9</f>
        <v>10.59734278868264</v>
      </c>
      <c r="P181" s="11">
        <f>'Final Prices IND without CO2 '!P181+P$302*Assumptions!$C$9</f>
        <v>16.022109616972973</v>
      </c>
      <c r="Q181" s="11">
        <f>'Final Prices IND without CO2 '!Q181+Q$302*Assumptions!$C$9</f>
        <v>11.32900922457268</v>
      </c>
      <c r="R181" s="11">
        <f>'Final Prices IND without CO2 '!R181+R$302*Assumptions!$C$9</f>
        <v>27.480648684682116</v>
      </c>
      <c r="S181" s="11">
        <f>'Final Prices IND without CO2 '!S181+S$302*Assumptions!$C$9</f>
        <v>17.133030138320361</v>
      </c>
      <c r="T181" s="11">
        <f>'Final Prices IND without CO2 '!T181+T$302*Assumptions!$C$9</f>
        <v>17.021000116812793</v>
      </c>
      <c r="U181" s="11">
        <f>'Final Prices IND without CO2 '!U181+U$302*Assumptions!$C$9</f>
        <v>19.165996745269489</v>
      </c>
      <c r="V181" s="11">
        <f>'Final Prices IND without CO2 '!V181+V$302*Assumptions!$C$9</f>
        <v>15.292576658355566</v>
      </c>
      <c r="W181" s="11">
        <f>'Final Prices IND without CO2 '!W181+W$302*Assumptions!$C$9</f>
        <v>12.56235626429957</v>
      </c>
      <c r="X181" s="11">
        <f>'Final Prices IND without CO2 '!X181+X$302*Assumptions!$C$9</f>
        <v>12.753113380554948</v>
      </c>
      <c r="Y181" s="11">
        <f>'Final Prices IND without CO2 '!Y181+Y$302*Assumptions!$C$9</f>
        <v>13.370743841541779</v>
      </c>
      <c r="Z181" s="11">
        <f>'Final Prices IND without CO2 '!Z181+Z$302*Assumptions!$C$9</f>
        <v>11.937296207719729</v>
      </c>
      <c r="AA181" s="11">
        <f>'Final Prices IND without CO2 '!AA181+AA$302*Assumptions!$C$9</f>
        <v>12.737734851079493</v>
      </c>
      <c r="AB181" s="11">
        <f>'Final Prices IND without CO2 '!AB181+AB$302*Assumptions!$C$9</f>
        <v>15.502125344395989</v>
      </c>
      <c r="AC181" s="11">
        <f>'Final Prices IND without CO2 '!AC181+AC$302*Assumptions!$C$9</f>
        <v>15.312694398715555</v>
      </c>
      <c r="AD181" s="11">
        <f>'Final Prices IND without CO2 '!AD181+AD$302*Assumptions!$C$9</f>
        <v>14.309562227945932</v>
      </c>
      <c r="AE181" s="11">
        <f>'Final Prices IND without CO2 '!AE181+AE$302*Assumptions!$C$9</f>
        <v>14.005148360569191</v>
      </c>
      <c r="AF181" s="11">
        <f>'Final Prices IND without CO2 '!AF181+AF$302*Assumptions!$C$9</f>
        <v>14.798282921664478</v>
      </c>
      <c r="AG181" s="11">
        <f>'Final Prices IND without CO2 '!AG181+AG$302*Assumptions!$C$9</f>
        <v>15.565515289110831</v>
      </c>
      <c r="AH181" s="11">
        <f>'Final Prices IND without CO2 '!AH181+AH$302*Assumptions!$C$9</f>
        <v>16.729690128805228</v>
      </c>
      <c r="AI181" s="11">
        <f>'Final Prices IND without CO2 '!AI181+AI$302*Assumptions!$C$9</f>
        <v>17.854300795340684</v>
      </c>
      <c r="AJ181" s="11">
        <f>'Final Prices IND without CO2 '!AJ181+AJ$302*Assumptions!$C$9</f>
        <v>18.914192044992316</v>
      </c>
      <c r="AK181" s="11">
        <f>'Final Prices IND without CO2 '!AK181+AK$302*Assumptions!$C$9</f>
        <v>19.920317714477171</v>
      </c>
      <c r="AL181" s="11">
        <f>'Final Prices IND without CO2 '!AL181+AL$302*Assumptions!$C$9</f>
        <v>20.888860114101785</v>
      </c>
      <c r="AM181" s="11">
        <f>'Final Prices IND without CO2 '!AM181+AM$302*Assumptions!$C$9</f>
        <v>21.82164625243167</v>
      </c>
      <c r="AN181" s="11">
        <f>'Final Prices IND without CO2 '!AN181+AN$302*Assumptions!$C$9</f>
        <v>22.719891745728766</v>
      </c>
      <c r="AO181" s="11">
        <f>'Final Prices IND without CO2 '!AO181+AO$302*Assumptions!$C$9</f>
        <v>22.720892946662381</v>
      </c>
      <c r="AP181" s="11">
        <f>'Final Prices IND without CO2 '!AP181+AP$302*Assumptions!$C$9</f>
        <v>22.724115672120533</v>
      </c>
      <c r="AQ181" s="11">
        <f>'Final Prices IND without CO2 '!AQ181+AQ$302*Assumptions!$C$9</f>
        <v>22.729094859697867</v>
      </c>
      <c r="AR181" s="11">
        <f>'Final Prices IND without CO2 '!AR181+AR$302*Assumptions!$C$9</f>
        <v>22.731370668681649</v>
      </c>
      <c r="AS181" s="11">
        <f>'Final Prices IND without CO2 '!AS181+AS$302*Assumptions!$C$9</f>
        <v>22.735809537634267</v>
      </c>
      <c r="AT181" s="11">
        <f>'Final Prices IND without CO2 '!AT181+AT$302*Assumptions!$C$9</f>
        <v>22.740758629028381</v>
      </c>
      <c r="AU181" s="11">
        <f>'Final Prices IND without CO2 '!AU181+AU$302*Assumptions!$C$9</f>
        <v>22.747010040180292</v>
      </c>
      <c r="AV181" s="11">
        <f>'Final Prices IND without CO2 '!AV181+AV$302*Assumptions!$C$9</f>
        <v>22.754303865508717</v>
      </c>
      <c r="AW181" s="11">
        <f>'Final Prices IND without CO2 '!AW181+AW$302*Assumptions!$C$9</f>
        <v>22.761559331986071</v>
      </c>
      <c r="AX181" s="11">
        <f>'Final Prices IND without CO2 '!AX181+AX$302*Assumptions!$C$9</f>
        <v>22.769933882914792</v>
      </c>
      <c r="AY181" s="11">
        <f>'Final Prices IND without CO2 '!AY181+AY$302*Assumptions!$C$9</f>
        <v>22.720859140895474</v>
      </c>
      <c r="AZ181" s="11">
        <f>'Final Prices IND without CO2 '!AZ181+AZ$302*Assumptions!$C$9</f>
        <v>22.68395527147252</v>
      </c>
      <c r="BA181" s="11">
        <f>'Final Prices IND without CO2 '!BA181+BA$302*Assumptions!$C$9</f>
        <v>22.627925610155426</v>
      </c>
      <c r="BB181" s="11">
        <f>'Final Prices IND without CO2 '!BB181+BB$302*Assumptions!$C$9</f>
        <v>22.551191445939679</v>
      </c>
      <c r="BC181" s="11">
        <f>'Final Prices IND without CO2 '!BC181+BC$302*Assumptions!$C$9</f>
        <v>22.456059870125763</v>
      </c>
      <c r="BD181" s="11">
        <f>'Final Prices IND without CO2 '!BD181+BD$302*Assumptions!$C$9</f>
        <v>22.353691102444024</v>
      </c>
      <c r="BE181" s="11">
        <f>'Final Prices IND without CO2 '!BE181+BE$302*Assumptions!$C$9</f>
        <v>22.229324632441294</v>
      </c>
      <c r="BF181" s="11">
        <f>'Final Prices IND without CO2 '!BF181+BF$302*Assumptions!$C$9</f>
        <v>22.089772394590156</v>
      </c>
      <c r="BG181" s="11">
        <f>'Final Prices IND without CO2 '!BG181+BG$302*Assumptions!$C$9</f>
        <v>21.935722459009419</v>
      </c>
      <c r="BH181" s="11">
        <f>'Final Prices IND without CO2 '!BH181+BH$302*Assumptions!$C$9</f>
        <v>21.766168560440608</v>
      </c>
    </row>
    <row r="182" spans="1:60" x14ac:dyDescent="0.3">
      <c r="A182" s="9" t="s">
        <v>148</v>
      </c>
      <c r="B182" s="9" t="s">
        <v>118</v>
      </c>
      <c r="C182" s="9" t="s">
        <v>45</v>
      </c>
      <c r="D182" s="36" t="s">
        <v>81</v>
      </c>
      <c r="E182" s="36" t="s">
        <v>79</v>
      </c>
      <c r="F182" s="36" t="s">
        <v>90</v>
      </c>
      <c r="G182" s="36" t="s">
        <v>90</v>
      </c>
      <c r="H182" s="36" t="s">
        <v>80</v>
      </c>
      <c r="I182" s="9" t="s">
        <v>145</v>
      </c>
      <c r="J182" s="11">
        <f>'Final Prices IND without CO2 '!J182+J$302*Assumptions!$C$9</f>
        <v>11.532011038354325</v>
      </c>
      <c r="K182" s="11">
        <f>'Final Prices IND without CO2 '!K182+K$302*Assumptions!$C$9</f>
        <v>13.135014889837032</v>
      </c>
      <c r="L182" s="11">
        <f>'Final Prices IND without CO2 '!L182+L$302*Assumptions!$C$9</f>
        <v>10.895089030906352</v>
      </c>
      <c r="M182" s="11">
        <f>'Final Prices IND without CO2 '!M182+M$302*Assumptions!$C$9</f>
        <v>11.508617191047168</v>
      </c>
      <c r="N182" s="11">
        <f>'Final Prices IND without CO2 '!N182+N$302*Assumptions!$C$9</f>
        <v>15.55404551462194</v>
      </c>
      <c r="O182" s="11">
        <f>'Final Prices IND without CO2 '!O182+O$302*Assumptions!$C$9</f>
        <v>15.530502829214401</v>
      </c>
      <c r="P182" s="11">
        <f>'Final Prices IND without CO2 '!P182+P$302*Assumptions!$C$9</f>
        <v>21.740775865046171</v>
      </c>
      <c r="Q182" s="11">
        <f>'Final Prices IND without CO2 '!Q182+Q$302*Assumptions!$C$9</f>
        <v>20.015769849741289</v>
      </c>
      <c r="R182" s="11">
        <f>'Final Prices IND without CO2 '!R182+R$302*Assumptions!$C$9</f>
        <v>38.113362410161507</v>
      </c>
      <c r="S182" s="11">
        <f>'Final Prices IND without CO2 '!S182+S$302*Assumptions!$C$9</f>
        <v>24.245188723632165</v>
      </c>
      <c r="T182" s="11">
        <f>'Final Prices IND without CO2 '!T182+T$302*Assumptions!$C$9</f>
        <v>26.296003935421968</v>
      </c>
      <c r="U182" s="11">
        <f>'Final Prices IND without CO2 '!U182+U$302*Assumptions!$C$9</f>
        <v>27.885239097050949</v>
      </c>
      <c r="V182" s="11">
        <f>'Final Prices IND without CO2 '!V182+V$302*Assumptions!$C$9</f>
        <v>21.473621598040111</v>
      </c>
      <c r="W182" s="11">
        <f>'Final Prices IND without CO2 '!W182+W$302*Assumptions!$C$9</f>
        <v>16.731915563593223</v>
      </c>
      <c r="X182" s="11">
        <f>'Final Prices IND without CO2 '!X182+X$302*Assumptions!$C$9</f>
        <v>15.694662044688048</v>
      </c>
      <c r="Y182" s="11">
        <f>'Final Prices IND without CO2 '!Y182+Y$302*Assumptions!$C$9</f>
        <v>15.403058060803827</v>
      </c>
      <c r="Z182" s="11">
        <f>'Final Prices IND without CO2 '!Z182+Z$302*Assumptions!$C$9</f>
        <v>13.860307953071821</v>
      </c>
      <c r="AA182" s="11">
        <f>'Final Prices IND without CO2 '!AA182+AA$302*Assumptions!$C$9</f>
        <v>14.771037209925634</v>
      </c>
      <c r="AB182" s="11">
        <f>'Final Prices IND without CO2 '!AB182+AB$302*Assumptions!$C$9</f>
        <v>17.565319142676625</v>
      </c>
      <c r="AC182" s="11">
        <f>'Final Prices IND without CO2 '!AC182+AC$302*Assumptions!$C$9</f>
        <v>17.259571571408085</v>
      </c>
      <c r="AD182" s="11">
        <f>'Final Prices IND without CO2 '!AD182+AD$302*Assumptions!$C$9</f>
        <v>16.065150813715476</v>
      </c>
      <c r="AE182" s="11">
        <f>'Final Prices IND without CO2 '!AE182+AE$302*Assumptions!$C$9</f>
        <v>15.69678080035624</v>
      </c>
      <c r="AF182" s="11">
        <f>'Final Prices IND without CO2 '!AF182+AF$302*Assumptions!$C$9</f>
        <v>16.493622429057645</v>
      </c>
      <c r="AG182" s="11">
        <f>'Final Prices IND without CO2 '!AG182+AG$302*Assumptions!$C$9</f>
        <v>17.265557202763119</v>
      </c>
      <c r="AH182" s="11">
        <f>'Final Prices IND without CO2 '!AH182+AH$302*Assumptions!$C$9</f>
        <v>18.434746661613829</v>
      </c>
      <c r="AI182" s="11">
        <f>'Final Prices IND without CO2 '!AI182+AI$302*Assumptions!$C$9</f>
        <v>19.564876702021788</v>
      </c>
      <c r="AJ182" s="11">
        <f>'Final Prices IND without CO2 '!AJ182+AJ$302*Assumptions!$C$9</f>
        <v>20.626228621557139</v>
      </c>
      <c r="AK182" s="11">
        <f>'Final Prices IND without CO2 '!AK182+AK$302*Assumptions!$C$9</f>
        <v>21.631392392695354</v>
      </c>
      <c r="AL182" s="11">
        <f>'Final Prices IND without CO2 '!AL182+AL$302*Assumptions!$C$9</f>
        <v>22.59944095711414</v>
      </c>
      <c r="AM182" s="11">
        <f>'Final Prices IND without CO2 '!AM182+AM$302*Assumptions!$C$9</f>
        <v>23.532627721877631</v>
      </c>
      <c r="AN182" s="11">
        <f>'Final Prices IND without CO2 '!AN182+AN$302*Assumptions!$C$9</f>
        <v>24.431991888033451</v>
      </c>
      <c r="AO182" s="11">
        <f>'Final Prices IND without CO2 '!AO182+AO$302*Assumptions!$C$9</f>
        <v>24.433976636529749</v>
      </c>
      <c r="AP182" s="11">
        <f>'Final Prices IND without CO2 '!AP182+AP$302*Assumptions!$C$9</f>
        <v>24.43880744295187</v>
      </c>
      <c r="AQ182" s="11">
        <f>'Final Prices IND without CO2 '!AQ182+AQ$302*Assumptions!$C$9</f>
        <v>24.445654593533668</v>
      </c>
      <c r="AR182" s="11">
        <f>'Final Prices IND without CO2 '!AR182+AR$302*Assumptions!$C$9</f>
        <v>24.449439805170151</v>
      </c>
      <c r="AS182" s="11">
        <f>'Final Prices IND without CO2 '!AS182+AS$302*Assumptions!$C$9</f>
        <v>24.455639010340569</v>
      </c>
      <c r="AT182" s="11">
        <f>'Final Prices IND without CO2 '!AT182+AT$302*Assumptions!$C$9</f>
        <v>24.462546367699954</v>
      </c>
      <c r="AU182" s="11">
        <f>'Final Prices IND without CO2 '!AU182+AU$302*Assumptions!$C$9</f>
        <v>24.470972156253346</v>
      </c>
      <c r="AV182" s="11">
        <f>'Final Prices IND without CO2 '!AV182+AV$302*Assumptions!$C$9</f>
        <v>24.480647607780725</v>
      </c>
      <c r="AW182" s="11">
        <f>'Final Prices IND without CO2 '!AW182+AW$302*Assumptions!$C$9</f>
        <v>24.490253784922693</v>
      </c>
      <c r="AX182" s="11">
        <f>'Final Prices IND without CO2 '!AX182+AX$302*Assumptions!$C$9</f>
        <v>24.501196898760988</v>
      </c>
      <c r="AY182" s="11">
        <f>'Final Prices IND without CO2 '!AY182+AY$302*Assumptions!$C$9</f>
        <v>24.44981304200747</v>
      </c>
      <c r="AZ182" s="11">
        <f>'Final Prices IND without CO2 '!AZ182+AZ$302*Assumptions!$C$9</f>
        <v>24.411698916486966</v>
      </c>
      <c r="BA182" s="11">
        <f>'Final Prices IND without CO2 '!BA182+BA$302*Assumptions!$C$9</f>
        <v>24.352875997169242</v>
      </c>
      <c r="BB182" s="11">
        <f>'Final Prices IND without CO2 '!BB182+BB$302*Assumptions!$C$9</f>
        <v>24.271658042010525</v>
      </c>
      <c r="BC182" s="11">
        <f>'Final Prices IND without CO2 '!BC182+BC$302*Assumptions!$C$9</f>
        <v>24.170522422217246</v>
      </c>
      <c r="BD182" s="11">
        <f>'Final Prices IND without CO2 '!BD182+BD$302*Assumptions!$C$9</f>
        <v>24.061593406760203</v>
      </c>
      <c r="BE182" s="11">
        <f>'Final Prices IND without CO2 '!BE182+BE$302*Assumptions!$C$9</f>
        <v>23.92885781954466</v>
      </c>
      <c r="BF182" s="11">
        <f>'Final Prices IND without CO2 '!BF182+BF$302*Assumptions!$C$9</f>
        <v>23.779706825033522</v>
      </c>
      <c r="BG182" s="11">
        <f>'Final Prices IND without CO2 '!BG182+BG$302*Assumptions!$C$9</f>
        <v>23.614883895418679</v>
      </c>
      <c r="BH182" s="11">
        <f>'Final Prices IND without CO2 '!BH182+BH$302*Assumptions!$C$9</f>
        <v>23.433304639452327</v>
      </c>
    </row>
    <row r="183" spans="1:60" x14ac:dyDescent="0.3">
      <c r="A183" s="9" t="s">
        <v>148</v>
      </c>
      <c r="B183" s="9" t="s">
        <v>118</v>
      </c>
      <c r="C183" s="9" t="s">
        <v>47</v>
      </c>
      <c r="D183" s="36" t="s">
        <v>81</v>
      </c>
      <c r="E183" s="36" t="s">
        <v>79</v>
      </c>
      <c r="F183" s="36" t="s">
        <v>90</v>
      </c>
      <c r="G183" s="36" t="s">
        <v>90</v>
      </c>
      <c r="H183" s="36" t="s">
        <v>80</v>
      </c>
      <c r="I183" s="9" t="s">
        <v>145</v>
      </c>
      <c r="J183" s="11">
        <f>'Final Prices IND without CO2 '!J183+J$302*Assumptions!$C$9</f>
        <v>9.7156609027470733</v>
      </c>
      <c r="K183" s="11">
        <f>'Final Prices IND without CO2 '!K183+K$302*Assumptions!$C$9</f>
        <v>10.802187790720637</v>
      </c>
      <c r="L183" s="11">
        <f>'Final Prices IND without CO2 '!L183+L$302*Assumptions!$C$9</f>
        <v>9.9799535931142582</v>
      </c>
      <c r="M183" s="11">
        <f>'Final Prices IND without CO2 '!M183+M$302*Assumptions!$C$9</f>
        <v>9.8356944531142556</v>
      </c>
      <c r="N183" s="11">
        <f>'Final Prices IND without CO2 '!N183+N$302*Assumptions!$C$9</f>
        <v>11.226936708482373</v>
      </c>
      <c r="O183" s="11">
        <f>'Final Prices IND without CO2 '!O183+O$302*Assumptions!$C$9</f>
        <v>12.679290136831014</v>
      </c>
      <c r="P183" s="11">
        <f>'Final Prices IND without CO2 '!P183+P$302*Assumptions!$C$9</f>
        <v>18.180586014265003</v>
      </c>
      <c r="Q183" s="11">
        <f>'Final Prices IND without CO2 '!Q183+Q$302*Assumptions!$C$9</f>
        <v>12.693898380990746</v>
      </c>
      <c r="R183" s="11">
        <f>'Final Prices IND without CO2 '!R183+R$302*Assumptions!$C$9</f>
        <v>22.817778634444714</v>
      </c>
      <c r="S183" s="11">
        <f>'Final Prices IND without CO2 '!S183+S$302*Assumptions!$C$9</f>
        <v>19.458555415335649</v>
      </c>
      <c r="T183" s="11">
        <f>'Final Prices IND without CO2 '!T183+T$302*Assumptions!$C$9</f>
        <v>22.147667198206367</v>
      </c>
      <c r="U183" s="11">
        <f>'Final Prices IND without CO2 '!U183+U$302*Assumptions!$C$9</f>
        <v>24.656231529985273</v>
      </c>
      <c r="V183" s="11">
        <f>'Final Prices IND without CO2 '!V183+V$302*Assumptions!$C$9</f>
        <v>22.193717838054695</v>
      </c>
      <c r="W183" s="11">
        <f>'Final Prices IND without CO2 '!W183+W$302*Assumptions!$C$9</f>
        <v>22.195359490240186</v>
      </c>
      <c r="X183" s="11">
        <f>'Final Prices IND without CO2 '!X183+X$302*Assumptions!$C$9</f>
        <v>22.306181791407866</v>
      </c>
      <c r="Y183" s="11">
        <f>'Final Prices IND without CO2 '!Y183+Y$302*Assumptions!$C$9</f>
        <v>20.176768719914207</v>
      </c>
      <c r="Z183" s="11">
        <f>'Final Prices IND without CO2 '!Z183+Z$302*Assumptions!$C$9</f>
        <v>16.789126582031045</v>
      </c>
      <c r="AA183" s="11">
        <f>'Final Prices IND without CO2 '!AA183+AA$302*Assumptions!$C$9</f>
        <v>18.100449208472774</v>
      </c>
      <c r="AB183" s="11">
        <f>'Final Prices IND without CO2 '!AB183+AB$302*Assumptions!$C$9</f>
        <v>20.943676600158618</v>
      </c>
      <c r="AC183" s="11">
        <f>'Final Prices IND without CO2 '!AC183+AC$302*Assumptions!$C$9</f>
        <v>20.447467454309844</v>
      </c>
      <c r="AD183" s="11">
        <f>'Final Prices IND without CO2 '!AD183+AD$302*Assumptions!$C$9</f>
        <v>18.939822982635057</v>
      </c>
      <c r="AE183" s="11">
        <f>'Final Prices IND without CO2 '!AE183+AE$302*Assumptions!$C$9</f>
        <v>18.466728574063012</v>
      </c>
      <c r="AF183" s="11">
        <f>'Final Prices IND without CO2 '!AF183+AF$302*Assumptions!$C$9</f>
        <v>19.269640306068794</v>
      </c>
      <c r="AG183" s="11">
        <f>'Final Prices IND without CO2 '!AG183+AG$302*Assumptions!$C$9</f>
        <v>20.049274991080154</v>
      </c>
      <c r="AH183" s="11">
        <f>'Final Prices IND without CO2 '!AH183+AH$302*Assumptions!$C$9</f>
        <v>21.226675591335649</v>
      </c>
      <c r="AI183" s="11">
        <f>'Final Prices IND without CO2 '!AI183+AI$302*Assumptions!$C$9</f>
        <v>22.365843279054467</v>
      </c>
      <c r="AJ183" s="11">
        <f>'Final Prices IND without CO2 '!AJ183+AJ$302*Assumptions!$C$9</f>
        <v>23.429586958878495</v>
      </c>
      <c r="AK183" s="11">
        <f>'Final Prices IND without CO2 '!AK183+AK$302*Assumptions!$C$9</f>
        <v>24.433175678533225</v>
      </c>
      <c r="AL183" s="11">
        <f>'Final Prices IND without CO2 '!AL183+AL$302*Assumptions!$C$9</f>
        <v>25.400415617096421</v>
      </c>
      <c r="AM183" s="11">
        <f>'Final Prices IND without CO2 '!AM183+AM$302*Assumptions!$C$9</f>
        <v>26.334258383880062</v>
      </c>
      <c r="AN183" s="11">
        <f>'Final Prices IND without CO2 '!AN183+AN$302*Assumptions!$C$9</f>
        <v>27.235454310483156</v>
      </c>
      <c r="AO183" s="11">
        <f>'Final Prices IND without CO2 '!AO183+AO$302*Assumptions!$C$9</f>
        <v>27.239049559770002</v>
      </c>
      <c r="AP183" s="11">
        <f>'Final Prices IND without CO2 '!AP183+AP$302*Assumptions!$C$9</f>
        <v>27.246513503380388</v>
      </c>
      <c r="AQ183" s="11">
        <f>'Final Prices IND without CO2 '!AQ183+AQ$302*Assumptions!$C$9</f>
        <v>27.256419332575742</v>
      </c>
      <c r="AR183" s="11">
        <f>'Final Prices IND without CO2 '!AR183+AR$302*Assumptions!$C$9</f>
        <v>27.262676101519332</v>
      </c>
      <c r="AS183" s="11">
        <f>'Final Prices IND without CO2 '!AS183+AS$302*Assumptions!$C$9</f>
        <v>27.271757752824474</v>
      </c>
      <c r="AT183" s="11">
        <f>'Final Prices IND without CO2 '!AT183+AT$302*Assumptions!$C$9</f>
        <v>27.281871654539039</v>
      </c>
      <c r="AU183" s="11">
        <f>'Final Prices IND without CO2 '!AU183+AU$302*Assumptions!$C$9</f>
        <v>27.293857857104825</v>
      </c>
      <c r="AV183" s="11">
        <f>'Final Prices IND without CO2 '!AV183+AV$302*Assumptions!$C$9</f>
        <v>27.307433080256601</v>
      </c>
      <c r="AW183" s="11">
        <f>'Final Prices IND without CO2 '!AW183+AW$302*Assumptions!$C$9</f>
        <v>27.320888406669376</v>
      </c>
      <c r="AX183" s="11">
        <f>'Final Prices IND without CO2 '!AX183+AX$302*Assumptions!$C$9</f>
        <v>27.33603738990675</v>
      </c>
      <c r="AY183" s="11">
        <f>'Final Prices IND without CO2 '!AY183+AY$302*Assumptions!$C$9</f>
        <v>27.280872494751044</v>
      </c>
      <c r="AZ183" s="11">
        <f>'Final Prices IND without CO2 '!AZ183+AZ$302*Assumptions!$C$9</f>
        <v>27.24077664666234</v>
      </c>
      <c r="BA183" s="11">
        <f>'Final Prices IND without CO2 '!BA183+BA$302*Assumptions!$C$9</f>
        <v>27.177379933062682</v>
      </c>
      <c r="BB183" s="11">
        <f>'Final Prices IND without CO2 '!BB183+BB$302*Assumptions!$C$9</f>
        <v>27.088820036210176</v>
      </c>
      <c r="BC183" s="11">
        <f>'Final Prices IND without CO2 '!BC183+BC$302*Assumptions!$C$9</f>
        <v>26.977853150556349</v>
      </c>
      <c r="BD183" s="11">
        <f>'Final Prices IND without CO2 '!BD183+BD$302*Assumptions!$C$9</f>
        <v>26.85818211851651</v>
      </c>
      <c r="BE183" s="11">
        <f>'Final Prices IND without CO2 '!BE183+BE$302*Assumptions!$C$9</f>
        <v>26.711742598315126</v>
      </c>
      <c r="BF183" s="11">
        <f>'Final Prices IND without CO2 '!BF183+BF$302*Assumptions!$C$9</f>
        <v>26.546874209164734</v>
      </c>
      <c r="BG183" s="11">
        <f>'Final Prices IND without CO2 '!BG183+BG$302*Assumptions!$C$9</f>
        <v>26.364411140865457</v>
      </c>
      <c r="BH183" s="11">
        <f>'Final Prices IND without CO2 '!BH183+BH$302*Assumptions!$C$9</f>
        <v>26.163141075496359</v>
      </c>
    </row>
    <row r="184" spans="1:60" x14ac:dyDescent="0.3">
      <c r="A184" s="9" t="s">
        <v>148</v>
      </c>
      <c r="B184" s="9" t="s">
        <v>118</v>
      </c>
      <c r="C184" s="9" t="s">
        <v>49</v>
      </c>
      <c r="D184" s="36" t="s">
        <v>81</v>
      </c>
      <c r="E184" s="36" t="s">
        <v>79</v>
      </c>
      <c r="F184" s="36" t="s">
        <v>90</v>
      </c>
      <c r="G184" s="36" t="s">
        <v>90</v>
      </c>
      <c r="H184" s="36" t="s">
        <v>80</v>
      </c>
      <c r="I184" s="9" t="s">
        <v>145</v>
      </c>
      <c r="J184" s="11">
        <f>'Final Prices IND without CO2 '!J184+J$302*Assumptions!$C$9</f>
        <v>13.294332943522781</v>
      </c>
      <c r="K184" s="11">
        <f>'Final Prices IND without CO2 '!K184+K$302*Assumptions!$C$9</f>
        <v>17.17133782374135</v>
      </c>
      <c r="L184" s="11">
        <f>'Final Prices IND without CO2 '!L184+L$302*Assumptions!$C$9</f>
        <v>12.23912334290614</v>
      </c>
      <c r="M184" s="11">
        <f>'Final Prices IND without CO2 '!M184+M$302*Assumptions!$C$9</f>
        <v>16.172038817774226</v>
      </c>
      <c r="N184" s="11">
        <f>'Final Prices IND without CO2 '!N184+N$302*Assumptions!$C$9</f>
        <v>16.311683976662373</v>
      </c>
      <c r="O184" s="11">
        <f>'Final Prices IND without CO2 '!O184+O$302*Assumptions!$C$9</f>
        <v>17.758512884932117</v>
      </c>
      <c r="P184" s="11">
        <f>'Final Prices IND without CO2 '!P184+P$302*Assumptions!$C$9</f>
        <v>22.293262893665471</v>
      </c>
      <c r="Q184" s="11">
        <f>'Final Prices IND without CO2 '!Q184+Q$302*Assumptions!$C$9</f>
        <v>19.172251803780238</v>
      </c>
      <c r="R184" s="11">
        <f>'Final Prices IND without CO2 '!R184+R$302*Assumptions!$C$9</f>
        <v>33.656799477418794</v>
      </c>
      <c r="S184" s="11">
        <f>'Final Prices IND without CO2 '!S184+S$302*Assumptions!$C$9</f>
        <v>25.343692701095321</v>
      </c>
      <c r="T184" s="11">
        <f>'Final Prices IND without CO2 '!T184+T$302*Assumptions!$C$9</f>
        <v>25.964777875794603</v>
      </c>
      <c r="U184" s="11">
        <f>'Final Prices IND without CO2 '!U184+U$302*Assumptions!$C$9</f>
        <v>27.522139410758605</v>
      </c>
      <c r="V184" s="11">
        <f>'Final Prices IND without CO2 '!V184+V$302*Assumptions!$C$9</f>
        <v>21.179883532260771</v>
      </c>
      <c r="W184" s="11">
        <f>'Final Prices IND without CO2 '!W184+W$302*Assumptions!$C$9</f>
        <v>16.49620752636261</v>
      </c>
      <c r="X184" s="11">
        <f>'Final Prices IND without CO2 '!X184+X$302*Assumptions!$C$9</f>
        <v>15.483114537135188</v>
      </c>
      <c r="Y184" s="11">
        <f>'Final Prices IND without CO2 '!Y184+Y$302*Assumptions!$C$9</f>
        <v>15.205203386089076</v>
      </c>
      <c r="Z184" s="11">
        <f>'Final Prices IND without CO2 '!Z184+Z$302*Assumptions!$C$9</f>
        <v>13.673094352072937</v>
      </c>
      <c r="AA184" s="11">
        <f>'Final Prices IND without CO2 '!AA184+AA$302*Assumptions!$C$9</f>
        <v>14.573086335502131</v>
      </c>
      <c r="AB184" s="11">
        <f>'Final Prices IND without CO2 '!AB184+AB$302*Assumptions!$C$9</f>
        <v>17.364458205935978</v>
      </c>
      <c r="AC184" s="11">
        <f>'Final Prices IND without CO2 '!AC184+AC$302*Assumptions!$C$9</f>
        <v>17.070034566715709</v>
      </c>
      <c r="AD184" s="11">
        <f>'Final Prices IND without CO2 '!AD184+AD$302*Assumptions!$C$9</f>
        <v>15.894236589291811</v>
      </c>
      <c r="AE184" s="11">
        <f>'Final Prices IND without CO2 '!AE184+AE$302*Assumptions!$C$9</f>
        <v>15.53209298636628</v>
      </c>
      <c r="AF184" s="11">
        <f>'Final Prices IND without CO2 '!AF184+AF$302*Assumptions!$C$9</f>
        <v>16.328573715828579</v>
      </c>
      <c r="AG184" s="11">
        <f>'Final Prices IND without CO2 '!AG184+AG$302*Assumptions!$C$9</f>
        <v>17.100050689725364</v>
      </c>
      <c r="AH184" s="11">
        <f>'Final Prices IND without CO2 '!AH184+AH$302*Assumptions!$C$9</f>
        <v>18.268751953476816</v>
      </c>
      <c r="AI184" s="11">
        <f>'Final Prices IND without CO2 '!AI184+AI$302*Assumptions!$C$9</f>
        <v>19.398344658707067</v>
      </c>
      <c r="AJ184" s="11">
        <f>'Final Prices IND without CO2 '!AJ184+AJ$302*Assumptions!$C$9</f>
        <v>20.459554375643052</v>
      </c>
      <c r="AK184" s="11">
        <f>'Final Prices IND without CO2 '!AK184+AK$302*Assumptions!$C$9</f>
        <v>21.464811791790822</v>
      </c>
      <c r="AL184" s="11">
        <f>'Final Prices IND without CO2 '!AL184+AL$302*Assumptions!$C$9</f>
        <v>22.43290843322599</v>
      </c>
      <c r="AM184" s="11">
        <f>'Final Prices IND without CO2 '!AM184+AM$302*Assumptions!$C$9</f>
        <v>23.366056195254593</v>
      </c>
      <c r="AN184" s="11">
        <f>'Final Prices IND without CO2 '!AN184+AN$302*Assumptions!$C$9</f>
        <v>24.26531145371667</v>
      </c>
      <c r="AO184" s="11">
        <f>'Final Prices IND without CO2 '!AO184+AO$302*Assumptions!$C$9</f>
        <v>24.267200449557581</v>
      </c>
      <c r="AP184" s="11">
        <f>'Final Prices IND without CO2 '!AP184+AP$302*Assumptions!$C$9</f>
        <v>24.271874702267176</v>
      </c>
      <c r="AQ184" s="11">
        <f>'Final Prices IND without CO2 '!AQ184+AQ$302*Assumptions!$C$9</f>
        <v>24.278539998483573</v>
      </c>
      <c r="AR184" s="11">
        <f>'Final Prices IND without CO2 '!AR184+AR$302*Assumptions!$C$9</f>
        <v>24.282178263172568</v>
      </c>
      <c r="AS184" s="11">
        <f>'Final Prices IND without CO2 '!AS184+AS$302*Assumptions!$C$9</f>
        <v>24.288206091915825</v>
      </c>
      <c r="AT184" s="11">
        <f>'Final Prices IND without CO2 '!AT184+AT$302*Assumptions!$C$9</f>
        <v>24.294922803521771</v>
      </c>
      <c r="AU184" s="11">
        <f>'Final Prices IND without CO2 '!AU184+AU$302*Assumptions!$C$9</f>
        <v>24.303136906928547</v>
      </c>
      <c r="AV184" s="11">
        <f>'Final Prices IND without CO2 '!AV184+AV$302*Assumptions!$C$9</f>
        <v>24.312580496732764</v>
      </c>
      <c r="AW184" s="11">
        <f>'Final Prices IND without CO2 '!AW184+AW$302*Assumptions!$C$9</f>
        <v>24.321957821914001</v>
      </c>
      <c r="AX184" s="11">
        <f>'Final Prices IND without CO2 '!AX184+AX$302*Assumptions!$C$9</f>
        <v>24.332650874923047</v>
      </c>
      <c r="AY184" s="11">
        <f>'Final Prices IND without CO2 '!AY184+AY$302*Assumptions!$C$9</f>
        <v>24.281491820584577</v>
      </c>
      <c r="AZ184" s="11">
        <f>'Final Prices IND without CO2 '!AZ184+AZ$302*Assumptions!$C$9</f>
        <v>24.243495518786521</v>
      </c>
      <c r="BA184" s="11">
        <f>'Final Prices IND without CO2 '!BA184+BA$302*Assumptions!$C$9</f>
        <v>24.184944535347547</v>
      </c>
      <c r="BB184" s="11">
        <f>'Final Prices IND without CO2 '!BB184+BB$302*Assumptions!$C$9</f>
        <v>24.104163096840686</v>
      </c>
      <c r="BC184" s="11">
        <f>'Final Prices IND without CO2 '!BC184+BC$302*Assumptions!$C$9</f>
        <v>24.003611996979046</v>
      </c>
      <c r="BD184" s="11">
        <f>'Final Prices IND without CO2 '!BD184+BD$302*Assumptions!$C$9</f>
        <v>23.895321650324949</v>
      </c>
      <c r="BE184" s="11">
        <f>'Final Prices IND without CO2 '!BE184+BE$302*Assumptions!$C$9</f>
        <v>23.763400833260643</v>
      </c>
      <c r="BF184" s="11">
        <f>'Final Prices IND without CO2 '!BF184+BF$302*Assumptions!$C$9</f>
        <v>23.615184319677027</v>
      </c>
      <c r="BG184" s="11">
        <f>'Final Prices IND without CO2 '!BG184+BG$302*Assumptions!$C$9</f>
        <v>23.451410188131952</v>
      </c>
      <c r="BH184" s="11">
        <f>'Final Prices IND without CO2 '!BH184+BH$302*Assumptions!$C$9</f>
        <v>23.271001653284252</v>
      </c>
    </row>
    <row r="185" spans="1:60" x14ac:dyDescent="0.3">
      <c r="A185" s="9" t="s">
        <v>148</v>
      </c>
      <c r="B185" s="9" t="s">
        <v>118</v>
      </c>
      <c r="C185" s="9" t="s">
        <v>97</v>
      </c>
      <c r="D185" s="36" t="s">
        <v>81</v>
      </c>
      <c r="E185" s="36" t="s">
        <v>79</v>
      </c>
      <c r="F185" s="36" t="s">
        <v>90</v>
      </c>
      <c r="G185" s="36" t="s">
        <v>90</v>
      </c>
      <c r="H185" s="36" t="s">
        <v>80</v>
      </c>
      <c r="I185" s="9" t="s">
        <v>145</v>
      </c>
      <c r="J185" s="11">
        <f>'Final Prices IND without CO2 '!J185+J$302*Assumptions!$C$9</f>
        <v>13.552069642147899</v>
      </c>
      <c r="K185" s="11">
        <f>'Final Prices IND without CO2 '!K185+K$302*Assumptions!$C$9</f>
        <v>16.181829733523184</v>
      </c>
      <c r="L185" s="11">
        <f>'Final Prices IND without CO2 '!L185+L$302*Assumptions!$C$9</f>
        <v>11.16487794237662</v>
      </c>
      <c r="M185" s="11">
        <f>'Final Prices IND without CO2 '!M185+M$302*Assumptions!$C$9</f>
        <v>14.170636832817467</v>
      </c>
      <c r="N185" s="11">
        <f>'Final Prices IND without CO2 '!N185+N$302*Assumptions!$C$9</f>
        <v>16.892540530542544</v>
      </c>
      <c r="O185" s="11">
        <f>'Final Prices IND without CO2 '!O185+O$302*Assumptions!$C$9</f>
        <v>18.218578777317987</v>
      </c>
      <c r="P185" s="11">
        <f>'Final Prices IND without CO2 '!P185+P$302*Assumptions!$C$9</f>
        <v>22.724762441022495</v>
      </c>
      <c r="Q185" s="11">
        <f>'Final Prices IND without CO2 '!Q185+Q$302*Assumptions!$C$9</f>
        <v>19.464783586446206</v>
      </c>
      <c r="R185" s="11">
        <f>'Final Prices IND without CO2 '!R185+R$302*Assumptions!$C$9</f>
        <v>35.627115870967472</v>
      </c>
      <c r="S185" s="11">
        <f>'Final Prices IND without CO2 '!S185+S$302*Assumptions!$C$9</f>
        <v>26.319802783350472</v>
      </c>
      <c r="T185" s="11">
        <f>'Final Prices IND without CO2 '!T185+T$302*Assumptions!$C$9</f>
        <v>25.278804849162292</v>
      </c>
      <c r="U185" s="11">
        <f>'Final Prices IND without CO2 '!U185+U$302*Assumptions!$C$9</f>
        <v>26.770155732133141</v>
      </c>
      <c r="V185" s="11">
        <f>'Final Prices IND without CO2 '!V185+V$302*Assumptions!$C$9</f>
        <v>20.571548577437273</v>
      </c>
      <c r="W185" s="11">
        <f>'Final Prices IND without CO2 '!W185+W$302*Assumptions!$C$9</f>
        <v>16.008053436426113</v>
      </c>
      <c r="X185" s="11">
        <f>'Final Prices IND without CO2 '!X185+X$302*Assumptions!$C$9</f>
        <v>15.044997185511894</v>
      </c>
      <c r="Y185" s="11">
        <f>'Final Prices IND without CO2 '!Y185+Y$302*Assumptions!$C$9</f>
        <v>14.79544405072723</v>
      </c>
      <c r="Z185" s="11">
        <f>'Final Prices IND without CO2 '!Z185+Z$302*Assumptions!$C$9</f>
        <v>13.285372804292486</v>
      </c>
      <c r="AA185" s="11">
        <f>'Final Prices IND without CO2 '!AA185+AA$302*Assumptions!$C$9</f>
        <v>14.163127769423211</v>
      </c>
      <c r="AB185" s="11">
        <f>'Final Prices IND without CO2 '!AB185+AB$302*Assumptions!$C$9</f>
        <v>16.948472866910436</v>
      </c>
      <c r="AC185" s="11">
        <f>'Final Prices IND without CO2 '!AC185+AC$302*Assumptions!$C$9</f>
        <v>16.677501222829882</v>
      </c>
      <c r="AD185" s="11">
        <f>'Final Prices IND without CO2 '!AD185+AD$302*Assumptions!$C$9</f>
        <v>15.540271240205691</v>
      </c>
      <c r="AE185" s="11">
        <f>'Final Prices IND without CO2 '!AE185+AE$302*Assumptions!$C$9</f>
        <v>15.191022605795219</v>
      </c>
      <c r="AF185" s="11">
        <f>'Final Prices IND without CO2 '!AF185+AF$302*Assumptions!$C$9</f>
        <v>15.986755908730643</v>
      </c>
      <c r="AG185" s="11">
        <f>'Final Prices IND without CO2 '!AG185+AG$302*Assumptions!$C$9</f>
        <v>16.757284773892529</v>
      </c>
      <c r="AH185" s="11">
        <f>'Final Prices IND without CO2 '!AH185+AH$302*Assumptions!$C$9</f>
        <v>17.92497497990837</v>
      </c>
      <c r="AI185" s="11">
        <f>'Final Prices IND without CO2 '!AI185+AI$302*Assumptions!$C$9</f>
        <v>19.053454857728283</v>
      </c>
      <c r="AJ185" s="11">
        <f>'Final Prices IND without CO2 '!AJ185+AJ$302*Assumptions!$C$9</f>
        <v>20.114370071425022</v>
      </c>
      <c r="AK185" s="11">
        <f>'Final Prices IND without CO2 '!AK185+AK$302*Assumptions!$C$9</f>
        <v>21.119821427478087</v>
      </c>
      <c r="AL185" s="11">
        <f>'Final Prices IND without CO2 '!AL185+AL$302*Assumptions!$C$9</f>
        <v>22.088017636974037</v>
      </c>
      <c r="AM185" s="11">
        <f>'Final Prices IND without CO2 '!AM185+AM$302*Assumptions!$C$9</f>
        <v>23.021084623884498</v>
      </c>
      <c r="AN185" s="11">
        <f>'Final Prices IND without CO2 '!AN185+AN$302*Assumptions!$C$9</f>
        <v>23.920114333244605</v>
      </c>
      <c r="AO185" s="11">
        <f>'Final Prices IND without CO2 '!AO185+AO$302*Assumptions!$C$9</f>
        <v>23.921805024221158</v>
      </c>
      <c r="AP185" s="11">
        <f>'Final Prices IND without CO2 '!AP185+AP$302*Assumptions!$C$9</f>
        <v>23.92615505236904</v>
      </c>
      <c r="AQ185" s="11">
        <f>'Final Prices IND without CO2 '!AQ185+AQ$302*Assumptions!$C$9</f>
        <v>23.932443726077004</v>
      </c>
      <c r="AR185" s="11">
        <f>'Final Prices IND without CO2 '!AR185+AR$302*Assumptions!$C$9</f>
        <v>23.935777661926537</v>
      </c>
      <c r="AS185" s="11">
        <f>'Final Prices IND without CO2 '!AS185+AS$302*Assumptions!$C$9</f>
        <v>23.941450568093465</v>
      </c>
      <c r="AT185" s="11">
        <f>'Final Prices IND without CO2 '!AT185+AT$302*Assumptions!$C$9</f>
        <v>23.947772450123949</v>
      </c>
      <c r="AU185" s="11">
        <f>'Final Prices IND without CO2 '!AU185+AU$302*Assumptions!$C$9</f>
        <v>23.955548151126997</v>
      </c>
      <c r="AV185" s="11">
        <f>'Final Prices IND without CO2 '!AV185+AV$302*Assumptions!$C$9</f>
        <v>23.964511552602502</v>
      </c>
      <c r="AW185" s="11">
        <f>'Final Prices IND without CO2 '!AW185+AW$302*Assumptions!$C$9</f>
        <v>23.973414922708077</v>
      </c>
      <c r="AX185" s="11">
        <f>'Final Prices IND without CO2 '!AX185+AX$302*Assumptions!$C$9</f>
        <v>23.983590096827786</v>
      </c>
      <c r="AY185" s="11">
        <f>'Final Prices IND without CO2 '!AY185+AY$302*Assumptions!$C$9</f>
        <v>23.932896610908699</v>
      </c>
      <c r="AZ185" s="11">
        <f>'Final Prices IND without CO2 '!AZ185+AZ$302*Assumptions!$C$9</f>
        <v>23.895144323411902</v>
      </c>
      <c r="BA185" s="11">
        <f>'Final Prices IND without CO2 '!BA185+BA$302*Assumptions!$C$9</f>
        <v>23.837156522344522</v>
      </c>
      <c r="BB185" s="11">
        <f>'Final Prices IND without CO2 '!BB185+BB$302*Assumptions!$C$9</f>
        <v>23.757279114906915</v>
      </c>
      <c r="BC185" s="11">
        <f>'Final Prices IND without CO2 '!BC185+BC$302*Assumptions!$C$9</f>
        <v>23.657938562630459</v>
      </c>
      <c r="BD185" s="11">
        <f>'Final Prices IND without CO2 '!BD185+BD$302*Assumptions!$C$9</f>
        <v>23.550970906504599</v>
      </c>
      <c r="BE185" s="11">
        <f>'Final Prices IND without CO2 '!BE185+BE$302*Assumptions!$C$9</f>
        <v>23.420737487911545</v>
      </c>
      <c r="BF185" s="11">
        <f>'Final Prices IND without CO2 '!BF185+BF$302*Assumptions!$C$9</f>
        <v>23.274456295210904</v>
      </c>
      <c r="BG185" s="11">
        <f>'Final Prices IND without CO2 '!BG185+BG$302*Assumptions!$C$9</f>
        <v>23.112854236681621</v>
      </c>
      <c r="BH185" s="11">
        <f>'Final Prices IND without CO2 '!BH185+BH$302*Assumptions!$C$9</f>
        <v>22.934870278903745</v>
      </c>
    </row>
    <row r="186" spans="1:60" x14ac:dyDescent="0.3">
      <c r="A186" s="9" t="s">
        <v>148</v>
      </c>
      <c r="B186" s="9" t="s">
        <v>119</v>
      </c>
      <c r="C186" s="9" t="s">
        <v>5</v>
      </c>
      <c r="D186" s="36" t="s">
        <v>81</v>
      </c>
      <c r="E186" s="36" t="s">
        <v>79</v>
      </c>
      <c r="F186" s="36" t="s">
        <v>90</v>
      </c>
      <c r="G186" s="36" t="s">
        <v>90</v>
      </c>
      <c r="H186" s="36" t="s">
        <v>80</v>
      </c>
      <c r="I186" s="9" t="s">
        <v>145</v>
      </c>
      <c r="J186" s="11">
        <f>'Final Prices IND without CO2 '!J186+J$304*Assumptions!$C$9</f>
        <v>11.061034757650303</v>
      </c>
      <c r="K186" s="11">
        <f>'Final Prices IND without CO2 '!K186+K$304*Assumptions!$C$9</f>
        <v>11.433839178378598</v>
      </c>
      <c r="L186" s="11">
        <f>'Final Prices IND without CO2 '!L186+L$304*Assumptions!$C$9</f>
        <v>14.243420978566801</v>
      </c>
      <c r="M186" s="11">
        <f>'Final Prices IND without CO2 '!M186+M$304*Assumptions!$C$9</f>
        <v>13.636905719508709</v>
      </c>
      <c r="N186" s="11">
        <f>'Final Prices IND without CO2 '!N186+N$304*Assumptions!$C$9</f>
        <v>23.749841777723411</v>
      </c>
      <c r="O186" s="11">
        <f>'Final Prices IND without CO2 '!O186+O$304*Assumptions!$C$9</f>
        <v>24.222639136361522</v>
      </c>
      <c r="P186" s="11">
        <f>'Final Prices IND without CO2 '!P186+P$304*Assumptions!$C$9</f>
        <v>29.975567710447823</v>
      </c>
      <c r="Q186" s="11">
        <f>'Final Prices IND without CO2 '!Q186+Q$304*Assumptions!$C$9</f>
        <v>24.315413648769116</v>
      </c>
      <c r="R186" s="11">
        <f>'Final Prices IND without CO2 '!R186+R$304*Assumptions!$C$9</f>
        <v>34.517363863464823</v>
      </c>
      <c r="S186" s="11">
        <f>'Final Prices IND without CO2 '!S186+S$304*Assumptions!$C$9</f>
        <v>32.005388398008741</v>
      </c>
      <c r="T186" s="11">
        <f>'Final Prices IND without CO2 '!T186+T$304*Assumptions!$C$9</f>
        <v>29.197270005445706</v>
      </c>
      <c r="U186" s="11">
        <f>'Final Prices IND without CO2 '!U186+U$304*Assumptions!$C$9</f>
        <v>30.912571038098541</v>
      </c>
      <c r="V186" s="11">
        <f>'Final Prices IND without CO2 '!V186+V$304*Assumptions!$C$9</f>
        <v>31.019817190728311</v>
      </c>
      <c r="W186" s="11">
        <f>'Final Prices IND without CO2 '!W186+W$304*Assumptions!$C$9</f>
        <v>25.942568791742971</v>
      </c>
      <c r="X186" s="11">
        <f>'Final Prices IND without CO2 '!X186+X$304*Assumptions!$C$9</f>
        <v>24.160853360272384</v>
      </c>
      <c r="Y186" s="11">
        <f>'Final Prices IND without CO2 '!Y186+Y$304*Assumptions!$C$9</f>
        <v>24.269457517951562</v>
      </c>
      <c r="Z186" s="11">
        <f>'Final Prices IND without CO2 '!Z186+Z$304*Assumptions!$C$9</f>
        <v>22.852423073948394</v>
      </c>
      <c r="AA186" s="11">
        <f>'Final Prices IND without CO2 '!AA186+AA$304*Assumptions!$C$9</f>
        <v>23.313906412754008</v>
      </c>
      <c r="AB186" s="11">
        <f>'Final Prices IND without CO2 '!AB186+AB$304*Assumptions!$C$9</f>
        <v>23.329012514205402</v>
      </c>
      <c r="AC186" s="11">
        <f>'Final Prices IND without CO2 '!AC186+AC$304*Assumptions!$C$9</f>
        <v>22.096114378751363</v>
      </c>
      <c r="AD186" s="11">
        <f>'Final Prices IND without CO2 '!AD186+AD$304*Assumptions!$C$9</f>
        <v>20.085305630929447</v>
      </c>
      <c r="AE186" s="11">
        <f>'Final Prices IND without CO2 '!AE186+AE$304*Assumptions!$C$9</f>
        <v>18.828052804351152</v>
      </c>
      <c r="AF186" s="11">
        <f>'Final Prices IND without CO2 '!AF186+AF$304*Assumptions!$C$9</f>
        <v>18.101394024695193</v>
      </c>
      <c r="AG186" s="11">
        <f>'Final Prices IND without CO2 '!AG186+AG$304*Assumptions!$C$9</f>
        <v>17.395524941536092</v>
      </c>
      <c r="AH186" s="11">
        <f>'Final Prices IND without CO2 '!AH186+AH$304*Assumptions!$C$9</f>
        <v>16.702305216098505</v>
      </c>
      <c r="AI186" s="11">
        <f>'Final Prices IND without CO2 '!AI186+AI$304*Assumptions!$C$9</f>
        <v>16.023268307330451</v>
      </c>
      <c r="AJ186" s="11">
        <f>'Final Prices IND without CO2 '!AJ186+AJ$304*Assumptions!$C$9</f>
        <v>15.619682010994092</v>
      </c>
      <c r="AK186" s="11">
        <f>'Final Prices IND without CO2 '!AK186+AK$304*Assumptions!$C$9</f>
        <v>15.193869557788968</v>
      </c>
      <c r="AL186" s="11">
        <f>'Final Prices IND without CO2 '!AL186+AL$304*Assumptions!$C$9</f>
        <v>14.772556292844953</v>
      </c>
      <c r="AM186" s="11">
        <f>'Final Prices IND without CO2 '!AM186+AM$304*Assumptions!$C$9</f>
        <v>14.359005998150309</v>
      </c>
      <c r="AN186" s="11">
        <f>'Final Prices IND without CO2 '!AN186+AN$304*Assumptions!$C$9</f>
        <v>13.95109195827118</v>
      </c>
      <c r="AO186" s="11">
        <f>'Final Prices IND without CO2 '!AO186+AO$304*Assumptions!$C$9</f>
        <v>13.541578836046746</v>
      </c>
      <c r="AP186" s="11">
        <f>'Final Prices IND without CO2 '!AP186+AP$304*Assumptions!$C$9</f>
        <v>13.136345545951823</v>
      </c>
      <c r="AQ186" s="11">
        <f>'Final Prices IND without CO2 '!AQ186+AQ$304*Assumptions!$C$9</f>
        <v>12.732266211249417</v>
      </c>
      <c r="AR186" s="11">
        <f>'Final Prices IND without CO2 '!AR186+AR$304*Assumptions!$C$9</f>
        <v>12.324715677420308</v>
      </c>
      <c r="AS186" s="11">
        <f>'Final Prices IND without CO2 '!AS186+AS$304*Assumptions!$C$9</f>
        <v>11.918151809233853</v>
      </c>
      <c r="AT186" s="11">
        <f>'Final Prices IND without CO2 '!AT186+AT$304*Assumptions!$C$9</f>
        <v>11.512064216466097</v>
      </c>
      <c r="AU186" s="11">
        <f>'Final Prices IND without CO2 '!AU186+AU$304*Assumptions!$C$9</f>
        <v>11.106402162503869</v>
      </c>
      <c r="AV186" s="11">
        <f>'Final Prices IND without CO2 '!AV186+AV$304*Assumptions!$C$9</f>
        <v>10.700972720203566</v>
      </c>
      <c r="AW186" s="11">
        <f>'Final Prices IND without CO2 '!AW186+AW$304*Assumptions!$C$9</f>
        <v>10.294198140144871</v>
      </c>
      <c r="AX186" s="11">
        <f>'Final Prices IND without CO2 '!AX186+AX$304*Assumptions!$C$9</f>
        <v>9.8875182886571675</v>
      </c>
      <c r="AY186" s="11">
        <f>'Final Prices IND without CO2 '!AY186+AY$304*Assumptions!$C$9</f>
        <v>9.5094860157625281</v>
      </c>
      <c r="AZ186" s="11">
        <f>'Final Prices IND without CO2 '!AZ186+AZ$304*Assumptions!$C$9</f>
        <v>9.1257747945430143</v>
      </c>
      <c r="BA186" s="11">
        <f>'Final Prices IND without CO2 '!BA186+BA$304*Assumptions!$C$9</f>
        <v>8.7514635866033501</v>
      </c>
      <c r="BB186" s="11">
        <f>'Final Prices IND without CO2 '!BB186+BB$304*Assumptions!$C$9</f>
        <v>8.3876893859855741</v>
      </c>
      <c r="BC186" s="11">
        <f>'Final Prices IND without CO2 '!BC186+BC$304*Assumptions!$C$9</f>
        <v>8.0329484295559119</v>
      </c>
      <c r="BD186" s="11">
        <f>'Final Prices IND without CO2 '!BD186+BD$304*Assumptions!$C$9</f>
        <v>7.6822958480641574</v>
      </c>
      <c r="BE186" s="11">
        <f>'Final Prices IND without CO2 '!BE186+BE$304*Assumptions!$C$9</f>
        <v>7.3423591724349313</v>
      </c>
      <c r="BF186" s="11">
        <f>'Final Prices IND without CO2 '!BF186+BF$304*Assumptions!$C$9</f>
        <v>7.0101250904663566</v>
      </c>
      <c r="BG186" s="11">
        <f>'Final Prices IND without CO2 '!BG186+BG$304*Assumptions!$C$9</f>
        <v>6.685216557080067</v>
      </c>
      <c r="BH186" s="11">
        <f>'Final Prices IND without CO2 '!BH186+BH$304*Assumptions!$C$9</f>
        <v>6.3681331840855577</v>
      </c>
    </row>
    <row r="187" spans="1:60" x14ac:dyDescent="0.3">
      <c r="A187" s="9" t="s">
        <v>148</v>
      </c>
      <c r="B187" s="9" t="s">
        <v>119</v>
      </c>
      <c r="C187" s="9" t="s">
        <v>9</v>
      </c>
      <c r="D187" s="36" t="s">
        <v>81</v>
      </c>
      <c r="E187" s="36" t="s">
        <v>79</v>
      </c>
      <c r="F187" s="36" t="s">
        <v>90</v>
      </c>
      <c r="G187" s="36" t="s">
        <v>90</v>
      </c>
      <c r="H187" s="36" t="s">
        <v>80</v>
      </c>
      <c r="I187" s="9" t="s">
        <v>145</v>
      </c>
      <c r="J187" s="11">
        <f>'Final Prices IND without CO2 '!J187+J$304*Assumptions!$C$9</f>
        <v>5.7791382927403117</v>
      </c>
      <c r="K187" s="11">
        <f>'Final Prices IND without CO2 '!K187+K$304*Assumptions!$C$9</f>
        <v>6.6631665675524934</v>
      </c>
      <c r="L187" s="11">
        <f>'Final Prices IND without CO2 '!L187+L$304*Assumptions!$C$9</f>
        <v>5.8475600430043171</v>
      </c>
      <c r="M187" s="11">
        <f>'Final Prices IND without CO2 '!M187+M$304*Assumptions!$C$9</f>
        <v>4.9125503412199913</v>
      </c>
      <c r="N187" s="11">
        <f>'Final Prices IND without CO2 '!N187+N$304*Assumptions!$C$9</f>
        <v>8.924717726950492</v>
      </c>
      <c r="O187" s="11">
        <f>'Final Prices IND without CO2 '!O187+O$304*Assumptions!$C$9</f>
        <v>10.092580259191823</v>
      </c>
      <c r="P187" s="11">
        <f>'Final Prices IND without CO2 '!P187+P$304*Assumptions!$C$9</f>
        <v>13.713227941653384</v>
      </c>
      <c r="Q187" s="11">
        <f>'Final Prices IND without CO2 '!Q187+Q$304*Assumptions!$C$9</f>
        <v>8.5273858851637439</v>
      </c>
      <c r="R187" s="11">
        <f>'Final Prices IND without CO2 '!R187+R$304*Assumptions!$C$9</f>
        <v>20.522931516472944</v>
      </c>
      <c r="S187" s="11">
        <f>'Final Prices IND without CO2 '!S187+S$304*Assumptions!$C$9</f>
        <v>12.513428199382346</v>
      </c>
      <c r="T187" s="11">
        <f>'Final Prices IND without CO2 '!T187+T$304*Assumptions!$C$9</f>
        <v>15.35291023955112</v>
      </c>
      <c r="U187" s="11">
        <f>'Final Prices IND without CO2 '!U187+U$304*Assumptions!$C$9</f>
        <v>16.894228288039361</v>
      </c>
      <c r="V187" s="11">
        <f>'Final Prices IND without CO2 '!V187+V$304*Assumptions!$C$9</f>
        <v>11.993615184110181</v>
      </c>
      <c r="W187" s="11">
        <f>'Final Prices IND without CO2 '!W187+W$304*Assumptions!$C$9</f>
        <v>9.7406572917037675</v>
      </c>
      <c r="X187" s="11">
        <f>'Final Prices IND without CO2 '!X187+X$304*Assumptions!$C$9</f>
        <v>8.9803301913335272</v>
      </c>
      <c r="Y187" s="11">
        <f>'Final Prices IND without CO2 '!Y187+Y$304*Assumptions!$C$9</f>
        <v>8.6607446445774237</v>
      </c>
      <c r="Z187" s="11">
        <f>'Final Prices IND without CO2 '!Z187+Z$304*Assumptions!$C$9</f>
        <v>7.3989833600025516</v>
      </c>
      <c r="AA187" s="11">
        <f>'Final Prices IND without CO2 '!AA187+AA$304*Assumptions!$C$9</f>
        <v>7.6824006751991814</v>
      </c>
      <c r="AB187" s="11">
        <f>'Final Prices IND without CO2 '!AB187+AB$304*Assumptions!$C$9</f>
        <v>7.467709075885006</v>
      </c>
      <c r="AC187" s="11">
        <f>'Final Prices IND without CO2 '!AC187+AC$304*Assumptions!$C$9</f>
        <v>7.1290232509332014</v>
      </c>
      <c r="AD187" s="11">
        <f>'Final Prices IND without CO2 '!AD187+AD$304*Assumptions!$C$9</f>
        <v>6.5887919757662772</v>
      </c>
      <c r="AE187" s="11">
        <f>'Final Prices IND without CO2 '!AE187+AE$304*Assumptions!$C$9</f>
        <v>5.9875934455225392</v>
      </c>
      <c r="AF187" s="11">
        <f>'Final Prices IND without CO2 '!AF187+AF$304*Assumptions!$C$9</f>
        <v>5.5361145958060147</v>
      </c>
      <c r="AG187" s="11">
        <f>'Final Prices IND without CO2 '!AG187+AG$304*Assumptions!$C$9</f>
        <v>5.0995063146261126</v>
      </c>
      <c r="AH187" s="11">
        <f>'Final Prices IND without CO2 '!AH187+AH$304*Assumptions!$C$9</f>
        <v>4.6750341555442709</v>
      </c>
      <c r="AI187" s="11">
        <f>'Final Prices IND without CO2 '!AI187+AI$304*Assumptions!$C$9</f>
        <v>4.2630666166655322</v>
      </c>
      <c r="AJ187" s="11">
        <f>'Final Prices IND without CO2 '!AJ187+AJ$304*Assumptions!$C$9</f>
        <v>4.1556905661710086</v>
      </c>
      <c r="AK187" s="11">
        <f>'Final Prices IND without CO2 '!AK187+AK$304*Assumptions!$C$9</f>
        <v>4.0424011411047909</v>
      </c>
      <c r="AL187" s="11">
        <f>'Final Prices IND without CO2 '!AL187+AL$304*Assumptions!$C$9</f>
        <v>3.930308746438997</v>
      </c>
      <c r="AM187" s="11">
        <f>'Final Prices IND without CO2 '!AM187+AM$304*Assumptions!$C$9</f>
        <v>3.8202817268690641</v>
      </c>
      <c r="AN187" s="11">
        <f>'Final Prices IND without CO2 '!AN187+AN$304*Assumptions!$C$9</f>
        <v>3.7117542596555038</v>
      </c>
      <c r="AO187" s="11">
        <f>'Final Prices IND without CO2 '!AO187+AO$304*Assumptions!$C$9</f>
        <v>3.6028013489910311</v>
      </c>
      <c r="AP187" s="11">
        <f>'Final Prices IND without CO2 '!AP187+AP$304*Assumptions!$C$9</f>
        <v>3.4949871079865988</v>
      </c>
      <c r="AQ187" s="11">
        <f>'Final Prices IND without CO2 '!AQ187+AQ$304*Assumptions!$C$9</f>
        <v>3.3874798822936878</v>
      </c>
      <c r="AR187" s="11">
        <f>'Final Prices IND without CO2 '!AR187+AR$304*Assumptions!$C$9</f>
        <v>3.2790491275907754</v>
      </c>
      <c r="AS187" s="11">
        <f>'Final Prices IND without CO2 '!AS187+AS$304*Assumptions!$C$9</f>
        <v>3.1708808799670893</v>
      </c>
      <c r="AT187" s="11">
        <f>'Final Prices IND without CO2 '!AT187+AT$304*Assumptions!$C$9</f>
        <v>3.0628393476800531</v>
      </c>
      <c r="AU187" s="11">
        <f>'Final Prices IND without CO2 '!AU187+AU$304*Assumptions!$C$9</f>
        <v>2.9549110320128191</v>
      </c>
      <c r="AV187" s="11">
        <f>'Final Prices IND without CO2 '!AV187+AV$304*Assumptions!$C$9</f>
        <v>2.8470446037827535</v>
      </c>
      <c r="AW187" s="11">
        <f>'Final Prices IND without CO2 '!AW187+AW$304*Assumptions!$C$9</f>
        <v>2.7388202952649321</v>
      </c>
      <c r="AX187" s="11">
        <f>'Final Prices IND without CO2 '!AX187+AX$304*Assumptions!$C$9</f>
        <v>2.6306211897332235</v>
      </c>
      <c r="AY187" s="11">
        <f>'Final Prices IND without CO2 '!AY187+AY$304*Assumptions!$C$9</f>
        <v>2.5300439085138824</v>
      </c>
      <c r="AZ187" s="11">
        <f>'Final Prices IND without CO2 '!AZ187+AZ$304*Assumptions!$C$9</f>
        <v>2.4279557161272818</v>
      </c>
      <c r="BA187" s="11">
        <f>'Final Prices IND without CO2 '!BA187+BA$304*Assumptions!$C$9</f>
        <v>2.3283684419079944</v>
      </c>
      <c r="BB187" s="11">
        <f>'Final Prices IND without CO2 '!BB187+BB$304*Assumptions!$C$9</f>
        <v>2.2315845885197092</v>
      </c>
      <c r="BC187" s="11">
        <f>'Final Prices IND without CO2 '!BC187+BC$304*Assumptions!$C$9</f>
        <v>2.1372040726403463</v>
      </c>
      <c r="BD187" s="11">
        <f>'Final Prices IND without CO2 '!BD187+BD$304*Assumptions!$C$9</f>
        <v>2.0439112883260995</v>
      </c>
      <c r="BE187" s="11">
        <f>'Final Prices IND without CO2 '!BE187+BE$304*Assumptions!$C$9</f>
        <v>1.9534695216490581</v>
      </c>
      <c r="BF187" s="11">
        <f>'Final Prices IND without CO2 '!BF187+BF$304*Assumptions!$C$9</f>
        <v>1.8650770665897618</v>
      </c>
      <c r="BG187" s="11">
        <f>'Final Prices IND without CO2 '!BG187+BG$304*Assumptions!$C$9</f>
        <v>1.7786336085147834</v>
      </c>
      <c r="BH187" s="11">
        <f>'Final Prices IND without CO2 '!BH187+BH$304*Assumptions!$C$9</f>
        <v>1.6942720715183524</v>
      </c>
    </row>
    <row r="188" spans="1:60" x14ac:dyDescent="0.3">
      <c r="A188" s="9" t="s">
        <v>148</v>
      </c>
      <c r="B188" s="9" t="s">
        <v>119</v>
      </c>
      <c r="C188" s="9" t="s">
        <v>11</v>
      </c>
      <c r="D188" s="36" t="s">
        <v>81</v>
      </c>
      <c r="E188" s="36" t="s">
        <v>79</v>
      </c>
      <c r="F188" s="36" t="s">
        <v>90</v>
      </c>
      <c r="G188" s="36" t="s">
        <v>90</v>
      </c>
      <c r="H188" s="36" t="s">
        <v>80</v>
      </c>
      <c r="I188" s="9" t="s">
        <v>145</v>
      </c>
      <c r="J188" s="11">
        <f>'Final Prices IND without CO2 '!J188+J$304*Assumptions!$C$9</f>
        <v>5.4150723433009489</v>
      </c>
      <c r="K188" s="11">
        <f>'Final Prices IND without CO2 '!K188+K$304*Assumptions!$C$9</f>
        <v>6.2434098599243129</v>
      </c>
      <c r="L188" s="11">
        <f>'Final Prices IND without CO2 '!L188+L$304*Assumptions!$C$9</f>
        <v>5.4791837572811763</v>
      </c>
      <c r="M188" s="11">
        <f>'Final Prices IND without CO2 '!M188+M$304*Assumptions!$C$9</f>
        <v>4.6030764692429873</v>
      </c>
      <c r="N188" s="11">
        <f>'Final Prices IND without CO2 '!N188+N$304*Assumptions!$C$9</f>
        <v>8.3624910301396334</v>
      </c>
      <c r="O188" s="11">
        <f>'Final Prices IND without CO2 '!O188+O$304*Assumptions!$C$9</f>
        <v>9.4567822166062481</v>
      </c>
      <c r="P188" s="11">
        <f>'Final Prices IND without CO2 '!P188+P$304*Assumptions!$C$9</f>
        <v>13.226517343750523</v>
      </c>
      <c r="Q188" s="11">
        <f>'Final Prices IND without CO2 '!Q188+Q$304*Assumptions!$C$9</f>
        <v>8.0043587047138125</v>
      </c>
      <c r="R188" s="11">
        <f>'Final Prices IND without CO2 '!R188+R$304*Assumptions!$C$9</f>
        <v>19.712476882719738</v>
      </c>
      <c r="S188" s="11">
        <f>'Final Prices IND without CO2 '!S188+S$304*Assumptions!$C$9</f>
        <v>12.84683870023942</v>
      </c>
      <c r="T188" s="11">
        <f>'Final Prices IND without CO2 '!T188+T$304*Assumptions!$C$9</f>
        <v>15.754895258805149</v>
      </c>
      <c r="U188" s="11">
        <f>'Final Prices IND without CO2 '!U188+U$304*Assumptions!$C$9</f>
        <v>17.040227621007244</v>
      </c>
      <c r="V188" s="11">
        <f>'Final Prices IND without CO2 '!V188+V$304*Assumptions!$C$9</f>
        <v>12.208675477867782</v>
      </c>
      <c r="W188" s="11">
        <f>'Final Prices IND without CO2 '!W188+W$304*Assumptions!$C$9</f>
        <v>11.35729565878402</v>
      </c>
      <c r="X188" s="11">
        <f>'Final Prices IND without CO2 '!X188+X$304*Assumptions!$C$9</f>
        <v>10.344539442026154</v>
      </c>
      <c r="Y188" s="11">
        <f>'Final Prices IND without CO2 '!Y188+Y$304*Assumptions!$C$9</f>
        <v>9.8454177787324149</v>
      </c>
      <c r="Z188" s="11">
        <f>'Final Prices IND without CO2 '!Z188+Z$304*Assumptions!$C$9</f>
        <v>8.503842518698173</v>
      </c>
      <c r="AA188" s="11">
        <f>'Final Prices IND without CO2 '!AA188+AA$304*Assumptions!$C$9</f>
        <v>8.7999908426979339</v>
      </c>
      <c r="AB188" s="11">
        <f>'Final Prices IND without CO2 '!AB188+AB$304*Assumptions!$C$9</f>
        <v>8.6017288602870359</v>
      </c>
      <c r="AC188" s="11">
        <f>'Final Prices IND without CO2 '!AC188+AC$304*Assumptions!$C$9</f>
        <v>8.1991104300793829</v>
      </c>
      <c r="AD188" s="11">
        <f>'Final Prices IND without CO2 '!AD188+AD$304*Assumptions!$C$9</f>
        <v>7.5537387447959929</v>
      </c>
      <c r="AE188" s="11">
        <f>'Final Prices IND without CO2 '!AE188+AE$304*Assumptions!$C$9</f>
        <v>6.9056349551844844</v>
      </c>
      <c r="AF188" s="11">
        <f>'Final Prices IND without CO2 '!AF188+AF$304*Assumptions!$C$9</f>
        <v>6.4344818406110278</v>
      </c>
      <c r="AG188" s="11">
        <f>'Final Prices IND without CO2 '!AG188+AG$304*Assumptions!$C$9</f>
        <v>5.9786224885594423</v>
      </c>
      <c r="AH188" s="11">
        <f>'Final Prices IND without CO2 '!AH188+AH$304*Assumptions!$C$9</f>
        <v>5.5349359529011455</v>
      </c>
      <c r="AI188" s="11">
        <f>'Final Prices IND without CO2 '!AI188+AI$304*Assumptions!$C$9</f>
        <v>5.1038740217840886</v>
      </c>
      <c r="AJ188" s="11">
        <f>'Final Prices IND without CO2 '!AJ188+AJ$304*Assumptions!$C$9</f>
        <v>4.975320122922092</v>
      </c>
      <c r="AK188" s="11">
        <f>'Final Prices IND without CO2 '!AK188+AK$304*Assumptions!$C$9</f>
        <v>4.8396865507705522</v>
      </c>
      <c r="AL188" s="11">
        <f>'Final Prices IND without CO2 '!AL188+AL$304*Assumptions!$C$9</f>
        <v>4.705486100104876</v>
      </c>
      <c r="AM188" s="11">
        <f>'Final Prices IND without CO2 '!AM188+AM$304*Assumptions!$C$9</f>
        <v>4.5737583798102888</v>
      </c>
      <c r="AN188" s="11">
        <f>'Final Prices IND without CO2 '!AN188+AN$304*Assumptions!$C$9</f>
        <v>4.4438259695599021</v>
      </c>
      <c r="AO188" s="11">
        <f>'Final Prices IND without CO2 '!AO188+AO$304*Assumptions!$C$9</f>
        <v>4.3133842053697098</v>
      </c>
      <c r="AP188" s="11">
        <f>'Final Prices IND without CO2 '!AP188+AP$304*Assumptions!$C$9</f>
        <v>4.1843056913981647</v>
      </c>
      <c r="AQ188" s="11">
        <f>'Final Prices IND without CO2 '!AQ188+AQ$304*Assumptions!$C$9</f>
        <v>4.0555947455679746</v>
      </c>
      <c r="AR188" s="11">
        <f>'Final Prices IND without CO2 '!AR188+AR$304*Assumptions!$C$9</f>
        <v>3.9257781224996946</v>
      </c>
      <c r="AS188" s="11">
        <f>'Final Prices IND without CO2 '!AS188+AS$304*Assumptions!$C$9</f>
        <v>3.7962757809528336</v>
      </c>
      <c r="AT188" s="11">
        <f>'Final Prices IND without CO2 '!AT188+AT$304*Assumptions!$C$9</f>
        <v>3.6669251468909931</v>
      </c>
      <c r="AU188" s="11">
        <f>'Final Prices IND without CO2 '!AU188+AU$304*Assumptions!$C$9</f>
        <v>3.5377100592366109</v>
      </c>
      <c r="AV188" s="11">
        <f>'Final Prices IND without CO2 '!AV188+AV$304*Assumptions!$C$9</f>
        <v>3.4085690651189333</v>
      </c>
      <c r="AW188" s="11">
        <f>'Final Prices IND without CO2 '!AW188+AW$304*Assumptions!$C$9</f>
        <v>3.2789996057512774</v>
      </c>
      <c r="AX188" s="11">
        <f>'Final Prices IND without CO2 '!AX188+AX$304*Assumptions!$C$9</f>
        <v>3.1494603201710989</v>
      </c>
      <c r="AY188" s="11">
        <f>'Final Prices IND without CO2 '!AY188+AY$304*Assumptions!$C$9</f>
        <v>3.0290461162761138</v>
      </c>
      <c r="AZ188" s="11">
        <f>'Final Prices IND without CO2 '!AZ188+AZ$304*Assumptions!$C$9</f>
        <v>2.9068230032203726</v>
      </c>
      <c r="BA188" s="11">
        <f>'Final Prices IND without CO2 '!BA188+BA$304*Assumptions!$C$9</f>
        <v>2.7875940660508016</v>
      </c>
      <c r="BB188" s="11">
        <f>'Final Prices IND without CO2 '!BB188+BB$304*Assumptions!$C$9</f>
        <v>2.6717214702284537</v>
      </c>
      <c r="BC188" s="11">
        <f>'Final Prices IND without CO2 '!BC188+BC$304*Assumptions!$C$9</f>
        <v>2.5587262237370814</v>
      </c>
      <c r="BD188" s="11">
        <f>'Final Prices IND without CO2 '!BD188+BD$304*Assumptions!$C$9</f>
        <v>2.4470332428157962</v>
      </c>
      <c r="BE188" s="11">
        <f>'Final Prices IND without CO2 '!BE188+BE$304*Assumptions!$C$9</f>
        <v>2.3387535875970222</v>
      </c>
      <c r="BF188" s="11">
        <f>'Final Prices IND without CO2 '!BF188+BF$304*Assumptions!$C$9</f>
        <v>2.2329274310609715</v>
      </c>
      <c r="BG188" s="11">
        <f>'Final Prices IND without CO2 '!BG188+BG$304*Assumptions!$C$9</f>
        <v>2.1294346734537357</v>
      </c>
      <c r="BH188" s="11">
        <f>'Final Prices IND without CO2 '!BH188+BH$304*Assumptions!$C$9</f>
        <v>2.0284344555752165</v>
      </c>
    </row>
    <row r="189" spans="1:60" x14ac:dyDescent="0.3">
      <c r="A189" s="9" t="s">
        <v>148</v>
      </c>
      <c r="B189" s="9" t="s">
        <v>119</v>
      </c>
      <c r="C189" s="9" t="s">
        <v>13</v>
      </c>
      <c r="D189" s="36" t="s">
        <v>81</v>
      </c>
      <c r="E189" s="36" t="s">
        <v>79</v>
      </c>
      <c r="F189" s="36" t="s">
        <v>90</v>
      </c>
      <c r="G189" s="36" t="s">
        <v>90</v>
      </c>
      <c r="H189" s="36" t="s">
        <v>80</v>
      </c>
      <c r="I189" s="9" t="s">
        <v>145</v>
      </c>
      <c r="J189" s="11">
        <f>'Final Prices IND without CO2 '!J189+J$304*Assumptions!$C$9</f>
        <v>4.8819772443649807</v>
      </c>
      <c r="K189" s="11">
        <f>'Final Prices IND without CO2 '!K189+K$304*Assumptions!$C$9</f>
        <v>4.6078437290078096</v>
      </c>
      <c r="L189" s="11">
        <f>'Final Prices IND without CO2 '!L189+L$304*Assumptions!$C$9</f>
        <v>4.2104722665340493</v>
      </c>
      <c r="M189" s="11">
        <f>'Final Prices IND without CO2 '!M189+M$304*Assumptions!$C$9</f>
        <v>4.2923769976562216</v>
      </c>
      <c r="N189" s="11">
        <f>'Final Prices IND without CO2 '!N189+N$304*Assumptions!$C$9</f>
        <v>4.4351476425017227</v>
      </c>
      <c r="O189" s="11">
        <f>'Final Prices IND without CO2 '!O189+O$304*Assumptions!$C$9</f>
        <v>4.298998747886043</v>
      </c>
      <c r="P189" s="11">
        <f>'Final Prices IND without CO2 '!P189+P$304*Assumptions!$C$9</f>
        <v>10.199967544440113</v>
      </c>
      <c r="Q189" s="11">
        <f>'Final Prices IND without CO2 '!Q189+Q$304*Assumptions!$C$9</f>
        <v>4.7211673348993335</v>
      </c>
      <c r="R189" s="11">
        <f>'Final Prices IND without CO2 '!R189+R$304*Assumptions!$C$9</f>
        <v>12.005414121066778</v>
      </c>
      <c r="S189" s="11">
        <f>'Final Prices IND without CO2 '!S189+S$304*Assumptions!$C$9</f>
        <v>8.9291793810457243</v>
      </c>
      <c r="T189" s="11">
        <f>'Final Prices IND without CO2 '!T189+T$304*Assumptions!$C$9</f>
        <v>9.2150069499921941</v>
      </c>
      <c r="U189" s="11">
        <f>'Final Prices IND without CO2 '!U189+U$304*Assumptions!$C$9</f>
        <v>9.8218803972099078</v>
      </c>
      <c r="V189" s="11">
        <f>'Final Prices IND without CO2 '!V189+V$304*Assumptions!$C$9</f>
        <v>7.1074995223821924</v>
      </c>
      <c r="W189" s="11">
        <f>'Final Prices IND without CO2 '!W189+W$304*Assumptions!$C$9</f>
        <v>5.6769898280295825</v>
      </c>
      <c r="X189" s="11">
        <f>'Final Prices IND without CO2 '!X189+X$304*Assumptions!$C$9</f>
        <v>6.5757027275731037</v>
      </c>
      <c r="Y189" s="11">
        <f>'Final Prices IND without CO2 '!Y189+Y$304*Assumptions!$C$9</f>
        <v>7.6836801837106385</v>
      </c>
      <c r="Z189" s="11">
        <f>'Final Prices IND without CO2 '!Z189+Z$304*Assumptions!$C$9</f>
        <v>7.2800067168232658</v>
      </c>
      <c r="AA189" s="11">
        <f>'Final Prices IND without CO2 '!AA189+AA$304*Assumptions!$C$9</f>
        <v>8.4286373493304261</v>
      </c>
      <c r="AB189" s="11">
        <f>'Final Prices IND without CO2 '!AB189+AB$304*Assumptions!$C$9</f>
        <v>8.2249161245164064</v>
      </c>
      <c r="AC189" s="11">
        <f>'Final Prices IND without CO2 '!AC189+AC$304*Assumptions!$C$9</f>
        <v>7.8435412565664464</v>
      </c>
      <c r="AD189" s="11">
        <f>'Final Prices IND without CO2 '!AD189+AD$304*Assumptions!$C$9</f>
        <v>7.2331056862617924</v>
      </c>
      <c r="AE189" s="11">
        <f>'Final Prices IND without CO2 '!AE189+AE$304*Assumptions!$C$9</f>
        <v>6.6005876027794947</v>
      </c>
      <c r="AF189" s="11">
        <f>'Final Prices IND without CO2 '!AF189+AF$304*Assumptions!$C$9</f>
        <v>6.1359718640675407</v>
      </c>
      <c r="AG189" s="11">
        <f>'Final Prices IND without CO2 '!AG189+AG$304*Assumptions!$C$9</f>
        <v>5.6865092687405294</v>
      </c>
      <c r="AH189" s="11">
        <f>'Final Prices IND without CO2 '!AH189+AH$304*Assumptions!$C$9</f>
        <v>5.2492072970056203</v>
      </c>
      <c r="AI189" s="11">
        <f>'Final Prices IND without CO2 '!AI189+AI$304*Assumptions!$C$9</f>
        <v>4.8244900613481692</v>
      </c>
      <c r="AJ189" s="11">
        <f>'Final Prices IND without CO2 '!AJ189+AJ$304*Assumptions!$C$9</f>
        <v>4.7029731499275256</v>
      </c>
      <c r="AK189" s="11">
        <f>'Final Prices IND without CO2 '!AK189+AK$304*Assumptions!$C$9</f>
        <v>4.5747641036153839</v>
      </c>
      <c r="AL189" s="11">
        <f>'Final Prices IND without CO2 '!AL189+AL$304*Assumptions!$C$9</f>
        <v>4.4479097303096173</v>
      </c>
      <c r="AM189" s="11">
        <f>'Final Prices IND without CO2 '!AM189+AM$304*Assumptions!$C$9</f>
        <v>4.3233927311335405</v>
      </c>
      <c r="AN189" s="11">
        <f>'Final Prices IND without CO2 '!AN189+AN$304*Assumptions!$C$9</f>
        <v>4.2005727674697662</v>
      </c>
      <c r="AO189" s="11">
        <f>'Final Prices IND without CO2 '!AO189+AO$304*Assumptions!$C$9</f>
        <v>4.0772713316909259</v>
      </c>
      <c r="AP189" s="11">
        <f>'Final Prices IND without CO2 '!AP189+AP$304*Assumptions!$C$9</f>
        <v>3.9552585223756149</v>
      </c>
      <c r="AQ189" s="11">
        <f>'Final Prices IND without CO2 '!AQ189+AQ$304*Assumptions!$C$9</f>
        <v>3.8335931606730917</v>
      </c>
      <c r="AR189" s="11">
        <f>'Final Prices IND without CO2 '!AR189+AR$304*Assumptions!$C$9</f>
        <v>3.7108826460487965</v>
      </c>
      <c r="AS189" s="11">
        <f>'Final Prices IND without CO2 '!AS189+AS$304*Assumptions!$C$9</f>
        <v>3.5884692093049662</v>
      </c>
      <c r="AT189" s="11">
        <f>'Final Prices IND without CO2 '!AT189+AT$304*Assumptions!$C$9</f>
        <v>3.4661991756409507</v>
      </c>
      <c r="AU189" s="11">
        <f>'Final Prices IND without CO2 '!AU189+AU$304*Assumptions!$C$9</f>
        <v>3.3440572686299137</v>
      </c>
      <c r="AV189" s="11">
        <f>'Final Prices IND without CO2 '!AV189+AV$304*Assumptions!$C$9</f>
        <v>3.2219853993059191</v>
      </c>
      <c r="AW189" s="11">
        <f>'Final Prices IND without CO2 '!AW189+AW$304*Assumptions!$C$9</f>
        <v>3.0995085187431419</v>
      </c>
      <c r="AX189" s="11">
        <f>'Final Prices IND without CO2 '!AX189+AX$304*Assumptions!$C$9</f>
        <v>2.9770601602671514</v>
      </c>
      <c r="AY189" s="11">
        <f>'Final Prices IND without CO2 '!AY189+AY$304*Assumptions!$C$9</f>
        <v>2.8632373802657285</v>
      </c>
      <c r="AZ189" s="11">
        <f>'Final Prices IND without CO2 '!AZ189+AZ$304*Assumptions!$C$9</f>
        <v>2.7477047100454834</v>
      </c>
      <c r="BA189" s="11">
        <f>'Final Prices IND without CO2 '!BA189+BA$304*Assumptions!$C$9</f>
        <v>2.6350023157574229</v>
      </c>
      <c r="BB189" s="11">
        <f>'Final Prices IND without CO2 '!BB189+BB$304*Assumptions!$C$9</f>
        <v>2.5254725380745247</v>
      </c>
      <c r="BC189" s="11">
        <f>'Final Prices IND without CO2 '!BC189+BC$304*Assumptions!$C$9</f>
        <v>2.4186626048060984</v>
      </c>
      <c r="BD189" s="11">
        <f>'Final Prices IND without CO2 '!BD189+BD$304*Assumptions!$C$9</f>
        <v>2.3130836516271698</v>
      </c>
      <c r="BE189" s="11">
        <f>'Final Prices IND without CO2 '!BE189+BE$304*Assumptions!$C$9</f>
        <v>2.2107311801085689</v>
      </c>
      <c r="BF189" s="11">
        <f>'Final Prices IND without CO2 '!BF189+BF$304*Assumptions!$C$9</f>
        <v>2.110697903765987</v>
      </c>
      <c r="BG189" s="11">
        <f>'Final Prices IND without CO2 '!BG189+BG$304*Assumptions!$C$9</f>
        <v>2.0128702970565469</v>
      </c>
      <c r="BH189" s="11">
        <f>'Final Prices IND without CO2 '!BH189+BH$304*Assumptions!$C$9</f>
        <v>1.9173987894783511</v>
      </c>
    </row>
    <row r="190" spans="1:60" x14ac:dyDescent="0.3">
      <c r="A190" s="9" t="s">
        <v>148</v>
      </c>
      <c r="B190" s="9" t="s">
        <v>119</v>
      </c>
      <c r="C190" s="9" t="s">
        <v>15</v>
      </c>
      <c r="D190" s="36" t="s">
        <v>81</v>
      </c>
      <c r="E190" s="36" t="s">
        <v>79</v>
      </c>
      <c r="F190" s="36" t="s">
        <v>90</v>
      </c>
      <c r="G190" s="36" t="s">
        <v>90</v>
      </c>
      <c r="H190" s="36" t="s">
        <v>80</v>
      </c>
      <c r="I190" s="9" t="s">
        <v>145</v>
      </c>
      <c r="J190" s="11">
        <f>'Final Prices IND without CO2 '!J190+J$304*Assumptions!$C$9</f>
        <v>13.274940214561196</v>
      </c>
      <c r="K190" s="11">
        <f>'Final Prices IND without CO2 '!K190+K$304*Assumptions!$C$9</f>
        <v>12.374390910606573</v>
      </c>
      <c r="L190" s="11">
        <f>'Final Prices IND without CO2 '!L190+L$304*Assumptions!$C$9</f>
        <v>11.000702795901198</v>
      </c>
      <c r="M190" s="11">
        <f>'Final Prices IND without CO2 '!M190+M$304*Assumptions!$C$9</f>
        <v>9.5777317596045091</v>
      </c>
      <c r="N190" s="11">
        <f>'Final Prices IND without CO2 '!N190+N$304*Assumptions!$C$9</f>
        <v>11.746810682753189</v>
      </c>
      <c r="O190" s="11">
        <f>'Final Prices IND without CO2 '!O190+O$304*Assumptions!$C$9</f>
        <v>13.498101058128597</v>
      </c>
      <c r="P190" s="11">
        <f>'Final Prices IND without CO2 '!P190+P$304*Assumptions!$C$9</f>
        <v>17.446647830914863</v>
      </c>
      <c r="Q190" s="11">
        <f>'Final Prices IND without CO2 '!Q190+Q$304*Assumptions!$C$9</f>
        <v>12.68275303382682</v>
      </c>
      <c r="R190" s="11">
        <f>'Final Prices IND without CO2 '!R190+R$304*Assumptions!$C$9</f>
        <v>25.507966012579139</v>
      </c>
      <c r="S190" s="11">
        <f>'Final Prices IND without CO2 '!S190+S$304*Assumptions!$C$9</f>
        <v>20.1982982846007</v>
      </c>
      <c r="T190" s="11">
        <f>'Final Prices IND without CO2 '!T190+T$304*Assumptions!$C$9</f>
        <v>20.842812327336638</v>
      </c>
      <c r="U190" s="11">
        <f>'Final Prices IND without CO2 '!U190+U$304*Assumptions!$C$9</f>
        <v>20.04878178418436</v>
      </c>
      <c r="V190" s="11">
        <f>'Final Prices IND without CO2 '!V190+V$304*Assumptions!$C$9</f>
        <v>18.540092680962911</v>
      </c>
      <c r="W190" s="11">
        <f>'Final Prices IND without CO2 '!W190+W$304*Assumptions!$C$9</f>
        <v>16.303454448504304</v>
      </c>
      <c r="X190" s="11">
        <f>'Final Prices IND without CO2 '!X190+X$304*Assumptions!$C$9</f>
        <v>15.6173100084011</v>
      </c>
      <c r="Y190" s="11">
        <f>'Final Prices IND without CO2 '!Y190+Y$304*Assumptions!$C$9</f>
        <v>15.712701726852957</v>
      </c>
      <c r="Z190" s="11">
        <f>'Final Prices IND without CO2 '!Z190+Z$304*Assumptions!$C$9</f>
        <v>14.3193138904278</v>
      </c>
      <c r="AA190" s="11">
        <f>'Final Prices IND without CO2 '!AA190+AA$304*Assumptions!$C$9</f>
        <v>15.852980169626109</v>
      </c>
      <c r="AB190" s="11">
        <f>'Final Prices IND without CO2 '!AB190+AB$304*Assumptions!$C$9</f>
        <v>15.75840370274161</v>
      </c>
      <c r="AC190" s="11">
        <f>'Final Prices IND without CO2 '!AC190+AC$304*Assumptions!$C$9</f>
        <v>14.952313592462357</v>
      </c>
      <c r="AD190" s="11">
        <f>'Final Prices IND without CO2 '!AD190+AD$304*Assumptions!$C$9</f>
        <v>13.643412277135848</v>
      </c>
      <c r="AE190" s="11">
        <f>'Final Prices IND without CO2 '!AE190+AE$304*Assumptions!$C$9</f>
        <v>12.699294525234304</v>
      </c>
      <c r="AF190" s="11">
        <f>'Final Prices IND without CO2 '!AF190+AF$304*Assumptions!$C$9</f>
        <v>12.103979276735082</v>
      </c>
      <c r="AG190" s="11">
        <f>'Final Prices IND without CO2 '!AG190+AG$304*Assumptions!$C$9</f>
        <v>11.526628521717958</v>
      </c>
      <c r="AH190" s="11">
        <f>'Final Prices IND without CO2 '!AH190+AH$304*Assumptions!$C$9</f>
        <v>10.961682156778398</v>
      </c>
      <c r="AI190" s="11">
        <f>'Final Prices IND without CO2 '!AI190+AI$304*Assumptions!$C$9</f>
        <v>10.410117604416522</v>
      </c>
      <c r="AJ190" s="11">
        <f>'Final Prices IND without CO2 '!AJ190+AJ$304*Assumptions!$C$9</f>
        <v>10.147912620526293</v>
      </c>
      <c r="AK190" s="11">
        <f>'Final Prices IND without CO2 '!AK190+AK$304*Assumptions!$C$9</f>
        <v>9.8712675796851244</v>
      </c>
      <c r="AL190" s="11">
        <f>'Final Prices IND without CO2 '!AL190+AL$304*Assumptions!$C$9</f>
        <v>9.5975456053509998</v>
      </c>
      <c r="AM190" s="11">
        <f>'Final Prices IND without CO2 '!AM190+AM$304*Assumptions!$C$9</f>
        <v>9.3288671359813744</v>
      </c>
      <c r="AN190" s="11">
        <f>'Final Prices IND without CO2 '!AN190+AN$304*Assumptions!$C$9</f>
        <v>9.0638504710796397</v>
      </c>
      <c r="AO190" s="11">
        <f>'Final Prices IND without CO2 '!AO190+AO$304*Assumptions!$C$9</f>
        <v>8.7977949023191861</v>
      </c>
      <c r="AP190" s="11">
        <f>'Final Prices IND without CO2 '!AP190+AP$304*Assumptions!$C$9</f>
        <v>8.5345198871225136</v>
      </c>
      <c r="AQ190" s="11">
        <f>'Final Prices IND without CO2 '!AQ190+AQ$304*Assumptions!$C$9</f>
        <v>8.271994582354198</v>
      </c>
      <c r="AR190" s="11">
        <f>'Final Prices IND without CO2 '!AR190+AR$304*Assumptions!$C$9</f>
        <v>8.0072140828001324</v>
      </c>
      <c r="AS190" s="11">
        <f>'Final Prices IND without CO2 '!AS190+AS$304*Assumptions!$C$9</f>
        <v>7.7430746076100903</v>
      </c>
      <c r="AT190" s="11">
        <f>'Final Prices IND without CO2 '!AT190+AT$304*Assumptions!$C$9</f>
        <v>7.4792445626202833</v>
      </c>
      <c r="AU190" s="11">
        <f>'Final Prices IND without CO2 '!AU190+AU$304*Assumptions!$C$9</f>
        <v>7.2156909848858346</v>
      </c>
      <c r="AV190" s="11">
        <f>'Final Prices IND without CO2 '!AV190+AV$304*Assumptions!$C$9</f>
        <v>6.9522885320474019</v>
      </c>
      <c r="AW190" s="11">
        <f>'Final Prices IND without CO2 '!AW190+AW$304*Assumptions!$C$9</f>
        <v>6.6880121599816054</v>
      </c>
      <c r="AX190" s="11">
        <f>'Final Prices IND without CO2 '!AX190+AX$304*Assumptions!$C$9</f>
        <v>6.423797331887088</v>
      </c>
      <c r="AY190" s="11">
        <f>'Final Prices IND without CO2 '!AY190+AY$304*Assumptions!$C$9</f>
        <v>6.1781944783607763</v>
      </c>
      <c r="AZ190" s="11">
        <f>'Final Prices IND without CO2 '!AZ190+AZ$304*Assumptions!$C$9</f>
        <v>5.9289020829259451</v>
      </c>
      <c r="BA190" s="11">
        <f>'Final Prices IND without CO2 '!BA190+BA$304*Assumptions!$C$9</f>
        <v>5.685716758898109</v>
      </c>
      <c r="BB190" s="11">
        <f>'Final Prices IND without CO2 '!BB190+BB$304*Assumptions!$C$9</f>
        <v>5.4493771971277321</v>
      </c>
      <c r="BC190" s="11">
        <f>'Final Prices IND without CO2 '!BC190+BC$304*Assumptions!$C$9</f>
        <v>5.2189064214591667</v>
      </c>
      <c r="BD190" s="11">
        <f>'Final Prices IND without CO2 '!BD190+BD$304*Assumptions!$C$9</f>
        <v>4.9910918120045258</v>
      </c>
      <c r="BE190" s="11">
        <f>'Final Prices IND without CO2 '!BE190+BE$304*Assumptions!$C$9</f>
        <v>4.7702391929582806</v>
      </c>
      <c r="BF190" s="11">
        <f>'Final Prices IND without CO2 '!BF190+BF$304*Assumptions!$C$9</f>
        <v>4.5543908529597577</v>
      </c>
      <c r="BG190" s="11">
        <f>'Final Prices IND without CO2 '!BG190+BG$304*Assumptions!$C$9</f>
        <v>4.3433018305234059</v>
      </c>
      <c r="BH190" s="11">
        <f>'Final Prices IND without CO2 '!BH190+BH$304*Assumptions!$C$9</f>
        <v>4.137296717211548</v>
      </c>
    </row>
    <row r="191" spans="1:60" x14ac:dyDescent="0.3">
      <c r="A191" s="9" t="s">
        <v>148</v>
      </c>
      <c r="B191" s="9" t="s">
        <v>119</v>
      </c>
      <c r="C191" s="9" t="s">
        <v>17</v>
      </c>
      <c r="D191" s="36" t="s">
        <v>81</v>
      </c>
      <c r="E191" s="36" t="s">
        <v>79</v>
      </c>
      <c r="F191" s="36" t="s">
        <v>90</v>
      </c>
      <c r="G191" s="36" t="s">
        <v>90</v>
      </c>
      <c r="H191" s="36" t="s">
        <v>80</v>
      </c>
      <c r="I191" s="9" t="s">
        <v>145</v>
      </c>
      <c r="J191" s="11">
        <f>'Final Prices IND without CO2 '!J191+J$304*Assumptions!$C$9</f>
        <v>11.668600638593448</v>
      </c>
      <c r="K191" s="11">
        <f>'Final Prices IND without CO2 '!K191+K$304*Assumptions!$C$9</f>
        <v>14.462405600141125</v>
      </c>
      <c r="L191" s="11">
        <f>'Final Prices IND without CO2 '!L191+L$304*Assumptions!$C$9</f>
        <v>11.852862206866805</v>
      </c>
      <c r="M191" s="11">
        <f>'Final Prices IND without CO2 '!M191+M$304*Assumptions!$C$9</f>
        <v>10.890291190964616</v>
      </c>
      <c r="N191" s="11">
        <f>'Final Prices IND without CO2 '!N191+N$304*Assumptions!$C$9</f>
        <v>13.502364831945433</v>
      </c>
      <c r="O191" s="11">
        <f>'Final Prices IND without CO2 '!O191+O$304*Assumptions!$C$9</f>
        <v>14.992689486256324</v>
      </c>
      <c r="P191" s="11">
        <f>'Final Prices IND without CO2 '!P191+P$304*Assumptions!$C$9</f>
        <v>19.687930743113736</v>
      </c>
      <c r="Q191" s="11">
        <f>'Final Prices IND without CO2 '!Q191+Q$304*Assumptions!$C$9</f>
        <v>15.134860737626111</v>
      </c>
      <c r="R191" s="11">
        <f>'Final Prices IND without CO2 '!R191+R$304*Assumptions!$C$9</f>
        <v>30.647196780681458</v>
      </c>
      <c r="S191" s="11">
        <f>'Final Prices IND without CO2 '!S191+S$304*Assumptions!$C$9</f>
        <v>21.542026165217347</v>
      </c>
      <c r="T191" s="11">
        <f>'Final Prices IND without CO2 '!T191+T$304*Assumptions!$C$9</f>
        <v>23.706142192127626</v>
      </c>
      <c r="U191" s="11">
        <f>'Final Prices IND without CO2 '!U191+U$304*Assumptions!$C$9</f>
        <v>27.290832255218078</v>
      </c>
      <c r="V191" s="11">
        <f>'Final Prices IND without CO2 '!V191+V$304*Assumptions!$C$9</f>
        <v>22.950778458058352</v>
      </c>
      <c r="W191" s="11">
        <f>'Final Prices IND without CO2 '!W191+W$304*Assumptions!$C$9</f>
        <v>17.762689450200028</v>
      </c>
      <c r="X191" s="11">
        <f>'Final Prices IND without CO2 '!X191+X$304*Assumptions!$C$9</f>
        <v>16.951748640517415</v>
      </c>
      <c r="Y191" s="11">
        <f>'Final Prices IND without CO2 '!Y191+Y$304*Assumptions!$C$9</f>
        <v>16.998374862160905</v>
      </c>
      <c r="Z191" s="11">
        <f>'Final Prices IND without CO2 '!Z191+Z$304*Assumptions!$C$9</f>
        <v>15.552185660847545</v>
      </c>
      <c r="AA191" s="11">
        <f>'Final Prices IND without CO2 '!AA191+AA$304*Assumptions!$C$9</f>
        <v>17.215300270316536</v>
      </c>
      <c r="AB191" s="11">
        <f>'Final Prices IND without CO2 '!AB191+AB$304*Assumptions!$C$9</f>
        <v>17.140751178408028</v>
      </c>
      <c r="AC191" s="11">
        <f>'Final Prices IND without CO2 '!AC191+AC$304*Assumptions!$C$9</f>
        <v>16.256728498782287</v>
      </c>
      <c r="AD191" s="11">
        <f>'Final Prices IND without CO2 '!AD191+AD$304*Assumptions!$C$9</f>
        <v>14.819663122727626</v>
      </c>
      <c r="AE191" s="11">
        <f>'Final Prices IND without CO2 '!AE191+AE$304*Assumptions!$C$9</f>
        <v>13.818368796153969</v>
      </c>
      <c r="AF191" s="11">
        <f>'Final Prices IND without CO2 '!AF191+AF$304*Assumptions!$C$9</f>
        <v>13.199071011604977</v>
      </c>
      <c r="AG191" s="11">
        <f>'Final Prices IND without CO2 '!AG191+AG$304*Assumptions!$C$9</f>
        <v>12.598253585556732</v>
      </c>
      <c r="AH191" s="11">
        <f>'Final Prices IND without CO2 '!AH191+AH$304*Assumptions!$C$9</f>
        <v>12.009885279199304</v>
      </c>
      <c r="AI191" s="11">
        <f>'Final Prices IND without CO2 '!AI191+AI$304*Assumptions!$C$9</f>
        <v>11.435045043932176</v>
      </c>
      <c r="AJ191" s="11">
        <f>'Final Prices IND without CO2 '!AJ191+AJ$304*Assumptions!$C$9</f>
        <v>11.147024685712955</v>
      </c>
      <c r="AK191" s="11">
        <f>'Final Prices IND without CO2 '!AK191+AK$304*Assumptions!$C$9</f>
        <v>10.843142575691726</v>
      </c>
      <c r="AL191" s="11">
        <f>'Final Prices IND without CO2 '!AL191+AL$304*Assumptions!$C$9</f>
        <v>10.542471322496965</v>
      </c>
      <c r="AM191" s="11">
        <f>'Final Prices IND without CO2 '!AM191+AM$304*Assumptions!$C$9</f>
        <v>10.247340132214067</v>
      </c>
      <c r="AN191" s="11">
        <f>'Final Prices IND without CO2 '!AN191+AN$304*Assumptions!$C$9</f>
        <v>9.9562312691155057</v>
      </c>
      <c r="AO191" s="11">
        <f>'Final Prices IND without CO2 '!AO191+AO$304*Assumptions!$C$9</f>
        <v>9.6639812169475992</v>
      </c>
      <c r="AP191" s="11">
        <f>'Final Prices IND without CO2 '!AP191+AP$304*Assumptions!$C$9</f>
        <v>9.3747854775605024</v>
      </c>
      <c r="AQ191" s="11">
        <f>'Final Prices IND without CO2 '!AQ191+AQ$304*Assumptions!$C$9</f>
        <v>9.0864132612923481</v>
      </c>
      <c r="AR191" s="11">
        <f>'Final Prices IND without CO2 '!AR191+AR$304*Assumptions!$C$9</f>
        <v>8.7955638151851243</v>
      </c>
      <c r="AS191" s="11">
        <f>'Final Prices IND without CO2 '!AS191+AS$304*Assumptions!$C$9</f>
        <v>8.5054185054532443</v>
      </c>
      <c r="AT191" s="11">
        <f>'Final Prices IND without CO2 '!AT191+AT$304*Assumptions!$C$9</f>
        <v>8.2156130908514751</v>
      </c>
      <c r="AU191" s="11">
        <f>'Final Prices IND without CO2 '!AU191+AU$304*Assumptions!$C$9</f>
        <v>7.9261113630703868</v>
      </c>
      <c r="AV191" s="11">
        <f>'Final Prices IND without CO2 '!AV191+AV$304*Assumptions!$C$9</f>
        <v>7.636775639176947</v>
      </c>
      <c r="AW191" s="11">
        <f>'Final Prices IND without CO2 '!AW191+AW$304*Assumptions!$C$9</f>
        <v>7.3464799543964725</v>
      </c>
      <c r="AX191" s="11">
        <f>'Final Prices IND without CO2 '!AX191+AX$304*Assumptions!$C$9</f>
        <v>7.0562518728948955</v>
      </c>
      <c r="AY191" s="11">
        <f>'Final Prices IND without CO2 '!AY191+AY$304*Assumptions!$C$9</f>
        <v>6.7864682066853854</v>
      </c>
      <c r="AZ191" s="11">
        <f>'Final Prices IND without CO2 '!AZ191+AZ$304*Assumptions!$C$9</f>
        <v>6.5126317449630271</v>
      </c>
      <c r="BA191" s="11">
        <f>'Final Prices IND without CO2 '!BA191+BA$304*Assumptions!$C$9</f>
        <v>6.2455036259587065</v>
      </c>
      <c r="BB191" s="11">
        <f>'Final Prices IND without CO2 '!BB191+BB$304*Assumptions!$C$9</f>
        <v>5.9858952682816629</v>
      </c>
      <c r="BC191" s="11">
        <f>'Final Prices IND without CO2 '!BC191+BC$304*Assumptions!$C$9</f>
        <v>5.7327335076535277</v>
      </c>
      <c r="BD191" s="11">
        <f>'Final Prices IND without CO2 '!BD191+BD$304*Assumptions!$C$9</f>
        <v>5.4824894259080503</v>
      </c>
      <c r="BE191" s="11">
        <f>'Final Prices IND without CO2 '!BE191+BE$304*Assumptions!$C$9</f>
        <v>5.239892776875692</v>
      </c>
      <c r="BF191" s="11">
        <f>'Final Prices IND without CO2 '!BF191+BF$304*Assumptions!$C$9</f>
        <v>5.0027931028533787</v>
      </c>
      <c r="BG191" s="11">
        <f>'Final Prices IND without CO2 '!BG191+BG$304*Assumptions!$C$9</f>
        <v>4.7709213246887181</v>
      </c>
      <c r="BH191" s="11">
        <f>'Final Prices IND without CO2 '!BH191+BH$304*Assumptions!$C$9</f>
        <v>4.5446339915848109</v>
      </c>
    </row>
    <row r="192" spans="1:60" x14ac:dyDescent="0.3">
      <c r="A192" s="9" t="s">
        <v>148</v>
      </c>
      <c r="B192" s="9" t="s">
        <v>119</v>
      </c>
      <c r="C192" s="9" t="s">
        <v>19</v>
      </c>
      <c r="D192" s="36" t="s">
        <v>81</v>
      </c>
      <c r="E192" s="36" t="s">
        <v>79</v>
      </c>
      <c r="F192" s="36" t="s">
        <v>90</v>
      </c>
      <c r="G192" s="36" t="s">
        <v>90</v>
      </c>
      <c r="H192" s="36" t="s">
        <v>80</v>
      </c>
      <c r="I192" s="9" t="s">
        <v>145</v>
      </c>
      <c r="J192" s="11">
        <f>'Final Prices IND without CO2 '!J192+J$304*Assumptions!$C$9</f>
        <v>31.11281882772661</v>
      </c>
      <c r="K192" s="11">
        <f>'Final Prices IND without CO2 '!K192+K$304*Assumptions!$C$9</f>
        <v>31.249872452631632</v>
      </c>
      <c r="L192" s="11">
        <f>'Final Prices IND without CO2 '!L192+L$304*Assumptions!$C$9</f>
        <v>30.504955270582698</v>
      </c>
      <c r="M192" s="11">
        <f>'Final Prices IND without CO2 '!M192+M$304*Assumptions!$C$9</f>
        <v>30.538890357469874</v>
      </c>
      <c r="N192" s="11">
        <f>'Final Prices IND without CO2 '!N192+N$304*Assumptions!$C$9</f>
        <v>31.554657861485193</v>
      </c>
      <c r="O192" s="11">
        <f>'Final Prices IND without CO2 '!O192+O$304*Assumptions!$C$9</f>
        <v>30.586001993832078</v>
      </c>
      <c r="P192" s="11">
        <f>'Final Prices IND without CO2 '!P192+P$304*Assumptions!$C$9</f>
        <v>35.959428432672873</v>
      </c>
      <c r="Q192" s="11">
        <f>'Final Prices IND without CO2 '!Q192+Q$304*Assumptions!$C$9</f>
        <v>32.214304167154921</v>
      </c>
      <c r="R192" s="11">
        <f>'Final Prices IND without CO2 '!R192+R$304*Assumptions!$C$9</f>
        <v>38.589232837813398</v>
      </c>
      <c r="S192" s="11">
        <f>'Final Prices IND without CO2 '!S192+S$304*Assumptions!$C$9</f>
        <v>35.765651676433293</v>
      </c>
      <c r="T192" s="11">
        <f>'Final Prices IND without CO2 '!T192+T$304*Assumptions!$C$9</f>
        <v>35.273909395303214</v>
      </c>
      <c r="U192" s="11">
        <f>'Final Prices IND without CO2 '!U192+U$304*Assumptions!$C$9</f>
        <v>42.432228514121128</v>
      </c>
      <c r="V192" s="11">
        <f>'Final Prices IND without CO2 '!V192+V$304*Assumptions!$C$9</f>
        <v>34.996648660391571</v>
      </c>
      <c r="W192" s="11">
        <f>'Final Prices IND without CO2 '!W192+W$304*Assumptions!$C$9</f>
        <v>30.949097260580853</v>
      </c>
      <c r="X192" s="11">
        <f>'Final Prices IND without CO2 '!X192+X$304*Assumptions!$C$9</f>
        <v>34.166328310011032</v>
      </c>
      <c r="Y192" s="11">
        <f>'Final Prices IND without CO2 '!Y192+Y$304*Assumptions!$C$9</f>
        <v>38.437295007071249</v>
      </c>
      <c r="Z192" s="11">
        <f>'Final Prices IND without CO2 '!Z192+Z$304*Assumptions!$C$9</f>
        <v>40.806106484393652</v>
      </c>
      <c r="AA192" s="11">
        <f>'Final Prices IND without CO2 '!AA192+AA$304*Assumptions!$C$9</f>
        <v>47.639935497787008</v>
      </c>
      <c r="AB192" s="11">
        <f>'Final Prices IND without CO2 '!AB192+AB$304*Assumptions!$C$9</f>
        <v>48.012656895317456</v>
      </c>
      <c r="AC192" s="11">
        <f>'Final Prices IND without CO2 '!AC192+AC$304*Assumptions!$C$9</f>
        <v>45.388169552867744</v>
      </c>
      <c r="AD192" s="11">
        <f>'Final Prices IND without CO2 '!AD192+AD$304*Assumptions!$C$9</f>
        <v>41.088821813843339</v>
      </c>
      <c r="AE192" s="11">
        <f>'Final Prices IND without CO2 '!AE192+AE$304*Assumptions!$C$9</f>
        <v>38.810605545742376</v>
      </c>
      <c r="AF192" s="11">
        <f>'Final Prices IND without CO2 '!AF192+AF$304*Assumptions!$C$9</f>
        <v>37.655706832473271</v>
      </c>
      <c r="AG192" s="11">
        <f>'Final Prices IND without CO2 '!AG192+AG$304*Assumptions!$C$9</f>
        <v>36.530809268604933</v>
      </c>
      <c r="AH192" s="11">
        <f>'Final Prices IND without CO2 '!AH192+AH$304*Assumptions!$C$9</f>
        <v>35.419359768923975</v>
      </c>
      <c r="AI192" s="11">
        <f>'Final Prices IND without CO2 '!AI192+AI$304*Assumptions!$C$9</f>
        <v>34.324704725298922</v>
      </c>
      <c r="AJ192" s="11">
        <f>'Final Prices IND without CO2 '!AJ192+AJ$304*Assumptions!$C$9</f>
        <v>33.460150741229086</v>
      </c>
      <c r="AK192" s="11">
        <f>'Final Prices IND without CO2 '!AK192+AK$304*Assumptions!$C$9</f>
        <v>32.547984356426397</v>
      </c>
      <c r="AL192" s="11">
        <f>'Final Prices IND without CO2 '!AL192+AL$304*Assumptions!$C$9</f>
        <v>31.645456037067294</v>
      </c>
      <c r="AM192" s="11">
        <f>'Final Prices IND without CO2 '!AM192+AM$304*Assumptions!$C$9</f>
        <v>30.759557387541467</v>
      </c>
      <c r="AN192" s="11">
        <f>'Final Prices IND without CO2 '!AN192+AN$304*Assumptions!$C$9</f>
        <v>29.885732603258887</v>
      </c>
      <c r="AO192" s="11">
        <f>'Final Prices IND without CO2 '!AO192+AO$304*Assumptions!$C$9</f>
        <v>29.00848229877149</v>
      </c>
      <c r="AP192" s="11">
        <f>'Final Prices IND without CO2 '!AP192+AP$304*Assumptions!$C$9</f>
        <v>28.14040015968591</v>
      </c>
      <c r="AQ192" s="11">
        <f>'Final Prices IND without CO2 '!AQ192+AQ$304*Assumptions!$C$9</f>
        <v>27.274789999309952</v>
      </c>
      <c r="AR192" s="11">
        <f>'Final Prices IND without CO2 '!AR192+AR$304*Assumptions!$C$9</f>
        <v>26.401743909959858</v>
      </c>
      <c r="AS192" s="11">
        <f>'Final Prices IND without CO2 '!AS192+AS$304*Assumptions!$C$9</f>
        <v>25.530811434773689</v>
      </c>
      <c r="AT192" s="11">
        <f>'Final Prices IND without CO2 '!AT192+AT$304*Assumptions!$C$9</f>
        <v>24.660899226664199</v>
      </c>
      <c r="AU192" s="11">
        <f>'Final Prices IND without CO2 '!AU192+AU$304*Assumptions!$C$9</f>
        <v>23.791898598737276</v>
      </c>
      <c r="AV192" s="11">
        <f>'Final Prices IND without CO2 '!AV192+AV$304*Assumptions!$C$9</f>
        <v>22.923396266567377</v>
      </c>
      <c r="AW192" s="11">
        <f>'Final Prices IND without CO2 '!AW192+AW$304*Assumptions!$C$9</f>
        <v>22.052012408888071</v>
      </c>
      <c r="AX192" s="11">
        <f>'Final Prices IND without CO2 '!AX192+AX$304*Assumptions!$C$9</f>
        <v>21.180831476739684</v>
      </c>
      <c r="AY192" s="11">
        <f>'Final Prices IND without CO2 '!AY192+AY$304*Assumptions!$C$9</f>
        <v>20.371018778427327</v>
      </c>
      <c r="AZ192" s="11">
        <f>'Final Prices IND without CO2 '!AZ192+AZ$304*Assumptions!$C$9</f>
        <v>19.549040757743608</v>
      </c>
      <c r="BA192" s="11">
        <f>'Final Prices IND without CO2 '!BA192+BA$304*Assumptions!$C$9</f>
        <v>18.74719924567075</v>
      </c>
      <c r="BB192" s="11">
        <f>'Final Prices IND without CO2 '!BB192+BB$304*Assumptions!$C$9</f>
        <v>17.967929886673971</v>
      </c>
      <c r="BC192" s="11">
        <f>'Final Prices IND without CO2 '!BC192+BC$304*Assumptions!$C$9</f>
        <v>17.208011351336975</v>
      </c>
      <c r="BD192" s="11">
        <f>'Final Prices IND without CO2 '!BD192+BD$304*Assumptions!$C$9</f>
        <v>16.456850845876179</v>
      </c>
      <c r="BE192" s="11">
        <f>'Final Prices IND without CO2 '!BE192+BE$304*Assumptions!$C$9</f>
        <v>15.728645726141972</v>
      </c>
      <c r="BF192" s="11">
        <f>'Final Prices IND without CO2 '!BF192+BF$304*Assumptions!$C$9</f>
        <v>15.016940938796248</v>
      </c>
      <c r="BG192" s="11">
        <f>'Final Prices IND without CO2 '!BG192+BG$304*Assumptions!$C$9</f>
        <v>14.320928785887828</v>
      </c>
      <c r="BH192" s="11">
        <f>'Final Prices IND without CO2 '!BH192+BH$304*Assumptions!$C$9</f>
        <v>13.64167952521364</v>
      </c>
    </row>
    <row r="193" spans="1:60" x14ac:dyDescent="0.3">
      <c r="A193" s="9" t="s">
        <v>148</v>
      </c>
      <c r="B193" s="9" t="s">
        <v>119</v>
      </c>
      <c r="C193" s="9" t="s">
        <v>21</v>
      </c>
      <c r="D193" s="36" t="s">
        <v>81</v>
      </c>
      <c r="E193" s="36" t="s">
        <v>79</v>
      </c>
      <c r="F193" s="36" t="s">
        <v>90</v>
      </c>
      <c r="G193" s="36" t="s">
        <v>90</v>
      </c>
      <c r="H193" s="36" t="s">
        <v>80</v>
      </c>
      <c r="I193" s="9" t="s">
        <v>145</v>
      </c>
      <c r="J193" s="11">
        <f>'Final Prices IND without CO2 '!J193+J$304*Assumptions!$C$9</f>
        <v>5.3101198354793331</v>
      </c>
      <c r="K193" s="11">
        <f>'Final Prices IND without CO2 '!K193+K$304*Assumptions!$C$9</f>
        <v>4.7903429775904742</v>
      </c>
      <c r="L193" s="11">
        <f>'Final Prices IND without CO2 '!L193+L$304*Assumptions!$C$9</f>
        <v>4.5767032429816359</v>
      </c>
      <c r="M193" s="11">
        <f>'Final Prices IND without CO2 '!M193+M$304*Assumptions!$C$9</f>
        <v>4.859453618667704</v>
      </c>
      <c r="N193" s="11">
        <f>'Final Prices IND without CO2 '!N193+N$304*Assumptions!$C$9</f>
        <v>4.1400012324707287</v>
      </c>
      <c r="O193" s="11">
        <f>'Final Prices IND without CO2 '!O193+O$304*Assumptions!$C$9</f>
        <v>4.9483812252411692</v>
      </c>
      <c r="P193" s="11">
        <f>'Final Prices IND without CO2 '!P193+P$304*Assumptions!$C$9</f>
        <v>10.622569116738358</v>
      </c>
      <c r="Q193" s="11">
        <f>'Final Prices IND without CO2 '!Q193+Q$304*Assumptions!$C$9</f>
        <v>5.3629364873817762</v>
      </c>
      <c r="R193" s="11">
        <f>'Final Prices IND without CO2 '!R193+R$304*Assumptions!$C$9</f>
        <v>12.837597707110282</v>
      </c>
      <c r="S193" s="11">
        <f>'Final Prices IND without CO2 '!S193+S$304*Assumptions!$C$9</f>
        <v>9.9793263260999971</v>
      </c>
      <c r="T193" s="11">
        <f>'Final Prices IND without CO2 '!T193+T$304*Assumptions!$C$9</f>
        <v>10.398841458970683</v>
      </c>
      <c r="U193" s="11">
        <f>'Final Prices IND without CO2 '!U193+U$304*Assumptions!$C$9</f>
        <v>12.057415514453579</v>
      </c>
      <c r="V193" s="11">
        <f>'Final Prices IND without CO2 '!V193+V$304*Assumptions!$C$9</f>
        <v>9.1531620063728187</v>
      </c>
      <c r="W193" s="11">
        <f>'Final Prices IND without CO2 '!W193+W$304*Assumptions!$C$9</f>
        <v>6.9020078601041952</v>
      </c>
      <c r="X193" s="11">
        <f>'Final Prices IND without CO2 '!X193+X$304*Assumptions!$C$9</f>
        <v>8.9360155389876574</v>
      </c>
      <c r="Y193" s="11">
        <f>'Final Prices IND without CO2 '!Y193+Y$304*Assumptions!$C$9</f>
        <v>11.075660977638314</v>
      </c>
      <c r="Z193" s="11">
        <f>'Final Prices IND without CO2 '!Z193+Z$304*Assumptions!$C$9</f>
        <v>11.452048783940821</v>
      </c>
      <c r="AA193" s="11">
        <f>'Final Prices IND without CO2 '!AA193+AA$304*Assumptions!$C$9</f>
        <v>13.318514110672876</v>
      </c>
      <c r="AB193" s="11">
        <f>'Final Prices IND without CO2 '!AB193+AB$304*Assumptions!$C$9</f>
        <v>13.186678630946345</v>
      </c>
      <c r="AC193" s="11">
        <f>'Final Prices IND without CO2 '!AC193+AC$304*Assumptions!$C$9</f>
        <v>12.525574601248003</v>
      </c>
      <c r="AD193" s="11">
        <f>'Final Prices IND without CO2 '!AD193+AD$304*Assumptions!$C$9</f>
        <v>11.455110244848031</v>
      </c>
      <c r="AE193" s="11">
        <f>'Final Prices IND without CO2 '!AE193+AE$304*Assumptions!$C$9</f>
        <v>10.617364033526588</v>
      </c>
      <c r="AF193" s="11">
        <f>'Final Prices IND without CO2 '!AF193+AF$304*Assumptions!$C$9</f>
        <v>10.066665996206261</v>
      </c>
      <c r="AG193" s="11">
        <f>'Final Prices IND without CO2 '!AG193+AG$304*Assumptions!$C$9</f>
        <v>9.5329727349124234</v>
      </c>
      <c r="AH193" s="11">
        <f>'Final Prices IND without CO2 '!AH193+AH$304*Assumptions!$C$9</f>
        <v>9.0116006485350688</v>
      </c>
      <c r="AI193" s="11">
        <f>'Final Prices IND without CO2 '!AI193+AI$304*Assumptions!$C$9</f>
        <v>8.5033382747818909</v>
      </c>
      <c r="AJ193" s="11">
        <f>'Final Prices IND without CO2 '!AJ193+AJ$304*Assumptions!$C$9</f>
        <v>8.2891603221325934</v>
      </c>
      <c r="AK193" s="11">
        <f>'Final Prices IND without CO2 '!AK193+AK$304*Assumptions!$C$9</f>
        <v>8.0631872396272328</v>
      </c>
      <c r="AL193" s="11">
        <f>'Final Prices IND without CO2 '!AL193+AL$304*Assumptions!$C$9</f>
        <v>7.8396018173053221</v>
      </c>
      <c r="AM193" s="11">
        <f>'Final Prices IND without CO2 '!AM193+AM$304*Assumptions!$C$9</f>
        <v>7.620136101449118</v>
      </c>
      <c r="AN193" s="11">
        <f>'Final Prices IND without CO2 '!AN193+AN$304*Assumptions!$C$9</f>
        <v>7.4036614720791381</v>
      </c>
      <c r="AO193" s="11">
        <f>'Final Prices IND without CO2 '!AO193+AO$304*Assumptions!$C$9</f>
        <v>7.1863382306875314</v>
      </c>
      <c r="AP193" s="11">
        <f>'Final Prices IND without CO2 '!AP193+AP$304*Assumptions!$C$9</f>
        <v>6.9712862400581592</v>
      </c>
      <c r="AQ193" s="11">
        <f>'Final Prices IND without CO2 '!AQ193+AQ$304*Assumptions!$C$9</f>
        <v>6.7568466384163752</v>
      </c>
      <c r="AR193" s="11">
        <f>'Final Prices IND without CO2 '!AR193+AR$304*Assumptions!$C$9</f>
        <v>6.5405649169381537</v>
      </c>
      <c r="AS193" s="11">
        <f>'Final Prices IND without CO2 '!AS193+AS$304*Assumptions!$C$9</f>
        <v>6.3248068059720124</v>
      </c>
      <c r="AT193" s="11">
        <f>'Final Prices IND without CO2 '!AT193+AT$304*Assumptions!$C$9</f>
        <v>6.1093014481221193</v>
      </c>
      <c r="AU193" s="11">
        <f>'Final Prices IND without CO2 '!AU193+AU$304*Assumptions!$C$9</f>
        <v>5.8940219181334994</v>
      </c>
      <c r="AV193" s="11">
        <f>'Final Prices IND without CO2 '!AV193+AV$304*Assumptions!$C$9</f>
        <v>5.6788658321021339</v>
      </c>
      <c r="AW193" s="11">
        <f>'Final Prices IND without CO2 '!AW193+AW$304*Assumptions!$C$9</f>
        <v>5.4629958991098118</v>
      </c>
      <c r="AX193" s="11">
        <f>'Final Prices IND without CO2 '!AX193+AX$304*Assumptions!$C$9</f>
        <v>5.2471762373273307</v>
      </c>
      <c r="AY193" s="11">
        <f>'Final Prices IND without CO2 '!AY193+AY$304*Assumptions!$C$9</f>
        <v>5.0465594696646949</v>
      </c>
      <c r="AZ193" s="11">
        <f>'Final Prices IND without CO2 '!AZ193+AZ$304*Assumptions!$C$9</f>
        <v>4.8429289586305329</v>
      </c>
      <c r="BA193" s="11">
        <f>'Final Prices IND without CO2 '!BA193+BA$304*Assumptions!$C$9</f>
        <v>4.6442869113213048</v>
      </c>
      <c r="BB193" s="11">
        <f>'Final Prices IND without CO2 '!BB193+BB$304*Assumptions!$C$9</f>
        <v>4.4512367155584238</v>
      </c>
      <c r="BC193" s="11">
        <f>'Final Prices IND without CO2 '!BC193+BC$304*Assumptions!$C$9</f>
        <v>4.262980343975288</v>
      </c>
      <c r="BD193" s="11">
        <f>'Final Prices IND without CO2 '!BD193+BD$304*Assumptions!$C$9</f>
        <v>4.0768936193346095</v>
      </c>
      <c r="BE193" s="11">
        <f>'Final Prices IND without CO2 '!BE193+BE$304*Assumptions!$C$9</f>
        <v>3.8964936853487506</v>
      </c>
      <c r="BF193" s="11">
        <f>'Final Prices IND without CO2 '!BF193+BF$304*Assumptions!$C$9</f>
        <v>3.7201814167650711</v>
      </c>
      <c r="BG193" s="11">
        <f>'Final Prices IND without CO2 '!BG193+BG$304*Assumptions!$C$9</f>
        <v>3.5477567207070928</v>
      </c>
      <c r="BH193" s="11">
        <f>'Final Prices IND without CO2 '!BH193+BH$304*Assumptions!$C$9</f>
        <v>3.3794847346074999</v>
      </c>
    </row>
    <row r="194" spans="1:60" x14ac:dyDescent="0.3">
      <c r="A194" s="9" t="s">
        <v>148</v>
      </c>
      <c r="B194" s="9" t="s">
        <v>119</v>
      </c>
      <c r="C194" s="9" t="s">
        <v>23</v>
      </c>
      <c r="D194" s="36" t="s">
        <v>81</v>
      </c>
      <c r="E194" s="36" t="s">
        <v>79</v>
      </c>
      <c r="F194" s="36" t="s">
        <v>90</v>
      </c>
      <c r="G194" s="36" t="s">
        <v>90</v>
      </c>
      <c r="H194" s="36" t="s">
        <v>80</v>
      </c>
      <c r="I194" s="9" t="s">
        <v>145</v>
      </c>
      <c r="J194" s="11">
        <f>'Final Prices IND without CO2 '!J194+J$304*Assumptions!$C$9</f>
        <v>7.580271921379059</v>
      </c>
      <c r="K194" s="11">
        <f>'Final Prices IND without CO2 '!K194+K$304*Assumptions!$C$9</f>
        <v>9.1137858903479589</v>
      </c>
      <c r="L194" s="11">
        <f>'Final Prices IND without CO2 '!L194+L$304*Assumptions!$C$9</f>
        <v>7.7902999913833124</v>
      </c>
      <c r="M194" s="11">
        <f>'Final Prices IND without CO2 '!M194+M$304*Assumptions!$C$9</f>
        <v>6.4857252863495995</v>
      </c>
      <c r="N194" s="11">
        <f>'Final Prices IND without CO2 '!N194+N$304*Assumptions!$C$9</f>
        <v>8.6777077665924107</v>
      </c>
      <c r="O194" s="11">
        <f>'Final Prices IND without CO2 '!O194+O$304*Assumptions!$C$9</f>
        <v>9.759883328925385</v>
      </c>
      <c r="P194" s="11">
        <f>'Final Prices IND without CO2 '!P194+P$304*Assumptions!$C$9</f>
        <v>15.145225570979143</v>
      </c>
      <c r="Q194" s="11">
        <f>'Final Prices IND without CO2 '!Q194+Q$304*Assumptions!$C$9</f>
        <v>10.42339067002268</v>
      </c>
      <c r="R194" s="11">
        <f>'Final Prices IND without CO2 '!R194+R$304*Assumptions!$C$9</f>
        <v>23.170060907684995</v>
      </c>
      <c r="S194" s="11">
        <f>'Final Prices IND without CO2 '!S194+S$304*Assumptions!$C$9</f>
        <v>17.372922135407215</v>
      </c>
      <c r="T194" s="11">
        <f>'Final Prices IND without CO2 '!T194+T$304*Assumptions!$C$9</f>
        <v>18.108096091640761</v>
      </c>
      <c r="U194" s="11">
        <f>'Final Prices IND without CO2 '!U194+U$304*Assumptions!$C$9</f>
        <v>19.785539715702228</v>
      </c>
      <c r="V194" s="11">
        <f>'Final Prices IND without CO2 '!V194+V$304*Assumptions!$C$9</f>
        <v>16.438752603852954</v>
      </c>
      <c r="W194" s="11">
        <f>'Final Prices IND without CO2 '!W194+W$304*Assumptions!$C$9</f>
        <v>14.364260990586773</v>
      </c>
      <c r="X194" s="11">
        <f>'Final Prices IND without CO2 '!X194+X$304*Assumptions!$C$9</f>
        <v>13.836526961139214</v>
      </c>
      <c r="Y194" s="11">
        <f>'Final Prices IND without CO2 '!Y194+Y$304*Assumptions!$C$9</f>
        <v>13.996995310256294</v>
      </c>
      <c r="Z194" s="11">
        <f>'Final Prices IND without CO2 '!Z194+Z$304*Assumptions!$C$9</f>
        <v>12.674069893909669</v>
      </c>
      <c r="AA194" s="11">
        <f>'Final Prices IND without CO2 '!AA194+AA$304*Assumptions!$C$9</f>
        <v>14.034989831317198</v>
      </c>
      <c r="AB194" s="11">
        <f>'Final Prices IND without CO2 '!AB194+AB$304*Assumptions!$C$9</f>
        <v>13.913687212341431</v>
      </c>
      <c r="AC194" s="11">
        <f>'Final Prices IND without CO2 '!AC194+AC$304*Assumptions!$C$9</f>
        <v>13.21159663788324</v>
      </c>
      <c r="AD194" s="11">
        <f>'Final Prices IND without CO2 '!AD194+AD$304*Assumptions!$C$9</f>
        <v>12.073727830998857</v>
      </c>
      <c r="AE194" s="11">
        <f>'Final Prices IND without CO2 '!AE194+AE$304*Assumptions!$C$9</f>
        <v>11.205911133657708</v>
      </c>
      <c r="AF194" s="11">
        <f>'Final Prices IND without CO2 '!AF194+AF$304*Assumptions!$C$9</f>
        <v>10.642600124694059</v>
      </c>
      <c r="AG194" s="11">
        <f>'Final Prices IND without CO2 '!AG194+AG$304*Assumptions!$C$9</f>
        <v>10.096565197128378</v>
      </c>
      <c r="AH194" s="11">
        <f>'Final Prices IND without CO2 '!AH194+AH$304*Assumptions!$C$9</f>
        <v>9.5628749688196582</v>
      </c>
      <c r="AI194" s="11">
        <f>'Final Prices IND without CO2 '!AI194+AI$304*Assumptions!$C$9</f>
        <v>9.0423713738772928</v>
      </c>
      <c r="AJ194" s="11">
        <f>'Final Prices IND without CO2 '!AJ194+AJ$304*Assumptions!$C$9</f>
        <v>8.8146165174469413</v>
      </c>
      <c r="AK194" s="11">
        <f>'Final Prices IND without CO2 '!AK194+AK$304*Assumptions!$C$9</f>
        <v>8.5743188288823067</v>
      </c>
      <c r="AL194" s="11">
        <f>'Final Prices IND without CO2 '!AL194+AL$304*Assumptions!$C$9</f>
        <v>8.336560156101319</v>
      </c>
      <c r="AM194" s="11">
        <f>'Final Prices IND without CO2 '!AM194+AM$304*Assumptions!$C$9</f>
        <v>8.1031823411211743</v>
      </c>
      <c r="AN194" s="11">
        <f>'Final Prices IND without CO2 '!AN194+AN$304*Assumptions!$C$9</f>
        <v>7.8729852198810448</v>
      </c>
      <c r="AO194" s="11">
        <f>'Final Prices IND without CO2 '!AO194+AO$304*Assumptions!$C$9</f>
        <v>7.6418856924559648</v>
      </c>
      <c r="AP194" s="11">
        <f>'Final Prices IND without CO2 '!AP194+AP$304*Assumptions!$C$9</f>
        <v>7.4132013921113167</v>
      </c>
      <c r="AQ194" s="11">
        <f>'Final Prices IND without CO2 '!AQ194+AQ$304*Assumptions!$C$9</f>
        <v>7.1851683005592752</v>
      </c>
      <c r="AR194" s="11">
        <f>'Final Prices IND without CO2 '!AR194+AR$304*Assumptions!$C$9</f>
        <v>6.9551763157893012</v>
      </c>
      <c r="AS194" s="11">
        <f>'Final Prices IND without CO2 '!AS194+AS$304*Assumptions!$C$9</f>
        <v>6.7257411336011481</v>
      </c>
      <c r="AT194" s="11">
        <f>'Final Prices IND without CO2 '!AT194+AT$304*Assumptions!$C$9</f>
        <v>6.4965747267420682</v>
      </c>
      <c r="AU194" s="11">
        <f>'Final Prices IND without CO2 '!AU194+AU$304*Assumptions!$C$9</f>
        <v>6.2676484631446359</v>
      </c>
      <c r="AV194" s="11">
        <f>'Final Prices IND without CO2 '!AV194+AV$304*Assumptions!$C$9</f>
        <v>6.0388534687110642</v>
      </c>
      <c r="AW194" s="11">
        <f>'Final Prices IND without CO2 '!AW194+AW$304*Assumptions!$C$9</f>
        <v>5.8092993760131995</v>
      </c>
      <c r="AX194" s="11">
        <f>'Final Prices IND without CO2 '!AX194+AX$304*Assumptions!$C$9</f>
        <v>5.5797987412555115</v>
      </c>
      <c r="AY194" s="11">
        <f>'Final Prices IND without CO2 '!AY194+AY$304*Assumptions!$C$9</f>
        <v>5.366464723671819</v>
      </c>
      <c r="AZ194" s="11">
        <f>'Final Prices IND without CO2 '!AZ194+AZ$304*Assumptions!$C$9</f>
        <v>5.1499259192255682</v>
      </c>
      <c r="BA194" s="11">
        <f>'Final Prices IND without CO2 '!BA194+BA$304*Assumptions!$C$9</f>
        <v>4.9386918010246879</v>
      </c>
      <c r="BB194" s="11">
        <f>'Final Prices IND without CO2 '!BB194+BB$304*Assumptions!$C$9</f>
        <v>4.7334040061048199</v>
      </c>
      <c r="BC194" s="11">
        <f>'Final Prices IND without CO2 '!BC194+BC$304*Assumptions!$C$9</f>
        <v>4.5332139195359051</v>
      </c>
      <c r="BD194" s="11">
        <f>'Final Prices IND without CO2 '!BD194+BD$304*Assumptions!$C$9</f>
        <v>4.3353310154840115</v>
      </c>
      <c r="BE194" s="11">
        <f>'Final Prices IND without CO2 '!BE194+BE$304*Assumptions!$C$9</f>
        <v>4.1434953920841036</v>
      </c>
      <c r="BF194" s="11">
        <f>'Final Prices IND without CO2 '!BF194+BF$304*Assumptions!$C$9</f>
        <v>3.956006554314055</v>
      </c>
      <c r="BG194" s="11">
        <f>'Final Prices IND without CO2 '!BG194+BG$304*Assumptions!$C$9</f>
        <v>3.7726517252573286</v>
      </c>
      <c r="BH194" s="11">
        <f>'Final Prices IND without CO2 '!BH194+BH$304*Assumptions!$C$9</f>
        <v>3.5937128496106978</v>
      </c>
    </row>
    <row r="195" spans="1:60" x14ac:dyDescent="0.3">
      <c r="A195" s="9" t="s">
        <v>148</v>
      </c>
      <c r="B195" s="9" t="s">
        <v>119</v>
      </c>
      <c r="C195" s="9" t="s">
        <v>25</v>
      </c>
      <c r="D195" s="36" t="s">
        <v>81</v>
      </c>
      <c r="E195" s="36" t="s">
        <v>79</v>
      </c>
      <c r="F195" s="36" t="s">
        <v>90</v>
      </c>
      <c r="G195" s="36" t="s">
        <v>90</v>
      </c>
      <c r="H195" s="36" t="s">
        <v>80</v>
      </c>
      <c r="I195" s="9" t="s">
        <v>145</v>
      </c>
      <c r="J195" s="11">
        <f>'Final Prices IND without CO2 '!J195+J$304*Assumptions!$C$9</f>
        <v>13.330107659715667</v>
      </c>
      <c r="K195" s="11">
        <f>'Final Prices IND without CO2 '!K195+K$304*Assumptions!$C$9</f>
        <v>12.21670039697843</v>
      </c>
      <c r="L195" s="11">
        <f>'Final Prices IND without CO2 '!L195+L$304*Assumptions!$C$9</f>
        <v>10.583197389733215</v>
      </c>
      <c r="M195" s="11">
        <f>'Final Prices IND without CO2 '!M195+M$304*Assumptions!$C$9</f>
        <v>9.7429331717034415</v>
      </c>
      <c r="N195" s="11">
        <f>'Final Prices IND without CO2 '!N195+N$304*Assumptions!$C$9</f>
        <v>11.439053703026186</v>
      </c>
      <c r="O195" s="11">
        <f>'Final Prices IND without CO2 '!O195+O$304*Assumptions!$C$9</f>
        <v>9.3752946816195841</v>
      </c>
      <c r="P195" s="11">
        <f>'Final Prices IND without CO2 '!P195+P$304*Assumptions!$C$9</f>
        <v>13.976565310949692</v>
      </c>
      <c r="Q195" s="11">
        <f>'Final Prices IND without CO2 '!Q195+Q$304*Assumptions!$C$9</f>
        <v>9.343394058273498</v>
      </c>
      <c r="R195" s="11">
        <f>'Final Prices IND without CO2 '!R195+R$304*Assumptions!$C$9</f>
        <v>22.089723443960729</v>
      </c>
      <c r="S195" s="11">
        <f>'Final Prices IND without CO2 '!S195+S$304*Assumptions!$C$9</f>
        <v>16.183618387931649</v>
      </c>
      <c r="T195" s="11">
        <f>'Final Prices IND without CO2 '!T195+T$304*Assumptions!$C$9</f>
        <v>17.161256818944679</v>
      </c>
      <c r="U195" s="11">
        <f>'Final Prices IND without CO2 '!U195+U$304*Assumptions!$C$9</f>
        <v>15.440787449201725</v>
      </c>
      <c r="V195" s="11">
        <f>'Final Prices IND without CO2 '!V195+V$304*Assumptions!$C$9</f>
        <v>13.212166804397175</v>
      </c>
      <c r="W195" s="11">
        <f>'Final Prices IND without CO2 '!W195+W$304*Assumptions!$C$9</f>
        <v>11.709399935482052</v>
      </c>
      <c r="X195" s="11">
        <f>'Final Prices IND without CO2 '!X195+X$304*Assumptions!$C$9</f>
        <v>11.581736135591388</v>
      </c>
      <c r="Y195" s="11">
        <f>'Final Prices IND without CO2 '!Y195+Y$304*Assumptions!$C$9</f>
        <v>12.377987606870542</v>
      </c>
      <c r="Z195" s="11">
        <f>'Final Prices IND without CO2 '!Z195+Z$304*Assumptions!$C$9</f>
        <v>11.14300165090982</v>
      </c>
      <c r="AA195" s="11">
        <f>'Final Prices IND without CO2 '!AA195+AA$304*Assumptions!$C$9</f>
        <v>11.722308104934651</v>
      </c>
      <c r="AB195" s="11">
        <f>'Final Prices IND without CO2 '!AB195+AB$304*Assumptions!$C$9</f>
        <v>11.56700690947828</v>
      </c>
      <c r="AC195" s="11">
        <f>'Final Prices IND without CO2 '!AC195+AC$304*Assumptions!$C$9</f>
        <v>10.997215072245154</v>
      </c>
      <c r="AD195" s="11">
        <f>'Final Prices IND without CO2 '!AD195+AD$304*Assumptions!$C$9</f>
        <v>10.07691824501134</v>
      </c>
      <c r="AE195" s="11">
        <f>'Final Prices IND without CO2 '!AE195+AE$304*Assumptions!$C$9</f>
        <v>9.3061647998047867</v>
      </c>
      <c r="AF195" s="11">
        <f>'Final Prices IND without CO2 '!AF195+AF$304*Assumptions!$C$9</f>
        <v>8.7835666694417718</v>
      </c>
      <c r="AG195" s="11">
        <f>'Final Prices IND without CO2 '!AG195+AG$304*Assumptions!$C$9</f>
        <v>8.2773688853236553</v>
      </c>
      <c r="AH195" s="11">
        <f>'Final Prices IND without CO2 '!AH195+AH$304*Assumptions!$C$9</f>
        <v>7.7834398672371519</v>
      </c>
      <c r="AI195" s="11">
        <f>'Final Prices IND without CO2 '!AI195+AI$304*Assumptions!$C$9</f>
        <v>7.3024491933012143</v>
      </c>
      <c r="AJ195" s="11">
        <f>'Final Prices IND without CO2 '!AJ195+AJ$304*Assumptions!$C$9</f>
        <v>7.1185186513180554</v>
      </c>
      <c r="AK195" s="11">
        <f>'Final Prices IND without CO2 '!AK195+AK$304*Assumptions!$C$9</f>
        <v>6.9244587538136972</v>
      </c>
      <c r="AL195" s="11">
        <f>'Final Prices IND without CO2 '!AL195+AL$304*Assumptions!$C$9</f>
        <v>6.7324493177419065</v>
      </c>
      <c r="AM195" s="11">
        <f>'Final Prices IND without CO2 '!AM195+AM$304*Assumptions!$C$9</f>
        <v>6.5439777801030585</v>
      </c>
      <c r="AN195" s="11">
        <f>'Final Prices IND without CO2 '!AN195+AN$304*Assumptions!$C$9</f>
        <v>6.3580749109556427</v>
      </c>
      <c r="AO195" s="11">
        <f>'Final Prices IND without CO2 '!AO195+AO$304*Assumptions!$C$9</f>
        <v>6.1714432755316775</v>
      </c>
      <c r="AP195" s="11">
        <f>'Final Prices IND without CO2 '!AP195+AP$304*Assumptions!$C$9</f>
        <v>5.9867621321098534</v>
      </c>
      <c r="AQ195" s="11">
        <f>'Final Prices IND without CO2 '!AQ195+AQ$304*Assumptions!$C$9</f>
        <v>5.8026068926711352</v>
      </c>
      <c r="AR195" s="11">
        <f>'Final Prices IND without CO2 '!AR195+AR$304*Assumptions!$C$9</f>
        <v>5.6168696878820015</v>
      </c>
      <c r="AS195" s="11">
        <f>'Final Prices IND without CO2 '!AS195+AS$304*Assumptions!$C$9</f>
        <v>5.4315821463942662</v>
      </c>
      <c r="AT195" s="11">
        <f>'Final Prices IND without CO2 '!AT195+AT$304*Assumptions!$C$9</f>
        <v>5.2465116628113453</v>
      </c>
      <c r="AU195" s="11">
        <f>'Final Prices IND without CO2 '!AU195+AU$304*Assumptions!$C$9</f>
        <v>5.0616351144136535</v>
      </c>
      <c r="AV195" s="11">
        <f>'Final Prices IND without CO2 '!AV195+AV$304*Assumptions!$C$9</f>
        <v>4.8768645765258274</v>
      </c>
      <c r="AW195" s="11">
        <f>'Final Prices IND without CO2 '!AW195+AW$304*Assumptions!$C$9</f>
        <v>4.6914810051450679</v>
      </c>
      <c r="AX195" s="11">
        <f>'Final Prices IND without CO2 '!AX195+AX$304*Assumptions!$C$9</f>
        <v>4.50614060539219</v>
      </c>
      <c r="AY195" s="11">
        <f>'Final Prices IND without CO2 '!AY195+AY$304*Assumptions!$C$9</f>
        <v>4.3338560618588113</v>
      </c>
      <c r="AZ195" s="11">
        <f>'Final Prices IND without CO2 '!AZ195+AZ$304*Assumptions!$C$9</f>
        <v>4.1589833926810025</v>
      </c>
      <c r="BA195" s="11">
        <f>'Final Prices IND without CO2 '!BA195+BA$304*Assumptions!$C$9</f>
        <v>3.9883946884269448</v>
      </c>
      <c r="BB195" s="11">
        <f>'Final Prices IND without CO2 '!BB195+BB$304*Assumptions!$C$9</f>
        <v>3.8226081231086959</v>
      </c>
      <c r="BC195" s="11">
        <f>'Final Prices IND without CO2 '!BC195+BC$304*Assumptions!$C$9</f>
        <v>3.6609383712562864</v>
      </c>
      <c r="BD195" s="11">
        <f>'Final Prices IND without CO2 '!BD195+BD$304*Assumptions!$C$9</f>
        <v>3.5011318566470293</v>
      </c>
      <c r="BE195" s="11">
        <f>'Final Prices IND without CO2 '!BE195+BE$304*Assumptions!$C$9</f>
        <v>3.346209012249143</v>
      </c>
      <c r="BF195" s="11">
        <f>'Final Prices IND without CO2 '!BF195+BF$304*Assumptions!$C$9</f>
        <v>3.1947965502392131</v>
      </c>
      <c r="BG195" s="11">
        <f>'Final Prices IND without CO2 '!BG195+BG$304*Assumptions!$C$9</f>
        <v>3.0467226359780417</v>
      </c>
      <c r="BH195" s="11">
        <f>'Final Prices IND without CO2 '!BH195+BH$304*Assumptions!$C$9</f>
        <v>2.9022149627043143</v>
      </c>
    </row>
    <row r="196" spans="1:60" x14ac:dyDescent="0.3">
      <c r="A196" s="9" t="s">
        <v>148</v>
      </c>
      <c r="B196" s="9" t="s">
        <v>119</v>
      </c>
      <c r="C196" s="9" t="s">
        <v>27</v>
      </c>
      <c r="D196" s="36" t="s">
        <v>81</v>
      </c>
      <c r="E196" s="36" t="s">
        <v>79</v>
      </c>
      <c r="F196" s="36" t="s">
        <v>90</v>
      </c>
      <c r="G196" s="36" t="s">
        <v>90</v>
      </c>
      <c r="H196" s="36" t="s">
        <v>80</v>
      </c>
      <c r="I196" s="9" t="s">
        <v>145</v>
      </c>
      <c r="J196" s="11">
        <f>'Final Prices IND without CO2 '!J196+J$304*Assumptions!$C$9</f>
        <v>6.2576527854695803</v>
      </c>
      <c r="K196" s="11">
        <f>'Final Prices IND without CO2 '!K196+K$304*Assumptions!$C$9</f>
        <v>7.6757822059126539</v>
      </c>
      <c r="L196" s="11">
        <f>'Final Prices IND without CO2 '!L196+L$304*Assumptions!$C$9</f>
        <v>7.766293281309876</v>
      </c>
      <c r="M196" s="11">
        <f>'Final Prices IND without CO2 '!M196+M$304*Assumptions!$C$9</f>
        <v>6.3440489251503491</v>
      </c>
      <c r="N196" s="11">
        <f>'Final Prices IND without CO2 '!N196+N$304*Assumptions!$C$9</f>
        <v>8.9529794556583884</v>
      </c>
      <c r="O196" s="11">
        <f>'Final Prices IND without CO2 '!O196+O$304*Assumptions!$C$9</f>
        <v>10.295884349131745</v>
      </c>
      <c r="P196" s="11">
        <f>'Final Prices IND without CO2 '!P196+P$304*Assumptions!$C$9</f>
        <v>15.622995873206502</v>
      </c>
      <c r="Q196" s="11">
        <f>'Final Prices IND without CO2 '!Q196+Q$304*Assumptions!$C$9</f>
        <v>11.192279541415548</v>
      </c>
      <c r="R196" s="11">
        <f>'Final Prices IND without CO2 '!R196+R$304*Assumptions!$C$9</f>
        <v>26.963042302646539</v>
      </c>
      <c r="S196" s="11">
        <f>'Final Prices IND without CO2 '!S196+S$304*Assumptions!$C$9</f>
        <v>16.191340232383581</v>
      </c>
      <c r="T196" s="11">
        <f>'Final Prices IND without CO2 '!T196+T$304*Assumptions!$C$9</f>
        <v>17.25556020783301</v>
      </c>
      <c r="U196" s="11">
        <f>'Final Prices IND without CO2 '!U196+U$304*Assumptions!$C$9</f>
        <v>19.641692069273869</v>
      </c>
      <c r="V196" s="11">
        <f>'Final Prices IND without CO2 '!V196+V$304*Assumptions!$C$9</f>
        <v>16.198913137860348</v>
      </c>
      <c r="W196" s="11">
        <f>'Final Prices IND without CO2 '!W196+W$304*Assumptions!$C$9</f>
        <v>12.783065656801851</v>
      </c>
      <c r="X196" s="11">
        <f>'Final Prices IND without CO2 '!X196+X$304*Assumptions!$C$9</f>
        <v>12.348221216420692</v>
      </c>
      <c r="Y196" s="11">
        <f>'Final Prices IND without CO2 '!Y196+Y$304*Assumptions!$C$9</f>
        <v>12.405625067568343</v>
      </c>
      <c r="Z196" s="11">
        <f>'Final Prices IND without CO2 '!Z196+Z$304*Assumptions!$C$9</f>
        <v>11.148055703665223</v>
      </c>
      <c r="AA196" s="11">
        <f>'Final Prices IND without CO2 '!AA196+AA$304*Assumptions!$C$9</f>
        <v>12.348748118928048</v>
      </c>
      <c r="AB196" s="11">
        <f>'Final Prices IND without CO2 '!AB196+AB$304*Assumptions!$C$9</f>
        <v>12.202656175433718</v>
      </c>
      <c r="AC196" s="11">
        <f>'Final Prices IND without CO2 '!AC196+AC$304*Assumptions!$C$9</f>
        <v>11.597028355301113</v>
      </c>
      <c r="AD196" s="11">
        <f>'Final Prices IND without CO2 '!AD196+AD$304*Assumptions!$C$9</f>
        <v>10.617797437646624</v>
      </c>
      <c r="AE196" s="11">
        <f>'Final Prices IND without CO2 '!AE196+AE$304*Assumptions!$C$9</f>
        <v>9.8207523050315544</v>
      </c>
      <c r="AF196" s="11">
        <f>'Final Prices IND without CO2 '!AF196+AF$304*Assumptions!$C$9</f>
        <v>9.2871262083256791</v>
      </c>
      <c r="AG196" s="11">
        <f>'Final Prices IND without CO2 '!AG196+AG$304*Assumptions!$C$9</f>
        <v>8.7701376697280065</v>
      </c>
      <c r="AH196" s="11">
        <f>'Final Prices IND without CO2 '!AH196+AH$304*Assumptions!$C$9</f>
        <v>8.265438465323232</v>
      </c>
      <c r="AI196" s="11">
        <f>'Final Prices IND without CO2 '!AI196+AI$304*Assumptions!$C$9</f>
        <v>7.7737448595891943</v>
      </c>
      <c r="AJ196" s="11">
        <f>'Final Prices IND without CO2 '!AJ196+AJ$304*Assumptions!$C$9</f>
        <v>7.577943551368568</v>
      </c>
      <c r="AK196" s="11">
        <f>'Final Prices IND without CO2 '!AK196+AK$304*Assumptions!$C$9</f>
        <v>7.3713591451311684</v>
      </c>
      <c r="AL196" s="11">
        <f>'Final Prices IND without CO2 '!AL196+AL$304*Assumptions!$C$9</f>
        <v>7.1669575358704085</v>
      </c>
      <c r="AM196" s="11">
        <f>'Final Prices IND without CO2 '!AM196+AM$304*Assumptions!$C$9</f>
        <v>6.9663221588734858</v>
      </c>
      <c r="AN196" s="11">
        <f>'Final Prices IND without CO2 '!AN196+AN$304*Assumptions!$C$9</f>
        <v>6.768421230683078</v>
      </c>
      <c r="AO196" s="11">
        <f>'Final Prices IND without CO2 '!AO196+AO$304*Assumptions!$C$9</f>
        <v>6.569744502080205</v>
      </c>
      <c r="AP196" s="11">
        <f>'Final Prices IND without CO2 '!AP196+AP$304*Assumptions!$C$9</f>
        <v>6.373144149056805</v>
      </c>
      <c r="AQ196" s="11">
        <f>'Final Prices IND without CO2 '!AQ196+AQ$304*Assumptions!$C$9</f>
        <v>6.1771036415423684</v>
      </c>
      <c r="AR196" s="11">
        <f>'Final Prices IND without CO2 '!AR196+AR$304*Assumptions!$C$9</f>
        <v>5.9793790695880018</v>
      </c>
      <c r="AS196" s="11">
        <f>'Final Prices IND without CO2 '!AS196+AS$304*Assumptions!$C$9</f>
        <v>5.7821331819332809</v>
      </c>
      <c r="AT196" s="11">
        <f>'Final Prices IND without CO2 '!AT196+AT$304*Assumptions!$C$9</f>
        <v>5.5851183609696271</v>
      </c>
      <c r="AU196" s="11">
        <f>'Final Prices IND without CO2 '!AU196+AU$304*Assumptions!$C$9</f>
        <v>5.3883099916510799</v>
      </c>
      <c r="AV196" s="11">
        <f>'Final Prices IND without CO2 '!AV196+AV$304*Assumptions!$C$9</f>
        <v>5.1916144746967623</v>
      </c>
      <c r="AW196" s="11">
        <f>'Final Prices IND without CO2 '!AW196+AW$304*Assumptions!$C$9</f>
        <v>4.9942663594376437</v>
      </c>
      <c r="AX196" s="11">
        <f>'Final Prices IND without CO2 '!AX196+AX$304*Assumptions!$C$9</f>
        <v>4.7969642020772305</v>
      </c>
      <c r="AY196" s="11">
        <f>'Final Prices IND without CO2 '!AY196+AY$304*Assumptions!$C$9</f>
        <v>4.6135605180217691</v>
      </c>
      <c r="AZ196" s="11">
        <f>'Final Prices IND without CO2 '!AZ196+AZ$304*Assumptions!$C$9</f>
        <v>4.4274016722538763</v>
      </c>
      <c r="BA196" s="11">
        <f>'Final Prices IND without CO2 '!BA196+BA$304*Assumptions!$C$9</f>
        <v>4.2458032759219373</v>
      </c>
      <c r="BB196" s="11">
        <f>'Final Prices IND without CO2 '!BB196+BB$304*Assumptions!$C$9</f>
        <v>4.0693169456761984</v>
      </c>
      <c r="BC196" s="11">
        <f>'Final Prices IND without CO2 '!BC196+BC$304*Assumptions!$C$9</f>
        <v>3.8972131255542295</v>
      </c>
      <c r="BD196" s="11">
        <f>'Final Prices IND without CO2 '!BD196+BD$304*Assumptions!$C$9</f>
        <v>3.7270927948832298</v>
      </c>
      <c r="BE196" s="11">
        <f>'Final Prices IND without CO2 '!BE196+BE$304*Assumptions!$C$9</f>
        <v>3.5621713235533399</v>
      </c>
      <c r="BF196" s="11">
        <f>'Final Prices IND without CO2 '!BF196+BF$304*Assumptions!$C$9</f>
        <v>3.4009867925733532</v>
      </c>
      <c r="BG196" s="11">
        <f>'Final Prices IND without CO2 '!BG196+BG$304*Assumptions!$C$9</f>
        <v>3.243356277200105</v>
      </c>
      <c r="BH196" s="11">
        <f>'Final Prices IND without CO2 '!BH196+BH$304*Assumptions!$C$9</f>
        <v>3.0895221658565664</v>
      </c>
    </row>
    <row r="197" spans="1:60" x14ac:dyDescent="0.3">
      <c r="A197" s="9" t="s">
        <v>148</v>
      </c>
      <c r="B197" s="9" t="s">
        <v>119</v>
      </c>
      <c r="C197" s="9" t="s">
        <v>29</v>
      </c>
      <c r="D197" s="36" t="s">
        <v>81</v>
      </c>
      <c r="E197" s="36" t="s">
        <v>79</v>
      </c>
      <c r="F197" s="36" t="s">
        <v>90</v>
      </c>
      <c r="G197" s="36" t="s">
        <v>90</v>
      </c>
      <c r="H197" s="36" t="s">
        <v>80</v>
      </c>
      <c r="I197" s="9" t="s">
        <v>145</v>
      </c>
      <c r="J197" s="11">
        <f>'Final Prices IND without CO2 '!J197+J$304*Assumptions!$C$9</f>
        <v>9.4000803540246061</v>
      </c>
      <c r="K197" s="11">
        <f>'Final Prices IND without CO2 '!K197+K$304*Assumptions!$C$9</f>
        <v>9.4663133086947528</v>
      </c>
      <c r="L197" s="11">
        <f>'Final Prices IND without CO2 '!L197+L$304*Assumptions!$C$9</f>
        <v>8.5873630396603229</v>
      </c>
      <c r="M197" s="11">
        <f>'Final Prices IND without CO2 '!M197+M$304*Assumptions!$C$9</f>
        <v>9.1649074002381106</v>
      </c>
      <c r="N197" s="11">
        <f>'Final Prices IND without CO2 '!N197+N$304*Assumptions!$C$9</f>
        <v>10.021785854504076</v>
      </c>
      <c r="O197" s="11">
        <f>'Final Prices IND without CO2 '!O197+O$304*Assumptions!$C$9</f>
        <v>9.4713913144725037</v>
      </c>
      <c r="P197" s="11">
        <f>'Final Prices IND without CO2 '!P197+P$304*Assumptions!$C$9</f>
        <v>15.620702015424136</v>
      </c>
      <c r="Q197" s="11">
        <f>'Final Prices IND without CO2 '!Q197+Q$304*Assumptions!$C$9</f>
        <v>10.327416360823188</v>
      </c>
      <c r="R197" s="11">
        <f>'Final Prices IND without CO2 '!R197+R$304*Assumptions!$C$9</f>
        <v>18.941955703846826</v>
      </c>
      <c r="S197" s="11">
        <f>'Final Prices IND without CO2 '!S197+S$304*Assumptions!$C$9</f>
        <v>17.152878136765469</v>
      </c>
      <c r="T197" s="11">
        <f>'Final Prices IND without CO2 '!T197+T$304*Assumptions!$C$9</f>
        <v>17.062438394995716</v>
      </c>
      <c r="U197" s="11">
        <f>'Final Prices IND without CO2 '!U197+U$304*Assumptions!$C$9</f>
        <v>17.599598311298465</v>
      </c>
      <c r="V197" s="11">
        <f>'Final Prices IND without CO2 '!V197+V$304*Assumptions!$C$9</f>
        <v>16.465324582362385</v>
      </c>
      <c r="W197" s="11">
        <f>'Final Prices IND without CO2 '!W197+W$304*Assumptions!$C$9</f>
        <v>13.776586242401192</v>
      </c>
      <c r="X197" s="11">
        <f>'Final Prices IND without CO2 '!X197+X$304*Assumptions!$C$9</f>
        <v>13.378942571933248</v>
      </c>
      <c r="Y197" s="11">
        <f>'Final Prices IND without CO2 '!Y197+Y$304*Assumptions!$C$9</f>
        <v>12.98703921875607</v>
      </c>
      <c r="Z197" s="11">
        <f>'Final Prices IND without CO2 '!Z197+Z$304*Assumptions!$C$9</f>
        <v>11.105025793976051</v>
      </c>
      <c r="AA197" s="11">
        <f>'Final Prices IND without CO2 '!AA197+AA$304*Assumptions!$C$9</f>
        <v>13.052762627287979</v>
      </c>
      <c r="AB197" s="11">
        <f>'Final Prices IND without CO2 '!AB197+AB$304*Assumptions!$C$9</f>
        <v>12.917020353111688</v>
      </c>
      <c r="AC197" s="11">
        <f>'Final Prices IND without CO2 '!AC197+AC$304*Assumptions!$C$9</f>
        <v>12.271118841453951</v>
      </c>
      <c r="AD197" s="11">
        <f>'Final Prices IND without CO2 '!AD197+AD$304*Assumptions!$C$9</f>
        <v>11.225655796594399</v>
      </c>
      <c r="AE197" s="11">
        <f>'Final Prices IND without CO2 '!AE197+AE$304*Assumptions!$C$9</f>
        <v>10.39906317503962</v>
      </c>
      <c r="AF197" s="11">
        <f>'Final Prices IND without CO2 '!AF197+AF$304*Assumptions!$C$9</f>
        <v>9.8530434761856558</v>
      </c>
      <c r="AG197" s="11">
        <f>'Final Prices IND without CO2 '!AG197+AG$304*Assumptions!$C$9</f>
        <v>9.3239279221674174</v>
      </c>
      <c r="AH197" s="11">
        <f>'Final Prices IND without CO2 '!AH197+AH$304*Assumptions!$C$9</f>
        <v>8.807124817538476</v>
      </c>
      <c r="AI197" s="11">
        <f>'Final Prices IND without CO2 '!AI197+AI$304*Assumptions!$C$9</f>
        <v>8.3034028944882809</v>
      </c>
      <c r="AJ197" s="11">
        <f>'Final Prices IND without CO2 '!AJ197+AJ$304*Assumptions!$C$9</f>
        <v>8.0942608170481858</v>
      </c>
      <c r="AK197" s="11">
        <f>'Final Prices IND without CO2 '!AK197+AK$304*Assumptions!$C$9</f>
        <v>7.8736009436292873</v>
      </c>
      <c r="AL197" s="11">
        <f>'Final Prices IND without CO2 '!AL197+AL$304*Assumptions!$C$9</f>
        <v>7.6552725903543193</v>
      </c>
      <c r="AM197" s="11">
        <f>'Final Prices IND without CO2 '!AM197+AM$304*Assumptions!$C$9</f>
        <v>7.4409670786371471</v>
      </c>
      <c r="AN197" s="11">
        <f>'Final Prices IND without CO2 '!AN197+AN$304*Assumptions!$C$9</f>
        <v>7.2295823252603828</v>
      </c>
      <c r="AO197" s="11">
        <f>'Final Prices IND without CO2 '!AO197+AO$304*Assumptions!$C$9</f>
        <v>7.0173689129159316</v>
      </c>
      <c r="AP197" s="11">
        <f>'Final Prices IND without CO2 '!AP197+AP$304*Assumptions!$C$9</f>
        <v>6.8073733483794614</v>
      </c>
      <c r="AQ197" s="11">
        <f>'Final Prices IND without CO2 '!AQ197+AQ$304*Assumptions!$C$9</f>
        <v>6.5979757739884821</v>
      </c>
      <c r="AR197" s="11">
        <f>'Final Prices IND without CO2 '!AR197+AR$304*Assumptions!$C$9</f>
        <v>6.3867793927421719</v>
      </c>
      <c r="AS197" s="11">
        <f>'Final Prices IND without CO2 '!AS197+AS$304*Assumptions!$C$9</f>
        <v>6.1760943105764223</v>
      </c>
      <c r="AT197" s="11">
        <f>'Final Prices IND without CO2 '!AT197+AT$304*Assumptions!$C$9</f>
        <v>5.9656560386502786</v>
      </c>
      <c r="AU197" s="11">
        <f>'Final Prices IND without CO2 '!AU197+AU$304*Assumptions!$C$9</f>
        <v>5.7554382847908467</v>
      </c>
      <c r="AV197" s="11">
        <f>'Final Prices IND without CO2 '!AV197+AV$304*Assumptions!$C$9</f>
        <v>5.5453410724033469</v>
      </c>
      <c r="AW197" s="11">
        <f>'Final Prices IND without CO2 '!AW197+AW$304*Assumptions!$C$9</f>
        <v>5.3345467974352125</v>
      </c>
      <c r="AX197" s="11">
        <f>'Final Prices IND without CO2 '!AX197+AX$304*Assumptions!$C$9</f>
        <v>5.1238016116713192</v>
      </c>
      <c r="AY197" s="11">
        <f>'Final Prices IND without CO2 '!AY197+AY$304*Assumptions!$C$9</f>
        <v>4.9279018608366343</v>
      </c>
      <c r="AZ197" s="11">
        <f>'Final Prices IND without CO2 '!AZ197+AZ$304*Assumptions!$C$9</f>
        <v>4.7290592274979577</v>
      </c>
      <c r="BA197" s="11">
        <f>'Final Prices IND without CO2 '!BA197+BA$304*Assumptions!$C$9</f>
        <v>4.535087766255951</v>
      </c>
      <c r="BB197" s="11">
        <f>'Final Prices IND without CO2 '!BB197+BB$304*Assumptions!$C$9</f>
        <v>4.3465766777305266</v>
      </c>
      <c r="BC197" s="11">
        <f>'Final Prices IND without CO2 '!BC197+BC$304*Assumptions!$C$9</f>
        <v>4.1627466982335193</v>
      </c>
      <c r="BD197" s="11">
        <f>'Final Prices IND without CO2 '!BD197+BD$304*Assumptions!$C$9</f>
        <v>3.981035351692165</v>
      </c>
      <c r="BE197" s="11">
        <f>'Final Prices IND without CO2 '!BE197+BE$304*Assumptions!$C$9</f>
        <v>3.8048770847129423</v>
      </c>
      <c r="BF197" s="11">
        <f>'Final Prices IND without CO2 '!BF197+BF$304*Assumptions!$C$9</f>
        <v>3.6327103715959024</v>
      </c>
      <c r="BG197" s="11">
        <f>'Final Prices IND without CO2 '!BG197+BG$304*Assumptions!$C$9</f>
        <v>3.4643398241633649</v>
      </c>
      <c r="BH197" s="11">
        <f>'Final Prices IND without CO2 '!BH197+BH$304*Assumptions!$C$9</f>
        <v>3.3000243457842</v>
      </c>
    </row>
    <row r="198" spans="1:60" x14ac:dyDescent="0.3">
      <c r="A198" s="9" t="s">
        <v>148</v>
      </c>
      <c r="B198" s="9" t="s">
        <v>119</v>
      </c>
      <c r="C198" s="9" t="s">
        <v>31</v>
      </c>
      <c r="D198" s="36" t="s">
        <v>81</v>
      </c>
      <c r="E198" s="36" t="s">
        <v>79</v>
      </c>
      <c r="F198" s="36" t="s">
        <v>90</v>
      </c>
      <c r="G198" s="36" t="s">
        <v>90</v>
      </c>
      <c r="H198" s="36" t="s">
        <v>80</v>
      </c>
      <c r="I198" s="9" t="s">
        <v>145</v>
      </c>
      <c r="J198" s="11">
        <f>'Final Prices IND without CO2 '!J198+J$304*Assumptions!$C$9</f>
        <v>6.9197371870645457</v>
      </c>
      <c r="K198" s="11">
        <f>'Final Prices IND without CO2 '!K198+K$304*Assumptions!$C$9</f>
        <v>8.3417889292118126</v>
      </c>
      <c r="L198" s="11">
        <f>'Final Prices IND without CO2 '!L198+L$304*Assumptions!$C$9</f>
        <v>6.6492458275755544</v>
      </c>
      <c r="M198" s="11">
        <f>'Final Prices IND without CO2 '!M198+M$304*Assumptions!$C$9</f>
        <v>6.3522437758537551</v>
      </c>
      <c r="N198" s="11">
        <f>'Final Prices IND without CO2 '!N198+N$304*Assumptions!$C$9</f>
        <v>7.206116844186873</v>
      </c>
      <c r="O198" s="11">
        <f>'Final Prices IND without CO2 '!O198+O$304*Assumptions!$C$9</f>
        <v>9.2794113353940677</v>
      </c>
      <c r="P198" s="11">
        <f>'Final Prices IND without CO2 '!P198+P$304*Assumptions!$C$9</f>
        <v>15.661512244865197</v>
      </c>
      <c r="Q198" s="11">
        <f>'Final Prices IND without CO2 '!Q198+Q$304*Assumptions!$C$9</f>
        <v>8.6902710948938395</v>
      </c>
      <c r="R198" s="11">
        <f>'Final Prices IND without CO2 '!R198+R$304*Assumptions!$C$9</f>
        <v>21.315974411761161</v>
      </c>
      <c r="S198" s="11">
        <f>'Final Prices IND without CO2 '!S198+S$304*Assumptions!$C$9</f>
        <v>18.130658936985981</v>
      </c>
      <c r="T198" s="11">
        <f>'Final Prices IND without CO2 '!T198+T$304*Assumptions!$C$9</f>
        <v>21.528903439005042</v>
      </c>
      <c r="U198" s="11">
        <f>'Final Prices IND without CO2 '!U198+U$304*Assumptions!$C$9</f>
        <v>28.008275674972907</v>
      </c>
      <c r="V198" s="11">
        <f>'Final Prices IND without CO2 '!V198+V$304*Assumptions!$C$9</f>
        <v>30.787804857779346</v>
      </c>
      <c r="W198" s="11">
        <f>'Final Prices IND without CO2 '!W198+W$304*Assumptions!$C$9</f>
        <v>24.00877663975167</v>
      </c>
      <c r="X198" s="11">
        <f>'Final Prices IND without CO2 '!X198+X$304*Assumptions!$C$9</f>
        <v>22.330897671253709</v>
      </c>
      <c r="Y198" s="11">
        <f>'Final Prices IND without CO2 '!Y198+Y$304*Assumptions!$C$9</f>
        <v>17.242224201681456</v>
      </c>
      <c r="Z198" s="11">
        <f>'Final Prices IND without CO2 '!Z198+Z$304*Assumptions!$C$9</f>
        <v>30.978650657894676</v>
      </c>
      <c r="AA198" s="11">
        <f>'Final Prices IND without CO2 '!AA198+AA$304*Assumptions!$C$9</f>
        <v>32.871169299800108</v>
      </c>
      <c r="AB198" s="11">
        <f>'Final Prices IND without CO2 '!AB198+AB$304*Assumptions!$C$9</f>
        <v>33.026776071751776</v>
      </c>
      <c r="AC198" s="11">
        <f>'Final Prices IND without CO2 '!AC198+AC$304*Assumptions!$C$9</f>
        <v>31.247147360767162</v>
      </c>
      <c r="AD198" s="11">
        <f>'Final Prices IND without CO2 '!AD198+AD$304*Assumptions!$C$9</f>
        <v>28.337212467460418</v>
      </c>
      <c r="AE198" s="11">
        <f>'Final Prices IND without CO2 '!AE198+AE$304*Assumptions!$C$9</f>
        <v>26.678841317189129</v>
      </c>
      <c r="AF198" s="11">
        <f>'Final Prices IND without CO2 '!AF198+AF$304*Assumptions!$C$9</f>
        <v>25.783934706785068</v>
      </c>
      <c r="AG198" s="11">
        <f>'Final Prices IND without CO2 '!AG198+AG$304*Assumptions!$C$9</f>
        <v>24.913436808405084</v>
      </c>
      <c r="AH198" s="11">
        <f>'Final Prices IND without CO2 '!AH198+AH$304*Assumptions!$C$9</f>
        <v>24.055902065269304</v>
      </c>
      <c r="AI198" s="11">
        <f>'Final Prices IND without CO2 '!AI198+AI$304*Assumptions!$C$9</f>
        <v>23.213576205330178</v>
      </c>
      <c r="AJ198" s="11">
        <f>'Final Prices IND without CO2 '!AJ198+AJ$304*Assumptions!$C$9</f>
        <v>22.628883927466681</v>
      </c>
      <c r="AK198" s="11">
        <f>'Final Prices IND without CO2 '!AK198+AK$304*Assumptions!$C$9</f>
        <v>22.01199169037335</v>
      </c>
      <c r="AL198" s="11">
        <f>'Final Prices IND without CO2 '!AL198+AL$304*Assumptions!$C$9</f>
        <v>21.401617614716134</v>
      </c>
      <c r="AM198" s="11">
        <f>'Final Prices IND without CO2 '!AM198+AM$304*Assumptions!$C$9</f>
        <v>20.80249007740597</v>
      </c>
      <c r="AN198" s="11">
        <f>'Final Prices IND without CO2 '!AN198+AN$304*Assumptions!$C$9</f>
        <v>20.21152801721091</v>
      </c>
      <c r="AO198" s="11">
        <f>'Final Prices IND without CO2 '!AO198+AO$304*Assumptions!$C$9</f>
        <v>19.618249299816494</v>
      </c>
      <c r="AP198" s="11">
        <f>'Final Prices IND without CO2 '!AP198+AP$304*Assumptions!$C$9</f>
        <v>19.031170953493628</v>
      </c>
      <c r="AQ198" s="11">
        <f>'Final Prices IND without CO2 '!AQ198+AQ$304*Assumptions!$C$9</f>
        <v>18.445764390412979</v>
      </c>
      <c r="AR198" s="11">
        <f>'Final Prices IND without CO2 '!AR198+AR$304*Assumptions!$C$9</f>
        <v>17.855328956573498</v>
      </c>
      <c r="AS198" s="11">
        <f>'Final Prices IND without CO2 '!AS198+AS$304*Assumptions!$C$9</f>
        <v>17.266322946347582</v>
      </c>
      <c r="AT198" s="11">
        <f>'Final Prices IND without CO2 '!AT198+AT$304*Assumptions!$C$9</f>
        <v>16.678006936158777</v>
      </c>
      <c r="AU198" s="11">
        <f>'Final Prices IND without CO2 '!AU198+AU$304*Assumptions!$C$9</f>
        <v>16.090307421762276</v>
      </c>
      <c r="AV198" s="11">
        <f>'Final Prices IND without CO2 '!AV198+AV$304*Assumptions!$C$9</f>
        <v>15.502944901569252</v>
      </c>
      <c r="AW198" s="11">
        <f>'Final Prices IND without CO2 '!AW198+AW$304*Assumptions!$C$9</f>
        <v>14.913633624277356</v>
      </c>
      <c r="AX198" s="11">
        <f>'Final Prices IND without CO2 '!AX198+AX$304*Assumptions!$C$9</f>
        <v>14.324459584211931</v>
      </c>
      <c r="AY198" s="11">
        <f>'Final Prices IND without CO2 '!AY198+AY$304*Assumptions!$C$9</f>
        <v>13.776788484496326</v>
      </c>
      <c r="AZ198" s="11">
        <f>'Final Prices IND without CO2 '!AZ198+AZ$304*Assumptions!$C$9</f>
        <v>13.22089005580032</v>
      </c>
      <c r="BA198" s="11">
        <f>'Final Prices IND without CO2 '!BA198+BA$304*Assumptions!$C$9</f>
        <v>12.678609817876485</v>
      </c>
      <c r="BB198" s="11">
        <f>'Final Prices IND without CO2 '!BB198+BB$304*Assumptions!$C$9</f>
        <v>12.151594981352121</v>
      </c>
      <c r="BC198" s="11">
        <f>'Final Prices IND without CO2 '!BC198+BC$304*Assumptions!$C$9</f>
        <v>11.637666981939894</v>
      </c>
      <c r="BD198" s="11">
        <f>'Final Prices IND without CO2 '!BD198+BD$304*Assumptions!$C$9</f>
        <v>11.129661981591077</v>
      </c>
      <c r="BE198" s="11">
        <f>'Final Prices IND without CO2 '!BE198+BE$304*Assumptions!$C$9</f>
        <v>10.637181560409118</v>
      </c>
      <c r="BF198" s="11">
        <f>'Final Prices IND without CO2 '!BF198+BF$304*Assumptions!$C$9</f>
        <v>10.155860207495298</v>
      </c>
      <c r="BG198" s="11">
        <f>'Final Prices IND without CO2 '!BG198+BG$304*Assumptions!$C$9</f>
        <v>9.6851516819397343</v>
      </c>
      <c r="BH198" s="11">
        <f>'Final Prices IND without CO2 '!BH198+BH$304*Assumptions!$C$9</f>
        <v>9.2257797921809033</v>
      </c>
    </row>
    <row r="199" spans="1:60" x14ac:dyDescent="0.3">
      <c r="A199" s="9" t="s">
        <v>148</v>
      </c>
      <c r="B199" s="9" t="s">
        <v>119</v>
      </c>
      <c r="C199" s="9" t="s">
        <v>33</v>
      </c>
      <c r="D199" s="36" t="s">
        <v>81</v>
      </c>
      <c r="E199" s="36" t="s">
        <v>79</v>
      </c>
      <c r="F199" s="36" t="s">
        <v>90</v>
      </c>
      <c r="G199" s="36" t="s">
        <v>90</v>
      </c>
      <c r="H199" s="36" t="s">
        <v>80</v>
      </c>
      <c r="I199" s="9" t="s">
        <v>145</v>
      </c>
      <c r="J199" s="11">
        <f>'Final Prices IND without CO2 '!J199+J$304*Assumptions!$C$9</f>
        <v>7.9631220141819989</v>
      </c>
      <c r="K199" s="11">
        <f>'Final Prices IND without CO2 '!K199+K$304*Assumptions!$C$9</f>
        <v>9.6576160698868083</v>
      </c>
      <c r="L199" s="11">
        <f>'Final Prices IND without CO2 '!L199+L$304*Assumptions!$C$9</f>
        <v>8.6103730507435934</v>
      </c>
      <c r="M199" s="11">
        <f>'Final Prices IND without CO2 '!M199+M$304*Assumptions!$C$9</f>
        <v>8.3549729527561354</v>
      </c>
      <c r="N199" s="11">
        <f>'Final Prices IND without CO2 '!N199+N$304*Assumptions!$C$9</f>
        <v>10.552441320396314</v>
      </c>
      <c r="O199" s="11">
        <f>'Final Prices IND without CO2 '!O199+O$304*Assumptions!$C$9</f>
        <v>9.620363244801009</v>
      </c>
      <c r="P199" s="11">
        <f>'Final Prices IND without CO2 '!P199+P$304*Assumptions!$C$9</f>
        <v>16.773893177973484</v>
      </c>
      <c r="Q199" s="11">
        <f>'Final Prices IND without CO2 '!Q199+Q$304*Assumptions!$C$9</f>
        <v>9.0405094359039069</v>
      </c>
      <c r="R199" s="11">
        <f>'Final Prices IND without CO2 '!R199+R$304*Assumptions!$C$9</f>
        <v>22.291733792259052</v>
      </c>
      <c r="S199" s="11">
        <f>'Final Prices IND without CO2 '!S199+S$304*Assumptions!$C$9</f>
        <v>18.625188284984539</v>
      </c>
      <c r="T199" s="11">
        <f>'Final Prices IND without CO2 '!T199+T$304*Assumptions!$C$9</f>
        <v>22.912653065336787</v>
      </c>
      <c r="U199" s="11">
        <f>'Final Prices IND without CO2 '!U199+U$304*Assumptions!$C$9</f>
        <v>26.709261057361331</v>
      </c>
      <c r="V199" s="11">
        <f>'Final Prices IND without CO2 '!V199+V$304*Assumptions!$C$9</f>
        <v>29.397428139123978</v>
      </c>
      <c r="W199" s="11">
        <f>'Final Prices IND without CO2 '!W199+W$304*Assumptions!$C$9</f>
        <v>22.983440761366882</v>
      </c>
      <c r="X199" s="11">
        <f>'Final Prices IND without CO2 '!X199+X$304*Assumptions!$C$9</f>
        <v>19.587788707881412</v>
      </c>
      <c r="Y199" s="11">
        <f>'Final Prices IND without CO2 '!Y199+Y$304*Assumptions!$C$9</f>
        <v>16.027664398042873</v>
      </c>
      <c r="Z199" s="11">
        <f>'Final Prices IND without CO2 '!Z199+Z$304*Assumptions!$C$9</f>
        <v>22.467258273183525</v>
      </c>
      <c r="AA199" s="11">
        <f>'Final Prices IND without CO2 '!AA199+AA$304*Assumptions!$C$9</f>
        <v>27.694660930750317</v>
      </c>
      <c r="AB199" s="11">
        <f>'Final Prices IND without CO2 '!AB199+AB$304*Assumptions!$C$9</f>
        <v>27.774168205879775</v>
      </c>
      <c r="AC199" s="11">
        <f>'Final Prices IND without CO2 '!AC199+AC$304*Assumptions!$C$9</f>
        <v>26.290665638258382</v>
      </c>
      <c r="AD199" s="11">
        <f>'Final Prices IND without CO2 '!AD199+AD$304*Assumptions!$C$9</f>
        <v>23.867725198483118</v>
      </c>
      <c r="AE199" s="11">
        <f>'Final Prices IND without CO2 '!AE199+AE$304*Assumptions!$C$9</f>
        <v>22.42661210463616</v>
      </c>
      <c r="AF199" s="11">
        <f>'Final Prices IND without CO2 '!AF199+AF$304*Assumptions!$C$9</f>
        <v>21.622833708893065</v>
      </c>
      <c r="AG199" s="11">
        <f>'Final Prices IND without CO2 '!AG199+AG$304*Assumptions!$C$9</f>
        <v>20.841503854737617</v>
      </c>
      <c r="AH199" s="11">
        <f>'Final Prices IND without CO2 '!AH199+AH$304*Assumptions!$C$9</f>
        <v>20.072967193409145</v>
      </c>
      <c r="AI199" s="11">
        <f>'Final Prices IND without CO2 '!AI199+AI$304*Assumptions!$C$9</f>
        <v>19.319083665997681</v>
      </c>
      <c r="AJ199" s="11">
        <f>'Final Prices IND without CO2 '!AJ199+AJ$304*Assumptions!$C$9</f>
        <v>18.832483973860889</v>
      </c>
      <c r="AK199" s="11">
        <f>'Final Prices IND without CO2 '!AK199+AK$304*Assumptions!$C$9</f>
        <v>18.319086441490413</v>
      </c>
      <c r="AL199" s="11">
        <f>'Final Prices IND without CO2 '!AL199+AL$304*Assumptions!$C$9</f>
        <v>17.811113532410161</v>
      </c>
      <c r="AM199" s="11">
        <f>'Final Prices IND without CO2 '!AM199+AM$304*Assumptions!$C$9</f>
        <v>17.312500353746181</v>
      </c>
      <c r="AN199" s="11">
        <f>'Final Prices IND without CO2 '!AN199+AN$304*Assumptions!$C$9</f>
        <v>16.820682747387135</v>
      </c>
      <c r="AO199" s="11">
        <f>'Final Prices IND without CO2 '!AO199+AO$304*Assumptions!$C$9</f>
        <v>16.32693714450296</v>
      </c>
      <c r="AP199" s="11">
        <f>'Final Prices IND without CO2 '!AP199+AP$304*Assumptions!$C$9</f>
        <v>15.838351689561176</v>
      </c>
      <c r="AQ199" s="11">
        <f>'Final Prices IND without CO2 '!AQ199+AQ$304*Assumptions!$C$9</f>
        <v>15.351157546326046</v>
      </c>
      <c r="AR199" s="11">
        <f>'Final Prices IND without CO2 '!AR199+AR$304*Assumptions!$C$9</f>
        <v>14.859778215333719</v>
      </c>
      <c r="AS199" s="11">
        <f>'Final Prices IND without CO2 '!AS199+AS$304*Assumptions!$C$9</f>
        <v>14.369588496581242</v>
      </c>
      <c r="AT199" s="11">
        <f>'Final Prices IND without CO2 '!AT199+AT$304*Assumptions!$C$9</f>
        <v>13.879973018020307</v>
      </c>
      <c r="AU199" s="11">
        <f>'Final Prices IND without CO2 '!AU199+AU$304*Assumptions!$C$9</f>
        <v>13.390870607057657</v>
      </c>
      <c r="AV199" s="11">
        <f>'Final Prices IND without CO2 '!AV199+AV$304*Assumptions!$C$9</f>
        <v>12.902048653494347</v>
      </c>
      <c r="AW199" s="11">
        <f>'Final Prices IND without CO2 '!AW199+AW$304*Assumptions!$C$9</f>
        <v>12.411604881685333</v>
      </c>
      <c r="AX199" s="11">
        <f>'Final Prices IND without CO2 '!AX199+AX$304*Assumptions!$C$9</f>
        <v>11.921275323103822</v>
      </c>
      <c r="AY199" s="11">
        <f>'Final Prices IND without CO2 '!AY199+AY$304*Assumptions!$C$9</f>
        <v>11.465485844426887</v>
      </c>
      <c r="AZ199" s="11">
        <f>'Final Prices IND without CO2 '!AZ199+AZ$304*Assumptions!$C$9</f>
        <v>11.002849318336226</v>
      </c>
      <c r="BA199" s="11">
        <f>'Final Prices IND without CO2 '!BA199+BA$304*Assumptions!$C$9</f>
        <v>10.551546287980129</v>
      </c>
      <c r="BB199" s="11">
        <f>'Final Prices IND without CO2 '!BB199+BB$304*Assumptions!$C$9</f>
        <v>10.11294761494592</v>
      </c>
      <c r="BC199" s="11">
        <f>'Final Prices IND without CO2 '!BC199+BC$304*Assumptions!$C$9</f>
        <v>9.6852402280649681</v>
      </c>
      <c r="BD199" s="11">
        <f>'Final Prices IND without CO2 '!BD199+BD$304*Assumptions!$C$9</f>
        <v>9.2624621512329064</v>
      </c>
      <c r="BE199" s="11">
        <f>'Final Prices IND without CO2 '!BE199+BE$304*Assumptions!$C$9</f>
        <v>8.8526041277847387</v>
      </c>
      <c r="BF199" s="11">
        <f>'Final Prices IND without CO2 '!BF199+BF$304*Assumptions!$C$9</f>
        <v>8.4520330393439078</v>
      </c>
      <c r="BG199" s="11">
        <f>'Final Prices IND without CO2 '!BG199+BG$304*Assumptions!$C$9</f>
        <v>8.0602942866816498</v>
      </c>
      <c r="BH199" s="11">
        <f>'Final Prices IND without CO2 '!BH199+BH$304*Assumptions!$C$9</f>
        <v>7.6779902464269405</v>
      </c>
    </row>
    <row r="200" spans="1:60" x14ac:dyDescent="0.3">
      <c r="A200" s="9" t="s">
        <v>148</v>
      </c>
      <c r="B200" s="9" t="s">
        <v>119</v>
      </c>
      <c r="C200" s="9" t="s">
        <v>35</v>
      </c>
      <c r="D200" s="36" t="s">
        <v>81</v>
      </c>
      <c r="E200" s="36" t="s">
        <v>79</v>
      </c>
      <c r="F200" s="36" t="s">
        <v>90</v>
      </c>
      <c r="G200" s="36" t="s">
        <v>90</v>
      </c>
      <c r="H200" s="36" t="s">
        <v>80</v>
      </c>
      <c r="I200" s="9" t="s">
        <v>145</v>
      </c>
      <c r="J200" s="11">
        <f>'Final Prices IND without CO2 '!J200+J$304*Assumptions!$C$9</f>
        <v>9.6818571435955292</v>
      </c>
      <c r="K200" s="11">
        <f>'Final Prices IND without CO2 '!K200+K$304*Assumptions!$C$9</f>
        <v>11.742085449627712</v>
      </c>
      <c r="L200" s="11">
        <f>'Final Prices IND without CO2 '!L200+L$304*Assumptions!$C$9</f>
        <v>10.468808801610178</v>
      </c>
      <c r="M200" s="11">
        <f>'Final Prices IND without CO2 '!M200+M$304*Assumptions!$C$9</f>
        <v>10.158283952339879</v>
      </c>
      <c r="N200" s="11">
        <f>'Final Prices IND without CO2 '!N200+N$304*Assumptions!$C$9</f>
        <v>12.830046958755117</v>
      </c>
      <c r="O200" s="11">
        <f>'Final Prices IND without CO2 '!O200+O$304*Assumptions!$C$9</f>
        <v>13.058695721825343</v>
      </c>
      <c r="P200" s="11">
        <f>'Final Prices IND without CO2 '!P200+P$304*Assumptions!$C$9</f>
        <v>20.047506036109532</v>
      </c>
      <c r="Q200" s="11">
        <f>'Final Prices IND without CO2 '!Q200+Q$304*Assumptions!$C$9</f>
        <v>12.165994778825709</v>
      </c>
      <c r="R200" s="11">
        <f>'Final Prices IND without CO2 '!R200+R$304*Assumptions!$C$9</f>
        <v>27.864292827624332</v>
      </c>
      <c r="S200" s="11">
        <f>'Final Prices IND without CO2 '!S200+S$304*Assumptions!$C$9</f>
        <v>22.770958579320279</v>
      </c>
      <c r="T200" s="11">
        <f>'Final Prices IND without CO2 '!T200+T$304*Assumptions!$C$9</f>
        <v>28.958739084981868</v>
      </c>
      <c r="U200" s="11">
        <f>'Final Prices IND without CO2 '!U200+U$304*Assumptions!$C$9</f>
        <v>35.216123181665928</v>
      </c>
      <c r="V200" s="11">
        <f>'Final Prices IND without CO2 '!V200+V$304*Assumptions!$C$9</f>
        <v>39.442706728146007</v>
      </c>
      <c r="W200" s="11">
        <f>'Final Prices IND without CO2 '!W200+W$304*Assumptions!$C$9</f>
        <v>30.893395053931645</v>
      </c>
      <c r="X200" s="11">
        <f>'Final Prices IND without CO2 '!X200+X$304*Assumptions!$C$9</f>
        <v>28.542089721496779</v>
      </c>
      <c r="Y200" s="11">
        <f>'Final Prices IND without CO2 '!Y200+Y$304*Assumptions!$C$9</f>
        <v>21.712902166448757</v>
      </c>
      <c r="Z200" s="11">
        <f>'Final Prices IND without CO2 '!Z200+Z$304*Assumptions!$C$9</f>
        <v>39.921691595523598</v>
      </c>
      <c r="AA200" s="11">
        <f>'Final Prices IND without CO2 '!AA200+AA$304*Assumptions!$C$9</f>
        <v>42.327121026402338</v>
      </c>
      <c r="AB200" s="11">
        <f>'Final Prices IND without CO2 '!AB200+AB$304*Assumptions!$C$9</f>
        <v>42.621739100387629</v>
      </c>
      <c r="AC200" s="11">
        <f>'Final Prices IND without CO2 '!AC200+AC$304*Assumptions!$C$9</f>
        <v>40.301175396740852</v>
      </c>
      <c r="AD200" s="11">
        <f>'Final Prices IND without CO2 '!AD200+AD$304*Assumptions!$C$9</f>
        <v>36.501645487757166</v>
      </c>
      <c r="AE200" s="11">
        <f>'Final Prices IND without CO2 '!AE200+AE$304*Assumptions!$C$9</f>
        <v>34.446408043200151</v>
      </c>
      <c r="AF200" s="11">
        <f>'Final Prices IND without CO2 '!AF200+AF$304*Assumptions!$C$9</f>
        <v>33.385037102530987</v>
      </c>
      <c r="AG200" s="11">
        <f>'Final Prices IND without CO2 '!AG200+AG$304*Assumptions!$C$9</f>
        <v>32.351655526268047</v>
      </c>
      <c r="AH200" s="11">
        <f>'Final Prices IND without CO2 '!AH200+AH$304*Assumptions!$C$9</f>
        <v>31.331547576381219</v>
      </c>
      <c r="AI200" s="11">
        <f>'Final Prices IND without CO2 '!AI200+AI$304*Assumptions!$C$9</f>
        <v>30.327663699464868</v>
      </c>
      <c r="AJ200" s="11">
        <f>'Final Prices IND without CO2 '!AJ200+AJ$304*Assumptions!$C$9</f>
        <v>29.563785242570898</v>
      </c>
      <c r="AK200" s="11">
        <f>'Final Prices IND without CO2 '!AK200+AK$304*Assumptions!$C$9</f>
        <v>28.757838750746807</v>
      </c>
      <c r="AL200" s="11">
        <f>'Final Prices IND without CO2 '!AL200+AL$304*Assumptions!$C$9</f>
        <v>27.96040799153646</v>
      </c>
      <c r="AM200" s="11">
        <f>'Final Prices IND without CO2 '!AM200+AM$304*Assumptions!$C$9</f>
        <v>27.177670411427666</v>
      </c>
      <c r="AN200" s="11">
        <f>'Final Prices IND without CO2 '!AN200+AN$304*Assumptions!$C$9</f>
        <v>26.405600719872623</v>
      </c>
      <c r="AO200" s="11">
        <f>'Final Prices IND without CO2 '!AO200+AO$304*Assumptions!$C$9</f>
        <v>25.630504402871011</v>
      </c>
      <c r="AP200" s="11">
        <f>'Final Prices IND without CO2 '!AP200+AP$304*Assumptions!$C$9</f>
        <v>24.863508637331464</v>
      </c>
      <c r="AQ200" s="11">
        <f>'Final Prices IND without CO2 '!AQ200+AQ$304*Assumptions!$C$9</f>
        <v>24.098696993682481</v>
      </c>
      <c r="AR200" s="11">
        <f>'Final Prices IND without CO2 '!AR200+AR$304*Assumptions!$C$9</f>
        <v>23.327315319642107</v>
      </c>
      <c r="AS200" s="11">
        <f>'Final Prices IND without CO2 '!AS200+AS$304*Assumptions!$C$9</f>
        <v>22.55780113375835</v>
      </c>
      <c r="AT200" s="11">
        <f>'Final Prices IND without CO2 '!AT200+AT$304*Assumptions!$C$9</f>
        <v>21.789188406955823</v>
      </c>
      <c r="AU200" s="11">
        <f>'Final Prices IND without CO2 '!AU200+AU$304*Assumptions!$C$9</f>
        <v>21.021381108704926</v>
      </c>
      <c r="AV200" s="11">
        <f>'Final Prices IND without CO2 '!AV200+AV$304*Assumptions!$C$9</f>
        <v>20.254014080698532</v>
      </c>
      <c r="AW200" s="11">
        <f>'Final Prices IND without CO2 '!AW200+AW$304*Assumptions!$C$9</f>
        <v>19.484101074881405</v>
      </c>
      <c r="AX200" s="11">
        <f>'Final Prices IND without CO2 '!AX200+AX$304*Assumptions!$C$9</f>
        <v>18.714367364335917</v>
      </c>
      <c r="AY200" s="11">
        <f>'Final Prices IND without CO2 '!AY200+AY$304*Assumptions!$C$9</f>
        <v>17.998855683448195</v>
      </c>
      <c r="AZ200" s="11">
        <f>'Final Prices IND without CO2 '!AZ200+AZ$304*Assumptions!$C$9</f>
        <v>17.272595306872425</v>
      </c>
      <c r="BA200" s="11">
        <f>'Final Prices IND without CO2 '!BA200+BA$304*Assumptions!$C$9</f>
        <v>16.56412658403757</v>
      </c>
      <c r="BB200" s="11">
        <f>'Final Prices IND without CO2 '!BB200+BB$304*Assumptions!$C$9</f>
        <v>15.875601533637562</v>
      </c>
      <c r="BC200" s="11">
        <f>'Final Prices IND without CO2 '!BC200+BC$304*Assumptions!$C$9</f>
        <v>15.204173943418439</v>
      </c>
      <c r="BD200" s="11">
        <f>'Final Prices IND without CO2 '!BD200+BD$304*Assumptions!$C$9</f>
        <v>14.540484528571282</v>
      </c>
      <c r="BE200" s="11">
        <f>'Final Prices IND without CO2 '!BE200+BE$304*Assumptions!$C$9</f>
        <v>13.897077392158247</v>
      </c>
      <c r="BF200" s="11">
        <f>'Final Prices IND without CO2 '!BF200+BF$304*Assumptions!$C$9</f>
        <v>13.26824915848049</v>
      </c>
      <c r="BG200" s="11">
        <f>'Final Prices IND without CO2 '!BG200+BG$304*Assumptions!$C$9</f>
        <v>12.653286184346319</v>
      </c>
      <c r="BH200" s="11">
        <f>'Final Prices IND without CO2 '!BH200+BH$304*Assumptions!$C$9</f>
        <v>12.05313409824101</v>
      </c>
    </row>
    <row r="201" spans="1:60" x14ac:dyDescent="0.3">
      <c r="A201" s="9" t="s">
        <v>148</v>
      </c>
      <c r="B201" s="9" t="s">
        <v>119</v>
      </c>
      <c r="C201" s="9" t="s">
        <v>37</v>
      </c>
      <c r="D201" s="36" t="s">
        <v>81</v>
      </c>
      <c r="E201" s="36" t="s">
        <v>79</v>
      </c>
      <c r="F201" s="36" t="s">
        <v>90</v>
      </c>
      <c r="G201" s="36" t="s">
        <v>90</v>
      </c>
      <c r="H201" s="36" t="s">
        <v>80</v>
      </c>
      <c r="I201" s="9" t="s">
        <v>145</v>
      </c>
      <c r="J201" s="11">
        <f>'Final Prices IND without CO2 '!J201+J$304*Assumptions!$C$9</f>
        <v>7.3326002703707696</v>
      </c>
      <c r="K201" s="11">
        <f>'Final Prices IND without CO2 '!K201+K$304*Assumptions!$C$9</f>
        <v>8.892923915905051</v>
      </c>
      <c r="L201" s="11">
        <f>'Final Prices IND without CO2 '!L201+L$304*Assumptions!$C$9</f>
        <v>7.9286018282066051</v>
      </c>
      <c r="M201" s="11">
        <f>'Final Prices IND without CO2 '!M201+M$304*Assumptions!$C$9</f>
        <v>7.6934243658720742</v>
      </c>
      <c r="N201" s="11">
        <f>'Final Prices IND without CO2 '!N201+N$304*Assumptions!$C$9</f>
        <v>9.7168967072468142</v>
      </c>
      <c r="O201" s="11">
        <f>'Final Prices IND without CO2 '!O201+O$304*Assumptions!$C$9</f>
        <v>9.8900649286988038</v>
      </c>
      <c r="P201" s="11">
        <f>'Final Prices IND without CO2 '!P201+P$304*Assumptions!$C$9</f>
        <v>16.635849794397203</v>
      </c>
      <c r="Q201" s="11">
        <f>'Final Prices IND without CO2 '!Q201+Q$304*Assumptions!$C$9</f>
        <v>9.2685485708130315</v>
      </c>
      <c r="R201" s="11">
        <f>'Final Prices IND without CO2 '!R201+R$304*Assumptions!$C$9</f>
        <v>22.961300788189391</v>
      </c>
      <c r="S201" s="11">
        <f>'Final Prices IND without CO2 '!S201+S$304*Assumptions!$C$9</f>
        <v>18.347380297742831</v>
      </c>
      <c r="T201" s="11">
        <f>'Final Prices IND without CO2 '!T201+T$304*Assumptions!$C$9</f>
        <v>23.133935667861191</v>
      </c>
      <c r="U201" s="11">
        <f>'Final Prices IND without CO2 '!U201+U$304*Assumptions!$C$9</f>
        <v>27.760272888756258</v>
      </c>
      <c r="V201" s="11">
        <f>'Final Prices IND without CO2 '!V201+V$304*Assumptions!$C$9</f>
        <v>30.49001279485217</v>
      </c>
      <c r="W201" s="11">
        <f>'Final Prices IND without CO2 '!W201+W$304*Assumptions!$C$9</f>
        <v>23.771895303517844</v>
      </c>
      <c r="X201" s="11">
        <f>'Final Prices IND without CO2 '!X201+X$304*Assumptions!$C$9</f>
        <v>22.117187138011069</v>
      </c>
      <c r="Y201" s="11">
        <f>'Final Prices IND without CO2 '!Y201+Y$304*Assumptions!$C$9</f>
        <v>17.088400110576568</v>
      </c>
      <c r="Z201" s="11">
        <f>'Final Prices IND without CO2 '!Z201+Z$304*Assumptions!$C$9</f>
        <v>30.670944499055707</v>
      </c>
      <c r="AA201" s="11">
        <f>'Final Prices IND without CO2 '!AA201+AA$304*Assumptions!$C$9</f>
        <v>32.545815250293664</v>
      </c>
      <c r="AB201" s="11">
        <f>'Final Prices IND without CO2 '!AB201+AB$304*Assumptions!$C$9</f>
        <v>32.696639014532153</v>
      </c>
      <c r="AC201" s="11">
        <f>'Final Prices IND without CO2 '!AC201+AC$304*Assumptions!$C$9</f>
        <v>30.935622432233348</v>
      </c>
      <c r="AD201" s="11">
        <f>'Final Prices IND without CO2 '!AD201+AD$304*Assumptions!$C$9</f>
        <v>28.056296128007808</v>
      </c>
      <c r="AE201" s="11">
        <f>'Final Prices IND without CO2 '!AE201+AE$304*Assumptions!$C$9</f>
        <v>26.411580087205323</v>
      </c>
      <c r="AF201" s="11">
        <f>'Final Prices IND without CO2 '!AF201+AF$304*Assumptions!$C$9</f>
        <v>25.522401069910455</v>
      </c>
      <c r="AG201" s="11">
        <f>'Final Prices IND without CO2 '!AG201+AG$304*Assumptions!$C$9</f>
        <v>24.657507563952297</v>
      </c>
      <c r="AH201" s="11">
        <f>'Final Prices IND without CO2 '!AH201+AH$304*Assumptions!$C$9</f>
        <v>23.805566530755719</v>
      </c>
      <c r="AI201" s="11">
        <f>'Final Prices IND without CO2 '!AI201+AI$304*Assumptions!$C$9</f>
        <v>22.968799450786449</v>
      </c>
      <c r="AJ201" s="11">
        <f>'Final Prices IND without CO2 '!AJ201+AJ$304*Assumptions!$C$9</f>
        <v>22.390272490878111</v>
      </c>
      <c r="AK201" s="11">
        <f>'Final Prices IND without CO2 '!AK201+AK$304*Assumptions!$C$9</f>
        <v>21.779885105874921</v>
      </c>
      <c r="AL201" s="11">
        <f>'Final Prices IND without CO2 '!AL201+AL$304*Assumptions!$C$9</f>
        <v>21.175947151217567</v>
      </c>
      <c r="AM201" s="11">
        <f>'Final Prices IND without CO2 '!AM201+AM$304*Assumptions!$C$9</f>
        <v>20.583137145202166</v>
      </c>
      <c r="AN201" s="11">
        <f>'Final Prices IND without CO2 '!AN201+AN$304*Assumptions!$C$9</f>
        <v>19.998406515006234</v>
      </c>
      <c r="AO201" s="11">
        <f>'Final Prices IND without CO2 '!AO201+AO$304*Assumptions!$C$9</f>
        <v>19.411383655722574</v>
      </c>
      <c r="AP201" s="11">
        <f>'Final Prices IND without CO2 '!AP201+AP$304*Assumptions!$C$9</f>
        <v>18.830495787377107</v>
      </c>
      <c r="AQ201" s="11">
        <f>'Final Prices IND without CO2 '!AQ201+AQ$304*Assumptions!$C$9</f>
        <v>18.251262074069022</v>
      </c>
      <c r="AR201" s="11">
        <f>'Final Prices IND without CO2 '!AR201+AR$304*Assumptions!$C$9</f>
        <v>17.667052517189838</v>
      </c>
      <c r="AS201" s="11">
        <f>'Final Prices IND without CO2 '!AS201+AS$304*Assumptions!$C$9</f>
        <v>17.084257311293015</v>
      </c>
      <c r="AT201" s="11">
        <f>'Final Prices IND without CO2 '!AT201+AT$304*Assumptions!$C$9</f>
        <v>16.502144829692238</v>
      </c>
      <c r="AU201" s="11">
        <f>'Final Prices IND without CO2 '!AU201+AU$304*Assumptions!$C$9</f>
        <v>15.920642343212009</v>
      </c>
      <c r="AV201" s="11">
        <f>'Final Prices IND without CO2 '!AV201+AV$304*Assumptions!$C$9</f>
        <v>15.339473297482455</v>
      </c>
      <c r="AW201" s="11">
        <f>'Final Prices IND without CO2 '!AW201+AW$304*Assumptions!$C$9</f>
        <v>14.756376043424014</v>
      </c>
      <c r="AX201" s="11">
        <f>'Final Prices IND without CO2 '!AX201+AX$304*Assumptions!$C$9</f>
        <v>14.173414579487016</v>
      </c>
      <c r="AY201" s="11">
        <f>'Final Prices IND without CO2 '!AY201+AY$304*Assumptions!$C$9</f>
        <v>13.631518425999428</v>
      </c>
      <c r="AZ201" s="11">
        <f>'Final Prices IND without CO2 '!AZ201+AZ$304*Assumptions!$C$9</f>
        <v>13.081481697027264</v>
      </c>
      <c r="BA201" s="11">
        <f>'Final Prices IND without CO2 '!BA201+BA$304*Assumptions!$C$9</f>
        <v>12.544919561110552</v>
      </c>
      <c r="BB201" s="11">
        <f>'Final Prices IND without CO2 '!BB201+BB$304*Assumptions!$C$9</f>
        <v>12.023461859778964</v>
      </c>
      <c r="BC201" s="11">
        <f>'Final Prices IND without CO2 '!BC201+BC$304*Assumptions!$C$9</f>
        <v>11.514953000728935</v>
      </c>
      <c r="BD201" s="11">
        <f>'Final Prices IND without CO2 '!BD201+BD$304*Assumptions!$C$9</f>
        <v>11.012304685372447</v>
      </c>
      <c r="BE201" s="11">
        <f>'Final Prices IND without CO2 '!BE201+BE$304*Assumptions!$C$9</f>
        <v>10.5250172494551</v>
      </c>
      <c r="BF201" s="11">
        <f>'Final Prices IND without CO2 '!BF201+BF$304*Assumptions!$C$9</f>
        <v>10.048771214433566</v>
      </c>
      <c r="BG201" s="11">
        <f>'Final Prices IND without CO2 '!BG201+BG$304*Assumptions!$C$9</f>
        <v>9.5830260992634795</v>
      </c>
      <c r="BH201" s="11">
        <f>'Final Prices IND without CO2 '!BH201+BH$304*Assumptions!$C$9</f>
        <v>9.1284980801478106</v>
      </c>
    </row>
    <row r="202" spans="1:60" x14ac:dyDescent="0.3">
      <c r="A202" s="9" t="s">
        <v>148</v>
      </c>
      <c r="B202" s="9" t="s">
        <v>119</v>
      </c>
      <c r="C202" s="9" t="s">
        <v>39</v>
      </c>
      <c r="D202" s="36" t="s">
        <v>81</v>
      </c>
      <c r="E202" s="36" t="s">
        <v>79</v>
      </c>
      <c r="F202" s="36" t="s">
        <v>90</v>
      </c>
      <c r="G202" s="36" t="s">
        <v>90</v>
      </c>
      <c r="H202" s="36" t="s">
        <v>80</v>
      </c>
      <c r="I202" s="9" t="s">
        <v>145</v>
      </c>
      <c r="J202" s="11">
        <f>'Final Prices IND without CO2 '!J202+J$304*Assumptions!$C$9</f>
        <v>7.1320961838401455</v>
      </c>
      <c r="K202" s="11">
        <f>'Final Prices IND without CO2 '!K202+K$304*Assumptions!$C$9</f>
        <v>8.2290914570170699</v>
      </c>
      <c r="L202" s="11">
        <f>'Final Prices IND without CO2 '!L202+L$304*Assumptions!$C$9</f>
        <v>7.2255895287271805</v>
      </c>
      <c r="M202" s="11">
        <f>'Final Prices IND without CO2 '!M202+M$304*Assumptions!$C$9</f>
        <v>6.9323616438356446</v>
      </c>
      <c r="N202" s="11">
        <f>'Final Prices IND without CO2 '!N202+N$304*Assumptions!$C$9</f>
        <v>8.1952409214151825</v>
      </c>
      <c r="O202" s="11">
        <f>'Final Prices IND without CO2 '!O202+O$304*Assumptions!$C$9</f>
        <v>9.5320115571701631</v>
      </c>
      <c r="P202" s="11">
        <f>'Final Prices IND without CO2 '!P202+P$304*Assumptions!$C$9</f>
        <v>15.677615974956002</v>
      </c>
      <c r="Q202" s="11">
        <f>'Final Prices IND without CO2 '!Q202+Q$304*Assumptions!$C$9</f>
        <v>8.5160798482245372</v>
      </c>
      <c r="R202" s="11">
        <f>'Final Prices IND without CO2 '!R202+R$304*Assumptions!$C$9</f>
        <v>21.457498343478019</v>
      </c>
      <c r="S202" s="11">
        <f>'Final Prices IND without CO2 '!S202+S$304*Assumptions!$C$9</f>
        <v>16.900359855489921</v>
      </c>
      <c r="T202" s="11">
        <f>'Final Prices IND without CO2 '!T202+T$304*Assumptions!$C$9</f>
        <v>21.003367117657241</v>
      </c>
      <c r="U202" s="11">
        <f>'Final Prices IND without CO2 '!U202+U$304*Assumptions!$C$9</f>
        <v>24.83084380869262</v>
      </c>
      <c r="V202" s="11">
        <f>'Final Prices IND without CO2 '!V202+V$304*Assumptions!$C$9</f>
        <v>26.972468729081317</v>
      </c>
      <c r="W202" s="11">
        <f>'Final Prices IND without CO2 '!W202+W$304*Assumptions!$C$9</f>
        <v>20.97383369512325</v>
      </c>
      <c r="X202" s="11">
        <f>'Final Prices IND without CO2 '!X202+X$304*Assumptions!$C$9</f>
        <v>19.592820938955594</v>
      </c>
      <c r="Y202" s="11">
        <f>'Final Prices IND without CO2 '!Y202+Y$304*Assumptions!$C$9</f>
        <v>15.271417436424825</v>
      </c>
      <c r="Z202" s="11">
        <f>'Final Prices IND without CO2 '!Z202+Z$304*Assumptions!$C$9</f>
        <v>27.036294326093117</v>
      </c>
      <c r="AA202" s="11">
        <f>'Final Prices IND without CO2 '!AA202+AA$304*Assumptions!$C$9</f>
        <v>28.702706757520396</v>
      </c>
      <c r="AB202" s="11">
        <f>'Final Prices IND without CO2 '!AB202+AB$304*Assumptions!$C$9</f>
        <v>28.797033245664093</v>
      </c>
      <c r="AC202" s="11">
        <f>'Final Prices IND without CO2 '!AC202+AC$304*Assumptions!$C$9</f>
        <v>27.255864641066967</v>
      </c>
      <c r="AD202" s="11">
        <f>'Final Prices IND without CO2 '!AD202+AD$304*Assumptions!$C$9</f>
        <v>24.738089480367123</v>
      </c>
      <c r="AE202" s="11">
        <f>'Final Prices IND without CO2 '!AE202+AE$304*Assumptions!$C$9</f>
        <v>23.254668703136485</v>
      </c>
      <c r="AF202" s="11">
        <f>'Final Prices IND without CO2 '!AF202+AF$304*Assumptions!$C$9</f>
        <v>22.433144481454185</v>
      </c>
      <c r="AG202" s="11">
        <f>'Final Prices IND without CO2 '!AG202+AG$304*Assumptions!$C$9</f>
        <v>21.634450514569931</v>
      </c>
      <c r="AH202" s="11">
        <f>'Final Prices IND without CO2 '!AH202+AH$304*Assumptions!$C$9</f>
        <v>20.848582838093719</v>
      </c>
      <c r="AI202" s="11">
        <f>'Final Prices IND without CO2 '!AI202+AI$304*Assumptions!$C$9</f>
        <v>20.077476519206176</v>
      </c>
      <c r="AJ202" s="11">
        <f>'Final Prices IND without CO2 '!AJ202+AJ$304*Assumptions!$C$9</f>
        <v>19.571774796389764</v>
      </c>
      <c r="AK202" s="11">
        <f>'Final Prices IND without CO2 '!AK202+AK$304*Assumptions!$C$9</f>
        <v>19.038223253294134</v>
      </c>
      <c r="AL202" s="11">
        <f>'Final Prices IND without CO2 '!AL202+AL$304*Assumptions!$C$9</f>
        <v>18.510309283316253</v>
      </c>
      <c r="AM202" s="11">
        <f>'Final Prices IND without CO2 '!AM202+AM$304*Assumptions!$C$9</f>
        <v>17.992122470739197</v>
      </c>
      <c r="AN202" s="11">
        <f>'Final Prices IND without CO2 '!AN202+AN$304*Assumptions!$C$9</f>
        <v>17.48099799847526</v>
      </c>
      <c r="AO202" s="11">
        <f>'Final Prices IND without CO2 '!AO202+AO$304*Assumptions!$C$9</f>
        <v>16.96786984396471</v>
      </c>
      <c r="AP202" s="11">
        <f>'Final Prices IND without CO2 '!AP202+AP$304*Assumptions!$C$9</f>
        <v>16.460104404940054</v>
      </c>
      <c r="AQ202" s="11">
        <f>'Final Prices IND without CO2 '!AQ202+AQ$304*Assumptions!$C$9</f>
        <v>15.95378489516361</v>
      </c>
      <c r="AR202" s="11">
        <f>'Final Prices IND without CO2 '!AR202+AR$304*Assumptions!$C$9</f>
        <v>15.443115903270085</v>
      </c>
      <c r="AS202" s="11">
        <f>'Final Prices IND without CO2 '!AS202+AS$304*Assumptions!$C$9</f>
        <v>14.93368322321337</v>
      </c>
      <c r="AT202" s="11">
        <f>'Final Prices IND without CO2 '!AT202+AT$304*Assumptions!$C$9</f>
        <v>14.424847325807496</v>
      </c>
      <c r="AU202" s="11">
        <f>'Final Prices IND without CO2 '!AU202+AU$304*Assumptions!$C$9</f>
        <v>13.916544637058692</v>
      </c>
      <c r="AV202" s="11">
        <f>'Final Prices IND without CO2 '!AV202+AV$304*Assumptions!$C$9</f>
        <v>13.408533415387065</v>
      </c>
      <c r="AW202" s="11">
        <f>'Final Prices IND without CO2 '!AW202+AW$304*Assumptions!$C$9</f>
        <v>12.898836709128824</v>
      </c>
      <c r="AX202" s="11">
        <f>'Final Prices IND without CO2 '!AX202+AX$304*Assumptions!$C$9</f>
        <v>12.389258699669719</v>
      </c>
      <c r="AY202" s="11">
        <f>'Final Prices IND without CO2 '!AY202+AY$304*Assumptions!$C$9</f>
        <v>11.915576680685367</v>
      </c>
      <c r="AZ202" s="11">
        <f>'Final Prices IND without CO2 '!AZ202+AZ$304*Assumptions!$C$9</f>
        <v>11.434778825564496</v>
      </c>
      <c r="BA202" s="11">
        <f>'Final Prices IND without CO2 '!BA202+BA$304*Assumptions!$C$9</f>
        <v>10.965759375590848</v>
      </c>
      <c r="BB202" s="11">
        <f>'Final Prices IND without CO2 '!BB202+BB$304*Assumptions!$C$9</f>
        <v>10.509943007100341</v>
      </c>
      <c r="BC202" s="11">
        <f>'Final Prices IND without CO2 '!BC202+BC$304*Assumptions!$C$9</f>
        <v>10.065445474729938</v>
      </c>
      <c r="BD202" s="11">
        <f>'Final Prices IND without CO2 '!BD202+BD$304*Assumptions!$C$9</f>
        <v>9.6260707581448752</v>
      </c>
      <c r="BE202" s="11">
        <f>'Final Prices IND without CO2 '!BE202+BE$304*Assumptions!$C$9</f>
        <v>9.2001232865020022</v>
      </c>
      <c r="BF202" s="11">
        <f>'Final Prices IND without CO2 '!BF202+BF$304*Assumptions!$C$9</f>
        <v>8.7838273191834961</v>
      </c>
      <c r="BG202" s="11">
        <f>'Final Prices IND without CO2 '!BG202+BG$304*Assumptions!$C$9</f>
        <v>8.3767104111449164</v>
      </c>
      <c r="BH202" s="11">
        <f>'Final Prices IND without CO2 '!BH202+BH$304*Assumptions!$C$9</f>
        <v>7.979398586002759</v>
      </c>
    </row>
    <row r="203" spans="1:60" x14ac:dyDescent="0.3">
      <c r="A203" s="9" t="s">
        <v>148</v>
      </c>
      <c r="B203" s="9" t="s">
        <v>119</v>
      </c>
      <c r="C203" s="9" t="s">
        <v>41</v>
      </c>
      <c r="D203" s="36" t="s">
        <v>81</v>
      </c>
      <c r="E203" s="36" t="s">
        <v>79</v>
      </c>
      <c r="F203" s="36" t="s">
        <v>90</v>
      </c>
      <c r="G203" s="36" t="s">
        <v>90</v>
      </c>
      <c r="H203" s="36" t="s">
        <v>80</v>
      </c>
      <c r="I203" s="9" t="s">
        <v>145</v>
      </c>
      <c r="J203" s="11">
        <f>'Final Prices IND without CO2 '!J203+J$304*Assumptions!$C$9</f>
        <v>10.261747893049932</v>
      </c>
      <c r="K203" s="11">
        <f>'Final Prices IND without CO2 '!K203+K$304*Assumptions!$C$9</f>
        <v>12.966731529398842</v>
      </c>
      <c r="L203" s="11">
        <f>'Final Prices IND without CO2 '!L203+L$304*Assumptions!$C$9</f>
        <v>11.564729154891317</v>
      </c>
      <c r="M203" s="11">
        <f>'Final Prices IND without CO2 '!M203+M$304*Assumptions!$C$9</f>
        <v>10.480110896675599</v>
      </c>
      <c r="N203" s="11">
        <f>'Final Prices IND without CO2 '!N203+N$304*Assumptions!$C$9</f>
        <v>11.888854761612208</v>
      </c>
      <c r="O203" s="11">
        <f>'Final Prices IND without CO2 '!O203+O$304*Assumptions!$C$9</f>
        <v>15.309434474234726</v>
      </c>
      <c r="P203" s="11">
        <f>'Final Prices IND without CO2 '!P203+P$304*Assumptions!$C$9</f>
        <v>21.948124849243541</v>
      </c>
      <c r="Q203" s="11">
        <f>'Final Prices IND without CO2 '!Q203+Q$304*Assumptions!$C$9</f>
        <v>14.191297222660987</v>
      </c>
      <c r="R203" s="11">
        <f>'Final Prices IND without CO2 '!R203+R$304*Assumptions!$C$9</f>
        <v>30.191393231034059</v>
      </c>
      <c r="S203" s="11">
        <f>'Final Prices IND without CO2 '!S203+S$304*Assumptions!$C$9</f>
        <v>26.962044387282162</v>
      </c>
      <c r="T203" s="11">
        <f>'Final Prices IND without CO2 '!T203+T$304*Assumptions!$C$9</f>
        <v>25.224824882152536</v>
      </c>
      <c r="U203" s="11">
        <f>'Final Prices IND without CO2 '!U203+U$304*Assumptions!$C$9</f>
        <v>24.62414378657931</v>
      </c>
      <c r="V203" s="11">
        <f>'Final Prices IND without CO2 '!V203+V$304*Assumptions!$C$9</f>
        <v>20.032571647480065</v>
      </c>
      <c r="W203" s="11">
        <f>'Final Prices IND without CO2 '!W203+W$304*Assumptions!$C$9</f>
        <v>16.659855672761108</v>
      </c>
      <c r="X203" s="11">
        <f>'Final Prices IND without CO2 '!X203+X$304*Assumptions!$C$9</f>
        <v>16.728345393264917</v>
      </c>
      <c r="Y203" s="11">
        <f>'Final Prices IND without CO2 '!Y203+Y$304*Assumptions!$C$9</f>
        <v>17.355990886588224</v>
      </c>
      <c r="Z203" s="11">
        <f>'Final Prices IND without CO2 '!Z203+Z$304*Assumptions!$C$9</f>
        <v>15.708207616555313</v>
      </c>
      <c r="AA203" s="11">
        <f>'Final Prices IND without CO2 '!AA203+AA$304*Assumptions!$C$9</f>
        <v>16.724919578950907</v>
      </c>
      <c r="AB203" s="11">
        <f>'Final Prices IND without CO2 '!AB203+AB$304*Assumptions!$C$9</f>
        <v>16.643161433911647</v>
      </c>
      <c r="AC203" s="11">
        <f>'Final Prices IND without CO2 '!AC203+AC$304*Assumptions!$C$9</f>
        <v>15.787191358968656</v>
      </c>
      <c r="AD203" s="11">
        <f>'Final Prices IND without CO2 '!AD203+AD$304*Assumptions!$C$9</f>
        <v>14.396259913314234</v>
      </c>
      <c r="AE203" s="11">
        <f>'Final Prices IND without CO2 '!AE203+AE$304*Assumptions!$C$9</f>
        <v>13.4155468643738</v>
      </c>
      <c r="AF203" s="11">
        <f>'Final Prices IND without CO2 '!AF203+AF$304*Assumptions!$C$9</f>
        <v>12.804881832584476</v>
      </c>
      <c r="AG203" s="11">
        <f>'Final Prices IND without CO2 '!AG203+AG$304*Assumptions!$C$9</f>
        <v>12.212511468543507</v>
      </c>
      <c r="AH203" s="11">
        <f>'Final Prices IND without CO2 '!AH203+AH$304*Assumptions!$C$9</f>
        <v>11.632574123323479</v>
      </c>
      <c r="AI203" s="11">
        <f>'Final Prices IND without CO2 '!AI203+AI$304*Assumptions!$C$9</f>
        <v>11.066112201985142</v>
      </c>
      <c r="AJ203" s="11">
        <f>'Final Prices IND without CO2 '!AJ203+AJ$304*Assumptions!$C$9</f>
        <v>10.787384344922513</v>
      </c>
      <c r="AK203" s="11">
        <f>'Final Prices IND without CO2 '!AK203+AK$304*Assumptions!$C$9</f>
        <v>10.493306489282118</v>
      </c>
      <c r="AL203" s="11">
        <f>'Final Prices IND without CO2 '!AL203+AL$304*Assumptions!$C$9</f>
        <v>10.202335897475812</v>
      </c>
      <c r="AM203" s="11">
        <f>'Final Prices IND without CO2 '!AM203+AM$304*Assumptions!$C$9</f>
        <v>9.9167266276016193</v>
      </c>
      <c r="AN203" s="11">
        <f>'Final Prices IND without CO2 '!AN203+AN$304*Assumptions!$C$9</f>
        <v>9.6350099111685328</v>
      </c>
      <c r="AO203" s="11">
        <f>'Final Prices IND without CO2 '!AO203+AO$304*Assumptions!$C$9</f>
        <v>9.3521888242466069</v>
      </c>
      <c r="AP203" s="11">
        <f>'Final Prices IND without CO2 '!AP203+AP$304*Assumptions!$C$9</f>
        <v>9.0723235077481945</v>
      </c>
      <c r="AQ203" s="11">
        <f>'Final Prices IND without CO2 '!AQ203+AQ$304*Assumptions!$C$9</f>
        <v>8.7932551447554435</v>
      </c>
      <c r="AR203" s="11">
        <f>'Final Prices IND without CO2 '!AR203+AR$304*Assumptions!$C$9</f>
        <v>8.5117894756529289</v>
      </c>
      <c r="AS203" s="11">
        <f>'Final Prices IND without CO2 '!AS203+AS$304*Assumptions!$C$9</f>
        <v>8.231005225128575</v>
      </c>
      <c r="AT203" s="11">
        <f>'Final Prices IND without CO2 '!AT203+AT$304*Assumptions!$C$9</f>
        <v>7.950549903579339</v>
      </c>
      <c r="AU203" s="11">
        <f>'Final Prices IND without CO2 '!AU203+AU$304*Assumptions!$C$9</f>
        <v>7.6703884708970911</v>
      </c>
      <c r="AV203" s="11">
        <f>'Final Prices IND without CO2 '!AV203+AV$304*Assumptions!$C$9</f>
        <v>7.3903876862612323</v>
      </c>
      <c r="AW203" s="11">
        <f>'Final Prices IND without CO2 '!AW203+AW$304*Assumptions!$C$9</f>
        <v>7.109457912290865</v>
      </c>
      <c r="AX203" s="11">
        <f>'Final Prices IND without CO2 '!AX203+AX$304*Assumptions!$C$9</f>
        <v>6.8285935604912558</v>
      </c>
      <c r="AY203" s="11">
        <f>'Final Prices IND without CO2 '!AY203+AY$304*Assumptions!$C$9</f>
        <v>6.5675140186908028</v>
      </c>
      <c r="AZ203" s="11">
        <f>'Final Prices IND without CO2 '!AZ203+AZ$304*Assumptions!$C$9</f>
        <v>6.3025124381310302</v>
      </c>
      <c r="BA203" s="11">
        <f>'Final Prices IND without CO2 '!BA203+BA$304*Assumptions!$C$9</f>
        <v>6.0440027666911575</v>
      </c>
      <c r="BB203" s="11">
        <f>'Final Prices IND without CO2 '!BB203+BB$304*Assumptions!$C$9</f>
        <v>5.792770243899156</v>
      </c>
      <c r="BC203" s="11">
        <f>'Final Prices IND without CO2 '!BC203+BC$304*Assumptions!$C$9</f>
        <v>5.5477763293496345</v>
      </c>
      <c r="BD203" s="11">
        <f>'Final Prices IND without CO2 '!BD203+BD$304*Assumptions!$C$9</f>
        <v>5.3056059595925307</v>
      </c>
      <c r="BE203" s="11">
        <f>'Final Prices IND without CO2 '!BE203+BE$304*Assumptions!$C$9</f>
        <v>5.0708362907627409</v>
      </c>
      <c r="BF203" s="11">
        <f>'Final Prices IND without CO2 '!BF203+BF$304*Assumptions!$C$9</f>
        <v>4.8413862461232338</v>
      </c>
      <c r="BG203" s="11">
        <f>'Final Prices IND without CO2 '!BG203+BG$304*Assumptions!$C$9</f>
        <v>4.6169954279160503</v>
      </c>
      <c r="BH203" s="11">
        <f>'Final Prices IND without CO2 '!BH203+BH$304*Assumptions!$C$9</f>
        <v>4.3980088818731389</v>
      </c>
    </row>
    <row r="204" spans="1:60" x14ac:dyDescent="0.3">
      <c r="A204" s="9" t="s">
        <v>148</v>
      </c>
      <c r="B204" s="9" t="s">
        <v>119</v>
      </c>
      <c r="C204" s="9" t="s">
        <v>43</v>
      </c>
      <c r="D204" s="36" t="s">
        <v>81</v>
      </c>
      <c r="E204" s="36" t="s">
        <v>79</v>
      </c>
      <c r="F204" s="36" t="s">
        <v>90</v>
      </c>
      <c r="G204" s="36" t="s">
        <v>90</v>
      </c>
      <c r="H204" s="36" t="s">
        <v>80</v>
      </c>
      <c r="I204" s="9" t="s">
        <v>145</v>
      </c>
      <c r="J204" s="11">
        <f>'Final Prices IND without CO2 '!J204+J$304*Assumptions!$C$9</f>
        <v>7.05270214180024</v>
      </c>
      <c r="K204" s="11">
        <f>'Final Prices IND without CO2 '!K204+K$304*Assumptions!$C$9</f>
        <v>7.1472055803606604</v>
      </c>
      <c r="L204" s="11">
        <f>'Final Prices IND without CO2 '!L204+L$304*Assumptions!$C$9</f>
        <v>6.5910588855084304</v>
      </c>
      <c r="M204" s="11">
        <f>'Final Prices IND without CO2 '!M204+M$304*Assumptions!$C$9</f>
        <v>6.4318458940111878</v>
      </c>
      <c r="N204" s="11">
        <f>'Final Prices IND without CO2 '!N204+N$304*Assumptions!$C$9</f>
        <v>9.5996547362725924</v>
      </c>
      <c r="O204" s="11">
        <f>'Final Prices IND without CO2 '!O204+O$304*Assumptions!$C$9</f>
        <v>10.59734278868264</v>
      </c>
      <c r="P204" s="11">
        <f>'Final Prices IND without CO2 '!P204+P$304*Assumptions!$C$9</f>
        <v>16.022109616972973</v>
      </c>
      <c r="Q204" s="11">
        <f>'Final Prices IND without CO2 '!Q204+Q$304*Assumptions!$C$9</f>
        <v>11.32900922457268</v>
      </c>
      <c r="R204" s="11">
        <f>'Final Prices IND without CO2 '!R204+R$304*Assumptions!$C$9</f>
        <v>27.480648684682116</v>
      </c>
      <c r="S204" s="11">
        <f>'Final Prices IND without CO2 '!S204+S$304*Assumptions!$C$9</f>
        <v>17.133030138320361</v>
      </c>
      <c r="T204" s="11">
        <f>'Final Prices IND without CO2 '!T204+T$304*Assumptions!$C$9</f>
        <v>17.021000116812793</v>
      </c>
      <c r="U204" s="11">
        <f>'Final Prices IND without CO2 '!U204+U$304*Assumptions!$C$9</f>
        <v>19.165996745269489</v>
      </c>
      <c r="V204" s="11">
        <f>'Final Prices IND without CO2 '!V204+V$304*Assumptions!$C$9</f>
        <v>15.292576658355566</v>
      </c>
      <c r="W204" s="11">
        <f>'Final Prices IND without CO2 '!W204+W$304*Assumptions!$C$9</f>
        <v>12.56235626429957</v>
      </c>
      <c r="X204" s="11">
        <f>'Final Prices IND without CO2 '!X204+X$304*Assumptions!$C$9</f>
        <v>12.753113380554948</v>
      </c>
      <c r="Y204" s="11">
        <f>'Final Prices IND without CO2 '!Y204+Y$304*Assumptions!$C$9</f>
        <v>13.370743841541779</v>
      </c>
      <c r="Z204" s="11">
        <f>'Final Prices IND without CO2 '!Z204+Z$304*Assumptions!$C$9</f>
        <v>11.937296207719729</v>
      </c>
      <c r="AA204" s="11">
        <f>'Final Prices IND without CO2 '!AA204+AA$304*Assumptions!$C$9</f>
        <v>12.737734851079493</v>
      </c>
      <c r="AB204" s="11">
        <f>'Final Prices IND without CO2 '!AB204+AB$304*Assumptions!$C$9</f>
        <v>12.597361375030173</v>
      </c>
      <c r="AC204" s="11">
        <f>'Final Prices IND without CO2 '!AC204+AC$304*Assumptions!$C$9</f>
        <v>11.96948126965059</v>
      </c>
      <c r="AD204" s="11">
        <f>'Final Prices IND without CO2 '!AD204+AD$304*Assumptions!$C$9</f>
        <v>10.953655340928853</v>
      </c>
      <c r="AE204" s="11">
        <f>'Final Prices IND without CO2 '!AE204+AE$304*Assumptions!$C$9</f>
        <v>10.140284435152212</v>
      </c>
      <c r="AF204" s="11">
        <f>'Final Prices IND without CO2 '!AF204+AF$304*Assumptions!$C$9</f>
        <v>9.5998105437746037</v>
      </c>
      <c r="AG204" s="11">
        <f>'Final Prices IND without CO2 '!AG204+AG$304*Assumptions!$C$9</f>
        <v>9.0761215067593835</v>
      </c>
      <c r="AH204" s="11">
        <f>'Final Prices IND without CO2 '!AH204+AH$304*Assumptions!$C$9</f>
        <v>8.5647345756975923</v>
      </c>
      <c r="AI204" s="11">
        <f>'Final Prices IND without CO2 '!AI204+AI$304*Assumptions!$C$9</f>
        <v>8.0663950048725894</v>
      </c>
      <c r="AJ204" s="11">
        <f>'Final Prices IND without CO2 '!AJ204+AJ$304*Assumptions!$C$9</f>
        <v>7.8632225669927793</v>
      </c>
      <c r="AK204" s="11">
        <f>'Final Prices IND without CO2 '!AK204+AK$304*Assumptions!$C$9</f>
        <v>7.6488610909401693</v>
      </c>
      <c r="AL204" s="11">
        <f>'Final Prices IND without CO2 '!AL204+AL$304*Assumptions!$C$9</f>
        <v>7.4367645853679445</v>
      </c>
      <c r="AM204" s="11">
        <f>'Final Prices IND without CO2 '!AM204+AM$304*Assumptions!$C$9</f>
        <v>7.2285760955164484</v>
      </c>
      <c r="AN204" s="11">
        <f>'Final Prices IND without CO2 '!AN204+AN$304*Assumptions!$C$9</f>
        <v>7.0232249954419972</v>
      </c>
      <c r="AO204" s="11">
        <f>'Final Prices IND without CO2 '!AO204+AO$304*Assumptions!$C$9</f>
        <v>6.8170688891980715</v>
      </c>
      <c r="AP204" s="11">
        <f>'Final Prices IND without CO2 '!AP204+AP$304*Assumptions!$C$9</f>
        <v>6.6130673257009196</v>
      </c>
      <c r="AQ204" s="11">
        <f>'Final Prices IND without CO2 '!AQ204+AQ$304*Assumptions!$C$9</f>
        <v>6.4096466836384911</v>
      </c>
      <c r="AR204" s="11">
        <f>'Final Prices IND without CO2 '!AR204+AR$304*Assumptions!$C$9</f>
        <v>6.2044785789011874</v>
      </c>
      <c r="AS204" s="11">
        <f>'Final Prices IND without CO2 '!AS204+AS$304*Assumptions!$C$9</f>
        <v>5.9998071789970515</v>
      </c>
      <c r="AT204" s="11">
        <f>'Final Prices IND without CO2 '!AT204+AT$304*Assumptions!$C$9</f>
        <v>5.7953755445130941</v>
      </c>
      <c r="AU204" s="11">
        <f>'Final Prices IND without CO2 '!AU204+AU$304*Assumptions!$C$9</f>
        <v>5.5911581337461369</v>
      </c>
      <c r="AV204" s="11">
        <f>'Final Prices IND without CO2 '!AV204+AV$304*Assumptions!$C$9</f>
        <v>5.3870578237798297</v>
      </c>
      <c r="AW204" s="11">
        <f>'Final Prices IND without CO2 '!AW204+AW$304*Assumptions!$C$9</f>
        <v>5.1822803478142374</v>
      </c>
      <c r="AX204" s="11">
        <f>'Final Prices IND without CO2 '!AX204+AX$304*Assumptions!$C$9</f>
        <v>4.9775505598769048</v>
      </c>
      <c r="AY204" s="11">
        <f>'Final Prices IND without CO2 '!AY204+AY$304*Assumptions!$C$9</f>
        <v>4.787242466716978</v>
      </c>
      <c r="AZ204" s="11">
        <f>'Final Prices IND without CO2 '!AZ204+AZ$304*Assumptions!$C$9</f>
        <v>4.5940754911167101</v>
      </c>
      <c r="BA204" s="11">
        <f>'Final Prices IND without CO2 '!BA204+BA$304*Assumptions!$C$9</f>
        <v>4.405640647483029</v>
      </c>
      <c r="BB204" s="11">
        <f>'Final Prices IND without CO2 '!BB204+BB$304*Assumptions!$C$9</f>
        <v>4.2225103186085935</v>
      </c>
      <c r="BC204" s="11">
        <f>'Final Prices IND without CO2 '!BC204+BC$304*Assumptions!$C$9</f>
        <v>4.0439274836910215</v>
      </c>
      <c r="BD204" s="11">
        <f>'Final Prices IND without CO2 '!BD204+BD$304*Assumptions!$C$9</f>
        <v>3.8674028086035572</v>
      </c>
      <c r="BE204" s="11">
        <f>'Final Prices IND without CO2 '!BE204+BE$304*Assumptions!$C$9</f>
        <v>3.6962727089462906</v>
      </c>
      <c r="BF204" s="11">
        <f>'Final Prices IND without CO2 '!BF204+BF$304*Assumptions!$C$9</f>
        <v>3.5290202303733826</v>
      </c>
      <c r="BG204" s="11">
        <f>'Final Prices IND without CO2 '!BG204+BG$304*Assumptions!$C$9</f>
        <v>3.3654555617627571</v>
      </c>
      <c r="BH204" s="11">
        <f>'Final Prices IND without CO2 '!BH204+BH$304*Assumptions!$C$9</f>
        <v>3.2058302164840455</v>
      </c>
    </row>
    <row r="205" spans="1:60" x14ac:dyDescent="0.3">
      <c r="A205" s="9" t="s">
        <v>148</v>
      </c>
      <c r="B205" s="9" t="s">
        <v>119</v>
      </c>
      <c r="C205" s="9" t="s">
        <v>45</v>
      </c>
      <c r="D205" s="36" t="s">
        <v>81</v>
      </c>
      <c r="E205" s="36" t="s">
        <v>79</v>
      </c>
      <c r="F205" s="36" t="s">
        <v>90</v>
      </c>
      <c r="G205" s="36" t="s">
        <v>90</v>
      </c>
      <c r="H205" s="36" t="s">
        <v>80</v>
      </c>
      <c r="I205" s="9" t="s">
        <v>145</v>
      </c>
      <c r="J205" s="11">
        <f>'Final Prices IND without CO2 '!J205+J$304*Assumptions!$C$9</f>
        <v>11.532011038354325</v>
      </c>
      <c r="K205" s="11">
        <f>'Final Prices IND without CO2 '!K205+K$304*Assumptions!$C$9</f>
        <v>13.135014889837032</v>
      </c>
      <c r="L205" s="11">
        <f>'Final Prices IND without CO2 '!L205+L$304*Assumptions!$C$9</f>
        <v>10.895089030906352</v>
      </c>
      <c r="M205" s="11">
        <f>'Final Prices IND without CO2 '!M205+M$304*Assumptions!$C$9</f>
        <v>11.508617191047168</v>
      </c>
      <c r="N205" s="11">
        <f>'Final Prices IND without CO2 '!N205+N$304*Assumptions!$C$9</f>
        <v>15.55404551462194</v>
      </c>
      <c r="O205" s="11">
        <f>'Final Prices IND without CO2 '!O205+O$304*Assumptions!$C$9</f>
        <v>15.530502829214401</v>
      </c>
      <c r="P205" s="11">
        <f>'Final Prices IND without CO2 '!P205+P$304*Assumptions!$C$9</f>
        <v>21.740775865046171</v>
      </c>
      <c r="Q205" s="11">
        <f>'Final Prices IND without CO2 '!Q205+Q$304*Assumptions!$C$9</f>
        <v>20.015769849741289</v>
      </c>
      <c r="R205" s="11">
        <f>'Final Prices IND without CO2 '!R205+R$304*Assumptions!$C$9</f>
        <v>38.113362410161507</v>
      </c>
      <c r="S205" s="11">
        <f>'Final Prices IND without CO2 '!S205+S$304*Assumptions!$C$9</f>
        <v>24.245188723632165</v>
      </c>
      <c r="T205" s="11">
        <f>'Final Prices IND without CO2 '!T205+T$304*Assumptions!$C$9</f>
        <v>26.296003935421968</v>
      </c>
      <c r="U205" s="11">
        <f>'Final Prices IND without CO2 '!U205+U$304*Assumptions!$C$9</f>
        <v>27.885239097050949</v>
      </c>
      <c r="V205" s="11">
        <f>'Final Prices IND without CO2 '!V205+V$304*Assumptions!$C$9</f>
        <v>21.473621598040111</v>
      </c>
      <c r="W205" s="11">
        <f>'Final Prices IND without CO2 '!W205+W$304*Assumptions!$C$9</f>
        <v>16.731915563593223</v>
      </c>
      <c r="X205" s="11">
        <f>'Final Prices IND without CO2 '!X205+X$304*Assumptions!$C$9</f>
        <v>15.694662044688048</v>
      </c>
      <c r="Y205" s="11">
        <f>'Final Prices IND without CO2 '!Y205+Y$304*Assumptions!$C$9</f>
        <v>15.403058060803827</v>
      </c>
      <c r="Z205" s="11">
        <f>'Final Prices IND without CO2 '!Z205+Z$304*Assumptions!$C$9</f>
        <v>13.860307953071821</v>
      </c>
      <c r="AA205" s="11">
        <f>'Final Prices IND without CO2 '!AA205+AA$304*Assumptions!$C$9</f>
        <v>14.771037209925634</v>
      </c>
      <c r="AB205" s="11">
        <f>'Final Prices IND without CO2 '!AB205+AB$304*Assumptions!$C$9</f>
        <v>14.660555173310808</v>
      </c>
      <c r="AC205" s="11">
        <f>'Final Prices IND without CO2 '!AC205+AC$304*Assumptions!$C$9</f>
        <v>13.916358442343121</v>
      </c>
      <c r="AD205" s="11">
        <f>'Final Prices IND without CO2 '!AD205+AD$304*Assumptions!$C$9</f>
        <v>12.709243926698397</v>
      </c>
      <c r="AE205" s="11">
        <f>'Final Prices IND without CO2 '!AE205+AE$304*Assumptions!$C$9</f>
        <v>11.810535320852123</v>
      </c>
      <c r="AF205" s="11">
        <f>'Final Prices IND without CO2 '!AF205+AF$304*Assumptions!$C$9</f>
        <v>11.23426679714369</v>
      </c>
      <c r="AG205" s="11">
        <f>'Final Prices IND without CO2 '!AG205+AG$304*Assumptions!$C$9</f>
        <v>10.675553071336413</v>
      </c>
      <c r="AH205" s="11">
        <f>'Final Prices IND without CO2 '!AH205+AH$304*Assumptions!$C$9</f>
        <v>10.129208211730832</v>
      </c>
      <c r="AI205" s="11">
        <f>'Final Prices IND without CO2 '!AI205+AI$304*Assumptions!$C$9</f>
        <v>9.5961290074444889</v>
      </c>
      <c r="AJ205" s="11">
        <f>'Final Prices IND without CO2 '!AJ205+AJ$304*Assumptions!$C$9</f>
        <v>9.3544263728135366</v>
      </c>
      <c r="AK205" s="11">
        <f>'Final Prices IND without CO2 '!AK205+AK$304*Assumptions!$C$9</f>
        <v>9.0994127791097217</v>
      </c>
      <c r="AL205" s="11">
        <f>'Final Prices IND without CO2 '!AL205+AL$304*Assumptions!$C$9</f>
        <v>8.8470936913053446</v>
      </c>
      <c r="AM205" s="11">
        <f>'Final Prices IND without CO2 '!AM205+AM$304*Assumptions!$C$9</f>
        <v>8.5994237463952317</v>
      </c>
      <c r="AN205" s="11">
        <f>'Final Prices IND without CO2 '!AN205+AN$304*Assumptions!$C$9</f>
        <v>8.3551292818984226</v>
      </c>
      <c r="AO205" s="11">
        <f>'Final Prices IND without CO2 '!AO205+AO$304*Assumptions!$C$9</f>
        <v>8.109877147581404</v>
      </c>
      <c r="AP205" s="11">
        <f>'Final Prices IND without CO2 '!AP205+AP$304*Assumptions!$C$9</f>
        <v>7.8671881496019447</v>
      </c>
      <c r="AQ205" s="11">
        <f>'Final Prices IND without CO2 '!AQ205+AQ$304*Assumptions!$C$9</f>
        <v>7.625190240643966</v>
      </c>
      <c r="AR205" s="11">
        <f>'Final Prices IND without CO2 '!AR205+AR$304*Assumptions!$C$9</f>
        <v>7.3811134752385072</v>
      </c>
      <c r="AS205" s="11">
        <f>'Final Prices IND without CO2 '!AS205+AS$304*Assumptions!$C$9</f>
        <v>7.1376276111780506</v>
      </c>
      <c r="AT205" s="11">
        <f>'Final Prices IND without CO2 '!AT205+AT$304*Assumptions!$C$9</f>
        <v>6.8944269823313622</v>
      </c>
      <c r="AU205" s="11">
        <f>'Final Prices IND without CO2 '!AU205+AU$304*Assumptions!$C$9</f>
        <v>6.6514812031943089</v>
      </c>
      <c r="AV205" s="11">
        <f>'Final Prices IND without CO2 '!AV205+AV$304*Assumptions!$C$9</f>
        <v>6.4086747321855135</v>
      </c>
      <c r="AW205" s="11">
        <f>'Final Prices IND without CO2 '!AW205+AW$304*Assumptions!$C$9</f>
        <v>6.1650626754987705</v>
      </c>
      <c r="AX205" s="11">
        <f>'Final Prices IND without CO2 '!AX205+AX$304*Assumptions!$C$9</f>
        <v>5.9215073505330764</v>
      </c>
      <c r="AY205" s="11">
        <f>'Final Prices IND without CO2 '!AY205+AY$304*Assumptions!$C$9</f>
        <v>5.695108691402166</v>
      </c>
      <c r="AZ205" s="11">
        <f>'Final Prices IND without CO2 '!AZ205+AZ$304*Assumptions!$C$9</f>
        <v>5.4653089832650945</v>
      </c>
      <c r="BA205" s="11">
        <f>'Final Prices IND without CO2 '!BA205+BA$304*Assumptions!$C$9</f>
        <v>5.24113882200791</v>
      </c>
      <c r="BB205" s="11">
        <f>'Final Prices IND without CO2 '!BB205+BB$304*Assumptions!$C$9</f>
        <v>5.0232791387177569</v>
      </c>
      <c r="BC205" s="11">
        <f>'Final Prices IND without CO2 '!BC205+BC$304*Assumptions!$C$9</f>
        <v>4.8108293490224838</v>
      </c>
      <c r="BD205" s="11">
        <f>'Final Prices IND without CO2 '!BD205+BD$304*Assumptions!$C$9</f>
        <v>4.600828034418714</v>
      </c>
      <c r="BE205" s="11">
        <f>'Final Prices IND without CO2 '!BE205+BE$304*Assumptions!$C$9</f>
        <v>4.3972443378137269</v>
      </c>
      <c r="BF205" s="11">
        <f>'Final Prices IND without CO2 '!BF205+BF$304*Assumptions!$C$9</f>
        <v>4.1982736253416784</v>
      </c>
      <c r="BG205" s="11">
        <f>'Final Prices IND without CO2 '!BG205+BG$304*Assumptions!$C$9</f>
        <v>4.0036900895615259</v>
      </c>
      <c r="BH205" s="11">
        <f>'Final Prices IND without CO2 '!BH205+BH$304*Assumptions!$C$9</f>
        <v>3.8137929415509095</v>
      </c>
    </row>
    <row r="206" spans="1:60" x14ac:dyDescent="0.3">
      <c r="A206" s="9" t="s">
        <v>148</v>
      </c>
      <c r="B206" s="9" t="s">
        <v>119</v>
      </c>
      <c r="C206" s="9" t="s">
        <v>47</v>
      </c>
      <c r="D206" s="36" t="s">
        <v>81</v>
      </c>
      <c r="E206" s="36" t="s">
        <v>79</v>
      </c>
      <c r="F206" s="36" t="s">
        <v>90</v>
      </c>
      <c r="G206" s="36" t="s">
        <v>90</v>
      </c>
      <c r="H206" s="36" t="s">
        <v>80</v>
      </c>
      <c r="I206" s="9" t="s">
        <v>145</v>
      </c>
      <c r="J206" s="11">
        <f>'Final Prices IND without CO2 '!J206+J$304*Assumptions!$C$9</f>
        <v>9.7156609027470733</v>
      </c>
      <c r="K206" s="11">
        <f>'Final Prices IND without CO2 '!K206+K$304*Assumptions!$C$9</f>
        <v>10.802187790720637</v>
      </c>
      <c r="L206" s="11">
        <f>'Final Prices IND without CO2 '!L206+L$304*Assumptions!$C$9</f>
        <v>9.9799535931142582</v>
      </c>
      <c r="M206" s="11">
        <f>'Final Prices IND without CO2 '!M206+M$304*Assumptions!$C$9</f>
        <v>9.8356944531142556</v>
      </c>
      <c r="N206" s="11">
        <f>'Final Prices IND without CO2 '!N206+N$304*Assumptions!$C$9</f>
        <v>11.226936708482373</v>
      </c>
      <c r="O206" s="11">
        <f>'Final Prices IND without CO2 '!O206+O$304*Assumptions!$C$9</f>
        <v>12.679290136831014</v>
      </c>
      <c r="P206" s="11">
        <f>'Final Prices IND without CO2 '!P206+P$304*Assumptions!$C$9</f>
        <v>18.180586014265003</v>
      </c>
      <c r="Q206" s="11">
        <f>'Final Prices IND without CO2 '!Q206+Q$304*Assumptions!$C$9</f>
        <v>12.693898380990746</v>
      </c>
      <c r="R206" s="11">
        <f>'Final Prices IND without CO2 '!R206+R$304*Assumptions!$C$9</f>
        <v>22.817778634444714</v>
      </c>
      <c r="S206" s="11">
        <f>'Final Prices IND without CO2 '!S206+S$304*Assumptions!$C$9</f>
        <v>19.458555415335649</v>
      </c>
      <c r="T206" s="11">
        <f>'Final Prices IND without CO2 '!T206+T$304*Assumptions!$C$9</f>
        <v>22.147667198206367</v>
      </c>
      <c r="U206" s="11">
        <f>'Final Prices IND without CO2 '!U206+U$304*Assumptions!$C$9</f>
        <v>24.656231529985273</v>
      </c>
      <c r="V206" s="11">
        <f>'Final Prices IND without CO2 '!V206+V$304*Assumptions!$C$9</f>
        <v>22.193717838054695</v>
      </c>
      <c r="W206" s="11">
        <f>'Final Prices IND without CO2 '!W206+W$304*Assumptions!$C$9</f>
        <v>22.195359490240186</v>
      </c>
      <c r="X206" s="11">
        <f>'Final Prices IND without CO2 '!X206+X$304*Assumptions!$C$9</f>
        <v>22.306181791407866</v>
      </c>
      <c r="Y206" s="11">
        <f>'Final Prices IND without CO2 '!Y206+Y$304*Assumptions!$C$9</f>
        <v>20.176768719914207</v>
      </c>
      <c r="Z206" s="11">
        <f>'Final Prices IND without CO2 '!Z206+Z$304*Assumptions!$C$9</f>
        <v>16.789126582031045</v>
      </c>
      <c r="AA206" s="11">
        <f>'Final Prices IND without CO2 '!AA206+AA$304*Assumptions!$C$9</f>
        <v>18.100449208472774</v>
      </c>
      <c r="AB206" s="11">
        <f>'Final Prices IND without CO2 '!AB206+AB$304*Assumptions!$C$9</f>
        <v>18.038912630792801</v>
      </c>
      <c r="AC206" s="11">
        <f>'Final Prices IND without CO2 '!AC206+AC$304*Assumptions!$C$9</f>
        <v>17.104254325244877</v>
      </c>
      <c r="AD206" s="11">
        <f>'Final Prices IND without CO2 '!AD206+AD$304*Assumptions!$C$9</f>
        <v>15.583916095617976</v>
      </c>
      <c r="AE206" s="11">
        <f>'Final Prices IND without CO2 '!AE206+AE$304*Assumptions!$C$9</f>
        <v>14.545472068079924</v>
      </c>
      <c r="AF206" s="11">
        <f>'Final Prices IND without CO2 '!AF206+AF$304*Assumptions!$C$9</f>
        <v>13.910591957242135</v>
      </c>
      <c r="AG206" s="11">
        <f>'Final Prices IND without CO2 '!AG206+AG$304*Assumptions!$C$9</f>
        <v>13.294527381177728</v>
      </c>
      <c r="AH206" s="11">
        <f>'Final Prices IND without CO2 '!AH206+AH$304*Assumptions!$C$9</f>
        <v>12.690940987261381</v>
      </c>
      <c r="AI206" s="11">
        <f>'Final Prices IND without CO2 '!AI206+AI$304*Assumptions!$C$9</f>
        <v>12.100977693912675</v>
      </c>
      <c r="AJ206" s="11">
        <f>'Final Prices IND without CO2 '!AJ206+AJ$304*Assumptions!$C$9</f>
        <v>11.796184147685853</v>
      </c>
      <c r="AK206" s="11">
        <f>'Final Prices IND without CO2 '!AK206+AK$304*Assumptions!$C$9</f>
        <v>11.474605122783167</v>
      </c>
      <c r="AL206" s="11">
        <f>'Final Prices IND without CO2 '!AL206+AL$304*Assumptions!$C$9</f>
        <v>11.15642394254888</v>
      </c>
      <c r="AM206" s="11">
        <f>'Final Prices IND without CO2 '!AM206+AM$304*Assumptions!$C$9</f>
        <v>10.844105456992381</v>
      </c>
      <c r="AN206" s="11">
        <f>'Final Prices IND without CO2 '!AN206+AN$304*Assumptions!$C$9</f>
        <v>10.536043543346903</v>
      </c>
      <c r="AO206" s="11">
        <f>'Final Prices IND without CO2 '!AO206+AO$304*Assumptions!$C$9</f>
        <v>10.226773982209034</v>
      </c>
      <c r="AP206" s="11">
        <f>'Final Prices IND without CO2 '!AP206+AP$304*Assumptions!$C$9</f>
        <v>9.9207366051761525</v>
      </c>
      <c r="AQ206" s="11">
        <f>'Final Prices IND without CO2 '!AQ206+AQ$304*Assumptions!$C$9</f>
        <v>9.615570710053003</v>
      </c>
      <c r="AR206" s="11">
        <f>'Final Prices IND without CO2 '!AR206+AR$304*Assumptions!$C$9</f>
        <v>9.30778332083778</v>
      </c>
      <c r="AS206" s="11">
        <f>'Final Prices IND without CO2 '!AS206+AS$304*Assumptions!$C$9</f>
        <v>9.0007410741680172</v>
      </c>
      <c r="AT206" s="11">
        <f>'Final Prices IND without CO2 '!AT206+AT$304*Assumptions!$C$9</f>
        <v>8.6940585168017908</v>
      </c>
      <c r="AU206" s="11">
        <f>'Final Prices IND without CO2 '!AU206+AU$304*Assumptions!$C$9</f>
        <v>8.3876973317982326</v>
      </c>
      <c r="AV206" s="11">
        <f>'Final Prices IND without CO2 '!AV206+AV$304*Assumptions!$C$9</f>
        <v>8.0815118181045662</v>
      </c>
      <c r="AW206" s="11">
        <f>'Final Prices IND without CO2 '!AW206+AW$304*Assumptions!$C$9</f>
        <v>7.7743104391269062</v>
      </c>
      <c r="AX206" s="11">
        <f>'Final Prices IND without CO2 '!AX206+AX$304*Assumptions!$C$9</f>
        <v>7.4671806003807735</v>
      </c>
      <c r="AY206" s="11">
        <f>'Final Prices IND without CO2 '!AY206+AY$304*Assumptions!$C$9</f>
        <v>7.1816857803393255</v>
      </c>
      <c r="AZ206" s="11">
        <f>'Final Prices IND without CO2 '!AZ206+AZ$304*Assumptions!$C$9</f>
        <v>6.8919021457011231</v>
      </c>
      <c r="BA206" s="11">
        <f>'Final Prices IND without CO2 '!BA206+BA$304*Assumptions!$C$9</f>
        <v>6.6092175216293167</v>
      </c>
      <c r="BB206" s="11">
        <f>'Final Prices IND without CO2 '!BB206+BB$304*Assumptions!$C$9</f>
        <v>6.3344905806042613</v>
      </c>
      <c r="BC206" s="11">
        <f>'Final Prices IND without CO2 '!BC206+BC$304*Assumptions!$C$9</f>
        <v>6.0665856614244005</v>
      </c>
      <c r="BD206" s="11">
        <f>'Final Prices IND without CO2 '!BD206+BD$304*Assumptions!$C$9</f>
        <v>5.8017683354233505</v>
      </c>
      <c r="BE206" s="11">
        <f>'Final Prices IND without CO2 '!BE206+BE$304*Assumptions!$C$9</f>
        <v>5.5450437989409789</v>
      </c>
      <c r="BF206" s="11">
        <f>'Final Prices IND without CO2 '!BF206+BF$304*Assumptions!$C$9</f>
        <v>5.2941363599623772</v>
      </c>
      <c r="BG206" s="11">
        <f>'Final Prices IND without CO2 '!BG206+BG$304*Assumptions!$C$9</f>
        <v>5.0487612692094714</v>
      </c>
      <c r="BH206" s="11">
        <f>'Final Prices IND without CO2 '!BH206+BH$304*Assumptions!$C$9</f>
        <v>4.8092958399273718</v>
      </c>
    </row>
    <row r="207" spans="1:60" x14ac:dyDescent="0.3">
      <c r="A207" s="9" t="s">
        <v>148</v>
      </c>
      <c r="B207" s="9" t="s">
        <v>119</v>
      </c>
      <c r="C207" s="9" t="s">
        <v>49</v>
      </c>
      <c r="D207" s="36" t="s">
        <v>81</v>
      </c>
      <c r="E207" s="36" t="s">
        <v>79</v>
      </c>
      <c r="F207" s="36" t="s">
        <v>90</v>
      </c>
      <c r="G207" s="36" t="s">
        <v>90</v>
      </c>
      <c r="H207" s="36" t="s">
        <v>80</v>
      </c>
      <c r="I207" s="9" t="s">
        <v>145</v>
      </c>
      <c r="J207" s="11">
        <f>'Final Prices IND without CO2 '!J207+J$304*Assumptions!$C$9</f>
        <v>13.294332943522781</v>
      </c>
      <c r="K207" s="11">
        <f>'Final Prices IND without CO2 '!K207+K$304*Assumptions!$C$9</f>
        <v>17.17133782374135</v>
      </c>
      <c r="L207" s="11">
        <f>'Final Prices IND without CO2 '!L207+L$304*Assumptions!$C$9</f>
        <v>12.23912334290614</v>
      </c>
      <c r="M207" s="11">
        <f>'Final Prices IND without CO2 '!M207+M$304*Assumptions!$C$9</f>
        <v>16.172038817774226</v>
      </c>
      <c r="N207" s="11">
        <f>'Final Prices IND without CO2 '!N207+N$304*Assumptions!$C$9</f>
        <v>16.311683976662373</v>
      </c>
      <c r="O207" s="11">
        <f>'Final Prices IND without CO2 '!O207+O$304*Assumptions!$C$9</f>
        <v>17.758512884932117</v>
      </c>
      <c r="P207" s="11">
        <f>'Final Prices IND without CO2 '!P207+P$304*Assumptions!$C$9</f>
        <v>22.293262893665471</v>
      </c>
      <c r="Q207" s="11">
        <f>'Final Prices IND without CO2 '!Q207+Q$304*Assumptions!$C$9</f>
        <v>19.172251803780238</v>
      </c>
      <c r="R207" s="11">
        <f>'Final Prices IND without CO2 '!R207+R$304*Assumptions!$C$9</f>
        <v>33.656799477418794</v>
      </c>
      <c r="S207" s="11">
        <f>'Final Prices IND without CO2 '!S207+S$304*Assumptions!$C$9</f>
        <v>25.343692701095321</v>
      </c>
      <c r="T207" s="11">
        <f>'Final Prices IND without CO2 '!T207+T$304*Assumptions!$C$9</f>
        <v>25.964777875794603</v>
      </c>
      <c r="U207" s="11">
        <f>'Final Prices IND without CO2 '!U207+U$304*Assumptions!$C$9</f>
        <v>27.522139410758605</v>
      </c>
      <c r="V207" s="11">
        <f>'Final Prices IND without CO2 '!V207+V$304*Assumptions!$C$9</f>
        <v>21.179883532260771</v>
      </c>
      <c r="W207" s="11">
        <f>'Final Prices IND without CO2 '!W207+W$304*Assumptions!$C$9</f>
        <v>16.49620752636261</v>
      </c>
      <c r="X207" s="11">
        <f>'Final Prices IND without CO2 '!X207+X$304*Assumptions!$C$9</f>
        <v>15.483114537135188</v>
      </c>
      <c r="Y207" s="11">
        <f>'Final Prices IND without CO2 '!Y207+Y$304*Assumptions!$C$9</f>
        <v>15.205203386089076</v>
      </c>
      <c r="Z207" s="11">
        <f>'Final Prices IND without CO2 '!Z207+Z$304*Assumptions!$C$9</f>
        <v>13.673094352072937</v>
      </c>
      <c r="AA207" s="11">
        <f>'Final Prices IND without CO2 '!AA207+AA$304*Assumptions!$C$9</f>
        <v>14.573086335502131</v>
      </c>
      <c r="AB207" s="11">
        <f>'Final Prices IND without CO2 '!AB207+AB$304*Assumptions!$C$9</f>
        <v>14.459694236570163</v>
      </c>
      <c r="AC207" s="11">
        <f>'Final Prices IND without CO2 '!AC207+AC$304*Assumptions!$C$9</f>
        <v>13.726821437650745</v>
      </c>
      <c r="AD207" s="11">
        <f>'Final Prices IND without CO2 '!AD207+AD$304*Assumptions!$C$9</f>
        <v>12.538329702274732</v>
      </c>
      <c r="AE207" s="11">
        <f>'Final Prices IND without CO2 '!AE207+AE$304*Assumptions!$C$9</f>
        <v>11.647929094634717</v>
      </c>
      <c r="AF207" s="11">
        <f>'Final Prices IND without CO2 '!AF207+AF$304*Assumptions!$C$9</f>
        <v>11.075145334881199</v>
      </c>
      <c r="AG207" s="11">
        <f>'Final Prices IND without CO2 '!AG207+AG$304*Assumptions!$C$9</f>
        <v>10.519841415659075</v>
      </c>
      <c r="AH207" s="11">
        <f>'Final Prices IND without CO2 '!AH207+AH$304*Assumptions!$C$9</f>
        <v>9.9768998632365946</v>
      </c>
      <c r="AI207" s="11">
        <f>'Final Prices IND without CO2 '!AI207+AI$304*Assumptions!$C$9</f>
        <v>9.4472027141526684</v>
      </c>
      <c r="AJ207" s="11">
        <f>'Final Prices IND without CO2 '!AJ207+AJ$304*Assumptions!$C$9</f>
        <v>9.2092511626330964</v>
      </c>
      <c r="AK207" s="11">
        <f>'Final Prices IND without CO2 '!AK207+AK$304*Assumptions!$C$9</f>
        <v>8.9581952303175214</v>
      </c>
      <c r="AL207" s="11">
        <f>'Final Prices IND without CO2 '!AL207+AL$304*Assumptions!$C$9</f>
        <v>8.7097919867503695</v>
      </c>
      <c r="AM207" s="11">
        <f>'Final Prices IND without CO2 '!AM207+AM$304*Assumptions!$C$9</f>
        <v>8.4659657341068613</v>
      </c>
      <c r="AN207" s="11">
        <f>'Final Prices IND without CO2 '!AN207+AN$304*Assumptions!$C$9</f>
        <v>8.2254625764006342</v>
      </c>
      <c r="AO207" s="11">
        <f>'Final Prices IND without CO2 '!AO207+AO$304*Assumptions!$C$9</f>
        <v>7.9840166113480553</v>
      </c>
      <c r="AP207" s="11">
        <f>'Final Prices IND without CO2 '!AP207+AP$304*Assumptions!$C$9</f>
        <v>7.7450940042605634</v>
      </c>
      <c r="AQ207" s="11">
        <f>'Final Prices IND without CO2 '!AQ207+AQ$304*Assumptions!$C$9</f>
        <v>7.5068517608983187</v>
      </c>
      <c r="AR207" s="11">
        <f>'Final Prices IND without CO2 '!AR207+AR$304*Assumptions!$C$9</f>
        <v>7.2665629237212421</v>
      </c>
      <c r="AS207" s="11">
        <f>'Final Prices IND without CO2 '!AS207+AS$304*Assumptions!$C$9</f>
        <v>7.0268558174469042</v>
      </c>
      <c r="AT207" s="11">
        <f>'Final Prices IND without CO2 '!AT207+AT$304*Assumptions!$C$9</f>
        <v>6.7874295197031307</v>
      </c>
      <c r="AU207" s="11">
        <f>'Final Prices IND without CO2 '!AU207+AU$304*Assumptions!$C$9</f>
        <v>6.5482541165509884</v>
      </c>
      <c r="AV207" s="11">
        <f>'Final Prices IND without CO2 '!AV207+AV$304*Assumptions!$C$9</f>
        <v>6.3092158595466685</v>
      </c>
      <c r="AW207" s="11">
        <f>'Final Prices IND without CO2 '!AW207+AW$304*Assumptions!$C$9</f>
        <v>6.0693845190815816</v>
      </c>
      <c r="AX207" s="11">
        <f>'Final Prices IND without CO2 '!AX207+AX$304*Assumptions!$C$9</f>
        <v>5.8296090298945114</v>
      </c>
      <c r="AY207" s="11">
        <f>'Final Prices IND without CO2 '!AY207+AY$304*Assumptions!$C$9</f>
        <v>5.606723945152237</v>
      </c>
      <c r="AZ207" s="11">
        <f>'Final Prices IND without CO2 '!AZ207+AZ$304*Assumptions!$C$9</f>
        <v>5.3804905936893874</v>
      </c>
      <c r="BA207" s="11">
        <f>'Final Prices IND without CO2 '!BA207+BA$304*Assumptions!$C$9</f>
        <v>5.1597994218410328</v>
      </c>
      <c r="BB207" s="11">
        <f>'Final Prices IND without CO2 '!BB207+BB$304*Assumptions!$C$9</f>
        <v>4.9453207930432654</v>
      </c>
      <c r="BC207" s="11">
        <f>'Final Prices IND without CO2 '!BC207+BC$304*Assumptions!$C$9</f>
        <v>4.7361680994651243</v>
      </c>
      <c r="BD207" s="11">
        <f>'Final Prices IND without CO2 '!BD207+BD$304*Assumptions!$C$9</f>
        <v>4.529425882081294</v>
      </c>
      <c r="BE207" s="11">
        <f>'Final Prices IND without CO2 '!BE207+BE$304*Assumptions!$C$9</f>
        <v>4.3290016850293567</v>
      </c>
      <c r="BF207" s="11">
        <f>'Final Prices IND without CO2 '!BF207+BF$304*Assumptions!$C$9</f>
        <v>4.1331188813025017</v>
      </c>
      <c r="BG207" s="11">
        <f>'Final Prices IND without CO2 '!BG207+BG$304*Assumptions!$C$9</f>
        <v>3.9415551678587177</v>
      </c>
      <c r="BH207" s="11">
        <f>'Final Prices IND without CO2 '!BH207+BH$304*Assumptions!$C$9</f>
        <v>3.7546051121952311</v>
      </c>
    </row>
    <row r="208" spans="1:60" x14ac:dyDescent="0.3">
      <c r="A208" s="9" t="s">
        <v>148</v>
      </c>
      <c r="B208" s="9" t="s">
        <v>119</v>
      </c>
      <c r="C208" s="9" t="s">
        <v>97</v>
      </c>
      <c r="D208" s="36" t="s">
        <v>81</v>
      </c>
      <c r="E208" s="36" t="s">
        <v>79</v>
      </c>
      <c r="F208" s="36" t="s">
        <v>90</v>
      </c>
      <c r="G208" s="36" t="s">
        <v>90</v>
      </c>
      <c r="H208" s="36" t="s">
        <v>80</v>
      </c>
      <c r="I208" s="9" t="s">
        <v>145</v>
      </c>
      <c r="J208" s="11">
        <f>'Final Prices IND without CO2 '!J208+J$304*Assumptions!$C$9</f>
        <v>13.552069642147899</v>
      </c>
      <c r="K208" s="11">
        <f>'Final Prices IND without CO2 '!K208+K$304*Assumptions!$C$9</f>
        <v>16.181829733523184</v>
      </c>
      <c r="L208" s="11">
        <f>'Final Prices IND without CO2 '!L208+L$304*Assumptions!$C$9</f>
        <v>11.16487794237662</v>
      </c>
      <c r="M208" s="11">
        <f>'Final Prices IND without CO2 '!M208+M$304*Assumptions!$C$9</f>
        <v>14.170636832817467</v>
      </c>
      <c r="N208" s="11">
        <f>'Final Prices IND without CO2 '!N208+N$304*Assumptions!$C$9</f>
        <v>16.892540530542544</v>
      </c>
      <c r="O208" s="11">
        <f>'Final Prices IND without CO2 '!O208+O$304*Assumptions!$C$9</f>
        <v>18.218578777317987</v>
      </c>
      <c r="P208" s="11">
        <f>'Final Prices IND without CO2 '!P208+P$304*Assumptions!$C$9</f>
        <v>22.724762441022495</v>
      </c>
      <c r="Q208" s="11">
        <f>'Final Prices IND without CO2 '!Q208+Q$304*Assumptions!$C$9</f>
        <v>19.464783586446206</v>
      </c>
      <c r="R208" s="11">
        <f>'Final Prices IND without CO2 '!R208+R$304*Assumptions!$C$9</f>
        <v>35.627115870967472</v>
      </c>
      <c r="S208" s="11">
        <f>'Final Prices IND without CO2 '!S208+S$304*Assumptions!$C$9</f>
        <v>26.319802783350472</v>
      </c>
      <c r="T208" s="11">
        <f>'Final Prices IND without CO2 '!T208+T$304*Assumptions!$C$9</f>
        <v>25.278804849162292</v>
      </c>
      <c r="U208" s="11">
        <f>'Final Prices IND without CO2 '!U208+U$304*Assumptions!$C$9</f>
        <v>26.770155732133141</v>
      </c>
      <c r="V208" s="11">
        <f>'Final Prices IND without CO2 '!V208+V$304*Assumptions!$C$9</f>
        <v>20.571548577437273</v>
      </c>
      <c r="W208" s="11">
        <f>'Final Prices IND without CO2 '!W208+W$304*Assumptions!$C$9</f>
        <v>16.008053436426113</v>
      </c>
      <c r="X208" s="11">
        <f>'Final Prices IND without CO2 '!X208+X$304*Assumptions!$C$9</f>
        <v>15.044997185511894</v>
      </c>
      <c r="Y208" s="11">
        <f>'Final Prices IND without CO2 '!Y208+Y$304*Assumptions!$C$9</f>
        <v>14.79544405072723</v>
      </c>
      <c r="Z208" s="11">
        <f>'Final Prices IND without CO2 '!Z208+Z$304*Assumptions!$C$9</f>
        <v>13.285372804292486</v>
      </c>
      <c r="AA208" s="11">
        <f>'Final Prices IND without CO2 '!AA208+AA$304*Assumptions!$C$9</f>
        <v>14.163127769423211</v>
      </c>
      <c r="AB208" s="11">
        <f>'Final Prices IND without CO2 '!AB208+AB$304*Assumptions!$C$9</f>
        <v>14.043708897544619</v>
      </c>
      <c r="AC208" s="11">
        <f>'Final Prices IND without CO2 '!AC208+AC$304*Assumptions!$C$9</f>
        <v>13.334288093764918</v>
      </c>
      <c r="AD208" s="11">
        <f>'Final Prices IND without CO2 '!AD208+AD$304*Assumptions!$C$9</f>
        <v>12.184364353188611</v>
      </c>
      <c r="AE208" s="11">
        <f>'Final Prices IND without CO2 '!AE208+AE$304*Assumptions!$C$9</f>
        <v>11.311169706580813</v>
      </c>
      <c r="AF208" s="11">
        <f>'Final Prices IND without CO2 '!AF208+AF$304*Assumptions!$C$9</f>
        <v>10.74560293355818</v>
      </c>
      <c r="AG208" s="11">
        <f>'Final Prices IND without CO2 '!AG208+AG$304*Assumptions!$C$9</f>
        <v>10.197360763481273</v>
      </c>
      <c r="AH208" s="11">
        <f>'Final Prices IND without CO2 '!AH208+AH$304*Assumptions!$C$9</f>
        <v>9.6614674998666779</v>
      </c>
      <c r="AI208" s="11">
        <f>'Final Prices IND without CO2 '!AI208+AI$304*Assumptions!$C$9</f>
        <v>9.1387746264911627</v>
      </c>
      <c r="AJ208" s="11">
        <f>'Final Prices IND without CO2 '!AJ208+AJ$304*Assumptions!$C$9</f>
        <v>8.90859161177681</v>
      </c>
      <c r="AK208" s="11">
        <f>'Final Prices IND without CO2 '!AK208+AK$304*Assumptions!$C$9</f>
        <v>8.6657320422834463</v>
      </c>
      <c r="AL208" s="11">
        <f>'Final Prices IND without CO2 '!AL208+AL$304*Assumptions!$C$9</f>
        <v>8.425438557731793</v>
      </c>
      <c r="AM208" s="11">
        <f>'Final Prices IND without CO2 '!AM208+AM$304*Assumptions!$C$9</f>
        <v>8.1895726365324109</v>
      </c>
      <c r="AN208" s="11">
        <f>'Final Prices IND without CO2 '!AN208+AN$304*Assumptions!$C$9</f>
        <v>7.9569213193394353</v>
      </c>
      <c r="AO208" s="11">
        <f>'Final Prices IND without CO2 '!AO208+AO$304*Assumptions!$C$9</f>
        <v>7.7233579751565449</v>
      </c>
      <c r="AP208" s="11">
        <f>'Final Prices IND without CO2 '!AP208+AP$304*Assumptions!$C$9</f>
        <v>7.4922356074661289</v>
      </c>
      <c r="AQ208" s="11">
        <f>'Final Prices IND without CO2 '!AQ208+AQ$304*Assumptions!$C$9</f>
        <v>7.2617713912875628</v>
      </c>
      <c r="AR208" s="11">
        <f>'Final Prices IND without CO2 '!AR208+AR$304*Assumptions!$C$9</f>
        <v>7.0293273975820787</v>
      </c>
      <c r="AS208" s="11">
        <f>'Final Prices IND without CO2 '!AS208+AS$304*Assumptions!$C$9</f>
        <v>6.7974461426866162</v>
      </c>
      <c r="AT208" s="11">
        <f>'Final Prices IND without CO2 '!AT208+AT$304*Assumptions!$C$9</f>
        <v>6.5658365286092533</v>
      </c>
      <c r="AU208" s="11">
        <f>'Final Prices IND without CO2 '!AU208+AU$304*Assumptions!$C$9</f>
        <v>6.3344696180280788</v>
      </c>
      <c r="AV208" s="11">
        <f>'Final Prices IND without CO2 '!AV208+AV$304*Assumptions!$C$9</f>
        <v>6.1032353761080689</v>
      </c>
      <c r="AW208" s="11">
        <f>'Final Prices IND without CO2 '!AW208+AW$304*Assumptions!$C$9</f>
        <v>5.8712339429646621</v>
      </c>
      <c r="AX208" s="11">
        <f>'Final Prices IND without CO2 '!AX208+AX$304*Assumptions!$C$9</f>
        <v>5.6392865376914978</v>
      </c>
      <c r="AY208" s="11">
        <f>'Final Prices IND without CO2 '!AY208+AY$304*Assumptions!$C$9</f>
        <v>5.4236781064238393</v>
      </c>
      <c r="AZ208" s="11">
        <f>'Final Prices IND without CO2 '!AZ208+AZ$304*Assumptions!$C$9</f>
        <v>5.2048307211637059</v>
      </c>
      <c r="BA208" s="11">
        <f>'Final Prices IND without CO2 '!BA208+BA$304*Assumptions!$C$9</f>
        <v>4.9913445768940434</v>
      </c>
      <c r="BB208" s="11">
        <f>'Final Prices IND without CO2 '!BB208+BB$304*Assumptions!$C$9</f>
        <v>4.7838681513225554</v>
      </c>
      <c r="BC208" s="11">
        <f>'Final Prices IND without CO2 '!BC208+BC$304*Assumptions!$C$9</f>
        <v>4.5815437821978442</v>
      </c>
      <c r="BD208" s="11">
        <f>'Final Prices IND without CO2 '!BD208+BD$304*Assumptions!$C$9</f>
        <v>4.3815511931088604</v>
      </c>
      <c r="BE208" s="11">
        <f>'Final Prices IND without CO2 '!BE208+BE$304*Assumptions!$C$9</f>
        <v>4.1876703564238191</v>
      </c>
      <c r="BF208" s="11">
        <f>'Final Prices IND without CO2 '!BF208+BF$304*Assumptions!$C$9</f>
        <v>3.9981826476671127</v>
      </c>
      <c r="BG208" s="11">
        <f>'Final Prices IND without CO2 '!BG208+BG$304*Assumptions!$C$9</f>
        <v>3.8128730214479303</v>
      </c>
      <c r="BH208" s="11">
        <f>'Final Prices IND without CO2 '!BH208+BH$304*Assumptions!$C$9</f>
        <v>3.6320264283543873</v>
      </c>
    </row>
    <row r="209" spans="1:60" x14ac:dyDescent="0.3">
      <c r="A209" s="9" t="s">
        <v>148</v>
      </c>
      <c r="B209" s="9" t="s">
        <v>118</v>
      </c>
      <c r="C209" s="9" t="s">
        <v>5</v>
      </c>
      <c r="D209" s="36" t="s">
        <v>82</v>
      </c>
      <c r="E209" s="36" t="s">
        <v>79</v>
      </c>
      <c r="F209" s="36" t="s">
        <v>90</v>
      </c>
      <c r="G209" s="36" t="s">
        <v>90</v>
      </c>
      <c r="H209" s="36" t="s">
        <v>80</v>
      </c>
      <c r="I209" s="9" t="s">
        <v>145</v>
      </c>
      <c r="J209" s="11">
        <f>'Final Prices IND without CO2 '!J209+J$302*Assumptions!$C$11</f>
        <v>39.419481965248181</v>
      </c>
      <c r="K209" s="11">
        <f>'Final Prices IND without CO2 '!K209+K$302*Assumptions!$C$11</f>
        <v>40.501517444663151</v>
      </c>
      <c r="L209" s="11">
        <f>'Final Prices IND without CO2 '!L209+L$302*Assumptions!$C$11</f>
        <v>45.372279300405204</v>
      </c>
      <c r="M209" s="11">
        <f>'Final Prices IND without CO2 '!M209+M$302*Assumptions!$C$11</f>
        <v>38.811434549274388</v>
      </c>
      <c r="N209" s="11">
        <f>'Final Prices IND without CO2 '!N209+N$302*Assumptions!$C$11</f>
        <v>42.99711213932121</v>
      </c>
      <c r="O209" s="11">
        <f>'Final Prices IND without CO2 '!O209+O$302*Assumptions!$C$11</f>
        <v>44.879633943321984</v>
      </c>
      <c r="P209" s="11">
        <f>'Final Prices IND without CO2 '!P209+P$302*Assumptions!$C$11</f>
        <v>59.848685703022433</v>
      </c>
      <c r="Q209" s="11">
        <f>'Final Prices IND without CO2 '!Q209+Q$302*Assumptions!$C$11</f>
        <v>58.10302705223895</v>
      </c>
      <c r="R209" s="11">
        <f>'Final Prices IND without CO2 '!R209+R$302*Assumptions!$C$11</f>
        <v>65.647207461608417</v>
      </c>
      <c r="S209" s="11">
        <f>'Final Prices IND without CO2 '!S209+S$302*Assumptions!$C$11</f>
        <v>53.676291213367037</v>
      </c>
      <c r="T209" s="11">
        <f>'Final Prices IND without CO2 '!T209+T$302*Assumptions!$C$11</f>
        <v>52.741471754980161</v>
      </c>
      <c r="U209" s="11">
        <f>'Final Prices IND without CO2 '!U209+U$302*Assumptions!$C$11</f>
        <v>52.767519597463632</v>
      </c>
      <c r="V209" s="11">
        <f>'Final Prices IND without CO2 '!V209+V$302*Assumptions!$C$11</f>
        <v>59.410243522722048</v>
      </c>
      <c r="W209" s="11">
        <f>'Final Prices IND without CO2 '!W209+W$302*Assumptions!$C$11</f>
        <v>58.580171854663526</v>
      </c>
      <c r="X209" s="11">
        <f>'Final Prices IND without CO2 '!X209+X$302*Assumptions!$C$11</f>
        <v>55.674902829947193</v>
      </c>
      <c r="Y209" s="11">
        <f>'Final Prices IND without CO2 '!Y209+Y$302*Assumptions!$C$11</f>
        <v>52.79135472730222</v>
      </c>
      <c r="Z209" s="11">
        <f>'Final Prices IND without CO2 '!Z209+Z$302*Assumptions!$C$11</f>
        <v>48.841580885032315</v>
      </c>
      <c r="AA209" s="11">
        <f>'Final Prices IND without CO2 '!AA209+AA$302*Assumptions!$C$11</f>
        <v>45.85653149226718</v>
      </c>
      <c r="AB209" s="11">
        <f>'Final Prices IND without CO2 '!AB209+AB$302*Assumptions!$C$11</f>
        <v>56.040582625602354</v>
      </c>
      <c r="AC209" s="11">
        <f>'Final Prices IND without CO2 '!AC209+AC$302*Assumptions!$C$11</f>
        <v>69.898308231442911</v>
      </c>
      <c r="AD209" s="11">
        <f>'Final Prices IND without CO2 '!AD209+AD$302*Assumptions!$C$11</f>
        <v>65.964223259495341</v>
      </c>
      <c r="AE209" s="11">
        <f>'Final Prices IND without CO2 '!AE209+AE$302*Assumptions!$C$11</f>
        <v>60.72546675020952</v>
      </c>
      <c r="AF209" s="11">
        <f>'Final Prices IND without CO2 '!AF209+AF$302*Assumptions!$C$11</f>
        <v>61.048172293173259</v>
      </c>
      <c r="AG209" s="11">
        <f>'Final Prices IND without CO2 '!AG209+AG$302*Assumptions!$C$11</f>
        <v>61.604763892305776</v>
      </c>
      <c r="AH209" s="11">
        <f>'Final Prices IND without CO2 '!AH209+AH$302*Assumptions!$C$11</f>
        <v>62.431473572659165</v>
      </c>
      <c r="AI209" s="11">
        <f>'Final Prices IND without CO2 '!AI209+AI$302*Assumptions!$C$11</f>
        <v>63.256887973167096</v>
      </c>
      <c r="AJ209" s="11">
        <f>'Final Prices IND without CO2 '!AJ209+AJ$302*Assumptions!$C$11</f>
        <v>64.068955052135493</v>
      </c>
      <c r="AK209" s="11">
        <f>'Final Prices IND without CO2 '!AK209+AK$302*Assumptions!$C$11</f>
        <v>64.855917941379474</v>
      </c>
      <c r="AL209" s="11">
        <f>'Final Prices IND without CO2 '!AL209+AL$302*Assumptions!$C$11</f>
        <v>65.601134019184414</v>
      </c>
      <c r="AM209" s="11">
        <f>'Final Prices IND without CO2 '!AM209+AM$302*Assumptions!$C$11</f>
        <v>66.295745722277431</v>
      </c>
      <c r="AN209" s="11">
        <f>'Final Prices IND without CO2 '!AN209+AN$302*Assumptions!$C$11</f>
        <v>66.953502156833082</v>
      </c>
      <c r="AO209" s="11">
        <f>'Final Prices IND without CO2 '!AO209+AO$302*Assumptions!$C$11</f>
        <v>67.055909875439397</v>
      </c>
      <c r="AP209" s="11">
        <f>'Final Prices IND without CO2 '!AP209+AP$302*Assumptions!$C$11</f>
        <v>67.154662592299232</v>
      </c>
      <c r="AQ209" s="11">
        <f>'Final Prices IND without CO2 '!AQ209+AQ$302*Assumptions!$C$11</f>
        <v>67.241459029699399</v>
      </c>
      <c r="AR209" s="11">
        <f>'Final Prices IND without CO2 '!AR209+AR$302*Assumptions!$C$11</f>
        <v>67.335600434010956</v>
      </c>
      <c r="AS209" s="11">
        <f>'Final Prices IND without CO2 '!AS209+AS$302*Assumptions!$C$11</f>
        <v>67.439028558709282</v>
      </c>
      <c r="AT209" s="11">
        <f>'Final Prices IND without CO2 '!AT209+AT$302*Assumptions!$C$11</f>
        <v>67.535162823509651</v>
      </c>
      <c r="AU209" s="11">
        <f>'Final Prices IND without CO2 '!AU209+AU$302*Assumptions!$C$11</f>
        <v>67.644185761401801</v>
      </c>
      <c r="AV209" s="11">
        <f>'Final Prices IND without CO2 '!AV209+AV$302*Assumptions!$C$11</f>
        <v>67.750531168179222</v>
      </c>
      <c r="AW209" s="11">
        <f>'Final Prices IND without CO2 '!AW209+AW$302*Assumptions!$C$11</f>
        <v>67.868287702123709</v>
      </c>
      <c r="AX209" s="11">
        <f>'Final Prices IND without CO2 '!AX209+AX$302*Assumptions!$C$11</f>
        <v>67.98936165606878</v>
      </c>
      <c r="AY209" s="11">
        <f>'Final Prices IND without CO2 '!AY209+AY$302*Assumptions!$C$11</f>
        <v>68.078550949464912</v>
      </c>
      <c r="AZ209" s="11">
        <f>'Final Prices IND without CO2 '!AZ209+AZ$302*Assumptions!$C$11</f>
        <v>68.179745452758226</v>
      </c>
      <c r="BA209" s="11">
        <f>'Final Prices IND without CO2 '!BA209+BA$302*Assumptions!$C$11</f>
        <v>68.275185129077627</v>
      </c>
      <c r="BB209" s="11">
        <f>'Final Prices IND without CO2 '!BB209+BB$302*Assumptions!$C$11</f>
        <v>68.360772296918114</v>
      </c>
      <c r="BC209" s="11">
        <f>'Final Prices IND without CO2 '!BC209+BC$302*Assumptions!$C$11</f>
        <v>68.43985097619813</v>
      </c>
      <c r="BD209" s="11">
        <f>'Final Prices IND without CO2 '!BD209+BD$302*Assumptions!$C$11</f>
        <v>68.519197447732935</v>
      </c>
      <c r="BE209" s="11">
        <f>'Final Prices IND without CO2 '!BE209+BE$302*Assumptions!$C$11</f>
        <v>68.589309951107694</v>
      </c>
      <c r="BF209" s="11">
        <f>'Final Prices IND without CO2 '!BF209+BF$302*Assumptions!$C$11</f>
        <v>68.654156818438224</v>
      </c>
      <c r="BG209" s="11">
        <f>'Final Prices IND without CO2 '!BG209+BG$302*Assumptions!$C$11</f>
        <v>68.714814850268297</v>
      </c>
      <c r="BH209" s="11">
        <f>'Final Prices IND without CO2 '!BH209+BH$302*Assumptions!$C$11</f>
        <v>68.770221458488862</v>
      </c>
    </row>
    <row r="210" spans="1:60" x14ac:dyDescent="0.3">
      <c r="A210" s="9" t="s">
        <v>148</v>
      </c>
      <c r="B210" s="9" t="s">
        <v>118</v>
      </c>
      <c r="C210" s="9" t="s">
        <v>9</v>
      </c>
      <c r="D210" s="36" t="s">
        <v>82</v>
      </c>
      <c r="E210" s="36" t="s">
        <v>79</v>
      </c>
      <c r="F210" s="36" t="s">
        <v>90</v>
      </c>
      <c r="G210" s="36" t="s">
        <v>90</v>
      </c>
      <c r="H210" s="36" t="s">
        <v>80</v>
      </c>
      <c r="I210" s="9" t="s">
        <v>145</v>
      </c>
      <c r="J210" s="11">
        <f>'Final Prices IND without CO2 '!J210+J$302*Assumptions!$C$11</f>
        <v>26.743965312020983</v>
      </c>
      <c r="K210" s="11">
        <f>'Final Prices IND without CO2 '!K210+K$302*Assumptions!$C$11</f>
        <v>37.316854876329039</v>
      </c>
      <c r="L210" s="11">
        <f>'Final Prices IND without CO2 '!L210+L$302*Assumptions!$C$11</f>
        <v>30.498222535335991</v>
      </c>
      <c r="M210" s="11">
        <f>'Final Prices IND without CO2 '!M210+M$302*Assumptions!$C$11</f>
        <v>30.706228158211516</v>
      </c>
      <c r="N210" s="11">
        <f>'Final Prices IND without CO2 '!N210+N$302*Assumptions!$C$11</f>
        <v>29.572948596353143</v>
      </c>
      <c r="O210" s="11">
        <f>'Final Prices IND without CO2 '!O210+O$302*Assumptions!$C$11</f>
        <v>28.989827184602209</v>
      </c>
      <c r="P210" s="11">
        <f>'Final Prices IND without CO2 '!P210+P$302*Assumptions!$C$11</f>
        <v>41.598114058226244</v>
      </c>
      <c r="Q210" s="11">
        <f>'Final Prices IND without CO2 '!Q210+Q$302*Assumptions!$C$11</f>
        <v>37.093364744013677</v>
      </c>
      <c r="R210" s="11">
        <f>'Final Prices IND without CO2 '!R210+R$302*Assumptions!$C$11</f>
        <v>49.562578790716536</v>
      </c>
      <c r="S210" s="11">
        <f>'Final Prices IND without CO2 '!S210+S$302*Assumptions!$C$11</f>
        <v>42.31998793010527</v>
      </c>
      <c r="T210" s="11">
        <f>'Final Prices IND without CO2 '!T210+T$302*Assumptions!$C$11</f>
        <v>38.596511557407474</v>
      </c>
      <c r="U210" s="11">
        <f>'Final Prices IND without CO2 '!U210+U$302*Assumptions!$C$11</f>
        <v>41.847600869340553</v>
      </c>
      <c r="V210" s="11">
        <f>'Final Prices IND without CO2 '!V210+V$302*Assumptions!$C$11</f>
        <v>41.571051632200316</v>
      </c>
      <c r="W210" s="11">
        <f>'Final Prices IND without CO2 '!W210+W$302*Assumptions!$C$11</f>
        <v>43.249873780828146</v>
      </c>
      <c r="X210" s="11">
        <f>'Final Prices IND without CO2 '!X210+X$302*Assumptions!$C$11</f>
        <v>35.756381390807348</v>
      </c>
      <c r="Y210" s="11">
        <f>'Final Prices IND without CO2 '!Y210+Y$302*Assumptions!$C$11</f>
        <v>34.345875212464158</v>
      </c>
      <c r="Z210" s="11">
        <f>'Final Prices IND without CO2 '!Z210+Z$302*Assumptions!$C$11</f>
        <v>29.610568897105683</v>
      </c>
      <c r="AA210" s="11">
        <f>'Final Prices IND without CO2 '!AA210+AA$302*Assumptions!$C$11</f>
        <v>26.827063802623012</v>
      </c>
      <c r="AB210" s="11">
        <f>'Final Prices IND without CO2 '!AB210+AB$302*Assumptions!$C$11</f>
        <v>33.328181989803973</v>
      </c>
      <c r="AC210" s="11">
        <f>'Final Prices IND without CO2 '!AC210+AC$302*Assumptions!$C$11</f>
        <v>41.388626157853125</v>
      </c>
      <c r="AD210" s="11">
        <f>'Final Prices IND without CO2 '!AD210+AD$302*Assumptions!$C$11</f>
        <v>39.132012761501208</v>
      </c>
      <c r="AE210" s="11">
        <f>'Final Prices IND without CO2 '!AE210+AE$302*Assumptions!$C$11</f>
        <v>36.133434768795496</v>
      </c>
      <c r="AF210" s="11">
        <f>'Final Prices IND without CO2 '!AF210+AF$302*Assumptions!$C$11</f>
        <v>36.513293305247252</v>
      </c>
      <c r="AG210" s="11">
        <f>'Final Prices IND without CO2 '!AG210+AG$302*Assumptions!$C$11</f>
        <v>37.019555496732856</v>
      </c>
      <c r="AH210" s="11">
        <f>'Final Prices IND without CO2 '!AH210+AH$302*Assumptions!$C$11</f>
        <v>37.780313250228055</v>
      </c>
      <c r="AI210" s="11">
        <f>'Final Prices IND without CO2 '!AI210+AI$302*Assumptions!$C$11</f>
        <v>38.529703346512065</v>
      </c>
      <c r="AJ210" s="11">
        <f>'Final Prices IND without CO2 '!AJ210+AJ$302*Assumptions!$C$11</f>
        <v>39.260533687882393</v>
      </c>
      <c r="AK210" s="11">
        <f>'Final Prices IND without CO2 '!AK210+AK$302*Assumptions!$C$11</f>
        <v>39.966641626431922</v>
      </c>
      <c r="AL210" s="11">
        <f>'Final Prices IND without CO2 '!AL210+AL$302*Assumptions!$C$11</f>
        <v>40.638711417466588</v>
      </c>
      <c r="AM210" s="11">
        <f>'Final Prices IND without CO2 '!AM210+AM$302*Assumptions!$C$11</f>
        <v>41.271553139281181</v>
      </c>
      <c r="AN210" s="11">
        <f>'Final Prices IND without CO2 '!AN210+AN$302*Assumptions!$C$11</f>
        <v>41.87359814437167</v>
      </c>
      <c r="AO210" s="11">
        <f>'Final Prices IND without CO2 '!AO210+AO$302*Assumptions!$C$11</f>
        <v>41.931323118887306</v>
      </c>
      <c r="AP210" s="11">
        <f>'Final Prices IND without CO2 '!AP210+AP$302*Assumptions!$C$11</f>
        <v>41.98668062623716</v>
      </c>
      <c r="AQ210" s="11">
        <f>'Final Prices IND without CO2 '!AQ210+AQ$302*Assumptions!$C$11</f>
        <v>42.035272844340781</v>
      </c>
      <c r="AR210" s="11">
        <f>'Final Prices IND without CO2 '!AR210+AR$302*Assumptions!$C$11</f>
        <v>42.087876311749852</v>
      </c>
      <c r="AS210" s="11">
        <f>'Final Prices IND without CO2 '!AS210+AS$302*Assumptions!$C$11</f>
        <v>42.146021303876829</v>
      </c>
      <c r="AT210" s="11">
        <f>'Final Prices IND without CO2 '!AT210+AT$302*Assumptions!$C$11</f>
        <v>42.199845684609116</v>
      </c>
      <c r="AU210" s="11">
        <f>'Final Prices IND without CO2 '!AU210+AU$302*Assumptions!$C$11</f>
        <v>42.261108601149552</v>
      </c>
      <c r="AV210" s="11">
        <f>'Final Prices IND without CO2 '!AV210+AV$302*Assumptions!$C$11</f>
        <v>42.320822034228627</v>
      </c>
      <c r="AW210" s="11">
        <f>'Final Prices IND without CO2 '!AW210+AW$302*Assumptions!$C$11</f>
        <v>42.387116367199766</v>
      </c>
      <c r="AX210" s="11">
        <f>'Final Prices IND without CO2 '!AX210+AX$302*Assumptions!$C$11</f>
        <v>42.455307303670963</v>
      </c>
      <c r="AY210" s="11">
        <f>'Final Prices IND without CO2 '!AY210+AY$302*Assumptions!$C$11</f>
        <v>42.497214544880016</v>
      </c>
      <c r="AZ210" s="11">
        <f>'Final Prices IND without CO2 '!AZ210+AZ$302*Assumptions!$C$11</f>
        <v>42.547616663402536</v>
      </c>
      <c r="BA210" s="11">
        <f>'Final Prices IND without CO2 '!BA210+BA$302*Assumptions!$C$11</f>
        <v>42.592003811893704</v>
      </c>
      <c r="BB210" s="11">
        <f>'Final Prices IND without CO2 '!BB210+BB$302*Assumptions!$C$11</f>
        <v>42.627769536785515</v>
      </c>
      <c r="BC210" s="11">
        <f>'Final Prices IND without CO2 '!BC210+BC$302*Assumptions!$C$11</f>
        <v>42.657187733046555</v>
      </c>
      <c r="BD210" s="11">
        <f>'Final Prices IND without CO2 '!BD210+BD$302*Assumptions!$C$11</f>
        <v>42.685676650478143</v>
      </c>
      <c r="BE210" s="11">
        <f>'Final Prices IND without CO2 '!BE210+BE$302*Assumptions!$C$11</f>
        <v>42.70573078716221</v>
      </c>
      <c r="BF210" s="11">
        <f>'Final Prices IND without CO2 '!BF210+BF$302*Assumptions!$C$11</f>
        <v>42.720573242910952</v>
      </c>
      <c r="BG210" s="11">
        <f>'Final Prices IND without CO2 '!BG210+BG$302*Assumptions!$C$11</f>
        <v>42.730921676790985</v>
      </c>
      <c r="BH210" s="11">
        <f>'Final Prices IND without CO2 '!BH210+BH$302*Assumptions!$C$11</f>
        <v>42.736016676140359</v>
      </c>
    </row>
    <row r="211" spans="1:60" x14ac:dyDescent="0.3">
      <c r="A211" s="9" t="s">
        <v>148</v>
      </c>
      <c r="B211" s="9" t="s">
        <v>118</v>
      </c>
      <c r="C211" s="9" t="s">
        <v>11</v>
      </c>
      <c r="D211" s="36" t="s">
        <v>82</v>
      </c>
      <c r="E211" s="36" t="s">
        <v>79</v>
      </c>
      <c r="F211" s="36" t="s">
        <v>90</v>
      </c>
      <c r="G211" s="36" t="s">
        <v>90</v>
      </c>
      <c r="H211" s="36" t="s">
        <v>80</v>
      </c>
      <c r="I211" s="9" t="s">
        <v>145</v>
      </c>
      <c r="J211" s="11">
        <f>'Final Prices IND without CO2 '!J211+J$302*Assumptions!$C$11</f>
        <v>20.276111991541331</v>
      </c>
      <c r="K211" s="11">
        <f>'Final Prices IND without CO2 '!K211+K$302*Assumptions!$C$11</f>
        <v>23.599515099062106</v>
      </c>
      <c r="L211" s="11">
        <f>'Final Prices IND without CO2 '!L211+L$302*Assumptions!$C$11</f>
        <v>23.052106273495685</v>
      </c>
      <c r="M211" s="11">
        <f>'Final Prices IND without CO2 '!M211+M$302*Assumptions!$C$11</f>
        <v>22.876398518403128</v>
      </c>
      <c r="N211" s="11">
        <f>'Final Prices IND without CO2 '!N211+N$302*Assumptions!$C$11</f>
        <v>21.000303018265928</v>
      </c>
      <c r="O211" s="11">
        <f>'Final Prices IND without CO2 '!O211+O$302*Assumptions!$C$11</f>
        <v>21.612412838861921</v>
      </c>
      <c r="P211" s="11">
        <f>'Final Prices IND without CO2 '!P211+P$302*Assumptions!$C$11</f>
        <v>27.504450474191223</v>
      </c>
      <c r="Q211" s="11">
        <f>'Final Prices IND without CO2 '!Q211+Q$302*Assumptions!$C$11</f>
        <v>24.023330817767111</v>
      </c>
      <c r="R211" s="11">
        <f>'Final Prices IND without CO2 '!R211+R$302*Assumptions!$C$11</f>
        <v>32.852297626047843</v>
      </c>
      <c r="S211" s="11">
        <f>'Final Prices IND without CO2 '!S211+S$302*Assumptions!$C$11</f>
        <v>32.931184250980223</v>
      </c>
      <c r="T211" s="11">
        <f>'Final Prices IND without CO2 '!T211+T$302*Assumptions!$C$11</f>
        <v>32.95225560434308</v>
      </c>
      <c r="U211" s="11">
        <f>'Final Prices IND without CO2 '!U211+U$302*Assumptions!$C$11</f>
        <v>33.635082207902002</v>
      </c>
      <c r="V211" s="11">
        <f>'Final Prices IND without CO2 '!V211+V$302*Assumptions!$C$11</f>
        <v>38.75823916971558</v>
      </c>
      <c r="W211" s="11">
        <f>'Final Prices IND without CO2 '!W211+W$302*Assumptions!$C$11</f>
        <v>35.270172929117102</v>
      </c>
      <c r="X211" s="11">
        <f>'Final Prices IND without CO2 '!X211+X$302*Assumptions!$C$11</f>
        <v>34.414728488413672</v>
      </c>
      <c r="Y211" s="11">
        <f>'Final Prices IND without CO2 '!Y211+Y$302*Assumptions!$C$11</f>
        <v>29.83305147777692</v>
      </c>
      <c r="Z211" s="11">
        <f>'Final Prices IND without CO2 '!Z211+Z$302*Assumptions!$C$11</f>
        <v>21.233680441750764</v>
      </c>
      <c r="AA211" s="11">
        <f>'Final Prices IND without CO2 '!AA211+AA$302*Assumptions!$C$11</f>
        <v>19.610549539678626</v>
      </c>
      <c r="AB211" s="11">
        <f>'Final Prices IND without CO2 '!AB211+AB$302*Assumptions!$C$11</f>
        <v>24.714995020672784</v>
      </c>
      <c r="AC211" s="11">
        <f>'Final Prices IND without CO2 '!AC211+AC$302*Assumptions!$C$11</f>
        <v>30.576945522769741</v>
      </c>
      <c r="AD211" s="11">
        <f>'Final Prices IND without CO2 '!AD211+AD$302*Assumptions!$C$11</f>
        <v>28.956476959704876</v>
      </c>
      <c r="AE211" s="11">
        <f>'Final Prices IND without CO2 '!AE211+AE$302*Assumptions!$C$11</f>
        <v>26.807438243667416</v>
      </c>
      <c r="AF211" s="11">
        <f>'Final Prices IND without CO2 '!AF211+AF$302*Assumptions!$C$11</f>
        <v>27.208970817428199</v>
      </c>
      <c r="AG211" s="11">
        <f>'Final Prices IND without CO2 '!AG211+AG$302*Assumptions!$C$11</f>
        <v>27.696146669030153</v>
      </c>
      <c r="AH211" s="11">
        <f>'Final Prices IND without CO2 '!AH211+AH$302*Assumptions!$C$11</f>
        <v>28.431893579941462</v>
      </c>
      <c r="AI211" s="11">
        <f>'Final Prices IND without CO2 '!AI211+AI$302*Assumptions!$C$11</f>
        <v>29.152453102259347</v>
      </c>
      <c r="AJ211" s="11">
        <f>'Final Prices IND without CO2 '!AJ211+AJ$302*Assumptions!$C$11</f>
        <v>29.852476166983124</v>
      </c>
      <c r="AK211" s="11">
        <f>'Final Prices IND without CO2 '!AK211+AK$302*Assumptions!$C$11</f>
        <v>30.527921613316241</v>
      </c>
      <c r="AL211" s="11">
        <f>'Final Prices IND without CO2 '!AL211+AL$302*Assumptions!$C$11</f>
        <v>31.172252256290214</v>
      </c>
      <c r="AM211" s="11">
        <f>'Final Prices IND without CO2 '!AM211+AM$302*Assumptions!$C$11</f>
        <v>31.781669047981289</v>
      </c>
      <c r="AN211" s="11">
        <f>'Final Prices IND without CO2 '!AN211+AN$302*Assumptions!$C$11</f>
        <v>32.362586697756257</v>
      </c>
      <c r="AO211" s="11">
        <f>'Final Prices IND without CO2 '!AO211+AO$302*Assumptions!$C$11</f>
        <v>32.403366707478511</v>
      </c>
      <c r="AP211" s="11">
        <f>'Final Prices IND without CO2 '!AP211+AP$302*Assumptions!$C$11</f>
        <v>32.442267519692194</v>
      </c>
      <c r="AQ211" s="11">
        <f>'Final Prices IND without CO2 '!AQ211+AQ$302*Assumptions!$C$11</f>
        <v>32.476371613484893</v>
      </c>
      <c r="AR211" s="11">
        <f>'Final Prices IND without CO2 '!AR211+AR$302*Assumptions!$C$11</f>
        <v>32.513222716245679</v>
      </c>
      <c r="AS211" s="11">
        <f>'Final Prices IND without CO2 '!AS211+AS$302*Assumptions!$C$11</f>
        <v>32.554195059226522</v>
      </c>
      <c r="AT211" s="11">
        <f>'Final Prices IND without CO2 '!AT211+AT$302*Assumptions!$C$11</f>
        <v>32.59197433103509</v>
      </c>
      <c r="AU211" s="11">
        <f>'Final Prices IND without CO2 '!AU211+AU$302*Assumptions!$C$11</f>
        <v>32.635125291902135</v>
      </c>
      <c r="AV211" s="11">
        <f>'Final Prices IND without CO2 '!AV211+AV$302*Assumptions!$C$11</f>
        <v>32.677154556995433</v>
      </c>
      <c r="AW211" s="11">
        <f>'Final Prices IND without CO2 '!AW211+AW$302*Assumptions!$C$11</f>
        <v>32.723932962701355</v>
      </c>
      <c r="AX211" s="11">
        <f>'Final Prices IND without CO2 '!AX211+AX$302*Assumptions!$C$11</f>
        <v>32.772069157963202</v>
      </c>
      <c r="AY211" s="11">
        <f>'Final Prices IND without CO2 '!AY211+AY$302*Assumptions!$C$11</f>
        <v>32.7960457029723</v>
      </c>
      <c r="AZ211" s="11">
        <f>'Final Prices IND without CO2 '!AZ211+AZ$302*Assumptions!$C$11</f>
        <v>32.827185907545086</v>
      </c>
      <c r="BA211" s="11">
        <f>'Final Prices IND without CO2 '!BA211+BA$302*Assumptions!$C$11</f>
        <v>32.85221248845545</v>
      </c>
      <c r="BB211" s="11">
        <f>'Final Prices IND without CO2 '!BB211+BB$302*Assumptions!$C$11</f>
        <v>32.869084508094765</v>
      </c>
      <c r="BC211" s="11">
        <f>'Final Prices IND without CO2 '!BC211+BC$302*Assumptions!$C$11</f>
        <v>32.879670039677208</v>
      </c>
      <c r="BD211" s="11">
        <f>'Final Prices IND without CO2 '!BD211+BD$302*Assumptions!$C$11</f>
        <v>32.888872329098476</v>
      </c>
      <c r="BE211" s="11">
        <f>'Final Prices IND without CO2 '!BE211+BE$302*Assumptions!$C$11</f>
        <v>32.889942912322468</v>
      </c>
      <c r="BF211" s="11">
        <f>'Final Prices IND without CO2 '!BF211+BF$302*Assumptions!$C$11</f>
        <v>32.885822275919814</v>
      </c>
      <c r="BG211" s="11">
        <f>'Final Prices IND without CO2 '!BG211+BG$302*Assumptions!$C$11</f>
        <v>32.877091882315497</v>
      </c>
      <c r="BH211" s="11">
        <f>'Final Prices IND without CO2 '!BH211+BH$302*Assumptions!$C$11</f>
        <v>32.86310729158216</v>
      </c>
    </row>
    <row r="212" spans="1:60" x14ac:dyDescent="0.3">
      <c r="A212" s="9" t="s">
        <v>148</v>
      </c>
      <c r="B212" s="9" t="s">
        <v>118</v>
      </c>
      <c r="C212" s="9" t="s">
        <v>13</v>
      </c>
      <c r="D212" s="36" t="s">
        <v>82</v>
      </c>
      <c r="E212" s="36" t="s">
        <v>79</v>
      </c>
      <c r="F212" s="36" t="s">
        <v>90</v>
      </c>
      <c r="G212" s="36" t="s">
        <v>90</v>
      </c>
      <c r="H212" s="36" t="s">
        <v>80</v>
      </c>
      <c r="I212" s="9" t="s">
        <v>145</v>
      </c>
      <c r="J212" s="11">
        <f>'Final Prices IND without CO2 '!J212+J$302*Assumptions!$C$11</f>
        <v>28.001550953245751</v>
      </c>
      <c r="K212" s="11">
        <f>'Final Prices IND without CO2 '!K212+K$302*Assumptions!$C$11</f>
        <v>27.793256409351834</v>
      </c>
      <c r="L212" s="11">
        <f>'Final Prices IND without CO2 '!L212+L$302*Assumptions!$C$11</f>
        <v>26.167988129088396</v>
      </c>
      <c r="M212" s="11">
        <f>'Final Prices IND without CO2 '!M212+M$302*Assumptions!$C$11</f>
        <v>26.333014561682926</v>
      </c>
      <c r="N212" s="11">
        <f>'Final Prices IND without CO2 '!N212+N$302*Assumptions!$C$11</f>
        <v>25.000615887060096</v>
      </c>
      <c r="O212" s="11">
        <f>'Final Prices IND without CO2 '!O212+O$302*Assumptions!$C$11</f>
        <v>30.781881689117633</v>
      </c>
      <c r="P212" s="11">
        <f>'Final Prices IND without CO2 '!P212+P$302*Assumptions!$C$11</f>
        <v>42.467775078760347</v>
      </c>
      <c r="Q212" s="11">
        <f>'Final Prices IND without CO2 '!Q212+Q$302*Assumptions!$C$11</f>
        <v>33.219494219085512</v>
      </c>
      <c r="R212" s="11">
        <f>'Final Prices IND without CO2 '!R212+R$302*Assumptions!$C$11</f>
        <v>45.578646868146805</v>
      </c>
      <c r="S212" s="11">
        <f>'Final Prices IND without CO2 '!S212+S$302*Assumptions!$C$11</f>
        <v>41.659820913450524</v>
      </c>
      <c r="T212" s="11">
        <f>'Final Prices IND without CO2 '!T212+T$302*Assumptions!$C$11</f>
        <v>41.597735544611524</v>
      </c>
      <c r="U212" s="11">
        <f>'Final Prices IND without CO2 '!U212+U$302*Assumptions!$C$11</f>
        <v>41.758236722834518</v>
      </c>
      <c r="V212" s="11">
        <f>'Final Prices IND without CO2 '!V212+V$302*Assumptions!$C$11</f>
        <v>41.752625359484412</v>
      </c>
      <c r="W212" s="11">
        <f>'Final Prices IND without CO2 '!W212+W$302*Assumptions!$C$11</f>
        <v>39.426923396595498</v>
      </c>
      <c r="X212" s="11">
        <f>'Final Prices IND without CO2 '!X212+X$302*Assumptions!$C$11</f>
        <v>38.054555478081781</v>
      </c>
      <c r="Y212" s="11">
        <f>'Final Prices IND without CO2 '!Y212+Y$302*Assumptions!$C$11</f>
        <v>35.821368587831067</v>
      </c>
      <c r="Z212" s="11">
        <f>'Final Prices IND without CO2 '!Z212+Z$302*Assumptions!$C$11</f>
        <v>31.446197944303638</v>
      </c>
      <c r="AA212" s="11">
        <f>'Final Prices IND without CO2 '!AA212+AA$302*Assumptions!$C$11</f>
        <v>28.935898315846341</v>
      </c>
      <c r="AB212" s="11">
        <f>'Final Prices IND without CO2 '!AB212+AB$302*Assumptions!$C$11</f>
        <v>35.845156984590218</v>
      </c>
      <c r="AC212" s="11">
        <f>'Final Prices IND without CO2 '!AC212+AC$302*Assumptions!$C$11</f>
        <v>44.548052501162196</v>
      </c>
      <c r="AD212" s="11">
        <f>'Final Prices IND without CO2 '!AD212+AD$302*Assumptions!$C$11</f>
        <v>42.105542682941767</v>
      </c>
      <c r="AE212" s="11">
        <f>'Final Prices IND without CO2 '!AE212+AE$302*Assumptions!$C$11</f>
        <v>38.858709413283862</v>
      </c>
      <c r="AF212" s="11">
        <f>'Final Prices IND without CO2 '!AF212+AF$302*Assumptions!$C$11</f>
        <v>39.232234288323376</v>
      </c>
      <c r="AG212" s="11">
        <f>'Final Prices IND without CO2 '!AG212+AG$302*Assumptions!$C$11</f>
        <v>39.744073955417171</v>
      </c>
      <c r="AH212" s="11">
        <f>'Final Prices IND without CO2 '!AH212+AH$302*Assumptions!$C$11</f>
        <v>40.512140462990018</v>
      </c>
      <c r="AI212" s="11">
        <f>'Final Prices IND without CO2 '!AI212+AI$302*Assumptions!$C$11</f>
        <v>41.269955528338116</v>
      </c>
      <c r="AJ212" s="11">
        <f>'Final Prices IND without CO2 '!AJ212+AJ$302*Assumptions!$C$11</f>
        <v>42.009788477599663</v>
      </c>
      <c r="AK212" s="11">
        <f>'Final Prices IND without CO2 '!AK212+AK$302*Assumptions!$C$11</f>
        <v>42.724856714638378</v>
      </c>
      <c r="AL212" s="11">
        <f>'Final Prices IND without CO2 '!AL212+AL$302*Assumptions!$C$11</f>
        <v>43.405032534521091</v>
      </c>
      <c r="AM212" s="11">
        <f>'Final Prices IND without CO2 '!AM212+AM$302*Assumptions!$C$11</f>
        <v>44.04471956964268</v>
      </c>
      <c r="AN212" s="11">
        <f>'Final Prices IND without CO2 '!AN212+AN$302*Assumptions!$C$11</f>
        <v>44.652938482860989</v>
      </c>
      <c r="AO212" s="11">
        <f>'Final Prices IND without CO2 '!AO212+AO$302*Assumptions!$C$11</f>
        <v>44.715615173022115</v>
      </c>
      <c r="AP212" s="11">
        <f>'Final Prices IND without CO2 '!AP212+AP$302*Assumptions!$C$11</f>
        <v>44.775781712185982</v>
      </c>
      <c r="AQ212" s="11">
        <f>'Final Prices IND without CO2 '!AQ212+AQ$302*Assumptions!$C$11</f>
        <v>44.828607699595047</v>
      </c>
      <c r="AR212" s="11">
        <f>'Final Prices IND without CO2 '!AR212+AR$302*Assumptions!$C$11</f>
        <v>44.885814376950748</v>
      </c>
      <c r="AS212" s="11">
        <f>'Final Prices IND without CO2 '!AS212+AS$302*Assumptions!$C$11</f>
        <v>44.948977619424547</v>
      </c>
      <c r="AT212" s="11">
        <f>'Final Prices IND without CO2 '!AT212+AT$302*Assumptions!$C$11</f>
        <v>45.007490756838237</v>
      </c>
      <c r="AU212" s="11">
        <f>'Final Prices IND without CO2 '!AU212+AU$302*Assumptions!$C$11</f>
        <v>45.07404641109585</v>
      </c>
      <c r="AV212" s="11">
        <f>'Final Prices IND without CO2 '!AV212+AV$302*Assumptions!$C$11</f>
        <v>45.138927572308923</v>
      </c>
      <c r="AW212" s="11">
        <f>'Final Prices IND without CO2 '!AW212+AW$302*Assumptions!$C$11</f>
        <v>45.210924916384151</v>
      </c>
      <c r="AX212" s="11">
        <f>'Final Prices IND without CO2 '!AX212+AX$302*Assumptions!$C$11</f>
        <v>45.284976318015552</v>
      </c>
      <c r="AY212" s="11">
        <f>'Final Prices IND without CO2 '!AY212+AY$302*Assumptions!$C$11</f>
        <v>45.332123328677646</v>
      </c>
      <c r="AZ212" s="11">
        <f>'Final Prices IND without CO2 '!AZ212+AZ$302*Assumptions!$C$11</f>
        <v>45.388154229663243</v>
      </c>
      <c r="BA212" s="11">
        <f>'Final Prices IND without CO2 '!BA212+BA$302*Assumptions!$C$11</f>
        <v>45.438198989519449</v>
      </c>
      <c r="BB212" s="11">
        <f>'Final Prices IND without CO2 '!BB212+BB$302*Assumptions!$C$11</f>
        <v>45.479485897667736</v>
      </c>
      <c r="BC212" s="11">
        <f>'Final Prices IND without CO2 '!BC212+BC$302*Assumptions!$C$11</f>
        <v>45.514407439699767</v>
      </c>
      <c r="BD212" s="11">
        <f>'Final Prices IND without CO2 '!BD212+BD$302*Assumptions!$C$11</f>
        <v>45.548532361621852</v>
      </c>
      <c r="BE212" s="11">
        <f>'Final Prices IND without CO2 '!BE212+BE$302*Assumptions!$C$11</f>
        <v>45.574133937313377</v>
      </c>
      <c r="BF212" s="11">
        <f>'Final Prices IND without CO2 '!BF212+BF$302*Assumptions!$C$11</f>
        <v>45.594517852795853</v>
      </c>
      <c r="BG212" s="11">
        <f>'Final Prices IND without CO2 '!BG212+BG$302*Assumptions!$C$11</f>
        <v>45.610441566985017</v>
      </c>
      <c r="BH212" s="11">
        <f>'Final Prices IND without CO2 '!BH212+BH$302*Assumptions!$C$11</f>
        <v>45.621112069492604</v>
      </c>
    </row>
    <row r="213" spans="1:60" x14ac:dyDescent="0.3">
      <c r="A213" s="9" t="s">
        <v>148</v>
      </c>
      <c r="B213" s="9" t="s">
        <v>118</v>
      </c>
      <c r="C213" s="9" t="s">
        <v>15</v>
      </c>
      <c r="D213" s="36" t="s">
        <v>82</v>
      </c>
      <c r="E213" s="36" t="s">
        <v>79</v>
      </c>
      <c r="F213" s="36" t="s">
        <v>90</v>
      </c>
      <c r="G213" s="36" t="s">
        <v>90</v>
      </c>
      <c r="H213" s="36" t="s">
        <v>80</v>
      </c>
      <c r="I213" s="9" t="s">
        <v>145</v>
      </c>
      <c r="J213" s="11">
        <f>'Final Prices IND without CO2 '!J213+J$302*Assumptions!$C$11</f>
        <v>23.510632684861843</v>
      </c>
      <c r="K213" s="11">
        <f>'Final Prices IND without CO2 '!K213+K$302*Assumptions!$C$11</f>
        <v>26.365207367277396</v>
      </c>
      <c r="L213" s="11">
        <f>'Final Prices IND without CO2 '!L213+L$302*Assumptions!$C$11</f>
        <v>22.743205928925672</v>
      </c>
      <c r="M213" s="11">
        <f>'Final Prices IND without CO2 '!M213+M$302*Assumptions!$C$11</f>
        <v>24.61705134719239</v>
      </c>
      <c r="N213" s="11">
        <f>'Final Prices IND without CO2 '!N213+N$302*Assumptions!$C$11</f>
        <v>23.774837823405271</v>
      </c>
      <c r="O213" s="11">
        <f>'Final Prices IND without CO2 '!O213+O$302*Assumptions!$C$11</f>
        <v>29.430230368451223</v>
      </c>
      <c r="P213" s="11">
        <f>'Final Prices IND without CO2 '!P213+P$302*Assumptions!$C$11</f>
        <v>39.305595818766342</v>
      </c>
      <c r="Q213" s="11">
        <f>'Final Prices IND without CO2 '!Q213+Q$302*Assumptions!$C$11</f>
        <v>38.599597564700737</v>
      </c>
      <c r="R213" s="11">
        <f>'Final Prices IND without CO2 '!R213+R$302*Assumptions!$C$11</f>
        <v>48.136709789053583</v>
      </c>
      <c r="S213" s="11">
        <f>'Final Prices IND without CO2 '!S213+S$302*Assumptions!$C$11</f>
        <v>44.901322125765944</v>
      </c>
      <c r="T213" s="11">
        <f>'Final Prices IND without CO2 '!T213+T$302*Assumptions!$C$11</f>
        <v>43.945393922671904</v>
      </c>
      <c r="U213" s="11">
        <f>'Final Prices IND without CO2 '!U213+U$302*Assumptions!$C$11</f>
        <v>46.108783152193112</v>
      </c>
      <c r="V213" s="11">
        <f>'Final Prices IND without CO2 '!V213+V$302*Assumptions!$C$11</f>
        <v>48.228334717196525</v>
      </c>
      <c r="W213" s="11">
        <f>'Final Prices IND without CO2 '!W213+W$302*Assumptions!$C$11</f>
        <v>48.144905002114903</v>
      </c>
      <c r="X213" s="11">
        <f>'Final Prices IND without CO2 '!X213+X$302*Assumptions!$C$11</f>
        <v>45.902341996942184</v>
      </c>
      <c r="Y213" s="11">
        <f>'Final Prices IND without CO2 '!Y213+Y$302*Assumptions!$C$11</f>
        <v>44.52603356095743</v>
      </c>
      <c r="Z213" s="11">
        <f>'Final Prices IND without CO2 '!Z213+Z$302*Assumptions!$C$11</f>
        <v>38.19794944713076</v>
      </c>
      <c r="AA213" s="11">
        <f>'Final Prices IND without CO2 '!AA213+AA$302*Assumptions!$C$11</f>
        <v>37.712898605758532</v>
      </c>
      <c r="AB213" s="11">
        <f>'Final Prices IND without CO2 '!AB213+AB$302*Assumptions!$C$11</f>
        <v>46.320843967336913</v>
      </c>
      <c r="AC213" s="11">
        <f>'Final Prices IND without CO2 '!AC213+AC$302*Assumptions!$C$11</f>
        <v>57.697631454512376</v>
      </c>
      <c r="AD213" s="11">
        <f>'Final Prices IND without CO2 '!AD213+AD$302*Assumptions!$C$11</f>
        <v>54.481417991742028</v>
      </c>
      <c r="AE213" s="11">
        <f>'Final Prices IND without CO2 '!AE213+AE$302*Assumptions!$C$11</f>
        <v>50.201342604640203</v>
      </c>
      <c r="AF213" s="11">
        <f>'Final Prices IND without CO2 '!AF213+AF$302*Assumptions!$C$11</f>
        <v>50.548506687638913</v>
      </c>
      <c r="AG213" s="11">
        <f>'Final Prices IND without CO2 '!AG213+AG$302*Assumptions!$C$11</f>
        <v>51.083559890324587</v>
      </c>
      <c r="AH213" s="11">
        <f>'Final Prices IND without CO2 '!AH213+AH$302*Assumptions!$C$11</f>
        <v>51.882045539966747</v>
      </c>
      <c r="AI213" s="11">
        <f>'Final Prices IND without CO2 '!AI213+AI$302*Assumptions!$C$11</f>
        <v>52.674925450590408</v>
      </c>
      <c r="AJ213" s="11">
        <f>'Final Prices IND without CO2 '!AJ213+AJ$302*Assumptions!$C$11</f>
        <v>53.452227386429954</v>
      </c>
      <c r="AK213" s="11">
        <f>'Final Prices IND without CO2 '!AK213+AK$302*Assumptions!$C$11</f>
        <v>54.204588517692514</v>
      </c>
      <c r="AL213" s="11">
        <f>'Final Prices IND without CO2 '!AL213+AL$302*Assumptions!$C$11</f>
        <v>54.91850174897629</v>
      </c>
      <c r="AM213" s="11">
        <f>'Final Prices IND without CO2 '!AM213+AM$302*Assumptions!$C$11</f>
        <v>55.586679078857088</v>
      </c>
      <c r="AN213" s="11">
        <f>'Final Prices IND without CO2 '!AN213+AN$302*Assumptions!$C$11</f>
        <v>56.220593888594514</v>
      </c>
      <c r="AO213" s="11">
        <f>'Final Prices IND without CO2 '!AO213+AO$302*Assumptions!$C$11</f>
        <v>56.303879692170376</v>
      </c>
      <c r="AP213" s="11">
        <f>'Final Prices IND without CO2 '!AP213+AP$302*Assumptions!$C$11</f>
        <v>56.384061492541839</v>
      </c>
      <c r="AQ213" s="11">
        <f>'Final Prices IND without CO2 '!AQ213+AQ$302*Assumptions!$C$11</f>
        <v>56.45450849012893</v>
      </c>
      <c r="AR213" s="11">
        <f>'Final Prices IND without CO2 '!AR213+AR$302*Assumptions!$C$11</f>
        <v>56.530873795050127</v>
      </c>
      <c r="AS213" s="11">
        <f>'Final Prices IND without CO2 '!AS213+AS$302*Assumptions!$C$11</f>
        <v>56.614923069345146</v>
      </c>
      <c r="AT213" s="11">
        <f>'Final Prices IND without CO2 '!AT213+AT$302*Assumptions!$C$11</f>
        <v>56.692950881093822</v>
      </c>
      <c r="AU213" s="11">
        <f>'Final Prices IND without CO2 '!AU213+AU$302*Assumptions!$C$11</f>
        <v>56.781534987649046</v>
      </c>
      <c r="AV213" s="11">
        <f>'Final Prices IND without CO2 '!AV213+AV$302*Assumptions!$C$11</f>
        <v>56.867924309434173</v>
      </c>
      <c r="AW213" s="11">
        <f>'Final Prices IND without CO2 '!AW213+AW$302*Assumptions!$C$11</f>
        <v>56.963657669683336</v>
      </c>
      <c r="AX213" s="11">
        <f>'Final Prices IND without CO2 '!AX213+AX$302*Assumptions!$C$11</f>
        <v>57.062100413588169</v>
      </c>
      <c r="AY213" s="11">
        <f>'Final Prices IND without CO2 '!AY213+AY$302*Assumptions!$C$11</f>
        <v>57.131055421852857</v>
      </c>
      <c r="AZ213" s="11">
        <f>'Final Prices IND without CO2 '!AZ213+AZ$302*Assumptions!$C$11</f>
        <v>57.210513398315783</v>
      </c>
      <c r="BA213" s="11">
        <f>'Final Prices IND without CO2 '!BA213+BA$302*Assumptions!$C$11</f>
        <v>57.284105219963593</v>
      </c>
      <c r="BB213" s="11">
        <f>'Final Prices IND without CO2 '!BB213+BB$302*Assumptions!$C$11</f>
        <v>57.348371374107479</v>
      </c>
      <c r="BC213" s="11">
        <f>'Final Prices IND without CO2 '!BC213+BC$302*Assumptions!$C$11</f>
        <v>57.406197922257576</v>
      </c>
      <c r="BD213" s="11">
        <f>'Final Prices IND without CO2 '!BD213+BD$302*Assumptions!$C$11</f>
        <v>57.46377997784144</v>
      </c>
      <c r="BE213" s="11">
        <f>'Final Prices IND without CO2 '!BE213+BE$302*Assumptions!$C$11</f>
        <v>57.512470076350453</v>
      </c>
      <c r="BF213" s="11">
        <f>'Final Prices IND without CO2 '!BF213+BF$302*Assumptions!$C$11</f>
        <v>57.555917628825235</v>
      </c>
      <c r="BG213" s="11">
        <f>'Final Prices IND without CO2 '!BG213+BG$302*Assumptions!$C$11</f>
        <v>57.595045741739298</v>
      </c>
      <c r="BH213" s="11">
        <f>'Final Prices IND without CO2 '!BH213+BH$302*Assumptions!$C$11</f>
        <v>57.628921570473061</v>
      </c>
    </row>
    <row r="214" spans="1:60" x14ac:dyDescent="0.3">
      <c r="A214" s="9" t="s">
        <v>148</v>
      </c>
      <c r="B214" s="9" t="s">
        <v>118</v>
      </c>
      <c r="C214" s="9" t="s">
        <v>17</v>
      </c>
      <c r="D214" s="36" t="s">
        <v>82</v>
      </c>
      <c r="E214" s="36" t="s">
        <v>79</v>
      </c>
      <c r="F214" s="36" t="s">
        <v>90</v>
      </c>
      <c r="G214" s="36" t="s">
        <v>90</v>
      </c>
      <c r="H214" s="36" t="s">
        <v>80</v>
      </c>
      <c r="I214" s="9" t="s">
        <v>145</v>
      </c>
      <c r="J214" s="11">
        <f>'Final Prices IND without CO2 '!J214+J$302*Assumptions!$C$11</f>
        <v>24.738126764262248</v>
      </c>
      <c r="K214" s="11">
        <f>'Final Prices IND without CO2 '!K214+K$302*Assumptions!$C$11</f>
        <v>37.114592653091798</v>
      </c>
      <c r="L214" s="11">
        <f>'Final Prices IND without CO2 '!L214+L$302*Assumptions!$C$11</f>
        <v>29.316544325306221</v>
      </c>
      <c r="M214" s="11">
        <f>'Final Prices IND without CO2 '!M214+M$302*Assumptions!$C$11</f>
        <v>32.907184700389152</v>
      </c>
      <c r="N214" s="11">
        <f>'Final Prices IND without CO2 '!N214+N$302*Assumptions!$C$11</f>
        <v>30.635004749587377</v>
      </c>
      <c r="O214" s="11">
        <f>'Final Prices IND without CO2 '!O214+O$302*Assumptions!$C$11</f>
        <v>36.062631225136442</v>
      </c>
      <c r="P214" s="11">
        <f>'Final Prices IND without CO2 '!P214+P$302*Assumptions!$C$11</f>
        <v>49.814397448086233</v>
      </c>
      <c r="Q214" s="11">
        <f>'Final Prices IND without CO2 '!Q214+Q$302*Assumptions!$C$11</f>
        <v>45.643456972301784</v>
      </c>
      <c r="R214" s="11">
        <f>'Final Prices IND without CO2 '!R214+R$302*Assumptions!$C$11</f>
        <v>52.509634464563788</v>
      </c>
      <c r="S214" s="11">
        <f>'Final Prices IND without CO2 '!S214+S$302*Assumptions!$C$11</f>
        <v>44.709741225026733</v>
      </c>
      <c r="T214" s="11">
        <f>'Final Prices IND without CO2 '!T214+T$302*Assumptions!$C$11</f>
        <v>44.081274353138618</v>
      </c>
      <c r="U214" s="11">
        <f>'Final Prices IND without CO2 '!U214+U$302*Assumptions!$C$11</f>
        <v>45.464865754027166</v>
      </c>
      <c r="V214" s="11">
        <f>'Final Prices IND without CO2 '!V214+V$302*Assumptions!$C$11</f>
        <v>41.823594867819665</v>
      </c>
      <c r="W214" s="11">
        <f>'Final Prices IND without CO2 '!W214+W$302*Assumptions!$C$11</f>
        <v>43.907965819259921</v>
      </c>
      <c r="X214" s="11">
        <f>'Final Prices IND without CO2 '!X214+X$302*Assumptions!$C$11</f>
        <v>39.338870691098741</v>
      </c>
      <c r="Y214" s="11">
        <f>'Final Prices IND without CO2 '!Y214+Y$302*Assumptions!$C$11</f>
        <v>36.361440767842005</v>
      </c>
      <c r="Z214" s="11">
        <f>'Final Prices IND without CO2 '!Z214+Z$302*Assumptions!$C$11</f>
        <v>30.865711842447705</v>
      </c>
      <c r="AA214" s="11">
        <f>'Final Prices IND without CO2 '!AA214+AA$302*Assumptions!$C$11</f>
        <v>27.645183064512938</v>
      </c>
      <c r="AB214" s="11">
        <f>'Final Prices IND without CO2 '!AB214+AB$302*Assumptions!$C$11</f>
        <v>34.304638753963474</v>
      </c>
      <c r="AC214" s="11">
        <f>'Final Prices IND without CO2 '!AC214+AC$302*Assumptions!$C$11</f>
        <v>42.614320982068037</v>
      </c>
      <c r="AD214" s="11">
        <f>'Final Prices IND without CO2 '!AD214+AD$302*Assumptions!$C$11</f>
        <v>40.285589341020575</v>
      </c>
      <c r="AE214" s="11">
        <f>'Final Prices IND without CO2 '!AE214+AE$302*Assumptions!$C$11</f>
        <v>37.190701077088335</v>
      </c>
      <c r="AF214" s="11">
        <f>'Final Prices IND without CO2 '!AF214+AF$302*Assumptions!$C$11</f>
        <v>37.568102478868241</v>
      </c>
      <c r="AG214" s="11">
        <f>'Final Prices IND without CO2 '!AG214+AG$302*Assumptions!$C$11</f>
        <v>38.076528443850137</v>
      </c>
      <c r="AH214" s="11">
        <f>'Final Prices IND without CO2 '!AH214+AH$302*Assumptions!$C$11</f>
        <v>38.840121617789116</v>
      </c>
      <c r="AI214" s="11">
        <f>'Final Prices IND without CO2 '!AI214+AI$302*Assumptions!$C$11</f>
        <v>39.592780168486662</v>
      </c>
      <c r="AJ214" s="11">
        <f>'Final Prices IND without CO2 '!AJ214+AJ$302*Assumptions!$C$11</f>
        <v>40.327103058407793</v>
      </c>
      <c r="AK214" s="11">
        <f>'Final Prices IND without CO2 '!AK214+AK$302*Assumptions!$C$11</f>
        <v>41.036687131637557</v>
      </c>
      <c r="AL214" s="11">
        <f>'Final Prices IND without CO2 '!AL214+AL$302*Assumptions!$C$11</f>
        <v>41.711901644695892</v>
      </c>
      <c r="AM214" s="11">
        <f>'Final Prices IND without CO2 '!AM214+AM$302*Assumptions!$C$11</f>
        <v>42.347398995785809</v>
      </c>
      <c r="AN214" s="11">
        <f>'Final Prices IND without CO2 '!AN214+AN$302*Assumptions!$C$11</f>
        <v>42.95183915949535</v>
      </c>
      <c r="AO214" s="11">
        <f>'Final Prices IND without CO2 '!AO214+AO$302*Assumptions!$C$11</f>
        <v>43.011485144845921</v>
      </c>
      <c r="AP214" s="11">
        <f>'Final Prices IND without CO2 '!AP214+AP$302*Assumptions!$C$11</f>
        <v>43.068708309047182</v>
      </c>
      <c r="AQ214" s="11">
        <f>'Final Prices IND without CO2 '!AQ214+AQ$302*Assumptions!$C$11</f>
        <v>43.118943011754247</v>
      </c>
      <c r="AR214" s="11">
        <f>'Final Prices IND without CO2 '!AR214+AR$302*Assumptions!$C$11</f>
        <v>43.17333228772263</v>
      </c>
      <c r="AS214" s="11">
        <f>'Final Prices IND without CO2 '!AS214+AS$302*Assumptions!$C$11</f>
        <v>43.233424102724499</v>
      </c>
      <c r="AT214" s="11">
        <f>'Final Prices IND without CO2 '!AT214+AT$302*Assumptions!$C$11</f>
        <v>43.289067479746599</v>
      </c>
      <c r="AU214" s="11">
        <f>'Final Prices IND without CO2 '!AU214+AU$302*Assumptions!$C$11</f>
        <v>43.352383706135392</v>
      </c>
      <c r="AV214" s="11">
        <f>'Final Prices IND without CO2 '!AV214+AV$302*Assumptions!$C$11</f>
        <v>43.414101951778051</v>
      </c>
      <c r="AW214" s="11">
        <f>'Final Prices IND without CO2 '!AW214+AW$302*Assumptions!$C$11</f>
        <v>43.482608759557316</v>
      </c>
      <c r="AX214" s="11">
        <f>'Final Prices IND without CO2 '!AX214+AX$302*Assumptions!$C$11</f>
        <v>43.55307325490719</v>
      </c>
      <c r="AY214" s="11">
        <f>'Final Prices IND without CO2 '!AY214+AY$302*Assumptions!$C$11</f>
        <v>43.597013257004072</v>
      </c>
      <c r="AZ214" s="11">
        <f>'Final Prices IND without CO2 '!AZ214+AZ$302*Assumptions!$C$11</f>
        <v>43.649599053442131</v>
      </c>
      <c r="BA214" s="11">
        <f>'Final Prices IND without CO2 '!BA214+BA$302*Assumptions!$C$11</f>
        <v>43.696181063979125</v>
      </c>
      <c r="BB214" s="11">
        <f>'Final Prices IND without CO2 '!BB214+BB$302*Assumptions!$C$11</f>
        <v>43.73408872383181</v>
      </c>
      <c r="BC214" s="11">
        <f>'Final Prices IND without CO2 '!BC214+BC$302*Assumptions!$C$11</f>
        <v>43.765641935027361</v>
      </c>
      <c r="BD214" s="11">
        <f>'Final Prices IND without CO2 '!BD214+BD$302*Assumptions!$C$11</f>
        <v>43.796317332149442</v>
      </c>
      <c r="BE214" s="11">
        <f>'Final Prices IND without CO2 '!BE214+BE$302*Assumptions!$C$11</f>
        <v>43.818523589674513</v>
      </c>
      <c r="BF214" s="11">
        <f>'Final Prices IND without CO2 '!BF214+BF$302*Assumptions!$C$11</f>
        <v>43.835515846613823</v>
      </c>
      <c r="BG214" s="11">
        <f>'Final Prices IND without CO2 '!BG214+BG$302*Assumptions!$C$11</f>
        <v>43.848027202327089</v>
      </c>
      <c r="BH214" s="11">
        <f>'Final Prices IND without CO2 '!BH214+BH$302*Assumptions!$C$11</f>
        <v>43.855285209963689</v>
      </c>
    </row>
    <row r="215" spans="1:60" x14ac:dyDescent="0.3">
      <c r="A215" s="9" t="s">
        <v>148</v>
      </c>
      <c r="B215" s="9" t="s">
        <v>118</v>
      </c>
      <c r="C215" s="9" t="s">
        <v>19</v>
      </c>
      <c r="D215" s="36" t="s">
        <v>82</v>
      </c>
      <c r="E215" s="36" t="s">
        <v>79</v>
      </c>
      <c r="F215" s="36" t="s">
        <v>90</v>
      </c>
      <c r="G215" s="36" t="s">
        <v>90</v>
      </c>
      <c r="H215" s="36" t="s">
        <v>80</v>
      </c>
      <c r="I215" s="9" t="s">
        <v>145</v>
      </c>
      <c r="J215" s="11">
        <f>'Final Prices IND without CO2 '!J215+J$302*Assumptions!$C$11</f>
        <v>28.64301690034657</v>
      </c>
      <c r="K215" s="11">
        <f>'Final Prices IND without CO2 '!K215+K$302*Assumptions!$C$11</f>
        <v>27.05156113441706</v>
      </c>
      <c r="L215" s="11">
        <f>'Final Prices IND without CO2 '!L215+L$302*Assumptions!$C$11</f>
        <v>24.330073979290457</v>
      </c>
      <c r="M215" s="11">
        <f>'Final Prices IND without CO2 '!M215+M$302*Assumptions!$C$11</f>
        <v>23.989952654369652</v>
      </c>
      <c r="N215" s="11">
        <f>'Final Prices IND without CO2 '!N215+N$302*Assumptions!$C$11</f>
        <v>22.243565181124481</v>
      </c>
      <c r="O215" s="11">
        <f>'Final Prices IND without CO2 '!O215+O$302*Assumptions!$C$11</f>
        <v>28.891585283167476</v>
      </c>
      <c r="P215" s="11">
        <f>'Final Prices IND without CO2 '!P215+P$302*Assumptions!$C$11</f>
        <v>37.90739319340976</v>
      </c>
      <c r="Q215" s="11">
        <f>'Final Prices IND without CO2 '!Q215+Q$302*Assumptions!$C$11</f>
        <v>34.989704543574234</v>
      </c>
      <c r="R215" s="11">
        <f>'Final Prices IND without CO2 '!R215+R$302*Assumptions!$C$11</f>
        <v>50.270794248247647</v>
      </c>
      <c r="S215" s="11">
        <f>'Final Prices IND without CO2 '!S215+S$302*Assumptions!$C$11</f>
        <v>35.271050516726461</v>
      </c>
      <c r="T215" s="11">
        <f>'Final Prices IND without CO2 '!T215+T$302*Assumptions!$C$11</f>
        <v>41.224607182135337</v>
      </c>
      <c r="U215" s="11">
        <f>'Final Prices IND without CO2 '!U215+U$302*Assumptions!$C$11</f>
        <v>47.048231731441781</v>
      </c>
      <c r="V215" s="11">
        <f>'Final Prices IND without CO2 '!V215+V$302*Assumptions!$C$11</f>
        <v>57.951498811239333</v>
      </c>
      <c r="W215" s="11">
        <f>'Final Prices IND without CO2 '!W215+W$302*Assumptions!$C$11</f>
        <v>51.307898494069818</v>
      </c>
      <c r="X215" s="11">
        <f>'Final Prices IND without CO2 '!X215+X$302*Assumptions!$C$11</f>
        <v>48.573451832680547</v>
      </c>
      <c r="Y215" s="11">
        <f>'Final Prices IND without CO2 '!Y215+Y$302*Assumptions!$C$11</f>
        <v>39.212487111760254</v>
      </c>
      <c r="Z215" s="11">
        <f>'Final Prices IND without CO2 '!Z215+Z$302*Assumptions!$C$11</f>
        <v>29.943554748390511</v>
      </c>
      <c r="AA215" s="11">
        <f>'Final Prices IND without CO2 '!AA215+AA$302*Assumptions!$C$11</f>
        <v>32.714573742806422</v>
      </c>
      <c r="AB215" s="11">
        <f>'Final Prices IND without CO2 '!AB215+AB$302*Assumptions!$C$11</f>
        <v>40.355151250823354</v>
      </c>
      <c r="AC215" s="11">
        <f>'Final Prices IND without CO2 '!AC215+AC$302*Assumptions!$C$11</f>
        <v>50.209211123089609</v>
      </c>
      <c r="AD215" s="11">
        <f>'Final Prices IND without CO2 '!AD215+AD$302*Assumptions!$C$11</f>
        <v>47.433606300557692</v>
      </c>
      <c r="AE215" s="11">
        <f>'Final Prices IND without CO2 '!AE215+AE$302*Assumptions!$C$11</f>
        <v>43.741941485915916</v>
      </c>
      <c r="AF215" s="11">
        <f>'Final Prices IND without CO2 '!AF215+AF$302*Assumptions!$C$11</f>
        <v>44.104117508975293</v>
      </c>
      <c r="AG215" s="11">
        <f>'Final Prices IND without CO2 '!AG215+AG$302*Assumptions!$C$11</f>
        <v>44.625951070750247</v>
      </c>
      <c r="AH215" s="11">
        <f>'Final Prices IND without CO2 '!AH215+AH$302*Assumptions!$C$11</f>
        <v>45.40711363174109</v>
      </c>
      <c r="AI215" s="11">
        <f>'Final Prices IND without CO2 '!AI215+AI$302*Assumptions!$C$11</f>
        <v>46.180024819319605</v>
      </c>
      <c r="AJ215" s="11">
        <f>'Final Prices IND without CO2 '!AJ215+AJ$302*Assumptions!$C$11</f>
        <v>46.935988922070813</v>
      </c>
      <c r="AK215" s="11">
        <f>'Final Prices IND without CO2 '!AK215+AK$302*Assumptions!$C$11</f>
        <v>47.667112501293559</v>
      </c>
      <c r="AL215" s="11">
        <f>'Final Prices IND without CO2 '!AL215+AL$302*Assumptions!$C$11</f>
        <v>48.361812956384149</v>
      </c>
      <c r="AM215" s="11">
        <f>'Final Prices IND without CO2 '!AM215+AM$302*Assumptions!$C$11</f>
        <v>49.013765637302427</v>
      </c>
      <c r="AN215" s="11">
        <f>'Final Prices IND without CO2 '!AN215+AN$302*Assumptions!$C$11</f>
        <v>49.633047151585259</v>
      </c>
      <c r="AO215" s="11">
        <f>'Final Prices IND without CO2 '!AO215+AO$302*Assumptions!$C$11</f>
        <v>49.704596480217319</v>
      </c>
      <c r="AP215" s="11">
        <f>'Final Prices IND without CO2 '!AP215+AP$302*Assumptions!$C$11</f>
        <v>49.773379992514514</v>
      </c>
      <c r="AQ215" s="11">
        <f>'Final Prices IND without CO2 '!AQ215+AQ$302*Assumptions!$C$11</f>
        <v>49.833792179759357</v>
      </c>
      <c r="AR215" s="11">
        <f>'Final Prices IND without CO2 '!AR215+AR$302*Assumptions!$C$11</f>
        <v>49.899247032209601</v>
      </c>
      <c r="AS215" s="11">
        <f>'Final Prices IND without CO2 '!AS215+AS$302*Assumptions!$C$11</f>
        <v>49.971402132106512</v>
      </c>
      <c r="AT215" s="11">
        <f>'Final Prices IND without CO2 '!AT215+AT$302*Assumptions!$C$11</f>
        <v>50.038316729921142</v>
      </c>
      <c r="AU215" s="11">
        <f>'Final Prices IND without CO2 '!AU215+AU$302*Assumptions!$C$11</f>
        <v>50.114356076629647</v>
      </c>
      <c r="AV215" s="11">
        <f>'Final Prices IND without CO2 '!AV215+AV$302*Assumptions!$C$11</f>
        <v>50.188496934225114</v>
      </c>
      <c r="AW215" s="11">
        <f>'Final Prices IND without CO2 '!AW215+AW$302*Assumptions!$C$11</f>
        <v>50.27071311139683</v>
      </c>
      <c r="AX215" s="11">
        <f>'Final Prices IND without CO2 '!AX215+AX$302*Assumptions!$C$11</f>
        <v>50.355265477211304</v>
      </c>
      <c r="AY215" s="11">
        <f>'Final Prices IND without CO2 '!AY215+AY$302*Assumptions!$C$11</f>
        <v>50.411801270137268</v>
      </c>
      <c r="AZ215" s="11">
        <f>'Final Prices IND without CO2 '!AZ215+AZ$302*Assumptions!$C$11</f>
        <v>50.477917999026261</v>
      </c>
      <c r="BA215" s="11">
        <f>'Final Prices IND without CO2 '!BA215+BA$302*Assumptions!$C$11</f>
        <v>50.538100243311064</v>
      </c>
      <c r="BB215" s="11">
        <f>'Final Prices IND without CO2 '!BB215+BB$302*Assumptions!$C$11</f>
        <v>50.589280179749828</v>
      </c>
      <c r="BC215" s="11">
        <f>'Final Prices IND without CO2 '!BC215+BC$302*Assumptions!$C$11</f>
        <v>50.634062788309578</v>
      </c>
      <c r="BD215" s="11">
        <f>'Final Prices IND without CO2 '!BD215+BD$302*Assumptions!$C$11</f>
        <v>50.67828647878892</v>
      </c>
      <c r="BE215" s="11">
        <f>'Final Prices IND without CO2 '!BE215+BE$302*Assumptions!$C$11</f>
        <v>50.713828128643954</v>
      </c>
      <c r="BF215" s="11">
        <f>'Final Prices IND without CO2 '!BF215+BF$302*Assumptions!$C$11</f>
        <v>50.744141404440974</v>
      </c>
      <c r="BG215" s="11">
        <f>'Final Prices IND without CO2 '!BG215+BG$302*Assumptions!$C$11</f>
        <v>50.770055079705998</v>
      </c>
      <c r="BH215" s="11">
        <f>'Final Prices IND without CO2 '!BH215+BH$302*Assumptions!$C$11</f>
        <v>50.790715942597451</v>
      </c>
    </row>
    <row r="216" spans="1:60" x14ac:dyDescent="0.3">
      <c r="A216" s="9" t="s">
        <v>148</v>
      </c>
      <c r="B216" s="9" t="s">
        <v>118</v>
      </c>
      <c r="C216" s="9" t="s">
        <v>21</v>
      </c>
      <c r="D216" s="36" t="s">
        <v>82</v>
      </c>
      <c r="E216" s="36" t="s">
        <v>79</v>
      </c>
      <c r="F216" s="36" t="s">
        <v>90</v>
      </c>
      <c r="G216" s="36" t="s">
        <v>90</v>
      </c>
      <c r="H216" s="36" t="s">
        <v>80</v>
      </c>
      <c r="I216" s="9" t="s">
        <v>145</v>
      </c>
      <c r="J216" s="11">
        <f>'Final Prices IND without CO2 '!J216+J$302*Assumptions!$C$11</f>
        <v>18.635633320850083</v>
      </c>
      <c r="K216" s="11">
        <f>'Final Prices IND without CO2 '!K216+K$302*Assumptions!$C$11</f>
        <v>19.464801622897806</v>
      </c>
      <c r="L216" s="11">
        <f>'Final Prices IND without CO2 '!L216+L$302*Assumptions!$C$11</f>
        <v>19.42412504558154</v>
      </c>
      <c r="M216" s="11">
        <f>'Final Prices IND without CO2 '!M216+M$302*Assumptions!$C$11</f>
        <v>26.473053703777971</v>
      </c>
      <c r="N216" s="11">
        <f>'Final Prices IND without CO2 '!N216+N$302*Assumptions!$C$11</f>
        <v>27.337347797515928</v>
      </c>
      <c r="O216" s="11">
        <f>'Final Prices IND without CO2 '!O216+O$302*Assumptions!$C$11</f>
        <v>31.232703539993413</v>
      </c>
      <c r="P216" s="11">
        <f>'Final Prices IND without CO2 '!P216+P$302*Assumptions!$C$11</f>
        <v>44.919935313653887</v>
      </c>
      <c r="Q216" s="11">
        <f>'Final Prices IND without CO2 '!Q216+Q$302*Assumptions!$C$11</f>
        <v>43.454985320191525</v>
      </c>
      <c r="R216" s="11">
        <f>'Final Prices IND without CO2 '!R216+R$302*Assumptions!$C$11</f>
        <v>53.977764731552952</v>
      </c>
      <c r="S216" s="11">
        <f>'Final Prices IND without CO2 '!S216+S$302*Assumptions!$C$11</f>
        <v>47.831261418069218</v>
      </c>
      <c r="T216" s="11">
        <f>'Final Prices IND without CO2 '!T216+T$302*Assumptions!$C$11</f>
        <v>33.86295216467083</v>
      </c>
      <c r="U216" s="11">
        <f>'Final Prices IND without CO2 '!U216+U$302*Assumptions!$C$11</f>
        <v>36.77714205879726</v>
      </c>
      <c r="V216" s="11">
        <f>'Final Prices IND without CO2 '!V216+V$302*Assumptions!$C$11</f>
        <v>41.202300860911848</v>
      </c>
      <c r="W216" s="11">
        <f>'Final Prices IND without CO2 '!W216+W$302*Assumptions!$C$11</f>
        <v>37.917643772441799</v>
      </c>
      <c r="X216" s="11">
        <f>'Final Prices IND without CO2 '!X216+X$302*Assumptions!$C$11</f>
        <v>44.486970458947376</v>
      </c>
      <c r="Y216" s="11">
        <f>'Final Prices IND without CO2 '!Y216+Y$302*Assumptions!$C$11</f>
        <v>36.345296211541701</v>
      </c>
      <c r="Z216" s="11">
        <f>'Final Prices IND without CO2 '!Z216+Z$302*Assumptions!$C$11</f>
        <v>29.949875990065575</v>
      </c>
      <c r="AA216" s="11">
        <f>'Final Prices IND without CO2 '!AA216+AA$302*Assumptions!$C$11</f>
        <v>27.166318364488653</v>
      </c>
      <c r="AB216" s="11">
        <f>'Final Prices IND without CO2 '!AB216+AB$302*Assumptions!$C$11</f>
        <v>33.733095340628175</v>
      </c>
      <c r="AC216" s="11">
        <f>'Final Prices IND without CO2 '!AC216+AC$302*Assumptions!$C$11</f>
        <v>41.8968925927607</v>
      </c>
      <c r="AD216" s="11">
        <f>'Final Prices IND without CO2 '!AD216+AD$302*Assumptions!$C$11</f>
        <v>39.610373478934065</v>
      </c>
      <c r="AE216" s="11">
        <f>'Final Prices IND without CO2 '!AE216+AE$302*Assumptions!$C$11</f>
        <v>36.571857911854863</v>
      </c>
      <c r="AF216" s="11">
        <f>'Final Prices IND without CO2 '!AF216+AF$302*Assumptions!$C$11</f>
        <v>36.950697533112496</v>
      </c>
      <c r="AG216" s="11">
        <f>'Final Prices IND without CO2 '!AG216+AG$302*Assumptions!$C$11</f>
        <v>37.457856989903611</v>
      </c>
      <c r="AH216" s="11">
        <f>'Final Prices IND without CO2 '!AH216+AH$302*Assumptions!$C$11</f>
        <v>38.21979052468788</v>
      </c>
      <c r="AI216" s="11">
        <f>'Final Prices IND without CO2 '!AI216+AI$302*Assumptions!$C$11</f>
        <v>38.970535971128882</v>
      </c>
      <c r="AJ216" s="11">
        <f>'Final Prices IND without CO2 '!AJ216+AJ$302*Assumptions!$C$11</f>
        <v>39.702814589154691</v>
      </c>
      <c r="AK216" s="11">
        <f>'Final Prices IND without CO2 '!AK216+AK$302*Assumptions!$C$11</f>
        <v>40.410363997918722</v>
      </c>
      <c r="AL216" s="11">
        <f>'Final Prices IND without CO2 '!AL216+AL$302*Assumptions!$C$11</f>
        <v>41.083737830236885</v>
      </c>
      <c r="AM216" s="11">
        <f>'Final Prices IND without CO2 '!AM216+AM$302*Assumptions!$C$11</f>
        <v>41.717680778227475</v>
      </c>
      <c r="AN216" s="11">
        <f>'Final Prices IND without CO2 '!AN216+AN$302*Assumptions!$C$11</f>
        <v>42.320718998519901</v>
      </c>
      <c r="AO216" s="11">
        <f>'Final Prices IND without CO2 '!AO216+AO$302*Assumptions!$C$11</f>
        <v>42.379240570450492</v>
      </c>
      <c r="AP216" s="11">
        <f>'Final Prices IND without CO2 '!AP216+AP$302*Assumptions!$C$11</f>
        <v>42.435371721237431</v>
      </c>
      <c r="AQ216" s="11">
        <f>'Final Prices IND without CO2 '!AQ216+AQ$302*Assumptions!$C$11</f>
        <v>42.484645038565176</v>
      </c>
      <c r="AR216" s="11">
        <f>'Final Prices IND without CO2 '!AR216+AR$302*Assumptions!$C$11</f>
        <v>42.537989038227408</v>
      </c>
      <c r="AS216" s="11">
        <f>'Final Prices IND without CO2 '!AS216+AS$302*Assumptions!$C$11</f>
        <v>42.596941331407201</v>
      </c>
      <c r="AT216" s="11">
        <f>'Final Prices IND without CO2 '!AT216+AT$302*Assumptions!$C$11</f>
        <v>42.651520006553618</v>
      </c>
      <c r="AU216" s="11">
        <f>'Final Prices IND without CO2 '!AU216+AU$302*Assumptions!$C$11</f>
        <v>42.713634381757146</v>
      </c>
      <c r="AV216" s="11">
        <f>'Final Prices IND without CO2 '!AV216+AV$302*Assumptions!$C$11</f>
        <v>42.774179162831025</v>
      </c>
      <c r="AW216" s="11">
        <f>'Final Prices IND without CO2 '!AW216+AW$302*Assumptions!$C$11</f>
        <v>42.841390956381119</v>
      </c>
      <c r="AX216" s="11">
        <f>'Final Prices IND without CO2 '!AX216+AX$302*Assumptions!$C$11</f>
        <v>42.910524683539677</v>
      </c>
      <c r="AY216" s="11">
        <f>'Final Prices IND without CO2 '!AY216+AY$302*Assumptions!$C$11</f>
        <v>42.953274862247575</v>
      </c>
      <c r="AZ216" s="11">
        <f>'Final Prices IND without CO2 '!AZ216+AZ$302*Assumptions!$C$11</f>
        <v>43.004582499963945</v>
      </c>
      <c r="BA216" s="11">
        <f>'Final Prices IND without CO2 '!BA216+BA$302*Assumptions!$C$11</f>
        <v>43.04987980544125</v>
      </c>
      <c r="BB216" s="11">
        <f>'Final Prices IND without CO2 '!BB216+BB$302*Assumptions!$C$11</f>
        <v>43.086533739718341</v>
      </c>
      <c r="BC216" s="11">
        <f>'Final Prices IND without CO2 '!BC216+BC$302*Assumptions!$C$11</f>
        <v>43.116837275794623</v>
      </c>
      <c r="BD216" s="11">
        <f>'Final Prices IND without CO2 '!BD216+BD$302*Assumptions!$C$11</f>
        <v>43.146232874249378</v>
      </c>
      <c r="BE216" s="11">
        <f>'Final Prices IND without CO2 '!BE216+BE$302*Assumptions!$C$11</f>
        <v>43.167179444160482</v>
      </c>
      <c r="BF216" s="11">
        <f>'Final Prices IND without CO2 '!BF216+BF$302*Assumptions!$C$11</f>
        <v>43.182913371232495</v>
      </c>
      <c r="BG216" s="11">
        <f>'Final Prices IND without CO2 '!BG216+BG$302*Assumptions!$C$11</f>
        <v>43.194158717253643</v>
      </c>
      <c r="BH216" s="11">
        <f>'Final Prices IND without CO2 '!BH216+BH$302*Assumptions!$C$11</f>
        <v>43.200150664594581</v>
      </c>
    </row>
    <row r="217" spans="1:60" x14ac:dyDescent="0.3">
      <c r="A217" s="9" t="s">
        <v>148</v>
      </c>
      <c r="B217" s="9" t="s">
        <v>118</v>
      </c>
      <c r="C217" s="9" t="s">
        <v>23</v>
      </c>
      <c r="D217" s="36" t="s">
        <v>82</v>
      </c>
      <c r="E217" s="36" t="s">
        <v>79</v>
      </c>
      <c r="F217" s="36" t="s">
        <v>90</v>
      </c>
      <c r="G217" s="36" t="s">
        <v>90</v>
      </c>
      <c r="H217" s="36" t="s">
        <v>80</v>
      </c>
      <c r="I217" s="9" t="s">
        <v>145</v>
      </c>
      <c r="J217" s="11">
        <f>'Final Prices IND without CO2 '!J217+J$302*Assumptions!$C$11</f>
        <v>20.87036735663213</v>
      </c>
      <c r="K217" s="11">
        <f>'Final Prices IND without CO2 '!K217+K$302*Assumptions!$C$11</f>
        <v>31.004657304660519</v>
      </c>
      <c r="L217" s="11">
        <f>'Final Prices IND without CO2 '!L217+L$302*Assumptions!$C$11</f>
        <v>27.221105241117311</v>
      </c>
      <c r="M217" s="11">
        <f>'Final Prices IND without CO2 '!M217+M$302*Assumptions!$C$11</f>
        <v>24.177182229468279</v>
      </c>
      <c r="N217" s="11">
        <f>'Final Prices IND without CO2 '!N217+N$302*Assumptions!$C$11</f>
        <v>28.337277176614084</v>
      </c>
      <c r="O217" s="11">
        <f>'Final Prices IND without CO2 '!O217+O$302*Assumptions!$C$11</f>
        <v>32.53552720855204</v>
      </c>
      <c r="P217" s="11">
        <f>'Final Prices IND without CO2 '!P217+P$302*Assumptions!$C$11</f>
        <v>44.271859203859613</v>
      </c>
      <c r="Q217" s="11">
        <f>'Final Prices IND without CO2 '!Q217+Q$302*Assumptions!$C$11</f>
        <v>39.757593006404953</v>
      </c>
      <c r="R217" s="11">
        <f>'Final Prices IND without CO2 '!R217+R$302*Assumptions!$C$11</f>
        <v>51.802574691106223</v>
      </c>
      <c r="S217" s="11">
        <f>'Final Prices IND without CO2 '!S217+S$302*Assumptions!$C$11</f>
        <v>45.282146293550134</v>
      </c>
      <c r="T217" s="11">
        <f>'Final Prices IND without CO2 '!T217+T$302*Assumptions!$C$11</f>
        <v>41.038699639575398</v>
      </c>
      <c r="U217" s="11">
        <f>'Final Prices IND without CO2 '!U217+U$302*Assumptions!$C$11</f>
        <v>44.480783255028541</v>
      </c>
      <c r="V217" s="11">
        <f>'Final Prices IND without CO2 '!V217+V$302*Assumptions!$C$11</f>
        <v>50.401966335180418</v>
      </c>
      <c r="W217" s="11">
        <f>'Final Prices IND without CO2 '!W217+W$302*Assumptions!$C$11</f>
        <v>49.10690693116269</v>
      </c>
      <c r="X217" s="11">
        <f>'Final Prices IND without CO2 '!X217+X$302*Assumptions!$C$11</f>
        <v>44.615514046583471</v>
      </c>
      <c r="Y217" s="11">
        <f>'Final Prices IND without CO2 '!Y217+Y$302*Assumptions!$C$11</f>
        <v>44.140630432790886</v>
      </c>
      <c r="Z217" s="11">
        <f>'Final Prices IND without CO2 '!Z217+Z$302*Assumptions!$C$11</f>
        <v>38.522250157499165</v>
      </c>
      <c r="AA217" s="11">
        <f>'Final Prices IND without CO2 '!AA217+AA$302*Assumptions!$C$11</f>
        <v>34.246117795740851</v>
      </c>
      <c r="AB217" s="11">
        <f>'Final Prices IND without CO2 '!AB217+AB$302*Assumptions!$C$11</f>
        <v>42.183107906728715</v>
      </c>
      <c r="AC217" s="11">
        <f>'Final Prices IND without CO2 '!AC217+AC$302*Assumptions!$C$11</f>
        <v>52.5037489810571</v>
      </c>
      <c r="AD217" s="11">
        <f>'Final Prices IND without CO2 '!AD217+AD$302*Assumptions!$C$11</f>
        <v>49.59313661877313</v>
      </c>
      <c r="AE217" s="11">
        <f>'Final Prices IND without CO2 '!AE217+AE$302*Assumptions!$C$11</f>
        <v>45.721176057527416</v>
      </c>
      <c r="AF217" s="11">
        <f>'Final Prices IND without CO2 '!AF217+AF$302*Assumptions!$C$11</f>
        <v>46.07875225001289</v>
      </c>
      <c r="AG217" s="11">
        <f>'Final Prices IND without CO2 '!AG217+AG$302*Assumptions!$C$11</f>
        <v>46.604636461350225</v>
      </c>
      <c r="AH217" s="11">
        <f>'Final Prices IND without CO2 '!AH217+AH$302*Assumptions!$C$11</f>
        <v>47.391107015344687</v>
      </c>
      <c r="AI217" s="11">
        <f>'Final Prices IND without CO2 '!AI217+AI$302*Assumptions!$C$11</f>
        <v>48.170136848642123</v>
      </c>
      <c r="AJ217" s="11">
        <f>'Final Prices IND without CO2 '!AJ217+AJ$302*Assumptions!$C$11</f>
        <v>48.932639108128832</v>
      </c>
      <c r="AK217" s="11">
        <f>'Final Prices IND without CO2 '!AK217+AK$302*Assumptions!$C$11</f>
        <v>49.670270116823907</v>
      </c>
      <c r="AL217" s="11">
        <f>'Final Prices IND without CO2 '!AL217+AL$302*Assumptions!$C$11</f>
        <v>50.370857586849674</v>
      </c>
      <c r="AM217" s="11">
        <f>'Final Prices IND without CO2 '!AM217+AM$302*Assumptions!$C$11</f>
        <v>51.02778168625531</v>
      </c>
      <c r="AN217" s="11">
        <f>'Final Prices IND without CO2 '!AN217+AN$302*Assumptions!$C$11</f>
        <v>51.651547010062899</v>
      </c>
      <c r="AO217" s="11">
        <f>'Final Prices IND without CO2 '!AO217+AO$302*Assumptions!$C$11</f>
        <v>51.726692529197862</v>
      </c>
      <c r="AP217" s="11">
        <f>'Final Prices IND without CO2 '!AP217+AP$302*Assumptions!$C$11</f>
        <v>51.798968607663213</v>
      </c>
      <c r="AQ217" s="11">
        <f>'Final Prices IND without CO2 '!AQ217+AQ$302*Assumptions!$C$11</f>
        <v>51.862455575864352</v>
      </c>
      <c r="AR217" s="11">
        <f>'Final Prices IND without CO2 '!AR217+AR$302*Assumptions!$C$11</f>
        <v>51.931253516059968</v>
      </c>
      <c r="AS217" s="11">
        <f>'Final Prices IND without CO2 '!AS217+AS$302*Assumptions!$C$11</f>
        <v>52.007053127380907</v>
      </c>
      <c r="AT217" s="11">
        <f>'Final Prices IND without CO2 '!AT217+AT$302*Assumptions!$C$11</f>
        <v>52.077372941378229</v>
      </c>
      <c r="AU217" s="11">
        <f>'Final Prices IND without CO2 '!AU217+AU$302*Assumptions!$C$11</f>
        <v>52.15725614635236</v>
      </c>
      <c r="AV217" s="11">
        <f>'Final Prices IND without CO2 '!AV217+AV$302*Assumptions!$C$11</f>
        <v>52.235150073826553</v>
      </c>
      <c r="AW217" s="11">
        <f>'Final Prices IND without CO2 '!AW217+AW$302*Assumptions!$C$11</f>
        <v>52.321508070892392</v>
      </c>
      <c r="AX217" s="11">
        <f>'Final Prices IND without CO2 '!AX217+AX$302*Assumptions!$C$11</f>
        <v>52.410316607832314</v>
      </c>
      <c r="AY217" s="11">
        <f>'Final Prices IND without CO2 '!AY217+AY$302*Assumptions!$C$11</f>
        <v>52.470657790747076</v>
      </c>
      <c r="AZ217" s="11">
        <f>'Final Prices IND without CO2 '!AZ217+AZ$302*Assumptions!$C$11</f>
        <v>52.540862430874512</v>
      </c>
      <c r="BA217" s="11">
        <f>'Final Prices IND without CO2 '!BA217+BA$302*Assumptions!$C$11</f>
        <v>52.605153523428655</v>
      </c>
      <c r="BB217" s="11">
        <f>'Final Prices IND without CO2 '!BB217+BB$302*Assumptions!$C$11</f>
        <v>52.660343227029649</v>
      </c>
      <c r="BC217" s="11">
        <f>'Final Prices IND without CO2 '!BC217+BC$302*Assumptions!$C$11</f>
        <v>52.709122648252503</v>
      </c>
      <c r="BD217" s="11">
        <f>'Final Prices IND without CO2 '!BD217+BD$302*Assumptions!$C$11</f>
        <v>52.757439494977902</v>
      </c>
      <c r="BE217" s="11">
        <f>'Final Prices IND without CO2 '!BE217+BE$302*Assumptions!$C$11</f>
        <v>52.79700998027154</v>
      </c>
      <c r="BF217" s="11">
        <f>'Final Prices IND without CO2 '!BF217+BF$302*Assumptions!$C$11</f>
        <v>52.831347749051083</v>
      </c>
      <c r="BG217" s="11">
        <f>'Final Prices IND without CO2 '!BG217+BG$302*Assumptions!$C$11</f>
        <v>52.861310479539426</v>
      </c>
      <c r="BH217" s="11">
        <f>'Final Prices IND without CO2 '!BH217+BH$302*Assumptions!$C$11</f>
        <v>52.886020559498711</v>
      </c>
    </row>
    <row r="218" spans="1:60" x14ac:dyDescent="0.3">
      <c r="A218" s="9" t="s">
        <v>148</v>
      </c>
      <c r="B218" s="9" t="s">
        <v>118</v>
      </c>
      <c r="C218" s="9" t="s">
        <v>25</v>
      </c>
      <c r="D218" s="36" t="s">
        <v>82</v>
      </c>
      <c r="E218" s="36" t="s">
        <v>79</v>
      </c>
      <c r="F218" s="36" t="s">
        <v>90</v>
      </c>
      <c r="G218" s="36" t="s">
        <v>90</v>
      </c>
      <c r="H218" s="36" t="s">
        <v>80</v>
      </c>
      <c r="I218" s="9" t="s">
        <v>145</v>
      </c>
      <c r="J218" s="11">
        <f>'Final Prices IND without CO2 '!J218+J$302*Assumptions!$C$11</f>
        <v>24.320469544224608</v>
      </c>
      <c r="K218" s="11">
        <f>'Final Prices IND without CO2 '!K218+K$302*Assumptions!$C$11</f>
        <v>33.039344178346305</v>
      </c>
      <c r="L218" s="11">
        <f>'Final Prices IND without CO2 '!L218+L$302*Assumptions!$C$11</f>
        <v>27.717156364144572</v>
      </c>
      <c r="M218" s="11">
        <f>'Final Prices IND without CO2 '!M218+M$302*Assumptions!$C$11</f>
        <v>28.587491533721575</v>
      </c>
      <c r="N218" s="11">
        <f>'Final Prices IND without CO2 '!N218+N$302*Assumptions!$C$11</f>
        <v>26.749200911081495</v>
      </c>
      <c r="O218" s="11">
        <f>'Final Prices IND without CO2 '!O218+O$302*Assumptions!$C$11</f>
        <v>30.537218117636169</v>
      </c>
      <c r="P218" s="11">
        <f>'Final Prices IND without CO2 '!P218+P$302*Assumptions!$C$11</f>
        <v>42.092694310614441</v>
      </c>
      <c r="Q218" s="11">
        <f>'Final Prices IND without CO2 '!Q218+Q$302*Assumptions!$C$11</f>
        <v>41.33525060491079</v>
      </c>
      <c r="R218" s="11">
        <f>'Final Prices IND without CO2 '!R218+R$302*Assumptions!$C$11</f>
        <v>54.320451324909754</v>
      </c>
      <c r="S218" s="11">
        <f>'Final Prices IND without CO2 '!S218+S$302*Assumptions!$C$11</f>
        <v>50.977033466291658</v>
      </c>
      <c r="T218" s="11">
        <f>'Final Prices IND without CO2 '!T218+T$302*Assumptions!$C$11</f>
        <v>51.792602599495524</v>
      </c>
      <c r="U218" s="11">
        <f>'Final Prices IND without CO2 '!U218+U$302*Assumptions!$C$11</f>
        <v>57.517757612625473</v>
      </c>
      <c r="V218" s="11">
        <f>'Final Prices IND without CO2 '!V218+V$302*Assumptions!$C$11</f>
        <v>60.852423429150434</v>
      </c>
      <c r="W218" s="11">
        <f>'Final Prices IND without CO2 '!W218+W$302*Assumptions!$C$11</f>
        <v>55.728810324179769</v>
      </c>
      <c r="X218" s="11">
        <f>'Final Prices IND without CO2 '!X218+X$302*Assumptions!$C$11</f>
        <v>47.817082872084541</v>
      </c>
      <c r="Y218" s="11">
        <f>'Final Prices IND without CO2 '!Y218+Y$302*Assumptions!$C$11</f>
        <v>44.932685516749153</v>
      </c>
      <c r="Z218" s="11">
        <f>'Final Prices IND without CO2 '!Z218+Z$302*Assumptions!$C$11</f>
        <v>39.547315665197189</v>
      </c>
      <c r="AA218" s="11">
        <f>'Final Prices IND without CO2 '!AA218+AA$302*Assumptions!$C$11</f>
        <v>36.635231962348904</v>
      </c>
      <c r="AB218" s="11">
        <f>'Final Prices IND without CO2 '!AB218+AB$302*Assumptions!$C$11</f>
        <v>45.034607433759277</v>
      </c>
      <c r="AC218" s="11">
        <f>'Final Prices IND without CO2 '!AC218+AC$302*Assumptions!$C$11</f>
        <v>56.083086377056468</v>
      </c>
      <c r="AD218" s="11">
        <f>'Final Prices IND without CO2 '!AD218+AD$302*Assumptions!$C$11</f>
        <v>52.961870587987256</v>
      </c>
      <c r="AE218" s="11">
        <f>'Final Prices IND without CO2 '!AE218+AE$302*Assumptions!$C$11</f>
        <v>48.808659793315144</v>
      </c>
      <c r="AF218" s="11">
        <f>'Final Prices IND without CO2 '!AF218+AF$302*Assumptions!$C$11</f>
        <v>49.159060534094174</v>
      </c>
      <c r="AG218" s="11">
        <f>'Final Prices IND without CO2 '!AG218+AG$302*Assumptions!$C$11</f>
        <v>49.691263508665841</v>
      </c>
      <c r="AH218" s="11">
        <f>'Final Prices IND without CO2 '!AH218+AH$302*Assumptions!$C$11</f>
        <v>50.486014204035875</v>
      </c>
      <c r="AI218" s="11">
        <f>'Final Prices IND without CO2 '!AI218+AI$302*Assumptions!$C$11</f>
        <v>51.274588746895873</v>
      </c>
      <c r="AJ218" s="11">
        <f>'Final Prices IND without CO2 '!AJ218+AJ$302*Assumptions!$C$11</f>
        <v>52.047290127230831</v>
      </c>
      <c r="AK218" s="11">
        <f>'Final Prices IND without CO2 '!AK218+AK$302*Assumptions!$C$11</f>
        <v>52.795072324140676</v>
      </c>
      <c r="AL218" s="11">
        <f>'Final Prices IND without CO2 '!AL218+AL$302*Assumptions!$C$11</f>
        <v>53.504843174007</v>
      </c>
      <c r="AM218" s="11">
        <f>'Final Prices IND without CO2 '!AM218+AM$302*Assumptions!$C$11</f>
        <v>54.169522379322601</v>
      </c>
      <c r="AN218" s="11">
        <f>'Final Prices IND without CO2 '!AN218+AN$302*Assumptions!$C$11</f>
        <v>54.800282169162976</v>
      </c>
      <c r="AO218" s="11">
        <f>'Final Prices IND without CO2 '!AO218+AO$302*Assumptions!$C$11</f>
        <v>54.881037523457344</v>
      </c>
      <c r="AP218" s="11">
        <f>'Final Prices IND without CO2 '!AP218+AP$302*Assumptions!$C$11</f>
        <v>54.958761789517538</v>
      </c>
      <c r="AQ218" s="11">
        <f>'Final Prices IND without CO2 '!AQ218+AQ$302*Assumptions!$C$11</f>
        <v>55.027045226176661</v>
      </c>
      <c r="AR218" s="11">
        <f>'Final Prices IND without CO2 '!AR218+AR$302*Assumptions!$C$11</f>
        <v>55.101058176856228</v>
      </c>
      <c r="AS218" s="11">
        <f>'Final Prices IND without CO2 '!AS218+AS$302*Assumptions!$C$11</f>
        <v>55.182543000990201</v>
      </c>
      <c r="AT218" s="11">
        <f>'Final Prices IND without CO2 '!AT218+AT$302*Assumptions!$C$11</f>
        <v>55.258174741997941</v>
      </c>
      <c r="AU218" s="11">
        <f>'Final Prices IND without CO2 '!AU218+AU$302*Assumptions!$C$11</f>
        <v>55.344054128550553</v>
      </c>
      <c r="AV218" s="11">
        <f>'Final Prices IND without CO2 '!AV218+AV$302*Assumptions!$C$11</f>
        <v>55.427802613324857</v>
      </c>
      <c r="AW218" s="11">
        <f>'Final Prices IND without CO2 '!AW218+AW$302*Assumptions!$C$11</f>
        <v>55.520621593713798</v>
      </c>
      <c r="AX218" s="11">
        <f>'Final Prices IND without CO2 '!AX218+AX$302*Assumptions!$C$11</f>
        <v>55.616069494837745</v>
      </c>
      <c r="AY218" s="11">
        <f>'Final Prices IND without CO2 '!AY218+AY$302*Assumptions!$C$11</f>
        <v>55.682346851194062</v>
      </c>
      <c r="AZ218" s="11">
        <f>'Final Prices IND without CO2 '!AZ218+AZ$302*Assumptions!$C$11</f>
        <v>55.758928380469939</v>
      </c>
      <c r="BA218" s="11">
        <f>'Final Prices IND without CO2 '!BA218+BA$302*Assumptions!$C$11</f>
        <v>55.829629022648092</v>
      </c>
      <c r="BB218" s="11">
        <f>'Final Prices IND without CO2 '!BB218+BB$302*Assumptions!$C$11</f>
        <v>55.8910737154632</v>
      </c>
      <c r="BC218" s="11">
        <f>'Final Prices IND without CO2 '!BC218+BC$302*Assumptions!$C$11</f>
        <v>55.946087917681268</v>
      </c>
      <c r="BD218" s="11">
        <f>'Final Prices IND without CO2 '!BD218+BD$302*Assumptions!$C$11</f>
        <v>56.000789835443257</v>
      </c>
      <c r="BE218" s="11">
        <f>'Final Prices IND without CO2 '!BE218+BE$302*Assumptions!$C$11</f>
        <v>56.04664505528477</v>
      </c>
      <c r="BF218" s="11">
        <f>'Final Prices IND without CO2 '!BF218+BF$302*Assumptions!$C$11</f>
        <v>56.087260784648983</v>
      </c>
      <c r="BG218" s="11">
        <f>'Final Prices IND without CO2 '!BG218+BG$302*Assumptions!$C$11</f>
        <v>56.123539791301155</v>
      </c>
      <c r="BH218" s="11">
        <f>'Final Prices IND without CO2 '!BH218+BH$302*Assumptions!$C$11</f>
        <v>56.154566399891614</v>
      </c>
    </row>
    <row r="219" spans="1:60" x14ac:dyDescent="0.3">
      <c r="A219" s="9" t="s">
        <v>148</v>
      </c>
      <c r="B219" s="9" t="s">
        <v>118</v>
      </c>
      <c r="C219" s="9" t="s">
        <v>27</v>
      </c>
      <c r="D219" s="36" t="s">
        <v>82</v>
      </c>
      <c r="E219" s="36" t="s">
        <v>79</v>
      </c>
      <c r="F219" s="36" t="s">
        <v>90</v>
      </c>
      <c r="G219" s="36" t="s">
        <v>90</v>
      </c>
      <c r="H219" s="36" t="s">
        <v>80</v>
      </c>
      <c r="I219" s="9" t="s">
        <v>145</v>
      </c>
      <c r="J219" s="11">
        <f>'Final Prices IND without CO2 '!J219+J$302*Assumptions!$C$11</f>
        <v>23.427633555942737</v>
      </c>
      <c r="K219" s="11">
        <f>'Final Prices IND without CO2 '!K219+K$302*Assumptions!$C$11</f>
        <v>24.413362029227947</v>
      </c>
      <c r="L219" s="11">
        <f>'Final Prices IND without CO2 '!L219+L$302*Assumptions!$C$11</f>
        <v>21.02868731952708</v>
      </c>
      <c r="M219" s="11">
        <f>'Final Prices IND without CO2 '!M219+M$302*Assumptions!$C$11</f>
        <v>23.225283780881743</v>
      </c>
      <c r="N219" s="11">
        <f>'Final Prices IND without CO2 '!N219+N$302*Assumptions!$C$11</f>
        <v>21.223490127380451</v>
      </c>
      <c r="O219" s="11">
        <f>'Final Prices IND without CO2 '!O219+O$302*Assumptions!$C$11</f>
        <v>21.888691373901075</v>
      </c>
      <c r="P219" s="11">
        <f>'Final Prices IND without CO2 '!P219+P$302*Assumptions!$C$11</f>
        <v>39.737620293082067</v>
      </c>
      <c r="Q219" s="11">
        <f>'Final Prices IND without CO2 '!Q219+Q$302*Assumptions!$C$11</f>
        <v>37.166321678748162</v>
      </c>
      <c r="R219" s="11">
        <f>'Final Prices IND without CO2 '!R219+R$302*Assumptions!$C$11</f>
        <v>44.327916534722007</v>
      </c>
      <c r="S219" s="11">
        <f>'Final Prices IND without CO2 '!S219+S$302*Assumptions!$C$11</f>
        <v>40.830468752572912</v>
      </c>
      <c r="T219" s="11">
        <f>'Final Prices IND without CO2 '!T219+T$302*Assumptions!$C$11</f>
        <v>35.036216644437808</v>
      </c>
      <c r="U219" s="11">
        <f>'Final Prices IND without CO2 '!U219+U$302*Assumptions!$C$11</f>
        <v>36.078854978079882</v>
      </c>
      <c r="V219" s="11">
        <f>'Final Prices IND without CO2 '!V219+V$302*Assumptions!$C$11</f>
        <v>36.898620922808938</v>
      </c>
      <c r="W219" s="11">
        <f>'Final Prices IND without CO2 '!W219+W$302*Assumptions!$C$11</f>
        <v>37.049637481376664</v>
      </c>
      <c r="X219" s="11">
        <f>'Final Prices IND without CO2 '!X219+X$302*Assumptions!$C$11</f>
        <v>36.381282532853852</v>
      </c>
      <c r="Y219" s="11">
        <f>'Final Prices IND without CO2 '!Y219+Y$302*Assumptions!$C$11</f>
        <v>33.86209885512725</v>
      </c>
      <c r="Z219" s="11">
        <f>'Final Prices IND without CO2 '!Z219+Z$302*Assumptions!$C$11</f>
        <v>28.856388732103547</v>
      </c>
      <c r="AA219" s="11">
        <f>'Final Prices IND without CO2 '!AA219+AA$302*Assumptions!$C$11</f>
        <v>29.360822337255588</v>
      </c>
      <c r="AB219" s="11">
        <f>'Final Prices IND without CO2 '!AB219+AB$302*Assumptions!$C$11</f>
        <v>36.352320126062303</v>
      </c>
      <c r="AC219" s="11">
        <f>'Final Prices IND without CO2 '!AC219+AC$302*Assumptions!$C$11</f>
        <v>45.184667720956369</v>
      </c>
      <c r="AD219" s="11">
        <f>'Final Prices IND without CO2 '!AD219+AD$302*Assumptions!$C$11</f>
        <v>42.704700314361581</v>
      </c>
      <c r="AE219" s="11">
        <f>'Final Prices IND without CO2 '!AE219+AE$302*Assumptions!$C$11</f>
        <v>39.407844328384712</v>
      </c>
      <c r="AF219" s="11">
        <f>'Final Prices IND without CO2 '!AF219+AF$302*Assumptions!$C$11</f>
        <v>39.780092989069487</v>
      </c>
      <c r="AG219" s="11">
        <f>'Final Prices IND without CO2 '!AG219+AG$302*Assumptions!$C$11</f>
        <v>40.293056501277675</v>
      </c>
      <c r="AH219" s="11">
        <f>'Final Prices IND without CO2 '!AH219+AH$302*Assumptions!$C$11</f>
        <v>41.062595701541525</v>
      </c>
      <c r="AI219" s="11">
        <f>'Final Prices IND without CO2 '!AI219+AI$302*Assumptions!$C$11</f>
        <v>41.822108373654167</v>
      </c>
      <c r="AJ219" s="11">
        <f>'Final Prices IND without CO2 '!AJ219+AJ$302*Assumptions!$C$11</f>
        <v>42.563755322224011</v>
      </c>
      <c r="AK219" s="11">
        <f>'Final Prices IND without CO2 '!AK219+AK$302*Assumptions!$C$11</f>
        <v>43.280629033349562</v>
      </c>
      <c r="AL219" s="11">
        <f>'Final Prices IND without CO2 '!AL219+AL$302*Assumptions!$C$11</f>
        <v>43.962438194470849</v>
      </c>
      <c r="AM219" s="11">
        <f>'Final Prices IND without CO2 '!AM219+AM$302*Assumptions!$C$11</f>
        <v>44.603504540315967</v>
      </c>
      <c r="AN219" s="11">
        <f>'Final Prices IND without CO2 '!AN219+AN$302*Assumptions!$C$11</f>
        <v>45.212967478066801</v>
      </c>
      <c r="AO219" s="11">
        <f>'Final Prices IND without CO2 '!AO219+AO$302*Assumptions!$C$11</f>
        <v>45.276641924529692</v>
      </c>
      <c r="AP219" s="11">
        <f>'Final Prices IND without CO2 '!AP219+AP$302*Assumptions!$C$11</f>
        <v>45.337777469618246</v>
      </c>
      <c r="AQ219" s="11">
        <f>'Final Prices IND without CO2 '!AQ219+AQ$302*Assumptions!$C$11</f>
        <v>45.391456549229524</v>
      </c>
      <c r="AR219" s="11">
        <f>'Final Prices IND without CO2 '!AR219+AR$302*Assumptions!$C$11</f>
        <v>45.449590760002224</v>
      </c>
      <c r="AS219" s="11">
        <f>'Final Prices IND without CO2 '!AS219+AS$302*Assumptions!$C$11</f>
        <v>45.513765165326603</v>
      </c>
      <c r="AT219" s="11">
        <f>'Final Prices IND without CO2 '!AT219+AT$302*Assumptions!$C$11</f>
        <v>45.573223073575541</v>
      </c>
      <c r="AU219" s="11">
        <f>'Final Prices IND without CO2 '!AU219+AU$302*Assumptions!$C$11</f>
        <v>45.640845199090592</v>
      </c>
      <c r="AV219" s="11">
        <f>'Final Prices IND without CO2 '!AV219+AV$302*Assumptions!$C$11</f>
        <v>45.706767642493652</v>
      </c>
      <c r="AW219" s="11">
        <f>'Final Prices IND without CO2 '!AW219+AW$302*Assumptions!$C$11</f>
        <v>45.779914126720612</v>
      </c>
      <c r="AX219" s="11">
        <f>'Final Prices IND without CO2 '!AX219+AX$302*Assumptions!$C$11</f>
        <v>45.855146395038119</v>
      </c>
      <c r="AY219" s="11">
        <f>'Final Prices IND without CO2 '!AY219+AY$302*Assumptions!$C$11</f>
        <v>45.903349204006496</v>
      </c>
      <c r="AZ219" s="11">
        <f>'Final Prices IND without CO2 '!AZ219+AZ$302*Assumptions!$C$11</f>
        <v>45.96051428828855</v>
      </c>
      <c r="BA219" s="11">
        <f>'Final Prices IND without CO2 '!BA219+BA$302*Assumptions!$C$11</f>
        <v>46.011699040381103</v>
      </c>
      <c r="BB219" s="11">
        <f>'Final Prices IND without CO2 '!BB219+BB$302*Assumptions!$C$11</f>
        <v>46.054098450898657</v>
      </c>
      <c r="BC219" s="11">
        <f>'Final Prices IND without CO2 '!BC219+BC$302*Assumptions!$C$11</f>
        <v>46.090128901098453</v>
      </c>
      <c r="BD219" s="11">
        <f>'Final Prices IND without CO2 '!BD219+BD$302*Assumptions!$C$11</f>
        <v>46.125389461534525</v>
      </c>
      <c r="BE219" s="11">
        <f>'Final Prices IND without CO2 '!BE219+BE$302*Assumptions!$C$11</f>
        <v>46.152108830052754</v>
      </c>
      <c r="BF219" s="11">
        <f>'Final Prices IND without CO2 '!BF219+BF$302*Assumptions!$C$11</f>
        <v>46.173609333555667</v>
      </c>
      <c r="BG219" s="11">
        <f>'Final Prices IND without CO2 '!BG219+BG$302*Assumptions!$C$11</f>
        <v>46.190656450512876</v>
      </c>
      <c r="BH219" s="11">
        <f>'Final Prices IND without CO2 '!BH219+BH$302*Assumptions!$C$11</f>
        <v>46.202450400691951</v>
      </c>
    </row>
    <row r="220" spans="1:60" x14ac:dyDescent="0.3">
      <c r="A220" s="9" t="s">
        <v>148</v>
      </c>
      <c r="B220" s="9" t="s">
        <v>118</v>
      </c>
      <c r="C220" s="9" t="s">
        <v>29</v>
      </c>
      <c r="D220" s="36" t="s">
        <v>82</v>
      </c>
      <c r="E220" s="36" t="s">
        <v>79</v>
      </c>
      <c r="F220" s="36" t="s">
        <v>90</v>
      </c>
      <c r="G220" s="36" t="s">
        <v>90</v>
      </c>
      <c r="H220" s="36" t="s">
        <v>80</v>
      </c>
      <c r="I220" s="9" t="s">
        <v>145</v>
      </c>
      <c r="J220" s="11">
        <f>'Final Prices IND without CO2 '!J220+J$302*Assumptions!$C$11</f>
        <v>19.128445026398431</v>
      </c>
      <c r="K220" s="11">
        <f>'Final Prices IND without CO2 '!K220+K$302*Assumptions!$C$11</f>
        <v>22.26373712131748</v>
      </c>
      <c r="L220" s="11">
        <f>'Final Prices IND without CO2 '!L220+L$302*Assumptions!$C$11</f>
        <v>21.747312688902586</v>
      </c>
      <c r="M220" s="11">
        <f>'Final Prices IND without CO2 '!M220+M$302*Assumptions!$C$11</f>
        <v>20.890022741064978</v>
      </c>
      <c r="N220" s="11">
        <f>'Final Prices IND without CO2 '!N220+N$302*Assumptions!$C$11</f>
        <v>19.313783482103965</v>
      </c>
      <c r="O220" s="11">
        <f>'Final Prices IND without CO2 '!O220+O$302*Assumptions!$C$11</f>
        <v>20.98116418959323</v>
      </c>
      <c r="P220" s="11">
        <f>'Final Prices IND without CO2 '!P220+P$302*Assumptions!$C$11</f>
        <v>29.613127394131787</v>
      </c>
      <c r="Q220" s="11">
        <f>'Final Prices IND without CO2 '!Q220+Q$302*Assumptions!$C$11</f>
        <v>29.057875870206381</v>
      </c>
      <c r="R220" s="11">
        <f>'Final Prices IND without CO2 '!R220+R$302*Assumptions!$C$11</f>
        <v>38.775327341128389</v>
      </c>
      <c r="S220" s="11">
        <f>'Final Prices IND without CO2 '!S220+S$302*Assumptions!$C$11</f>
        <v>37.426208699898204</v>
      </c>
      <c r="T220" s="11">
        <f>'Final Prices IND without CO2 '!T220+T$302*Assumptions!$C$11</f>
        <v>37.287918223663446</v>
      </c>
      <c r="U220" s="11">
        <f>'Final Prices IND without CO2 '!U220+U$302*Assumptions!$C$11</f>
        <v>37.856656045688098</v>
      </c>
      <c r="V220" s="11">
        <f>'Final Prices IND without CO2 '!V220+V$302*Assumptions!$C$11</f>
        <v>40.101897008873223</v>
      </c>
      <c r="W220" s="11">
        <f>'Final Prices IND without CO2 '!W220+W$302*Assumptions!$C$11</f>
        <v>36.614014627104631</v>
      </c>
      <c r="X220" s="11">
        <f>'Final Prices IND without CO2 '!X220+X$302*Assumptions!$C$11</f>
        <v>38.124378057525853</v>
      </c>
      <c r="Y220" s="11">
        <f>'Final Prices IND without CO2 '!Y220+Y$302*Assumptions!$C$11</f>
        <v>33.930135377366739</v>
      </c>
      <c r="Z220" s="11">
        <f>'Final Prices IND without CO2 '!Z220+Z$302*Assumptions!$C$11</f>
        <v>26.309830120838086</v>
      </c>
      <c r="AA220" s="11">
        <f>'Final Prices IND without CO2 '!AA220+AA$302*Assumptions!$C$11</f>
        <v>26.602414578051789</v>
      </c>
      <c r="AB220" s="11">
        <f>'Final Prices IND without CO2 '!AB220+AB$302*Assumptions!$C$11</f>
        <v>33.060054511190387</v>
      </c>
      <c r="AC220" s="11">
        <f>'Final Prices IND without CO2 '!AC220+AC$302*Assumptions!$C$11</f>
        <v>41.052059834766254</v>
      </c>
      <c r="AD220" s="11">
        <f>'Final Prices IND without CO2 '!AD220+AD$302*Assumptions!$C$11</f>
        <v>38.815249550873595</v>
      </c>
      <c r="AE220" s="11">
        <f>'Final Prices IND without CO2 '!AE220+AE$302*Assumptions!$C$11</f>
        <v>35.84311761408803</v>
      </c>
      <c r="AF220" s="11">
        <f>'Final Prices IND without CO2 '!AF220+AF$302*Assumptions!$C$11</f>
        <v>36.22365086072498</v>
      </c>
      <c r="AG220" s="11">
        <f>'Final Prices IND without CO2 '!AG220+AG$302*Assumptions!$C$11</f>
        <v>36.729318896736274</v>
      </c>
      <c r="AH220" s="11">
        <f>'Final Prices IND without CO2 '!AH220+AH$302*Assumptions!$C$11</f>
        <v>37.489298065697774</v>
      </c>
      <c r="AI220" s="11">
        <f>'Final Prices IND without CO2 '!AI220+AI$302*Assumptions!$C$11</f>
        <v>38.237790669667703</v>
      </c>
      <c r="AJ220" s="11">
        <f>'Final Prices IND without CO2 '!AJ220+AJ$302*Assumptions!$C$11</f>
        <v>38.967661984206288</v>
      </c>
      <c r="AK220" s="11">
        <f>'Final Prices IND without CO2 '!AK220+AK$302*Assumptions!$C$11</f>
        <v>39.672815403046044</v>
      </c>
      <c r="AL220" s="11">
        <f>'Final Prices IND without CO2 '!AL220+AL$302*Assumptions!$C$11</f>
        <v>40.344021677724321</v>
      </c>
      <c r="AM220" s="11">
        <f>'Final Prices IND without CO2 '!AM220+AM$302*Assumptions!$C$11</f>
        <v>40.976134184270137</v>
      </c>
      <c r="AN220" s="11">
        <f>'Final Prices IND without CO2 '!AN220+AN$302*Assumptions!$C$11</f>
        <v>41.577521497320404</v>
      </c>
      <c r="AO220" s="11">
        <f>'Final Prices IND without CO2 '!AO220+AO$302*Assumptions!$C$11</f>
        <v>41.634718977111788</v>
      </c>
      <c r="AP220" s="11">
        <f>'Final Prices IND without CO2 '!AP220+AP$302*Assumptions!$C$11</f>
        <v>41.689564189513327</v>
      </c>
      <c r="AQ220" s="11">
        <f>'Final Prices IND without CO2 '!AQ220+AQ$302*Assumptions!$C$11</f>
        <v>41.737705394042621</v>
      </c>
      <c r="AR220" s="11">
        <f>'Final Prices IND without CO2 '!AR220+AR$302*Assumptions!$C$11</f>
        <v>41.789818492227099</v>
      </c>
      <c r="AS220" s="11">
        <f>'Final Prices IND without CO2 '!AS220+AS$302*Assumptions!$C$11</f>
        <v>41.847428901843195</v>
      </c>
      <c r="AT220" s="11">
        <f>'Final Prices IND without CO2 '!AT220+AT$302*Assumptions!$C$11</f>
        <v>41.900753800256666</v>
      </c>
      <c r="AU220" s="11">
        <f>'Final Prices IND without CO2 '!AU220+AU$302*Assumptions!$C$11</f>
        <v>41.961452893786543</v>
      </c>
      <c r="AV220" s="11">
        <f>'Final Prices IND without CO2 '!AV220+AV$302*Assumptions!$C$11</f>
        <v>42.020615820834529</v>
      </c>
      <c r="AW220" s="11">
        <f>'Final Prices IND without CO2 '!AW220+AW$302*Assumptions!$C$11</f>
        <v>42.086302625327626</v>
      </c>
      <c r="AX220" s="11">
        <f>'Final Prices IND without CO2 '!AX220+AX$302*Assumptions!$C$11</f>
        <v>42.153869260107243</v>
      </c>
      <c r="AY220" s="11">
        <f>'Final Prices IND without CO2 '!AY220+AY$302*Assumptions!$C$11</f>
        <v>42.195218320891421</v>
      </c>
      <c r="AZ220" s="11">
        <f>'Final Prices IND without CO2 '!AZ220+AZ$302*Assumptions!$C$11</f>
        <v>42.245020818339995</v>
      </c>
      <c r="BA220" s="11">
        <f>'Final Prices IND without CO2 '!BA220+BA$302*Assumptions!$C$11</f>
        <v>42.288805274681479</v>
      </c>
      <c r="BB220" s="11">
        <f>'Final Prices IND without CO2 '!BB220+BB$302*Assumptions!$C$11</f>
        <v>42.323982840791963</v>
      </c>
      <c r="BC220" s="11">
        <f>'Final Prices IND without CO2 '!BC220+BC$302*Assumptions!$C$11</f>
        <v>42.352814778457457</v>
      </c>
      <c r="BD220" s="11">
        <f>'Final Prices IND without CO2 '!BD220+BD$302*Assumptions!$C$11</f>
        <v>42.380703305469353</v>
      </c>
      <c r="BE220" s="11">
        <f>'Final Prices IND without CO2 '!BE220+BE$302*Assumptions!$C$11</f>
        <v>42.400166486408153</v>
      </c>
      <c r="BF220" s="11">
        <f>'Final Prices IND without CO2 '!BF220+BF$302*Assumptions!$C$11</f>
        <v>42.414418623369734</v>
      </c>
      <c r="BG220" s="11">
        <f>'Final Prices IND without CO2 '!BG220+BG$302*Assumptions!$C$11</f>
        <v>42.424173135635556</v>
      </c>
      <c r="BH220" s="11">
        <f>'Final Prices IND without CO2 '!BH220+BH$302*Assumptions!$C$11</f>
        <v>42.428674189631117</v>
      </c>
    </row>
    <row r="221" spans="1:60" x14ac:dyDescent="0.3">
      <c r="A221" s="9" t="s">
        <v>148</v>
      </c>
      <c r="B221" s="9" t="s">
        <v>118</v>
      </c>
      <c r="C221" s="9" t="s">
        <v>31</v>
      </c>
      <c r="D221" s="36" t="s">
        <v>82</v>
      </c>
      <c r="E221" s="36" t="s">
        <v>79</v>
      </c>
      <c r="F221" s="36" t="s">
        <v>90</v>
      </c>
      <c r="G221" s="36" t="s">
        <v>90</v>
      </c>
      <c r="H221" s="36" t="s">
        <v>80</v>
      </c>
      <c r="I221" s="9" t="s">
        <v>145</v>
      </c>
      <c r="J221" s="11">
        <f>'Final Prices IND without CO2 '!J221+J$302*Assumptions!$C$11</f>
        <v>36.377753872848238</v>
      </c>
      <c r="K221" s="11">
        <f>'Final Prices IND without CO2 '!K221+K$302*Assumptions!$C$11</f>
        <v>36.271906349456408</v>
      </c>
      <c r="L221" s="11">
        <f>'Final Prices IND without CO2 '!L221+L$302*Assumptions!$C$11</f>
        <v>30.997574362118787</v>
      </c>
      <c r="M221" s="11">
        <f>'Final Prices IND without CO2 '!M221+M$302*Assumptions!$C$11</f>
        <v>30.236670217052314</v>
      </c>
      <c r="N221" s="11">
        <f>'Final Prices IND without CO2 '!N221+N$302*Assumptions!$C$11</f>
        <v>26.698377077392102</v>
      </c>
      <c r="O221" s="11">
        <f>'Final Prices IND without CO2 '!O221+O$302*Assumptions!$C$11</f>
        <v>31.081343947086935</v>
      </c>
      <c r="P221" s="11">
        <f>'Final Prices IND without CO2 '!P221+P$302*Assumptions!$C$11</f>
        <v>38.645796519771366</v>
      </c>
      <c r="Q221" s="11">
        <f>'Final Prices IND without CO2 '!Q221+Q$302*Assumptions!$C$11</f>
        <v>36.011250467957339</v>
      </c>
      <c r="R221" s="11">
        <f>'Final Prices IND without CO2 '!R221+R$302*Assumptions!$C$11</f>
        <v>43.755301341821585</v>
      </c>
      <c r="S221" s="11">
        <f>'Final Prices IND without CO2 '!S221+S$302*Assumptions!$C$11</f>
        <v>40.324130290254516</v>
      </c>
      <c r="T221" s="11">
        <f>'Final Prices IND without CO2 '!T221+T$302*Assumptions!$C$11</f>
        <v>39.759917701819717</v>
      </c>
      <c r="U221" s="11">
        <f>'Final Prices IND without CO2 '!U221+U$302*Assumptions!$C$11</f>
        <v>44.679946143704882</v>
      </c>
      <c r="V221" s="11">
        <f>'Final Prices IND without CO2 '!V221+V$302*Assumptions!$C$11</f>
        <v>48.106436312983369</v>
      </c>
      <c r="W221" s="11">
        <f>'Final Prices IND without CO2 '!W221+W$302*Assumptions!$C$11</f>
        <v>48.4889486487399</v>
      </c>
      <c r="X221" s="11">
        <f>'Final Prices IND without CO2 '!X221+X$302*Assumptions!$C$11</f>
        <v>50.707965295811022</v>
      </c>
      <c r="Y221" s="11">
        <f>'Final Prices IND without CO2 '!Y221+Y$302*Assumptions!$C$11</f>
        <v>46.541065050210371</v>
      </c>
      <c r="Z221" s="11">
        <f>'Final Prices IND without CO2 '!Z221+Z$302*Assumptions!$C$11</f>
        <v>35.703895664570773</v>
      </c>
      <c r="AA221" s="11">
        <f>'Final Prices IND without CO2 '!AA221+AA$302*Assumptions!$C$11</f>
        <v>32.024884251181724</v>
      </c>
      <c r="AB221" s="11">
        <f>'Final Prices IND without CO2 '!AB221+AB$302*Assumptions!$C$11</f>
        <v>39.531980350640751</v>
      </c>
      <c r="AC221" s="11">
        <f>'Final Prices IND without CO2 '!AC221+AC$302*Assumptions!$C$11</f>
        <v>49.175927982625502</v>
      </c>
      <c r="AD221" s="11">
        <f>'Final Prices IND without CO2 '!AD221+AD$302*Assumptions!$C$11</f>
        <v>46.461120158572797</v>
      </c>
      <c r="AE221" s="11">
        <f>'Final Prices IND without CO2 '!AE221+AE$302*Assumptions!$C$11</f>
        <v>42.85064666296563</v>
      </c>
      <c r="AF221" s="11">
        <f>'Final Prices IND without CO2 '!AF221+AF$302*Assumptions!$C$11</f>
        <v>43.214894095465688</v>
      </c>
      <c r="AG221" s="11">
        <f>'Final Prices IND without CO2 '!AG221+AG$302*Assumptions!$C$11</f>
        <v>43.734903556633114</v>
      </c>
      <c r="AH221" s="11">
        <f>'Final Prices IND without CO2 '!AH221+AH$302*Assumptions!$C$11</f>
        <v>44.513675806363111</v>
      </c>
      <c r="AI221" s="11">
        <f>'Final Prices IND without CO2 '!AI221+AI$302*Assumptions!$C$11</f>
        <v>45.283831627129139</v>
      </c>
      <c r="AJ221" s="11">
        <f>'Final Prices IND without CO2 '!AJ221+AJ$302*Assumptions!$C$11</f>
        <v>46.036851447614076</v>
      </c>
      <c r="AK221" s="11">
        <f>'Final Prices IND without CO2 '!AK221+AK$302*Assumptions!$C$11</f>
        <v>46.765044581763455</v>
      </c>
      <c r="AL221" s="11">
        <f>'Final Prices IND without CO2 '!AL221+AL$302*Assumptions!$C$11</f>
        <v>47.457093978707832</v>
      </c>
      <c r="AM221" s="11">
        <f>'Final Prices IND without CO2 '!AM221+AM$302*Assumptions!$C$11</f>
        <v>48.106807915606552</v>
      </c>
      <c r="AN221" s="11">
        <f>'Final Prices IND without CO2 '!AN221+AN$302*Assumptions!$C$11</f>
        <v>48.724070267394026</v>
      </c>
      <c r="AO221" s="11">
        <f>'Final Prices IND without CO2 '!AO221+AO$302*Assumptions!$C$11</f>
        <v>48.794000148779375</v>
      </c>
      <c r="AP221" s="11">
        <f>'Final Prices IND without CO2 '!AP221+AP$302*Assumptions!$C$11</f>
        <v>48.861210878249736</v>
      </c>
      <c r="AQ221" s="11">
        <f>'Final Prices IND without CO2 '!AQ221+AQ$302*Assumptions!$C$11</f>
        <v>48.920238420952003</v>
      </c>
      <c r="AR221" s="11">
        <f>'Final Prices IND without CO2 '!AR221+AR$302*Assumptions!$C$11</f>
        <v>48.984187804145165</v>
      </c>
      <c r="AS221" s="11">
        <f>'Final Prices IND without CO2 '!AS221+AS$302*Assumptions!$C$11</f>
        <v>49.054701696773876</v>
      </c>
      <c r="AT221" s="11">
        <f>'Final Prices IND without CO2 '!AT221+AT$302*Assumptions!$C$11</f>
        <v>49.120082847467991</v>
      </c>
      <c r="AU221" s="11">
        <f>'Final Prices IND without CO2 '!AU221+AU$302*Assumptions!$C$11</f>
        <v>49.194391216443265</v>
      </c>
      <c r="AV221" s="11">
        <f>'Final Prices IND without CO2 '!AV221+AV$302*Assumptions!$C$11</f>
        <v>49.266841980403001</v>
      </c>
      <c r="AW221" s="11">
        <f>'Final Prices IND without CO2 '!AW221+AW$302*Assumptions!$C$11</f>
        <v>49.347193000871115</v>
      </c>
      <c r="AX221" s="11">
        <f>'Final Prices IND without CO2 '!AX221+AX$302*Assumptions!$C$11</f>
        <v>49.429828714994017</v>
      </c>
      <c r="AY221" s="11">
        <f>'Final Prices IND without CO2 '!AY221+AY$302*Assumptions!$C$11</f>
        <v>49.484650853336085</v>
      </c>
      <c r="AZ221" s="11">
        <f>'Final Prices IND without CO2 '!AZ221+AZ$302*Assumptions!$C$11</f>
        <v>49.548926701828265</v>
      </c>
      <c r="BA221" s="11">
        <f>'Final Prices IND without CO2 '!BA221+BA$302*Assumptions!$C$11</f>
        <v>49.60725863729003</v>
      </c>
      <c r="BB221" s="11">
        <f>'Final Prices IND without CO2 '!BB221+BB$302*Assumptions!$C$11</f>
        <v>49.65663288340577</v>
      </c>
      <c r="BC221" s="11">
        <f>'Final Prices IND without CO2 '!BC221+BC$302*Assumptions!$C$11</f>
        <v>49.699615635351265</v>
      </c>
      <c r="BD221" s="11">
        <f>'Final Prices IND without CO2 '!BD221+BD$302*Assumptions!$C$11</f>
        <v>49.741996083486299</v>
      </c>
      <c r="BE221" s="11">
        <f>'Final Prices IND without CO2 '!BE221+BE$302*Assumptions!$C$11</f>
        <v>49.775723456135196</v>
      </c>
      <c r="BF221" s="11">
        <f>'Final Prices IND without CO2 '!BF221+BF$302*Assumptions!$C$11</f>
        <v>49.804224410233793</v>
      </c>
      <c r="BG221" s="11">
        <f>'Final Prices IND without CO2 '!BG221+BG$302*Assumptions!$C$11</f>
        <v>49.828314702858805</v>
      </c>
      <c r="BH221" s="11">
        <f>'Final Prices IND without CO2 '!BH221+BH$302*Assumptions!$C$11</f>
        <v>49.847152110227931</v>
      </c>
    </row>
    <row r="222" spans="1:60" x14ac:dyDescent="0.3">
      <c r="A222" s="9" t="s">
        <v>148</v>
      </c>
      <c r="B222" s="9" t="s">
        <v>118</v>
      </c>
      <c r="C222" s="9" t="s">
        <v>33</v>
      </c>
      <c r="D222" s="36" t="s">
        <v>82</v>
      </c>
      <c r="E222" s="36" t="s">
        <v>79</v>
      </c>
      <c r="F222" s="36" t="s">
        <v>90</v>
      </c>
      <c r="G222" s="36" t="s">
        <v>90</v>
      </c>
      <c r="H222" s="36" t="s">
        <v>80</v>
      </c>
      <c r="I222" s="9" t="s">
        <v>145</v>
      </c>
      <c r="J222" s="11">
        <f>'Final Prices IND without CO2 '!J222+J$302*Assumptions!$C$11</f>
        <v>16.131358182378012</v>
      </c>
      <c r="K222" s="11">
        <f>'Final Prices IND without CO2 '!K222+K$302*Assumptions!$C$11</f>
        <v>16.574151974033413</v>
      </c>
      <c r="L222" s="11">
        <f>'Final Prices IND without CO2 '!L222+L$302*Assumptions!$C$11</f>
        <v>18.567379692888462</v>
      </c>
      <c r="M222" s="11">
        <f>'Final Prices IND without CO2 '!M222+M$302*Assumptions!$C$11</f>
        <v>15.882531202165795</v>
      </c>
      <c r="N222" s="11">
        <f>'Final Prices IND without CO2 '!N222+N$302*Assumptions!$C$11</f>
        <v>18.973749709006913</v>
      </c>
      <c r="O222" s="11">
        <f>'Final Prices IND without CO2 '!O222+O$302*Assumptions!$C$11</f>
        <v>20.24128123741017</v>
      </c>
      <c r="P222" s="11">
        <f>'Final Prices IND without CO2 '!P222+P$302*Assumptions!$C$11</f>
        <v>34.802420295056834</v>
      </c>
      <c r="Q222" s="11">
        <f>'Final Prices IND without CO2 '!Q222+Q$302*Assumptions!$C$11</f>
        <v>33.318874294229047</v>
      </c>
      <c r="R222" s="11">
        <f>'Final Prices IND without CO2 '!R222+R$302*Assumptions!$C$11</f>
        <v>38.052718363772058</v>
      </c>
      <c r="S222" s="11">
        <f>'Final Prices IND without CO2 '!S222+S$302*Assumptions!$C$11</f>
        <v>31.858254161235696</v>
      </c>
      <c r="T222" s="11">
        <f>'Final Prices IND without CO2 '!T222+T$302*Assumptions!$C$11</f>
        <v>29.92055482729015</v>
      </c>
      <c r="U222" s="11">
        <f>'Final Prices IND without CO2 '!U222+U$302*Assumptions!$C$11</f>
        <v>30.532096735948304</v>
      </c>
      <c r="V222" s="11">
        <f>'Final Prices IND without CO2 '!V222+V$302*Assumptions!$C$11</f>
        <v>32.572089958706158</v>
      </c>
      <c r="W222" s="11">
        <f>'Final Prices IND without CO2 '!W222+W$302*Assumptions!$C$11</f>
        <v>32.914451028088948</v>
      </c>
      <c r="X222" s="11">
        <f>'Final Prices IND without CO2 '!X222+X$302*Assumptions!$C$11</f>
        <v>35.219609914551953</v>
      </c>
      <c r="Y222" s="11">
        <f>'Final Prices IND without CO2 '!Y222+Y$302*Assumptions!$C$11</f>
        <v>34.944020517171339</v>
      </c>
      <c r="Z222" s="11">
        <f>'Final Prices IND without CO2 '!Z222+Z$302*Assumptions!$C$11</f>
        <v>32.608544711648449</v>
      </c>
      <c r="AA222" s="11">
        <f>'Final Prices IND without CO2 '!AA222+AA$302*Assumptions!$C$11</f>
        <v>30.673178268158289</v>
      </c>
      <c r="AB222" s="11">
        <f>'Final Prices IND without CO2 '!AB222+AB$302*Assumptions!$C$11</f>
        <v>37.918667339003477</v>
      </c>
      <c r="AC222" s="11">
        <f>'Final Prices IND without CO2 '!AC222+AC$302*Assumptions!$C$11</f>
        <v>47.150821003204364</v>
      </c>
      <c r="AD222" s="11">
        <f>'Final Prices IND without CO2 '!AD222+AD$302*Assumptions!$C$11</f>
        <v>44.555167766240736</v>
      </c>
      <c r="AE222" s="11">
        <f>'Final Prices IND without CO2 '!AE222+AE$302*Assumptions!$C$11</f>
        <v>41.103819200100176</v>
      </c>
      <c r="AF222" s="11">
        <f>'Final Prices IND without CO2 '!AF222+AF$302*Assumptions!$C$11</f>
        <v>41.472126338552371</v>
      </c>
      <c r="AG222" s="11">
        <f>'Final Prices IND without CO2 '!AG222+AG$302*Assumptions!$C$11</f>
        <v>41.988560788450542</v>
      </c>
      <c r="AH222" s="11">
        <f>'Final Prices IND without CO2 '!AH222+AH$302*Assumptions!$C$11</f>
        <v>42.76264832415805</v>
      </c>
      <c r="AI222" s="11">
        <f>'Final Prices IND without CO2 '!AI222+AI$302*Assumptions!$C$11</f>
        <v>43.527403967233845</v>
      </c>
      <c r="AJ222" s="11">
        <f>'Final Prices IND without CO2 '!AJ222+AJ$302*Assumptions!$C$11</f>
        <v>44.274653359136984</v>
      </c>
      <c r="AK222" s="11">
        <f>'Final Prices IND without CO2 '!AK222+AK$302*Assumptions!$C$11</f>
        <v>44.997103183888896</v>
      </c>
      <c r="AL222" s="11">
        <f>'Final Prices IND without CO2 '!AL222+AL$302*Assumptions!$C$11</f>
        <v>45.683956835209912</v>
      </c>
      <c r="AM222" s="11">
        <f>'Final Prices IND without CO2 '!AM222+AM$302*Assumptions!$C$11</f>
        <v>46.329283111106918</v>
      </c>
      <c r="AN222" s="11">
        <f>'Final Prices IND without CO2 '!AN222+AN$302*Assumptions!$C$11</f>
        <v>46.942588154484142</v>
      </c>
      <c r="AO222" s="11">
        <f>'Final Prices IND without CO2 '!AO222+AO$302*Assumptions!$C$11</f>
        <v>47.009344119840399</v>
      </c>
      <c r="AP222" s="11">
        <f>'Final Prices IND without CO2 '!AP222+AP$302*Assumptions!$C$11</f>
        <v>47.07347238976508</v>
      </c>
      <c r="AQ222" s="11">
        <f>'Final Prices IND without CO2 '!AQ222+AQ$302*Assumptions!$C$11</f>
        <v>47.129786200657179</v>
      </c>
      <c r="AR222" s="11">
        <f>'Final Prices IND without CO2 '!AR222+AR$302*Assumptions!$C$11</f>
        <v>47.19078505056433</v>
      </c>
      <c r="AS222" s="11">
        <f>'Final Prices IND without CO2 '!AS222+AS$302*Assumptions!$C$11</f>
        <v>47.258082380216862</v>
      </c>
      <c r="AT222" s="11">
        <f>'Final Prices IND without CO2 '!AT222+AT$302*Assumptions!$C$11</f>
        <v>47.320458164477792</v>
      </c>
      <c r="AU222" s="11">
        <f>'Final Prices IND without CO2 '!AU222+AU$302*Assumptions!$C$11</f>
        <v>47.391374031483842</v>
      </c>
      <c r="AV222" s="11">
        <f>'Final Prices IND without CO2 '!AV222+AV$302*Assumptions!$C$11</f>
        <v>47.46051242124183</v>
      </c>
      <c r="AW222" s="11">
        <f>'Final Prices IND without CO2 '!AW222+AW$302*Assumptions!$C$11</f>
        <v>47.537207965577366</v>
      </c>
      <c r="AX222" s="11">
        <f>'Final Prices IND without CO2 '!AX222+AX$302*Assumptions!$C$11</f>
        <v>47.61608727976909</v>
      </c>
      <c r="AY222" s="11">
        <f>'Final Prices IND without CO2 '!AY222+AY$302*Assumptions!$C$11</f>
        <v>47.667550867369066</v>
      </c>
      <c r="AZ222" s="11">
        <f>'Final Prices IND without CO2 '!AZ222+AZ$302*Assumptions!$C$11</f>
        <v>47.728218818283324</v>
      </c>
      <c r="BA222" s="11">
        <f>'Final Prices IND without CO2 '!BA222+BA$302*Assumptions!$C$11</f>
        <v>47.782924377619437</v>
      </c>
      <c r="BB222" s="11">
        <f>'Final Prices IND without CO2 '!BB222+BB$302*Assumptions!$C$11</f>
        <v>47.828759694343425</v>
      </c>
      <c r="BC222" s="11">
        <f>'Final Prices IND without CO2 '!BC222+BC$302*Assumptions!$C$11</f>
        <v>47.86821495024374</v>
      </c>
      <c r="BD222" s="11">
        <f>'Final Prices IND without CO2 '!BD222+BD$302*Assumptions!$C$11</f>
        <v>47.906982871676291</v>
      </c>
      <c r="BE222" s="11">
        <f>'Final Prices IND without CO2 '!BE222+BE$302*Assumptions!$C$11</f>
        <v>47.937154485705989</v>
      </c>
      <c r="BF222" s="11">
        <f>'Final Prices IND without CO2 '!BF222+BF$302*Assumptions!$C$11</f>
        <v>47.962103513738406</v>
      </c>
      <c r="BG222" s="11">
        <f>'Final Prices IND without CO2 '!BG222+BG$302*Assumptions!$C$11</f>
        <v>47.982620202221597</v>
      </c>
      <c r="BH222" s="11">
        <f>'Final Prices IND without CO2 '!BH222+BH$302*Assumptions!$C$11</f>
        <v>47.997883862608653</v>
      </c>
    </row>
    <row r="223" spans="1:60" x14ac:dyDescent="0.3">
      <c r="A223" s="9" t="s">
        <v>148</v>
      </c>
      <c r="B223" s="9" t="s">
        <v>118</v>
      </c>
      <c r="C223" s="9" t="s">
        <v>35</v>
      </c>
      <c r="D223" s="36" t="s">
        <v>82</v>
      </c>
      <c r="E223" s="36" t="s">
        <v>79</v>
      </c>
      <c r="F223" s="36" t="s">
        <v>90</v>
      </c>
      <c r="G223" s="36" t="s">
        <v>90</v>
      </c>
      <c r="H223" s="36" t="s">
        <v>80</v>
      </c>
      <c r="I223" s="9" t="s">
        <v>145</v>
      </c>
      <c r="J223" s="11">
        <f>'Final Prices IND without CO2 '!J223+J$302*Assumptions!$C$11</f>
        <v>25.222122001158535</v>
      </c>
      <c r="K223" s="11">
        <f>'Final Prices IND without CO2 '!K223+K$302*Assumptions!$C$11</f>
        <v>25.81717672648719</v>
      </c>
      <c r="L223" s="11">
        <f>'Final Prices IND without CO2 '!L223+L$302*Assumptions!$C$11</f>
        <v>29.174509001629584</v>
      </c>
      <c r="M223" s="11">
        <f>'Final Prices IND without CO2 '!M223+M$302*Assumptions!$C$11</f>
        <v>36.222737245235976</v>
      </c>
      <c r="N223" s="11">
        <f>'Final Prices IND without CO2 '!N223+N$302*Assumptions!$C$11</f>
        <v>32.533942520542084</v>
      </c>
      <c r="O223" s="11">
        <f>'Final Prices IND without CO2 '!O223+O$302*Assumptions!$C$11</f>
        <v>36.080159100252061</v>
      </c>
      <c r="P223" s="11">
        <f>'Final Prices IND without CO2 '!P223+P$302*Assumptions!$C$11</f>
        <v>47.023884435111725</v>
      </c>
      <c r="Q223" s="11">
        <f>'Final Prices IND without CO2 '!Q223+Q$302*Assumptions!$C$11</f>
        <v>39.196797309711371</v>
      </c>
      <c r="R223" s="11">
        <f>'Final Prices IND without CO2 '!R223+R$302*Assumptions!$C$11</f>
        <v>52.40157800368619</v>
      </c>
      <c r="S223" s="11">
        <f>'Final Prices IND without CO2 '!S223+S$302*Assumptions!$C$11</f>
        <v>42.391832956678066</v>
      </c>
      <c r="T223" s="11">
        <f>'Final Prices IND without CO2 '!T223+T$302*Assumptions!$C$11</f>
        <v>45.621398484800963</v>
      </c>
      <c r="U223" s="11">
        <f>'Final Prices IND without CO2 '!U223+U$302*Assumptions!$C$11</f>
        <v>45.367026590981709</v>
      </c>
      <c r="V223" s="11">
        <f>'Final Prices IND without CO2 '!V223+V$302*Assumptions!$C$11</f>
        <v>48.192289631356871</v>
      </c>
      <c r="W223" s="11">
        <f>'Final Prices IND without CO2 '!W223+W$302*Assumptions!$C$11</f>
        <v>42.785463886905703</v>
      </c>
      <c r="X223" s="11">
        <f>'Final Prices IND without CO2 '!X223+X$302*Assumptions!$C$11</f>
        <v>38.745750861075059</v>
      </c>
      <c r="Y223" s="11">
        <f>'Final Prices IND without CO2 '!Y223+Y$302*Assumptions!$C$11</f>
        <v>38.566599797559839</v>
      </c>
      <c r="Z223" s="11">
        <f>'Final Prices IND without CO2 '!Z223+Z$302*Assumptions!$C$11</f>
        <v>35.827352491246749</v>
      </c>
      <c r="AA223" s="11">
        <f>'Final Prices IND without CO2 '!AA223+AA$302*Assumptions!$C$11</f>
        <v>33.57976962032906</v>
      </c>
      <c r="AB223" s="11">
        <f>'Final Prices IND without CO2 '!AB223+AB$302*Assumptions!$C$11</f>
        <v>41.387795764018499</v>
      </c>
      <c r="AC223" s="11">
        <f>'Final Prices IND without CO2 '!AC223+AC$302*Assumptions!$C$11</f>
        <v>51.505435473756783</v>
      </c>
      <c r="AD223" s="11">
        <f>'Final Prices IND without CO2 '!AD223+AD$302*Assumptions!$C$11</f>
        <v>48.653562543491269</v>
      </c>
      <c r="AE223" s="11">
        <f>'Final Prices IND without CO2 '!AE223+AE$302*Assumptions!$C$11</f>
        <v>44.860045525252929</v>
      </c>
      <c r="AF223" s="11">
        <f>'Final Prices IND without CO2 '!AF223+AF$302*Assumptions!$C$11</f>
        <v>45.219623024004619</v>
      </c>
      <c r="AG223" s="11">
        <f>'Final Prices IND without CO2 '!AG223+AG$302*Assumptions!$C$11</f>
        <v>45.743744868180556</v>
      </c>
      <c r="AH223" s="11">
        <f>'Final Prices IND without CO2 '!AH223+AH$302*Assumptions!$C$11</f>
        <v>46.527906006754499</v>
      </c>
      <c r="AI223" s="11">
        <f>'Final Prices IND without CO2 '!AI223+AI$302*Assumptions!$C$11</f>
        <v>47.304273723736713</v>
      </c>
      <c r="AJ223" s="11">
        <f>'Final Prices IND without CO2 '!AJ223+AJ$302*Assumptions!$C$11</f>
        <v>48.063931344962505</v>
      </c>
      <c r="AK223" s="11">
        <f>'Final Prices IND without CO2 '!AK223+AK$302*Assumptions!$C$11</f>
        <v>48.798731084294346</v>
      </c>
      <c r="AL223" s="11">
        <f>'Final Prices IND without CO2 '!AL223+AL$302*Assumptions!$C$11</f>
        <v>49.496757216529559</v>
      </c>
      <c r="AM223" s="11">
        <f>'Final Prices IND without CO2 '!AM223+AM$302*Assumptions!$C$11</f>
        <v>50.15151833823181</v>
      </c>
      <c r="AN223" s="11">
        <f>'Final Prices IND without CO2 '!AN223+AN$302*Assumptions!$C$11</f>
        <v>50.773332834513418</v>
      </c>
      <c r="AO223" s="11">
        <f>'Final Prices IND without CO2 '!AO223+AO$302*Assumptions!$C$11</f>
        <v>50.846913713718209</v>
      </c>
      <c r="AP223" s="11">
        <f>'Final Prices IND without CO2 '!AP223+AP$302*Assumptions!$C$11</f>
        <v>50.917670237398823</v>
      </c>
      <c r="AQ223" s="11">
        <f>'Final Prices IND without CO2 '!AQ223+AQ$302*Assumptions!$C$11</f>
        <v>50.979819421893318</v>
      </c>
      <c r="AR223" s="11">
        <f>'Final Prices IND without CO2 '!AR223+AR$302*Assumptions!$C$11</f>
        <v>51.047162842765701</v>
      </c>
      <c r="AS223" s="11">
        <f>'Final Prices IND without CO2 '!AS223+AS$302*Assumptions!$C$11</f>
        <v>51.121376790564248</v>
      </c>
      <c r="AT223" s="11">
        <f>'Final Prices IND without CO2 '!AT223+AT$302*Assumptions!$C$11</f>
        <v>51.19021505423602</v>
      </c>
      <c r="AU223" s="11">
        <f>'Final Prices IND without CO2 '!AU223+AU$302*Assumptions!$C$11</f>
        <v>51.268425863344724</v>
      </c>
      <c r="AV223" s="11">
        <f>'Final Prices IND without CO2 '!AV223+AV$302*Assumptions!$C$11</f>
        <v>51.344686895401317</v>
      </c>
      <c r="AW223" s="11">
        <f>'Final Prices IND without CO2 '!AW223+AW$302*Assumptions!$C$11</f>
        <v>51.429242858680375</v>
      </c>
      <c r="AX223" s="11">
        <f>'Final Prices IND without CO2 '!AX223+AX$302*Assumptions!$C$11</f>
        <v>51.516199609601969</v>
      </c>
      <c r="AY223" s="11">
        <f>'Final Prices IND without CO2 '!AY223+AY$302*Assumptions!$C$11</f>
        <v>51.574885133529357</v>
      </c>
      <c r="AZ223" s="11">
        <f>'Final Prices IND without CO2 '!AZ223+AZ$302*Assumptions!$C$11</f>
        <v>51.643311194588279</v>
      </c>
      <c r="BA223" s="11">
        <f>'Final Prices IND without CO2 '!BA223+BA$302*Assumptions!$C$11</f>
        <v>51.705814598736012</v>
      </c>
      <c r="BB223" s="11">
        <f>'Final Prices IND without CO2 '!BB223+BB$302*Assumptions!$C$11</f>
        <v>51.759259722396742</v>
      </c>
      <c r="BC223" s="11">
        <f>'Final Prices IND without CO2 '!BC223+BC$302*Assumptions!$C$11</f>
        <v>51.806300199956524</v>
      </c>
      <c r="BD223" s="11">
        <f>'Final Prices IND without CO2 '!BD223+BD$302*Assumptions!$C$11</f>
        <v>51.852836185601902</v>
      </c>
      <c r="BE223" s="11">
        <f>'Final Prices IND without CO2 '!BE223+BE$302*Assumptions!$C$11</f>
        <v>51.89065379467992</v>
      </c>
      <c r="BF223" s="11">
        <f>'Final Prices IND without CO2 '!BF223+BF$302*Assumptions!$C$11</f>
        <v>51.923240576570954</v>
      </c>
      <c r="BG223" s="11">
        <f>'Final Prices IND without CO2 '!BG223+BG$302*Assumptions!$C$11</f>
        <v>51.951441633567086</v>
      </c>
      <c r="BH223" s="11">
        <f>'Final Prices IND without CO2 '!BH223+BH$302*Assumptions!$C$11</f>
        <v>51.974389969618407</v>
      </c>
    </row>
    <row r="224" spans="1:60" x14ac:dyDescent="0.3">
      <c r="A224" s="9" t="s">
        <v>148</v>
      </c>
      <c r="B224" s="9" t="s">
        <v>118</v>
      </c>
      <c r="C224" s="9" t="s">
        <v>37</v>
      </c>
      <c r="D224" s="36" t="s">
        <v>82</v>
      </c>
      <c r="E224" s="36" t="s">
        <v>79</v>
      </c>
      <c r="F224" s="36" t="s">
        <v>90</v>
      </c>
      <c r="G224" s="36" t="s">
        <v>90</v>
      </c>
      <c r="H224" s="36" t="s">
        <v>80</v>
      </c>
      <c r="I224" s="9" t="s">
        <v>145</v>
      </c>
      <c r="J224" s="11">
        <f>'Final Prices IND without CO2 '!J224+J$302*Assumptions!$C$11</f>
        <v>37.406884416695618</v>
      </c>
      <c r="K224" s="11">
        <f>'Final Prices IND without CO2 '!K224+K$302*Assumptions!$C$11</f>
        <v>54.485601166087264</v>
      </c>
      <c r="L224" s="11">
        <f>'Final Prices IND without CO2 '!L224+L$302*Assumptions!$C$11</f>
        <v>44.096088896632644</v>
      </c>
      <c r="M224" s="11">
        <f>'Final Prices IND without CO2 '!M224+M$302*Assumptions!$C$11</f>
        <v>30.291854131564669</v>
      </c>
      <c r="N224" s="11">
        <f>'Final Prices IND without CO2 '!N224+N$302*Assumptions!$C$11</f>
        <v>26.583946843745203</v>
      </c>
      <c r="O224" s="11">
        <f>'Final Prices IND without CO2 '!O224+O$302*Assumptions!$C$11</f>
        <v>31.832092080597899</v>
      </c>
      <c r="P224" s="11">
        <f>'Final Prices IND without CO2 '!P224+P$302*Assumptions!$C$11</f>
        <v>45.521214973651475</v>
      </c>
      <c r="Q224" s="11">
        <f>'Final Prices IND without CO2 '!Q224+Q$302*Assumptions!$C$11</f>
        <v>41.520273874050801</v>
      </c>
      <c r="R224" s="11">
        <f>'Final Prices IND without CO2 '!R224+R$302*Assumptions!$C$11</f>
        <v>54.995939910721518</v>
      </c>
      <c r="S224" s="11">
        <f>'Final Prices IND without CO2 '!S224+S$302*Assumptions!$C$11</f>
        <v>50.44170659512821</v>
      </c>
      <c r="T224" s="11">
        <f>'Final Prices IND without CO2 '!T224+T$302*Assumptions!$C$11</f>
        <v>53.852933402358964</v>
      </c>
      <c r="U224" s="11">
        <f>'Final Prices IND without CO2 '!U224+U$302*Assumptions!$C$11</f>
        <v>59.47745634926568</v>
      </c>
      <c r="V224" s="11">
        <f>'Final Prices IND without CO2 '!V224+V$302*Assumptions!$C$11</f>
        <v>66.225785284336581</v>
      </c>
      <c r="W224" s="11">
        <f>'Final Prices IND without CO2 '!W224+W$302*Assumptions!$C$11</f>
        <v>55.787557597918912</v>
      </c>
      <c r="X224" s="11">
        <f>'Final Prices IND without CO2 '!X224+X$302*Assumptions!$C$11</f>
        <v>50.111220820283904</v>
      </c>
      <c r="Y224" s="11">
        <f>'Final Prices IND without CO2 '!Y224+Y$302*Assumptions!$C$11</f>
        <v>43.853644309706581</v>
      </c>
      <c r="Z224" s="11">
        <f>'Final Prices IND without CO2 '!Z224+Z$302*Assumptions!$C$11</f>
        <v>39.073213784385132</v>
      </c>
      <c r="AA224" s="11">
        <f>'Final Prices IND without CO2 '!AA224+AA$302*Assumptions!$C$11</f>
        <v>36.825806017114949</v>
      </c>
      <c r="AB224" s="11">
        <f>'Final Prices IND without CO2 '!AB224+AB$302*Assumptions!$C$11</f>
        <v>45.262064888335921</v>
      </c>
      <c r="AC224" s="11">
        <f>'Final Prices IND without CO2 '!AC224+AC$302*Assumptions!$C$11</f>
        <v>56.368601757805216</v>
      </c>
      <c r="AD224" s="11">
        <f>'Final Prices IND without CO2 '!AD224+AD$302*Assumptions!$C$11</f>
        <v>53.230586625468518</v>
      </c>
      <c r="AE224" s="11">
        <f>'Final Prices IND without CO2 '!AE224+AE$302*Assumptions!$C$11</f>
        <v>49.054941156833522</v>
      </c>
      <c r="AF224" s="11">
        <f>'Final Prices IND without CO2 '!AF224+AF$302*Assumptions!$C$11</f>
        <v>49.404769528595793</v>
      </c>
      <c r="AG224" s="11">
        <f>'Final Prices IND without CO2 '!AG224+AG$302*Assumptions!$C$11</f>
        <v>49.937476536146505</v>
      </c>
      <c r="AH224" s="11">
        <f>'Final Prices IND without CO2 '!AH224+AH$302*Assumptions!$C$11</f>
        <v>50.732887719047035</v>
      </c>
      <c r="AI224" s="11">
        <f>'Final Prices IND without CO2 '!AI224+AI$302*Assumptions!$C$11</f>
        <v>51.522223621087072</v>
      </c>
      <c r="AJ224" s="11">
        <f>'Final Prices IND without CO2 '!AJ224+AJ$302*Assumptions!$C$11</f>
        <v>52.295738561461256</v>
      </c>
      <c r="AK224" s="11">
        <f>'Final Prices IND without CO2 '!AK224+AK$302*Assumptions!$C$11</f>
        <v>53.044330494936155</v>
      </c>
      <c r="AL224" s="11">
        <f>'Final Prices IND without CO2 '!AL224+AL$302*Assumptions!$C$11</f>
        <v>53.754833881554859</v>
      </c>
      <c r="AM224" s="11">
        <f>'Final Prices IND without CO2 '!AM224+AM$302*Assumptions!$C$11</f>
        <v>54.42013169354864</v>
      </c>
      <c r="AN224" s="11">
        <f>'Final Prices IND without CO2 '!AN224+AN$302*Assumptions!$C$11</f>
        <v>55.051449415601468</v>
      </c>
      <c r="AO224" s="11">
        <f>'Final Prices IND without CO2 '!AO224+AO$302*Assumptions!$C$11</f>
        <v>55.13265225333879</v>
      </c>
      <c r="AP224" s="11">
        <f>'Final Prices IND without CO2 '!AP224+AP$302*Assumptions!$C$11</f>
        <v>55.210811108593411</v>
      </c>
      <c r="AQ224" s="11">
        <f>'Final Prices IND without CO2 '!AQ224+AQ$302*Assumptions!$C$11</f>
        <v>55.279477148334202</v>
      </c>
      <c r="AR224" s="11">
        <f>'Final Prices IND without CO2 '!AR224+AR$302*Assumptions!$C$11</f>
        <v>55.353906088214885</v>
      </c>
      <c r="AS224" s="11">
        <f>'Final Prices IND without CO2 '!AS224+AS$302*Assumptions!$C$11</f>
        <v>55.435844408491128</v>
      </c>
      <c r="AT224" s="11">
        <f>'Final Prices IND without CO2 '!AT224+AT$302*Assumptions!$C$11</f>
        <v>55.511899869504866</v>
      </c>
      <c r="AU224" s="11">
        <f>'Final Prices IND without CO2 '!AU224+AU$302*Assumptions!$C$11</f>
        <v>55.598257557451561</v>
      </c>
      <c r="AV224" s="11">
        <f>'Final Prices IND without CO2 '!AV224+AV$302*Assumptions!$C$11</f>
        <v>55.682473046582182</v>
      </c>
      <c r="AW224" s="11">
        <f>'Final Prices IND without CO2 '!AW224+AW$302*Assumptions!$C$11</f>
        <v>55.775807404514346</v>
      </c>
      <c r="AX224" s="11">
        <f>'Final Prices IND without CO2 '!AX224+AX$302*Assumptions!$C$11</f>
        <v>55.871784912205996</v>
      </c>
      <c r="AY224" s="11">
        <f>'Final Prices IND without CO2 '!AY224+AY$302*Assumptions!$C$11</f>
        <v>55.938535783247538</v>
      </c>
      <c r="AZ224" s="11">
        <f>'Final Prices IND without CO2 '!AZ224+AZ$302*Assumptions!$C$11</f>
        <v>56.015625982070844</v>
      </c>
      <c r="BA224" s="11">
        <f>'Final Prices IND without CO2 '!BA224+BA$302*Assumptions!$C$11</f>
        <v>56.086837899046245</v>
      </c>
      <c r="BB224" s="11">
        <f>'Final Prices IND without CO2 '!BB224+BB$302*Assumptions!$C$11</f>
        <v>56.148781537735864</v>
      </c>
      <c r="BC224" s="11">
        <f>'Final Prices IND without CO2 '!BC224+BC$302*Assumptions!$C$11</f>
        <v>56.204293073866012</v>
      </c>
      <c r="BD224" s="11">
        <f>'Final Prices IND without CO2 '!BD224+BD$302*Assumptions!$C$11</f>
        <v>56.259504313825559</v>
      </c>
      <c r="BE224" s="11">
        <f>'Final Prices IND without CO2 '!BE224+BE$302*Assumptions!$C$11</f>
        <v>56.305860852257339</v>
      </c>
      <c r="BF224" s="11">
        <f>'Final Prices IND without CO2 '!BF224+BF$302*Assumptions!$C$11</f>
        <v>56.346977359868596</v>
      </c>
      <c r="BG224" s="11">
        <f>'Final Prices IND without CO2 '!BG224+BG$302*Assumptions!$C$11</f>
        <v>56.383760201112082</v>
      </c>
      <c r="BH224" s="11">
        <f>'Final Prices IND without CO2 '!BH224+BH$302*Assumptions!$C$11</f>
        <v>56.41529066443254</v>
      </c>
    </row>
    <row r="225" spans="1:60" x14ac:dyDescent="0.3">
      <c r="A225" s="9" t="s">
        <v>148</v>
      </c>
      <c r="B225" s="9" t="s">
        <v>118</v>
      </c>
      <c r="C225" s="9" t="s">
        <v>39</v>
      </c>
      <c r="D225" s="36" t="s">
        <v>82</v>
      </c>
      <c r="E225" s="36" t="s">
        <v>79</v>
      </c>
      <c r="F225" s="36" t="s">
        <v>90</v>
      </c>
      <c r="G225" s="36" t="s">
        <v>90</v>
      </c>
      <c r="H225" s="36" t="s">
        <v>80</v>
      </c>
      <c r="I225" s="9" t="s">
        <v>145</v>
      </c>
      <c r="J225" s="11">
        <f>'Final Prices IND without CO2 '!J225+J$302*Assumptions!$C$11</f>
        <v>25.964552711412846</v>
      </c>
      <c r="K225" s="11">
        <f>'Final Prices IND without CO2 '!K225+K$302*Assumptions!$C$11</f>
        <v>25.88900424269524</v>
      </c>
      <c r="L225" s="11">
        <f>'Final Prices IND without CO2 '!L225+L$302*Assumptions!$C$11</f>
        <v>22.438753217002375</v>
      </c>
      <c r="M225" s="11">
        <f>'Final Prices IND without CO2 '!M225+M$302*Assumptions!$C$11</f>
        <v>22.390704776126004</v>
      </c>
      <c r="N225" s="11">
        <f>'Final Prices IND without CO2 '!N225+N$302*Assumptions!$C$11</f>
        <v>20.893209627449636</v>
      </c>
      <c r="O225" s="11">
        <f>'Final Prices IND without CO2 '!O225+O$302*Assumptions!$C$11</f>
        <v>23.826300785408066</v>
      </c>
      <c r="P225" s="11">
        <f>'Final Prices IND without CO2 '!P225+P$302*Assumptions!$C$11</f>
        <v>35.354802261487627</v>
      </c>
      <c r="Q225" s="11">
        <f>'Final Prices IND without CO2 '!Q225+Q$302*Assumptions!$C$11</f>
        <v>30.514860790031626</v>
      </c>
      <c r="R225" s="11">
        <f>'Final Prices IND without CO2 '!R225+R$302*Assumptions!$C$11</f>
        <v>39.521382696886128</v>
      </c>
      <c r="S225" s="11">
        <f>'Final Prices IND without CO2 '!S225+S$302*Assumptions!$C$11</f>
        <v>35.610672796251869</v>
      </c>
      <c r="T225" s="11">
        <f>'Final Prices IND without CO2 '!T225+T$302*Assumptions!$C$11</f>
        <v>33.461842239322756</v>
      </c>
      <c r="U225" s="11">
        <f>'Final Prices IND without CO2 '!U225+U$302*Assumptions!$C$11</f>
        <v>34.300992624195032</v>
      </c>
      <c r="V225" s="11">
        <f>'Final Prices IND without CO2 '!V225+V$302*Assumptions!$C$11</f>
        <v>40.488849804320225</v>
      </c>
      <c r="W225" s="11">
        <f>'Final Prices IND without CO2 '!W225+W$302*Assumptions!$C$11</f>
        <v>39.668566430157441</v>
      </c>
      <c r="X225" s="11">
        <f>'Final Prices IND without CO2 '!X225+X$302*Assumptions!$C$11</f>
        <v>38.918122891682579</v>
      </c>
      <c r="Y225" s="11">
        <f>'Final Prices IND without CO2 '!Y225+Y$302*Assumptions!$C$11</f>
        <v>35.454351342652927</v>
      </c>
      <c r="Z225" s="11">
        <f>'Final Prices IND without CO2 '!Z225+Z$302*Assumptions!$C$11</f>
        <v>28.138840250160214</v>
      </c>
      <c r="AA225" s="11">
        <f>'Final Prices IND without CO2 '!AA225+AA$302*Assumptions!$C$11</f>
        <v>27.66559139463007</v>
      </c>
      <c r="AB225" s="11">
        <f>'Final Prices IND without CO2 '!AB225+AB$302*Assumptions!$C$11</f>
        <v>34.328996879870495</v>
      </c>
      <c r="AC225" s="11">
        <f>'Final Prices IND without CO2 '!AC225+AC$302*Assumptions!$C$11</f>
        <v>42.644896456525949</v>
      </c>
      <c r="AD225" s="11">
        <f>'Final Prices IND without CO2 '!AD225+AD$302*Assumptions!$C$11</f>
        <v>40.314365795440978</v>
      </c>
      <c r="AE225" s="11">
        <f>'Final Prices IND without CO2 '!AE225+AE$302*Assumptions!$C$11</f>
        <v>37.217075031163844</v>
      </c>
      <c r="AF225" s="11">
        <f>'Final Prices IND without CO2 '!AF225+AF$302*Assumptions!$C$11</f>
        <v>37.594415138682791</v>
      </c>
      <c r="AG225" s="11">
        <f>'Final Prices IND without CO2 '!AG225+AG$302*Assumptions!$C$11</f>
        <v>38.102895079907356</v>
      </c>
      <c r="AH225" s="11">
        <f>'Final Prices IND without CO2 '!AH225+AH$302*Assumptions!$C$11</f>
        <v>38.86655898460544</v>
      </c>
      <c r="AI225" s="11">
        <f>'Final Prices IND without CO2 '!AI225+AI$302*Assumptions!$C$11</f>
        <v>39.619299068277151</v>
      </c>
      <c r="AJ225" s="11">
        <f>'Final Prices IND without CO2 '!AJ225+AJ$302*Assumptions!$C$11</f>
        <v>40.353709081295236</v>
      </c>
      <c r="AK225" s="11">
        <f>'Final Prices IND without CO2 '!AK225+AK$302*Assumptions!$C$11</f>
        <v>41.063379868171026</v>
      </c>
      <c r="AL225" s="11">
        <f>'Final Prices IND without CO2 '!AL225+AL$302*Assumptions!$C$11</f>
        <v>41.738672827646873</v>
      </c>
      <c r="AM225" s="11">
        <f>'Final Prices IND without CO2 '!AM225+AM$302*Assumptions!$C$11</f>
        <v>42.374236424529357</v>
      </c>
      <c r="AN225" s="11">
        <f>'Final Prices IND without CO2 '!AN225+AN$302*Assumptions!$C$11</f>
        <v>42.97873633648107</v>
      </c>
      <c r="AO225" s="11">
        <f>'Final Prices IND without CO2 '!AO225+AO$302*Assumptions!$C$11</f>
        <v>43.038430242257306</v>
      </c>
      <c r="AP225" s="11">
        <f>'Final Prices IND without CO2 '!AP225+AP$302*Assumptions!$C$11</f>
        <v>43.095699946055767</v>
      </c>
      <c r="AQ225" s="11">
        <f>'Final Prices IND without CO2 '!AQ225+AQ$302*Assumptions!$C$11</f>
        <v>43.145975621234157</v>
      </c>
      <c r="AR225" s="11">
        <f>'Final Prices IND without CO2 '!AR225+AR$302*Assumptions!$C$11</f>
        <v>43.200409444950409</v>
      </c>
      <c r="AS225" s="11">
        <f>'Final Prices IND without CO2 '!AS225+AS$302*Assumptions!$C$11</f>
        <v>43.260549824270178</v>
      </c>
      <c r="AT225" s="11">
        <f>'Final Prices IND without CO2 '!AT225+AT$302*Assumptions!$C$11</f>
        <v>43.316238576922082</v>
      </c>
      <c r="AU225" s="11">
        <f>'Final Prices IND without CO2 '!AU225+AU$302*Assumptions!$C$11</f>
        <v>43.379606023991244</v>
      </c>
      <c r="AV225" s="11">
        <f>'Final Prices IND without CO2 '!AV225+AV$302*Assumptions!$C$11</f>
        <v>43.441374280529047</v>
      </c>
      <c r="AW225" s="11">
        <f>'Final Prices IND without CO2 '!AW225+AW$302*Assumptions!$C$11</f>
        <v>43.509936279425759</v>
      </c>
      <c r="AX225" s="11">
        <f>'Final Prices IND without CO2 '!AX225+AX$302*Assumptions!$C$11</f>
        <v>43.580457489660972</v>
      </c>
      <c r="AY225" s="11">
        <f>'Final Prices IND without CO2 '!AY225+AY$302*Assumptions!$C$11</f>
        <v>43.624448199835761</v>
      </c>
      <c r="AZ225" s="11">
        <f>'Final Prices IND without CO2 '!AZ225+AZ$302*Assumptions!$C$11</f>
        <v>43.67708846904064</v>
      </c>
      <c r="BA225" s="11">
        <f>'Final Prices IND without CO2 '!BA225+BA$302*Assumptions!$C$11</f>
        <v>43.723725231337269</v>
      </c>
      <c r="BB225" s="11">
        <f>'Final Prices IND without CO2 '!BB225+BB$302*Assumptions!$C$11</f>
        <v>43.761686322661127</v>
      </c>
      <c r="BC225" s="11">
        <f>'Final Prices IND without CO2 '!BC225+BC$302*Assumptions!$C$11</f>
        <v>43.793292792704875</v>
      </c>
      <c r="BD225" s="11">
        <f>'Final Prices IND without CO2 '!BD225+BD$302*Assumptions!$C$11</f>
        <v>43.824022732485219</v>
      </c>
      <c r="BE225" s="11">
        <f>'Final Prices IND without CO2 '!BE225+BE$302*Assumptions!$C$11</f>
        <v>43.846282675572539</v>
      </c>
      <c r="BF225" s="11">
        <f>'Final Prices IND without CO2 '!BF225+BF$302*Assumptions!$C$11</f>
        <v>43.863328560209432</v>
      </c>
      <c r="BG225" s="11">
        <f>'Final Prices IND without CO2 '!BG225+BG$302*Assumptions!$C$11</f>
        <v>43.875893870920265</v>
      </c>
      <c r="BH225" s="11">
        <f>'Final Prices IND without CO2 '!BH225+BH$302*Assumptions!$C$11</f>
        <v>43.88320583571106</v>
      </c>
    </row>
    <row r="226" spans="1:60" x14ac:dyDescent="0.3">
      <c r="A226" s="9" t="s">
        <v>148</v>
      </c>
      <c r="B226" s="9" t="s">
        <v>118</v>
      </c>
      <c r="C226" s="9" t="s">
        <v>41</v>
      </c>
      <c r="D226" s="36" t="s">
        <v>82</v>
      </c>
      <c r="E226" s="36" t="s">
        <v>79</v>
      </c>
      <c r="F226" s="36" t="s">
        <v>90</v>
      </c>
      <c r="G226" s="36" t="s">
        <v>90</v>
      </c>
      <c r="H226" s="36" t="s">
        <v>80</v>
      </c>
      <c r="I226" s="9" t="s">
        <v>145</v>
      </c>
      <c r="J226" s="11">
        <f>'Final Prices IND without CO2 '!J226+J$302*Assumptions!$C$11</f>
        <v>26.940904384373965</v>
      </c>
      <c r="K226" s="11">
        <f>'Final Prices IND without CO2 '!K226+K$302*Assumptions!$C$11</f>
        <v>50.798715071151221</v>
      </c>
      <c r="L226" s="11">
        <f>'Final Prices IND without CO2 '!L226+L$302*Assumptions!$C$11</f>
        <v>41.683782251912071</v>
      </c>
      <c r="M226" s="11">
        <f>'Final Prices IND without CO2 '!M226+M$302*Assumptions!$C$11</f>
        <v>31.772084060596686</v>
      </c>
      <c r="N226" s="11">
        <f>'Final Prices IND without CO2 '!N226+N$302*Assumptions!$C$11</f>
        <v>33.956808494650268</v>
      </c>
      <c r="O226" s="11">
        <f>'Final Prices IND without CO2 '!O226+O$302*Assumptions!$C$11</f>
        <v>41.403809029910484</v>
      </c>
      <c r="P226" s="11">
        <f>'Final Prices IND without CO2 '!P226+P$302*Assumptions!$C$11</f>
        <v>57.750226080913997</v>
      </c>
      <c r="Q226" s="11">
        <f>'Final Prices IND without CO2 '!Q226+Q$302*Assumptions!$C$11</f>
        <v>52.926814393782799</v>
      </c>
      <c r="R226" s="11">
        <f>'Final Prices IND without CO2 '!R226+R$302*Assumptions!$C$11</f>
        <v>67.275485930655037</v>
      </c>
      <c r="S226" s="11">
        <f>'Final Prices IND without CO2 '!S226+S$302*Assumptions!$C$11</f>
        <v>57.702694525639984</v>
      </c>
      <c r="T226" s="11">
        <f>'Final Prices IND without CO2 '!T226+T$302*Assumptions!$C$11</f>
        <v>57.581432879125444</v>
      </c>
      <c r="U226" s="11">
        <f>'Final Prices IND without CO2 '!U226+U$302*Assumptions!$C$11</f>
        <v>61.631677727923268</v>
      </c>
      <c r="V226" s="11">
        <f>'Final Prices IND without CO2 '!V226+V$302*Assumptions!$C$11</f>
        <v>58.428621229970908</v>
      </c>
      <c r="W226" s="11">
        <f>'Final Prices IND without CO2 '!W226+W$302*Assumptions!$C$11</f>
        <v>58.087281352473795</v>
      </c>
      <c r="X226" s="11">
        <f>'Final Prices IND without CO2 '!X226+X$302*Assumptions!$C$11</f>
        <v>52.729676989216415</v>
      </c>
      <c r="Y226" s="11">
        <f>'Final Prices IND without CO2 '!Y226+Y$302*Assumptions!$C$11</f>
        <v>50.609248092778891</v>
      </c>
      <c r="Z226" s="11">
        <f>'Final Prices IND without CO2 '!Z226+Z$302*Assumptions!$C$11</f>
        <v>44.350793944384037</v>
      </c>
      <c r="AA226" s="11">
        <f>'Final Prices IND without CO2 '!AA226+AA$302*Assumptions!$C$11</f>
        <v>49.154053780420952</v>
      </c>
      <c r="AB226" s="11">
        <f>'Final Prices IND without CO2 '!AB226+AB$302*Assumptions!$C$11</f>
        <v>59.976302138911741</v>
      </c>
      <c r="AC226" s="11">
        <f>'Final Prices IND without CO2 '!AC226+AC$302*Assumptions!$C$11</f>
        <v>74.838609957118706</v>
      </c>
      <c r="AD226" s="11">
        <f>'Final Prices IND without CO2 '!AD226+AD$302*Assumptions!$C$11</f>
        <v>70.613844236845139</v>
      </c>
      <c r="AE226" s="11">
        <f>'Final Prices IND without CO2 '!AE226+AE$302*Assumptions!$C$11</f>
        <v>64.986898277999131</v>
      </c>
      <c r="AF226" s="11">
        <f>'Final Prices IND without CO2 '!AF226+AF$302*Assumptions!$C$11</f>
        <v>65.299700061544314</v>
      </c>
      <c r="AG226" s="11">
        <f>'Final Prices IND without CO2 '!AG226+AG$302*Assumptions!$C$11</f>
        <v>65.865012994671659</v>
      </c>
      <c r="AH226" s="11">
        <f>'Final Prices IND without CO2 '!AH226+AH$302*Assumptions!$C$11</f>
        <v>66.703151158065594</v>
      </c>
      <c r="AI226" s="11">
        <f>'Final Prices IND without CO2 '!AI226+AI$302*Assumptions!$C$11</f>
        <v>67.541739434044374</v>
      </c>
      <c r="AJ226" s="11">
        <f>'Final Prices IND without CO2 '!AJ226+AJ$302*Assumptions!$C$11</f>
        <v>68.367883625269158</v>
      </c>
      <c r="AK226" s="11">
        <f>'Final Prices IND without CO2 '!AK226+AK$302*Assumptions!$C$11</f>
        <v>69.168857468806294</v>
      </c>
      <c r="AL226" s="11">
        <f>'Final Prices IND without CO2 '!AL226+AL$302*Assumptions!$C$11</f>
        <v>69.926748704679468</v>
      </c>
      <c r="AM226" s="11">
        <f>'Final Prices IND without CO2 '!AM226+AM$302*Assumptions!$C$11</f>
        <v>70.632064222157965</v>
      </c>
      <c r="AN226" s="11">
        <f>'Final Prices IND without CO2 '!AN226+AN$302*Assumptions!$C$11</f>
        <v>71.299474614636253</v>
      </c>
      <c r="AO226" s="11">
        <f>'Final Prices IND without CO2 '!AO226+AO$302*Assumptions!$C$11</f>
        <v>71.409625184852416</v>
      </c>
      <c r="AP226" s="11">
        <f>'Final Prices IND without CO2 '!AP226+AP$302*Assumptions!$C$11</f>
        <v>71.515897642825962</v>
      </c>
      <c r="AQ226" s="11">
        <f>'Final Prices IND without CO2 '!AQ226+AQ$302*Assumptions!$C$11</f>
        <v>71.609314300333523</v>
      </c>
      <c r="AR226" s="11">
        <f>'Final Prices IND without CO2 '!AR226+AR$302*Assumptions!$C$11</f>
        <v>71.710653608179427</v>
      </c>
      <c r="AS226" s="11">
        <f>'Final Prices IND without CO2 '!AS226+AS$302*Assumptions!$C$11</f>
        <v>71.821928622836353</v>
      </c>
      <c r="AT226" s="11">
        <f>'Final Prices IND without CO2 '!AT226+AT$302*Assumptions!$C$11</f>
        <v>71.925394558075382</v>
      </c>
      <c r="AU226" s="11">
        <f>'Final Prices IND without CO2 '!AU226+AU$302*Assumptions!$C$11</f>
        <v>72.042693593725929</v>
      </c>
      <c r="AV226" s="11">
        <f>'Final Prices IND without CO2 '!AV226+AV$302*Assumptions!$C$11</f>
        <v>72.157119624466077</v>
      </c>
      <c r="AW226" s="11">
        <f>'Final Prices IND without CO2 '!AW226+AW$302*Assumptions!$C$11</f>
        <v>72.283793788555286</v>
      </c>
      <c r="AX226" s="11">
        <f>'Final Prices IND without CO2 '!AX226+AX$302*Assumptions!$C$11</f>
        <v>72.414031578905494</v>
      </c>
      <c r="AY226" s="11">
        <f>'Final Prices IND without CO2 '!AY226+AY$302*Assumptions!$C$11</f>
        <v>72.51141414514872</v>
      </c>
      <c r="AZ226" s="11">
        <f>'Final Prices IND without CO2 '!AZ226+AZ$302*Assumptions!$C$11</f>
        <v>72.621410209451568</v>
      </c>
      <c r="BA226" s="11">
        <f>'Final Prices IND without CO2 '!BA226+BA$302*Assumptions!$C$11</f>
        <v>72.725696525683631</v>
      </c>
      <c r="BB226" s="11">
        <f>'Final Prices IND without CO2 '!BB226+BB$302*Assumptions!$C$11</f>
        <v>72.819917004830032</v>
      </c>
      <c r="BC226" s="11">
        <f>'Final Prices IND without CO2 '!BC226+BC$302*Assumptions!$C$11</f>
        <v>72.907601103466249</v>
      </c>
      <c r="BD226" s="11">
        <f>'Final Prices IND without CO2 '!BD226+BD$302*Assumptions!$C$11</f>
        <v>72.995760428881781</v>
      </c>
      <c r="BE226" s="11">
        <f>'Final Prices IND without CO2 '!BE226+BE$302*Assumptions!$C$11</f>
        <v>73.074547298905301</v>
      </c>
      <c r="BF226" s="11">
        <f>'Final Prices IND without CO2 '!BF226+BF$302*Assumptions!$C$11</f>
        <v>73.148059183270732</v>
      </c>
      <c r="BG226" s="11">
        <f>'Final Prices IND without CO2 '!BG226+BG$302*Assumptions!$C$11</f>
        <v>73.217435116371306</v>
      </c>
      <c r="BH226" s="11">
        <f>'Final Prices IND without CO2 '!BH226+BH$302*Assumptions!$C$11</f>
        <v>73.281559974324921</v>
      </c>
    </row>
    <row r="227" spans="1:60" x14ac:dyDescent="0.3">
      <c r="A227" s="9" t="s">
        <v>148</v>
      </c>
      <c r="B227" s="9" t="s">
        <v>118</v>
      </c>
      <c r="C227" s="9" t="s">
        <v>43</v>
      </c>
      <c r="D227" s="36" t="s">
        <v>82</v>
      </c>
      <c r="E227" s="36" t="s">
        <v>79</v>
      </c>
      <c r="F227" s="36" t="s">
        <v>90</v>
      </c>
      <c r="G227" s="36" t="s">
        <v>90</v>
      </c>
      <c r="H227" s="36" t="s">
        <v>80</v>
      </c>
      <c r="I227" s="9" t="s">
        <v>145</v>
      </c>
      <c r="J227" s="11">
        <f>'Final Prices IND without CO2 '!J227+J$302*Assumptions!$C$11</f>
        <v>24.09701012269969</v>
      </c>
      <c r="K227" s="11">
        <f>'Final Prices IND without CO2 '!K227+K$302*Assumptions!$C$11</f>
        <v>44.688974371490929</v>
      </c>
      <c r="L227" s="11">
        <f>'Final Prices IND without CO2 '!L227+L$302*Assumptions!$C$11</f>
        <v>37.668986005017246</v>
      </c>
      <c r="M227" s="11">
        <f>'Final Prices IND without CO2 '!M227+M$302*Assumptions!$C$11</f>
        <v>26.350439960740541</v>
      </c>
      <c r="N227" s="11">
        <f>'Final Prices IND without CO2 '!N227+N$302*Assumptions!$C$11</f>
        <v>28.162359188969187</v>
      </c>
      <c r="O227" s="11">
        <f>'Final Prices IND without CO2 '!O227+O$302*Assumptions!$C$11</f>
        <v>34.338590503154236</v>
      </c>
      <c r="P227" s="11">
        <f>'Final Prices IND without CO2 '!P227+P$302*Assumptions!$C$11</f>
        <v>48.498993223734239</v>
      </c>
      <c r="Q227" s="11">
        <f>'Final Prices IND without CO2 '!Q227+Q$302*Assumptions!$C$11</f>
        <v>43.917956089877698</v>
      </c>
      <c r="R227" s="11">
        <f>'Final Prices IND without CO2 '!R227+R$302*Assumptions!$C$11</f>
        <v>56.567204504459795</v>
      </c>
      <c r="S227" s="11">
        <f>'Final Prices IND without CO2 '!S227+S$302*Assumptions!$C$11</f>
        <v>48.31375822555205</v>
      </c>
      <c r="T227" s="11">
        <f>'Final Prices IND without CO2 '!T227+T$302*Assumptions!$C$11</f>
        <v>48.254808316968251</v>
      </c>
      <c r="U227" s="11">
        <f>'Final Prices IND without CO2 '!U227+U$302*Assumptions!$C$11</f>
        <v>51.567096514388055</v>
      </c>
      <c r="V227" s="11">
        <f>'Final Prices IND without CO2 '!V227+V$302*Assumptions!$C$11</f>
        <v>48.714881933219694</v>
      </c>
      <c r="W227" s="11">
        <f>'Final Prices IND without CO2 '!W227+W$302*Assumptions!$C$11</f>
        <v>48.330759881382292</v>
      </c>
      <c r="X227" s="11">
        <f>'Final Prices IND without CO2 '!X227+X$302*Assumptions!$C$11</f>
        <v>43.939743419880656</v>
      </c>
      <c r="Y227" s="11">
        <f>'Final Prices IND without CO2 '!Y227+Y$302*Assumptions!$C$11</f>
        <v>42.240676212304592</v>
      </c>
      <c r="Z227" s="11">
        <f>'Final Prices IND without CO2 '!Z227+Z$302*Assumptions!$C$11</f>
        <v>36.963802252280402</v>
      </c>
      <c r="AA227" s="11">
        <f>'Final Prices IND without CO2 '!AA227+AA$302*Assumptions!$C$11</f>
        <v>40.969481973693661</v>
      </c>
      <c r="AB227" s="11">
        <f>'Final Prices IND without CO2 '!AB227+AB$302*Assumptions!$C$11</f>
        <v>50.207701306844733</v>
      </c>
      <c r="AC227" s="11">
        <f>'Final Prices IND without CO2 '!AC227+AC$302*Assumptions!$C$11</f>
        <v>62.57659906307542</v>
      </c>
      <c r="AD227" s="11">
        <f>'Final Prices IND without CO2 '!AD227+AD$302*Assumptions!$C$11</f>
        <v>59.073313669425907</v>
      </c>
      <c r="AE227" s="11">
        <f>'Final Prices IND without CO2 '!AE227+AE$302*Assumptions!$C$11</f>
        <v>54.409868226089117</v>
      </c>
      <c r="AF227" s="11">
        <f>'Final Prices IND without CO2 '!AF227+AF$302*Assumptions!$C$11</f>
        <v>54.747251505386096</v>
      </c>
      <c r="AG227" s="11">
        <f>'Final Prices IND without CO2 '!AG227+AG$302*Assumptions!$C$11</f>
        <v>55.290917766226322</v>
      </c>
      <c r="AH227" s="11">
        <f>'Final Prices IND without CO2 '!AH227+AH$302*Assumptions!$C$11</f>
        <v>56.100690013664725</v>
      </c>
      <c r="AI227" s="11">
        <f>'Final Prices IND without CO2 '!AI227+AI$302*Assumptions!$C$11</f>
        <v>56.906580245372098</v>
      </c>
      <c r="AJ227" s="11">
        <f>'Final Prices IND without CO2 '!AJ227+AJ$302*Assumptions!$C$11</f>
        <v>57.697784525346634</v>
      </c>
      <c r="AK227" s="11">
        <f>'Final Prices IND without CO2 '!AK227+AK$302*Assumptions!$C$11</f>
        <v>58.463982664135685</v>
      </c>
      <c r="AL227" s="11">
        <f>'Final Prices IND without CO2 '!AL227+AL$302*Assumptions!$C$11</f>
        <v>59.190413690704503</v>
      </c>
      <c r="AM227" s="11">
        <f>'Final Prices IND without CO2 '!AM227+AM$302*Assumptions!$C$11</f>
        <v>59.869161946527626</v>
      </c>
      <c r="AN227" s="11">
        <f>'Final Prices IND without CO2 '!AN227+AN$302*Assumptions!$C$11</f>
        <v>60.512610859770163</v>
      </c>
      <c r="AO227" s="11">
        <f>'Final Prices IND without CO2 '!AO227+AO$302*Assumptions!$C$11</f>
        <v>60.60354338702809</v>
      </c>
      <c r="AP227" s="11">
        <f>'Final Prices IND without CO2 '!AP227+AP$302*Assumptions!$C$11</f>
        <v>60.691151570514577</v>
      </c>
      <c r="AQ227" s="11">
        <f>'Final Prices IND without CO2 '!AQ227+AQ$302*Assumptions!$C$11</f>
        <v>60.768136597813026</v>
      </c>
      <c r="AR227" s="11">
        <f>'Final Prices IND without CO2 '!AR227+AR$302*Assumptions!$C$11</f>
        <v>60.851610443901066</v>
      </c>
      <c r="AS227" s="11">
        <f>'Final Prices IND without CO2 '!AS227+AS$302*Assumptions!$C$11</f>
        <v>60.943409188585115</v>
      </c>
      <c r="AT227" s="11">
        <f>'Final Prices IND without CO2 '!AT227+AT$302*Assumptions!$C$11</f>
        <v>61.028677647681498</v>
      </c>
      <c r="AU227" s="11">
        <f>'Final Prices IND without CO2 '!AU227+AU$302*Assumptions!$C$11</f>
        <v>61.125435103787154</v>
      </c>
      <c r="AV227" s="11">
        <f>'Final Prices IND without CO2 '!AV227+AV$302*Assumptions!$C$11</f>
        <v>61.219804728144936</v>
      </c>
      <c r="AW227" s="11">
        <f>'Final Prices IND without CO2 '!AW227+AW$302*Assumptions!$C$11</f>
        <v>61.324345005671056</v>
      </c>
      <c r="AX227" s="11">
        <f>'Final Prices IND without CO2 '!AX227+AX$302*Assumptions!$C$11</f>
        <v>61.431837816449033</v>
      </c>
      <c r="AY227" s="11">
        <f>'Final Prices IND without CO2 '!AY227+AY$302*Assumptions!$C$11</f>
        <v>61.50888437762864</v>
      </c>
      <c r="AZ227" s="11">
        <f>'Final Prices IND without CO2 '!AZ227+AZ$302*Assumptions!$C$11</f>
        <v>61.597034643238061</v>
      </c>
      <c r="BA227" s="11">
        <f>'Final Prices IND without CO2 '!BA227+BA$302*Assumptions!$C$11</f>
        <v>61.679363273278383</v>
      </c>
      <c r="BB227" s="11">
        <f>'Final Prices IND without CO2 '!BB227+BB$302*Assumptions!$C$11</f>
        <v>61.752155555694408</v>
      </c>
      <c r="BC227" s="11">
        <f>'Final Prices IND without CO2 '!BC227+BC$302*Assumptions!$C$11</f>
        <v>61.818480686447032</v>
      </c>
      <c r="BD227" s="11">
        <f>'Final Prices IND without CO2 '!BD227+BD$302*Assumptions!$C$11</f>
        <v>61.884766183846907</v>
      </c>
      <c r="BE227" s="11">
        <f>'Final Prices IND without CO2 '!BE227+BE$302*Assumptions!$C$11</f>
        <v>61.942022956266541</v>
      </c>
      <c r="BF227" s="11">
        <f>'Final Prices IND without CO2 '!BF227+BF$302*Assumptions!$C$11</f>
        <v>61.994027949114106</v>
      </c>
      <c r="BG227" s="11">
        <f>'Final Prices IND without CO2 '!BG227+BG$302*Assumptions!$C$11</f>
        <v>62.041765730075795</v>
      </c>
      <c r="BH227" s="11">
        <f>'Final Prices IND without CO2 '!BH227+BH$302*Assumptions!$C$11</f>
        <v>62.08425157099358</v>
      </c>
    </row>
    <row r="228" spans="1:60" x14ac:dyDescent="0.3">
      <c r="A228" s="9" t="s">
        <v>148</v>
      </c>
      <c r="B228" s="9" t="s">
        <v>118</v>
      </c>
      <c r="C228" s="9" t="s">
        <v>45</v>
      </c>
      <c r="D228" s="36" t="s">
        <v>82</v>
      </c>
      <c r="E228" s="36" t="s">
        <v>79</v>
      </c>
      <c r="F228" s="36" t="s">
        <v>90</v>
      </c>
      <c r="G228" s="36" t="s">
        <v>90</v>
      </c>
      <c r="H228" s="36" t="s">
        <v>80</v>
      </c>
      <c r="I228" s="9" t="s">
        <v>145</v>
      </c>
      <c r="J228" s="11">
        <f>'Final Prices IND without CO2 '!J228+J$302*Assumptions!$C$11</f>
        <v>36.565992925447183</v>
      </c>
      <c r="K228" s="11">
        <f>'Final Prices IND without CO2 '!K228+K$302*Assumptions!$C$11</f>
        <v>48.120023247475729</v>
      </c>
      <c r="L228" s="11">
        <f>'Final Prices IND without CO2 '!L228+L$302*Assumptions!$C$11</f>
        <v>41.560071524947212</v>
      </c>
      <c r="M228" s="11">
        <f>'Final Prices IND without CO2 '!M228+M$302*Assumptions!$C$11</f>
        <v>40.925959931041753</v>
      </c>
      <c r="N228" s="11">
        <f>'Final Prices IND without CO2 '!N228+N$302*Assumptions!$C$11</f>
        <v>41.269110549064457</v>
      </c>
      <c r="O228" s="11">
        <f>'Final Prices IND without CO2 '!O228+O$302*Assumptions!$C$11</f>
        <v>46.727590287304544</v>
      </c>
      <c r="P228" s="11">
        <f>'Final Prices IND without CO2 '!P228+P$302*Assumptions!$C$11</f>
        <v>59.859761008727354</v>
      </c>
      <c r="Q228" s="11">
        <f>'Final Prices IND without CO2 '!Q228+Q$302*Assumptions!$C$11</f>
        <v>63.445264234080419</v>
      </c>
      <c r="R228" s="11">
        <f>'Final Prices IND without CO2 '!R228+R$302*Assumptions!$C$11</f>
        <v>76.677982715015261</v>
      </c>
      <c r="S228" s="11">
        <f>'Final Prices IND without CO2 '!S228+S$302*Assumptions!$C$11</f>
        <v>71.349931360351718</v>
      </c>
      <c r="T228" s="11">
        <f>'Final Prices IND without CO2 '!T228+T$302*Assumptions!$C$11</f>
        <v>64.457446685407078</v>
      </c>
      <c r="U228" s="11">
        <f>'Final Prices IND without CO2 '!U228+U$302*Assumptions!$C$11</f>
        <v>69.187084931356083</v>
      </c>
      <c r="V228" s="11">
        <f>'Final Prices IND without CO2 '!V228+V$302*Assumptions!$C$11</f>
        <v>71.524658047872521</v>
      </c>
      <c r="W228" s="11">
        <f>'Final Prices IND without CO2 '!W228+W$302*Assumptions!$C$11</f>
        <v>70.816309680379646</v>
      </c>
      <c r="X228" s="11">
        <f>'Final Prices IND without CO2 '!X228+X$302*Assumptions!$C$11</f>
        <v>71.47947788824213</v>
      </c>
      <c r="Y228" s="11">
        <f>'Final Prices IND without CO2 '!Y228+Y$302*Assumptions!$C$11</f>
        <v>68.401214529567525</v>
      </c>
      <c r="Z228" s="11">
        <f>'Final Prices IND without CO2 '!Z228+Z$302*Assumptions!$C$11</f>
        <v>65.691533474136278</v>
      </c>
      <c r="AA228" s="11">
        <f>'Final Prices IND without CO2 '!AA228+AA$302*Assumptions!$C$11</f>
        <v>64.245540080783698</v>
      </c>
      <c r="AB228" s="11">
        <f>'Final Prices IND without CO2 '!AB228+AB$302*Assumptions!$C$11</f>
        <v>77.988570723283814</v>
      </c>
      <c r="AC228" s="11">
        <f>'Final Prices IND without CO2 '!AC228+AC$302*Assumptions!$C$11</f>
        <v>97.448463446369033</v>
      </c>
      <c r="AD228" s="11">
        <f>'Final Prices IND without CO2 '!AD228+AD$302*Assumptions!$C$11</f>
        <v>91.893364176296458</v>
      </c>
      <c r="AE228" s="11">
        <f>'Final Prices IND without CO2 '!AE228+AE$302*Assumptions!$C$11</f>
        <v>84.489824991370156</v>
      </c>
      <c r="AF228" s="11">
        <f>'Final Prices IND without CO2 '!AF228+AF$302*Assumptions!$C$11</f>
        <v>84.757301092015723</v>
      </c>
      <c r="AG228" s="11">
        <f>'Final Prices IND without CO2 '!AG228+AG$302*Assumptions!$C$11</f>
        <v>85.362528203426777</v>
      </c>
      <c r="AH228" s="11">
        <f>'Final Prices IND without CO2 '!AH228+AH$302*Assumptions!$C$11</f>
        <v>86.252970121024234</v>
      </c>
      <c r="AI228" s="11">
        <f>'Final Prices IND without CO2 '!AI228+AI$302*Assumptions!$C$11</f>
        <v>87.151850138443265</v>
      </c>
      <c r="AJ228" s="11">
        <f>'Final Prices IND without CO2 '!AJ228+AJ$302*Assumptions!$C$11</f>
        <v>88.042419837125337</v>
      </c>
      <c r="AK228" s="11">
        <f>'Final Prices IND without CO2 '!AK228+AK$302*Assumptions!$C$11</f>
        <v>88.907516408666339</v>
      </c>
      <c r="AL228" s="11">
        <f>'Final Prices IND without CO2 '!AL228+AL$302*Assumptions!$C$11</f>
        <v>89.723416948988799</v>
      </c>
      <c r="AM228" s="11">
        <f>'Final Prices IND without CO2 '!AM228+AM$302*Assumptions!$C$11</f>
        <v>90.477719692039813</v>
      </c>
      <c r="AN228" s="11">
        <f>'Final Prices IND without CO2 '!AN228+AN$302*Assumptions!$C$11</f>
        <v>91.189312522422284</v>
      </c>
      <c r="AO228" s="11">
        <f>'Final Prices IND without CO2 '!AO228+AO$302*Assumptions!$C$11</f>
        <v>91.33489913484965</v>
      </c>
      <c r="AP228" s="11">
        <f>'Final Prices IND without CO2 '!AP228+AP$302*Assumptions!$C$11</f>
        <v>91.475586544439409</v>
      </c>
      <c r="AQ228" s="11">
        <f>'Final Prices IND without CO2 '!AQ228+AQ$302*Assumptions!$C$11</f>
        <v>91.599301393232878</v>
      </c>
      <c r="AR228" s="11">
        <f>'Final Prices IND without CO2 '!AR228+AR$302*Assumptions!$C$11</f>
        <v>91.733582726359415</v>
      </c>
      <c r="AS228" s="11">
        <f>'Final Prices IND without CO2 '!AS228+AS$302*Assumptions!$C$11</f>
        <v>91.880769926579461</v>
      </c>
      <c r="AT228" s="11">
        <f>'Final Prices IND without CO2 '!AT228+AT$302*Assumptions!$C$11</f>
        <v>92.017790086571225</v>
      </c>
      <c r="AU228" s="11">
        <f>'Final Prices IND without CO2 '!AU228+AU$302*Assumptions!$C$11</f>
        <v>92.17296562616238</v>
      </c>
      <c r="AV228" s="11">
        <f>'Final Prices IND without CO2 '!AV228+AV$302*Assumptions!$C$11</f>
        <v>92.324373552755063</v>
      </c>
      <c r="AW228" s="11">
        <f>'Final Prices IND without CO2 '!AW228+AW$302*Assumptions!$C$11</f>
        <v>92.491860266813759</v>
      </c>
      <c r="AX228" s="11">
        <f>'Final Prices IND without CO2 '!AX228+AX$302*Assumptions!$C$11</f>
        <v>92.66403739812425</v>
      </c>
      <c r="AY228" s="11">
        <f>'Final Prices IND without CO2 '!AY228+AY$302*Assumptions!$C$11</f>
        <v>92.798917410668807</v>
      </c>
      <c r="AZ228" s="11">
        <f>'Final Prices IND without CO2 '!AZ228+AZ$302*Assumptions!$C$11</f>
        <v>92.949194821325307</v>
      </c>
      <c r="BA228" s="11">
        <f>'Final Prices IND without CO2 '!BA228+BA$302*Assumptions!$C$11</f>
        <v>93.093968792644986</v>
      </c>
      <c r="BB228" s="11">
        <f>'Final Prices IND without CO2 '!BB228+BB$302*Assumptions!$C$11</f>
        <v>93.227700604214746</v>
      </c>
      <c r="BC228" s="11">
        <f>'Final Prices IND without CO2 '!BC228+BC$302*Assumptions!$C$11</f>
        <v>93.354768384589903</v>
      </c>
      <c r="BD228" s="11">
        <f>'Final Prices IND without CO2 '!BD228+BD$302*Assumptions!$C$11</f>
        <v>93.483260739469856</v>
      </c>
      <c r="BE228" s="11">
        <f>'Final Prices IND without CO2 '!BE228+BE$302*Assumptions!$C$11</f>
        <v>93.601746836368918</v>
      </c>
      <c r="BF228" s="11">
        <f>'Final Prices IND without CO2 '!BF228+BF$302*Assumptions!$C$11</f>
        <v>93.714915158037371</v>
      </c>
      <c r="BG228" s="11">
        <f>'Final Prices IND without CO2 '!BG228+BG$302*Assumptions!$C$11</f>
        <v>93.824189559167806</v>
      </c>
      <c r="BH228" s="11">
        <f>'Final Prices IND without CO2 '!BH228+BH$302*Assumptions!$C$11</f>
        <v>93.928214479929835</v>
      </c>
    </row>
    <row r="229" spans="1:60" x14ac:dyDescent="0.3">
      <c r="A229" s="9" t="s">
        <v>148</v>
      </c>
      <c r="B229" s="9" t="s">
        <v>118</v>
      </c>
      <c r="C229" s="9" t="s">
        <v>47</v>
      </c>
      <c r="D229" s="36" t="s">
        <v>82</v>
      </c>
      <c r="E229" s="36" t="s">
        <v>79</v>
      </c>
      <c r="F229" s="36" t="s">
        <v>90</v>
      </c>
      <c r="G229" s="36" t="s">
        <v>90</v>
      </c>
      <c r="H229" s="36" t="s">
        <v>80</v>
      </c>
      <c r="I229" s="9" t="s">
        <v>145</v>
      </c>
      <c r="J229" s="11">
        <f>'Final Prices IND without CO2 '!J229+J$302*Assumptions!$C$11</f>
        <v>12.706851450948877</v>
      </c>
      <c r="K229" s="11">
        <f>'Final Prices IND without CO2 '!K229+K$302*Assumptions!$C$11</f>
        <v>17.678937032321809</v>
      </c>
      <c r="L229" s="11">
        <f>'Final Prices IND without CO2 '!L229+L$302*Assumptions!$C$11</f>
        <v>17.498142516269127</v>
      </c>
      <c r="M229" s="11">
        <f>'Final Prices IND without CO2 '!M229+M$302*Assumptions!$C$11</f>
        <v>17.81624455751572</v>
      </c>
      <c r="N229" s="11">
        <f>'Final Prices IND without CO2 '!N229+N$302*Assumptions!$C$11</f>
        <v>19.296509507277239</v>
      </c>
      <c r="O229" s="11">
        <f>'Final Prices IND without CO2 '!O229+O$302*Assumptions!$C$11</f>
        <v>28.095870532976285</v>
      </c>
      <c r="P229" s="11">
        <f>'Final Prices IND without CO2 '!P229+P$302*Assumptions!$C$11</f>
        <v>38.349757538110865</v>
      </c>
      <c r="Q229" s="11">
        <f>'Final Prices IND without CO2 '!Q229+Q$302*Assumptions!$C$11</f>
        <v>27.301551264965099</v>
      </c>
      <c r="R229" s="11">
        <f>'Final Prices IND without CO2 '!R229+R$302*Assumptions!$C$11</f>
        <v>42.898659277479759</v>
      </c>
      <c r="S229" s="11">
        <f>'Final Prices IND without CO2 '!S229+S$302*Assumptions!$C$11</f>
        <v>37.605269689840554</v>
      </c>
      <c r="T229" s="11">
        <f>'Final Prices IND without CO2 '!T229+T$302*Assumptions!$C$11</f>
        <v>34.717055226123783</v>
      </c>
      <c r="U229" s="11">
        <f>'Final Prices IND without CO2 '!U229+U$302*Assumptions!$C$11</f>
        <v>39.49248307589631</v>
      </c>
      <c r="V229" s="11">
        <f>'Final Prices IND without CO2 '!V229+V$302*Assumptions!$C$11</f>
        <v>40.730352754964159</v>
      </c>
      <c r="W229" s="11">
        <f>'Final Prices IND without CO2 '!W229+W$302*Assumptions!$C$11</f>
        <v>43.147919682066238</v>
      </c>
      <c r="X229" s="11">
        <f>'Final Prices IND without CO2 '!X229+X$302*Assumptions!$C$11</f>
        <v>39.019008858194681</v>
      </c>
      <c r="Y229" s="11">
        <f>'Final Prices IND without CO2 '!Y229+Y$302*Assumptions!$C$11</f>
        <v>35.379468267795858</v>
      </c>
      <c r="Z229" s="11">
        <f>'Final Prices IND without CO2 '!Z229+Z$302*Assumptions!$C$11</f>
        <v>29.54219967793593</v>
      </c>
      <c r="AA229" s="11">
        <f>'Final Prices IND without CO2 '!AA229+AA$302*Assumptions!$C$11</f>
        <v>30.598087200186974</v>
      </c>
      <c r="AB229" s="11">
        <f>'Final Prices IND without CO2 '!AB229+AB$302*Assumptions!$C$11</f>
        <v>37.829043265027792</v>
      </c>
      <c r="AC229" s="11">
        <f>'Final Prices IND without CO2 '!AC229+AC$302*Assumptions!$C$11</f>
        <v>47.038320616470287</v>
      </c>
      <c r="AD229" s="11">
        <f>'Final Prices IND without CO2 '!AD229+AD$302*Assumptions!$C$11</f>
        <v>44.449286751848398</v>
      </c>
      <c r="AE229" s="11">
        <f>'Final Prices IND without CO2 '!AE229+AE$302*Assumptions!$C$11</f>
        <v>41.006778022953952</v>
      </c>
      <c r="AF229" s="11">
        <f>'Final Prices IND without CO2 '!AF229+AF$302*Assumptions!$C$11</f>
        <v>41.375310689486525</v>
      </c>
      <c r="AG229" s="11">
        <f>'Final Prices IND without CO2 '!AG229+AG$302*Assumptions!$C$11</f>
        <v>41.891546537456769</v>
      </c>
      <c r="AH229" s="11">
        <f>'Final Prices IND without CO2 '!AH229+AH$302*Assumptions!$C$11</f>
        <v>42.665373824128245</v>
      </c>
      <c r="AI229" s="11">
        <f>'Final Prices IND without CO2 '!AI229+AI$302*Assumptions!$C$11</f>
        <v>43.429829472149571</v>
      </c>
      <c r="AJ229" s="11">
        <f>'Final Prices IND without CO2 '!AJ229+AJ$302*Assumptions!$C$11</f>
        <v>44.176758300520184</v>
      </c>
      <c r="AK229" s="11">
        <f>'Final Prices IND without CO2 '!AK229+AK$302*Assumptions!$C$11</f>
        <v>44.898889068286508</v>
      </c>
      <c r="AL229" s="11">
        <f>'Final Prices IND without CO2 '!AL229+AL$302*Assumptions!$C$11</f>
        <v>45.585454081329182</v>
      </c>
      <c r="AM229" s="11">
        <f>'Final Prices IND without CO2 '!AM229+AM$302*Assumptions!$C$11</f>
        <v>46.230536610320669</v>
      </c>
      <c r="AN229" s="11">
        <f>'Final Prices IND without CO2 '!AN229+AN$302*Assumptions!$C$11</f>
        <v>46.843621814088884</v>
      </c>
      <c r="AO229" s="11">
        <f>'Final Prices IND without CO2 '!AO229+AO$302*Assumptions!$C$11</f>
        <v>46.91020145948557</v>
      </c>
      <c r="AP229" s="11">
        <f>'Final Prices IND without CO2 '!AP229+AP$302*Assumptions!$C$11</f>
        <v>46.974158490115492</v>
      </c>
      <c r="AQ229" s="11">
        <f>'Final Prices IND without CO2 '!AQ229+AQ$302*Assumptions!$C$11</f>
        <v>47.030321545575298</v>
      </c>
      <c r="AR229" s="11">
        <f>'Final Prices IND without CO2 '!AR229+AR$302*Assumptions!$C$11</f>
        <v>47.091156485062342</v>
      </c>
      <c r="AS229" s="11">
        <f>'Final Prices IND without CO2 '!AS229+AS$302*Assumptions!$C$11</f>
        <v>47.158275125597484</v>
      </c>
      <c r="AT229" s="11">
        <f>'Final Prices IND without CO2 '!AT229+AT$302*Assumptions!$C$11</f>
        <v>47.220483953302811</v>
      </c>
      <c r="AU229" s="11">
        <f>'Final Prices IND without CO2 '!AU229+AU$302*Assumptions!$C$11</f>
        <v>47.291211357285718</v>
      </c>
      <c r="AV229" s="11">
        <f>'Final Prices IND without CO2 '!AV229+AV$302*Assumptions!$C$11</f>
        <v>47.360165735343337</v>
      </c>
      <c r="AW229" s="11">
        <f>'Final Prices IND without CO2 '!AW229+AW$302*Assumptions!$C$11</f>
        <v>47.436658207701541</v>
      </c>
      <c r="AX229" s="11">
        <f>'Final Prices IND without CO2 '!AX229+AX$302*Assumptions!$C$11</f>
        <v>47.515328843315146</v>
      </c>
      <c r="AY229" s="11">
        <f>'Final Prices IND without CO2 '!AY229+AY$302*Assumptions!$C$11</f>
        <v>47.566605853978068</v>
      </c>
      <c r="AZ229" s="11">
        <f>'Final Prices IND without CO2 '!AZ229+AZ$302*Assumptions!$C$11</f>
        <v>47.627073376037487</v>
      </c>
      <c r="BA229" s="11">
        <f>'Final Prices IND without CO2 '!BA229+BA$302*Assumptions!$C$11</f>
        <v>47.681577479983488</v>
      </c>
      <c r="BB229" s="11">
        <f>'Final Prices IND without CO2 '!BB229+BB$302*Assumptions!$C$11</f>
        <v>47.727216199229282</v>
      </c>
      <c r="BC229" s="11">
        <f>'Final Prices IND without CO2 '!BC229+BC$302*Assumptions!$C$11</f>
        <v>47.766475492805981</v>
      </c>
      <c r="BD229" s="11">
        <f>'Final Prices IND without CO2 '!BD229+BD$302*Assumptions!$C$11</f>
        <v>47.805042728222801</v>
      </c>
      <c r="BE229" s="11">
        <f>'Final Prices IND without CO2 '!BE229+BE$302*Assumptions!$C$11</f>
        <v>47.835016809863447</v>
      </c>
      <c r="BF229" s="11">
        <f>'Final Prices IND without CO2 '!BF229+BF$302*Assumptions!$C$11</f>
        <v>47.859768518415855</v>
      </c>
      <c r="BG229" s="11">
        <f>'Final Prices IND without CO2 '!BG229+BG$302*Assumptions!$C$11</f>
        <v>47.880086683141002</v>
      </c>
      <c r="BH229" s="11">
        <f>'Final Prices IND without CO2 '!BH229+BH$302*Assumptions!$C$11</f>
        <v>47.895151811834843</v>
      </c>
    </row>
    <row r="230" spans="1:60" x14ac:dyDescent="0.3">
      <c r="A230" s="9" t="s">
        <v>148</v>
      </c>
      <c r="B230" s="9" t="s">
        <v>118</v>
      </c>
      <c r="C230" s="9" t="s">
        <v>49</v>
      </c>
      <c r="D230" s="36" t="s">
        <v>82</v>
      </c>
      <c r="E230" s="36" t="s">
        <v>79</v>
      </c>
      <c r="F230" s="36" t="s">
        <v>90</v>
      </c>
      <c r="G230" s="36" t="s">
        <v>90</v>
      </c>
      <c r="H230" s="36" t="s">
        <v>80</v>
      </c>
      <c r="I230" s="9" t="s">
        <v>145</v>
      </c>
      <c r="J230" s="11">
        <f>'Final Prices IND without CO2 '!J230+J$302*Assumptions!$C$11</f>
        <v>32.512378506351389</v>
      </c>
      <c r="K230" s="11">
        <f>'Final Prices IND without CO2 '!K230+K$302*Assumptions!$C$11</f>
        <v>40.80914828778873</v>
      </c>
      <c r="L230" s="11">
        <f>'Final Prices IND without CO2 '!L230+L$302*Assumptions!$C$11</f>
        <v>30.760869251416594</v>
      </c>
      <c r="M230" s="11">
        <f>'Final Prices IND without CO2 '!M230+M$302*Assumptions!$C$11</f>
        <v>31.806798358715273</v>
      </c>
      <c r="N230" s="11">
        <f>'Final Prices IND without CO2 '!N230+N$302*Assumptions!$C$11</f>
        <v>30.464550103920075</v>
      </c>
      <c r="O230" s="11">
        <f>'Final Prices IND without CO2 '!O230+O$302*Assumptions!$C$11</f>
        <v>39.096477021871351</v>
      </c>
      <c r="P230" s="11">
        <f>'Final Prices IND without CO2 '!P230+P$302*Assumptions!$C$11</f>
        <v>42.93703534371879</v>
      </c>
      <c r="Q230" s="11">
        <f>'Final Prices IND without CO2 '!Q230+Q$302*Assumptions!$C$11</f>
        <v>36.322821143151856</v>
      </c>
      <c r="R230" s="11">
        <f>'Final Prices IND without CO2 '!R230+R$302*Assumptions!$C$11</f>
        <v>45.485185296289067</v>
      </c>
      <c r="S230" s="11">
        <f>'Final Prices IND without CO2 '!S230+S$302*Assumptions!$C$11</f>
        <v>35.781591466585063</v>
      </c>
      <c r="T230" s="11">
        <f>'Final Prices IND without CO2 '!T230+T$302*Assumptions!$C$11</f>
        <v>46.132298397136964</v>
      </c>
      <c r="U230" s="11">
        <f>'Final Prices IND without CO2 '!U230+U$302*Assumptions!$C$11</f>
        <v>52.325864422534934</v>
      </c>
      <c r="V230" s="11">
        <f>'Final Prices IND without CO2 '!V230+V$302*Assumptions!$C$11</f>
        <v>49.315176791735603</v>
      </c>
      <c r="W230" s="11">
        <f>'Final Prices IND without CO2 '!W230+W$302*Assumptions!$C$11</f>
        <v>51.918703792491868</v>
      </c>
      <c r="X230" s="11">
        <f>'Final Prices IND without CO2 '!X230+X$302*Assumptions!$C$11</f>
        <v>43.280541348342261</v>
      </c>
      <c r="Y230" s="11">
        <f>'Final Prices IND without CO2 '!Y230+Y$302*Assumptions!$C$11</f>
        <v>41.829726310342579</v>
      </c>
      <c r="Z230" s="11">
        <f>'Final Prices IND without CO2 '!Z230+Z$302*Assumptions!$C$11</f>
        <v>34.42074489080975</v>
      </c>
      <c r="AA230" s="11">
        <f>'Final Prices IND without CO2 '!AA230+AA$302*Assumptions!$C$11</f>
        <v>38.151848429333214</v>
      </c>
      <c r="AB230" s="11">
        <f>'Final Prices IND without CO2 '!AB230+AB$302*Assumptions!$C$11</f>
        <v>46.844747442443932</v>
      </c>
      <c r="AC230" s="11">
        <f>'Final Prices IND without CO2 '!AC230+AC$302*Assumptions!$C$11</f>
        <v>58.355259934744794</v>
      </c>
      <c r="AD230" s="11">
        <f>'Final Prices IND without CO2 '!AD230+AD$302*Assumptions!$C$11</f>
        <v>55.100352491450757</v>
      </c>
      <c r="AE230" s="11">
        <f>'Final Prices IND without CO2 '!AE230+AE$302*Assumptions!$C$11</f>
        <v>50.768603248796794</v>
      </c>
      <c r="AF230" s="11">
        <f>'Final Prices IND without CO2 '!AF230+AF$302*Assumptions!$C$11</f>
        <v>51.114448992427448</v>
      </c>
      <c r="AG230" s="11">
        <f>'Final Prices IND without CO2 '!AG230+AG$302*Assumptions!$C$11</f>
        <v>51.650663135869195</v>
      </c>
      <c r="AH230" s="11">
        <f>'Final Prices IND without CO2 '!AH230+AH$302*Assumptions!$C$11</f>
        <v>52.450670088531012</v>
      </c>
      <c r="AI230" s="11">
        <f>'Final Prices IND without CO2 '!AI230+AI$302*Assumptions!$C$11</f>
        <v>53.245303640164011</v>
      </c>
      <c r="AJ230" s="11">
        <f>'Final Prices IND without CO2 '!AJ230+AJ$302*Assumptions!$C$11</f>
        <v>54.024479451417093</v>
      </c>
      <c r="AK230" s="11">
        <f>'Final Prices IND without CO2 '!AK230+AK$302*Assumptions!$C$11</f>
        <v>54.778705651473025</v>
      </c>
      <c r="AL230" s="11">
        <f>'Final Prices IND without CO2 '!AL230+AL$302*Assumptions!$C$11</f>
        <v>55.494306136977286</v>
      </c>
      <c r="AM230" s="11">
        <f>'Final Prices IND without CO2 '!AM230+AM$302*Assumptions!$C$11</f>
        <v>56.163908305578033</v>
      </c>
      <c r="AN230" s="11">
        <f>'Final Prices IND without CO2 '!AN230+AN$302*Assumptions!$C$11</f>
        <v>56.799108202346474</v>
      </c>
      <c r="AO230" s="11">
        <f>'Final Prices IND without CO2 '!AO230+AO$302*Assumptions!$C$11</f>
        <v>56.883424695952947</v>
      </c>
      <c r="AP230" s="11">
        <f>'Final Prices IND without CO2 '!AP230+AP$302*Assumptions!$C$11</f>
        <v>56.964607486991575</v>
      </c>
      <c r="AQ230" s="11">
        <f>'Final Prices IND without CO2 '!AQ230+AQ$302*Assumptions!$C$11</f>
        <v>57.035935735467739</v>
      </c>
      <c r="AR230" s="11">
        <f>'Final Prices IND without CO2 '!AR230+AR$302*Assumptions!$C$11</f>
        <v>57.113259189632643</v>
      </c>
      <c r="AS230" s="11">
        <f>'Final Prices IND without CO2 '!AS230+AS$302*Assumptions!$C$11</f>
        <v>57.19835300302762</v>
      </c>
      <c r="AT230" s="11">
        <f>'Final Prices IND without CO2 '!AT230+AT$302*Assumptions!$C$11</f>
        <v>57.277356770407323</v>
      </c>
      <c r="AU230" s="11">
        <f>'Final Prices IND without CO2 '!AU230+AU$302*Assumptions!$C$11</f>
        <v>57.367042550077535</v>
      </c>
      <c r="AV230" s="11">
        <f>'Final Prices IND without CO2 '!AV230+AV$302*Assumptions!$C$11</f>
        <v>57.454507524474792</v>
      </c>
      <c r="AW230" s="11">
        <f>'Final Prices IND without CO2 '!AW230+AW$302*Assumptions!$C$11</f>
        <v>57.551427955450606</v>
      </c>
      <c r="AX230" s="11">
        <f>'Final Prices IND without CO2 '!AX230+AX$302*Assumptions!$C$11</f>
        <v>57.651090543839217</v>
      </c>
      <c r="AY230" s="11">
        <f>'Final Prices IND without CO2 '!AY230+AY$302*Assumptions!$C$11</f>
        <v>57.721136199977188</v>
      </c>
      <c r="AZ230" s="11">
        <f>'Final Prices IND without CO2 '!AZ230+AZ$302*Assumptions!$C$11</f>
        <v>57.801765796618753</v>
      </c>
      <c r="BA230" s="11">
        <f>'Final Prices IND without CO2 '!BA230+BA$302*Assumptions!$C$11</f>
        <v>57.876535239125374</v>
      </c>
      <c r="BB230" s="11">
        <f>'Final Prices IND without CO2 '!BB230+BB$302*Assumptions!$C$11</f>
        <v>57.941950616881208</v>
      </c>
      <c r="BC230" s="11">
        <f>'Final Prices IND without CO2 '!BC230+BC$302*Assumptions!$C$11</f>
        <v>58.000922675805185</v>
      </c>
      <c r="BD230" s="11">
        <f>'Final Prices IND without CO2 '!BD230+BD$302*Assumptions!$C$11</f>
        <v>58.05967785481873</v>
      </c>
      <c r="BE230" s="11">
        <f>'Final Prices IND without CO2 '!BE230+BE$302*Assumptions!$C$11</f>
        <v>58.109522642023464</v>
      </c>
      <c r="BF230" s="11">
        <f>'Final Prices IND without CO2 '!BF230+BF$302*Assumptions!$C$11</f>
        <v>58.15412363861973</v>
      </c>
      <c r="BG230" s="11">
        <f>'Final Prices IND without CO2 '!BG230+BG$302*Assumptions!$C$11</f>
        <v>58.194412235342597</v>
      </c>
      <c r="BH230" s="11">
        <f>'Final Prices IND without CO2 '!BH230+BH$302*Assumptions!$C$11</f>
        <v>58.229448594270785</v>
      </c>
    </row>
    <row r="231" spans="1:60" x14ac:dyDescent="0.3">
      <c r="A231" s="9" t="s">
        <v>148</v>
      </c>
      <c r="B231" s="9" t="s">
        <v>118</v>
      </c>
      <c r="C231" s="9" t="s">
        <v>97</v>
      </c>
      <c r="D231" s="36" t="s">
        <v>82</v>
      </c>
      <c r="E231" s="36" t="s">
        <v>79</v>
      </c>
      <c r="F231" s="36" t="s">
        <v>90</v>
      </c>
      <c r="G231" s="36" t="s">
        <v>90</v>
      </c>
      <c r="H231" s="36" t="s">
        <v>80</v>
      </c>
      <c r="I231" s="9" t="s">
        <v>145</v>
      </c>
      <c r="J231" s="11">
        <f>'Final Prices IND without CO2 '!J231+J$302*Assumptions!$C$11</f>
        <v>17.477786717246246</v>
      </c>
      <c r="K231" s="11">
        <f>'Final Prices IND without CO2 '!K231+K$302*Assumptions!$C$11</f>
        <v>20.129722703582409</v>
      </c>
      <c r="L231" s="11">
        <f>'Final Prices IND without CO2 '!L231+L$302*Assumptions!$C$11</f>
        <v>18.935034292542753</v>
      </c>
      <c r="M231" s="11">
        <f>'Final Prices IND without CO2 '!M231+M$302*Assumptions!$C$11</f>
        <v>19.581429407320943</v>
      </c>
      <c r="N231" s="11">
        <f>'Final Prices IND without CO2 '!N231+N$302*Assumptions!$C$11</f>
        <v>19.061520412320625</v>
      </c>
      <c r="O231" s="11">
        <f>'Final Prices IND without CO2 '!O231+O$302*Assumptions!$C$11</f>
        <v>21.165171857577697</v>
      </c>
      <c r="P231" s="11">
        <f>'Final Prices IND without CO2 '!P231+P$302*Assumptions!$C$11</f>
        <v>30.59102873437336</v>
      </c>
      <c r="Q231" s="11">
        <f>'Final Prices IND without CO2 '!Q231+Q$302*Assumptions!$C$11</f>
        <v>26.236352001258091</v>
      </c>
      <c r="R231" s="11">
        <f>'Final Prices IND without CO2 '!R231+R$302*Assumptions!$C$11</f>
        <v>37.270968129469679</v>
      </c>
      <c r="S231" s="11">
        <f>'Final Prices IND without CO2 '!S231+S$302*Assumptions!$C$11</f>
        <v>33.456687807518435</v>
      </c>
      <c r="T231" s="11">
        <f>'Final Prices IND without CO2 '!T231+T$302*Assumptions!$C$11</f>
        <v>36.69450947262137</v>
      </c>
      <c r="U231" s="11">
        <f>'Final Prices IND without CO2 '!U231+U$302*Assumptions!$C$11</f>
        <v>47.881663807306339</v>
      </c>
      <c r="V231" s="11">
        <f>'Final Prices IND without CO2 '!V231+V$302*Assumptions!$C$11</f>
        <v>50.012378229838426</v>
      </c>
      <c r="W231" s="11">
        <f>'Final Prices IND without CO2 '!W231+W$302*Assumptions!$C$11</f>
        <v>48.693417177935757</v>
      </c>
      <c r="X231" s="11">
        <f>'Final Prices IND without CO2 '!X231+X$302*Assumptions!$C$11</f>
        <v>46.717475741642083</v>
      </c>
      <c r="Y231" s="11">
        <f>'Final Prices IND without CO2 '!Y231+Y$302*Assumptions!$C$11</f>
        <v>43.684599248401732</v>
      </c>
      <c r="Z231" s="11">
        <f>'Final Prices IND without CO2 '!Z231+Z$302*Assumptions!$C$11</f>
        <v>41.346952157649739</v>
      </c>
      <c r="AA231" s="11">
        <f>'Final Prices IND without CO2 '!AA231+AA$302*Assumptions!$C$11</f>
        <v>46.949151987174034</v>
      </c>
      <c r="AB231" s="11">
        <f>'Final Prices IND without CO2 '!AB231+AB$302*Assumptions!$C$11</f>
        <v>57.344667155340076</v>
      </c>
      <c r="AC231" s="11">
        <f>'Final Prices IND without CO2 '!AC231+AC$302*Assumptions!$C$11</f>
        <v>71.535256959852958</v>
      </c>
      <c r="AD231" s="11">
        <f>'Final Prices IND without CO2 '!AD231+AD$302*Assumptions!$C$11</f>
        <v>67.504856113335919</v>
      </c>
      <c r="AE231" s="11">
        <f>'Final Prices IND without CO2 '!AE231+AE$302*Assumptions!$C$11</f>
        <v>62.137474620977272</v>
      </c>
      <c r="AF231" s="11">
        <f>'Final Prices IND without CO2 '!AF231+AF$302*Assumptions!$C$11</f>
        <v>62.45689859384936</v>
      </c>
      <c r="AG231" s="11">
        <f>'Final Prices IND without CO2 '!AG231+AG$302*Assumptions!$C$11</f>
        <v>63.016379971255681</v>
      </c>
      <c r="AH231" s="11">
        <f>'Final Prices IND without CO2 '!AH231+AH$302*Assumptions!$C$11</f>
        <v>63.84687643262361</v>
      </c>
      <c r="AI231" s="11">
        <f>'Final Prices IND without CO2 '!AI231+AI$302*Assumptions!$C$11</f>
        <v>64.676655942774175</v>
      </c>
      <c r="AJ231" s="11">
        <f>'Final Prices IND without CO2 '!AJ231+AJ$302*Assumptions!$C$11</f>
        <v>65.493387415192061</v>
      </c>
      <c r="AK231" s="11">
        <f>'Final Prices IND without CO2 '!AK231+AK$302*Assumptions!$C$11</f>
        <v>66.284992776715569</v>
      </c>
      <c r="AL231" s="11">
        <f>'Final Prices IND without CO2 '!AL231+AL$302*Assumptions!$C$11</f>
        <v>67.034408716195841</v>
      </c>
      <c r="AM231" s="11">
        <f>'Final Prices IND without CO2 '!AM231+AM$302*Assumptions!$C$11</f>
        <v>67.732567084314681</v>
      </c>
      <c r="AN231" s="11">
        <f>'Final Prices IND without CO2 '!AN231+AN$302*Assumptions!$C$11</f>
        <v>68.393522318260139</v>
      </c>
      <c r="AO231" s="11">
        <f>'Final Prices IND without CO2 '!AO231+AO$302*Assumptions!$C$11</f>
        <v>68.498495599012415</v>
      </c>
      <c r="AP231" s="11">
        <f>'Final Prices IND without CO2 '!AP231+AP$302*Assumptions!$C$11</f>
        <v>68.599739951269754</v>
      </c>
      <c r="AQ231" s="11">
        <f>'Final Prices IND without CO2 '!AQ231+AQ$302*Assumptions!$C$11</f>
        <v>68.688729971468788</v>
      </c>
      <c r="AR231" s="11">
        <f>'Final Prices IND without CO2 '!AR231+AR$302*Assumptions!$C$11</f>
        <v>68.78525637161502</v>
      </c>
      <c r="AS231" s="11">
        <f>'Final Prices IND without CO2 '!AS231+AS$302*Assumptions!$C$11</f>
        <v>68.891284531139746</v>
      </c>
      <c r="AT231" s="11">
        <f>'Final Prices IND without CO2 '!AT231+AT$302*Assumptions!$C$11</f>
        <v>68.989848114890279</v>
      </c>
      <c r="AU231" s="11">
        <f>'Final Prices IND without CO2 '!AU231+AU$302*Assumptions!$C$11</f>
        <v>69.101613303854137</v>
      </c>
      <c r="AV231" s="11">
        <f>'Final Prices IND without CO2 '!AV231+AV$302*Assumptions!$C$11</f>
        <v>69.210636192262228</v>
      </c>
      <c r="AW231" s="11">
        <f>'Final Prices IND without CO2 '!AW231+AW$302*Assumptions!$C$11</f>
        <v>69.331347546405254</v>
      </c>
      <c r="AX231" s="11">
        <f>'Final Prices IND without CO2 '!AX231+AX$302*Assumptions!$C$11</f>
        <v>69.455457899984125</v>
      </c>
      <c r="AY231" s="11">
        <f>'Final Prices IND without CO2 '!AY231+AY$302*Assumptions!$C$11</f>
        <v>69.547362000757076</v>
      </c>
      <c r="AZ231" s="11">
        <f>'Final Prices IND without CO2 '!AZ231+AZ$302*Assumptions!$C$11</f>
        <v>69.651472865216647</v>
      </c>
      <c r="BA231" s="11">
        <f>'Final Prices IND without CO2 '!BA231+BA$302*Assumptions!$C$11</f>
        <v>69.749843839412151</v>
      </c>
      <c r="BB231" s="11">
        <f>'Final Prices IND without CO2 '!BB231+BB$302*Assumptions!$C$11</f>
        <v>69.838291619569233</v>
      </c>
      <c r="BC231" s="11">
        <f>'Final Prices IND without CO2 '!BC231+BC$302*Assumptions!$C$11</f>
        <v>69.920221669282597</v>
      </c>
      <c r="BD231" s="11">
        <f>'Final Prices IND without CO2 '!BD231+BD$302*Assumptions!$C$11</f>
        <v>70.002488243830285</v>
      </c>
      <c r="BE231" s="11">
        <f>'Final Prices IND without CO2 '!BE231+BE$302*Assumptions!$C$11</f>
        <v>70.075474963041202</v>
      </c>
      <c r="BF231" s="11">
        <f>'Final Prices IND without CO2 '!BF231+BF$302*Assumptions!$C$11</f>
        <v>70.143192948251681</v>
      </c>
      <c r="BG231" s="11">
        <f>'Final Prices IND without CO2 '!BG231+BG$302*Assumptions!$C$11</f>
        <v>70.206739620936432</v>
      </c>
      <c r="BH231" s="11">
        <f>'Final Prices IND without CO2 '!BH231+BH$302*Assumptions!$C$11</f>
        <v>70.265034985473278</v>
      </c>
    </row>
    <row r="232" spans="1:60" x14ac:dyDescent="0.3">
      <c r="A232" s="9" t="s">
        <v>148</v>
      </c>
      <c r="B232" s="9" t="s">
        <v>119</v>
      </c>
      <c r="C232" s="9" t="s">
        <v>5</v>
      </c>
      <c r="D232" s="36" t="s">
        <v>82</v>
      </c>
      <c r="E232" s="36" t="s">
        <v>79</v>
      </c>
      <c r="F232" s="36" t="s">
        <v>90</v>
      </c>
      <c r="G232" s="36" t="s">
        <v>90</v>
      </c>
      <c r="H232" s="36" t="s">
        <v>80</v>
      </c>
      <c r="I232" s="9" t="s">
        <v>145</v>
      </c>
      <c r="J232" s="11">
        <f>'Final Prices IND without CO2 '!J232+J$304*Assumptions!$C$11</f>
        <v>39.419481965248181</v>
      </c>
      <c r="K232" s="11">
        <f>'Final Prices IND without CO2 '!K232+K$304*Assumptions!$C$11</f>
        <v>40.501517444663151</v>
      </c>
      <c r="L232" s="11">
        <f>'Final Prices IND without CO2 '!L232+L$304*Assumptions!$C$11</f>
        <v>45.372279300405204</v>
      </c>
      <c r="M232" s="11">
        <f>'Final Prices IND without CO2 '!M232+M$304*Assumptions!$C$11</f>
        <v>38.811434549274388</v>
      </c>
      <c r="N232" s="11">
        <f>'Final Prices IND without CO2 '!N232+N$304*Assumptions!$C$11</f>
        <v>42.99711213932121</v>
      </c>
      <c r="O232" s="11">
        <f>'Final Prices IND without CO2 '!O232+O$304*Assumptions!$C$11</f>
        <v>44.879633943321984</v>
      </c>
      <c r="P232" s="11">
        <f>'Final Prices IND without CO2 '!P232+P$304*Assumptions!$C$11</f>
        <v>59.848685703022433</v>
      </c>
      <c r="Q232" s="11">
        <f>'Final Prices IND without CO2 '!Q232+Q$304*Assumptions!$C$11</f>
        <v>58.10302705223895</v>
      </c>
      <c r="R232" s="11">
        <f>'Final Prices IND without CO2 '!R232+R$304*Assumptions!$C$11</f>
        <v>65.647207461608417</v>
      </c>
      <c r="S232" s="11">
        <f>'Final Prices IND without CO2 '!S232+S$304*Assumptions!$C$11</f>
        <v>53.676291213367037</v>
      </c>
      <c r="T232" s="11">
        <f>'Final Prices IND without CO2 '!T232+T$304*Assumptions!$C$11</f>
        <v>52.741471754980161</v>
      </c>
      <c r="U232" s="11">
        <f>'Final Prices IND without CO2 '!U232+U$304*Assumptions!$C$11</f>
        <v>52.767519597463632</v>
      </c>
      <c r="V232" s="11">
        <f>'Final Prices IND without CO2 '!V232+V$304*Assumptions!$C$11</f>
        <v>59.410243522722048</v>
      </c>
      <c r="W232" s="11">
        <f>'Final Prices IND without CO2 '!W232+W$304*Assumptions!$C$11</f>
        <v>58.580171854663526</v>
      </c>
      <c r="X232" s="11">
        <f>'Final Prices IND without CO2 '!X232+X$304*Assumptions!$C$11</f>
        <v>55.674902829947193</v>
      </c>
      <c r="Y232" s="11">
        <f>'Final Prices IND without CO2 '!Y232+Y$304*Assumptions!$C$11</f>
        <v>52.79135472730222</v>
      </c>
      <c r="Z232" s="11">
        <f>'Final Prices IND without CO2 '!Z232+Z$304*Assumptions!$C$11</f>
        <v>48.841580885032315</v>
      </c>
      <c r="AA232" s="11">
        <f>'Final Prices IND without CO2 '!AA232+AA$304*Assumptions!$C$11</f>
        <v>45.85653149226718</v>
      </c>
      <c r="AB232" s="11">
        <f>'Final Prices IND without CO2 '!AB232+AB$304*Assumptions!$C$11</f>
        <v>55.026141176677072</v>
      </c>
      <c r="AC232" s="11">
        <f>'Final Prices IND without CO2 '!AC232+AC$304*Assumptions!$C$11</f>
        <v>53.893228089650599</v>
      </c>
      <c r="AD232" s="11">
        <f>'Final Prices IND without CO2 '!AD232+AD$304*Assumptions!$C$11</f>
        <v>52.948934447554088</v>
      </c>
      <c r="AE232" s="11">
        <f>'Final Prices IND without CO2 '!AE232+AE$304*Assumptions!$C$11</f>
        <v>58.029385128266043</v>
      </c>
      <c r="AF232" s="11">
        <f>'Final Prices IND without CO2 '!AF232+AF$304*Assumptions!$C$11</f>
        <v>59.940308528163293</v>
      </c>
      <c r="AG232" s="11">
        <f>'Final Prices IND without CO2 '!AG232+AG$304*Assumptions!$C$11</f>
        <v>63.839653921807511</v>
      </c>
      <c r="AH232" s="11">
        <f>'Final Prices IND without CO2 '!AH232+AH$304*Assumptions!$C$11</f>
        <v>68.562748790854045</v>
      </c>
      <c r="AI232" s="11">
        <f>'Final Prices IND without CO2 '!AI232+AI$304*Assumptions!$C$11</f>
        <v>71.595545176287018</v>
      </c>
      <c r="AJ232" s="11">
        <f>'Final Prices IND without CO2 '!AJ232+AJ$304*Assumptions!$C$11</f>
        <v>73.820005697051272</v>
      </c>
      <c r="AK232" s="11">
        <f>'Final Prices IND without CO2 '!AK232+AK$304*Assumptions!$C$11</f>
        <v>75.975144023211897</v>
      </c>
      <c r="AL232" s="11">
        <f>'Final Prices IND without CO2 '!AL232+AL$304*Assumptions!$C$11</f>
        <v>77.949703037478784</v>
      </c>
      <c r="AM232" s="11">
        <f>'Final Prices IND without CO2 '!AM232+AM$304*Assumptions!$C$11</f>
        <v>79.481402574446648</v>
      </c>
      <c r="AN232" s="11">
        <f>'Final Prices IND without CO2 '!AN232+AN$304*Assumptions!$C$11</f>
        <v>80.944028560278454</v>
      </c>
      <c r="AO232" s="11">
        <f>'Final Prices IND without CO2 '!AO232+AO$304*Assumptions!$C$11</f>
        <v>82.471681952220024</v>
      </c>
      <c r="AP232" s="11">
        <f>'Final Prices IND without CO2 '!AP232+AP$304*Assumptions!$C$11</f>
        <v>83.480715416267287</v>
      </c>
      <c r="AQ232" s="11">
        <f>'Final Prices IND without CO2 '!AQ232+AQ$304*Assumptions!$C$11</f>
        <v>84.218609229155163</v>
      </c>
      <c r="AR232" s="11">
        <f>'Final Prices IND without CO2 '!AR232+AR$304*Assumptions!$C$11</f>
        <v>84.670141238599882</v>
      </c>
      <c r="AS232" s="11">
        <f>'Final Prices IND without CO2 '!AS232+AS$304*Assumptions!$C$11</f>
        <v>85.391197508165291</v>
      </c>
      <c r="AT232" s="11">
        <f>'Final Prices IND without CO2 '!AT232+AT$304*Assumptions!$C$11</f>
        <v>86.361713601497058</v>
      </c>
      <c r="AU232" s="11">
        <f>'Final Prices IND without CO2 '!AU232+AU$304*Assumptions!$C$11</f>
        <v>87.754057793583598</v>
      </c>
      <c r="AV232" s="11">
        <f>'Final Prices IND without CO2 '!AV232+AV$304*Assumptions!$C$11</f>
        <v>89.922035184274364</v>
      </c>
      <c r="AW232" s="11">
        <f>'Final Prices IND without CO2 '!AW232+AW$304*Assumptions!$C$11</f>
        <v>91.448873455603731</v>
      </c>
      <c r="AX232" s="11">
        <f>'Final Prices IND without CO2 '!AX232+AX$304*Assumptions!$C$11</f>
        <v>92.645769639612254</v>
      </c>
      <c r="AY232" s="11">
        <f>'Final Prices IND without CO2 '!AY232+AY$304*Assumptions!$C$11</f>
        <v>94.505368256389829</v>
      </c>
      <c r="AZ232" s="11">
        <f>'Final Prices IND without CO2 '!AZ232+AZ$304*Assumptions!$C$11</f>
        <v>96.123127480177573</v>
      </c>
      <c r="BA232" s="11">
        <f>'Final Prices IND without CO2 '!BA232+BA$304*Assumptions!$C$11</f>
        <v>97.566638620989124</v>
      </c>
      <c r="BB232" s="11">
        <f>'Final Prices IND without CO2 '!BB232+BB$304*Assumptions!$C$11</f>
        <v>99.171821941955386</v>
      </c>
      <c r="BC232" s="11">
        <f>'Final Prices IND without CO2 '!BC232+BC$304*Assumptions!$C$11</f>
        <v>100.83655767861046</v>
      </c>
      <c r="BD232" s="11">
        <f>'Final Prices IND without CO2 '!BD232+BD$304*Assumptions!$C$11</f>
        <v>102.35402478748983</v>
      </c>
      <c r="BE232" s="11">
        <f>'Final Prices IND without CO2 '!BE232+BE$304*Assumptions!$C$11</f>
        <v>103.92994820351851</v>
      </c>
      <c r="BF232" s="11">
        <f>'Final Prices IND without CO2 '!BF232+BF$304*Assumptions!$C$11</f>
        <v>105.54444484969099</v>
      </c>
      <c r="BG232" s="11">
        <f>'Final Prices IND without CO2 '!BG232+BG$304*Assumptions!$C$11</f>
        <v>107.11895039436649</v>
      </c>
      <c r="BH232" s="11">
        <f>'Final Prices IND without CO2 '!BH232+BH$304*Assumptions!$C$11</f>
        <v>108.68334683084913</v>
      </c>
    </row>
    <row r="233" spans="1:60" x14ac:dyDescent="0.3">
      <c r="A233" s="9" t="s">
        <v>148</v>
      </c>
      <c r="B233" s="9" t="s">
        <v>119</v>
      </c>
      <c r="C233" s="9" t="s">
        <v>9</v>
      </c>
      <c r="D233" s="36" t="s">
        <v>82</v>
      </c>
      <c r="E233" s="36" t="s">
        <v>79</v>
      </c>
      <c r="F233" s="36" t="s">
        <v>90</v>
      </c>
      <c r="G233" s="36" t="s">
        <v>90</v>
      </c>
      <c r="H233" s="36" t="s">
        <v>80</v>
      </c>
      <c r="I233" s="9" t="s">
        <v>145</v>
      </c>
      <c r="J233" s="11">
        <f>'Final Prices IND without CO2 '!J233+J$304*Assumptions!$C$11</f>
        <v>26.743965312020983</v>
      </c>
      <c r="K233" s="11">
        <f>'Final Prices IND without CO2 '!K233+K$304*Assumptions!$C$11</f>
        <v>37.316854876329039</v>
      </c>
      <c r="L233" s="11">
        <f>'Final Prices IND without CO2 '!L233+L$304*Assumptions!$C$11</f>
        <v>30.498222535335991</v>
      </c>
      <c r="M233" s="11">
        <f>'Final Prices IND without CO2 '!M233+M$304*Assumptions!$C$11</f>
        <v>30.706228158211516</v>
      </c>
      <c r="N233" s="11">
        <f>'Final Prices IND without CO2 '!N233+N$304*Assumptions!$C$11</f>
        <v>29.572948596353143</v>
      </c>
      <c r="O233" s="11">
        <f>'Final Prices IND without CO2 '!O233+O$304*Assumptions!$C$11</f>
        <v>28.989827184602209</v>
      </c>
      <c r="P233" s="11">
        <f>'Final Prices IND without CO2 '!P233+P$304*Assumptions!$C$11</f>
        <v>41.598114058226244</v>
      </c>
      <c r="Q233" s="11">
        <f>'Final Prices IND without CO2 '!Q233+Q$304*Assumptions!$C$11</f>
        <v>37.093364744013677</v>
      </c>
      <c r="R233" s="11">
        <f>'Final Prices IND without CO2 '!R233+R$304*Assumptions!$C$11</f>
        <v>49.562578790716536</v>
      </c>
      <c r="S233" s="11">
        <f>'Final Prices IND without CO2 '!S233+S$304*Assumptions!$C$11</f>
        <v>42.31998793010527</v>
      </c>
      <c r="T233" s="11">
        <f>'Final Prices IND without CO2 '!T233+T$304*Assumptions!$C$11</f>
        <v>38.596511557407474</v>
      </c>
      <c r="U233" s="11">
        <f>'Final Prices IND without CO2 '!U233+U$304*Assumptions!$C$11</f>
        <v>41.847600869340553</v>
      </c>
      <c r="V233" s="11">
        <f>'Final Prices IND without CO2 '!V233+V$304*Assumptions!$C$11</f>
        <v>41.571051632200316</v>
      </c>
      <c r="W233" s="11">
        <f>'Final Prices IND without CO2 '!W233+W$304*Assumptions!$C$11</f>
        <v>43.249873780828146</v>
      </c>
      <c r="X233" s="11">
        <f>'Final Prices IND without CO2 '!X233+X$304*Assumptions!$C$11</f>
        <v>35.756381390807348</v>
      </c>
      <c r="Y233" s="11">
        <f>'Final Prices IND without CO2 '!Y233+Y$304*Assumptions!$C$11</f>
        <v>34.345875212464158</v>
      </c>
      <c r="Z233" s="11">
        <f>'Final Prices IND without CO2 '!Z233+Z$304*Assumptions!$C$11</f>
        <v>29.610568897105683</v>
      </c>
      <c r="AA233" s="11">
        <f>'Final Prices IND without CO2 '!AA233+AA$304*Assumptions!$C$11</f>
        <v>26.827063802623012</v>
      </c>
      <c r="AB233" s="11">
        <f>'Final Prices IND without CO2 '!AB233+AB$304*Assumptions!$C$11</f>
        <v>32.015079645874074</v>
      </c>
      <c r="AC233" s="11">
        <f>'Final Prices IND without CO2 '!AC233+AC$304*Assumptions!$C$11</f>
        <v>31.361175533746867</v>
      </c>
      <c r="AD233" s="11">
        <f>'Final Prices IND without CO2 '!AD233+AD$304*Assumptions!$C$11</f>
        <v>30.817390011049078</v>
      </c>
      <c r="AE233" s="11">
        <f>'Final Prices IND without CO2 '!AE233+AE$304*Assumptions!$C$11</f>
        <v>33.641939246260769</v>
      </c>
      <c r="AF233" s="11">
        <f>'Final Prices IND without CO2 '!AF233+AF$304*Assumptions!$C$11</f>
        <v>34.650237421225995</v>
      </c>
      <c r="AG233" s="11">
        <f>'Final Prices IND without CO2 '!AG233+AG$304*Assumptions!$C$11</f>
        <v>36.803012631001927</v>
      </c>
      <c r="AH233" s="11">
        <f>'Final Prices IND without CO2 '!AH233+AH$304*Assumptions!$C$11</f>
        <v>39.431594079002402</v>
      </c>
      <c r="AI233" s="11">
        <f>'Final Prices IND without CO2 '!AI233+AI$304*Assumptions!$C$11</f>
        <v>41.093004375232603</v>
      </c>
      <c r="AJ233" s="11">
        <f>'Final Prices IND without CO2 '!AJ233+AJ$304*Assumptions!$C$11</f>
        <v>42.369756520735834</v>
      </c>
      <c r="AK233" s="11">
        <f>'Final Prices IND without CO2 '!AK233+AK$304*Assumptions!$C$11</f>
        <v>43.606720474960767</v>
      </c>
      <c r="AL233" s="11">
        <f>'Final Prices IND without CO2 '!AL233+AL$304*Assumptions!$C$11</f>
        <v>44.74003906360528</v>
      </c>
      <c r="AM233" s="11">
        <f>'Final Prices IND without CO2 '!AM233+AM$304*Assumptions!$C$11</f>
        <v>45.619173870375477</v>
      </c>
      <c r="AN233" s="11">
        <f>'Final Prices IND without CO2 '!AN233+AN$304*Assumptions!$C$11</f>
        <v>46.458663197359776</v>
      </c>
      <c r="AO233" s="11">
        <f>'Final Prices IND without CO2 '!AO233+AO$304*Assumptions!$C$11</f>
        <v>47.335475677302817</v>
      </c>
      <c r="AP233" s="11">
        <f>'Final Prices IND without CO2 '!AP233+AP$304*Assumptions!$C$11</f>
        <v>47.914620880412237</v>
      </c>
      <c r="AQ233" s="11">
        <f>'Final Prices IND without CO2 '!AQ233+AQ$304*Assumptions!$C$11</f>
        <v>48.338142673657849</v>
      </c>
      <c r="AR233" s="11">
        <f>'Final Prices IND without CO2 '!AR233+AR$304*Assumptions!$C$11</f>
        <v>48.597304145143013</v>
      </c>
      <c r="AS233" s="11">
        <f>'Final Prices IND without CO2 '!AS233+AS$304*Assumptions!$C$11</f>
        <v>49.011161856081358</v>
      </c>
      <c r="AT233" s="11">
        <f>'Final Prices IND without CO2 '!AT233+AT$304*Assumptions!$C$11</f>
        <v>49.568199615502252</v>
      </c>
      <c r="AU233" s="11">
        <f>'Final Prices IND without CO2 '!AU233+AU$304*Assumptions!$C$11</f>
        <v>50.367349979346287</v>
      </c>
      <c r="AV233" s="11">
        <f>'Final Prices IND without CO2 '!AV233+AV$304*Assumptions!$C$11</f>
        <v>51.611683047579817</v>
      </c>
      <c r="AW233" s="11">
        <f>'Final Prices IND without CO2 '!AW233+AW$304*Assumptions!$C$11</f>
        <v>52.488027680608624</v>
      </c>
      <c r="AX233" s="11">
        <f>'Final Prices IND without CO2 '!AX233+AX$304*Assumptions!$C$11</f>
        <v>53.174998636763192</v>
      </c>
      <c r="AY233" s="11">
        <f>'Final Prices IND without CO2 '!AY233+AY$304*Assumptions!$C$11</f>
        <v>54.242334515095308</v>
      </c>
      <c r="AZ233" s="11">
        <f>'Final Prices IND without CO2 '!AZ233+AZ$304*Assumptions!$C$11</f>
        <v>55.17086417008295</v>
      </c>
      <c r="BA233" s="11">
        <f>'Final Prices IND without CO2 '!BA233+BA$304*Assumptions!$C$11</f>
        <v>55.999382333873882</v>
      </c>
      <c r="BB233" s="11">
        <f>'Final Prices IND without CO2 '!BB233+BB$304*Assumptions!$C$11</f>
        <v>56.920693919239739</v>
      </c>
      <c r="BC233" s="11">
        <f>'Final Prices IND without CO2 '!BC233+BC$304*Assumptions!$C$11</f>
        <v>57.876186230130543</v>
      </c>
      <c r="BD233" s="11">
        <f>'Final Prices IND without CO2 '!BD233+BD$304*Assumptions!$C$11</f>
        <v>58.747152187452457</v>
      </c>
      <c r="BE233" s="11">
        <f>'Final Prices IND without CO2 '!BE233+BE$304*Assumptions!$C$11</f>
        <v>59.651669747454434</v>
      </c>
      <c r="BF233" s="11">
        <f>'Final Prices IND without CO2 '!BF233+BF$304*Assumptions!$C$11</f>
        <v>60.578326812242267</v>
      </c>
      <c r="BG233" s="11">
        <f>'Final Prices IND without CO2 '!BG233+BG$304*Assumptions!$C$11</f>
        <v>61.482030570302641</v>
      </c>
      <c r="BH233" s="11">
        <f>'Final Prices IND without CO2 '!BH233+BH$304*Assumptions!$C$11</f>
        <v>62.379932101056738</v>
      </c>
    </row>
    <row r="234" spans="1:60" x14ac:dyDescent="0.3">
      <c r="A234" s="9" t="s">
        <v>148</v>
      </c>
      <c r="B234" s="9" t="s">
        <v>119</v>
      </c>
      <c r="C234" s="9" t="s">
        <v>11</v>
      </c>
      <c r="D234" s="36" t="s">
        <v>82</v>
      </c>
      <c r="E234" s="36" t="s">
        <v>79</v>
      </c>
      <c r="F234" s="36" t="s">
        <v>90</v>
      </c>
      <c r="G234" s="36" t="s">
        <v>90</v>
      </c>
      <c r="H234" s="36" t="s">
        <v>80</v>
      </c>
      <c r="I234" s="9" t="s">
        <v>145</v>
      </c>
      <c r="J234" s="11">
        <f>'Final Prices IND without CO2 '!J234+J$304*Assumptions!$C$11</f>
        <v>20.276111991541331</v>
      </c>
      <c r="K234" s="11">
        <f>'Final Prices IND without CO2 '!K234+K$304*Assumptions!$C$11</f>
        <v>23.599515099062106</v>
      </c>
      <c r="L234" s="11">
        <f>'Final Prices IND without CO2 '!L234+L$304*Assumptions!$C$11</f>
        <v>23.052106273495685</v>
      </c>
      <c r="M234" s="11">
        <f>'Final Prices IND without CO2 '!M234+M$304*Assumptions!$C$11</f>
        <v>22.876398518403128</v>
      </c>
      <c r="N234" s="11">
        <f>'Final Prices IND without CO2 '!N234+N$304*Assumptions!$C$11</f>
        <v>21.000303018265928</v>
      </c>
      <c r="O234" s="11">
        <f>'Final Prices IND without CO2 '!O234+O$304*Assumptions!$C$11</f>
        <v>21.612412838861921</v>
      </c>
      <c r="P234" s="11">
        <f>'Final Prices IND without CO2 '!P234+P$304*Assumptions!$C$11</f>
        <v>27.504450474191223</v>
      </c>
      <c r="Q234" s="11">
        <f>'Final Prices IND without CO2 '!Q234+Q$304*Assumptions!$C$11</f>
        <v>24.023330817767111</v>
      </c>
      <c r="R234" s="11">
        <f>'Final Prices IND without CO2 '!R234+R$304*Assumptions!$C$11</f>
        <v>32.852297626047843</v>
      </c>
      <c r="S234" s="11">
        <f>'Final Prices IND without CO2 '!S234+S$304*Assumptions!$C$11</f>
        <v>32.931184250980223</v>
      </c>
      <c r="T234" s="11">
        <f>'Final Prices IND without CO2 '!T234+T$304*Assumptions!$C$11</f>
        <v>32.95225560434308</v>
      </c>
      <c r="U234" s="11">
        <f>'Final Prices IND without CO2 '!U234+U$304*Assumptions!$C$11</f>
        <v>33.635082207902002</v>
      </c>
      <c r="V234" s="11">
        <f>'Final Prices IND without CO2 '!V234+V$304*Assumptions!$C$11</f>
        <v>38.75823916971558</v>
      </c>
      <c r="W234" s="11">
        <f>'Final Prices IND without CO2 '!W234+W$304*Assumptions!$C$11</f>
        <v>35.270172929117102</v>
      </c>
      <c r="X234" s="11">
        <f>'Final Prices IND without CO2 '!X234+X$304*Assumptions!$C$11</f>
        <v>34.414728488413672</v>
      </c>
      <c r="Y234" s="11">
        <f>'Final Prices IND without CO2 '!Y234+Y$304*Assumptions!$C$11</f>
        <v>29.83305147777692</v>
      </c>
      <c r="Z234" s="11">
        <f>'Final Prices IND without CO2 '!Z234+Z$304*Assumptions!$C$11</f>
        <v>21.233680441750764</v>
      </c>
      <c r="AA234" s="11">
        <f>'Final Prices IND without CO2 '!AA234+AA$304*Assumptions!$C$11</f>
        <v>19.610549539678626</v>
      </c>
      <c r="AB234" s="11">
        <f>'Final Prices IND without CO2 '!AB234+AB$304*Assumptions!$C$11</f>
        <v>23.288631988439057</v>
      </c>
      <c r="AC234" s="11">
        <f>'Final Prices IND without CO2 '!AC234+AC$304*Assumptions!$C$11</f>
        <v>22.816381675346921</v>
      </c>
      <c r="AD234" s="11">
        <f>'Final Prices IND without CO2 '!AD234+AD$304*Assumptions!$C$11</f>
        <v>22.424480199181801</v>
      </c>
      <c r="AE234" s="11">
        <f>'Final Prices IND without CO2 '!AE234+AE$304*Assumptions!$C$11</f>
        <v>24.393527576813483</v>
      </c>
      <c r="AF234" s="11">
        <f>'Final Prices IND without CO2 '!AF234+AF$304*Assumptions!$C$11</f>
        <v>25.059524647194472</v>
      </c>
      <c r="AG234" s="11">
        <f>'Final Prices IND without CO2 '!AG234+AG$304*Assumptions!$C$11</f>
        <v>26.549950870194586</v>
      </c>
      <c r="AH234" s="11">
        <f>'Final Prices IND without CO2 '!AH234+AH$304*Assumptions!$C$11</f>
        <v>28.384233380178372</v>
      </c>
      <c r="AI234" s="11">
        <f>'Final Prices IND without CO2 '!AI234+AI$304*Assumptions!$C$11</f>
        <v>29.525575147212614</v>
      </c>
      <c r="AJ234" s="11">
        <f>'Final Prices IND without CO2 '!AJ234+AJ$304*Assumptions!$C$11</f>
        <v>30.442929377927879</v>
      </c>
      <c r="AK234" s="11">
        <f>'Final Prices IND without CO2 '!AK234+AK$304*Assumptions!$C$11</f>
        <v>31.331695549691993</v>
      </c>
      <c r="AL234" s="11">
        <f>'Final Prices IND without CO2 '!AL234+AL$304*Assumptions!$C$11</f>
        <v>32.145991891940568</v>
      </c>
      <c r="AM234" s="11">
        <f>'Final Prices IND without CO2 '!AM234+AM$304*Assumptions!$C$11</f>
        <v>32.777655631218494</v>
      </c>
      <c r="AN234" s="11">
        <f>'Final Prices IND without CO2 '!AN234+AN$304*Assumptions!$C$11</f>
        <v>33.380833850626004</v>
      </c>
      <c r="AO234" s="11">
        <f>'Final Prices IND without CO2 '!AO234+AO$304*Assumptions!$C$11</f>
        <v>34.010828983865167</v>
      </c>
      <c r="AP234" s="11">
        <f>'Final Prices IND without CO2 '!AP234+AP$304*Assumptions!$C$11</f>
        <v>34.426948356871179</v>
      </c>
      <c r="AQ234" s="11">
        <f>'Final Prices IND without CO2 '!AQ234+AQ$304*Assumptions!$C$11</f>
        <v>34.731251357420156</v>
      </c>
      <c r="AR234" s="11">
        <f>'Final Prices IND without CO2 '!AR234+AR$304*Assumptions!$C$11</f>
        <v>34.917460460841404</v>
      </c>
      <c r="AS234" s="11">
        <f>'Final Prices IND without CO2 '!AS234+AS$304*Assumptions!$C$11</f>
        <v>35.214819759105033</v>
      </c>
      <c r="AT234" s="11">
        <f>'Final Prices IND without CO2 '!AT234+AT$304*Assumptions!$C$11</f>
        <v>35.615054798515516</v>
      </c>
      <c r="AU234" s="11">
        <f>'Final Prices IND without CO2 '!AU234+AU$304*Assumptions!$C$11</f>
        <v>36.189249226018134</v>
      </c>
      <c r="AV234" s="11">
        <f>'Final Prices IND without CO2 '!AV234+AV$304*Assumptions!$C$11</f>
        <v>37.083310151298988</v>
      </c>
      <c r="AW234" s="11">
        <f>'Final Prices IND without CO2 '!AW234+AW$304*Assumptions!$C$11</f>
        <v>37.712969133666888</v>
      </c>
      <c r="AX234" s="11">
        <f>'Final Prices IND without CO2 '!AX234+AX$304*Assumptions!$C$11</f>
        <v>38.206561970167286</v>
      </c>
      <c r="AY234" s="11">
        <f>'Final Prices IND without CO2 '!AY234+AY$304*Assumptions!$C$11</f>
        <v>38.973449331218944</v>
      </c>
      <c r="AZ234" s="11">
        <f>'Final Prices IND without CO2 '!AZ234+AZ$304*Assumptions!$C$11</f>
        <v>39.640603571254815</v>
      </c>
      <c r="BA234" s="11">
        <f>'Final Prices IND without CO2 '!BA234+BA$304*Assumptions!$C$11</f>
        <v>40.235898942760286</v>
      </c>
      <c r="BB234" s="11">
        <f>'Final Prices IND without CO2 '!BB234+BB$304*Assumptions!$C$11</f>
        <v>40.897866955596101</v>
      </c>
      <c r="BC234" s="11">
        <f>'Final Prices IND without CO2 '!BC234+BC$304*Assumptions!$C$11</f>
        <v>41.584394028919405</v>
      </c>
      <c r="BD234" s="11">
        <f>'Final Prices IND without CO2 '!BD234+BD$304*Assumptions!$C$11</f>
        <v>42.210188399872777</v>
      </c>
      <c r="BE234" s="11">
        <f>'Final Prices IND without CO2 '!BE234+BE$304*Assumptions!$C$11</f>
        <v>42.860089802699122</v>
      </c>
      <c r="BF234" s="11">
        <f>'Final Prices IND without CO2 '!BF234+BF$304*Assumptions!$C$11</f>
        <v>43.525898575215706</v>
      </c>
      <c r="BG234" s="11">
        <f>'Final Prices IND without CO2 '!BG234+BG$304*Assumptions!$C$11</f>
        <v>44.1752152563663</v>
      </c>
      <c r="BH234" s="11">
        <f>'Final Prices IND without CO2 '!BH234+BH$304*Assumptions!$C$11</f>
        <v>44.820363001685564</v>
      </c>
    </row>
    <row r="235" spans="1:60" x14ac:dyDescent="0.3">
      <c r="A235" s="9" t="s">
        <v>148</v>
      </c>
      <c r="B235" s="9" t="s">
        <v>119</v>
      </c>
      <c r="C235" s="9" t="s">
        <v>13</v>
      </c>
      <c r="D235" s="36" t="s">
        <v>82</v>
      </c>
      <c r="E235" s="36" t="s">
        <v>79</v>
      </c>
      <c r="F235" s="36" t="s">
        <v>90</v>
      </c>
      <c r="G235" s="36" t="s">
        <v>90</v>
      </c>
      <c r="H235" s="36" t="s">
        <v>80</v>
      </c>
      <c r="I235" s="9" t="s">
        <v>145</v>
      </c>
      <c r="J235" s="11">
        <f>'Final Prices IND without CO2 '!J235+J$304*Assumptions!$C$11</f>
        <v>28.001550953245751</v>
      </c>
      <c r="K235" s="11">
        <f>'Final Prices IND without CO2 '!K235+K$304*Assumptions!$C$11</f>
        <v>27.793256409351834</v>
      </c>
      <c r="L235" s="11">
        <f>'Final Prices IND without CO2 '!L235+L$304*Assumptions!$C$11</f>
        <v>26.167988129088396</v>
      </c>
      <c r="M235" s="11">
        <f>'Final Prices IND without CO2 '!M235+M$304*Assumptions!$C$11</f>
        <v>26.333014561682926</v>
      </c>
      <c r="N235" s="11">
        <f>'Final Prices IND without CO2 '!N235+N$304*Assumptions!$C$11</f>
        <v>25.000615887060096</v>
      </c>
      <c r="O235" s="11">
        <f>'Final Prices IND without CO2 '!O235+O$304*Assumptions!$C$11</f>
        <v>30.781881689117633</v>
      </c>
      <c r="P235" s="11">
        <f>'Final Prices IND without CO2 '!P235+P$304*Assumptions!$C$11</f>
        <v>42.467775078760347</v>
      </c>
      <c r="Q235" s="11">
        <f>'Final Prices IND without CO2 '!Q235+Q$304*Assumptions!$C$11</f>
        <v>33.219494219085512</v>
      </c>
      <c r="R235" s="11">
        <f>'Final Prices IND without CO2 '!R235+R$304*Assumptions!$C$11</f>
        <v>45.578646868146805</v>
      </c>
      <c r="S235" s="11">
        <f>'Final Prices IND without CO2 '!S235+S$304*Assumptions!$C$11</f>
        <v>41.659820913450524</v>
      </c>
      <c r="T235" s="11">
        <f>'Final Prices IND without CO2 '!T235+T$304*Assumptions!$C$11</f>
        <v>41.597735544611524</v>
      </c>
      <c r="U235" s="11">
        <f>'Final Prices IND without CO2 '!U235+U$304*Assumptions!$C$11</f>
        <v>41.758236722834518</v>
      </c>
      <c r="V235" s="11">
        <f>'Final Prices IND without CO2 '!V235+V$304*Assumptions!$C$11</f>
        <v>41.752625359484412</v>
      </c>
      <c r="W235" s="11">
        <f>'Final Prices IND without CO2 '!W235+W$304*Assumptions!$C$11</f>
        <v>39.426923396595498</v>
      </c>
      <c r="X235" s="11">
        <f>'Final Prices IND without CO2 '!X235+X$304*Assumptions!$C$11</f>
        <v>38.054555478081781</v>
      </c>
      <c r="Y235" s="11">
        <f>'Final Prices IND without CO2 '!Y235+Y$304*Assumptions!$C$11</f>
        <v>35.821368587831067</v>
      </c>
      <c r="Z235" s="11">
        <f>'Final Prices IND without CO2 '!Z235+Z$304*Assumptions!$C$11</f>
        <v>31.446197944303638</v>
      </c>
      <c r="AA235" s="11">
        <f>'Final Prices IND without CO2 '!AA235+AA$304*Assumptions!$C$11</f>
        <v>28.935898315846341</v>
      </c>
      <c r="AB235" s="11">
        <f>'Final Prices IND without CO2 '!AB235+AB$304*Assumptions!$C$11</f>
        <v>34.565152066894612</v>
      </c>
      <c r="AC235" s="11">
        <f>'Final Prices IND without CO2 '!AC235+AC$304*Assumptions!$C$11</f>
        <v>33.858164459480719</v>
      </c>
      <c r="AD235" s="11">
        <f>'Final Prices IND without CO2 '!AD235+AD$304*Assumptions!$C$11</f>
        <v>33.269994860528719</v>
      </c>
      <c r="AE235" s="11">
        <f>'Final Prices IND without CO2 '!AE235+AE$304*Assumptions!$C$11</f>
        <v>36.344541778507448</v>
      </c>
      <c r="AF235" s="11">
        <f>'Final Prices IND without CO2 '!AF235+AF$304*Assumptions!$C$11</f>
        <v>37.452868354576012</v>
      </c>
      <c r="AG235" s="11">
        <f>'Final Prices IND without CO2 '!AG235+AG$304*Assumptions!$C$11</f>
        <v>39.799197453697609</v>
      </c>
      <c r="AH235" s="11">
        <f>'Final Prices IND without CO2 '!AH235+AH$304*Assumptions!$C$11</f>
        <v>42.659891657700975</v>
      </c>
      <c r="AI235" s="11">
        <f>'Final Prices IND without CO2 '!AI235+AI$304*Assumptions!$C$11</f>
        <v>44.47327816067704</v>
      </c>
      <c r="AJ235" s="11">
        <f>'Final Prices IND without CO2 '!AJ235+AJ$304*Assumptions!$C$11</f>
        <v>45.855054795714935</v>
      </c>
      <c r="AK235" s="11">
        <f>'Final Prices IND without CO2 '!AK235+AK$304*Assumptions!$C$11</f>
        <v>47.193770298447397</v>
      </c>
      <c r="AL235" s="11">
        <f>'Final Prices IND without CO2 '!AL235+AL$304*Assumptions!$C$11</f>
        <v>48.420314660529421</v>
      </c>
      <c r="AM235" s="11">
        <f>'Final Prices IND without CO2 '!AM235+AM$304*Assumptions!$C$11</f>
        <v>49.37176631018756</v>
      </c>
      <c r="AN235" s="11">
        <f>'Final Prices IND without CO2 '!AN235+AN$304*Assumptions!$C$11</f>
        <v>50.280311278352379</v>
      </c>
      <c r="AO235" s="11">
        <f>'Final Prices IND without CO2 '!AO235+AO$304*Assumptions!$C$11</f>
        <v>51.229249568655689</v>
      </c>
      <c r="AP235" s="11">
        <f>'Final Prices IND without CO2 '!AP235+AP$304*Assumptions!$C$11</f>
        <v>51.85603473817303</v>
      </c>
      <c r="AQ235" s="11">
        <f>'Final Prices IND without CO2 '!AQ235+AQ$304*Assumptions!$C$11</f>
        <v>52.314395055324077</v>
      </c>
      <c r="AR235" s="11">
        <f>'Final Prices IND without CO2 '!AR235+AR$304*Assumptions!$C$11</f>
        <v>52.594874917654053</v>
      </c>
      <c r="AS235" s="11">
        <f>'Final Prices IND without CO2 '!AS235+AS$304*Assumptions!$C$11</f>
        <v>53.042776193730994</v>
      </c>
      <c r="AT235" s="11">
        <f>'Final Prices IND without CO2 '!AT235+AT$304*Assumptions!$C$11</f>
        <v>53.64563538101536</v>
      </c>
      <c r="AU235" s="11">
        <f>'Final Prices IND without CO2 '!AU235+AU$304*Assumptions!$C$11</f>
        <v>54.510523139012022</v>
      </c>
      <c r="AV235" s="11">
        <f>'Final Prices IND without CO2 '!AV235+AV$304*Assumptions!$C$11</f>
        <v>55.85721393248032</v>
      </c>
      <c r="AW235" s="11">
        <f>'Final Prices IND without CO2 '!AW235+AW$304*Assumptions!$C$11</f>
        <v>56.805645891200683</v>
      </c>
      <c r="AX235" s="11">
        <f>'Final Prices IND without CO2 '!AX235+AX$304*Assumptions!$C$11</f>
        <v>57.549126463767003</v>
      </c>
      <c r="AY235" s="11">
        <f>'Final Prices IND without CO2 '!AY235+AY$304*Assumptions!$C$11</f>
        <v>58.704260436802542</v>
      </c>
      <c r="AZ235" s="11">
        <f>'Final Prices IND without CO2 '!AZ235+AZ$304*Assumptions!$C$11</f>
        <v>59.709170110712876</v>
      </c>
      <c r="BA235" s="11">
        <f>'Final Prices IND without CO2 '!BA235+BA$304*Assumptions!$C$11</f>
        <v>60.605841437612753</v>
      </c>
      <c r="BB235" s="11">
        <f>'Final Prices IND without CO2 '!BB235+BB$304*Assumptions!$C$11</f>
        <v>61.6029392899502</v>
      </c>
      <c r="BC235" s="11">
        <f>'Final Prices IND without CO2 '!BC235+BC$304*Assumptions!$C$11</f>
        <v>62.637029543721837</v>
      </c>
      <c r="BD235" s="11">
        <f>'Final Prices IND without CO2 '!BD235+BD$304*Assumptions!$C$11</f>
        <v>63.579640381682566</v>
      </c>
      <c r="BE235" s="11">
        <f>'Final Prices IND without CO2 '!BE235+BE$304*Assumptions!$C$11</f>
        <v>64.558562747150745</v>
      </c>
      <c r="BF235" s="11">
        <f>'Final Prices IND without CO2 '!BF235+BF$304*Assumptions!$C$11</f>
        <v>65.561445793266103</v>
      </c>
      <c r="BG235" s="11">
        <f>'Final Prices IND without CO2 '!BG235+BG$304*Assumptions!$C$11</f>
        <v>66.539487414172527</v>
      </c>
      <c r="BH235" s="11">
        <f>'Final Prices IND without CO2 '!BH235+BH$304*Assumptions!$C$11</f>
        <v>67.511249521744276</v>
      </c>
    </row>
    <row r="236" spans="1:60" x14ac:dyDescent="0.3">
      <c r="A236" s="9" t="s">
        <v>148</v>
      </c>
      <c r="B236" s="9" t="s">
        <v>119</v>
      </c>
      <c r="C236" s="9" t="s">
        <v>15</v>
      </c>
      <c r="D236" s="36" t="s">
        <v>82</v>
      </c>
      <c r="E236" s="36" t="s">
        <v>79</v>
      </c>
      <c r="F236" s="36" t="s">
        <v>90</v>
      </c>
      <c r="G236" s="36" t="s">
        <v>90</v>
      </c>
      <c r="H236" s="36" t="s">
        <v>80</v>
      </c>
      <c r="I236" s="9" t="s">
        <v>145</v>
      </c>
      <c r="J236" s="11">
        <f>'Final Prices IND without CO2 '!J236+J$304*Assumptions!$C$11</f>
        <v>23.510632684861843</v>
      </c>
      <c r="K236" s="11">
        <f>'Final Prices IND without CO2 '!K236+K$304*Assumptions!$C$11</f>
        <v>26.365207367277396</v>
      </c>
      <c r="L236" s="11">
        <f>'Final Prices IND without CO2 '!L236+L$304*Assumptions!$C$11</f>
        <v>22.743205928925672</v>
      </c>
      <c r="M236" s="11">
        <f>'Final Prices IND without CO2 '!M236+M$304*Assumptions!$C$11</f>
        <v>24.61705134719239</v>
      </c>
      <c r="N236" s="11">
        <f>'Final Prices IND without CO2 '!N236+N$304*Assumptions!$C$11</f>
        <v>23.774837823405271</v>
      </c>
      <c r="O236" s="11">
        <f>'Final Prices IND without CO2 '!O236+O$304*Assumptions!$C$11</f>
        <v>29.430230368451223</v>
      </c>
      <c r="P236" s="11">
        <f>'Final Prices IND without CO2 '!P236+P$304*Assumptions!$C$11</f>
        <v>39.305595818766342</v>
      </c>
      <c r="Q236" s="11">
        <f>'Final Prices IND without CO2 '!Q236+Q$304*Assumptions!$C$11</f>
        <v>38.599597564700737</v>
      </c>
      <c r="R236" s="11">
        <f>'Final Prices IND without CO2 '!R236+R$304*Assumptions!$C$11</f>
        <v>48.136709789053583</v>
      </c>
      <c r="S236" s="11">
        <f>'Final Prices IND without CO2 '!S236+S$304*Assumptions!$C$11</f>
        <v>44.901322125765944</v>
      </c>
      <c r="T236" s="11">
        <f>'Final Prices IND without CO2 '!T236+T$304*Assumptions!$C$11</f>
        <v>43.945393922671904</v>
      </c>
      <c r="U236" s="11">
        <f>'Final Prices IND without CO2 '!U236+U$304*Assumptions!$C$11</f>
        <v>46.108783152193112</v>
      </c>
      <c r="V236" s="11">
        <f>'Final Prices IND without CO2 '!V236+V$304*Assumptions!$C$11</f>
        <v>48.228334717196525</v>
      </c>
      <c r="W236" s="11">
        <f>'Final Prices IND without CO2 '!W236+W$304*Assumptions!$C$11</f>
        <v>48.144905002114903</v>
      </c>
      <c r="X236" s="11">
        <f>'Final Prices IND without CO2 '!X236+X$304*Assumptions!$C$11</f>
        <v>45.902341996942184</v>
      </c>
      <c r="Y236" s="11">
        <f>'Final Prices IND without CO2 '!Y236+Y$304*Assumptions!$C$11</f>
        <v>44.52603356095743</v>
      </c>
      <c r="Z236" s="11">
        <f>'Final Prices IND without CO2 '!Z236+Z$304*Assumptions!$C$11</f>
        <v>38.19794944713076</v>
      </c>
      <c r="AA236" s="11">
        <f>'Final Prices IND without CO2 '!AA236+AA$304*Assumptions!$C$11</f>
        <v>37.712898605758532</v>
      </c>
      <c r="AB236" s="11">
        <f>'Final Prices IND without CO2 '!AB236+AB$304*Assumptions!$C$11</f>
        <v>45.178591024882714</v>
      </c>
      <c r="AC236" s="11">
        <f>'Final Prices IND without CO2 '!AC236+AC$304*Assumptions!$C$11</f>
        <v>44.250669128600123</v>
      </c>
      <c r="AD236" s="11">
        <f>'Final Prices IND without CO2 '!AD236+AD$304*Assumptions!$C$11</f>
        <v>43.477772350863837</v>
      </c>
      <c r="AE236" s="11">
        <f>'Final Prices IND without CO2 '!AE236+AE$304*Assumptions!$C$11</f>
        <v>47.592813304939249</v>
      </c>
      <c r="AF236" s="11">
        <f>'Final Prices IND without CO2 '!AF236+AF$304*Assumptions!$C$11</f>
        <v>49.117459558999734</v>
      </c>
      <c r="AG236" s="11">
        <f>'Final Prices IND without CO2 '!AG236+AG$304*Assumptions!$C$11</f>
        <v>52.269362795043001</v>
      </c>
      <c r="AH236" s="11">
        <f>'Final Prices IND without CO2 '!AH236+AH$304*Assumptions!$C$11</f>
        <v>56.096113706652048</v>
      </c>
      <c r="AI236" s="11">
        <f>'Final Prices IND without CO2 '!AI236+AI$304*Assumptions!$C$11</f>
        <v>58.542027419470394</v>
      </c>
      <c r="AJ236" s="11">
        <f>'Final Prices IND without CO2 '!AJ236+AJ$304*Assumptions!$C$11</f>
        <v>60.360917526102924</v>
      </c>
      <c r="AK236" s="11">
        <f>'Final Prices IND without CO2 '!AK236+AK$304*Assumptions!$C$11</f>
        <v>62.123124471691405</v>
      </c>
      <c r="AL236" s="11">
        <f>'Final Prices IND without CO2 '!AL236+AL$304*Assumptions!$C$11</f>
        <v>63.737675875273148</v>
      </c>
      <c r="AM236" s="11">
        <f>'Final Prices IND without CO2 '!AM236+AM$304*Assumptions!$C$11</f>
        <v>64.990111289666245</v>
      </c>
      <c r="AN236" s="11">
        <f>'Final Prices IND without CO2 '!AN236+AN$304*Assumptions!$C$11</f>
        <v>66.186066853048914</v>
      </c>
      <c r="AO236" s="11">
        <f>'Final Prices IND without CO2 '!AO236+AO$304*Assumptions!$C$11</f>
        <v>67.435193827894707</v>
      </c>
      <c r="AP236" s="11">
        <f>'Final Prices IND without CO2 '!AP236+AP$304*Assumptions!$C$11</f>
        <v>68.260257238948711</v>
      </c>
      <c r="AQ236" s="11">
        <f>'Final Prices IND without CO2 '!AQ236+AQ$304*Assumptions!$C$11</f>
        <v>68.863616005480552</v>
      </c>
      <c r="AR236" s="11">
        <f>'Final Prices IND without CO2 '!AR236+AR$304*Assumptions!$C$11</f>
        <v>69.232823324352054</v>
      </c>
      <c r="AS236" s="11">
        <f>'Final Prices IND without CO2 '!AS236+AS$304*Assumptions!$C$11</f>
        <v>69.822414419718996</v>
      </c>
      <c r="AT236" s="11">
        <f>'Final Prices IND without CO2 '!AT236+AT$304*Assumptions!$C$11</f>
        <v>70.615983064345841</v>
      </c>
      <c r="AU236" s="11">
        <f>'Final Prices IND without CO2 '!AU236+AU$304*Assumptions!$C$11</f>
        <v>71.754470824579656</v>
      </c>
      <c r="AV236" s="11">
        <f>'Final Prices IND without CO2 '!AV236+AV$304*Assumptions!$C$11</f>
        <v>73.527175977366838</v>
      </c>
      <c r="AW236" s="11">
        <f>'Final Prices IND without CO2 '!AW236+AW$304*Assumptions!$C$11</f>
        <v>74.775636446871943</v>
      </c>
      <c r="AX236" s="11">
        <f>'Final Prices IND without CO2 '!AX236+AX$304*Assumptions!$C$11</f>
        <v>75.754310874868239</v>
      </c>
      <c r="AY236" s="11">
        <f>'Final Prices IND without CO2 '!AY236+AY$304*Assumptions!$C$11</f>
        <v>77.274861810607945</v>
      </c>
      <c r="AZ236" s="11">
        <f>'Final Prices IND without CO2 '!AZ236+AZ$304*Assumptions!$C$11</f>
        <v>78.597666247726465</v>
      </c>
      <c r="BA236" s="11">
        <f>'Final Prices IND without CO2 '!BA236+BA$304*Assumptions!$C$11</f>
        <v>79.777992042824735</v>
      </c>
      <c r="BB236" s="11">
        <f>'Final Prices IND without CO2 '!BB236+BB$304*Assumptions!$C$11</f>
        <v>81.090513454008942</v>
      </c>
      <c r="BC236" s="11">
        <f>'Final Prices IND without CO2 '!BC236+BC$304*Assumptions!$C$11</f>
        <v>82.451729503156457</v>
      </c>
      <c r="BD236" s="11">
        <f>'Final Prices IND without CO2 '!BD236+BD$304*Assumptions!$C$11</f>
        <v>83.69252738907835</v>
      </c>
      <c r="BE236" s="11">
        <f>'Final Prices IND without CO2 '!BE236+BE$304*Assumptions!$C$11</f>
        <v>84.981123650269637</v>
      </c>
      <c r="BF236" s="11">
        <f>'Final Prices IND without CO2 '!BF236+BF$304*Assumptions!$C$11</f>
        <v>86.301260352855479</v>
      </c>
      <c r="BG236" s="11">
        <f>'Final Prices IND without CO2 '!BG236+BG$304*Assumptions!$C$11</f>
        <v>87.588697253315786</v>
      </c>
      <c r="BH236" s="11">
        <f>'Final Prices IND without CO2 '!BH236+BH$304*Assumptions!$C$11</f>
        <v>88.867868168963923</v>
      </c>
    </row>
    <row r="237" spans="1:60" x14ac:dyDescent="0.3">
      <c r="A237" s="9" t="s">
        <v>148</v>
      </c>
      <c r="B237" s="9" t="s">
        <v>119</v>
      </c>
      <c r="C237" s="9" t="s">
        <v>17</v>
      </c>
      <c r="D237" s="36" t="s">
        <v>82</v>
      </c>
      <c r="E237" s="36" t="s">
        <v>79</v>
      </c>
      <c r="F237" s="36" t="s">
        <v>90</v>
      </c>
      <c r="G237" s="36" t="s">
        <v>90</v>
      </c>
      <c r="H237" s="36" t="s">
        <v>80</v>
      </c>
      <c r="I237" s="9" t="s">
        <v>145</v>
      </c>
      <c r="J237" s="11">
        <f>'Final Prices IND without CO2 '!J237+J$304*Assumptions!$C$11</f>
        <v>24.738126764262248</v>
      </c>
      <c r="K237" s="11">
        <f>'Final Prices IND without CO2 '!K237+K$304*Assumptions!$C$11</f>
        <v>37.114592653091798</v>
      </c>
      <c r="L237" s="11">
        <f>'Final Prices IND without CO2 '!L237+L$304*Assumptions!$C$11</f>
        <v>29.316544325306221</v>
      </c>
      <c r="M237" s="11">
        <f>'Final Prices IND without CO2 '!M237+M$304*Assumptions!$C$11</f>
        <v>32.907184700389152</v>
      </c>
      <c r="N237" s="11">
        <f>'Final Prices IND without CO2 '!N237+N$304*Assumptions!$C$11</f>
        <v>30.635004749587377</v>
      </c>
      <c r="O237" s="11">
        <f>'Final Prices IND without CO2 '!O237+O$304*Assumptions!$C$11</f>
        <v>36.062631225136442</v>
      </c>
      <c r="P237" s="11">
        <f>'Final Prices IND without CO2 '!P237+P$304*Assumptions!$C$11</f>
        <v>49.814397448086233</v>
      </c>
      <c r="Q237" s="11">
        <f>'Final Prices IND without CO2 '!Q237+Q$304*Assumptions!$C$11</f>
        <v>45.643456972301784</v>
      </c>
      <c r="R237" s="11">
        <f>'Final Prices IND without CO2 '!R237+R$304*Assumptions!$C$11</f>
        <v>52.509634464563788</v>
      </c>
      <c r="S237" s="11">
        <f>'Final Prices IND without CO2 '!S237+S$304*Assumptions!$C$11</f>
        <v>44.709741225026733</v>
      </c>
      <c r="T237" s="11">
        <f>'Final Prices IND without CO2 '!T237+T$304*Assumptions!$C$11</f>
        <v>44.081274353138618</v>
      </c>
      <c r="U237" s="11">
        <f>'Final Prices IND without CO2 '!U237+U$304*Assumptions!$C$11</f>
        <v>45.464865754027166</v>
      </c>
      <c r="V237" s="11">
        <f>'Final Prices IND without CO2 '!V237+V$304*Assumptions!$C$11</f>
        <v>41.823594867819665</v>
      </c>
      <c r="W237" s="11">
        <f>'Final Prices IND without CO2 '!W237+W$304*Assumptions!$C$11</f>
        <v>43.907965819259921</v>
      </c>
      <c r="X237" s="11">
        <f>'Final Prices IND without CO2 '!X237+X$304*Assumptions!$C$11</f>
        <v>39.338870691098741</v>
      </c>
      <c r="Y237" s="11">
        <f>'Final Prices IND without CO2 '!Y237+Y$304*Assumptions!$C$11</f>
        <v>36.361440767842005</v>
      </c>
      <c r="Z237" s="11">
        <f>'Final Prices IND without CO2 '!Z237+Z$304*Assumptions!$C$11</f>
        <v>30.865711842447705</v>
      </c>
      <c r="AA237" s="11">
        <f>'Final Prices IND without CO2 '!AA237+AA$304*Assumptions!$C$11</f>
        <v>27.645183064512938</v>
      </c>
      <c r="AB237" s="11">
        <f>'Final Prices IND without CO2 '!AB237+AB$304*Assumptions!$C$11</f>
        <v>33.004376508083688</v>
      </c>
      <c r="AC237" s="11">
        <f>'Final Prices IND without CO2 '!AC237+AC$304*Assumptions!$C$11</f>
        <v>32.329878731678818</v>
      </c>
      <c r="AD237" s="11">
        <f>'Final Prices IND without CO2 '!AD237+AD$304*Assumptions!$C$11</f>
        <v>31.768874471580308</v>
      </c>
      <c r="AE237" s="11">
        <f>'Final Prices IND without CO2 '!AE237+AE$304*Assumptions!$C$11</f>
        <v>34.690409941803367</v>
      </c>
      <c r="AF237" s="11">
        <f>'Final Prices IND without CO2 '!AF237+AF$304*Assumptions!$C$11</f>
        <v>35.737513988526452</v>
      </c>
      <c r="AG237" s="11">
        <f>'Final Prices IND without CO2 '!AG237+AG$304*Assumptions!$C$11</f>
        <v>37.965378146294498</v>
      </c>
      <c r="AH237" s="11">
        <f>'Final Prices IND without CO2 '!AH237+AH$304*Assumptions!$C$11</f>
        <v>40.684007398153263</v>
      </c>
      <c r="AI237" s="11">
        <f>'Final Prices IND without CO2 '!AI237+AI$304*Assumptions!$C$11</f>
        <v>42.404376641284294</v>
      </c>
      <c r="AJ237" s="11">
        <f>'Final Prices IND without CO2 '!AJ237+AJ$304*Assumptions!$C$11</f>
        <v>43.72187288373761</v>
      </c>
      <c r="AK237" s="11">
        <f>'Final Prices IND without CO2 '!AK237+AK$304*Assumptions!$C$11</f>
        <v>44.998311202233026</v>
      </c>
      <c r="AL237" s="11">
        <f>'Final Prices IND without CO2 '!AL237+AL$304*Assumptions!$C$11</f>
        <v>46.167796593192065</v>
      </c>
      <c r="AM237" s="11">
        <f>'Final Prices IND without CO2 '!AM237+AM$304*Assumptions!$C$11</f>
        <v>47.074986613282562</v>
      </c>
      <c r="AN237" s="11">
        <f>'Final Prices IND without CO2 '!AN237+AN$304*Assumptions!$C$11</f>
        <v>47.941265975159446</v>
      </c>
      <c r="AO237" s="11">
        <f>'Final Prices IND without CO2 '!AO237+AO$304*Assumptions!$C$11</f>
        <v>48.846059557633367</v>
      </c>
      <c r="AP237" s="11">
        <f>'Final Prices IND without CO2 '!AP237+AP$304*Assumptions!$C$11</f>
        <v>49.443686615961738</v>
      </c>
      <c r="AQ237" s="11">
        <f>'Final Prices IND without CO2 '!AQ237+AQ$304*Assumptions!$C$11</f>
        <v>49.880723963549869</v>
      </c>
      <c r="AR237" s="11">
        <f>'Final Prices IND without CO2 '!AR237+AR$304*Assumptions!$C$11</f>
        <v>50.148155873551318</v>
      </c>
      <c r="AS237" s="11">
        <f>'Final Prices IND without CO2 '!AS237+AS$304*Assumptions!$C$11</f>
        <v>50.575220735742469</v>
      </c>
      <c r="AT237" s="11">
        <f>'Final Prices IND without CO2 '!AT237+AT$304*Assumptions!$C$11</f>
        <v>51.150034851016486</v>
      </c>
      <c r="AU237" s="11">
        <f>'Final Prices IND without CO2 '!AU237+AU$304*Assumptions!$C$11</f>
        <v>51.974687940676837</v>
      </c>
      <c r="AV237" s="11">
        <f>'Final Prices IND without CO2 '!AV237+AV$304*Assumptions!$C$11</f>
        <v>53.258730538554687</v>
      </c>
      <c r="AW237" s="11">
        <f>'Final Prices IND without CO2 '!AW237+AW$304*Assumptions!$C$11</f>
        <v>54.163041344043485</v>
      </c>
      <c r="AX237" s="11">
        <f>'Final Prices IND without CO2 '!AX237+AX$304*Assumptions!$C$11</f>
        <v>54.87193512315006</v>
      </c>
      <c r="AY237" s="11">
        <f>'Final Prices IND without CO2 '!AY237+AY$304*Assumptions!$C$11</f>
        <v>55.973332143778407</v>
      </c>
      <c r="AZ237" s="11">
        <f>'Final Prices IND without CO2 '!AZ237+AZ$304*Assumptions!$C$11</f>
        <v>56.93149331528025</v>
      </c>
      <c r="BA237" s="11">
        <f>'Final Prices IND without CO2 '!BA237+BA$304*Assumptions!$C$11</f>
        <v>57.786451398917279</v>
      </c>
      <c r="BB237" s="11">
        <f>'Final Prices IND without CO2 '!BB237+BB$304*Assumptions!$C$11</f>
        <v>58.737164155597156</v>
      </c>
      <c r="BC237" s="11">
        <f>'Final Prices IND without CO2 '!BC237+BC$304*Assumptions!$C$11</f>
        <v>59.723148423354587</v>
      </c>
      <c r="BD237" s="11">
        <f>'Final Prices IND without CO2 '!BD237+BD$304*Assumptions!$C$11</f>
        <v>60.62190890722627</v>
      </c>
      <c r="BE237" s="11">
        <f>'Final Prices IND without CO2 '!BE237+BE$304*Assumptions!$C$11</f>
        <v>61.555291702573641</v>
      </c>
      <c r="BF237" s="11">
        <f>'Final Prices IND without CO2 '!BF237+BF$304*Assumptions!$C$11</f>
        <v>62.511520525216383</v>
      </c>
      <c r="BG237" s="11">
        <f>'Final Prices IND without CO2 '!BG237+BG$304*Assumptions!$C$11</f>
        <v>63.44406354833086</v>
      </c>
      <c r="BH237" s="11">
        <f>'Final Prices IND without CO2 '!BH237+BH$304*Assumptions!$C$11</f>
        <v>64.370619181722986</v>
      </c>
    </row>
    <row r="238" spans="1:60" x14ac:dyDescent="0.3">
      <c r="A238" s="9" t="s">
        <v>148</v>
      </c>
      <c r="B238" s="9" t="s">
        <v>119</v>
      </c>
      <c r="C238" s="9" t="s">
        <v>19</v>
      </c>
      <c r="D238" s="36" t="s">
        <v>82</v>
      </c>
      <c r="E238" s="36" t="s">
        <v>79</v>
      </c>
      <c r="F238" s="36" t="s">
        <v>90</v>
      </c>
      <c r="G238" s="36" t="s">
        <v>90</v>
      </c>
      <c r="H238" s="36" t="s">
        <v>80</v>
      </c>
      <c r="I238" s="9" t="s">
        <v>145</v>
      </c>
      <c r="J238" s="11">
        <f>'Final Prices IND without CO2 '!J238+J$304*Assumptions!$C$11</f>
        <v>28.64301690034657</v>
      </c>
      <c r="K238" s="11">
        <f>'Final Prices IND without CO2 '!K238+K$304*Assumptions!$C$11</f>
        <v>27.05156113441706</v>
      </c>
      <c r="L238" s="11">
        <f>'Final Prices IND without CO2 '!L238+L$304*Assumptions!$C$11</f>
        <v>24.330073979290457</v>
      </c>
      <c r="M238" s="11">
        <f>'Final Prices IND without CO2 '!M238+M$304*Assumptions!$C$11</f>
        <v>23.989952654369652</v>
      </c>
      <c r="N238" s="11">
        <f>'Final Prices IND without CO2 '!N238+N$304*Assumptions!$C$11</f>
        <v>22.243565181124481</v>
      </c>
      <c r="O238" s="11">
        <f>'Final Prices IND without CO2 '!O238+O$304*Assumptions!$C$11</f>
        <v>28.891585283167476</v>
      </c>
      <c r="P238" s="11">
        <f>'Final Prices IND without CO2 '!P238+P$304*Assumptions!$C$11</f>
        <v>37.90739319340976</v>
      </c>
      <c r="Q238" s="11">
        <f>'Final Prices IND without CO2 '!Q238+Q$304*Assumptions!$C$11</f>
        <v>34.989704543574234</v>
      </c>
      <c r="R238" s="11">
        <f>'Final Prices IND without CO2 '!R238+R$304*Assumptions!$C$11</f>
        <v>50.270794248247647</v>
      </c>
      <c r="S238" s="11">
        <f>'Final Prices IND without CO2 '!S238+S$304*Assumptions!$C$11</f>
        <v>35.271050516726461</v>
      </c>
      <c r="T238" s="11">
        <f>'Final Prices IND without CO2 '!T238+T$304*Assumptions!$C$11</f>
        <v>41.224607182135337</v>
      </c>
      <c r="U238" s="11">
        <f>'Final Prices IND without CO2 '!U238+U$304*Assumptions!$C$11</f>
        <v>47.048231731441781</v>
      </c>
      <c r="V238" s="11">
        <f>'Final Prices IND without CO2 '!V238+V$304*Assumptions!$C$11</f>
        <v>57.951498811239333</v>
      </c>
      <c r="W238" s="11">
        <f>'Final Prices IND without CO2 '!W238+W$304*Assumptions!$C$11</f>
        <v>51.307898494069818</v>
      </c>
      <c r="X238" s="11">
        <f>'Final Prices IND without CO2 '!X238+X$304*Assumptions!$C$11</f>
        <v>48.573451832680547</v>
      </c>
      <c r="Y238" s="11">
        <f>'Final Prices IND without CO2 '!Y238+Y$304*Assumptions!$C$11</f>
        <v>39.212487111760254</v>
      </c>
      <c r="Z238" s="11">
        <f>'Final Prices IND without CO2 '!Z238+Z$304*Assumptions!$C$11</f>
        <v>29.943554748390511</v>
      </c>
      <c r="AA238" s="11">
        <f>'Final Prices IND without CO2 '!AA238+AA$304*Assumptions!$C$11</f>
        <v>32.714573742806422</v>
      </c>
      <c r="AB238" s="11">
        <f>'Final Prices IND without CO2 '!AB238+AB$304*Assumptions!$C$11</f>
        <v>39.134451333317642</v>
      </c>
      <c r="AC238" s="11">
        <f>'Final Prices IND without CO2 '!AC238+AC$304*Assumptions!$C$11</f>
        <v>38.332347064089284</v>
      </c>
      <c r="AD238" s="11">
        <f>'Final Prices IND without CO2 '!AD238+AD$304*Assumptions!$C$11</f>
        <v>37.664648693563002</v>
      </c>
      <c r="AE238" s="11">
        <f>'Final Prices IND without CO2 '!AE238+AE$304*Assumptions!$C$11</f>
        <v>41.187149253586831</v>
      </c>
      <c r="AF238" s="11">
        <f>'Final Prices IND without CO2 '!AF238+AF$304*Assumptions!$C$11</f>
        <v>42.474709837291933</v>
      </c>
      <c r="AG238" s="11">
        <f>'Final Prices IND without CO2 '!AG238+AG$304*Assumptions!$C$11</f>
        <v>45.167854829683932</v>
      </c>
      <c r="AH238" s="11">
        <f>'Final Prices IND without CO2 '!AH238+AH$304*Assumptions!$C$11</f>
        <v>48.444455906366244</v>
      </c>
      <c r="AI238" s="11">
        <f>'Final Prices IND without CO2 '!AI238+AI$304*Assumptions!$C$11</f>
        <v>50.530158114682067</v>
      </c>
      <c r="AJ238" s="11">
        <f>'Final Prices IND without CO2 '!AJ238+AJ$304*Assumptions!$C$11</f>
        <v>52.100120904368517</v>
      </c>
      <c r="AK238" s="11">
        <f>'Final Prices IND without CO2 '!AK238+AK$304*Assumptions!$C$11</f>
        <v>53.62115800397811</v>
      </c>
      <c r="AL238" s="11">
        <f>'Final Prices IND without CO2 '!AL238+AL$304*Assumptions!$C$11</f>
        <v>55.014747213362647</v>
      </c>
      <c r="AM238" s="11">
        <f>'Final Prices IND without CO2 '!AM238+AM$304*Assumptions!$C$11</f>
        <v>56.095778436696442</v>
      </c>
      <c r="AN238" s="11">
        <f>'Final Prices IND without CO2 '!AN238+AN$304*Assumptions!$C$11</f>
        <v>57.128059455644568</v>
      </c>
      <c r="AO238" s="11">
        <f>'Final Prices IND without CO2 '!AO238+AO$304*Assumptions!$C$11</f>
        <v>58.206235021584732</v>
      </c>
      <c r="AP238" s="11">
        <f>'Final Prices IND without CO2 '!AP238+AP$304*Assumptions!$C$11</f>
        <v>58.918382968161175</v>
      </c>
      <c r="AQ238" s="11">
        <f>'Final Prices IND without CO2 '!AQ238+AQ$304*Assumptions!$C$11</f>
        <v>59.439168038590658</v>
      </c>
      <c r="AR238" s="11">
        <f>'Final Prices IND without CO2 '!AR238+AR$304*Assumptions!$C$11</f>
        <v>59.757846858270049</v>
      </c>
      <c r="AS238" s="11">
        <f>'Final Prices IND without CO2 '!AS238+AS$304*Assumptions!$C$11</f>
        <v>60.266748455722947</v>
      </c>
      <c r="AT238" s="11">
        <f>'Final Prices IND without CO2 '!AT238+AT$304*Assumptions!$C$11</f>
        <v>60.951711906006722</v>
      </c>
      <c r="AU238" s="11">
        <f>'Final Prices IND without CO2 '!AU238+AU$304*Assumptions!$C$11</f>
        <v>61.934389976310662</v>
      </c>
      <c r="AV238" s="11">
        <f>'Final Prices IND without CO2 '!AV238+AV$304*Assumptions!$C$11</f>
        <v>63.464488533014496</v>
      </c>
      <c r="AW238" s="11">
        <f>'Final Prices IND without CO2 '!AW238+AW$304*Assumptions!$C$11</f>
        <v>64.542088809342502</v>
      </c>
      <c r="AX238" s="11">
        <f>'Final Prices IND without CO2 '!AX238+AX$304*Assumptions!$C$11</f>
        <v>65.386825074369796</v>
      </c>
      <c r="AY238" s="11">
        <f>'Final Prices IND without CO2 '!AY238+AY$304*Assumptions!$C$11</f>
        <v>66.699278410736042</v>
      </c>
      <c r="AZ238" s="11">
        <f>'Final Prices IND without CO2 '!AZ238+AZ$304*Assumptions!$C$11</f>
        <v>67.841048183816838</v>
      </c>
      <c r="BA238" s="11">
        <f>'Final Prices IND without CO2 '!BA238+BA$304*Assumptions!$C$11</f>
        <v>68.859838473154923</v>
      </c>
      <c r="BB238" s="11">
        <f>'Final Prices IND without CO2 '!BB238+BB$304*Assumptions!$C$11</f>
        <v>69.992732521405742</v>
      </c>
      <c r="BC238" s="11">
        <f>'Final Prices IND without CO2 '!BC238+BC$304*Assumptions!$C$11</f>
        <v>71.167657019643684</v>
      </c>
      <c r="BD238" s="11">
        <f>'Final Prices IND without CO2 '!BD238+BD$304*Assumptions!$C$11</f>
        <v>72.238643388372111</v>
      </c>
      <c r="BE238" s="11">
        <f>'Final Prices IND without CO2 '!BE238+BE$304*Assumptions!$C$11</f>
        <v>73.350886603958315</v>
      </c>
      <c r="BF238" s="11">
        <f>'Final Prices IND without CO2 '!BF238+BF$304*Assumptions!$C$11</f>
        <v>74.490353739879083</v>
      </c>
      <c r="BG238" s="11">
        <f>'Final Prices IND without CO2 '!BG238+BG$304*Assumptions!$C$11</f>
        <v>75.601596261029954</v>
      </c>
      <c r="BH238" s="11">
        <f>'Final Prices IND without CO2 '!BH238+BH$304*Assumptions!$C$11</f>
        <v>76.705704052860256</v>
      </c>
    </row>
    <row r="239" spans="1:60" x14ac:dyDescent="0.3">
      <c r="A239" s="9" t="s">
        <v>148</v>
      </c>
      <c r="B239" s="9" t="s">
        <v>119</v>
      </c>
      <c r="C239" s="9" t="s">
        <v>21</v>
      </c>
      <c r="D239" s="36" t="s">
        <v>82</v>
      </c>
      <c r="E239" s="36" t="s">
        <v>79</v>
      </c>
      <c r="F239" s="36" t="s">
        <v>90</v>
      </c>
      <c r="G239" s="36" t="s">
        <v>90</v>
      </c>
      <c r="H239" s="36" t="s">
        <v>80</v>
      </c>
      <c r="I239" s="9" t="s">
        <v>145</v>
      </c>
      <c r="J239" s="11">
        <f>'Final Prices IND without CO2 '!J239+J$304*Assumptions!$C$11</f>
        <v>18.635633320850083</v>
      </c>
      <c r="K239" s="11">
        <f>'Final Prices IND without CO2 '!K239+K$304*Assumptions!$C$11</f>
        <v>19.464801622897806</v>
      </c>
      <c r="L239" s="11">
        <f>'Final Prices IND without CO2 '!L239+L$304*Assumptions!$C$11</f>
        <v>19.42412504558154</v>
      </c>
      <c r="M239" s="11">
        <f>'Final Prices IND without CO2 '!M239+M$304*Assumptions!$C$11</f>
        <v>26.473053703777971</v>
      </c>
      <c r="N239" s="11">
        <f>'Final Prices IND without CO2 '!N239+N$304*Assumptions!$C$11</f>
        <v>27.337347797515928</v>
      </c>
      <c r="O239" s="11">
        <f>'Final Prices IND without CO2 '!O239+O$304*Assumptions!$C$11</f>
        <v>31.232703539993413</v>
      </c>
      <c r="P239" s="11">
        <f>'Final Prices IND without CO2 '!P239+P$304*Assumptions!$C$11</f>
        <v>44.919935313653887</v>
      </c>
      <c r="Q239" s="11">
        <f>'Final Prices IND without CO2 '!Q239+Q$304*Assumptions!$C$11</f>
        <v>43.454985320191525</v>
      </c>
      <c r="R239" s="11">
        <f>'Final Prices IND without CO2 '!R239+R$304*Assumptions!$C$11</f>
        <v>53.977764731552952</v>
      </c>
      <c r="S239" s="11">
        <f>'Final Prices IND without CO2 '!S239+S$304*Assumptions!$C$11</f>
        <v>47.831261418069218</v>
      </c>
      <c r="T239" s="11">
        <f>'Final Prices IND without CO2 '!T239+T$304*Assumptions!$C$11</f>
        <v>33.86295216467083</v>
      </c>
      <c r="U239" s="11">
        <f>'Final Prices IND without CO2 '!U239+U$304*Assumptions!$C$11</f>
        <v>36.77714205879726</v>
      </c>
      <c r="V239" s="11">
        <f>'Final Prices IND without CO2 '!V239+V$304*Assumptions!$C$11</f>
        <v>41.202300860911848</v>
      </c>
      <c r="W239" s="11">
        <f>'Final Prices IND without CO2 '!W239+W$304*Assumptions!$C$11</f>
        <v>37.917643772441799</v>
      </c>
      <c r="X239" s="11">
        <f>'Final Prices IND without CO2 '!X239+X$304*Assumptions!$C$11</f>
        <v>44.486970458947376</v>
      </c>
      <c r="Y239" s="11">
        <f>'Final Prices IND without CO2 '!Y239+Y$304*Assumptions!$C$11</f>
        <v>36.345296211541701</v>
      </c>
      <c r="Z239" s="11">
        <f>'Final Prices IND without CO2 '!Z239+Z$304*Assumptions!$C$11</f>
        <v>29.949875990065575</v>
      </c>
      <c r="AA239" s="11">
        <f>'Final Prices IND without CO2 '!AA239+AA$304*Assumptions!$C$11</f>
        <v>27.166318364488653</v>
      </c>
      <c r="AB239" s="11">
        <f>'Final Prices IND without CO2 '!AB239+AB$304*Assumptions!$C$11</f>
        <v>32.425317479376069</v>
      </c>
      <c r="AC239" s="11">
        <f>'Final Prices IND without CO2 '!AC239+AC$304*Assumptions!$C$11</f>
        <v>31.762873665426433</v>
      </c>
      <c r="AD239" s="11">
        <f>'Final Prices IND without CO2 '!AD239+AD$304*Assumptions!$C$11</f>
        <v>31.211947942656511</v>
      </c>
      <c r="AE239" s="11">
        <f>'Final Prices IND without CO2 '!AE239+AE$304*Assumptions!$C$11</f>
        <v>34.076715058314846</v>
      </c>
      <c r="AF239" s="11">
        <f>'Final Prices IND without CO2 '!AF239+AF$304*Assumptions!$C$11</f>
        <v>35.10110510354189</v>
      </c>
      <c r="AG239" s="11">
        <f>'Final Prices IND without CO2 '!AG239+AG$304*Assumptions!$C$11</f>
        <v>37.285017910656833</v>
      </c>
      <c r="AH239" s="11">
        <f>'Final Prices IND without CO2 '!AH239+AH$304*Assumptions!$C$11</f>
        <v>39.950940037049769</v>
      </c>
      <c r="AI239" s="11">
        <f>'Final Prices IND without CO2 '!AI239+AI$304*Assumptions!$C$11</f>
        <v>41.636799203549437</v>
      </c>
      <c r="AJ239" s="11">
        <f>'Final Prices IND without CO2 '!AJ239+AJ$304*Assumptions!$C$11</f>
        <v>42.930446955113183</v>
      </c>
      <c r="AK239" s="11">
        <f>'Final Prices IND without CO2 '!AK239+AK$304*Assumptions!$C$11</f>
        <v>44.183779987514534</v>
      </c>
      <c r="AL239" s="11">
        <f>'Final Prices IND without CO2 '!AL239+AL$304*Assumptions!$C$11</f>
        <v>45.332096087212577</v>
      </c>
      <c r="AM239" s="11">
        <f>'Final Prices IND without CO2 '!AM239+AM$304*Assumptions!$C$11</f>
        <v>46.22286472238212</v>
      </c>
      <c r="AN239" s="11">
        <f>'Final Prices IND without CO2 '!AN239+AN$304*Assumptions!$C$11</f>
        <v>47.073463238421397</v>
      </c>
      <c r="AO239" s="11">
        <f>'Final Prices IND without CO2 '!AO239+AO$304*Assumptions!$C$11</f>
        <v>47.961878814785493</v>
      </c>
      <c r="AP239" s="11">
        <f>'Final Prices IND without CO2 '!AP239+AP$304*Assumptions!$C$11</f>
        <v>48.54868800282577</v>
      </c>
      <c r="AQ239" s="11">
        <f>'Final Prices IND without CO2 '!AQ239+AQ$304*Assumptions!$C$11</f>
        <v>48.977814374377303</v>
      </c>
      <c r="AR239" s="11">
        <f>'Final Prices IND without CO2 '!AR239+AR$304*Assumptions!$C$11</f>
        <v>49.24040539962801</v>
      </c>
      <c r="AS239" s="11">
        <f>'Final Prices IND without CO2 '!AS239+AS$304*Assumptions!$C$11</f>
        <v>49.659739801460312</v>
      </c>
      <c r="AT239" s="11">
        <f>'Final Prices IND without CO2 '!AT239+AT$304*Assumptions!$C$11</f>
        <v>50.224148992037321</v>
      </c>
      <c r="AU239" s="11">
        <f>'Final Prices IND without CO2 '!AU239+AU$304*Assumptions!$C$11</f>
        <v>51.033874728539381</v>
      </c>
      <c r="AV239" s="11">
        <f>'Final Prices IND without CO2 '!AV239+AV$304*Assumptions!$C$11</f>
        <v>52.29467439242579</v>
      </c>
      <c r="AW239" s="11">
        <f>'Final Prices IND without CO2 '!AW239+AW$304*Assumptions!$C$11</f>
        <v>53.182615930731046</v>
      </c>
      <c r="AX239" s="11">
        <f>'Final Prices IND without CO2 '!AX239+AX$304*Assumptions!$C$11</f>
        <v>53.878677759136025</v>
      </c>
      <c r="AY239" s="11">
        <f>'Final Prices IND without CO2 '!AY239+AY$304*Assumptions!$C$11</f>
        <v>54.960137981490561</v>
      </c>
      <c r="AZ239" s="11">
        <f>'Final Prices IND without CO2 '!AZ239+AZ$304*Assumptions!$C$11</f>
        <v>55.900955120248454</v>
      </c>
      <c r="BA239" s="11">
        <f>'Final Prices IND without CO2 '!BA239+BA$304*Assumptions!$C$11</f>
        <v>56.740437288727662</v>
      </c>
      <c r="BB239" s="11">
        <f>'Final Prices IND without CO2 '!BB239+BB$304*Assumptions!$C$11</f>
        <v>57.673940839198394</v>
      </c>
      <c r="BC239" s="11">
        <f>'Final Prices IND without CO2 '!BC239+BC$304*Assumptions!$C$11</f>
        <v>58.642077437968737</v>
      </c>
      <c r="BD239" s="11">
        <f>'Final Prices IND without CO2 '!BD239+BD$304*Assumptions!$C$11</f>
        <v>59.524569123098445</v>
      </c>
      <c r="BE239" s="11">
        <f>'Final Prices IND without CO2 '!BE239+BE$304*Assumptions!$C$11</f>
        <v>60.441056408330724</v>
      </c>
      <c r="BF239" s="11">
        <f>'Final Prices IND without CO2 '!BF239+BF$304*Assumptions!$C$11</f>
        <v>61.379976176396667</v>
      </c>
      <c r="BG239" s="11">
        <f>'Final Prices IND without CO2 '!BG239+BG$304*Assumptions!$C$11</f>
        <v>62.295638890426289</v>
      </c>
      <c r="BH239" s="11">
        <f>'Final Prices IND without CO2 '!BH239+BH$304*Assumptions!$C$11</f>
        <v>63.205422594708125</v>
      </c>
    </row>
    <row r="240" spans="1:60" x14ac:dyDescent="0.3">
      <c r="A240" s="9" t="s">
        <v>148</v>
      </c>
      <c r="B240" s="9" t="s">
        <v>119</v>
      </c>
      <c r="C240" s="9" t="s">
        <v>23</v>
      </c>
      <c r="D240" s="36" t="s">
        <v>82</v>
      </c>
      <c r="E240" s="36" t="s">
        <v>79</v>
      </c>
      <c r="F240" s="36" t="s">
        <v>90</v>
      </c>
      <c r="G240" s="36" t="s">
        <v>90</v>
      </c>
      <c r="H240" s="36" t="s">
        <v>80</v>
      </c>
      <c r="I240" s="9" t="s">
        <v>145</v>
      </c>
      <c r="J240" s="11">
        <f>'Final Prices IND without CO2 '!J240+J$304*Assumptions!$C$11</f>
        <v>20.87036735663213</v>
      </c>
      <c r="K240" s="11">
        <f>'Final Prices IND without CO2 '!K240+K$304*Assumptions!$C$11</f>
        <v>31.004657304660519</v>
      </c>
      <c r="L240" s="11">
        <f>'Final Prices IND without CO2 '!L240+L$304*Assumptions!$C$11</f>
        <v>27.221105241117311</v>
      </c>
      <c r="M240" s="11">
        <f>'Final Prices IND without CO2 '!M240+M$304*Assumptions!$C$11</f>
        <v>24.177182229468279</v>
      </c>
      <c r="N240" s="11">
        <f>'Final Prices IND without CO2 '!N240+N$304*Assumptions!$C$11</f>
        <v>28.337277176614084</v>
      </c>
      <c r="O240" s="11">
        <f>'Final Prices IND without CO2 '!O240+O$304*Assumptions!$C$11</f>
        <v>32.53552720855204</v>
      </c>
      <c r="P240" s="11">
        <f>'Final Prices IND without CO2 '!P240+P$304*Assumptions!$C$11</f>
        <v>44.271859203859613</v>
      </c>
      <c r="Q240" s="11">
        <f>'Final Prices IND without CO2 '!Q240+Q$304*Assumptions!$C$11</f>
        <v>39.757593006404953</v>
      </c>
      <c r="R240" s="11">
        <f>'Final Prices IND without CO2 '!R240+R$304*Assumptions!$C$11</f>
        <v>51.802574691106223</v>
      </c>
      <c r="S240" s="11">
        <f>'Final Prices IND without CO2 '!S240+S$304*Assumptions!$C$11</f>
        <v>45.282146293550134</v>
      </c>
      <c r="T240" s="11">
        <f>'Final Prices IND without CO2 '!T240+T$304*Assumptions!$C$11</f>
        <v>41.038699639575398</v>
      </c>
      <c r="U240" s="11">
        <f>'Final Prices IND without CO2 '!U240+U$304*Assumptions!$C$11</f>
        <v>44.480783255028541</v>
      </c>
      <c r="V240" s="11">
        <f>'Final Prices IND without CO2 '!V240+V$304*Assumptions!$C$11</f>
        <v>50.401966335180418</v>
      </c>
      <c r="W240" s="11">
        <f>'Final Prices IND without CO2 '!W240+W$304*Assumptions!$C$11</f>
        <v>49.10690693116269</v>
      </c>
      <c r="X240" s="11">
        <f>'Final Prices IND without CO2 '!X240+X$304*Assumptions!$C$11</f>
        <v>44.615514046583471</v>
      </c>
      <c r="Y240" s="11">
        <f>'Final Prices IND without CO2 '!Y240+Y$304*Assumptions!$C$11</f>
        <v>44.140630432790886</v>
      </c>
      <c r="Z240" s="11">
        <f>'Final Prices IND without CO2 '!Z240+Z$304*Assumptions!$C$11</f>
        <v>38.522250157499165</v>
      </c>
      <c r="AA240" s="11">
        <f>'Final Prices IND without CO2 '!AA240+AA$304*Assumptions!$C$11</f>
        <v>34.246117795740851</v>
      </c>
      <c r="AB240" s="11">
        <f>'Final Prices IND without CO2 '!AB240+AB$304*Assumptions!$C$11</f>
        <v>40.986445041916667</v>
      </c>
      <c r="AC240" s="11">
        <f>'Final Prices IND without CO2 '!AC240+AC$304*Assumptions!$C$11</f>
        <v>40.145788809029945</v>
      </c>
      <c r="AD240" s="11">
        <f>'Final Prices IND without CO2 '!AD240+AD$304*Assumptions!$C$11</f>
        <v>39.445856440242586</v>
      </c>
      <c r="AE240" s="11">
        <f>'Final Prices IND without CO2 '!AE240+AE$304*Assumptions!$C$11</f>
        <v>43.149918171561943</v>
      </c>
      <c r="AF240" s="11">
        <f>'Final Prices IND without CO2 '!AF240+AF$304*Assumptions!$C$11</f>
        <v>44.510124523284276</v>
      </c>
      <c r="AG240" s="11">
        <f>'Final Prices IND without CO2 '!AG240+AG$304*Assumptions!$C$11</f>
        <v>47.343838302032381</v>
      </c>
      <c r="AH240" s="11">
        <f>'Final Prices IND without CO2 '!AH240+AH$304*Assumptions!$C$11</f>
        <v>50.789011596609157</v>
      </c>
      <c r="AI240" s="11">
        <f>'Final Prices IND without CO2 '!AI240+AI$304*Assumptions!$C$11</f>
        <v>52.985086740387516</v>
      </c>
      <c r="AJ240" s="11">
        <f>'Final Prices IND without CO2 '!AJ240+AJ$304*Assumptions!$C$11</f>
        <v>54.6313237143927</v>
      </c>
      <c r="AK240" s="11">
        <f>'Final Prices IND without CO2 '!AK240+AK$304*Assumptions!$C$11</f>
        <v>56.226258020263096</v>
      </c>
      <c r="AL240" s="11">
        <f>'Final Prices IND without CO2 '!AL240+AL$304*Assumptions!$C$11</f>
        <v>57.687552579684883</v>
      </c>
      <c r="AM240" s="11">
        <f>'Final Prices IND without CO2 '!AM240+AM$304*Assumptions!$C$11</f>
        <v>58.821104012621433</v>
      </c>
      <c r="AN240" s="11">
        <f>'Final Prices IND without CO2 '!AN240+AN$304*Assumptions!$C$11</f>
        <v>59.903536788811969</v>
      </c>
      <c r="AO240" s="11">
        <f>'Final Prices IND without CO2 '!AO240+AO$304*Assumptions!$C$11</f>
        <v>61.034093826711036</v>
      </c>
      <c r="AP240" s="11">
        <f>'Final Prices IND without CO2 '!AP240+AP$304*Assumptions!$C$11</f>
        <v>61.780840366385483</v>
      </c>
      <c r="AQ240" s="11">
        <f>'Final Prices IND without CO2 '!AQ240+AQ$304*Assumptions!$C$11</f>
        <v>62.326926964159</v>
      </c>
      <c r="AR240" s="11">
        <f>'Final Prices IND without CO2 '!AR240+AR$304*Assumptions!$C$11</f>
        <v>62.661088295392403</v>
      </c>
      <c r="AS240" s="11">
        <f>'Final Prices IND without CO2 '!AS240+AS$304*Assumptions!$C$11</f>
        <v>63.194714080258663</v>
      </c>
      <c r="AT240" s="11">
        <f>'Final Prices IND without CO2 '!AT240+AT$304*Assumptions!$C$11</f>
        <v>63.91295540744612</v>
      </c>
      <c r="AU240" s="11">
        <f>'Final Prices IND without CO2 '!AU240+AU$304*Assumptions!$C$11</f>
        <v>64.94337535338731</v>
      </c>
      <c r="AV240" s="11">
        <f>'Final Prices IND without CO2 '!AV240+AV$304*Assumptions!$C$11</f>
        <v>66.547811353058918</v>
      </c>
      <c r="AW240" s="11">
        <f>'Final Prices IND without CO2 '!AW240+AW$304*Assumptions!$C$11</f>
        <v>67.677765151800642</v>
      </c>
      <c r="AX240" s="11">
        <f>'Final Prices IND without CO2 '!AX240+AX$304*Assumptions!$C$11</f>
        <v>68.563541605807373</v>
      </c>
      <c r="AY240" s="11">
        <f>'Final Prices IND without CO2 '!AY240+AY$304*Assumptions!$C$11</f>
        <v>69.93975843284079</v>
      </c>
      <c r="AZ240" s="11">
        <f>'Final Prices IND without CO2 '!AZ240+AZ$304*Assumptions!$C$11</f>
        <v>71.136999302875665</v>
      </c>
      <c r="BA240" s="11">
        <f>'Final Prices IND without CO2 '!BA240+BA$304*Assumptions!$C$11</f>
        <v>72.205285923478641</v>
      </c>
      <c r="BB240" s="11">
        <f>'Final Prices IND without CO2 '!BB240+BB$304*Assumptions!$C$11</f>
        <v>73.393219855487587</v>
      </c>
      <c r="BC240" s="11">
        <f>'Final Prices IND without CO2 '!BC240+BC$304*Assumptions!$C$11</f>
        <v>74.625226221097364</v>
      </c>
      <c r="BD240" s="11">
        <f>'Final Prices IND without CO2 '!BD240+BD$304*Assumptions!$C$11</f>
        <v>75.748244785893348</v>
      </c>
      <c r="BE240" s="11">
        <f>'Final Prices IND without CO2 '!BE240+BE$304*Assumptions!$C$11</f>
        <v>76.91452459686252</v>
      </c>
      <c r="BF240" s="11">
        <f>'Final Prices IND without CO2 '!BF240+BF$304*Assumptions!$C$11</f>
        <v>78.109350959716267</v>
      </c>
      <c r="BG240" s="11">
        <f>'Final Prices IND without CO2 '!BG240+BG$304*Assumptions!$C$11</f>
        <v>79.274581459078036</v>
      </c>
      <c r="BH240" s="11">
        <f>'Final Prices IND without CO2 '!BH240+BH$304*Assumptions!$C$11</f>
        <v>80.432330599464876</v>
      </c>
    </row>
    <row r="241" spans="1:60" x14ac:dyDescent="0.3">
      <c r="A241" s="9" t="s">
        <v>148</v>
      </c>
      <c r="B241" s="9" t="s">
        <v>119</v>
      </c>
      <c r="C241" s="9" t="s">
        <v>25</v>
      </c>
      <c r="D241" s="36" t="s">
        <v>82</v>
      </c>
      <c r="E241" s="36" t="s">
        <v>79</v>
      </c>
      <c r="F241" s="36" t="s">
        <v>90</v>
      </c>
      <c r="G241" s="36" t="s">
        <v>90</v>
      </c>
      <c r="H241" s="36" t="s">
        <v>80</v>
      </c>
      <c r="I241" s="9" t="s">
        <v>145</v>
      </c>
      <c r="J241" s="11">
        <f>'Final Prices IND without CO2 '!J241+J$304*Assumptions!$C$11</f>
        <v>24.320469544224608</v>
      </c>
      <c r="K241" s="11">
        <f>'Final Prices IND without CO2 '!K241+K$304*Assumptions!$C$11</f>
        <v>33.039344178346305</v>
      </c>
      <c r="L241" s="11">
        <f>'Final Prices IND without CO2 '!L241+L$304*Assumptions!$C$11</f>
        <v>27.717156364144572</v>
      </c>
      <c r="M241" s="11">
        <f>'Final Prices IND without CO2 '!M241+M$304*Assumptions!$C$11</f>
        <v>28.587491533721575</v>
      </c>
      <c r="N241" s="11">
        <f>'Final Prices IND without CO2 '!N241+N$304*Assumptions!$C$11</f>
        <v>26.749200911081495</v>
      </c>
      <c r="O241" s="11">
        <f>'Final Prices IND without CO2 '!O241+O$304*Assumptions!$C$11</f>
        <v>30.537218117636169</v>
      </c>
      <c r="P241" s="11">
        <f>'Final Prices IND without CO2 '!P241+P$304*Assumptions!$C$11</f>
        <v>42.092694310614441</v>
      </c>
      <c r="Q241" s="11">
        <f>'Final Prices IND without CO2 '!Q241+Q$304*Assumptions!$C$11</f>
        <v>41.33525060491079</v>
      </c>
      <c r="R241" s="11">
        <f>'Final Prices IND without CO2 '!R241+R$304*Assumptions!$C$11</f>
        <v>54.320451324909754</v>
      </c>
      <c r="S241" s="11">
        <f>'Final Prices IND without CO2 '!S241+S$304*Assumptions!$C$11</f>
        <v>50.977033466291658</v>
      </c>
      <c r="T241" s="11">
        <f>'Final Prices IND without CO2 '!T241+T$304*Assumptions!$C$11</f>
        <v>51.792602599495524</v>
      </c>
      <c r="U241" s="11">
        <f>'Final Prices IND without CO2 '!U241+U$304*Assumptions!$C$11</f>
        <v>57.517757612625473</v>
      </c>
      <c r="V241" s="11">
        <f>'Final Prices IND without CO2 '!V241+V$304*Assumptions!$C$11</f>
        <v>60.852423429150434</v>
      </c>
      <c r="W241" s="11">
        <f>'Final Prices IND without CO2 '!W241+W$304*Assumptions!$C$11</f>
        <v>55.728810324179769</v>
      </c>
      <c r="X241" s="11">
        <f>'Final Prices IND without CO2 '!X241+X$304*Assumptions!$C$11</f>
        <v>47.817082872084541</v>
      </c>
      <c r="Y241" s="11">
        <f>'Final Prices IND without CO2 '!Y241+Y$304*Assumptions!$C$11</f>
        <v>44.932685516749153</v>
      </c>
      <c r="Z241" s="11">
        <f>'Final Prices IND without CO2 '!Z241+Z$304*Assumptions!$C$11</f>
        <v>39.547315665197189</v>
      </c>
      <c r="AA241" s="11">
        <f>'Final Prices IND without CO2 '!AA241+AA$304*Assumptions!$C$11</f>
        <v>36.635231962348904</v>
      </c>
      <c r="AB241" s="11">
        <f>'Final Prices IND without CO2 '!AB241+AB$304*Assumptions!$C$11</f>
        <v>43.875440887126203</v>
      </c>
      <c r="AC241" s="11">
        <f>'Final Prices IND without CO2 '!AC241+AC$304*Assumptions!$C$11</f>
        <v>42.974645971091391</v>
      </c>
      <c r="AD241" s="11">
        <f>'Final Prices IND without CO2 '!AD241+AD$304*Assumptions!$C$11</f>
        <v>42.224430555110985</v>
      </c>
      <c r="AE241" s="11">
        <f>'Final Prices IND without CO2 '!AE241+AE$304*Assumptions!$C$11</f>
        <v>46.211716504249594</v>
      </c>
      <c r="AF241" s="11">
        <f>'Final Prices IND without CO2 '!AF241+AF$304*Assumptions!$C$11</f>
        <v>47.685245769003089</v>
      </c>
      <c r="AG241" s="11">
        <f>'Final Prices IND without CO2 '!AG241+AG$304*Assumptions!$C$11</f>
        <v>50.738238175893052</v>
      </c>
      <c r="AH241" s="11">
        <f>'Final Prices IND without CO2 '!AH241+AH$304*Assumptions!$C$11</f>
        <v>54.446373722908191</v>
      </c>
      <c r="AI241" s="11">
        <f>'Final Prices IND without CO2 '!AI241+AI$304*Assumptions!$C$11</f>
        <v>56.814623831695499</v>
      </c>
      <c r="AJ241" s="11">
        <f>'Final Prices IND without CO2 '!AJ241+AJ$304*Assumptions!$C$11</f>
        <v>58.579843824147446</v>
      </c>
      <c r="AK241" s="11">
        <f>'Final Prices IND without CO2 '!AK241+AK$304*Assumptions!$C$11</f>
        <v>60.290053209446462</v>
      </c>
      <c r="AL241" s="11">
        <f>'Final Prices IND without CO2 '!AL241+AL$304*Assumptions!$C$11</f>
        <v>61.856963934867025</v>
      </c>
      <c r="AM241" s="11">
        <f>'Final Prices IND without CO2 '!AM241+AM$304*Assumptions!$C$11</f>
        <v>63.072443652239635</v>
      </c>
      <c r="AN241" s="11">
        <f>'Final Prices IND without CO2 '!AN241+AN$304*Assumptions!$C$11</f>
        <v>64.233110073409932</v>
      </c>
      <c r="AO241" s="11">
        <f>'Final Prices IND without CO2 '!AO241+AO$304*Assumptions!$C$11</f>
        <v>65.445378973586159</v>
      </c>
      <c r="AP241" s="11">
        <f>'Final Prices IND without CO2 '!AP241+AP$304*Assumptions!$C$11</f>
        <v>66.246097182411617</v>
      </c>
      <c r="AQ241" s="11">
        <f>'Final Prices IND without CO2 '!AQ241+AQ$304*Assumptions!$C$11</f>
        <v>66.831652600751326</v>
      </c>
      <c r="AR241" s="11">
        <f>'Final Prices IND without CO2 '!AR241+AR$304*Assumptions!$C$11</f>
        <v>67.189965694134514</v>
      </c>
      <c r="AS241" s="11">
        <f>'Final Prices IND without CO2 '!AS241+AS$304*Assumptions!$C$11</f>
        <v>67.762159684919482</v>
      </c>
      <c r="AT241" s="11">
        <f>'Final Prices IND without CO2 '!AT241+AT$304*Assumptions!$C$11</f>
        <v>68.532312445534444</v>
      </c>
      <c r="AU241" s="11">
        <f>'Final Prices IND without CO2 '!AU241+AU$304*Assumptions!$C$11</f>
        <v>69.637206769934991</v>
      </c>
      <c r="AV241" s="11">
        <f>'Final Prices IND without CO2 '!AV241+AV$304*Assumptions!$C$11</f>
        <v>71.357604591118331</v>
      </c>
      <c r="AW241" s="11">
        <f>'Final Prices IND without CO2 '!AW241+AW$304*Assumptions!$C$11</f>
        <v>72.569226652572311</v>
      </c>
      <c r="AX241" s="11">
        <f>'Final Prices IND without CO2 '!AX241+AX$304*Assumptions!$C$11</f>
        <v>73.519023267607494</v>
      </c>
      <c r="AY241" s="11">
        <f>'Final Prices IND without CO2 '!AY241+AY$304*Assumptions!$C$11</f>
        <v>74.994707203388771</v>
      </c>
      <c r="AZ241" s="11">
        <f>'Final Prices IND without CO2 '!AZ241+AZ$304*Assumptions!$C$11</f>
        <v>76.278479559943207</v>
      </c>
      <c r="BA241" s="11">
        <f>'Final Prices IND without CO2 '!BA241+BA$304*Assumptions!$C$11</f>
        <v>77.423977401465891</v>
      </c>
      <c r="BB241" s="11">
        <f>'Final Prices IND without CO2 '!BB241+BB$304*Assumptions!$C$11</f>
        <v>78.697770154032241</v>
      </c>
      <c r="BC241" s="11">
        <f>'Final Prices IND without CO2 '!BC241+BC$304*Assumptions!$C$11</f>
        <v>80.018820708565272</v>
      </c>
      <c r="BD241" s="11">
        <f>'Final Prices IND without CO2 '!BD241+BD$304*Assumptions!$C$11</f>
        <v>81.223006286812051</v>
      </c>
      <c r="BE241" s="11">
        <f>'Final Prices IND without CO2 '!BE241+BE$304*Assumptions!$C$11</f>
        <v>82.473579850414808</v>
      </c>
      <c r="BF241" s="11">
        <f>'Final Prices IND without CO2 '!BF241+BF$304*Assumptions!$C$11</f>
        <v>83.754763189461755</v>
      </c>
      <c r="BG241" s="11">
        <f>'Final Prices IND without CO2 '!BG241+BG$304*Assumptions!$C$11</f>
        <v>85.004211601669795</v>
      </c>
      <c r="BH241" s="11">
        <f>'Final Prices IND without CO2 '!BH241+BH$304*Assumptions!$C$11</f>
        <v>86.245637934042406</v>
      </c>
    </row>
    <row r="242" spans="1:60" x14ac:dyDescent="0.3">
      <c r="A242" s="9" t="s">
        <v>148</v>
      </c>
      <c r="B242" s="9" t="s">
        <v>119</v>
      </c>
      <c r="C242" s="9" t="s">
        <v>27</v>
      </c>
      <c r="D242" s="36" t="s">
        <v>82</v>
      </c>
      <c r="E242" s="36" t="s">
        <v>79</v>
      </c>
      <c r="F242" s="36" t="s">
        <v>90</v>
      </c>
      <c r="G242" s="36" t="s">
        <v>90</v>
      </c>
      <c r="H242" s="36" t="s">
        <v>80</v>
      </c>
      <c r="I242" s="9" t="s">
        <v>145</v>
      </c>
      <c r="J242" s="11">
        <f>'Final Prices IND without CO2 '!J242+J$304*Assumptions!$C$11</f>
        <v>23.427633555942737</v>
      </c>
      <c r="K242" s="11">
        <f>'Final Prices IND without CO2 '!K242+K$304*Assumptions!$C$11</f>
        <v>24.413362029227947</v>
      </c>
      <c r="L242" s="11">
        <f>'Final Prices IND without CO2 '!L242+L$304*Assumptions!$C$11</f>
        <v>21.02868731952708</v>
      </c>
      <c r="M242" s="11">
        <f>'Final Prices IND without CO2 '!M242+M$304*Assumptions!$C$11</f>
        <v>23.225283780881743</v>
      </c>
      <c r="N242" s="11">
        <f>'Final Prices IND without CO2 '!N242+N$304*Assumptions!$C$11</f>
        <v>21.223490127380451</v>
      </c>
      <c r="O242" s="11">
        <f>'Final Prices IND without CO2 '!O242+O$304*Assumptions!$C$11</f>
        <v>21.888691373901075</v>
      </c>
      <c r="P242" s="11">
        <f>'Final Prices IND without CO2 '!P242+P$304*Assumptions!$C$11</f>
        <v>39.737620293082067</v>
      </c>
      <c r="Q242" s="11">
        <f>'Final Prices IND without CO2 '!Q242+Q$304*Assumptions!$C$11</f>
        <v>37.166321678748162</v>
      </c>
      <c r="R242" s="11">
        <f>'Final Prices IND without CO2 '!R242+R$304*Assumptions!$C$11</f>
        <v>44.327916534722007</v>
      </c>
      <c r="S242" s="11">
        <f>'Final Prices IND without CO2 '!S242+S$304*Assumptions!$C$11</f>
        <v>40.830468752572912</v>
      </c>
      <c r="T242" s="11">
        <f>'Final Prices IND without CO2 '!T242+T$304*Assumptions!$C$11</f>
        <v>35.036216644437808</v>
      </c>
      <c r="U242" s="11">
        <f>'Final Prices IND without CO2 '!U242+U$304*Assumptions!$C$11</f>
        <v>36.078854978079882</v>
      </c>
      <c r="V242" s="11">
        <f>'Final Prices IND without CO2 '!V242+V$304*Assumptions!$C$11</f>
        <v>36.898620922808938</v>
      </c>
      <c r="W242" s="11">
        <f>'Final Prices IND without CO2 '!W242+W$304*Assumptions!$C$11</f>
        <v>37.049637481376664</v>
      </c>
      <c r="X242" s="11">
        <f>'Final Prices IND without CO2 '!X242+X$304*Assumptions!$C$11</f>
        <v>36.381282532853852</v>
      </c>
      <c r="Y242" s="11">
        <f>'Final Prices IND without CO2 '!Y242+Y$304*Assumptions!$C$11</f>
        <v>33.86209885512725</v>
      </c>
      <c r="Z242" s="11">
        <f>'Final Prices IND without CO2 '!Z242+Z$304*Assumptions!$C$11</f>
        <v>28.856388732103547</v>
      </c>
      <c r="AA242" s="11">
        <f>'Final Prices IND without CO2 '!AA242+AA$304*Assumptions!$C$11</f>
        <v>29.360822337255588</v>
      </c>
      <c r="AB242" s="11">
        <f>'Final Prices IND without CO2 '!AB242+AB$304*Assumptions!$C$11</f>
        <v>35.078984243497516</v>
      </c>
      <c r="AC242" s="11">
        <f>'Final Prices IND without CO2 '!AC242+AC$304*Assumptions!$C$11</f>
        <v>34.361300466163115</v>
      </c>
      <c r="AD242" s="11">
        <f>'Final Prices IND without CO2 '!AD242+AD$304*Assumptions!$C$11</f>
        <v>33.764187604925617</v>
      </c>
      <c r="AE242" s="11">
        <f>'Final Prices IND without CO2 '!AE242+AE$304*Assumptions!$C$11</f>
        <v>36.889108328927662</v>
      </c>
      <c r="AF242" s="11">
        <f>'Final Prices IND without CO2 '!AF242+AF$304*Assumptions!$C$11</f>
        <v>38.017590336911553</v>
      </c>
      <c r="AG242" s="11">
        <f>'Final Prices IND without CO2 '!AG242+AG$304*Assumptions!$C$11</f>
        <v>40.402919981834373</v>
      </c>
      <c r="AH242" s="11">
        <f>'Final Prices IND without CO2 '!AH242+AH$304*Assumptions!$C$11</f>
        <v>43.310384231131806</v>
      </c>
      <c r="AI242" s="11">
        <f>'Final Prices IND without CO2 '!AI242+AI$304*Assumptions!$C$11</f>
        <v>45.154393497783282</v>
      </c>
      <c r="AJ242" s="11">
        <f>'Final Prices IND without CO2 '!AJ242+AJ$304*Assumptions!$C$11</f>
        <v>46.557332262025568</v>
      </c>
      <c r="AK242" s="11">
        <f>'Final Prices IND without CO2 '!AK242+AK$304*Assumptions!$C$11</f>
        <v>47.916550405863958</v>
      </c>
      <c r="AL242" s="11">
        <f>'Final Prices IND without CO2 '!AL242+AL$304*Assumptions!$C$11</f>
        <v>49.161879490170342</v>
      </c>
      <c r="AM242" s="11">
        <f>'Final Prices IND without CO2 '!AM242+AM$304*Assumptions!$C$11</f>
        <v>50.12790277335538</v>
      </c>
      <c r="AN242" s="11">
        <f>'Final Prices IND without CO2 '!AN242+AN$304*Assumptions!$C$11</f>
        <v>51.050362252387423</v>
      </c>
      <c r="AO242" s="11">
        <f>'Final Prices IND without CO2 '!AO242+AO$304*Assumptions!$C$11</f>
        <v>52.013833683718886</v>
      </c>
      <c r="AP242" s="11">
        <f>'Final Prices IND without CO2 '!AP242+AP$304*Assumptions!$C$11</f>
        <v>52.65021816791878</v>
      </c>
      <c r="AQ242" s="11">
        <f>'Final Prices IND without CO2 '!AQ242+AQ$304*Assumptions!$C$11</f>
        <v>53.115598346317846</v>
      </c>
      <c r="AR242" s="11">
        <f>'Final Prices IND without CO2 '!AR242+AR$304*Assumptions!$C$11</f>
        <v>53.400373802403962</v>
      </c>
      <c r="AS242" s="11">
        <f>'Final Prices IND without CO2 '!AS242+AS$304*Assumptions!$C$11</f>
        <v>53.855134757849335</v>
      </c>
      <c r="AT242" s="11">
        <f>'Final Prices IND without CO2 '!AT242+AT$304*Assumptions!$C$11</f>
        <v>54.467226829588299</v>
      </c>
      <c r="AU242" s="11">
        <f>'Final Prices IND without CO2 '!AU242+AU$304*Assumptions!$C$11</f>
        <v>55.345360481326338</v>
      </c>
      <c r="AV242" s="11">
        <f>'Final Prices IND without CO2 '!AV242+AV$304*Assumptions!$C$11</f>
        <v>56.712676058748208</v>
      </c>
      <c r="AW242" s="11">
        <f>'Final Prices IND without CO2 '!AW242+AW$304*Assumptions!$C$11</f>
        <v>57.675633403947899</v>
      </c>
      <c r="AX242" s="11">
        <f>'Final Prices IND without CO2 '!AX242+AX$304*Assumptions!$C$11</f>
        <v>58.430500499877439</v>
      </c>
      <c r="AY242" s="11">
        <f>'Final Prices IND without CO2 '!AY242+AY$304*Assumptions!$C$11</f>
        <v>59.603325533657653</v>
      </c>
      <c r="AZ242" s="11">
        <f>'Final Prices IND without CO2 '!AZ242+AZ$304*Assumptions!$C$11</f>
        <v>60.623625559249376</v>
      </c>
      <c r="BA242" s="11">
        <f>'Final Prices IND without CO2 '!BA242+BA$304*Assumptions!$C$11</f>
        <v>61.534029550309924</v>
      </c>
      <c r="BB242" s="11">
        <f>'Final Prices IND without CO2 '!BB242+BB$304*Assumptions!$C$11</f>
        <v>62.546398115037164</v>
      </c>
      <c r="BC242" s="11">
        <f>'Final Prices IND without CO2 '!BC242+BC$304*Assumptions!$C$11</f>
        <v>63.596325625717782</v>
      </c>
      <c r="BD242" s="11">
        <f>'Final Prices IND without CO2 '!BD242+BD$304*Assumptions!$C$11</f>
        <v>64.553372698766907</v>
      </c>
      <c r="BE242" s="11">
        <f>'Final Prices IND without CO2 '!BE242+BE$304*Assumptions!$C$11</f>
        <v>65.547287416149175</v>
      </c>
      <c r="BF242" s="11">
        <f>'Final Prices IND without CO2 '!BF242+BF$304*Assumptions!$C$11</f>
        <v>66.565529775818959</v>
      </c>
      <c r="BG242" s="11">
        <f>'Final Prices IND without CO2 '!BG242+BG$304*Assumptions!$C$11</f>
        <v>67.558550259896265</v>
      </c>
      <c r="BH242" s="11">
        <f>'Final Prices IND without CO2 '!BH242+BH$304*Assumptions!$C$11</f>
        <v>68.545195058892432</v>
      </c>
    </row>
    <row r="243" spans="1:60" x14ac:dyDescent="0.3">
      <c r="A243" s="9" t="s">
        <v>148</v>
      </c>
      <c r="B243" s="9" t="s">
        <v>119</v>
      </c>
      <c r="C243" s="9" t="s">
        <v>29</v>
      </c>
      <c r="D243" s="36" t="s">
        <v>82</v>
      </c>
      <c r="E243" s="36" t="s">
        <v>79</v>
      </c>
      <c r="F243" s="36" t="s">
        <v>90</v>
      </c>
      <c r="G243" s="36" t="s">
        <v>90</v>
      </c>
      <c r="H243" s="36" t="s">
        <v>80</v>
      </c>
      <c r="I243" s="9" t="s">
        <v>145</v>
      </c>
      <c r="J243" s="11">
        <f>'Final Prices IND without CO2 '!J243+J$304*Assumptions!$C$11</f>
        <v>19.128445026398431</v>
      </c>
      <c r="K243" s="11">
        <f>'Final Prices IND without CO2 '!K243+K$304*Assumptions!$C$11</f>
        <v>22.26373712131748</v>
      </c>
      <c r="L243" s="11">
        <f>'Final Prices IND without CO2 '!L243+L$304*Assumptions!$C$11</f>
        <v>21.747312688902586</v>
      </c>
      <c r="M243" s="11">
        <f>'Final Prices IND without CO2 '!M243+M$304*Assumptions!$C$11</f>
        <v>20.890022741064978</v>
      </c>
      <c r="N243" s="11">
        <f>'Final Prices IND without CO2 '!N243+N$304*Assumptions!$C$11</f>
        <v>19.313783482103965</v>
      </c>
      <c r="O243" s="11">
        <f>'Final Prices IND without CO2 '!O243+O$304*Assumptions!$C$11</f>
        <v>20.98116418959323</v>
      </c>
      <c r="P243" s="11">
        <f>'Final Prices IND without CO2 '!P243+P$304*Assumptions!$C$11</f>
        <v>29.613127394131787</v>
      </c>
      <c r="Q243" s="11">
        <f>'Final Prices IND without CO2 '!Q243+Q$304*Assumptions!$C$11</f>
        <v>29.057875870206381</v>
      </c>
      <c r="R243" s="11">
        <f>'Final Prices IND without CO2 '!R243+R$304*Assumptions!$C$11</f>
        <v>38.775327341128389</v>
      </c>
      <c r="S243" s="11">
        <f>'Final Prices IND without CO2 '!S243+S$304*Assumptions!$C$11</f>
        <v>37.426208699898204</v>
      </c>
      <c r="T243" s="11">
        <f>'Final Prices IND without CO2 '!T243+T$304*Assumptions!$C$11</f>
        <v>37.287918223663446</v>
      </c>
      <c r="U243" s="11">
        <f>'Final Prices IND without CO2 '!U243+U$304*Assumptions!$C$11</f>
        <v>37.856656045688098</v>
      </c>
      <c r="V243" s="11">
        <f>'Final Prices IND without CO2 '!V243+V$304*Assumptions!$C$11</f>
        <v>40.101897008873223</v>
      </c>
      <c r="W243" s="11">
        <f>'Final Prices IND without CO2 '!W243+W$304*Assumptions!$C$11</f>
        <v>36.614014627104631</v>
      </c>
      <c r="X243" s="11">
        <f>'Final Prices IND without CO2 '!X243+X$304*Assumptions!$C$11</f>
        <v>38.124378057525853</v>
      </c>
      <c r="Y243" s="11">
        <f>'Final Prices IND without CO2 '!Y243+Y$304*Assumptions!$C$11</f>
        <v>33.930135377366739</v>
      </c>
      <c r="Z243" s="11">
        <f>'Final Prices IND without CO2 '!Z243+Z$304*Assumptions!$C$11</f>
        <v>26.309830120838086</v>
      </c>
      <c r="AA243" s="11">
        <f>'Final Prices IND without CO2 '!AA243+AA$304*Assumptions!$C$11</f>
        <v>26.602414578051789</v>
      </c>
      <c r="AB243" s="11">
        <f>'Final Prices IND without CO2 '!AB243+AB$304*Assumptions!$C$11</f>
        <v>31.743426375600581</v>
      </c>
      <c r="AC243" s="11">
        <f>'Final Prices IND without CO2 '!AC243+AC$304*Assumptions!$C$11</f>
        <v>31.095177124477836</v>
      </c>
      <c r="AD243" s="11">
        <f>'Final Prices IND without CO2 '!AD243+AD$304*Assumptions!$C$11</f>
        <v>30.556119733955089</v>
      </c>
      <c r="AE243" s="11">
        <f>'Final Prices IND without CO2 '!AE243+AE$304*Assumptions!$C$11</f>
        <v>33.354037298817097</v>
      </c>
      <c r="AF243" s="11">
        <f>'Final Prices IND without CO2 '!AF243+AF$304*Assumptions!$C$11</f>
        <v>34.351679681399354</v>
      </c>
      <c r="AG243" s="11">
        <f>'Final Prices IND without CO2 '!AG243+AG$304*Assumptions!$C$11</f>
        <v>36.483836046556803</v>
      </c>
      <c r="AH243" s="11">
        <f>'Final Prices IND without CO2 '!AH243+AH$304*Assumptions!$C$11</f>
        <v>39.087691063762364</v>
      </c>
      <c r="AI243" s="11">
        <f>'Final Prices IND without CO2 '!AI243+AI$304*Assumptions!$C$11</f>
        <v>40.732911688975399</v>
      </c>
      <c r="AJ243" s="11">
        <f>'Final Prices IND without CO2 '!AJ243+AJ$304*Assumptions!$C$11</f>
        <v>41.998475820441961</v>
      </c>
      <c r="AK243" s="11">
        <f>'Final Prices IND without CO2 '!AK243+AK$304*Assumptions!$C$11</f>
        <v>43.224600419407956</v>
      </c>
      <c r="AL243" s="11">
        <f>'Final Prices IND without CO2 '!AL243+AL$304*Assumptions!$C$11</f>
        <v>44.347987883736423</v>
      </c>
      <c r="AM243" s="11">
        <f>'Final Prices IND without CO2 '!AM243+AM$304*Assumptions!$C$11</f>
        <v>45.219418945819051</v>
      </c>
      <c r="AN243" s="11">
        <f>'Final Prices IND without CO2 '!AN243+AN$304*Assumptions!$C$11</f>
        <v>46.051551936331144</v>
      </c>
      <c r="AO243" s="11">
        <f>'Final Prices IND without CO2 '!AO243+AO$304*Assumptions!$C$11</f>
        <v>46.920681021836444</v>
      </c>
      <c r="AP243" s="11">
        <f>'Final Prices IND without CO2 '!AP243+AP$304*Assumptions!$C$11</f>
        <v>47.494751250382883</v>
      </c>
      <c r="AQ243" s="11">
        <f>'Final Prices IND without CO2 '!AQ243+AQ$304*Assumptions!$C$11</f>
        <v>47.91456177689254</v>
      </c>
      <c r="AR243" s="11">
        <f>'Final Prices IND without CO2 '!AR243+AR$304*Assumptions!$C$11</f>
        <v>48.171452249898515</v>
      </c>
      <c r="AS243" s="11">
        <f>'Final Prices IND without CO2 '!AS243+AS$304*Assumptions!$C$11</f>
        <v>48.581683379205117</v>
      </c>
      <c r="AT243" s="11">
        <f>'Final Prices IND without CO2 '!AT243+AT$304*Assumptions!$C$11</f>
        <v>49.133839888734791</v>
      </c>
      <c r="AU243" s="11">
        <f>'Final Prices IND without CO2 '!AU243+AU$304*Assumptions!$C$11</f>
        <v>49.925987401226983</v>
      </c>
      <c r="AV243" s="11">
        <f>'Final Prices IND without CO2 '!AV243+AV$304*Assumptions!$C$11</f>
        <v>51.159416539607939</v>
      </c>
      <c r="AW243" s="11">
        <f>'Final Prices IND without CO2 '!AW243+AW$304*Assumptions!$C$11</f>
        <v>52.02808187788105</v>
      </c>
      <c r="AX243" s="11">
        <f>'Final Prices IND without CO2 '!AX243+AX$304*Assumptions!$C$11</f>
        <v>52.709032996334692</v>
      </c>
      <c r="AY243" s="11">
        <f>'Final Prices IND without CO2 '!AY243+AY$304*Assumptions!$C$11</f>
        <v>53.767015948313201</v>
      </c>
      <c r="AZ243" s="11">
        <f>'Final Prices IND without CO2 '!AZ243+AZ$304*Assumptions!$C$11</f>
        <v>54.687409017942628</v>
      </c>
      <c r="BA243" s="11">
        <f>'Final Prices IND without CO2 '!BA243+BA$304*Assumptions!$C$11</f>
        <v>55.50866698414643</v>
      </c>
      <c r="BB243" s="11">
        <f>'Final Prices IND without CO2 '!BB243+BB$304*Assumptions!$C$11</f>
        <v>56.421905235165241</v>
      </c>
      <c r="BC243" s="11">
        <f>'Final Prices IND without CO2 '!BC243+BC$304*Assumptions!$C$11</f>
        <v>57.369024690428887</v>
      </c>
      <c r="BD243" s="11">
        <f>'Final Prices IND without CO2 '!BD243+BD$304*Assumptions!$C$11</f>
        <v>58.232358485635359</v>
      </c>
      <c r="BE243" s="11">
        <f>'Final Prices IND without CO2 '!BE243+BE$304*Assumptions!$C$11</f>
        <v>59.128949875164153</v>
      </c>
      <c r="BF243" s="11">
        <f>'Final Prices IND without CO2 '!BF243+BF$304*Assumptions!$C$11</f>
        <v>60.047486763859752</v>
      </c>
      <c r="BG243" s="11">
        <f>'Final Prices IND without CO2 '!BG243+BG$304*Assumptions!$C$11</f>
        <v>60.943271482687805</v>
      </c>
      <c r="BH243" s="11">
        <f>'Final Prices IND without CO2 '!BH243+BH$304*Assumptions!$C$11</f>
        <v>61.833304818377883</v>
      </c>
    </row>
    <row r="244" spans="1:60" x14ac:dyDescent="0.3">
      <c r="A244" s="9" t="s">
        <v>148</v>
      </c>
      <c r="B244" s="9" t="s">
        <v>119</v>
      </c>
      <c r="C244" s="9" t="s">
        <v>31</v>
      </c>
      <c r="D244" s="36" t="s">
        <v>82</v>
      </c>
      <c r="E244" s="36" t="s">
        <v>79</v>
      </c>
      <c r="F244" s="36" t="s">
        <v>90</v>
      </c>
      <c r="G244" s="36" t="s">
        <v>90</v>
      </c>
      <c r="H244" s="36" t="s">
        <v>80</v>
      </c>
      <c r="I244" s="9" t="s">
        <v>145</v>
      </c>
      <c r="J244" s="11">
        <f>'Final Prices IND without CO2 '!J244+J$304*Assumptions!$C$11</f>
        <v>36.377753872848238</v>
      </c>
      <c r="K244" s="11">
        <f>'Final Prices IND without CO2 '!K244+K$304*Assumptions!$C$11</f>
        <v>36.271906349456408</v>
      </c>
      <c r="L244" s="11">
        <f>'Final Prices IND without CO2 '!L244+L$304*Assumptions!$C$11</f>
        <v>30.997574362118787</v>
      </c>
      <c r="M244" s="11">
        <f>'Final Prices IND without CO2 '!M244+M$304*Assumptions!$C$11</f>
        <v>30.236670217052314</v>
      </c>
      <c r="N244" s="11">
        <f>'Final Prices IND without CO2 '!N244+N$304*Assumptions!$C$11</f>
        <v>26.698377077392102</v>
      </c>
      <c r="O244" s="11">
        <f>'Final Prices IND without CO2 '!O244+O$304*Assumptions!$C$11</f>
        <v>31.081343947086935</v>
      </c>
      <c r="P244" s="11">
        <f>'Final Prices IND without CO2 '!P244+P$304*Assumptions!$C$11</f>
        <v>38.645796519771366</v>
      </c>
      <c r="Q244" s="11">
        <f>'Final Prices IND without CO2 '!Q244+Q$304*Assumptions!$C$11</f>
        <v>36.011250467957339</v>
      </c>
      <c r="R244" s="11">
        <f>'Final Prices IND without CO2 '!R244+R$304*Assumptions!$C$11</f>
        <v>43.755301341821585</v>
      </c>
      <c r="S244" s="11">
        <f>'Final Prices IND without CO2 '!S244+S$304*Assumptions!$C$11</f>
        <v>40.324130290254516</v>
      </c>
      <c r="T244" s="11">
        <f>'Final Prices IND without CO2 '!T244+T$304*Assumptions!$C$11</f>
        <v>39.759917701819717</v>
      </c>
      <c r="U244" s="11">
        <f>'Final Prices IND without CO2 '!U244+U$304*Assumptions!$C$11</f>
        <v>44.679946143704882</v>
      </c>
      <c r="V244" s="11">
        <f>'Final Prices IND without CO2 '!V244+V$304*Assumptions!$C$11</f>
        <v>48.106436312983369</v>
      </c>
      <c r="W244" s="11">
        <f>'Final Prices IND without CO2 '!W244+W$304*Assumptions!$C$11</f>
        <v>48.4889486487399</v>
      </c>
      <c r="X244" s="11">
        <f>'Final Prices IND without CO2 '!X244+X$304*Assumptions!$C$11</f>
        <v>50.707965295811022</v>
      </c>
      <c r="Y244" s="11">
        <f>'Final Prices IND without CO2 '!Y244+Y$304*Assumptions!$C$11</f>
        <v>46.541065050210371</v>
      </c>
      <c r="Z244" s="11">
        <f>'Final Prices IND without CO2 '!Z244+Z$304*Assumptions!$C$11</f>
        <v>35.703895664570773</v>
      </c>
      <c r="AA244" s="11">
        <f>'Final Prices IND without CO2 '!AA244+AA$304*Assumptions!$C$11</f>
        <v>32.024884251181724</v>
      </c>
      <c r="AB244" s="11">
        <f>'Final Prices IND without CO2 '!AB244+AB$304*Assumptions!$C$11</f>
        <v>38.300455995783267</v>
      </c>
      <c r="AC244" s="11">
        <f>'Final Prices IND without CO2 '!AC244+AC$304*Assumptions!$C$11</f>
        <v>37.515712561958715</v>
      </c>
      <c r="AD244" s="11">
        <f>'Final Prices IND without CO2 '!AD244+AD$304*Assumptions!$C$11</f>
        <v>36.86252990179095</v>
      </c>
      <c r="AE244" s="11">
        <f>'Final Prices IND without CO2 '!AE244+AE$304*Assumptions!$C$11</f>
        <v>40.303269292954063</v>
      </c>
      <c r="AF244" s="11">
        <f>'Final Prices IND without CO2 '!AF244+AF$304*Assumptions!$C$11</f>
        <v>41.558115817460873</v>
      </c>
      <c r="AG244" s="11">
        <f>'Final Prices IND without CO2 '!AG244+AG$304*Assumptions!$C$11</f>
        <v>44.187959454195166</v>
      </c>
      <c r="AH244" s="11">
        <f>'Final Prices IND without CO2 '!AH244+AH$304*Assumptions!$C$11</f>
        <v>47.388648586301727</v>
      </c>
      <c r="AI244" s="11">
        <f>'Final Prices IND without CO2 '!AI244+AI$304*Assumptions!$C$11</f>
        <v>49.424647324709234</v>
      </c>
      <c r="AJ244" s="11">
        <f>'Final Prices IND without CO2 '!AJ244+AJ$304*Assumptions!$C$11</f>
        <v>50.960262095932826</v>
      </c>
      <c r="AK244" s="11">
        <f>'Final Prices IND without CO2 '!AK244+AK$304*Assumptions!$C$11</f>
        <v>52.448021584937074</v>
      </c>
      <c r="AL244" s="11">
        <f>'Final Prices IND without CO2 '!AL244+AL$304*Assumptions!$C$11</f>
        <v>53.811121518901807</v>
      </c>
      <c r="AM244" s="11">
        <f>'Final Prices IND without CO2 '!AM244+AM$304*Assumptions!$C$11</f>
        <v>54.868501684604226</v>
      </c>
      <c r="AN244" s="11">
        <f>'Final Prices IND without CO2 '!AN244+AN$304*Assumptions!$C$11</f>
        <v>55.87819821446088</v>
      </c>
      <c r="AO244" s="11">
        <f>'Final Prices IND without CO2 '!AO244+AO$304*Assumptions!$C$11</f>
        <v>56.93278519951977</v>
      </c>
      <c r="AP244" s="11">
        <f>'Final Prices IND without CO2 '!AP244+AP$304*Assumptions!$C$11</f>
        <v>57.629352604329242</v>
      </c>
      <c r="AQ244" s="11">
        <f>'Final Prices IND without CO2 '!AQ244+AQ$304*Assumptions!$C$11</f>
        <v>58.138743815406251</v>
      </c>
      <c r="AR244" s="11">
        <f>'Final Prices IND without CO2 '!AR244+AR$304*Assumptions!$C$11</f>
        <v>58.450450504246632</v>
      </c>
      <c r="AS244" s="11">
        <f>'Final Prices IND without CO2 '!AS244+AS$304*Assumptions!$C$11</f>
        <v>58.948218231788772</v>
      </c>
      <c r="AT244" s="11">
        <f>'Final Prices IND without CO2 '!AT244+AT$304*Assumptions!$C$11</f>
        <v>59.618195889166323</v>
      </c>
      <c r="AU244" s="11">
        <f>'Final Prices IND without CO2 '!AU244+AU$304*Assumptions!$C$11</f>
        <v>60.57937469545994</v>
      </c>
      <c r="AV244" s="11">
        <f>'Final Prices IND without CO2 '!AV244+AV$304*Assumptions!$C$11</f>
        <v>62.075997392849835</v>
      </c>
      <c r="AW244" s="11">
        <f>'Final Prices IND without CO2 '!AW244+AW$304*Assumptions!$C$11</f>
        <v>63.130021674619215</v>
      </c>
      <c r="AX244" s="11">
        <f>'Final Prices IND without CO2 '!AX244+AX$304*Assumptions!$C$11</f>
        <v>63.95627659918545</v>
      </c>
      <c r="AY244" s="11">
        <f>'Final Prices IND without CO2 '!AY244+AY$304*Assumptions!$C$11</f>
        <v>65.240015770015816</v>
      </c>
      <c r="AZ244" s="11">
        <f>'Final Prices IND without CO2 '!AZ244+AZ$304*Assumptions!$C$11</f>
        <v>66.356805633060048</v>
      </c>
      <c r="BA244" s="11">
        <f>'Final Prices IND without CO2 '!BA244+BA$304*Assumptions!$C$11</f>
        <v>67.35330658669136</v>
      </c>
      <c r="BB244" s="11">
        <f>'Final Prices IND without CO2 '!BB244+BB$304*Assumptions!$C$11</f>
        <v>68.461414910120311</v>
      </c>
      <c r="BC244" s="11">
        <f>'Final Prices IND without CO2 '!BC244+BC$304*Assumptions!$C$11</f>
        <v>69.610634131377992</v>
      </c>
      <c r="BD244" s="11">
        <f>'Final Prices IND without CO2 '!BD244+BD$304*Assumptions!$C$11</f>
        <v>70.658189206188581</v>
      </c>
      <c r="BE244" s="11">
        <f>'Final Prices IND without CO2 '!BE244+BE$304*Assumptions!$C$11</f>
        <v>71.746098500771041</v>
      </c>
      <c r="BF244" s="11">
        <f>'Final Prices IND without CO2 '!BF244+BF$304*Assumptions!$C$11</f>
        <v>72.86063610429801</v>
      </c>
      <c r="BG244" s="11">
        <f>'Final Prices IND without CO2 '!BG244+BG$304*Assumptions!$C$11</f>
        <v>73.947566597875721</v>
      </c>
      <c r="BH244" s="11">
        <f>'Final Prices IND without CO2 '!BH244+BH$304*Assumptions!$C$11</f>
        <v>75.027518457433416</v>
      </c>
    </row>
    <row r="245" spans="1:60" x14ac:dyDescent="0.3">
      <c r="A245" s="9" t="s">
        <v>148</v>
      </c>
      <c r="B245" s="9" t="s">
        <v>119</v>
      </c>
      <c r="C245" s="9" t="s">
        <v>33</v>
      </c>
      <c r="D245" s="36" t="s">
        <v>82</v>
      </c>
      <c r="E245" s="36" t="s">
        <v>79</v>
      </c>
      <c r="F245" s="36" t="s">
        <v>90</v>
      </c>
      <c r="G245" s="36" t="s">
        <v>90</v>
      </c>
      <c r="H245" s="36" t="s">
        <v>80</v>
      </c>
      <c r="I245" s="9" t="s">
        <v>145</v>
      </c>
      <c r="J245" s="11">
        <f>'Final Prices IND without CO2 '!J245+J$304*Assumptions!$C$11</f>
        <v>16.131358182378012</v>
      </c>
      <c r="K245" s="11">
        <f>'Final Prices IND without CO2 '!K245+K$304*Assumptions!$C$11</f>
        <v>16.574151974033413</v>
      </c>
      <c r="L245" s="11">
        <f>'Final Prices IND without CO2 '!L245+L$304*Assumptions!$C$11</f>
        <v>18.567379692888462</v>
      </c>
      <c r="M245" s="11">
        <f>'Final Prices IND without CO2 '!M245+M$304*Assumptions!$C$11</f>
        <v>15.882531202165795</v>
      </c>
      <c r="N245" s="11">
        <f>'Final Prices IND without CO2 '!N245+N$304*Assumptions!$C$11</f>
        <v>18.973749709006913</v>
      </c>
      <c r="O245" s="11">
        <f>'Final Prices IND without CO2 '!O245+O$304*Assumptions!$C$11</f>
        <v>20.24128123741017</v>
      </c>
      <c r="P245" s="11">
        <f>'Final Prices IND without CO2 '!P245+P$304*Assumptions!$C$11</f>
        <v>34.802420295056834</v>
      </c>
      <c r="Q245" s="11">
        <f>'Final Prices IND without CO2 '!Q245+Q$304*Assumptions!$C$11</f>
        <v>33.318874294229047</v>
      </c>
      <c r="R245" s="11">
        <f>'Final Prices IND without CO2 '!R245+R$304*Assumptions!$C$11</f>
        <v>38.052718363772058</v>
      </c>
      <c r="S245" s="11">
        <f>'Final Prices IND without CO2 '!S245+S$304*Assumptions!$C$11</f>
        <v>31.858254161235696</v>
      </c>
      <c r="T245" s="11">
        <f>'Final Prices IND without CO2 '!T245+T$304*Assumptions!$C$11</f>
        <v>29.92055482729015</v>
      </c>
      <c r="U245" s="11">
        <f>'Final Prices IND without CO2 '!U245+U$304*Assumptions!$C$11</f>
        <v>30.532096735948304</v>
      </c>
      <c r="V245" s="11">
        <f>'Final Prices IND without CO2 '!V245+V$304*Assumptions!$C$11</f>
        <v>32.572089958706158</v>
      </c>
      <c r="W245" s="11">
        <f>'Final Prices IND without CO2 '!W245+W$304*Assumptions!$C$11</f>
        <v>32.914451028088948</v>
      </c>
      <c r="X245" s="11">
        <f>'Final Prices IND without CO2 '!X245+X$304*Assumptions!$C$11</f>
        <v>35.219609914551953</v>
      </c>
      <c r="Y245" s="11">
        <f>'Final Prices IND without CO2 '!Y245+Y$304*Assumptions!$C$11</f>
        <v>34.944020517171339</v>
      </c>
      <c r="Z245" s="11">
        <f>'Final Prices IND without CO2 '!Z245+Z$304*Assumptions!$C$11</f>
        <v>32.608544711648449</v>
      </c>
      <c r="AA245" s="11">
        <f>'Final Prices IND without CO2 '!AA245+AA$304*Assumptions!$C$11</f>
        <v>30.673178268158289</v>
      </c>
      <c r="AB245" s="11">
        <f>'Final Prices IND without CO2 '!AB245+AB$304*Assumptions!$C$11</f>
        <v>36.665928427582621</v>
      </c>
      <c r="AC245" s="11">
        <f>'Final Prices IND without CO2 '!AC245+AC$304*Assumptions!$C$11</f>
        <v>35.915210080946693</v>
      </c>
      <c r="AD245" s="11">
        <f>'Final Prices IND without CO2 '!AD245+AD$304*Assumptions!$C$11</f>
        <v>35.290476415257913</v>
      </c>
      <c r="AE245" s="11">
        <f>'Final Prices IND without CO2 '!AE245+AE$304*Assumptions!$C$11</f>
        <v>38.570974041873235</v>
      </c>
      <c r="AF245" s="11">
        <f>'Final Prices IND without CO2 '!AF245+AF$304*Assumptions!$C$11</f>
        <v>39.761705062107033</v>
      </c>
      <c r="AG245" s="11">
        <f>'Final Prices IND without CO2 '!AG245+AG$304*Assumptions!$C$11</f>
        <v>42.267485881856182</v>
      </c>
      <c r="AH245" s="11">
        <f>'Final Prices IND without CO2 '!AH245+AH$304*Assumptions!$C$11</f>
        <v>45.31939700456568</v>
      </c>
      <c r="AI245" s="11">
        <f>'Final Prices IND without CO2 '!AI245+AI$304*Assumptions!$C$11</f>
        <v>47.257983097909069</v>
      </c>
      <c r="AJ245" s="11">
        <f>'Final Prices IND without CO2 '!AJ245+AJ$304*Assumptions!$C$11</f>
        <v>48.726280007072923</v>
      </c>
      <c r="AK245" s="11">
        <f>'Final Prices IND without CO2 '!AK245+AK$304*Assumptions!$C$11</f>
        <v>50.148819500844219</v>
      </c>
      <c r="AL245" s="11">
        <f>'Final Prices IND without CO2 '!AL245+AL$304*Assumptions!$C$11</f>
        <v>51.45216423119421</v>
      </c>
      <c r="AM245" s="11">
        <f>'Final Prices IND without CO2 '!AM245+AM$304*Assumptions!$C$11</f>
        <v>52.46319125320894</v>
      </c>
      <c r="AN245" s="11">
        <f>'Final Prices IND without CO2 '!AN245+AN$304*Assumptions!$C$11</f>
        <v>53.428624981617723</v>
      </c>
      <c r="AO245" s="11">
        <f>'Final Prices IND without CO2 '!AO245+AO$304*Assumptions!$C$11</f>
        <v>54.436981269681148</v>
      </c>
      <c r="AP245" s="11">
        <f>'Final Prices IND without CO2 '!AP245+AP$304*Assumptions!$C$11</f>
        <v>55.103012742334336</v>
      </c>
      <c r="AQ245" s="11">
        <f>'Final Prices IND without CO2 '!AQ245+AQ$304*Assumptions!$C$11</f>
        <v>55.590073400251583</v>
      </c>
      <c r="AR245" s="11">
        <f>'Final Prices IND without CO2 '!AR245+AR$304*Assumptions!$C$11</f>
        <v>55.888115576171359</v>
      </c>
      <c r="AS245" s="11">
        <f>'Final Prices IND without CO2 '!AS245+AS$304*Assumptions!$C$11</f>
        <v>56.364062297658862</v>
      </c>
      <c r="AT245" s="11">
        <f>'Final Prices IND without CO2 '!AT245+AT$304*Assumptions!$C$11</f>
        <v>57.004669656985349</v>
      </c>
      <c r="AU245" s="11">
        <f>'Final Prices IND without CO2 '!AU245+AU$304*Assumptions!$C$11</f>
        <v>57.92371256858106</v>
      </c>
      <c r="AV245" s="11">
        <f>'Final Prices IND without CO2 '!AV245+AV$304*Assumptions!$C$11</f>
        <v>59.354726727823014</v>
      </c>
      <c r="AW245" s="11">
        <f>'Final Prices IND without CO2 '!AW245+AW$304*Assumptions!$C$11</f>
        <v>60.36254498023046</v>
      </c>
      <c r="AX245" s="11">
        <f>'Final Prices IND without CO2 '!AX245+AX$304*Assumptions!$C$11</f>
        <v>61.152578766474477</v>
      </c>
      <c r="AY245" s="11">
        <f>'Final Prices IND without CO2 '!AY245+AY$304*Assumptions!$C$11</f>
        <v>62.380041729207278</v>
      </c>
      <c r="AZ245" s="11">
        <f>'Final Prices IND without CO2 '!AZ245+AZ$304*Assumptions!$C$11</f>
        <v>63.447874062434039</v>
      </c>
      <c r="BA245" s="11">
        <f>'Final Prices IND without CO2 '!BA245+BA$304*Assumptions!$C$11</f>
        <v>64.400690678693309</v>
      </c>
      <c r="BB245" s="11">
        <f>'Final Prices IND without CO2 '!BB245+BB$304*Assumptions!$C$11</f>
        <v>65.460222051273831</v>
      </c>
      <c r="BC245" s="11">
        <f>'Final Prices IND without CO2 '!BC245+BC$304*Assumptions!$C$11</f>
        <v>66.559062113341497</v>
      </c>
      <c r="BD245" s="11">
        <f>'Final Prices IND without CO2 '!BD245+BD$304*Assumptions!$C$11</f>
        <v>67.560694754122778</v>
      </c>
      <c r="BE245" s="11">
        <f>'Final Prices IND without CO2 '!BE245+BE$304*Assumptions!$C$11</f>
        <v>68.600912577380768</v>
      </c>
      <c r="BF245" s="11">
        <f>'Final Prices IND without CO2 '!BF245+BF$304*Assumptions!$C$11</f>
        <v>69.666591385029733</v>
      </c>
      <c r="BG245" s="11">
        <f>'Final Prices IND without CO2 '!BG245+BG$304*Assumptions!$C$11</f>
        <v>70.705873315694589</v>
      </c>
      <c r="BH245" s="11">
        <f>'Final Prices IND without CO2 '!BH245+BH$304*Assumptions!$C$11</f>
        <v>71.738482539798042</v>
      </c>
    </row>
    <row r="246" spans="1:60" x14ac:dyDescent="0.3">
      <c r="A246" s="9" t="s">
        <v>148</v>
      </c>
      <c r="B246" s="9" t="s">
        <v>119</v>
      </c>
      <c r="C246" s="9" t="s">
        <v>35</v>
      </c>
      <c r="D246" s="36" t="s">
        <v>82</v>
      </c>
      <c r="E246" s="36" t="s">
        <v>79</v>
      </c>
      <c r="F246" s="36" t="s">
        <v>90</v>
      </c>
      <c r="G246" s="36" t="s">
        <v>90</v>
      </c>
      <c r="H246" s="36" t="s">
        <v>80</v>
      </c>
      <c r="I246" s="9" t="s">
        <v>145</v>
      </c>
      <c r="J246" s="11">
        <f>'Final Prices IND without CO2 '!J246+J$304*Assumptions!$C$11</f>
        <v>25.222122001158535</v>
      </c>
      <c r="K246" s="11">
        <f>'Final Prices IND without CO2 '!K246+K$304*Assumptions!$C$11</f>
        <v>25.81717672648719</v>
      </c>
      <c r="L246" s="11">
        <f>'Final Prices IND without CO2 '!L246+L$304*Assumptions!$C$11</f>
        <v>29.174509001629584</v>
      </c>
      <c r="M246" s="11">
        <f>'Final Prices IND without CO2 '!M246+M$304*Assumptions!$C$11</f>
        <v>36.222737245235976</v>
      </c>
      <c r="N246" s="11">
        <f>'Final Prices IND without CO2 '!N246+N$304*Assumptions!$C$11</f>
        <v>32.533942520542084</v>
      </c>
      <c r="O246" s="11">
        <f>'Final Prices IND without CO2 '!O246+O$304*Assumptions!$C$11</f>
        <v>36.080159100252061</v>
      </c>
      <c r="P246" s="11">
        <f>'Final Prices IND without CO2 '!P246+P$304*Assumptions!$C$11</f>
        <v>47.023884435111725</v>
      </c>
      <c r="Q246" s="11">
        <f>'Final Prices IND without CO2 '!Q246+Q$304*Assumptions!$C$11</f>
        <v>39.196797309711371</v>
      </c>
      <c r="R246" s="11">
        <f>'Final Prices IND without CO2 '!R246+R$304*Assumptions!$C$11</f>
        <v>52.40157800368619</v>
      </c>
      <c r="S246" s="11">
        <f>'Final Prices IND without CO2 '!S246+S$304*Assumptions!$C$11</f>
        <v>42.391832956678066</v>
      </c>
      <c r="T246" s="11">
        <f>'Final Prices IND without CO2 '!T246+T$304*Assumptions!$C$11</f>
        <v>45.621398484800963</v>
      </c>
      <c r="U246" s="11">
        <f>'Final Prices IND without CO2 '!U246+U$304*Assumptions!$C$11</f>
        <v>45.367026590981709</v>
      </c>
      <c r="V246" s="11">
        <f>'Final Prices IND without CO2 '!V246+V$304*Assumptions!$C$11</f>
        <v>48.192289631356871</v>
      </c>
      <c r="W246" s="11">
        <f>'Final Prices IND without CO2 '!W246+W$304*Assumptions!$C$11</f>
        <v>42.785463886905703</v>
      </c>
      <c r="X246" s="11">
        <f>'Final Prices IND without CO2 '!X246+X$304*Assumptions!$C$11</f>
        <v>38.745750861075059</v>
      </c>
      <c r="Y246" s="11">
        <f>'Final Prices IND without CO2 '!Y246+Y$304*Assumptions!$C$11</f>
        <v>38.566599797559839</v>
      </c>
      <c r="Z246" s="11">
        <f>'Final Prices IND without CO2 '!Z246+Z$304*Assumptions!$C$11</f>
        <v>35.827352491246749</v>
      </c>
      <c r="AA246" s="11">
        <f>'Final Prices IND without CO2 '!AA246+AA$304*Assumptions!$C$11</f>
        <v>33.57976962032906</v>
      </c>
      <c r="AB246" s="11">
        <f>'Final Prices IND without CO2 '!AB246+AB$304*Assumptions!$C$11</f>
        <v>40.180674795716698</v>
      </c>
      <c r="AC246" s="11">
        <f>'Final Prices IND without CO2 '!AC246+AC$304*Assumptions!$C$11</f>
        <v>39.356791851585903</v>
      </c>
      <c r="AD246" s="11">
        <f>'Final Prices IND without CO2 '!AD246+AD$304*Assumptions!$C$11</f>
        <v>38.670883934714468</v>
      </c>
      <c r="AE246" s="11">
        <f>'Final Prices IND without CO2 '!AE246+AE$304*Assumptions!$C$11</f>
        <v>42.295951558755881</v>
      </c>
      <c r="AF246" s="11">
        <f>'Final Prices IND without CO2 '!AF246+AF$304*Assumptions!$C$11</f>
        <v>43.624551000525521</v>
      </c>
      <c r="AG246" s="11">
        <f>'Final Prices IND without CO2 '!AG246+AG$304*Assumptions!$C$11</f>
        <v>46.39710574559858</v>
      </c>
      <c r="AH246" s="11">
        <f>'Final Prices IND without CO2 '!AH246+AH$304*Assumptions!$C$11</f>
        <v>49.76893620057249</v>
      </c>
      <c r="AI246" s="11">
        <f>'Final Prices IND without CO2 '!AI246+AI$304*Assumptions!$C$11</f>
        <v>51.916990000126766</v>
      </c>
      <c r="AJ246" s="11">
        <f>'Final Prices IND without CO2 '!AJ246+AJ$304*Assumptions!$C$11</f>
        <v>53.530041403364699</v>
      </c>
      <c r="AK246" s="11">
        <f>'Final Prices IND without CO2 '!AK246+AK$304*Assumptions!$C$11</f>
        <v>55.092824320272065</v>
      </c>
      <c r="AL246" s="11">
        <f>'Final Prices IND without CO2 '!AL246+AL$304*Assumptions!$C$11</f>
        <v>56.524661459663072</v>
      </c>
      <c r="AM246" s="11">
        <f>'Final Prices IND without CO2 '!AM246+AM$304*Assumptions!$C$11</f>
        <v>57.635362263018322</v>
      </c>
      <c r="AN246" s="11">
        <f>'Final Prices IND without CO2 '!AN246+AN$304*Assumptions!$C$11</f>
        <v>58.695974882049065</v>
      </c>
      <c r="AO246" s="11">
        <f>'Final Prices IND without CO2 '!AO246+AO$304*Assumptions!$C$11</f>
        <v>59.803741652702257</v>
      </c>
      <c r="AP246" s="11">
        <f>'Final Prices IND without CO2 '!AP246+AP$304*Assumptions!$C$11</f>
        <v>60.535434946380619</v>
      </c>
      <c r="AQ246" s="11">
        <f>'Final Prices IND without CO2 '!AQ246+AQ$304*Assumptions!$C$11</f>
        <v>61.070513289740212</v>
      </c>
      <c r="AR246" s="11">
        <f>'Final Prices IND without CO2 '!AR246+AR$304*Assumptions!$C$11</f>
        <v>61.397938449522954</v>
      </c>
      <c r="AS246" s="11">
        <f>'Final Prices IND without CO2 '!AS246+AS$304*Assumptions!$C$11</f>
        <v>61.920807170535994</v>
      </c>
      <c r="AT246" s="11">
        <f>'Final Prices IND without CO2 '!AT246+AT$304*Assumptions!$C$11</f>
        <v>62.624569872368951</v>
      </c>
      <c r="AU246" s="11">
        <f>'Final Prices IND without CO2 '!AU246+AU$304*Assumptions!$C$11</f>
        <v>63.634218158715584</v>
      </c>
      <c r="AV246" s="11">
        <f>'Final Prices IND without CO2 '!AV246+AV$304*Assumptions!$C$11</f>
        <v>65.206311230091103</v>
      </c>
      <c r="AW246" s="11">
        <f>'Final Prices IND without CO2 '!AW246+AW$304*Assumptions!$C$11</f>
        <v>66.31348692194787</v>
      </c>
      <c r="AX246" s="11">
        <f>'Final Prices IND without CO2 '!AX246+AX$304*Assumptions!$C$11</f>
        <v>67.181407503645474</v>
      </c>
      <c r="AY246" s="11">
        <f>'Final Prices IND without CO2 '!AY246+AY$304*Assumptions!$C$11</f>
        <v>68.529881945089528</v>
      </c>
      <c r="AZ246" s="11">
        <f>'Final Prices IND without CO2 '!AZ246+AZ$304*Assumptions!$C$11</f>
        <v>69.702988305788494</v>
      </c>
      <c r="BA246" s="11">
        <f>'Final Prices IND without CO2 '!BA246+BA$304*Assumptions!$C$11</f>
        <v>70.749739933673482</v>
      </c>
      <c r="BB246" s="11">
        <f>'Final Prices IND without CO2 '!BB246+BB$304*Assumptions!$C$11</f>
        <v>71.913726969707113</v>
      </c>
      <c r="BC246" s="11">
        <f>'Final Prices IND without CO2 '!BC246+BC$304*Assumptions!$C$11</f>
        <v>73.12089800779313</v>
      </c>
      <c r="BD246" s="11">
        <f>'Final Prices IND without CO2 '!BD246+BD$304*Assumptions!$C$11</f>
        <v>74.221278269208142</v>
      </c>
      <c r="BE246" s="11">
        <f>'Final Prices IND without CO2 '!BE246+BE$304*Assumptions!$C$11</f>
        <v>75.364047697521983</v>
      </c>
      <c r="BF246" s="11">
        <f>'Final Prices IND without CO2 '!BF246+BF$304*Assumptions!$C$11</f>
        <v>76.534788223740179</v>
      </c>
      <c r="BG246" s="11">
        <f>'Final Prices IND without CO2 '!BG246+BG$304*Assumptions!$C$11</f>
        <v>77.676529492932787</v>
      </c>
      <c r="BH246" s="11">
        <f>'Final Prices IND without CO2 '!BH246+BH$304*Assumptions!$C$11</f>
        <v>78.810940215682422</v>
      </c>
    </row>
    <row r="247" spans="1:60" x14ac:dyDescent="0.3">
      <c r="A247" s="9" t="s">
        <v>148</v>
      </c>
      <c r="B247" s="9" t="s">
        <v>119</v>
      </c>
      <c r="C247" s="9" t="s">
        <v>37</v>
      </c>
      <c r="D247" s="36" t="s">
        <v>82</v>
      </c>
      <c r="E247" s="36" t="s">
        <v>79</v>
      </c>
      <c r="F247" s="36" t="s">
        <v>90</v>
      </c>
      <c r="G247" s="36" t="s">
        <v>90</v>
      </c>
      <c r="H247" s="36" t="s">
        <v>80</v>
      </c>
      <c r="I247" s="9" t="s">
        <v>145</v>
      </c>
      <c r="J247" s="11">
        <f>'Final Prices IND without CO2 '!J247+J$304*Assumptions!$C$11</f>
        <v>37.406884416695618</v>
      </c>
      <c r="K247" s="11">
        <f>'Final Prices IND without CO2 '!K247+K$304*Assumptions!$C$11</f>
        <v>54.485601166087264</v>
      </c>
      <c r="L247" s="11">
        <f>'Final Prices IND without CO2 '!L247+L$304*Assumptions!$C$11</f>
        <v>44.096088896632644</v>
      </c>
      <c r="M247" s="11">
        <f>'Final Prices IND without CO2 '!M247+M$304*Assumptions!$C$11</f>
        <v>30.291854131564669</v>
      </c>
      <c r="N247" s="11">
        <f>'Final Prices IND without CO2 '!N247+N$304*Assumptions!$C$11</f>
        <v>26.583946843745203</v>
      </c>
      <c r="O247" s="11">
        <f>'Final Prices IND without CO2 '!O247+O$304*Assumptions!$C$11</f>
        <v>31.832092080597899</v>
      </c>
      <c r="P247" s="11">
        <f>'Final Prices IND without CO2 '!P247+P$304*Assumptions!$C$11</f>
        <v>45.521214973651475</v>
      </c>
      <c r="Q247" s="11">
        <f>'Final Prices IND without CO2 '!Q247+Q$304*Assumptions!$C$11</f>
        <v>41.520273874050801</v>
      </c>
      <c r="R247" s="11">
        <f>'Final Prices IND without CO2 '!R247+R$304*Assumptions!$C$11</f>
        <v>54.995939910721518</v>
      </c>
      <c r="S247" s="11">
        <f>'Final Prices IND without CO2 '!S247+S$304*Assumptions!$C$11</f>
        <v>50.44170659512821</v>
      </c>
      <c r="T247" s="11">
        <f>'Final Prices IND without CO2 '!T247+T$304*Assumptions!$C$11</f>
        <v>53.852933402358964</v>
      </c>
      <c r="U247" s="11">
        <f>'Final Prices IND without CO2 '!U247+U$304*Assumptions!$C$11</f>
        <v>59.47745634926568</v>
      </c>
      <c r="V247" s="11">
        <f>'Final Prices IND without CO2 '!V247+V$304*Assumptions!$C$11</f>
        <v>66.225785284336581</v>
      </c>
      <c r="W247" s="11">
        <f>'Final Prices IND without CO2 '!W247+W$304*Assumptions!$C$11</f>
        <v>55.787557597918912</v>
      </c>
      <c r="X247" s="11">
        <f>'Final Prices IND without CO2 '!X247+X$304*Assumptions!$C$11</f>
        <v>50.111220820283904</v>
      </c>
      <c r="Y247" s="11">
        <f>'Final Prices IND without CO2 '!Y247+Y$304*Assumptions!$C$11</f>
        <v>43.853644309706581</v>
      </c>
      <c r="Z247" s="11">
        <f>'Final Prices IND without CO2 '!Z247+Z$304*Assumptions!$C$11</f>
        <v>39.073213784385132</v>
      </c>
      <c r="AA247" s="11">
        <f>'Final Prices IND without CO2 '!AA247+AA$304*Assumptions!$C$11</f>
        <v>36.825806017114949</v>
      </c>
      <c r="AB247" s="11">
        <f>'Final Prices IND without CO2 '!AB247+AB$304*Assumptions!$C$11</f>
        <v>44.105889335391652</v>
      </c>
      <c r="AC247" s="11">
        <f>'Final Prices IND without CO2 '!AC247+AC$304*Assumptions!$C$11</f>
        <v>43.200297297119654</v>
      </c>
      <c r="AD247" s="11">
        <f>'Final Prices IND without CO2 '!AD247+AD$304*Assumptions!$C$11</f>
        <v>42.446070919953925</v>
      </c>
      <c r="AE247" s="11">
        <f>'Final Prices IND without CO2 '!AE247+AE$304*Assumptions!$C$11</f>
        <v>46.455949003178112</v>
      </c>
      <c r="AF247" s="11">
        <f>'Final Prices IND without CO2 '!AF247+AF$304*Assumptions!$C$11</f>
        <v>47.938517771918526</v>
      </c>
      <c r="AG247" s="11">
        <f>'Final Prices IND without CO2 '!AG247+AG$304*Assumptions!$C$11</f>
        <v>51.009001522618092</v>
      </c>
      <c r="AH247" s="11">
        <f>'Final Prices IND without CO2 '!AH247+AH$304*Assumptions!$C$11</f>
        <v>54.73811295408364</v>
      </c>
      <c r="AI247" s="11">
        <f>'Final Prices IND without CO2 '!AI247+AI$304*Assumptions!$C$11</f>
        <v>57.120097057532895</v>
      </c>
      <c r="AJ247" s="11">
        <f>'Final Prices IND without CO2 '!AJ247+AJ$304*Assumptions!$C$11</f>
        <v>58.894808047355596</v>
      </c>
      <c r="AK247" s="11">
        <f>'Final Prices IND without CO2 '!AK247+AK$304*Assumptions!$C$11</f>
        <v>60.614212656393704</v>
      </c>
      <c r="AL247" s="11">
        <f>'Final Prices IND without CO2 '!AL247+AL$304*Assumptions!$C$11</f>
        <v>62.189548136597665</v>
      </c>
      <c r="AM247" s="11">
        <f>'Final Prices IND without CO2 '!AM247+AM$304*Assumptions!$C$11</f>
        <v>63.411563081789538</v>
      </c>
      <c r="AN247" s="11">
        <f>'Final Prices IND without CO2 '!AN247+AN$304*Assumptions!$C$11</f>
        <v>64.578470018022401</v>
      </c>
      <c r="AO247" s="11">
        <f>'Final Prices IND without CO2 '!AO247+AO$304*Assumptions!$C$11</f>
        <v>65.797256882527947</v>
      </c>
      <c r="AP247" s="11">
        <f>'Final Prices IND without CO2 '!AP247+AP$304*Assumptions!$C$11</f>
        <v>66.602280285293617</v>
      </c>
      <c r="AQ247" s="11">
        <f>'Final Prices IND without CO2 '!AQ247+AQ$304*Assumptions!$C$11</f>
        <v>67.190984039228681</v>
      </c>
      <c r="AR247" s="11">
        <f>'Final Prices IND without CO2 '!AR247+AR$304*Assumptions!$C$11</f>
        <v>67.551223662246557</v>
      </c>
      <c r="AS247" s="11">
        <f>'Final Prices IND without CO2 '!AS247+AS$304*Assumptions!$C$11</f>
        <v>68.1264941487008</v>
      </c>
      <c r="AT247" s="11">
        <f>'Final Prices IND without CO2 '!AT247+AT$304*Assumptions!$C$11</f>
        <v>68.900787763066191</v>
      </c>
      <c r="AU247" s="11">
        <f>'Final Prices IND without CO2 '!AU247+AU$304*Assumptions!$C$11</f>
        <v>70.011622734622719</v>
      </c>
      <c r="AV247" s="11">
        <f>'Final Prices IND without CO2 '!AV247+AV$304*Assumptions!$C$11</f>
        <v>71.741270559356494</v>
      </c>
      <c r="AW247" s="11">
        <f>'Final Prices IND without CO2 '!AW247+AW$304*Assumptions!$C$11</f>
        <v>72.959407107304386</v>
      </c>
      <c r="AX247" s="11">
        <f>'Final Prices IND without CO2 '!AX247+AX$304*Assumptions!$C$11</f>
        <v>73.914310460997982</v>
      </c>
      <c r="AY247" s="11">
        <f>'Final Prices IND without CO2 '!AY247+AY$304*Assumptions!$C$11</f>
        <v>75.397928655632768</v>
      </c>
      <c r="AZ247" s="11">
        <f>'Final Prices IND without CO2 '!AZ247+AZ$304*Assumptions!$C$11</f>
        <v>76.688603426681311</v>
      </c>
      <c r="BA247" s="11">
        <f>'Final Prices IND without CO2 '!BA247+BA$304*Assumptions!$C$11</f>
        <v>77.840260226887949</v>
      </c>
      <c r="BB247" s="11">
        <f>'Final Prices IND without CO2 '!BB247+BB$304*Assumptions!$C$11</f>
        <v>79.120901736956057</v>
      </c>
      <c r="BC247" s="11">
        <f>'Final Prices IND without CO2 '!BC247+BC$304*Assumptions!$C$11</f>
        <v>80.449055138382846</v>
      </c>
      <c r="BD247" s="11">
        <f>'Final Prices IND without CO2 '!BD247+BD$304*Assumptions!$C$11</f>
        <v>81.659715219640475</v>
      </c>
      <c r="BE247" s="11">
        <f>'Final Prices IND without CO2 '!BE247+BE$304*Assumptions!$C$11</f>
        <v>82.917012698933831</v>
      </c>
      <c r="BF247" s="11">
        <f>'Final Prices IND without CO2 '!BF247+BF$304*Assumptions!$C$11</f>
        <v>84.205084532193268</v>
      </c>
      <c r="BG247" s="11">
        <f>'Final Prices IND without CO2 '!BG247+BG$304*Assumptions!$C$11</f>
        <v>85.461250810528782</v>
      </c>
      <c r="BH247" s="11">
        <f>'Final Prices IND without CO2 '!BH247+BH$304*Assumptions!$C$11</f>
        <v>86.709351876989331</v>
      </c>
    </row>
    <row r="248" spans="1:60" x14ac:dyDescent="0.3">
      <c r="A248" s="9" t="s">
        <v>148</v>
      </c>
      <c r="B248" s="9" t="s">
        <v>119</v>
      </c>
      <c r="C248" s="9" t="s">
        <v>39</v>
      </c>
      <c r="D248" s="36" t="s">
        <v>82</v>
      </c>
      <c r="E248" s="36" t="s">
        <v>79</v>
      </c>
      <c r="F248" s="36" t="s">
        <v>90</v>
      </c>
      <c r="G248" s="36" t="s">
        <v>90</v>
      </c>
      <c r="H248" s="36" t="s">
        <v>80</v>
      </c>
      <c r="I248" s="9" t="s">
        <v>145</v>
      </c>
      <c r="J248" s="11">
        <f>'Final Prices IND without CO2 '!J248+J$304*Assumptions!$C$11</f>
        <v>25.964552711412846</v>
      </c>
      <c r="K248" s="11">
        <f>'Final Prices IND without CO2 '!K248+K$304*Assumptions!$C$11</f>
        <v>25.88900424269524</v>
      </c>
      <c r="L248" s="11">
        <f>'Final Prices IND without CO2 '!L248+L$304*Assumptions!$C$11</f>
        <v>22.438753217002375</v>
      </c>
      <c r="M248" s="11">
        <f>'Final Prices IND without CO2 '!M248+M$304*Assumptions!$C$11</f>
        <v>22.390704776126004</v>
      </c>
      <c r="N248" s="11">
        <f>'Final Prices IND without CO2 '!N248+N$304*Assumptions!$C$11</f>
        <v>20.893209627449636</v>
      </c>
      <c r="O248" s="11">
        <f>'Final Prices IND without CO2 '!O248+O$304*Assumptions!$C$11</f>
        <v>23.826300785408066</v>
      </c>
      <c r="P248" s="11">
        <f>'Final Prices IND without CO2 '!P248+P$304*Assumptions!$C$11</f>
        <v>35.354802261487627</v>
      </c>
      <c r="Q248" s="11">
        <f>'Final Prices IND without CO2 '!Q248+Q$304*Assumptions!$C$11</f>
        <v>30.514860790031626</v>
      </c>
      <c r="R248" s="11">
        <f>'Final Prices IND without CO2 '!R248+R$304*Assumptions!$C$11</f>
        <v>39.521382696886128</v>
      </c>
      <c r="S248" s="11">
        <f>'Final Prices IND without CO2 '!S248+S$304*Assumptions!$C$11</f>
        <v>35.610672796251869</v>
      </c>
      <c r="T248" s="11">
        <f>'Final Prices IND without CO2 '!T248+T$304*Assumptions!$C$11</f>
        <v>33.461842239322756</v>
      </c>
      <c r="U248" s="11">
        <f>'Final Prices IND without CO2 '!U248+U$304*Assumptions!$C$11</f>
        <v>34.300992624195032</v>
      </c>
      <c r="V248" s="11">
        <f>'Final Prices IND without CO2 '!V248+V$304*Assumptions!$C$11</f>
        <v>40.488849804320225</v>
      </c>
      <c r="W248" s="11">
        <f>'Final Prices IND without CO2 '!W248+W$304*Assumptions!$C$11</f>
        <v>39.668566430157441</v>
      </c>
      <c r="X248" s="11">
        <f>'Final Prices IND without CO2 '!X248+X$304*Assumptions!$C$11</f>
        <v>38.918122891682579</v>
      </c>
      <c r="Y248" s="11">
        <f>'Final Prices IND without CO2 '!Y248+Y$304*Assumptions!$C$11</f>
        <v>35.454351342652927</v>
      </c>
      <c r="Z248" s="11">
        <f>'Final Prices IND without CO2 '!Z248+Z$304*Assumptions!$C$11</f>
        <v>28.138840250160214</v>
      </c>
      <c r="AA248" s="11">
        <f>'Final Prices IND without CO2 '!AA248+AA$304*Assumptions!$C$11</f>
        <v>27.66559139463007</v>
      </c>
      <c r="AB248" s="11">
        <f>'Final Prices IND without CO2 '!AB248+AB$304*Assumptions!$C$11</f>
        <v>33.029054935653257</v>
      </c>
      <c r="AC248" s="11">
        <f>'Final Prices IND without CO2 '!AC248+AC$304*Assumptions!$C$11</f>
        <v>32.354043441605398</v>
      </c>
      <c r="AD248" s="11">
        <f>'Final Prices IND without CO2 '!AD248+AD$304*Assumptions!$C$11</f>
        <v>31.792609652838586</v>
      </c>
      <c r="AE248" s="11">
        <f>'Final Prices IND without CO2 '!AE248+AE$304*Assumptions!$C$11</f>
        <v>34.716564485608323</v>
      </c>
      <c r="AF248" s="11">
        <f>'Final Prices IND without CO2 '!AF248+AF$304*Assumptions!$C$11</f>
        <v>35.764636561172935</v>
      </c>
      <c r="AG248" s="11">
        <f>'Final Prices IND without CO2 '!AG248+AG$304*Assumptions!$C$11</f>
        <v>37.994373844425439</v>
      </c>
      <c r="AH248" s="11">
        <f>'Final Prices IND without CO2 '!AH248+AH$304*Assumptions!$C$11</f>
        <v>40.71524937673874</v>
      </c>
      <c r="AI248" s="11">
        <f>'Final Prices IND without CO2 '!AI248+AI$304*Assumptions!$C$11</f>
        <v>42.43708937567245</v>
      </c>
      <c r="AJ248" s="11">
        <f>'Final Prices IND without CO2 '!AJ248+AJ$304*Assumptions!$C$11</f>
        <v>43.755601996812366</v>
      </c>
      <c r="AK248" s="11">
        <f>'Final Prices IND without CO2 '!AK248+AK$304*Assumptions!$C$11</f>
        <v>45.033025019977039</v>
      </c>
      <c r="AL248" s="11">
        <f>'Final Prices IND without CO2 '!AL248+AL$304*Assumptions!$C$11</f>
        <v>46.203412607077041</v>
      </c>
      <c r="AM248" s="11">
        <f>'Final Prices IND without CO2 '!AM248+AM$304*Assumptions!$C$11</f>
        <v>47.111302476299102</v>
      </c>
      <c r="AN248" s="11">
        <f>'Final Prices IND without CO2 '!AN248+AN$304*Assumptions!$C$11</f>
        <v>47.97825012689794</v>
      </c>
      <c r="AO248" s="11">
        <f>'Final Prices IND without CO2 '!AO248+AO$304*Assumptions!$C$11</f>
        <v>48.883741709778519</v>
      </c>
      <c r="AP248" s="11">
        <f>'Final Prices IND without CO2 '!AP248+AP$304*Assumptions!$C$11</f>
        <v>49.48182980578202</v>
      </c>
      <c r="AQ248" s="11">
        <f>'Final Prices IND without CO2 '!AQ248+AQ$304*Assumptions!$C$11</f>
        <v>49.919204304574855</v>
      </c>
      <c r="AR248" s="11">
        <f>'Final Prices IND without CO2 '!AR248+AR$304*Assumptions!$C$11</f>
        <v>50.186842524154038</v>
      </c>
      <c r="AS248" s="11">
        <f>'Final Prices IND without CO2 '!AS248+AS$304*Assumptions!$C$11</f>
        <v>50.614236844304727</v>
      </c>
      <c r="AT248" s="11">
        <f>'Final Prices IND without CO2 '!AT248+AT$304*Assumptions!$C$11</f>
        <v>51.189494398274576</v>
      </c>
      <c r="AU248" s="11">
        <f>'Final Prices IND without CO2 '!AU248+AU$304*Assumptions!$C$11</f>
        <v>52.014783664188911</v>
      </c>
      <c r="AV248" s="11">
        <f>'Final Prices IND without CO2 '!AV248+AV$304*Assumptions!$C$11</f>
        <v>53.299816833035479</v>
      </c>
      <c r="AW248" s="11">
        <f>'Final Prices IND without CO2 '!AW248+AW$304*Assumptions!$C$11</f>
        <v>54.204825266494019</v>
      </c>
      <c r="AX248" s="11">
        <f>'Final Prices IND without CO2 '!AX248+AX$304*Assumptions!$C$11</f>
        <v>54.914265919667422</v>
      </c>
      <c r="AY248" s="11">
        <f>'Final Prices IND without CO2 '!AY248+AY$304*Assumptions!$C$11</f>
        <v>56.016512609859319</v>
      </c>
      <c r="AZ248" s="11">
        <f>'Final Prices IND without CO2 '!AZ248+AZ$304*Assumptions!$C$11</f>
        <v>56.975412952040642</v>
      </c>
      <c r="BA248" s="11">
        <f>'Final Prices IND without CO2 '!BA248+BA$304*Assumptions!$C$11</f>
        <v>57.831030590632054</v>
      </c>
      <c r="BB248" s="11">
        <f>'Final Prices IND without CO2 '!BB248+BB$304*Assumptions!$C$11</f>
        <v>58.782476771933489</v>
      </c>
      <c r="BC248" s="11">
        <f>'Final Prices IND without CO2 '!BC248+BC$304*Assumptions!$C$11</f>
        <v>59.769221674418077</v>
      </c>
      <c r="BD248" s="11">
        <f>'Final Prices IND without CO2 '!BD248+BD$304*Assumptions!$C$11</f>
        <v>60.668675504479779</v>
      </c>
      <c r="BE248" s="11">
        <f>'Final Prices IND without CO2 '!BE248+BE$304*Assumptions!$C$11</f>
        <v>61.602778355300188</v>
      </c>
      <c r="BF248" s="11">
        <f>'Final Prices IND without CO2 '!BF248+BF$304*Assumptions!$C$11</f>
        <v>62.559744857917394</v>
      </c>
      <c r="BG248" s="11">
        <f>'Final Prices IND without CO2 '!BG248+BG$304*Assumptions!$C$11</f>
        <v>63.493007288664785</v>
      </c>
      <c r="BH248" s="11">
        <f>'Final Prices IND without CO2 '!BH248+BH$304*Assumptions!$C$11</f>
        <v>64.42027771073549</v>
      </c>
    </row>
    <row r="249" spans="1:60" x14ac:dyDescent="0.3">
      <c r="A249" s="9" t="s">
        <v>148</v>
      </c>
      <c r="B249" s="9" t="s">
        <v>119</v>
      </c>
      <c r="C249" s="9" t="s">
        <v>41</v>
      </c>
      <c r="D249" s="36" t="s">
        <v>82</v>
      </c>
      <c r="E249" s="36" t="s">
        <v>79</v>
      </c>
      <c r="F249" s="36" t="s">
        <v>90</v>
      </c>
      <c r="G249" s="36" t="s">
        <v>90</v>
      </c>
      <c r="H249" s="36" t="s">
        <v>80</v>
      </c>
      <c r="I249" s="9" t="s">
        <v>145</v>
      </c>
      <c r="J249" s="11">
        <f>'Final Prices IND without CO2 '!J249+J$304*Assumptions!$C$11</f>
        <v>26.940904384373965</v>
      </c>
      <c r="K249" s="11">
        <f>'Final Prices IND without CO2 '!K249+K$304*Assumptions!$C$11</f>
        <v>50.798715071151221</v>
      </c>
      <c r="L249" s="11">
        <f>'Final Prices IND without CO2 '!L249+L$304*Assumptions!$C$11</f>
        <v>41.683782251912071</v>
      </c>
      <c r="M249" s="11">
        <f>'Final Prices IND without CO2 '!M249+M$304*Assumptions!$C$11</f>
        <v>31.772084060596686</v>
      </c>
      <c r="N249" s="11">
        <f>'Final Prices IND without CO2 '!N249+N$304*Assumptions!$C$11</f>
        <v>33.956808494650268</v>
      </c>
      <c r="O249" s="11">
        <f>'Final Prices IND without CO2 '!O249+O$304*Assumptions!$C$11</f>
        <v>41.403809029910484</v>
      </c>
      <c r="P249" s="11">
        <f>'Final Prices IND without CO2 '!P249+P$304*Assumptions!$C$11</f>
        <v>57.750226080913997</v>
      </c>
      <c r="Q249" s="11">
        <f>'Final Prices IND without CO2 '!Q249+Q$304*Assumptions!$C$11</f>
        <v>52.926814393782799</v>
      </c>
      <c r="R249" s="11">
        <f>'Final Prices IND without CO2 '!R249+R$304*Assumptions!$C$11</f>
        <v>67.275485930655037</v>
      </c>
      <c r="S249" s="11">
        <f>'Final Prices IND without CO2 '!S249+S$304*Assumptions!$C$11</f>
        <v>57.702694525639984</v>
      </c>
      <c r="T249" s="11">
        <f>'Final Prices IND without CO2 '!T249+T$304*Assumptions!$C$11</f>
        <v>57.581432879125444</v>
      </c>
      <c r="U249" s="11">
        <f>'Final Prices IND without CO2 '!U249+U$304*Assumptions!$C$11</f>
        <v>61.631677727923268</v>
      </c>
      <c r="V249" s="11">
        <f>'Final Prices IND without CO2 '!V249+V$304*Assumptions!$C$11</f>
        <v>58.428621229970908</v>
      </c>
      <c r="W249" s="11">
        <f>'Final Prices IND without CO2 '!W249+W$304*Assumptions!$C$11</f>
        <v>58.087281352473795</v>
      </c>
      <c r="X249" s="11">
        <f>'Final Prices IND without CO2 '!X249+X$304*Assumptions!$C$11</f>
        <v>52.729676989216415</v>
      </c>
      <c r="Y249" s="11">
        <f>'Final Prices IND without CO2 '!Y249+Y$304*Assumptions!$C$11</f>
        <v>50.609248092778891</v>
      </c>
      <c r="Z249" s="11">
        <f>'Final Prices IND without CO2 '!Z249+Z$304*Assumptions!$C$11</f>
        <v>44.350793944384037</v>
      </c>
      <c r="AA249" s="11">
        <f>'Final Prices IND without CO2 '!AA249+AA$304*Assumptions!$C$11</f>
        <v>49.154053780420952</v>
      </c>
      <c r="AB249" s="11">
        <f>'Final Prices IND without CO2 '!AB249+AB$304*Assumptions!$C$11</f>
        <v>59.013614158551086</v>
      </c>
      <c r="AC249" s="11">
        <f>'Final Prices IND without CO2 '!AC249+AC$304*Assumptions!$C$11</f>
        <v>57.797695976651902</v>
      </c>
      <c r="AD249" s="11">
        <f>'Final Prices IND without CO2 '!AD249+AD$304*Assumptions!$C$11</f>
        <v>56.784000264468979</v>
      </c>
      <c r="AE249" s="11">
        <f>'Final Prices IND without CO2 '!AE249+AE$304*Assumptions!$C$11</f>
        <v>62.255364943288392</v>
      </c>
      <c r="AF249" s="11">
        <f>'Final Prices IND without CO2 '!AF249+AF$304*Assumptions!$C$11</f>
        <v>64.322699801751199</v>
      </c>
      <c r="AG249" s="11">
        <f>'Final Prices IND without CO2 '!AG249+AG$304*Assumptions!$C$11</f>
        <v>68.524699699612825</v>
      </c>
      <c r="AH249" s="11">
        <f>'Final Prices IND without CO2 '!AH249+AH$304*Assumptions!$C$11</f>
        <v>73.610742434641708</v>
      </c>
      <c r="AI249" s="11">
        <f>'Final Prices IND without CO2 '!AI249+AI$304*Assumptions!$C$11</f>
        <v>76.881179529135139</v>
      </c>
      <c r="AJ249" s="11">
        <f>'Final Prices IND without CO2 '!AJ249+AJ$304*Assumptions!$C$11</f>
        <v>79.26986374449038</v>
      </c>
      <c r="AK249" s="11">
        <f>'Final Prices IND without CO2 '!AK249+AK$304*Assumptions!$C$11</f>
        <v>81.584107963955475</v>
      </c>
      <c r="AL249" s="11">
        <f>'Final Prices IND without CO2 '!AL249+AL$304*Assumptions!$C$11</f>
        <v>83.70444136867971</v>
      </c>
      <c r="AM249" s="11">
        <f>'Final Prices IND without CO2 '!AM249+AM$304*Assumptions!$C$11</f>
        <v>85.349220618511055</v>
      </c>
      <c r="AN249" s="11">
        <f>'Final Prices IND without CO2 '!AN249+AN$304*Assumptions!$C$11</f>
        <v>86.919826872347599</v>
      </c>
      <c r="AO249" s="11">
        <f>'Final Prices IND without CO2 '!AO249+AO$304*Assumptions!$C$11</f>
        <v>88.560261265227297</v>
      </c>
      <c r="AP249" s="11">
        <f>'Final Prices IND without CO2 '!AP249+AP$304*Assumptions!$C$11</f>
        <v>89.643787938699944</v>
      </c>
      <c r="AQ249" s="11">
        <f>'Final Prices IND without CO2 '!AQ249+AQ$304*Assumptions!$C$11</f>
        <v>90.436157723194015</v>
      </c>
      <c r="AR249" s="11">
        <f>'Final Prices IND without CO2 '!AR249+AR$304*Assumptions!$C$11</f>
        <v>90.921024671211441</v>
      </c>
      <c r="AS249" s="11">
        <f>'Final Prices IND without CO2 '!AS249+AS$304*Assumptions!$C$11</f>
        <v>91.695313858821791</v>
      </c>
      <c r="AT249" s="11">
        <f>'Final Prices IND without CO2 '!AT249+AT$304*Assumptions!$C$11</f>
        <v>92.737479566529359</v>
      </c>
      <c r="AU249" s="11">
        <f>'Final Prices IND without CO2 '!AU249+AU$304*Assumptions!$C$11</f>
        <v>94.232615381677917</v>
      </c>
      <c r="AV249" s="11">
        <f>'Final Prices IND without CO2 '!AV249+AV$304*Assumptions!$C$11</f>
        <v>96.560646526330856</v>
      </c>
      <c r="AW249" s="11">
        <f>'Final Prices IND without CO2 '!AW249+AW$304*Assumptions!$C$11</f>
        <v>98.200205621257709</v>
      </c>
      <c r="AX249" s="11">
        <f>'Final Prices IND without CO2 '!AX249+AX$304*Assumptions!$C$11</f>
        <v>99.485464224623612</v>
      </c>
      <c r="AY249" s="11">
        <f>'Final Prices IND without CO2 '!AY249+AY$304*Assumptions!$C$11</f>
        <v>101.48235013081467</v>
      </c>
      <c r="AZ249" s="11">
        <f>'Final Prices IND without CO2 '!AZ249+AZ$304*Assumptions!$C$11</f>
        <v>103.21954253591093</v>
      </c>
      <c r="BA249" s="11">
        <f>'Final Prices IND without CO2 '!BA249+BA$304*Assumptions!$C$11</f>
        <v>104.76962276640279</v>
      </c>
      <c r="BB249" s="11">
        <f>'Final Prices IND without CO2 '!BB249+BB$304*Assumptions!$C$11</f>
        <v>106.49331083627521</v>
      </c>
      <c r="BC249" s="11">
        <f>'Final Prices IND without CO2 '!BC249+BC$304*Assumptions!$C$11</f>
        <v>108.28094785647318</v>
      </c>
      <c r="BD249" s="11">
        <f>'Final Prices IND without CO2 '!BD249+BD$304*Assumptions!$C$11</f>
        <v>109.91044395068002</v>
      </c>
      <c r="BE249" s="11">
        <f>'Final Prices IND without CO2 '!BE249+BE$304*Assumptions!$C$11</f>
        <v>111.60271196503118</v>
      </c>
      <c r="BF249" s="11">
        <f>'Final Prices IND without CO2 '!BF249+BF$304*Assumptions!$C$11</f>
        <v>113.33640092847099</v>
      </c>
      <c r="BG249" s="11">
        <f>'Final Prices IND without CO2 '!BG249+BG$304*Assumptions!$C$11</f>
        <v>115.0271463952713</v>
      </c>
      <c r="BH249" s="11">
        <f>'Final Prices IND without CO2 '!BH249+BH$304*Assumptions!$C$11</f>
        <v>116.70703643580146</v>
      </c>
    </row>
    <row r="250" spans="1:60" x14ac:dyDescent="0.3">
      <c r="A250" s="9" t="s">
        <v>148</v>
      </c>
      <c r="B250" s="9" t="s">
        <v>119</v>
      </c>
      <c r="C250" s="9" t="s">
        <v>43</v>
      </c>
      <c r="D250" s="36" t="s">
        <v>82</v>
      </c>
      <c r="E250" s="36" t="s">
        <v>79</v>
      </c>
      <c r="F250" s="36" t="s">
        <v>90</v>
      </c>
      <c r="G250" s="36" t="s">
        <v>90</v>
      </c>
      <c r="H250" s="36" t="s">
        <v>80</v>
      </c>
      <c r="I250" s="9" t="s">
        <v>145</v>
      </c>
      <c r="J250" s="11">
        <f>'Final Prices IND without CO2 '!J250+J$304*Assumptions!$C$11</f>
        <v>24.09701012269969</v>
      </c>
      <c r="K250" s="11">
        <f>'Final Prices IND without CO2 '!K250+K$304*Assumptions!$C$11</f>
        <v>44.688974371490929</v>
      </c>
      <c r="L250" s="11">
        <f>'Final Prices IND without CO2 '!L250+L$304*Assumptions!$C$11</f>
        <v>37.668986005017246</v>
      </c>
      <c r="M250" s="11">
        <f>'Final Prices IND without CO2 '!M250+M$304*Assumptions!$C$11</f>
        <v>26.350439960740541</v>
      </c>
      <c r="N250" s="11">
        <f>'Final Prices IND without CO2 '!N250+N$304*Assumptions!$C$11</f>
        <v>28.162359188969187</v>
      </c>
      <c r="O250" s="11">
        <f>'Final Prices IND without CO2 '!O250+O$304*Assumptions!$C$11</f>
        <v>34.338590503154236</v>
      </c>
      <c r="P250" s="11">
        <f>'Final Prices IND without CO2 '!P250+P$304*Assumptions!$C$11</f>
        <v>48.498993223734239</v>
      </c>
      <c r="Q250" s="11">
        <f>'Final Prices IND without CO2 '!Q250+Q$304*Assumptions!$C$11</f>
        <v>43.917956089877698</v>
      </c>
      <c r="R250" s="11">
        <f>'Final Prices IND without CO2 '!R250+R$304*Assumptions!$C$11</f>
        <v>56.567204504459795</v>
      </c>
      <c r="S250" s="11">
        <f>'Final Prices IND without CO2 '!S250+S$304*Assumptions!$C$11</f>
        <v>48.31375822555205</v>
      </c>
      <c r="T250" s="11">
        <f>'Final Prices IND without CO2 '!T250+T$304*Assumptions!$C$11</f>
        <v>48.254808316968251</v>
      </c>
      <c r="U250" s="11">
        <f>'Final Prices IND without CO2 '!U250+U$304*Assumptions!$C$11</f>
        <v>51.567096514388055</v>
      </c>
      <c r="V250" s="11">
        <f>'Final Prices IND without CO2 '!V250+V$304*Assumptions!$C$11</f>
        <v>48.714881933219694</v>
      </c>
      <c r="W250" s="11">
        <f>'Final Prices IND without CO2 '!W250+W$304*Assumptions!$C$11</f>
        <v>48.330759881382292</v>
      </c>
      <c r="X250" s="11">
        <f>'Final Prices IND without CO2 '!X250+X$304*Assumptions!$C$11</f>
        <v>43.939743419880656</v>
      </c>
      <c r="Y250" s="11">
        <f>'Final Prices IND without CO2 '!Y250+Y$304*Assumptions!$C$11</f>
        <v>42.240676212304592</v>
      </c>
      <c r="Z250" s="11">
        <f>'Final Prices IND without CO2 '!Z250+Z$304*Assumptions!$C$11</f>
        <v>36.963802252280402</v>
      </c>
      <c r="AA250" s="11">
        <f>'Final Prices IND without CO2 '!AA250+AA$304*Assumptions!$C$11</f>
        <v>40.969481973693661</v>
      </c>
      <c r="AB250" s="11">
        <f>'Final Prices IND without CO2 '!AB250+AB$304*Assumptions!$C$11</f>
        <v>49.116559310802018</v>
      </c>
      <c r="AC250" s="11">
        <f>'Final Prices IND without CO2 '!AC250+AC$304*Assumptions!$C$11</f>
        <v>48.106662832455974</v>
      </c>
      <c r="AD250" s="11">
        <f>'Final Prices IND without CO2 '!AD250+AD$304*Assumptions!$C$11</f>
        <v>47.265225615143088</v>
      </c>
      <c r="AE250" s="11">
        <f>'Final Prices IND without CO2 '!AE250+AE$304*Assumptions!$C$11</f>
        <v>51.766327348580965</v>
      </c>
      <c r="AF250" s="11">
        <f>'Final Prices IND without CO2 '!AF250+AF$304*Assumptions!$C$11</f>
        <v>53.445443204363002</v>
      </c>
      <c r="AG250" s="11">
        <f>'Final Prices IND without CO2 '!AG250+AG$304*Assumptions!$C$11</f>
        <v>56.896243472340181</v>
      </c>
      <c r="AH250" s="11">
        <f>'Final Prices IND without CO2 '!AH250+AH$304*Assumptions!$C$11</f>
        <v>61.081436232252081</v>
      </c>
      <c r="AI250" s="11">
        <f>'Final Prices IND without CO2 '!AI250+AI$304*Assumptions!$C$11</f>
        <v>63.76204033168306</v>
      </c>
      <c r="AJ250" s="11">
        <f>'Final Prices IND without CO2 '!AJ250+AJ$304*Assumptions!$C$11</f>
        <v>65.74311528672348</v>
      </c>
      <c r="AK250" s="11">
        <f>'Final Prices IND without CO2 '!AK250+AK$304*Assumptions!$C$11</f>
        <v>67.662452817217243</v>
      </c>
      <c r="AL250" s="11">
        <f>'Final Prices IND without CO2 '!AL250+AL$304*Assumptions!$C$11</f>
        <v>69.420968814196812</v>
      </c>
      <c r="AM250" s="11">
        <f>'Final Prices IND without CO2 '!AM250+AM$304*Assumptions!$C$11</f>
        <v>70.785080050610901</v>
      </c>
      <c r="AN250" s="11">
        <f>'Final Prices IND without CO2 '!AN250+AN$304*Assumptions!$C$11</f>
        <v>72.08767530104366</v>
      </c>
      <c r="AO250" s="11">
        <f>'Final Prices IND without CO2 '!AO250+AO$304*Assumptions!$C$11</f>
        <v>73.448183094510014</v>
      </c>
      <c r="AP250" s="11">
        <f>'Final Prices IND without CO2 '!AP250+AP$304*Assumptions!$C$11</f>
        <v>74.346814877705228</v>
      </c>
      <c r="AQ250" s="11">
        <f>'Final Prices IND without CO2 '!AQ250+AQ$304*Assumptions!$C$11</f>
        <v>75.003973293665425</v>
      </c>
      <c r="AR250" s="11">
        <f>'Final Prices IND without CO2 '!AR250+AR$304*Assumptions!$C$11</f>
        <v>75.406101696017416</v>
      </c>
      <c r="AS250" s="11">
        <f>'Final Prices IND without CO2 '!AS250+AS$304*Assumptions!$C$11</f>
        <v>76.048264819829626</v>
      </c>
      <c r="AT250" s="11">
        <f>'Final Prices IND without CO2 '!AT250+AT$304*Assumptions!$C$11</f>
        <v>76.912593544936712</v>
      </c>
      <c r="AU250" s="11">
        <f>'Final Prices IND without CO2 '!AU250+AU$304*Assumptions!$C$11</f>
        <v>78.152596764589688</v>
      </c>
      <c r="AV250" s="11">
        <f>'Final Prices IND without CO2 '!AV250+AV$304*Assumptions!$C$11</f>
        <v>80.083368595197754</v>
      </c>
      <c r="AW250" s="11">
        <f>'Final Prices IND without CO2 '!AW250+AW$304*Assumptions!$C$11</f>
        <v>81.443150453087767</v>
      </c>
      <c r="AX250" s="11">
        <f>'Final Prices IND without CO2 '!AX250+AX$304*Assumptions!$C$11</f>
        <v>82.509090276154666</v>
      </c>
      <c r="AY250" s="11">
        <f>'Final Prices IND without CO2 '!AY250+AY$304*Assumptions!$C$11</f>
        <v>84.16522407207367</v>
      </c>
      <c r="AZ250" s="11">
        <f>'Final Prices IND without CO2 '!AZ250+AZ$304*Assumptions!$C$11</f>
        <v>85.605978920998041</v>
      </c>
      <c r="BA250" s="11">
        <f>'Final Prices IND without CO2 '!BA250+BA$304*Assumptions!$C$11</f>
        <v>86.89155074467817</v>
      </c>
      <c r="BB250" s="11">
        <f>'Final Prices IND without CO2 '!BB250+BB$304*Assumptions!$C$11</f>
        <v>88.321105661805632</v>
      </c>
      <c r="BC250" s="11">
        <f>'Final Prices IND without CO2 '!BC250+BC$304*Assumptions!$C$11</f>
        <v>89.803697168313647</v>
      </c>
      <c r="BD250" s="11">
        <f>'Final Prices IND without CO2 '!BD250+BD$304*Assumptions!$C$11</f>
        <v>91.155133193559777</v>
      </c>
      <c r="BE250" s="11">
        <f>'Final Prices IND without CO2 '!BE250+BE$304*Assumptions!$C$11</f>
        <v>92.558629628499148</v>
      </c>
      <c r="BF250" s="11">
        <f>'Final Prices IND without CO2 '!BF250+BF$304*Assumptions!$C$11</f>
        <v>93.996478869190469</v>
      </c>
      <c r="BG250" s="11">
        <f>'Final Prices IND without CO2 '!BG250+BG$304*Assumptions!$C$11</f>
        <v>95.398712566760423</v>
      </c>
      <c r="BH250" s="11">
        <f>'Final Prices IND without CO2 '!BH250+BH$304*Assumptions!$C$11</f>
        <v>96.791943227021875</v>
      </c>
    </row>
    <row r="251" spans="1:60" x14ac:dyDescent="0.3">
      <c r="A251" s="9" t="s">
        <v>148</v>
      </c>
      <c r="B251" s="9" t="s">
        <v>119</v>
      </c>
      <c r="C251" s="9" t="s">
        <v>45</v>
      </c>
      <c r="D251" s="36" t="s">
        <v>82</v>
      </c>
      <c r="E251" s="36" t="s">
        <v>79</v>
      </c>
      <c r="F251" s="36" t="s">
        <v>90</v>
      </c>
      <c r="G251" s="36" t="s">
        <v>90</v>
      </c>
      <c r="H251" s="36" t="s">
        <v>80</v>
      </c>
      <c r="I251" s="9" t="s">
        <v>145</v>
      </c>
      <c r="J251" s="11">
        <f>'Final Prices IND without CO2 '!J251+J$304*Assumptions!$C$11</f>
        <v>36.565992925447183</v>
      </c>
      <c r="K251" s="11">
        <f>'Final Prices IND without CO2 '!K251+K$304*Assumptions!$C$11</f>
        <v>48.120023247475729</v>
      </c>
      <c r="L251" s="11">
        <f>'Final Prices IND without CO2 '!L251+L$304*Assumptions!$C$11</f>
        <v>41.560071524947212</v>
      </c>
      <c r="M251" s="11">
        <f>'Final Prices IND without CO2 '!M251+M$304*Assumptions!$C$11</f>
        <v>40.925959931041753</v>
      </c>
      <c r="N251" s="11">
        <f>'Final Prices IND without CO2 '!N251+N$304*Assumptions!$C$11</f>
        <v>41.269110549064457</v>
      </c>
      <c r="O251" s="11">
        <f>'Final Prices IND without CO2 '!O251+O$304*Assumptions!$C$11</f>
        <v>46.727590287304544</v>
      </c>
      <c r="P251" s="11">
        <f>'Final Prices IND without CO2 '!P251+P$304*Assumptions!$C$11</f>
        <v>59.859761008727354</v>
      </c>
      <c r="Q251" s="11">
        <f>'Final Prices IND without CO2 '!Q251+Q$304*Assumptions!$C$11</f>
        <v>63.445264234080419</v>
      </c>
      <c r="R251" s="11">
        <f>'Final Prices IND without CO2 '!R251+R$304*Assumptions!$C$11</f>
        <v>76.677982715015261</v>
      </c>
      <c r="S251" s="11">
        <f>'Final Prices IND without CO2 '!S251+S$304*Assumptions!$C$11</f>
        <v>71.349931360351718</v>
      </c>
      <c r="T251" s="11">
        <f>'Final Prices IND without CO2 '!T251+T$304*Assumptions!$C$11</f>
        <v>64.457446685407078</v>
      </c>
      <c r="U251" s="11">
        <f>'Final Prices IND without CO2 '!U251+U$304*Assumptions!$C$11</f>
        <v>69.187084931356083</v>
      </c>
      <c r="V251" s="11">
        <f>'Final Prices IND without CO2 '!V251+V$304*Assumptions!$C$11</f>
        <v>71.524658047872521</v>
      </c>
      <c r="W251" s="11">
        <f>'Final Prices IND without CO2 '!W251+W$304*Assumptions!$C$11</f>
        <v>70.816309680379646</v>
      </c>
      <c r="X251" s="11">
        <f>'Final Prices IND without CO2 '!X251+X$304*Assumptions!$C$11</f>
        <v>71.47947788824213</v>
      </c>
      <c r="Y251" s="11">
        <f>'Final Prices IND without CO2 '!Y251+Y$304*Assumptions!$C$11</f>
        <v>68.401214529567525</v>
      </c>
      <c r="Z251" s="11">
        <f>'Final Prices IND without CO2 '!Z251+Z$304*Assumptions!$C$11</f>
        <v>65.691533474136278</v>
      </c>
      <c r="AA251" s="11">
        <f>'Final Prices IND without CO2 '!AA251+AA$304*Assumptions!$C$11</f>
        <v>64.245540080783698</v>
      </c>
      <c r="AB251" s="11">
        <f>'Final Prices IND without CO2 '!AB251+AB$304*Assumptions!$C$11</f>
        <v>77.262738385914659</v>
      </c>
      <c r="AC251" s="11">
        <f>'Final Prices IND without CO2 '!AC251+AC$304*Assumptions!$C$11</f>
        <v>75.666937934036</v>
      </c>
      <c r="AD251" s="11">
        <f>'Final Prices IND without CO2 '!AD251+AD$304*Assumptions!$C$11</f>
        <v>74.335615744031031</v>
      </c>
      <c r="AE251" s="11">
        <f>'Final Prices IND without CO2 '!AE251+AE$304*Assumptions!$C$11</f>
        <v>81.596042855651078</v>
      </c>
      <c r="AF251" s="11">
        <f>'Final Prices IND without CO2 '!AF251+AF$304*Assumptions!$C$11</f>
        <v>84.379212567646675</v>
      </c>
      <c r="AG251" s="11">
        <f>'Final Prices IND without CO2 '!AG251+AG$304*Assumptions!$C$11</f>
        <v>89.966345272812973</v>
      </c>
      <c r="AH251" s="11">
        <f>'Final Prices IND without CO2 '!AH251+AH$304*Assumptions!$C$11</f>
        <v>96.713460251961664</v>
      </c>
      <c r="AI251" s="11">
        <f>'Final Prices IND without CO2 '!AI251+AI$304*Assumptions!$C$11</f>
        <v>101.07148711592482</v>
      </c>
      <c r="AJ251" s="11">
        <f>'Final Prices IND without CO2 '!AJ251+AJ$304*Assumptions!$C$11</f>
        <v>104.21175977270423</v>
      </c>
      <c r="AK251" s="11">
        <f>'Final Prices IND without CO2 '!AK251+AK$304*Assumptions!$C$11</f>
        <v>107.25417023314895</v>
      </c>
      <c r="AL251" s="11">
        <f>'Final Prices IND without CO2 '!AL251+AL$304*Assumptions!$C$11</f>
        <v>110.04165673777311</v>
      </c>
      <c r="AM251" s="11">
        <f>'Final Prices IND without CO2 '!AM251+AM$304*Assumptions!$C$11</f>
        <v>112.20395817196054</v>
      </c>
      <c r="AN251" s="11">
        <f>'Final Prices IND without CO2 '!AN251+AN$304*Assumptions!$C$11</f>
        <v>114.26874841999093</v>
      </c>
      <c r="AO251" s="11">
        <f>'Final Prices IND without CO2 '!AO251+AO$304*Assumptions!$C$11</f>
        <v>116.42533790808049</v>
      </c>
      <c r="AP251" s="11">
        <f>'Final Prices IND without CO2 '!AP251+AP$304*Assumptions!$C$11</f>
        <v>117.84979123838028</v>
      </c>
      <c r="AQ251" s="11">
        <f>'Final Prices IND without CO2 '!AQ251+AQ$304*Assumptions!$C$11</f>
        <v>118.89147651109636</v>
      </c>
      <c r="AR251" s="11">
        <f>'Final Prices IND without CO2 '!AR251+AR$304*Assumptions!$C$11</f>
        <v>119.52890460194543</v>
      </c>
      <c r="AS251" s="11">
        <f>'Final Prices IND without CO2 '!AS251+AS$304*Assumptions!$C$11</f>
        <v>120.54682030158557</v>
      </c>
      <c r="AT251" s="11">
        <f>'Final Prices IND without CO2 '!AT251+AT$304*Assumptions!$C$11</f>
        <v>121.91689862952416</v>
      </c>
      <c r="AU251" s="11">
        <f>'Final Prices IND without CO2 '!AU251+AU$304*Assumptions!$C$11</f>
        <v>123.88247201436118</v>
      </c>
      <c r="AV251" s="11">
        <f>'Final Prices IND without CO2 '!AV251+AV$304*Assumptions!$C$11</f>
        <v>126.9430073922438</v>
      </c>
      <c r="AW251" s="11">
        <f>'Final Prices IND without CO2 '!AW251+AW$304*Assumptions!$C$11</f>
        <v>129.09844617392764</v>
      </c>
      <c r="AX251" s="11">
        <f>'Final Prices IND without CO2 '!AX251+AX$304*Assumptions!$C$11</f>
        <v>130.78810545291282</v>
      </c>
      <c r="AY251" s="11">
        <f>'Final Prices IND without CO2 '!AY251+AY$304*Assumptions!$C$11</f>
        <v>133.41330227449725</v>
      </c>
      <c r="AZ251" s="11">
        <f>'Final Prices IND without CO2 '!AZ251+AZ$304*Assumptions!$C$11</f>
        <v>135.69709423587119</v>
      </c>
      <c r="BA251" s="11">
        <f>'Final Prices IND without CO2 '!BA251+BA$304*Assumptions!$C$11</f>
        <v>137.73490004223822</v>
      </c>
      <c r="BB251" s="11">
        <f>'Final Prices IND without CO2 '!BB251+BB$304*Assumptions!$C$11</f>
        <v>140.00093859176286</v>
      </c>
      <c r="BC251" s="11">
        <f>'Final Prices IND without CO2 '!BC251+BC$304*Assumptions!$C$11</f>
        <v>142.3510473330889</v>
      </c>
      <c r="BD251" s="11">
        <f>'Final Prices IND without CO2 '!BD251+BD$304*Assumptions!$C$11</f>
        <v>144.49325683741336</v>
      </c>
      <c r="BE251" s="11">
        <f>'Final Prices IND without CO2 '!BE251+BE$304*Assumptions!$C$11</f>
        <v>146.7179891562555</v>
      </c>
      <c r="BF251" s="11">
        <f>'Final Prices IND without CO2 '!BF251+BF$304*Assumptions!$C$11</f>
        <v>148.99717533425701</v>
      </c>
      <c r="BG251" s="11">
        <f>'Final Prices IND without CO2 '!BG251+BG$304*Assumptions!$C$11</f>
        <v>151.21990604300208</v>
      </c>
      <c r="BH251" s="11">
        <f>'Final Prices IND without CO2 '!BH251+BH$304*Assumptions!$C$11</f>
        <v>153.42836571580483</v>
      </c>
    </row>
    <row r="252" spans="1:60" x14ac:dyDescent="0.3">
      <c r="A252" s="9" t="s">
        <v>148</v>
      </c>
      <c r="B252" s="9" t="s">
        <v>119</v>
      </c>
      <c r="C252" s="9" t="s">
        <v>47</v>
      </c>
      <c r="D252" s="36" t="s">
        <v>82</v>
      </c>
      <c r="E252" s="36" t="s">
        <v>79</v>
      </c>
      <c r="F252" s="36" t="s">
        <v>90</v>
      </c>
      <c r="G252" s="36" t="s">
        <v>90</v>
      </c>
      <c r="H252" s="36" t="s">
        <v>80</v>
      </c>
      <c r="I252" s="9" t="s">
        <v>145</v>
      </c>
      <c r="J252" s="11">
        <f>'Final Prices IND without CO2 '!J252+J$304*Assumptions!$C$11</f>
        <v>12.706851450948877</v>
      </c>
      <c r="K252" s="11">
        <f>'Final Prices IND without CO2 '!K252+K$304*Assumptions!$C$11</f>
        <v>17.678937032321809</v>
      </c>
      <c r="L252" s="11">
        <f>'Final Prices IND without CO2 '!L252+L$304*Assumptions!$C$11</f>
        <v>17.498142516269127</v>
      </c>
      <c r="M252" s="11">
        <f>'Final Prices IND without CO2 '!M252+M$304*Assumptions!$C$11</f>
        <v>17.81624455751572</v>
      </c>
      <c r="N252" s="11">
        <f>'Final Prices IND without CO2 '!N252+N$304*Assumptions!$C$11</f>
        <v>19.296509507277239</v>
      </c>
      <c r="O252" s="11">
        <f>'Final Prices IND without CO2 '!O252+O$304*Assumptions!$C$11</f>
        <v>28.095870532976285</v>
      </c>
      <c r="P252" s="11">
        <f>'Final Prices IND without CO2 '!P252+P$304*Assumptions!$C$11</f>
        <v>38.349757538110865</v>
      </c>
      <c r="Q252" s="11">
        <f>'Final Prices IND without CO2 '!Q252+Q$304*Assumptions!$C$11</f>
        <v>27.301551264965099</v>
      </c>
      <c r="R252" s="11">
        <f>'Final Prices IND without CO2 '!R252+R$304*Assumptions!$C$11</f>
        <v>42.898659277479759</v>
      </c>
      <c r="S252" s="11">
        <f>'Final Prices IND without CO2 '!S252+S$304*Assumptions!$C$11</f>
        <v>37.605269689840554</v>
      </c>
      <c r="T252" s="11">
        <f>'Final Prices IND without CO2 '!T252+T$304*Assumptions!$C$11</f>
        <v>34.717055226123783</v>
      </c>
      <c r="U252" s="11">
        <f>'Final Prices IND without CO2 '!U252+U$304*Assumptions!$C$11</f>
        <v>39.49248307589631</v>
      </c>
      <c r="V252" s="11">
        <f>'Final Prices IND without CO2 '!V252+V$304*Assumptions!$C$11</f>
        <v>40.730352754964159</v>
      </c>
      <c r="W252" s="11">
        <f>'Final Prices IND without CO2 '!W252+W$304*Assumptions!$C$11</f>
        <v>43.147919682066238</v>
      </c>
      <c r="X252" s="11">
        <f>'Final Prices IND without CO2 '!X252+X$304*Assumptions!$C$11</f>
        <v>39.019008858194681</v>
      </c>
      <c r="Y252" s="11">
        <f>'Final Prices IND without CO2 '!Y252+Y$304*Assumptions!$C$11</f>
        <v>35.379468267795858</v>
      </c>
      <c r="Z252" s="11">
        <f>'Final Prices IND without CO2 '!Z252+Z$304*Assumptions!$C$11</f>
        <v>29.54219967793593</v>
      </c>
      <c r="AA252" s="11">
        <f>'Final Prices IND without CO2 '!AA252+AA$304*Assumptions!$C$11</f>
        <v>30.598087200186974</v>
      </c>
      <c r="AB252" s="11">
        <f>'Final Prices IND without CO2 '!AB252+AB$304*Assumptions!$C$11</f>
        <v>36.575125825340521</v>
      </c>
      <c r="AC252" s="11">
        <f>'Final Prices IND without CO2 '!AC252+AC$304*Assumptions!$C$11</f>
        <v>35.826297667966834</v>
      </c>
      <c r="AD252" s="11">
        <f>'Final Prices IND without CO2 '!AD252+AD$304*Assumptions!$C$11</f>
        <v>35.20314442391188</v>
      </c>
      <c r="AE252" s="11">
        <f>'Final Prices IND without CO2 '!AE252+AE$304*Assumptions!$C$11</f>
        <v>38.474740169952113</v>
      </c>
      <c r="AF252" s="11">
        <f>'Final Prices IND without CO2 '!AF252+AF$304*Assumptions!$C$11</f>
        <v>39.661909393648905</v>
      </c>
      <c r="AG252" s="11">
        <f>'Final Prices IND without CO2 '!AG252+AG$304*Assumptions!$C$11</f>
        <v>42.160798175085027</v>
      </c>
      <c r="AH252" s="11">
        <f>'Final Prices IND without CO2 '!AH252+AH$304*Assumptions!$C$11</f>
        <v>45.204444261050895</v>
      </c>
      <c r="AI252" s="11">
        <f>'Final Prices IND without CO2 '!AI252+AI$304*Assumptions!$C$11</f>
        <v>47.137618808064197</v>
      </c>
      <c r="AJ252" s="11">
        <f>'Final Prices IND without CO2 '!AJ252+AJ$304*Assumptions!$C$11</f>
        <v>48.602176020711873</v>
      </c>
      <c r="AK252" s="11">
        <f>'Final Prices IND without CO2 '!AK252+AK$304*Assumptions!$C$11</f>
        <v>50.021092360367817</v>
      </c>
      <c r="AL252" s="11">
        <f>'Final Prices IND without CO2 '!AL252+AL$304*Assumptions!$C$11</f>
        <v>51.321117521142298</v>
      </c>
      <c r="AM252" s="11">
        <f>'Final Prices IND without CO2 '!AM252+AM$304*Assumptions!$C$11</f>
        <v>52.329569495693271</v>
      </c>
      <c r="AN252" s="11">
        <f>'Final Prices IND without CO2 '!AN252+AN$304*Assumptions!$C$11</f>
        <v>53.292544301027156</v>
      </c>
      <c r="AO252" s="11">
        <f>'Final Prices IND without CO2 '!AO252+AO$304*Assumptions!$C$11</f>
        <v>54.298332343884866</v>
      </c>
      <c r="AP252" s="11">
        <f>'Final Prices IND without CO2 '!AP252+AP$304*Assumptions!$C$11</f>
        <v>54.96266745964838</v>
      </c>
      <c r="AQ252" s="11">
        <f>'Final Prices IND without CO2 '!AQ252+AQ$304*Assumptions!$C$11</f>
        <v>55.448487592550421</v>
      </c>
      <c r="AR252" s="11">
        <f>'Final Prices IND without CO2 '!AR252+AR$304*Assumptions!$C$11</f>
        <v>55.745770666356712</v>
      </c>
      <c r="AS252" s="11">
        <f>'Final Prices IND without CO2 '!AS252+AS$304*Assumptions!$C$11</f>
        <v>56.220505169603385</v>
      </c>
      <c r="AT252" s="11">
        <f>'Final Prices IND without CO2 '!AT252+AT$304*Assumptions!$C$11</f>
        <v>56.859480926292171</v>
      </c>
      <c r="AU252" s="11">
        <f>'Final Prices IND without CO2 '!AU252+AU$304*Assumptions!$C$11</f>
        <v>57.776183070463219</v>
      </c>
      <c r="AV252" s="11">
        <f>'Final Prices IND without CO2 '!AV252+AV$304*Assumptions!$C$11</f>
        <v>59.203552490938428</v>
      </c>
      <c r="AW252" s="11">
        <f>'Final Prices IND without CO2 '!AW252+AW$304*Assumptions!$C$11</f>
        <v>60.208803868496553</v>
      </c>
      <c r="AX252" s="11">
        <f>'Final Prices IND without CO2 '!AX252+AX$304*Assumptions!$C$11</f>
        <v>60.996825468663189</v>
      </c>
      <c r="AY252" s="11">
        <f>'Final Prices IND without CO2 '!AY252+AY$304*Assumptions!$C$11</f>
        <v>62.221162129803361</v>
      </c>
      <c r="AZ252" s="11">
        <f>'Final Prices IND without CO2 '!AZ252+AZ$304*Assumptions!$C$11</f>
        <v>63.286274734594372</v>
      </c>
      <c r="BA252" s="11">
        <f>'Final Prices IND without CO2 '!BA252+BA$304*Assumptions!$C$11</f>
        <v>64.236664563084787</v>
      </c>
      <c r="BB252" s="11">
        <f>'Final Prices IND without CO2 '!BB252+BB$304*Assumptions!$C$11</f>
        <v>65.293497349460722</v>
      </c>
      <c r="BC252" s="11">
        <f>'Final Prices IND without CO2 '!BC252+BC$304*Assumptions!$C$11</f>
        <v>66.389538707584506</v>
      </c>
      <c r="BD252" s="11">
        <f>'Final Prices IND without CO2 '!BD252+BD$304*Assumptions!$C$11</f>
        <v>67.388620228033687</v>
      </c>
      <c r="BE252" s="11">
        <f>'Final Prices IND without CO2 '!BE252+BE$304*Assumptions!$C$11</f>
        <v>68.426188655964779</v>
      </c>
      <c r="BF252" s="11">
        <f>'Final Prices IND without CO2 '!BF252+BF$304*Assumptions!$C$11</f>
        <v>69.489153220125445</v>
      </c>
      <c r="BG252" s="11">
        <f>'Final Prices IND without CO2 '!BG252+BG$304*Assumptions!$C$11</f>
        <v>70.525788139146698</v>
      </c>
      <c r="BH252" s="11">
        <f>'Final Prices IND without CO2 '!BH252+BH$304*Assumptions!$C$11</f>
        <v>71.555767346735593</v>
      </c>
    </row>
    <row r="253" spans="1:60" x14ac:dyDescent="0.3">
      <c r="A253" s="9" t="s">
        <v>148</v>
      </c>
      <c r="B253" s="9" t="s">
        <v>119</v>
      </c>
      <c r="C253" s="9" t="s">
        <v>49</v>
      </c>
      <c r="D253" s="36" t="s">
        <v>82</v>
      </c>
      <c r="E253" s="36" t="s">
        <v>79</v>
      </c>
      <c r="F253" s="36" t="s">
        <v>90</v>
      </c>
      <c r="G253" s="36" t="s">
        <v>90</v>
      </c>
      <c r="H253" s="36" t="s">
        <v>80</v>
      </c>
      <c r="I253" s="9" t="s">
        <v>145</v>
      </c>
      <c r="J253" s="11">
        <f>'Final Prices IND without CO2 '!J253+J$304*Assumptions!$C$11</f>
        <v>32.512378506351389</v>
      </c>
      <c r="K253" s="11">
        <f>'Final Prices IND without CO2 '!K253+K$304*Assumptions!$C$11</f>
        <v>40.80914828778873</v>
      </c>
      <c r="L253" s="11">
        <f>'Final Prices IND without CO2 '!L253+L$304*Assumptions!$C$11</f>
        <v>30.760869251416594</v>
      </c>
      <c r="M253" s="11">
        <f>'Final Prices IND without CO2 '!M253+M$304*Assumptions!$C$11</f>
        <v>31.806798358715273</v>
      </c>
      <c r="N253" s="11">
        <f>'Final Prices IND without CO2 '!N253+N$304*Assumptions!$C$11</f>
        <v>30.464550103920075</v>
      </c>
      <c r="O253" s="11">
        <f>'Final Prices IND without CO2 '!O253+O$304*Assumptions!$C$11</f>
        <v>39.096477021871351</v>
      </c>
      <c r="P253" s="11">
        <f>'Final Prices IND without CO2 '!P253+P$304*Assumptions!$C$11</f>
        <v>42.93703534371879</v>
      </c>
      <c r="Q253" s="11">
        <f>'Final Prices IND without CO2 '!Q253+Q$304*Assumptions!$C$11</f>
        <v>36.322821143151856</v>
      </c>
      <c r="R253" s="11">
        <f>'Final Prices IND without CO2 '!R253+R$304*Assumptions!$C$11</f>
        <v>45.485185296289067</v>
      </c>
      <c r="S253" s="11">
        <f>'Final Prices IND without CO2 '!S253+S$304*Assumptions!$C$11</f>
        <v>35.781591466585063</v>
      </c>
      <c r="T253" s="11">
        <f>'Final Prices IND without CO2 '!T253+T$304*Assumptions!$C$11</f>
        <v>46.132298397136964</v>
      </c>
      <c r="U253" s="11">
        <f>'Final Prices IND without CO2 '!U253+U$304*Assumptions!$C$11</f>
        <v>52.325864422534934</v>
      </c>
      <c r="V253" s="11">
        <f>'Final Prices IND without CO2 '!V253+V$304*Assumptions!$C$11</f>
        <v>49.315176791735603</v>
      </c>
      <c r="W253" s="11">
        <f>'Final Prices IND without CO2 '!W253+W$304*Assumptions!$C$11</f>
        <v>51.918703792491868</v>
      </c>
      <c r="X253" s="11">
        <f>'Final Prices IND without CO2 '!X253+X$304*Assumptions!$C$11</f>
        <v>43.280541348342261</v>
      </c>
      <c r="Y253" s="11">
        <f>'Final Prices IND without CO2 '!Y253+Y$304*Assumptions!$C$11</f>
        <v>41.829726310342579</v>
      </c>
      <c r="Z253" s="11">
        <f>'Final Prices IND without CO2 '!Z253+Z$304*Assumptions!$C$11</f>
        <v>34.42074489080975</v>
      </c>
      <c r="AA253" s="11">
        <f>'Final Prices IND without CO2 '!AA253+AA$304*Assumptions!$C$11</f>
        <v>38.151848429333214</v>
      </c>
      <c r="AB253" s="11">
        <f>'Final Prices IND without CO2 '!AB253+AB$304*Assumptions!$C$11</f>
        <v>45.70938366522067</v>
      </c>
      <c r="AC253" s="11">
        <f>'Final Prices IND without CO2 '!AC253+AC$304*Assumptions!$C$11</f>
        <v>44.77041254210463</v>
      </c>
      <c r="AD253" s="11">
        <f>'Final Prices IND without CO2 '!AD253+AD$304*Assumptions!$C$11</f>
        <v>43.988277304774122</v>
      </c>
      <c r="AE253" s="11">
        <f>'Final Prices IND without CO2 '!AE253+AE$304*Assumptions!$C$11</f>
        <v>48.155354792800672</v>
      </c>
      <c r="AF253" s="11">
        <f>'Final Prices IND without CO2 '!AF253+AF$304*Assumptions!$C$11</f>
        <v>49.700821765007341</v>
      </c>
      <c r="AG253" s="11">
        <f>'Final Prices IND without CO2 '!AG253+AG$304*Assumptions!$C$11</f>
        <v>52.893012868613347</v>
      </c>
      <c r="AH253" s="11">
        <f>'Final Prices IND without CO2 '!AH253+AH$304*Assumptions!$C$11</f>
        <v>56.76807760127285</v>
      </c>
      <c r="AI253" s="11">
        <f>'Final Prices IND without CO2 '!AI253+AI$304*Assumptions!$C$11</f>
        <v>59.245624867468827</v>
      </c>
      <c r="AJ253" s="11">
        <f>'Final Prices IND without CO2 '!AJ253+AJ$304*Assumptions!$C$11</f>
        <v>61.086375618387663</v>
      </c>
      <c r="AK253" s="11">
        <f>'Final Prices IND without CO2 '!AK253+AK$304*Assumptions!$C$11</f>
        <v>62.86976195192041</v>
      </c>
      <c r="AL253" s="11">
        <f>'Final Prices IND without CO2 '!AL253+AL$304*Assumptions!$C$11</f>
        <v>64.503718119862</v>
      </c>
      <c r="AM253" s="11">
        <f>'Final Prices IND without CO2 '!AM253+AM$304*Assumptions!$C$11</f>
        <v>65.77120614517743</v>
      </c>
      <c r="AN253" s="11">
        <f>'Final Prices IND without CO2 '!AN253+AN$304*Assumptions!$C$11</f>
        <v>66.981535506657082</v>
      </c>
      <c r="AO253" s="11">
        <f>'Final Prices IND without CO2 '!AO253+AO$304*Assumptions!$C$11</f>
        <v>68.245675329374194</v>
      </c>
      <c r="AP253" s="11">
        <f>'Final Prices IND without CO2 '!AP253+AP$304*Assumptions!$C$11</f>
        <v>69.080654907258136</v>
      </c>
      <c r="AQ253" s="11">
        <f>'Final Prices IND without CO2 '!AQ253+AQ$304*Assumptions!$C$11</f>
        <v>69.691265245132342</v>
      </c>
      <c r="AR253" s="11">
        <f>'Final Prices IND without CO2 '!AR253+AR$304*Assumptions!$C$11</f>
        <v>70.064909945809561</v>
      </c>
      <c r="AS253" s="11">
        <f>'Final Prices IND without CO2 '!AS253+AS$304*Assumptions!$C$11</f>
        <v>70.661587143389696</v>
      </c>
      <c r="AT253" s="11">
        <f>'Final Prices IND without CO2 '!AT253+AT$304*Assumptions!$C$11</f>
        <v>71.46469342956712</v>
      </c>
      <c r="AU253" s="11">
        <f>'Final Prices IND without CO2 '!AU253+AU$304*Assumptions!$C$11</f>
        <v>72.616864301199499</v>
      </c>
      <c r="AV253" s="11">
        <f>'Final Prices IND without CO2 '!AV253+AV$304*Assumptions!$C$11</f>
        <v>74.410875016443839</v>
      </c>
      <c r="AW253" s="11">
        <f>'Final Prices IND without CO2 '!AW253+AW$304*Assumptions!$C$11</f>
        <v>75.674340323310929</v>
      </c>
      <c r="AX253" s="11">
        <f>'Final Prices IND without CO2 '!AX253+AX$304*Assumptions!$C$11</f>
        <v>76.664777118623718</v>
      </c>
      <c r="AY253" s="11">
        <f>'Final Prices IND without CO2 '!AY253+AY$304*Assumptions!$C$11</f>
        <v>78.203603057896544</v>
      </c>
      <c r="AZ253" s="11">
        <f>'Final Prices IND without CO2 '!AZ253+AZ$304*Assumptions!$C$11</f>
        <v>79.542305848167416</v>
      </c>
      <c r="BA253" s="11">
        <f>'Final Prices IND without CO2 '!BA253+BA$304*Assumptions!$C$11</f>
        <v>80.736817592298394</v>
      </c>
      <c r="BB253" s="11">
        <f>'Final Prices IND without CO2 '!BB253+BB$304*Assumptions!$C$11</f>
        <v>82.065113768314859</v>
      </c>
      <c r="BC253" s="11">
        <f>'Final Prices IND without CO2 '!BC253+BC$304*Assumptions!$C$11</f>
        <v>83.442689827195409</v>
      </c>
      <c r="BD253" s="11">
        <f>'Final Prices IND without CO2 '!BD253+BD$304*Assumptions!$C$11</f>
        <v>84.698400456397849</v>
      </c>
      <c r="BE253" s="11">
        <f>'Final Prices IND without CO2 '!BE253+BE$304*Assumptions!$C$11</f>
        <v>86.002483933882104</v>
      </c>
      <c r="BF253" s="11">
        <f>'Final Prices IND without CO2 '!BF253+BF$304*Assumptions!$C$11</f>
        <v>87.338486926993028</v>
      </c>
      <c r="BG253" s="11">
        <f>'Final Prices IND without CO2 '!BG253+BG$304*Assumptions!$C$11</f>
        <v>88.641397109769514</v>
      </c>
      <c r="BH253" s="11">
        <f>'Final Prices IND without CO2 '!BH253+BH$304*Assumptions!$C$11</f>
        <v>89.935941961570734</v>
      </c>
    </row>
    <row r="254" spans="1:60" x14ac:dyDescent="0.3">
      <c r="A254" s="9" t="s">
        <v>148</v>
      </c>
      <c r="B254" s="9" t="s">
        <v>119</v>
      </c>
      <c r="C254" s="9" t="s">
        <v>97</v>
      </c>
      <c r="D254" s="36" t="s">
        <v>82</v>
      </c>
      <c r="E254" s="36" t="s">
        <v>79</v>
      </c>
      <c r="F254" s="36" t="s">
        <v>90</v>
      </c>
      <c r="G254" s="36" t="s">
        <v>90</v>
      </c>
      <c r="H254" s="36" t="s">
        <v>80</v>
      </c>
      <c r="I254" s="9" t="s">
        <v>145</v>
      </c>
      <c r="J254" s="11">
        <f>'Final Prices IND without CO2 '!J254+J$304*Assumptions!$C$11</f>
        <v>17.477786717246246</v>
      </c>
      <c r="K254" s="11">
        <f>'Final Prices IND without CO2 '!K254+K$304*Assumptions!$C$11</f>
        <v>20.129722703582409</v>
      </c>
      <c r="L254" s="11">
        <f>'Final Prices IND without CO2 '!L254+L$304*Assumptions!$C$11</f>
        <v>18.935034292542753</v>
      </c>
      <c r="M254" s="11">
        <f>'Final Prices IND without CO2 '!M254+M$304*Assumptions!$C$11</f>
        <v>19.581429407320943</v>
      </c>
      <c r="N254" s="11">
        <f>'Final Prices IND without CO2 '!N254+N$304*Assumptions!$C$11</f>
        <v>19.061520412320625</v>
      </c>
      <c r="O254" s="11">
        <f>'Final Prices IND without CO2 '!O254+O$304*Assumptions!$C$11</f>
        <v>21.165171857577697</v>
      </c>
      <c r="P254" s="11">
        <f>'Final Prices IND without CO2 '!P254+P$304*Assumptions!$C$11</f>
        <v>30.59102873437336</v>
      </c>
      <c r="Q254" s="11">
        <f>'Final Prices IND without CO2 '!Q254+Q$304*Assumptions!$C$11</f>
        <v>26.236352001258091</v>
      </c>
      <c r="R254" s="11">
        <f>'Final Prices IND without CO2 '!R254+R$304*Assumptions!$C$11</f>
        <v>37.270968129469679</v>
      </c>
      <c r="S254" s="11">
        <f>'Final Prices IND without CO2 '!S254+S$304*Assumptions!$C$11</f>
        <v>33.456687807518435</v>
      </c>
      <c r="T254" s="11">
        <f>'Final Prices IND without CO2 '!T254+T$304*Assumptions!$C$11</f>
        <v>36.69450947262137</v>
      </c>
      <c r="U254" s="11">
        <f>'Final Prices IND without CO2 '!U254+U$304*Assumptions!$C$11</f>
        <v>47.881663807306339</v>
      </c>
      <c r="V254" s="11">
        <f>'Final Prices IND without CO2 '!V254+V$304*Assumptions!$C$11</f>
        <v>50.012378229838426</v>
      </c>
      <c r="W254" s="11">
        <f>'Final Prices IND without CO2 '!W254+W$304*Assumptions!$C$11</f>
        <v>48.693417177935757</v>
      </c>
      <c r="X254" s="11">
        <f>'Final Prices IND without CO2 '!X254+X$304*Assumptions!$C$11</f>
        <v>46.717475741642083</v>
      </c>
      <c r="Y254" s="11">
        <f>'Final Prices IND without CO2 '!Y254+Y$304*Assumptions!$C$11</f>
        <v>43.684599248401732</v>
      </c>
      <c r="Z254" s="11">
        <f>'Final Prices IND without CO2 '!Z254+Z$304*Assumptions!$C$11</f>
        <v>41.346952157649739</v>
      </c>
      <c r="AA254" s="11">
        <f>'Final Prices IND without CO2 '!AA254+AA$304*Assumptions!$C$11</f>
        <v>46.949151987174034</v>
      </c>
      <c r="AB254" s="11">
        <f>'Final Prices IND without CO2 '!AB254+AB$304*Assumptions!$C$11</f>
        <v>56.347374006106165</v>
      </c>
      <c r="AC254" s="11">
        <f>'Final Prices IND without CO2 '!AC254+AC$304*Assumptions!$C$11</f>
        <v>55.186957521099508</v>
      </c>
      <c r="AD254" s="11">
        <f>'Final Prices IND without CO2 '!AD254+AD$304*Assumptions!$C$11</f>
        <v>54.219667787532202</v>
      </c>
      <c r="AE254" s="11">
        <f>'Final Prices IND without CO2 '!AE254+AE$304*Assumptions!$C$11</f>
        <v>59.429646219311252</v>
      </c>
      <c r="AF254" s="11">
        <f>'Final Prices IND without CO2 '!AF254+AF$304*Assumptions!$C$11</f>
        <v>61.392395914933921</v>
      </c>
      <c r="AG254" s="11">
        <f>'Final Prices IND without CO2 '!AG254+AG$304*Assumptions!$C$11</f>
        <v>65.392024638086411</v>
      </c>
      <c r="AH254" s="11">
        <f>'Final Prices IND without CO2 '!AH254+AH$304*Assumptions!$C$11</f>
        <v>70.235380794942785</v>
      </c>
      <c r="AI254" s="11">
        <f>'Final Prices IND without CO2 '!AI254+AI$304*Assumptions!$C$11</f>
        <v>73.346918455325266</v>
      </c>
      <c r="AJ254" s="11">
        <f>'Final Prices IND without CO2 '!AJ254+AJ$304*Assumptions!$C$11</f>
        <v>75.625793824202617</v>
      </c>
      <c r="AK254" s="11">
        <f>'Final Prices IND without CO2 '!AK254+AK$304*Assumptions!$C$11</f>
        <v>77.833651235995944</v>
      </c>
      <c r="AL254" s="11">
        <f>'Final Prices IND without CO2 '!AL254+AL$304*Assumptions!$C$11</f>
        <v>79.856511997067827</v>
      </c>
      <c r="AM254" s="11">
        <f>'Final Prices IND without CO2 '!AM254+AM$304*Assumptions!$C$11</f>
        <v>81.42568003342285</v>
      </c>
      <c r="AN254" s="11">
        <f>'Final Prices IND without CO2 '!AN254+AN$304*Assumptions!$C$11</f>
        <v>82.924084838488525</v>
      </c>
      <c r="AO254" s="11">
        <f>'Final Prices IND without CO2 '!AO254+AO$304*Assumptions!$C$11</f>
        <v>84.489107752845086</v>
      </c>
      <c r="AP254" s="11">
        <f>'Final Prices IND without CO2 '!AP254+AP$304*Assumptions!$C$11</f>
        <v>85.522824236516499</v>
      </c>
      <c r="AQ254" s="11">
        <f>'Final Prices IND without CO2 '!AQ254+AQ$304*Assumptions!$C$11</f>
        <v>86.278768439320061</v>
      </c>
      <c r="AR254" s="11">
        <f>'Final Prices IND without CO2 '!AR254+AR$304*Assumptions!$C$11</f>
        <v>86.741345844033773</v>
      </c>
      <c r="AS254" s="11">
        <f>'Final Prices IND without CO2 '!AS254+AS$304*Assumptions!$C$11</f>
        <v>87.480040622812183</v>
      </c>
      <c r="AT254" s="11">
        <f>'Final Prices IND without CO2 '!AT254+AT$304*Assumptions!$C$11</f>
        <v>88.474297522203216</v>
      </c>
      <c r="AU254" s="11">
        <f>'Final Prices IND without CO2 '!AU254+AU$304*Assumptions!$C$11</f>
        <v>89.900701297288109</v>
      </c>
      <c r="AV254" s="11">
        <f>'Final Prices IND without CO2 '!AV254+AV$304*Assumptions!$C$11</f>
        <v>92.121711843355598</v>
      </c>
      <c r="AW254" s="11">
        <f>'Final Prices IND without CO2 '!AW254+AW$304*Assumptions!$C$11</f>
        <v>93.685899697584773</v>
      </c>
      <c r="AX254" s="11">
        <f>'Final Prices IND without CO2 '!AX254+AX$304*Assumptions!$C$11</f>
        <v>94.912074407083864</v>
      </c>
      <c r="AY254" s="11">
        <f>'Final Prices IND without CO2 '!AY254+AY$304*Assumptions!$C$11</f>
        <v>96.81716260452049</v>
      </c>
      <c r="AZ254" s="11">
        <f>'Final Prices IND without CO2 '!AZ254+AZ$304*Assumptions!$C$11</f>
        <v>98.474495523424139</v>
      </c>
      <c r="BA254" s="11">
        <f>'Final Prices IND without CO2 '!BA254+BA$304*Assumptions!$C$11</f>
        <v>99.953317895315649</v>
      </c>
      <c r="BB254" s="11">
        <f>'Final Prices IND without CO2 '!BB254+BB$304*Assumptions!$C$11</f>
        <v>101.59776727912595</v>
      </c>
      <c r="BC254" s="11">
        <f>'Final Prices IND without CO2 '!BC254+BC$304*Assumptions!$C$11</f>
        <v>103.30322585235763</v>
      </c>
      <c r="BD254" s="11">
        <f>'Final Prices IND without CO2 '!BD254+BD$304*Assumptions!$C$11</f>
        <v>104.85781330636155</v>
      </c>
      <c r="BE254" s="11">
        <f>'Final Prices IND without CO2 '!BE254+BE$304*Assumptions!$C$11</f>
        <v>106.47228702819211</v>
      </c>
      <c r="BF254" s="11">
        <f>'Final Prices IND without CO2 '!BF254+BF$304*Assumptions!$C$11</f>
        <v>108.12627756016718</v>
      </c>
      <c r="BG254" s="11">
        <f>'Final Prices IND without CO2 '!BG254+BG$304*Assumptions!$C$11</f>
        <v>109.73929872661574</v>
      </c>
      <c r="BH254" s="11">
        <f>'Final Prices IND without CO2 '!BH254+BH$304*Assumptions!$C$11</f>
        <v>111.34196349543527</v>
      </c>
    </row>
    <row r="255" spans="1:60" x14ac:dyDescent="0.3">
      <c r="A255" s="9" t="s">
        <v>148</v>
      </c>
      <c r="B255" s="9" t="s">
        <v>118</v>
      </c>
      <c r="C255" s="9" t="s">
        <v>5</v>
      </c>
      <c r="D255" s="36" t="s">
        <v>83</v>
      </c>
      <c r="E255" s="36" t="s">
        <v>79</v>
      </c>
      <c r="F255" s="36" t="s">
        <v>90</v>
      </c>
      <c r="G255" s="36" t="s">
        <v>90</v>
      </c>
      <c r="H255" s="36" t="s">
        <v>80</v>
      </c>
      <c r="I255" s="9" t="s">
        <v>145</v>
      </c>
      <c r="J255" s="11">
        <f>'Final Prices IND without CO2 '!J255+J$302*Assumptions!$C$10</f>
        <v>23.301646481560269</v>
      </c>
      <c r="K255" s="11">
        <f>'Final Prices IND without CO2 '!K255+K$302*Assumptions!$C$10</f>
        <v>21.684109027334337</v>
      </c>
      <c r="L255" s="11">
        <f>'Final Prices IND without CO2 '!L255+L$302*Assumptions!$C$10</f>
        <v>21.966761335142806</v>
      </c>
      <c r="M255" s="11">
        <f>'Final Prices IND without CO2 '!M255+M$302*Assumptions!$C$10</f>
        <v>22.925874054006695</v>
      </c>
      <c r="N255" s="11">
        <f>'Final Prices IND without CO2 '!N255+N$302*Assumptions!$C$10</f>
        <v>24.190078613107289</v>
      </c>
      <c r="O255" s="11">
        <f>'Final Prices IND without CO2 '!O255+O$302*Assumptions!$C$10</f>
        <v>31.481149350261056</v>
      </c>
      <c r="P255" s="11">
        <f>'Final Prices IND without CO2 '!P255+P$302*Assumptions!$C$10</f>
        <v>41.283404175851985</v>
      </c>
      <c r="Q255" s="11">
        <f>'Final Prices IND without CO2 '!Q255+Q$302*Assumptions!$C$10</f>
        <v>37.139990026989949</v>
      </c>
      <c r="R255" s="11">
        <f>'Final Prices IND without CO2 '!R255+R$302*Assumptions!$C$10</f>
        <v>53.750771746607839</v>
      </c>
      <c r="S255" s="11">
        <f>'Final Prices IND without CO2 '!S255+S$302*Assumptions!$C$10</f>
        <v>39.823706301603643</v>
      </c>
      <c r="T255" s="11">
        <f>'Final Prices IND without CO2 '!T255+T$302*Assumptions!$C$10</f>
        <v>49.857593461087987</v>
      </c>
      <c r="U255" s="11">
        <f>'Final Prices IND without CO2 '!U255+U$302*Assumptions!$C$10</f>
        <v>59.569050287589391</v>
      </c>
      <c r="V255" s="11">
        <f>'Final Prices IND without CO2 '!V255+V$302*Assumptions!$C$10</f>
        <v>63.256443526569896</v>
      </c>
      <c r="W255" s="11">
        <f>'Final Prices IND without CO2 '!W255+W$302*Assumptions!$C$10</f>
        <v>55.441694745226059</v>
      </c>
      <c r="X255" s="11">
        <f>'Final Prices IND without CO2 '!X255+X$302*Assumptions!$C$10</f>
        <v>51.423443093857998</v>
      </c>
      <c r="Y255" s="11">
        <f>'Final Prices IND without CO2 '!Y255+Y$302*Assumptions!$C$10</f>
        <v>34.328198027911135</v>
      </c>
      <c r="Z255" s="11">
        <f>'Final Prices IND without CO2 '!Z255+Z$302*Assumptions!$C$10</f>
        <v>29.178019066312441</v>
      </c>
      <c r="AA255" s="11">
        <f>'Final Prices IND without CO2 '!AA255+AA$302*Assumptions!$C$10</f>
        <v>36.245275594272172</v>
      </c>
      <c r="AB255" s="11">
        <f>'Final Prices IND without CO2 '!AB255+AB$302*Assumptions!$C$10</f>
        <v>47.694263763452433</v>
      </c>
      <c r="AC255" s="11">
        <f>'Final Prices IND without CO2 '!AC255+AC$302*Assumptions!$C$10</f>
        <v>46.855095849524226</v>
      </c>
      <c r="AD255" s="11">
        <f>'Final Prices IND without CO2 '!AD255+AD$302*Assumptions!$C$10</f>
        <v>42.338601272524564</v>
      </c>
      <c r="AE255" s="11">
        <f>'Final Prices IND without CO2 '!AE255+AE$302*Assumptions!$C$10</f>
        <v>41.755822330194732</v>
      </c>
      <c r="AF255" s="11">
        <f>'Final Prices IND without CO2 '!AF255+AF$302*Assumptions!$C$10</f>
        <v>44.506478977144326</v>
      </c>
      <c r="AG255" s="11">
        <f>'Final Prices IND without CO2 '!AG255+AG$302*Assumptions!$C$10</f>
        <v>47.146334924194278</v>
      </c>
      <c r="AH255" s="11">
        <f>'Final Prices IND without CO2 '!AH255+AH$302*Assumptions!$C$10</f>
        <v>50.027427535718438</v>
      </c>
      <c r="AI255" s="11">
        <f>'Final Prices IND without CO2 '!AI255+AI$302*Assumptions!$C$10</f>
        <v>52.526635794910028</v>
      </c>
      <c r="AJ255" s="11">
        <f>'Final Prices IND without CO2 '!AJ255+AJ$302*Assumptions!$C$10</f>
        <v>53.44772501760756</v>
      </c>
      <c r="AK255" s="11">
        <f>'Final Prices IND without CO2 '!AK255+AK$302*Assumptions!$C$10</f>
        <v>54.083812964650107</v>
      </c>
      <c r="AL255" s="11">
        <f>'Final Prices IND without CO2 '!AL255+AL$302*Assumptions!$C$10</f>
        <v>54.694614189829572</v>
      </c>
      <c r="AM255" s="11">
        <f>'Final Prices IND without CO2 '!AM255+AM$302*Assumptions!$C$10</f>
        <v>55.302364379304265</v>
      </c>
      <c r="AN255" s="11">
        <f>'Final Prices IND without CO2 '!AN255+AN$302*Assumptions!$C$10</f>
        <v>55.891022571174346</v>
      </c>
      <c r="AO255" s="11">
        <f>'Final Prices IND without CO2 '!AO255+AO$302*Assumptions!$C$10</f>
        <v>55.742670031810533</v>
      </c>
      <c r="AP255" s="11">
        <f>'Final Prices IND without CO2 '!AP255+AP$302*Assumptions!$C$10</f>
        <v>55.590826002998213</v>
      </c>
      <c r="AQ255" s="11">
        <f>'Final Prices IND without CO2 '!AQ255+AQ$302*Assumptions!$C$10</f>
        <v>55.427585397898021</v>
      </c>
      <c r="AR255" s="11">
        <f>'Final Prices IND without CO2 '!AR255+AR$302*Assumptions!$C$10</f>
        <v>55.252186502329387</v>
      </c>
      <c r="AS255" s="11">
        <f>'Final Prices IND without CO2 '!AS255+AS$302*Assumptions!$C$10</f>
        <v>55.070335512121574</v>
      </c>
      <c r="AT255" s="11">
        <f>'Final Prices IND without CO2 '!AT255+AT$302*Assumptions!$C$10</f>
        <v>54.884200821670802</v>
      </c>
      <c r="AU255" s="11">
        <f>'Final Prices IND without CO2 '!AU255+AU$302*Assumptions!$C$10</f>
        <v>54.687635302859476</v>
      </c>
      <c r="AV255" s="11">
        <f>'Final Prices IND without CO2 '!AV255+AV$302*Assumptions!$C$10</f>
        <v>54.483554864563033</v>
      </c>
      <c r="AW255" s="11">
        <f>'Final Prices IND without CO2 '!AW255+AW$302*Assumptions!$C$10</f>
        <v>54.269573329459966</v>
      </c>
      <c r="AX255" s="11">
        <f>'Final Prices IND without CO2 '!AX255+AX$302*Assumptions!$C$10</f>
        <v>54.048695682214621</v>
      </c>
      <c r="AY255" s="11">
        <f>'Final Prices IND without CO2 '!AY255+AY$302*Assumptions!$C$10</f>
        <v>53.822083940038503</v>
      </c>
      <c r="AZ255" s="11">
        <f>'Final Prices IND without CO2 '!AZ255+AZ$302*Assumptions!$C$10</f>
        <v>53.586591588780905</v>
      </c>
      <c r="BA255" s="11">
        <f>'Final Prices IND without CO2 '!BA255+BA$302*Assumptions!$C$10</f>
        <v>53.343730629974253</v>
      </c>
      <c r="BB255" s="11">
        <f>'Final Prices IND without CO2 '!BB255+BB$302*Assumptions!$C$10</f>
        <v>53.094068029558812</v>
      </c>
      <c r="BC255" s="11">
        <f>'Final Prices IND without CO2 '!BC255+BC$302*Assumptions!$C$10</f>
        <v>52.836819454488186</v>
      </c>
      <c r="BD255" s="11">
        <f>'Final Prices IND without CO2 '!BD255+BD$302*Assumptions!$C$10</f>
        <v>52.571807121005811</v>
      </c>
      <c r="BE255" s="11">
        <f>'Final Prices IND without CO2 '!BE255+BE$302*Assumptions!$C$10</f>
        <v>52.299723929149422</v>
      </c>
      <c r="BF255" s="11">
        <f>'Final Prices IND without CO2 '!BF255+BF$302*Assumptions!$C$10</f>
        <v>52.020215575407008</v>
      </c>
      <c r="BG255" s="11">
        <f>'Final Prices IND without CO2 '!BG255+BG$302*Assumptions!$C$10</f>
        <v>51.733151576939136</v>
      </c>
      <c r="BH255" s="11">
        <f>'Final Prices IND without CO2 '!BH255+BH$302*Assumptions!$C$10</f>
        <v>51.438730735382599</v>
      </c>
    </row>
    <row r="256" spans="1:60" x14ac:dyDescent="0.3">
      <c r="A256" s="9" t="s">
        <v>148</v>
      </c>
      <c r="B256" s="9" t="s">
        <v>118</v>
      </c>
      <c r="C256" s="9" t="s">
        <v>9</v>
      </c>
      <c r="D256" s="36" t="s">
        <v>83</v>
      </c>
      <c r="E256" s="36" t="s">
        <v>79</v>
      </c>
      <c r="F256" s="36" t="s">
        <v>90</v>
      </c>
      <c r="G256" s="36" t="s">
        <v>90</v>
      </c>
      <c r="H256" s="36" t="s">
        <v>80</v>
      </c>
      <c r="I256" s="9" t="s">
        <v>145</v>
      </c>
      <c r="J256" s="11">
        <f>'Final Prices IND without CO2 '!J256+J$302*Assumptions!$C$10</f>
        <v>21.654402693534497</v>
      </c>
      <c r="K256" s="11">
        <f>'Final Prices IND without CO2 '!K256+K$302*Assumptions!$C$10</f>
        <v>18.628550378308358</v>
      </c>
      <c r="L256" s="11">
        <f>'Final Prices IND without CO2 '!L256+L$302*Assumptions!$C$10</f>
        <v>18.938588896587177</v>
      </c>
      <c r="M256" s="11">
        <f>'Final Prices IND without CO2 '!M256+M$302*Assumptions!$C$10</f>
        <v>22.156810078966323</v>
      </c>
      <c r="N256" s="11">
        <f>'Final Prices IND without CO2 '!N256+N$302*Assumptions!$C$10</f>
        <v>19.453559968727745</v>
      </c>
      <c r="O256" s="11">
        <f>'Final Prices IND without CO2 '!O256+O$302*Assumptions!$C$10</f>
        <v>27.10013488623596</v>
      </c>
      <c r="P256" s="11">
        <f>'Final Prices IND without CO2 '!P256+P$302*Assumptions!$C$10</f>
        <v>34.970269799669296</v>
      </c>
      <c r="Q256" s="11">
        <f>'Final Prices IND without CO2 '!Q256+Q$302*Assumptions!$C$10</f>
        <v>31.336582368704939</v>
      </c>
      <c r="R256" s="11">
        <f>'Final Prices IND without CO2 '!R256+R$302*Assumptions!$C$10</f>
        <v>49.123885495933457</v>
      </c>
      <c r="S256" s="11">
        <f>'Final Prices IND without CO2 '!S256+S$302*Assumptions!$C$10</f>
        <v>34.262992298765624</v>
      </c>
      <c r="T256" s="11">
        <f>'Final Prices IND without CO2 '!T256+T$302*Assumptions!$C$10</f>
        <v>44.124892655666962</v>
      </c>
      <c r="U256" s="11">
        <f>'Final Prices IND without CO2 '!U256+U$302*Assumptions!$C$10</f>
        <v>53.177215577033934</v>
      </c>
      <c r="V256" s="11">
        <f>'Final Prices IND without CO2 '!V256+V$302*Assumptions!$C$10</f>
        <v>56.420388372649739</v>
      </c>
      <c r="W256" s="11">
        <f>'Final Prices IND without CO2 '!W256+W$302*Assumptions!$C$10</f>
        <v>49.353831211563239</v>
      </c>
      <c r="X256" s="11">
        <f>'Final Prices IND without CO2 '!X256+X$302*Assumptions!$C$10</f>
        <v>45.866555105718035</v>
      </c>
      <c r="Y256" s="11">
        <f>'Final Prices IND without CO2 '!Y256+Y$302*Assumptions!$C$10</f>
        <v>28.600014896595837</v>
      </c>
      <c r="Z256" s="11">
        <f>'Final Prices IND without CO2 '!Z256+Z$302*Assumptions!$C$10</f>
        <v>23.645330402258185</v>
      </c>
      <c r="AA256" s="11">
        <f>'Final Prices IND without CO2 '!AA256+AA$302*Assumptions!$C$10</f>
        <v>30.64129348013477</v>
      </c>
      <c r="AB256" s="11">
        <f>'Final Prices IND without CO2 '!AB256+AB$302*Assumptions!$C$10</f>
        <v>40.581339172665714</v>
      </c>
      <c r="AC256" s="11">
        <f>'Final Prices IND without CO2 '!AC256+AC$302*Assumptions!$C$10</f>
        <v>39.934317358020422</v>
      </c>
      <c r="AD256" s="11">
        <f>'Final Prices IND without CO2 '!AD256+AD$302*Assumptions!$C$10</f>
        <v>36.150176308808071</v>
      </c>
      <c r="AE256" s="11">
        <f>'Final Prices IND without CO2 '!AE256+AE$302*Assumptions!$C$10</f>
        <v>35.666154017170626</v>
      </c>
      <c r="AF256" s="11">
        <f>'Final Prices IND without CO2 '!AF256+AF$302*Assumptions!$C$10</f>
        <v>38.073814479242024</v>
      </c>
      <c r="AG256" s="11">
        <f>'Final Prices IND without CO2 '!AG256+AG$302*Assumptions!$C$10</f>
        <v>40.384492062290171</v>
      </c>
      <c r="AH256" s="11">
        <f>'Final Prices IND without CO2 '!AH256+AH$302*Assumptions!$C$10</f>
        <v>42.949744961422731</v>
      </c>
      <c r="AI256" s="11">
        <f>'Final Prices IND without CO2 '!AI256+AI$302*Assumptions!$C$10</f>
        <v>45.189375087005082</v>
      </c>
      <c r="AJ256" s="11">
        <f>'Final Prices IND without CO2 '!AJ256+AJ$302*Assumptions!$C$10</f>
        <v>46.10077870065988</v>
      </c>
      <c r="AK256" s="11">
        <f>'Final Prices IND without CO2 '!AK256+AK$302*Assumptions!$C$10</f>
        <v>46.767912421038758</v>
      </c>
      <c r="AL256" s="11">
        <f>'Final Prices IND without CO2 '!AL256+AL$302*Assumptions!$C$10</f>
        <v>47.408544767048916</v>
      </c>
      <c r="AM256" s="11">
        <f>'Final Prices IND without CO2 '!AM256+AM$302*Assumptions!$C$10</f>
        <v>48.041253629289798</v>
      </c>
      <c r="AN256" s="11">
        <f>'Final Prices IND without CO2 '!AN256+AN$302*Assumptions!$C$10</f>
        <v>48.652881030894243</v>
      </c>
      <c r="AO256" s="11">
        <f>'Final Prices IND without CO2 '!AO256+AO$302*Assumptions!$C$10</f>
        <v>48.528004884983474</v>
      </c>
      <c r="AP256" s="11">
        <f>'Final Prices IND without CO2 '!AP256+AP$302*Assumptions!$C$10</f>
        <v>48.400060724313619</v>
      </c>
      <c r="AQ256" s="11">
        <f>'Final Prices IND without CO2 '!AQ256+AQ$302*Assumptions!$C$10</f>
        <v>48.262617291299982</v>
      </c>
      <c r="AR256" s="11">
        <f>'Final Prices IND without CO2 '!AR256+AR$302*Assumptions!$C$10</f>
        <v>48.114877306532712</v>
      </c>
      <c r="AS256" s="11">
        <f>'Final Prices IND without CO2 '!AS256+AS$302*Assumptions!$C$10</f>
        <v>47.961841755695382</v>
      </c>
      <c r="AT256" s="11">
        <f>'Final Prices IND without CO2 '!AT256+AT$302*Assumptions!$C$10</f>
        <v>47.805145674274428</v>
      </c>
      <c r="AU256" s="11">
        <f>'Final Prices IND without CO2 '!AU256+AU$302*Assumptions!$C$10</f>
        <v>47.639730014438221</v>
      </c>
      <c r="AV256" s="11">
        <f>'Final Prices IND without CO2 '!AV256+AV$302*Assumptions!$C$10</f>
        <v>47.468010076127399</v>
      </c>
      <c r="AW256" s="11">
        <f>'Final Prices IND without CO2 '!AW256+AW$302*Assumptions!$C$10</f>
        <v>47.28800943032082</v>
      </c>
      <c r="AX256" s="11">
        <f>'Final Prices IND without CO2 '!AX256+AX$302*Assumptions!$C$10</f>
        <v>47.102225826432992</v>
      </c>
      <c r="AY256" s="11">
        <f>'Final Prices IND without CO2 '!AY256+AY$302*Assumptions!$C$10</f>
        <v>46.907429735957173</v>
      </c>
      <c r="AZ256" s="11">
        <f>'Final Prices IND without CO2 '!AZ256+AZ$302*Assumptions!$C$10</f>
        <v>46.706037112009327</v>
      </c>
      <c r="BA256" s="11">
        <f>'Final Prices IND without CO2 '!BA256+BA$302*Assumptions!$C$10</f>
        <v>46.497040280648228</v>
      </c>
      <c r="BB256" s="11">
        <f>'Final Prices IND without CO2 '!BB256+BB$302*Assumptions!$C$10</f>
        <v>46.28078021612977</v>
      </c>
      <c r="BC256" s="11">
        <f>'Final Prices IND without CO2 '!BC256+BC$302*Assumptions!$C$10</f>
        <v>46.056786496448403</v>
      </c>
      <c r="BD256" s="11">
        <f>'Final Prices IND without CO2 '!BD256+BD$302*Assumptions!$C$10</f>
        <v>45.825715907304023</v>
      </c>
      <c r="BE256" s="11">
        <f>'Final Prices IND without CO2 '!BE256+BE$302*Assumptions!$C$10</f>
        <v>45.587067742123565</v>
      </c>
      <c r="BF256" s="11">
        <f>'Final Prices IND without CO2 '!BF256+BF$302*Assumptions!$C$10</f>
        <v>45.341043348400831</v>
      </c>
      <c r="BG256" s="11">
        <f>'Final Prices IND without CO2 '!BG256+BG$302*Assumptions!$C$10</f>
        <v>45.087585880256498</v>
      </c>
      <c r="BH256" s="11">
        <f>'Final Prices IND without CO2 '!BH256+BH$302*Assumptions!$C$10</f>
        <v>44.826783131714372</v>
      </c>
    </row>
    <row r="257" spans="1:60" x14ac:dyDescent="0.3">
      <c r="A257" s="9" t="s">
        <v>148</v>
      </c>
      <c r="B257" s="9" t="s">
        <v>118</v>
      </c>
      <c r="C257" s="9" t="s">
        <v>11</v>
      </c>
      <c r="D257" s="36" t="s">
        <v>83</v>
      </c>
      <c r="E257" s="36" t="s">
        <v>79</v>
      </c>
      <c r="F257" s="36" t="s">
        <v>90</v>
      </c>
      <c r="G257" s="36" t="s">
        <v>90</v>
      </c>
      <c r="H257" s="36" t="s">
        <v>80</v>
      </c>
      <c r="I257" s="9" t="s">
        <v>145</v>
      </c>
      <c r="J257" s="11">
        <f>'Final Prices IND without CO2 '!J257+J$302*Assumptions!$C$10</f>
        <v>20.290249375717675</v>
      </c>
      <c r="K257" s="11">
        <f>'Final Prices IND without CO2 '!K257+K$302*Assumptions!$C$10</f>
        <v>17.455015408799611</v>
      </c>
      <c r="L257" s="11">
        <f>'Final Prices IND without CO2 '!L257+L$302*Assumptions!$C$10</f>
        <v>17.745522560670096</v>
      </c>
      <c r="M257" s="11">
        <f>'Final Prices IND without CO2 '!M257+M$302*Assumptions!$C$10</f>
        <v>20.761006813957145</v>
      </c>
      <c r="N257" s="11">
        <f>'Final Prices IND without CO2 '!N257+N$302*Assumptions!$C$10</f>
        <v>18.228052216319877</v>
      </c>
      <c r="O257" s="11">
        <f>'Final Prices IND without CO2 '!O257+O$302*Assumptions!$C$10</f>
        <v>25.392919063128538</v>
      </c>
      <c r="P257" s="11">
        <f>'Final Prices IND without CO2 '!P257+P$302*Assumptions!$C$10</f>
        <v>33.07600964989409</v>
      </c>
      <c r="Q257" s="11">
        <f>'Final Prices IND without CO2 '!Q257+Q$302*Assumptions!$C$10</f>
        <v>29.374083225194887</v>
      </c>
      <c r="R257" s="11">
        <f>'Final Prices IND without CO2 '!R257+R$302*Assumptions!$C$10</f>
        <v>46.424146213827434</v>
      </c>
      <c r="S257" s="11">
        <f>'Final Prices IND without CO2 '!S257+S$302*Assumptions!$C$10</f>
        <v>35.540347141794115</v>
      </c>
      <c r="T257" s="11">
        <f>'Final Prices IND without CO2 '!T257+T$302*Assumptions!$C$10</f>
        <v>45.673763214522381</v>
      </c>
      <c r="U257" s="11">
        <f>'Final Prices IND without CO2 '!U257+U$302*Assumptions!$C$10</f>
        <v>53.75981167784235</v>
      </c>
      <c r="V257" s="11">
        <f>'Final Prices IND without CO2 '!V257+V$302*Assumptions!$C$10</f>
        <v>57.657324135097312</v>
      </c>
      <c r="W257" s="11">
        <f>'Final Prices IND without CO2 '!W257+W$302*Assumptions!$C$10</f>
        <v>58.838648390347764</v>
      </c>
      <c r="X257" s="11">
        <f>'Final Prices IND without CO2 '!X257+X$302*Assumptions!$C$10</f>
        <v>80.892704765764805</v>
      </c>
      <c r="Y257" s="11">
        <f>'Final Prices IND without CO2 '!Y257+Y$302*Assumptions!$C$10</f>
        <v>58.62733563586427</v>
      </c>
      <c r="Z257" s="11">
        <f>'Final Prices IND without CO2 '!Z257+Z$302*Assumptions!$C$10</f>
        <v>75.527327027747603</v>
      </c>
      <c r="AA257" s="11">
        <f>'Final Prices IND without CO2 '!AA257+AA$302*Assumptions!$C$10</f>
        <v>93.139448897096102</v>
      </c>
      <c r="AB257" s="11">
        <f>'Final Prices IND without CO2 '!AB257+AB$302*Assumptions!$C$10</f>
        <v>119.9079068686337</v>
      </c>
      <c r="AC257" s="11">
        <f>'Final Prices IND without CO2 '!AC257+AC$302*Assumptions!$C$10</f>
        <v>117.11798442883264</v>
      </c>
      <c r="AD257" s="11">
        <f>'Final Prices IND without CO2 '!AD257+AD$302*Assumptions!$C$10</f>
        <v>105.16630400001679</v>
      </c>
      <c r="AE257" s="11">
        <f>'Final Prices IND without CO2 '!AE257+AE$302*Assumptions!$C$10</f>
        <v>103.58090265724699</v>
      </c>
      <c r="AF257" s="11">
        <f>'Final Prices IND without CO2 '!AF257+AF$302*Assumptions!$C$10</f>
        <v>109.81381245690335</v>
      </c>
      <c r="AG257" s="11">
        <f>'Final Prices IND without CO2 '!AG257+AG$302*Assumptions!$C$10</f>
        <v>115.79563675924341</v>
      </c>
      <c r="AH257" s="11">
        <f>'Final Prices IND without CO2 '!AH257+AH$302*Assumptions!$C$10</f>
        <v>121.88327767280261</v>
      </c>
      <c r="AI257" s="11">
        <f>'Final Prices IND without CO2 '!AI257+AI$302*Assumptions!$C$10</f>
        <v>127.01784111664593</v>
      </c>
      <c r="AJ257" s="11">
        <f>'Final Prices IND without CO2 '!AJ257+AJ$302*Assumptions!$C$10</f>
        <v>128.03726304423031</v>
      </c>
      <c r="AK257" s="11">
        <f>'Final Prices IND without CO2 '!AK257+AK$302*Assumptions!$C$10</f>
        <v>128.35816019077731</v>
      </c>
      <c r="AL257" s="11">
        <f>'Final Prices IND without CO2 '!AL257+AL$302*Assumptions!$C$10</f>
        <v>128.66610231972993</v>
      </c>
      <c r="AM257" s="11">
        <f>'Final Prices IND without CO2 '!AM257+AM$302*Assumptions!$C$10</f>
        <v>129.02046072014343</v>
      </c>
      <c r="AN257" s="11">
        <f>'Final Prices IND without CO2 '!AN257+AN$302*Assumptions!$C$10</f>
        <v>129.37592505581631</v>
      </c>
      <c r="AO257" s="11">
        <f>'Final Prices IND without CO2 '!AO257+AO$302*Assumptions!$C$10</f>
        <v>128.98922950064002</v>
      </c>
      <c r="AP257" s="11">
        <f>'Final Prices IND without CO2 '!AP257+AP$302*Assumptions!$C$10</f>
        <v>128.59474314850866</v>
      </c>
      <c r="AQ257" s="11">
        <f>'Final Prices IND without CO2 '!AQ257+AQ$302*Assumptions!$C$10</f>
        <v>128.16959792816849</v>
      </c>
      <c r="AR257" s="11">
        <f>'Final Prices IND without CO2 '!AR257+AR$302*Assumptions!$C$10</f>
        <v>127.71339319980987</v>
      </c>
      <c r="AS257" s="11">
        <f>'Final Prices IND without CO2 '!AS257+AS$302*Assumptions!$C$10</f>
        <v>127.23899477316291</v>
      </c>
      <c r="AT257" s="11">
        <f>'Final Prices IND without CO2 '!AT257+AT$302*Assumptions!$C$10</f>
        <v>126.75398594467542</v>
      </c>
      <c r="AU257" s="11">
        <f>'Final Prices IND without CO2 '!AU257+AU$302*Assumptions!$C$10</f>
        <v>126.24117290065907</v>
      </c>
      <c r="AV257" s="11">
        <f>'Final Prices IND without CO2 '!AV257+AV$302*Assumptions!$C$10</f>
        <v>125.70855395941068</v>
      </c>
      <c r="AW257" s="11">
        <f>'Final Prices IND without CO2 '!AW257+AW$302*Assumptions!$C$10</f>
        <v>125.14958299264244</v>
      </c>
      <c r="AX257" s="11">
        <f>'Final Prices IND without CO2 '!AX257+AX$302*Assumptions!$C$10</f>
        <v>124.5724146678015</v>
      </c>
      <c r="AY257" s="11">
        <f>'Final Prices IND without CO2 '!AY257+AY$302*Assumptions!$C$10</f>
        <v>124.02279597008692</v>
      </c>
      <c r="AZ257" s="11">
        <f>'Final Prices IND without CO2 '!AZ257+AZ$302*Assumptions!$C$10</f>
        <v>123.44110768964511</v>
      </c>
      <c r="BA257" s="11">
        <f>'Final Prices IND without CO2 '!BA257+BA$302*Assumptions!$C$10</f>
        <v>122.85444271855</v>
      </c>
      <c r="BB257" s="11">
        <f>'Final Prices IND without CO2 '!BB257+BB$302*Assumptions!$C$10</f>
        <v>122.26566239302942</v>
      </c>
      <c r="BC257" s="11">
        <f>'Final Prices IND without CO2 '!BC257+BC$302*Assumptions!$C$10</f>
        <v>121.67079541248584</v>
      </c>
      <c r="BD257" s="11">
        <f>'Final Prices IND without CO2 '!BD257+BD$302*Assumptions!$C$10</f>
        <v>121.06119106474875</v>
      </c>
      <c r="BE257" s="11">
        <f>'Final Prices IND without CO2 '!BE257+BE$302*Assumptions!$C$10</f>
        <v>120.44966028663328</v>
      </c>
      <c r="BF257" s="11">
        <f>'Final Prices IND without CO2 '!BF257+BF$302*Assumptions!$C$10</f>
        <v>119.83020755308763</v>
      </c>
      <c r="BG257" s="11">
        <f>'Final Prices IND without CO2 '!BG257+BG$302*Assumptions!$C$10</f>
        <v>119.20195478538609</v>
      </c>
      <c r="BH257" s="11">
        <f>'Final Prices IND without CO2 '!BH257+BH$302*Assumptions!$C$10</f>
        <v>118.56622778490386</v>
      </c>
    </row>
    <row r="258" spans="1:60" x14ac:dyDescent="0.3">
      <c r="A258" s="9" t="s">
        <v>148</v>
      </c>
      <c r="B258" s="9" t="s">
        <v>118</v>
      </c>
      <c r="C258" s="9" t="s">
        <v>13</v>
      </c>
      <c r="D258" s="36" t="s">
        <v>83</v>
      </c>
      <c r="E258" s="36" t="s">
        <v>79</v>
      </c>
      <c r="F258" s="36" t="s">
        <v>90</v>
      </c>
      <c r="G258" s="36" t="s">
        <v>90</v>
      </c>
      <c r="H258" s="36" t="s">
        <v>80</v>
      </c>
      <c r="I258" s="9" t="s">
        <v>145</v>
      </c>
      <c r="J258" s="11">
        <f>'Final Prices IND without CO2 '!J258+J$302*Assumptions!$C$10</f>
        <v>19.825462605671373</v>
      </c>
      <c r="K258" s="11">
        <f>'Final Prices IND without CO2 '!K258+K$302*Assumptions!$C$10</f>
        <v>21.53260059632748</v>
      </c>
      <c r="L258" s="11">
        <f>'Final Prices IND without CO2 '!L258+L$302*Assumptions!$C$10</f>
        <v>21.172246044937047</v>
      </c>
      <c r="M258" s="11">
        <f>'Final Prices IND without CO2 '!M258+M$302*Assumptions!$C$10</f>
        <v>20.454837645911724</v>
      </c>
      <c r="N258" s="11">
        <f>'Final Prices IND without CO2 '!N258+N$302*Assumptions!$C$10</f>
        <v>20.710611543827611</v>
      </c>
      <c r="O258" s="11">
        <f>'Final Prices IND without CO2 '!O258+O$302*Assumptions!$C$10</f>
        <v>24.314883737869081</v>
      </c>
      <c r="P258" s="11">
        <f>'Final Prices IND without CO2 '!P258+P$302*Assumptions!$C$10</f>
        <v>35.02535740717552</v>
      </c>
      <c r="Q258" s="11">
        <f>'Final Prices IND without CO2 '!Q258+Q$302*Assumptions!$C$10</f>
        <v>26.968779474884371</v>
      </c>
      <c r="R258" s="11">
        <f>'Final Prices IND without CO2 '!R258+R$302*Assumptions!$C$10</f>
        <v>38.486916751819614</v>
      </c>
      <c r="S258" s="11">
        <f>'Final Prices IND without CO2 '!S258+S$302*Assumptions!$C$10</f>
        <v>28.303497249091397</v>
      </c>
      <c r="T258" s="11">
        <f>'Final Prices IND without CO2 '!T258+T$302*Assumptions!$C$10</f>
        <v>32.871086292474395</v>
      </c>
      <c r="U258" s="11">
        <f>'Final Prices IND without CO2 '!U258+U$302*Assumptions!$C$10</f>
        <v>36.519036502681438</v>
      </c>
      <c r="V258" s="11">
        <f>'Final Prices IND without CO2 '!V258+V$302*Assumptions!$C$10</f>
        <v>38.108941944797181</v>
      </c>
      <c r="W258" s="11">
        <f>'Final Prices IND without CO2 '!W258+W$302*Assumptions!$C$10</f>
        <v>36.319273284301921</v>
      </c>
      <c r="X258" s="11">
        <f>'Final Prices IND without CO2 '!X258+X$302*Assumptions!$C$10</f>
        <v>35.323109219738562</v>
      </c>
      <c r="Y258" s="11">
        <f>'Final Prices IND without CO2 '!Y258+Y$302*Assumptions!$C$10</f>
        <v>26.533643017893361</v>
      </c>
      <c r="Z258" s="11">
        <f>'Final Prices IND without CO2 '!Z258+Z$302*Assumptions!$C$10</f>
        <v>21.301436752619242</v>
      </c>
      <c r="AA258" s="11">
        <f>'Final Prices IND without CO2 '!AA258+AA$302*Assumptions!$C$10</f>
        <v>23.076421924554094</v>
      </c>
      <c r="AB258" s="11">
        <f>'Final Prices IND without CO2 '!AB258+AB$302*Assumptions!$C$10</f>
        <v>30.979531062306446</v>
      </c>
      <c r="AC258" s="11">
        <f>'Final Prices IND without CO2 '!AC258+AC$302*Assumptions!$C$10</f>
        <v>30.591889190597485</v>
      </c>
      <c r="AD258" s="11">
        <f>'Final Prices IND without CO2 '!AD258+AD$302*Assumptions!$C$10</f>
        <v>27.79635949990659</v>
      </c>
      <c r="AE258" s="11">
        <f>'Final Prices IND without CO2 '!AE258+AE$302*Assumptions!$C$10</f>
        <v>27.445649799660639</v>
      </c>
      <c r="AF258" s="11">
        <f>'Final Prices IND without CO2 '!AF258+AF$302*Assumptions!$C$10</f>
        <v>29.390296278137789</v>
      </c>
      <c r="AG258" s="11">
        <f>'Final Prices IND without CO2 '!AG258+AG$302*Assumptions!$C$10</f>
        <v>31.256612692318573</v>
      </c>
      <c r="AH258" s="11">
        <f>'Final Prices IND without CO2 '!AH258+AH$302*Assumptions!$C$10</f>
        <v>33.395510401921449</v>
      </c>
      <c r="AI258" s="11">
        <f>'Final Prices IND without CO2 '!AI258+AI$302*Assumptions!$C$10</f>
        <v>35.284733406389442</v>
      </c>
      <c r="AJ258" s="11">
        <f>'Final Prices IND without CO2 '!AJ258+AJ$302*Assumptions!$C$10</f>
        <v>36.183062319437859</v>
      </c>
      <c r="AK258" s="11">
        <f>'Final Prices IND without CO2 '!AK258+AK$302*Assumptions!$C$10</f>
        <v>36.892105040032959</v>
      </c>
      <c r="AL258" s="11">
        <f>'Final Prices IND without CO2 '!AL258+AL$302*Assumptions!$C$10</f>
        <v>37.573006714682464</v>
      </c>
      <c r="AM258" s="11">
        <f>'Final Prices IND without CO2 '!AM258+AM$302*Assumptions!$C$10</f>
        <v>38.239407539143855</v>
      </c>
      <c r="AN258" s="11">
        <f>'Final Prices IND without CO2 '!AN258+AN$302*Assumptions!$C$10</f>
        <v>38.882041306906281</v>
      </c>
      <c r="AO258" s="11">
        <f>'Final Prices IND without CO2 '!AO258+AO$302*Assumptions!$C$10</f>
        <v>38.788856179532573</v>
      </c>
      <c r="AP258" s="11">
        <f>'Final Prices IND without CO2 '!AP258+AP$302*Assumptions!$C$10</f>
        <v>38.693174690122333</v>
      </c>
      <c r="AQ258" s="11">
        <f>'Final Prices IND without CO2 '!AQ258+AQ$302*Assumptions!$C$10</f>
        <v>38.590555117955731</v>
      </c>
      <c r="AR258" s="11">
        <f>'Final Prices IND without CO2 '!AR258+AR$302*Assumptions!$C$10</f>
        <v>38.480152173763905</v>
      </c>
      <c r="AS258" s="11">
        <f>'Final Prices IND without CO2 '!AS258+AS$302*Assumptions!$C$10</f>
        <v>38.366014872995123</v>
      </c>
      <c r="AT258" s="11">
        <f>'Final Prices IND without CO2 '!AT258+AT$302*Assumptions!$C$10</f>
        <v>38.249058264604187</v>
      </c>
      <c r="AU258" s="11">
        <f>'Final Prices IND without CO2 '!AU258+AU$302*Assumptions!$C$10</f>
        <v>38.125692111229959</v>
      </c>
      <c r="AV258" s="11">
        <f>'Final Prices IND without CO2 '!AV258+AV$302*Assumptions!$C$10</f>
        <v>37.997655935800545</v>
      </c>
      <c r="AW258" s="11">
        <f>'Final Prices IND without CO2 '!AW258+AW$302*Assumptions!$C$10</f>
        <v>37.863526432627303</v>
      </c>
      <c r="AX258" s="11">
        <f>'Final Prices IND without CO2 '!AX258+AX$302*Assumptions!$C$10</f>
        <v>37.725116629183248</v>
      </c>
      <c r="AY258" s="11">
        <f>'Final Prices IND without CO2 '!AY258+AY$302*Assumptions!$C$10</f>
        <v>37.573268805434161</v>
      </c>
      <c r="AZ258" s="11">
        <f>'Final Prices IND without CO2 '!AZ258+AZ$302*Assumptions!$C$10</f>
        <v>37.417907744743289</v>
      </c>
      <c r="BA258" s="11">
        <f>'Final Prices IND without CO2 '!BA258+BA$302*Assumptions!$C$10</f>
        <v>37.25462443802396</v>
      </c>
      <c r="BB258" s="11">
        <f>'Final Prices IND without CO2 '!BB258+BB$302*Assumptions!$C$10</f>
        <v>37.083454791095122</v>
      </c>
      <c r="BC258" s="11">
        <f>'Final Prices IND without CO2 '!BC258+BC$302*Assumptions!$C$10</f>
        <v>36.904352133607567</v>
      </c>
      <c r="BD258" s="11">
        <f>'Final Prices IND without CO2 '!BD258+BD$302*Assumptions!$C$10</f>
        <v>36.719099844924934</v>
      </c>
      <c r="BE258" s="11">
        <f>'Final Prices IND without CO2 '!BE258+BE$302*Assumptions!$C$10</f>
        <v>36.525585956961834</v>
      </c>
      <c r="BF258" s="11">
        <f>'Final Prices IND without CO2 '!BF258+BF$302*Assumptions!$C$10</f>
        <v>36.324761896066889</v>
      </c>
      <c r="BG258" s="11">
        <f>'Final Prices IND without CO2 '!BG258+BG$302*Assumptions!$C$10</f>
        <v>36.116670219630649</v>
      </c>
      <c r="BH258" s="11">
        <f>'Final Prices IND without CO2 '!BH258+BH$302*Assumptions!$C$10</f>
        <v>35.901248871388653</v>
      </c>
    </row>
    <row r="259" spans="1:60" x14ac:dyDescent="0.3">
      <c r="A259" s="9" t="s">
        <v>148</v>
      </c>
      <c r="B259" s="9" t="s">
        <v>118</v>
      </c>
      <c r="C259" s="9" t="s">
        <v>15</v>
      </c>
      <c r="D259" s="36" t="s">
        <v>83</v>
      </c>
      <c r="E259" s="36" t="s">
        <v>79</v>
      </c>
      <c r="F259" s="36" t="s">
        <v>90</v>
      </c>
      <c r="G259" s="36" t="s">
        <v>90</v>
      </c>
      <c r="H259" s="36" t="s">
        <v>80</v>
      </c>
      <c r="I259" s="9" t="s">
        <v>145</v>
      </c>
      <c r="J259" s="11">
        <f>'Final Prices IND without CO2 '!J259+J$302*Assumptions!$C$10</f>
        <v>24.202449685803778</v>
      </c>
      <c r="K259" s="11">
        <f>'Final Prices IND without CO2 '!K259+K$302*Assumptions!$C$10</f>
        <v>21.331975592194439</v>
      </c>
      <c r="L259" s="11">
        <f>'Final Prices IND without CO2 '!L259+L$302*Assumptions!$C$10</f>
        <v>22.063155893096319</v>
      </c>
      <c r="M259" s="11">
        <f>'Final Prices IND without CO2 '!M259+M$302*Assumptions!$C$10</f>
        <v>21.780232174634214</v>
      </c>
      <c r="N259" s="11">
        <f>'Final Prices IND without CO2 '!N259+N$302*Assumptions!$C$10</f>
        <v>19.768606451325315</v>
      </c>
      <c r="O259" s="11">
        <f>'Final Prices IND without CO2 '!O259+O$302*Assumptions!$C$10</f>
        <v>27.067320462692834</v>
      </c>
      <c r="P259" s="11">
        <f>'Final Prices IND without CO2 '!P259+P$302*Assumptions!$C$10</f>
        <v>35.214775777867999</v>
      </c>
      <c r="Q259" s="11">
        <f>'Final Prices IND without CO2 '!Q259+Q$302*Assumptions!$C$10</f>
        <v>31.16429788992118</v>
      </c>
      <c r="R259" s="11">
        <f>'Final Prices IND without CO2 '!R259+R$302*Assumptions!$C$10</f>
        <v>45.585180862701598</v>
      </c>
      <c r="S259" s="11">
        <f>'Final Prices IND without CO2 '!S259+S$302*Assumptions!$C$10</f>
        <v>34.679432548453079</v>
      </c>
      <c r="T259" s="11">
        <f>'Final Prices IND without CO2 '!T259+T$302*Assumptions!$C$10</f>
        <v>43.632369871137008</v>
      </c>
      <c r="U259" s="11">
        <f>'Final Prices IND without CO2 '!U259+U$302*Assumptions!$C$10</f>
        <v>52.935913995584635</v>
      </c>
      <c r="V259" s="11">
        <f>'Final Prices IND without CO2 '!V259+V$302*Assumptions!$C$10</f>
        <v>57.705237651791606</v>
      </c>
      <c r="W259" s="11">
        <f>'Final Prices IND without CO2 '!W259+W$302*Assumptions!$C$10</f>
        <v>51.879815144246429</v>
      </c>
      <c r="X259" s="11">
        <f>'Final Prices IND without CO2 '!X259+X$302*Assumptions!$C$10</f>
        <v>48.967500620178264</v>
      </c>
      <c r="Y259" s="11">
        <f>'Final Prices IND without CO2 '!Y259+Y$302*Assumptions!$C$10</f>
        <v>36.052653769305842</v>
      </c>
      <c r="Z259" s="11">
        <f>'Final Prices IND without CO2 '!Z259+Z$302*Assumptions!$C$10</f>
        <v>32.680442223780503</v>
      </c>
      <c r="AA259" s="11">
        <f>'Final Prices IND without CO2 '!AA259+AA$302*Assumptions!$C$10</f>
        <v>42.383674040605989</v>
      </c>
      <c r="AB259" s="11">
        <f>'Final Prices IND without CO2 '!AB259+AB$302*Assumptions!$C$10</f>
        <v>55.48550298722278</v>
      </c>
      <c r="AC259" s="11">
        <f>'Final Prices IND without CO2 '!AC259+AC$302*Assumptions!$C$10</f>
        <v>54.435865215738836</v>
      </c>
      <c r="AD259" s="11">
        <f>'Final Prices IND without CO2 '!AD259+AD$302*Assumptions!$C$10</f>
        <v>49.11717718673016</v>
      </c>
      <c r="AE259" s="11">
        <f>'Final Prices IND without CO2 '!AE259+AE$302*Assumptions!$C$10</f>
        <v>48.426223796511579</v>
      </c>
      <c r="AF259" s="11">
        <f>'Final Prices IND without CO2 '!AF259+AF$302*Assumptions!$C$10</f>
        <v>51.552586005233614</v>
      </c>
      <c r="AG259" s="11">
        <f>'Final Prices IND without CO2 '!AG259+AG$302*Assumptions!$C$10</f>
        <v>54.553011974992579</v>
      </c>
      <c r="AH259" s="11">
        <f>'Final Prices IND without CO2 '!AH259+AH$302*Assumptions!$C$10</f>
        <v>57.780063934770936</v>
      </c>
      <c r="AI259" s="11">
        <f>'Final Prices IND without CO2 '!AI259+AI$302*Assumptions!$C$10</f>
        <v>60.563604652488664</v>
      </c>
      <c r="AJ259" s="11">
        <f>'Final Prices IND without CO2 '!AJ259+AJ$302*Assumptions!$C$10</f>
        <v>61.495303139507314</v>
      </c>
      <c r="AK259" s="11">
        <f>'Final Prices IND without CO2 '!AK259+AK$302*Assumptions!$C$10</f>
        <v>62.097384674157453</v>
      </c>
      <c r="AL259" s="11">
        <f>'Final Prices IND without CO2 '!AL259+AL$302*Assumptions!$C$10</f>
        <v>62.675509973177626</v>
      </c>
      <c r="AM259" s="11">
        <f>'Final Prices IND without CO2 '!AM259+AM$302*Assumptions!$C$10</f>
        <v>63.255921339113954</v>
      </c>
      <c r="AN259" s="11">
        <f>'Final Prices IND without CO2 '!AN259+AN$302*Assumptions!$C$10</f>
        <v>63.819419892984612</v>
      </c>
      <c r="AO259" s="11">
        <f>'Final Prices IND without CO2 '!AO259+AO$302*Assumptions!$C$10</f>
        <v>63.64535216499911</v>
      </c>
      <c r="AP259" s="11">
        <f>'Final Prices IND without CO2 '!AP259+AP$302*Assumptions!$C$10</f>
        <v>63.467329088772757</v>
      </c>
      <c r="AQ259" s="11">
        <f>'Final Prices IND without CO2 '!AQ259+AQ$302*Assumptions!$C$10</f>
        <v>63.275831198436705</v>
      </c>
      <c r="AR259" s="11">
        <f>'Final Prices IND without CO2 '!AR259+AR$302*Assumptions!$C$10</f>
        <v>63.070135736670593</v>
      </c>
      <c r="AS259" s="11">
        <f>'Final Prices IND without CO2 '!AS259+AS$302*Assumptions!$C$10</f>
        <v>62.856721360880933</v>
      </c>
      <c r="AT259" s="11">
        <f>'Final Prices IND without CO2 '!AT259+AT$302*Assumptions!$C$10</f>
        <v>62.638340687439793</v>
      </c>
      <c r="AU259" s="11">
        <f>'Final Prices IND without CO2 '!AU259+AU$302*Assumptions!$C$10</f>
        <v>62.407654744608195</v>
      </c>
      <c r="AV259" s="11">
        <f>'Final Prices IND without CO2 '!AV259+AV$302*Assumptions!$C$10</f>
        <v>62.168127790104421</v>
      </c>
      <c r="AW259" s="11">
        <f>'Final Prices IND without CO2 '!AW259+AW$302*Assumptions!$C$10</f>
        <v>61.916924823202649</v>
      </c>
      <c r="AX259" s="11">
        <f>'Final Prices IND without CO2 '!AX259+AX$302*Assumptions!$C$10</f>
        <v>61.657606435634825</v>
      </c>
      <c r="AY259" s="11">
        <f>'Final Prices IND without CO2 '!AY259+AY$302*Assumptions!$C$10</f>
        <v>61.396144984271864</v>
      </c>
      <c r="AZ259" s="11">
        <f>'Final Prices IND without CO2 '!AZ259+AZ$302*Assumptions!$C$10</f>
        <v>61.123301030372616</v>
      </c>
      <c r="BA259" s="11">
        <f>'Final Prices IND without CO2 '!BA259+BA$302*Assumptions!$C$10</f>
        <v>60.843346536457567</v>
      </c>
      <c r="BB259" s="11">
        <f>'Final Prices IND without CO2 '!BB259+BB$302*Assumptions!$C$10</f>
        <v>60.55709601154895</v>
      </c>
      <c r="BC259" s="11">
        <f>'Final Prices IND without CO2 '!BC259+BC$302*Assumptions!$C$10</f>
        <v>60.263421275848877</v>
      </c>
      <c r="BD259" s="11">
        <f>'Final Prices IND without CO2 '!BD259+BD$302*Assumptions!$C$10</f>
        <v>59.961230388533643</v>
      </c>
      <c r="BE259" s="11">
        <f>'Final Prices IND without CO2 '!BE259+BE$302*Assumptions!$C$10</f>
        <v>59.652523682965125</v>
      </c>
      <c r="BF259" s="11">
        <f>'Final Prices IND without CO2 '!BF259+BF$302*Assumptions!$C$10</f>
        <v>59.336338215703336</v>
      </c>
      <c r="BG259" s="11">
        <f>'Final Prices IND without CO2 '!BG259+BG$302*Assumptions!$C$10</f>
        <v>59.012462844657492</v>
      </c>
      <c r="BH259" s="11">
        <f>'Final Prices IND without CO2 '!BH259+BH$302*Assumptions!$C$10</f>
        <v>58.681217965171591</v>
      </c>
    </row>
    <row r="260" spans="1:60" x14ac:dyDescent="0.3">
      <c r="A260" s="9" t="s">
        <v>148</v>
      </c>
      <c r="B260" s="9" t="s">
        <v>118</v>
      </c>
      <c r="C260" s="9" t="s">
        <v>17</v>
      </c>
      <c r="D260" s="36" t="s">
        <v>83</v>
      </c>
      <c r="E260" s="36" t="s">
        <v>79</v>
      </c>
      <c r="F260" s="36" t="s">
        <v>90</v>
      </c>
      <c r="G260" s="36" t="s">
        <v>90</v>
      </c>
      <c r="H260" s="36" t="s">
        <v>80</v>
      </c>
      <c r="I260" s="9" t="s">
        <v>145</v>
      </c>
      <c r="J260" s="11">
        <f>'Final Prices IND without CO2 '!J260+J$302*Assumptions!$C$10</f>
        <v>21.375979138813364</v>
      </c>
      <c r="K260" s="11">
        <f>'Final Prices IND without CO2 '!K260+K$302*Assumptions!$C$10</f>
        <v>18.752593802203485</v>
      </c>
      <c r="L260" s="11">
        <f>'Final Prices IND without CO2 '!L260+L$302*Assumptions!$C$10</f>
        <v>20.137488550349417</v>
      </c>
      <c r="M260" s="11">
        <f>'Final Prices IND without CO2 '!M260+M$302*Assumptions!$C$10</f>
        <v>20.27644204982991</v>
      </c>
      <c r="N260" s="11">
        <f>'Final Prices IND without CO2 '!N260+N$302*Assumptions!$C$10</f>
        <v>18.717117803218233</v>
      </c>
      <c r="O260" s="11">
        <f>'Final Prices IND without CO2 '!O260+O$302*Assumptions!$C$10</f>
        <v>25.710941343543688</v>
      </c>
      <c r="P260" s="11">
        <f>'Final Prices IND without CO2 '!P260+P$302*Assumptions!$C$10</f>
        <v>35.620604746516427</v>
      </c>
      <c r="Q260" s="11">
        <f>'Final Prices IND without CO2 '!Q260+Q$302*Assumptions!$C$10</f>
        <v>29.366193554384328</v>
      </c>
      <c r="R260" s="11">
        <f>'Final Prices IND without CO2 '!R260+R$302*Assumptions!$C$10</f>
        <v>46.296653248076382</v>
      </c>
      <c r="S260" s="11">
        <f>'Final Prices IND without CO2 '!S260+S$302*Assumptions!$C$10</f>
        <v>34.719592570009191</v>
      </c>
      <c r="T260" s="11">
        <f>'Final Prices IND without CO2 '!T260+T$302*Assumptions!$C$10</f>
        <v>42.418209934494385</v>
      </c>
      <c r="U260" s="11">
        <f>'Final Prices IND without CO2 '!U260+U$302*Assumptions!$C$10</f>
        <v>52.640943146173939</v>
      </c>
      <c r="V260" s="11">
        <f>'Final Prices IND without CO2 '!V260+V$302*Assumptions!$C$10</f>
        <v>55.204065905960391</v>
      </c>
      <c r="W260" s="11">
        <f>'Final Prices IND without CO2 '!W260+W$302*Assumptions!$C$10</f>
        <v>47.956801780644959</v>
      </c>
      <c r="X260" s="11">
        <f>'Final Prices IND without CO2 '!X260+X$302*Assumptions!$C$10</f>
        <v>42.97449948755326</v>
      </c>
      <c r="Y260" s="11">
        <f>'Final Prices IND without CO2 '!Y260+Y$302*Assumptions!$C$10</f>
        <v>27.562552050654194</v>
      </c>
      <c r="Z260" s="11">
        <f>'Final Prices IND without CO2 '!Z260+Z$302*Assumptions!$C$10</f>
        <v>22.475471688435253</v>
      </c>
      <c r="AA260" s="11">
        <f>'Final Prices IND without CO2 '!AA260+AA$302*Assumptions!$C$10</f>
        <v>27.986145919344395</v>
      </c>
      <c r="AB260" s="11">
        <f>'Final Prices IND without CO2 '!AB260+AB$302*Assumptions!$C$10</f>
        <v>37.211259826825355</v>
      </c>
      <c r="AC260" s="11">
        <f>'Final Prices IND without CO2 '!AC260+AC$302*Assumptions!$C$10</f>
        <v>36.655276176905716</v>
      </c>
      <c r="AD260" s="11">
        <f>'Final Prices IND without CO2 '!AD260+AD$302*Assumptions!$C$10</f>
        <v>33.218121724605439</v>
      </c>
      <c r="AE260" s="11">
        <f>'Final Prices IND without CO2 '!AE260+AE$302*Assumptions!$C$10</f>
        <v>32.780889996331183</v>
      </c>
      <c r="AF260" s="11">
        <f>'Final Prices IND without CO2 '!AF260+AF$302*Assumptions!$C$10</f>
        <v>35.026040039009509</v>
      </c>
      <c r="AG260" s="11">
        <f>'Final Prices IND without CO2 '!AG260+AG$302*Assumptions!$C$10</f>
        <v>37.180754038940663</v>
      </c>
      <c r="AH260" s="11">
        <f>'Final Prices IND without CO2 '!AH260+AH$302*Assumptions!$C$10</f>
        <v>39.596363162472706</v>
      </c>
      <c r="AI260" s="11">
        <f>'Final Prices IND without CO2 '!AI260+AI$302*Assumptions!$C$10</f>
        <v>41.713006056074356</v>
      </c>
      <c r="AJ260" s="11">
        <f>'Final Prices IND without CO2 '!AJ260+AJ$302*Assumptions!$C$10</f>
        <v>42.619820661288223</v>
      </c>
      <c r="AK260" s="11">
        <f>'Final Prices IND without CO2 '!AK260+AK$302*Assumptions!$C$10</f>
        <v>43.30166376290137</v>
      </c>
      <c r="AL260" s="11">
        <f>'Final Prices IND without CO2 '!AL260+AL$302*Assumptions!$C$10</f>
        <v>43.956429991942571</v>
      </c>
      <c r="AM260" s="11">
        <f>'Final Prices IND without CO2 '!AM260+AM$302*Assumptions!$C$10</f>
        <v>44.600964187984658</v>
      </c>
      <c r="AN260" s="11">
        <f>'Final Prices IND without CO2 '!AN260+AN$302*Assumptions!$C$10</f>
        <v>45.223474322609555</v>
      </c>
      <c r="AO260" s="11">
        <f>'Final Prices IND without CO2 '!AO260+AO$302*Assumptions!$C$10</f>
        <v>45.109721211630628</v>
      </c>
      <c r="AP260" s="11">
        <f>'Final Prices IND without CO2 '!AP260+AP$302*Assumptions!$C$10</f>
        <v>44.993100726752246</v>
      </c>
      <c r="AQ260" s="11">
        <f>'Final Prices IND without CO2 '!AQ260+AQ$302*Assumptions!$C$10</f>
        <v>44.867879905650256</v>
      </c>
      <c r="AR260" s="11">
        <f>'Final Prices IND without CO2 '!AR260+AR$302*Assumptions!$C$10</f>
        <v>44.733244618230806</v>
      </c>
      <c r="AS260" s="11">
        <f>'Final Prices IND without CO2 '!AS260+AS$302*Assumptions!$C$10</f>
        <v>44.593861724022169</v>
      </c>
      <c r="AT260" s="11">
        <f>'Final Prices IND without CO2 '!AT260+AT$302*Assumptions!$C$10</f>
        <v>44.451113554883335</v>
      </c>
      <c r="AU260" s="11">
        <f>'Final Prices IND without CO2 '!AU260+AU$302*Assumptions!$C$10</f>
        <v>44.300456591701078</v>
      </c>
      <c r="AV260" s="11">
        <f>'Final Prices IND without CO2 '!AV260+AV$302*Assumptions!$C$10</f>
        <v>44.14406894761477</v>
      </c>
      <c r="AW260" s="11">
        <f>'Final Prices IND without CO2 '!AW260+AW$302*Assumptions!$C$10</f>
        <v>43.980168330946647</v>
      </c>
      <c r="AX260" s="11">
        <f>'Final Prices IND without CO2 '!AX260+AX$302*Assumptions!$C$10</f>
        <v>43.811012164784557</v>
      </c>
      <c r="AY260" s="11">
        <f>'Final Prices IND without CO2 '!AY260+AY$302*Assumptions!$C$10</f>
        <v>43.631290221278952</v>
      </c>
      <c r="AZ260" s="11">
        <f>'Final Prices IND without CO2 '!AZ260+AZ$302*Assumptions!$C$10</f>
        <v>43.446053931513759</v>
      </c>
      <c r="BA260" s="11">
        <f>'Final Prices IND without CO2 '!BA260+BA$302*Assumptions!$C$10</f>
        <v>43.253101807925383</v>
      </c>
      <c r="BB260" s="11">
        <f>'Final Prices IND without CO2 '!BB260+BB$302*Assumptions!$C$10</f>
        <v>43.052667750682602</v>
      </c>
      <c r="BC260" s="11">
        <f>'Final Prices IND without CO2 '!BC260+BC$302*Assumptions!$C$10</f>
        <v>42.844430067757337</v>
      </c>
      <c r="BD260" s="11">
        <f>'Final Prices IND without CO2 '!BD260+BD$302*Assumptions!$C$10</f>
        <v>42.629440961003816</v>
      </c>
      <c r="BE260" s="11">
        <f>'Final Prices IND without CO2 '!BE260+BE$302*Assumptions!$C$10</f>
        <v>42.40663419711899</v>
      </c>
      <c r="BF260" s="11">
        <f>'Final Prices IND without CO2 '!BF260+BF$302*Assumptions!$C$10</f>
        <v>42.176474389142697</v>
      </c>
      <c r="BG260" s="11">
        <f>'Final Prices IND without CO2 '!BG260+BG$302*Assumptions!$C$10</f>
        <v>41.938939580135653</v>
      </c>
      <c r="BH260" s="11">
        <f>'Final Prices IND without CO2 '!BH260+BH$302*Assumptions!$C$10</f>
        <v>41.694064969094207</v>
      </c>
    </row>
    <row r="261" spans="1:60" x14ac:dyDescent="0.3">
      <c r="A261" s="9" t="s">
        <v>148</v>
      </c>
      <c r="B261" s="9" t="s">
        <v>118</v>
      </c>
      <c r="C261" s="9" t="s">
        <v>19</v>
      </c>
      <c r="D261" s="36" t="s">
        <v>83</v>
      </c>
      <c r="E261" s="36" t="s">
        <v>79</v>
      </c>
      <c r="F261" s="36" t="s">
        <v>90</v>
      </c>
      <c r="G261" s="36" t="s">
        <v>90</v>
      </c>
      <c r="H261" s="36" t="s">
        <v>80</v>
      </c>
      <c r="I261" s="9" t="s">
        <v>145</v>
      </c>
      <c r="J261" s="11">
        <f>'Final Prices IND without CO2 '!J261+J$302*Assumptions!$C$10</f>
        <v>31.750607598229749</v>
      </c>
      <c r="K261" s="11">
        <f>'Final Prices IND without CO2 '!K261+K$302*Assumptions!$C$10</f>
        <v>29.018780572717766</v>
      </c>
      <c r="L261" s="11">
        <f>'Final Prices IND without CO2 '!L261+L$302*Assumptions!$C$10</f>
        <v>26.380563957163901</v>
      </c>
      <c r="M261" s="11">
        <f>'Final Prices IND without CO2 '!M261+M$302*Assumptions!$C$10</f>
        <v>27.07883352751653</v>
      </c>
      <c r="N261" s="11">
        <f>'Final Prices IND without CO2 '!N261+N$302*Assumptions!$C$10</f>
        <v>24.954134623828917</v>
      </c>
      <c r="O261" s="11">
        <f>'Final Prices IND without CO2 '!O261+O$302*Assumptions!$C$10</f>
        <v>31.126897160986307</v>
      </c>
      <c r="P261" s="11">
        <f>'Final Prices IND without CO2 '!P261+P$302*Assumptions!$C$10</f>
        <v>38.630610181643036</v>
      </c>
      <c r="Q261" s="11">
        <f>'Final Prices IND without CO2 '!Q261+Q$302*Assumptions!$C$10</f>
        <v>35.354729543997863</v>
      </c>
      <c r="R261" s="11">
        <f>'Final Prices IND without CO2 '!R261+R$302*Assumptions!$C$10</f>
        <v>49.236923655582672</v>
      </c>
      <c r="S261" s="11">
        <f>'Final Prices IND without CO2 '!S261+S$302*Assumptions!$C$10</f>
        <v>37.505544132966094</v>
      </c>
      <c r="T261" s="11">
        <f>'Final Prices IND without CO2 '!T261+T$302*Assumptions!$C$10</f>
        <v>45.122563197712267</v>
      </c>
      <c r="U261" s="11">
        <f>'Final Prices IND without CO2 '!U261+U$302*Assumptions!$C$10</f>
        <v>54.797817345091268</v>
      </c>
      <c r="V261" s="11">
        <f>'Final Prices IND without CO2 '!V261+V$302*Assumptions!$C$10</f>
        <v>59.443097577403094</v>
      </c>
      <c r="W261" s="11">
        <f>'Final Prices IND without CO2 '!W261+W$302*Assumptions!$C$10</f>
        <v>53.594211181091765</v>
      </c>
      <c r="X261" s="11">
        <f>'Final Prices IND without CO2 '!X261+X$302*Assumptions!$C$10</f>
        <v>51.302280124964383</v>
      </c>
      <c r="Y261" s="11">
        <f>'Final Prices IND without CO2 '!Y261+Y$302*Assumptions!$C$10</f>
        <v>36.117696019172925</v>
      </c>
      <c r="Z261" s="11">
        <f>'Final Prices IND without CO2 '!Z261+Z$302*Assumptions!$C$10</f>
        <v>31.55385162125696</v>
      </c>
      <c r="AA261" s="11">
        <f>'Final Prices IND without CO2 '!AA261+AA$302*Assumptions!$C$10</f>
        <v>38.836249245728204</v>
      </c>
      <c r="AB261" s="11">
        <f>'Final Prices IND without CO2 '!AB261+AB$302*Assumptions!$C$10</f>
        <v>50.982889569917702</v>
      </c>
      <c r="AC261" s="11">
        <f>'Final Prices IND without CO2 '!AC261+AC$302*Assumptions!$C$10</f>
        <v>50.054883849170629</v>
      </c>
      <c r="AD261" s="11">
        <f>'Final Prices IND without CO2 '!AD261+AD$302*Assumptions!$C$10</f>
        <v>45.199789209679544</v>
      </c>
      <c r="AE261" s="11">
        <f>'Final Prices IND without CO2 '!AE261+AE$302*Assumptions!$C$10</f>
        <v>44.571350614153374</v>
      </c>
      <c r="AF261" s="11">
        <f>'Final Prices IND without CO2 '!AF261+AF$302*Assumptions!$C$10</f>
        <v>47.480589865306399</v>
      </c>
      <c r="AG261" s="11">
        <f>'Final Prices IND without CO2 '!AG261+AG$302*Assumptions!$C$10</f>
        <v>50.272639814832999</v>
      </c>
      <c r="AH261" s="11">
        <f>'Final Prices IND without CO2 '!AH261+AH$302*Assumptions!$C$10</f>
        <v>53.299759368667644</v>
      </c>
      <c r="AI261" s="11">
        <f>'Final Prices IND without CO2 '!AI261+AI$302*Assumptions!$C$10</f>
        <v>55.918982305097224</v>
      </c>
      <c r="AJ261" s="11">
        <f>'Final Prices IND without CO2 '!AJ261+AJ$302*Assumptions!$C$10</f>
        <v>56.844549621642464</v>
      </c>
      <c r="AK261" s="11">
        <f>'Final Prices IND without CO2 '!AK261+AK$302*Assumptions!$C$10</f>
        <v>57.466283707615283</v>
      </c>
      <c r="AL261" s="11">
        <f>'Final Prices IND without CO2 '!AL261+AL$302*Assumptions!$C$10</f>
        <v>58.063292660354982</v>
      </c>
      <c r="AM261" s="11">
        <f>'Final Prices IND without CO2 '!AM261+AM$302*Assumptions!$C$10</f>
        <v>58.659503329860584</v>
      </c>
      <c r="AN261" s="11">
        <f>'Final Prices IND without CO2 '!AN261+AN$302*Assumptions!$C$10</f>
        <v>59.237541820239045</v>
      </c>
      <c r="AO261" s="11">
        <f>'Final Prices IND without CO2 '!AO261+AO$302*Assumptions!$C$10</f>
        <v>59.078335085478251</v>
      </c>
      <c r="AP261" s="11">
        <f>'Final Prices IND without CO2 '!AP261+AP$302*Assumptions!$C$10</f>
        <v>58.915441069822791</v>
      </c>
      <c r="AQ261" s="11">
        <f>'Final Prices IND without CO2 '!AQ261+AQ$302*Assumptions!$C$10</f>
        <v>58.740273268704307</v>
      </c>
      <c r="AR261" s="11">
        <f>'Final Prices IND without CO2 '!AR261+AR$302*Assumptions!$C$10</f>
        <v>58.552086411351574</v>
      </c>
      <c r="AS261" s="11">
        <f>'Final Prices IND without CO2 '!AS261+AS$302*Assumptions!$C$10</f>
        <v>58.356912744046745</v>
      </c>
      <c r="AT261" s="11">
        <f>'Final Prices IND without CO2 '!AT261+AT$302*Assumptions!$C$10</f>
        <v>58.157167257062682</v>
      </c>
      <c r="AU261" s="11">
        <f>'Final Prices IND without CO2 '!AU261+AU$302*Assumptions!$C$10</f>
        <v>57.946199753696924</v>
      </c>
      <c r="AV261" s="11">
        <f>'Final Prices IND without CO2 '!AV261+AV$302*Assumptions!$C$10</f>
        <v>57.727157596911198</v>
      </c>
      <c r="AW261" s="11">
        <f>'Final Prices IND without CO2 '!AW261+AW$302*Assumptions!$C$10</f>
        <v>57.497465164266529</v>
      </c>
      <c r="AX261" s="11">
        <f>'Final Prices IND without CO2 '!AX261+AX$302*Assumptions!$C$10</f>
        <v>57.26036195815778</v>
      </c>
      <c r="AY261" s="11">
        <f>'Final Prices IND without CO2 '!AY261+AY$302*Assumptions!$C$10</f>
        <v>57.019040405425407</v>
      </c>
      <c r="AZ261" s="11">
        <f>'Final Prices IND without CO2 '!AZ261+AZ$302*Assumptions!$C$10</f>
        <v>56.767782212453554</v>
      </c>
      <c r="BA261" s="11">
        <f>'Final Prices IND without CO2 '!BA261+BA$302*Assumptions!$C$10</f>
        <v>56.509264340374521</v>
      </c>
      <c r="BB261" s="11">
        <f>'Final Prices IND without CO2 '!BB261+BB$302*Assumptions!$C$10</f>
        <v>56.244158241275798</v>
      </c>
      <c r="BC261" s="11">
        <f>'Final Prices IND without CO2 '!BC261+BC$302*Assumptions!$C$10</f>
        <v>55.971534446880518</v>
      </c>
      <c r="BD261" s="11">
        <f>'Final Prices IND without CO2 '!BD261+BD$302*Assumptions!$C$10</f>
        <v>55.69082931433622</v>
      </c>
      <c r="BE261" s="11">
        <f>'Final Prices IND without CO2 '!BE261+BE$302*Assumptions!$C$10</f>
        <v>55.403287601844283</v>
      </c>
      <c r="BF261" s="11">
        <f>'Final Prices IND without CO2 '!BF261+BF$302*Assumptions!$C$10</f>
        <v>55.108298103374807</v>
      </c>
      <c r="BG261" s="11">
        <f>'Final Prices IND without CO2 '!BG261+BG$302*Assumptions!$C$10</f>
        <v>54.805696290400888</v>
      </c>
      <c r="BH261" s="11">
        <f>'Final Prices IND without CO2 '!BH261+BH$302*Assumptions!$C$10</f>
        <v>54.49573228838495</v>
      </c>
    </row>
    <row r="262" spans="1:60" x14ac:dyDescent="0.3">
      <c r="A262" s="9" t="s">
        <v>148</v>
      </c>
      <c r="B262" s="9" t="s">
        <v>118</v>
      </c>
      <c r="C262" s="9" t="s">
        <v>21</v>
      </c>
      <c r="D262" s="36" t="s">
        <v>83</v>
      </c>
      <c r="E262" s="36" t="s">
        <v>79</v>
      </c>
      <c r="F262" s="36" t="s">
        <v>90</v>
      </c>
      <c r="G262" s="36" t="s">
        <v>90</v>
      </c>
      <c r="H262" s="36" t="s">
        <v>80</v>
      </c>
      <c r="I262" s="9" t="s">
        <v>145</v>
      </c>
      <c r="J262" s="11">
        <f>'Final Prices IND without CO2 '!J262+J$302*Assumptions!$C$10</f>
        <v>21.56412800806141</v>
      </c>
      <c r="K262" s="11">
        <f>'Final Prices IND without CO2 '!K262+K$302*Assumptions!$C$10</f>
        <v>22.385425401153615</v>
      </c>
      <c r="L262" s="11">
        <f>'Final Prices IND without CO2 '!L262+L$302*Assumptions!$C$10</f>
        <v>23.013828616150295</v>
      </c>
      <c r="M262" s="11">
        <f>'Final Prices IND without CO2 '!M262+M$302*Assumptions!$C$10</f>
        <v>23.157177217183254</v>
      </c>
      <c r="N262" s="11">
        <f>'Final Prices IND without CO2 '!N262+N$302*Assumptions!$C$10</f>
        <v>19.332379489469385</v>
      </c>
      <c r="O262" s="11">
        <f>'Final Prices IND without CO2 '!O262+O$302*Assumptions!$C$10</f>
        <v>27.987752785822067</v>
      </c>
      <c r="P262" s="11">
        <f>'Final Prices IND without CO2 '!P262+P$302*Assumptions!$C$10</f>
        <v>38.047296155879835</v>
      </c>
      <c r="Q262" s="11">
        <f>'Final Prices IND without CO2 '!Q262+Q$302*Assumptions!$C$10</f>
        <v>30.791869942035024</v>
      </c>
      <c r="R262" s="11">
        <f>'Final Prices IND without CO2 '!R262+R$302*Assumptions!$C$10</f>
        <v>44.653988420432967</v>
      </c>
      <c r="S262" s="11">
        <f>'Final Prices IND without CO2 '!S262+S$302*Assumptions!$C$10</f>
        <v>34.186542046263341</v>
      </c>
      <c r="T262" s="11">
        <f>'Final Prices IND without CO2 '!T262+T$302*Assumptions!$C$10</f>
        <v>40.875853231326303</v>
      </c>
      <c r="U262" s="11">
        <f>'Final Prices IND without CO2 '!U262+U$302*Assumptions!$C$10</f>
        <v>50.286832198702854</v>
      </c>
      <c r="V262" s="11">
        <f>'Final Prices IND without CO2 '!V262+V$302*Assumptions!$C$10</f>
        <v>54.26628081136306</v>
      </c>
      <c r="W262" s="11">
        <f>'Final Prices IND without CO2 '!W262+W$302*Assumptions!$C$10</f>
        <v>46.709617296082214</v>
      </c>
      <c r="X262" s="11">
        <f>'Final Prices IND without CO2 '!X262+X$302*Assumptions!$C$10</f>
        <v>52.916919613824042</v>
      </c>
      <c r="Y262" s="11">
        <f>'Final Prices IND without CO2 '!Y262+Y$302*Assumptions!$C$10</f>
        <v>42.963189259693806</v>
      </c>
      <c r="Z262" s="11">
        <f>'Final Prices IND without CO2 '!Z262+Z$302*Assumptions!$C$10</f>
        <v>36.390765941935591</v>
      </c>
      <c r="AA262" s="11">
        <f>'Final Prices IND without CO2 '!AA262+AA$302*Assumptions!$C$10</f>
        <v>39.414660369361158</v>
      </c>
      <c r="AB262" s="11">
        <f>'Final Prices IND without CO2 '!AB262+AB$302*Assumptions!$C$10</f>
        <v>51.717045143771934</v>
      </c>
      <c r="AC262" s="11">
        <f>'Final Prices IND without CO2 '!AC262+AC$302*Assumptions!$C$10</f>
        <v>50.769207196774964</v>
      </c>
      <c r="AD262" s="11">
        <f>'Final Prices IND without CO2 '!AD262+AD$302*Assumptions!$C$10</f>
        <v>45.838523196312266</v>
      </c>
      <c r="AE262" s="11">
        <f>'Final Prices IND without CO2 '!AE262+AE$302*Assumptions!$C$10</f>
        <v>45.19989150164163</v>
      </c>
      <c r="AF262" s="11">
        <f>'Final Prices IND without CO2 '!AF262+AF$302*Assumptions!$C$10</f>
        <v>48.144532865909312</v>
      </c>
      <c r="AG262" s="11">
        <f>'Final Prices IND without CO2 '!AG262+AG$302*Assumptions!$C$10</f>
        <v>50.970558731761123</v>
      </c>
      <c r="AH262" s="11">
        <f>'Final Prices IND without CO2 '!AH262+AH$302*Assumptions!$C$10</f>
        <v>54.030277462254709</v>
      </c>
      <c r="AI262" s="11">
        <f>'Final Prices IND without CO2 '!AI262+AI$302*Assumptions!$C$10</f>
        <v>56.676292575545929</v>
      </c>
      <c r="AJ262" s="11">
        <f>'Final Prices IND without CO2 '!AJ262+AJ$302*Assumptions!$C$10</f>
        <v>57.602859585504781</v>
      </c>
      <c r="AK262" s="11">
        <f>'Final Prices IND without CO2 '!AK262+AK$302*Assumptions!$C$10</f>
        <v>58.221389303534629</v>
      </c>
      <c r="AL262" s="11">
        <f>'Final Prices IND without CO2 '!AL262+AL$302*Assumptions!$C$10</f>
        <v>58.815319257846518</v>
      </c>
      <c r="AM262" s="11">
        <f>'Final Prices IND without CO2 '!AM262+AM$302*Assumptions!$C$10</f>
        <v>59.408953835268832</v>
      </c>
      <c r="AN262" s="11">
        <f>'Final Prices IND without CO2 '!AN262+AN$302*Assumptions!$C$10</f>
        <v>59.984621574609768</v>
      </c>
      <c r="AO262" s="11">
        <f>'Final Prices IND without CO2 '!AO262+AO$302*Assumptions!$C$10</f>
        <v>59.822991740196002</v>
      </c>
      <c r="AP262" s="11">
        <f>'Final Prices IND without CO2 '!AP262+AP$302*Assumptions!$C$10</f>
        <v>59.657630916241473</v>
      </c>
      <c r="AQ262" s="11">
        <f>'Final Prices IND without CO2 '!AQ262+AQ$302*Assumptions!$C$10</f>
        <v>59.479800477914438</v>
      </c>
      <c r="AR262" s="11">
        <f>'Final Prices IND without CO2 '!AR262+AR$302*Assumptions!$C$10</f>
        <v>59.288758825284127</v>
      </c>
      <c r="AS262" s="11">
        <f>'Final Prices IND without CO2 '!AS262+AS$302*Assumptions!$C$10</f>
        <v>59.090610992408322</v>
      </c>
      <c r="AT262" s="11">
        <f>'Final Prices IND without CO2 '!AT262+AT$302*Assumptions!$C$10</f>
        <v>58.887827019829501</v>
      </c>
      <c r="AU262" s="11">
        <f>'Final Prices IND without CO2 '!AU262+AU$302*Assumptions!$C$10</f>
        <v>58.673644405393816</v>
      </c>
      <c r="AV262" s="11">
        <f>'Final Prices IND without CO2 '!AV262+AV$302*Assumptions!$C$10</f>
        <v>58.451262182066699</v>
      </c>
      <c r="AW262" s="11">
        <f>'Final Prices IND without CO2 '!AW262+AW$302*Assumptions!$C$10</f>
        <v>58.218062435522782</v>
      </c>
      <c r="AX262" s="11">
        <f>'Final Prices IND without CO2 '!AX262+AX$302*Assumptions!$C$10</f>
        <v>57.977337022091127</v>
      </c>
      <c r="AY262" s="11">
        <f>'Final Prices IND without CO2 '!AY262+AY$302*Assumptions!$C$10</f>
        <v>57.732731638954981</v>
      </c>
      <c r="AZ262" s="11">
        <f>'Final Prices IND without CO2 '!AZ262+AZ$302*Assumptions!$C$10</f>
        <v>57.477953866300837</v>
      </c>
      <c r="BA262" s="11">
        <f>'Final Prices IND without CO2 '!BA262+BA$302*Assumptions!$C$10</f>
        <v>57.215940731815998</v>
      </c>
      <c r="BB262" s="11">
        <f>'Final Prices IND without CO2 '!BB262+BB$302*Assumptions!$C$10</f>
        <v>56.947387013162725</v>
      </c>
      <c r="BC262" s="11">
        <f>'Final Prices IND without CO2 '!BC262+BC$302*Assumptions!$C$10</f>
        <v>56.671330841953925</v>
      </c>
      <c r="BD262" s="11">
        <f>'Final Prices IND without CO2 '!BD262+BD$302*Assumptions!$C$10</f>
        <v>56.387122435830129</v>
      </c>
      <c r="BE262" s="11">
        <f>'Final Prices IND without CO2 '!BE262+BE$302*Assumptions!$C$10</f>
        <v>56.09612975027045</v>
      </c>
      <c r="BF262" s="11">
        <f>'Final Prices IND without CO2 '!BF262+BF$302*Assumptions!$C$10</f>
        <v>55.797684228112075</v>
      </c>
      <c r="BG262" s="11">
        <f>'Final Prices IND without CO2 '!BG262+BG$302*Assumptions!$C$10</f>
        <v>55.491613740440428</v>
      </c>
      <c r="BH262" s="11">
        <f>'Final Prices IND without CO2 '!BH262+BH$302*Assumptions!$C$10</f>
        <v>55.178179870291736</v>
      </c>
    </row>
    <row r="263" spans="1:60" x14ac:dyDescent="0.3">
      <c r="A263" s="9" t="s">
        <v>148</v>
      </c>
      <c r="B263" s="9" t="s">
        <v>118</v>
      </c>
      <c r="C263" s="9" t="s">
        <v>23</v>
      </c>
      <c r="D263" s="36" t="s">
        <v>83</v>
      </c>
      <c r="E263" s="36" t="s">
        <v>79</v>
      </c>
      <c r="F263" s="36" t="s">
        <v>90</v>
      </c>
      <c r="G263" s="36" t="s">
        <v>90</v>
      </c>
      <c r="H263" s="36" t="s">
        <v>80</v>
      </c>
      <c r="I263" s="9" t="s">
        <v>145</v>
      </c>
      <c r="J263" s="11">
        <f>'Final Prices IND without CO2 '!J263+J$302*Assumptions!$C$10</f>
        <v>28.061550218064589</v>
      </c>
      <c r="K263" s="11">
        <f>'Final Prices IND without CO2 '!K263+K$302*Assumptions!$C$10</f>
        <v>23.733732242152616</v>
      </c>
      <c r="L263" s="11">
        <f>'Final Prices IND without CO2 '!L263+L$302*Assumptions!$C$10</f>
        <v>24.250988416893172</v>
      </c>
      <c r="M263" s="11">
        <f>'Final Prices IND without CO2 '!M263+M$302*Assumptions!$C$10</f>
        <v>26.097281276224404</v>
      </c>
      <c r="N263" s="11">
        <f>'Final Prices IND without CO2 '!N263+N$302*Assumptions!$C$10</f>
        <v>25.518519945296429</v>
      </c>
      <c r="O263" s="11">
        <f>'Final Prices IND without CO2 '!O263+O$302*Assumptions!$C$10</f>
        <v>32.894323337479634</v>
      </c>
      <c r="P263" s="11">
        <f>'Final Prices IND without CO2 '!P263+P$302*Assumptions!$C$10</f>
        <v>41.748330625534592</v>
      </c>
      <c r="Q263" s="11">
        <f>'Final Prices IND without CO2 '!Q263+Q$302*Assumptions!$C$10</f>
        <v>35.6499017626032</v>
      </c>
      <c r="R263" s="11">
        <f>'Final Prices IND without CO2 '!R263+R$302*Assumptions!$C$10</f>
        <v>49.757962069109418</v>
      </c>
      <c r="S263" s="11">
        <f>'Final Prices IND without CO2 '!S263+S$302*Assumptions!$C$10</f>
        <v>36.653533560100868</v>
      </c>
      <c r="T263" s="11">
        <f>'Final Prices IND without CO2 '!T263+T$302*Assumptions!$C$10</f>
        <v>47.153651691441752</v>
      </c>
      <c r="U263" s="11">
        <f>'Final Prices IND without CO2 '!U263+U$302*Assumptions!$C$10</f>
        <v>57.062091366208016</v>
      </c>
      <c r="V263" s="11">
        <f>'Final Prices IND without CO2 '!V263+V$302*Assumptions!$C$10</f>
        <v>61.680685802639545</v>
      </c>
      <c r="W263" s="11">
        <f>'Final Prices IND without CO2 '!W263+W$302*Assumptions!$C$10</f>
        <v>53.754518570385933</v>
      </c>
      <c r="X263" s="11">
        <f>'Final Prices IND without CO2 '!X263+X$302*Assumptions!$C$10</f>
        <v>50.737824762037867</v>
      </c>
      <c r="Y263" s="11">
        <f>'Final Prices IND without CO2 '!Y263+Y$302*Assumptions!$C$10</f>
        <v>37.389158624462759</v>
      </c>
      <c r="Z263" s="11">
        <f>'Final Prices IND without CO2 '!Z263+Z$302*Assumptions!$C$10</f>
        <v>30.229936718355923</v>
      </c>
      <c r="AA263" s="11">
        <f>'Final Prices IND without CO2 '!AA263+AA$302*Assumptions!$C$10</f>
        <v>36.043591213071707</v>
      </c>
      <c r="AB263" s="11">
        <f>'Final Prices IND without CO2 '!AB263+AB$302*Assumptions!$C$10</f>
        <v>47.438273332826441</v>
      </c>
      <c r="AC263" s="11">
        <f>'Final Prices IND without CO2 '!AC263+AC$302*Assumptions!$C$10</f>
        <v>46.606020656374845</v>
      </c>
      <c r="AD263" s="11">
        <f>'Final Prices IND without CO2 '!AD263+AD$302*Assumptions!$C$10</f>
        <v>42.115883099269873</v>
      </c>
      <c r="AE263" s="11">
        <f>'Final Prices IND without CO2 '!AE263+AE$302*Assumptions!$C$10</f>
        <v>41.536658357074629</v>
      </c>
      <c r="AF263" s="11">
        <f>'Final Prices IND without CO2 '!AF263+AF$302*Assumptions!$C$10</f>
        <v>44.274970750974816</v>
      </c>
      <c r="AG263" s="11">
        <f>'Final Prices IND without CO2 '!AG263+AG$302*Assumptions!$C$10</f>
        <v>46.902979741111615</v>
      </c>
      <c r="AH263" s="11">
        <f>'Final Prices IND without CO2 '!AH263+AH$302*Assumptions!$C$10</f>
        <v>49.772705446807947</v>
      </c>
      <c r="AI263" s="11">
        <f>'Final Prices IND without CO2 '!AI263+AI$302*Assumptions!$C$10</f>
        <v>52.262571624925066</v>
      </c>
      <c r="AJ263" s="11">
        <f>'Final Prices IND without CO2 '!AJ263+AJ$302*Assumptions!$C$10</f>
        <v>53.183312267625986</v>
      </c>
      <c r="AK263" s="11">
        <f>'Final Prices IND without CO2 '!AK263+AK$302*Assumptions!$C$10</f>
        <v>53.820517535790671</v>
      </c>
      <c r="AL263" s="11">
        <f>'Final Prices IND without CO2 '!AL263+AL$302*Assumptions!$C$10</f>
        <v>54.432392367384764</v>
      </c>
      <c r="AM263" s="11">
        <f>'Final Prices IND without CO2 '!AM263+AM$302*Assumptions!$C$10</f>
        <v>55.041040806420199</v>
      </c>
      <c r="AN263" s="11">
        <f>'Final Prices IND without CO2 '!AN263+AN$302*Assumptions!$C$10</f>
        <v>55.630525648118493</v>
      </c>
      <c r="AO263" s="11">
        <f>'Final Prices IND without CO2 '!AO263+AO$302*Assumptions!$C$10</f>
        <v>55.483018011859293</v>
      </c>
      <c r="AP263" s="11">
        <f>'Final Prices IND without CO2 '!AP263+AP$302*Assumptions!$C$10</f>
        <v>55.332034126783853</v>
      </c>
      <c r="AQ263" s="11">
        <f>'Final Prices IND without CO2 '!AQ263+AQ$302*Assumptions!$C$10</f>
        <v>55.169721948395789</v>
      </c>
      <c r="AR263" s="11">
        <f>'Final Prices IND without CO2 '!AR263+AR$302*Assumptions!$C$10</f>
        <v>54.995318482540526</v>
      </c>
      <c r="AS263" s="11">
        <f>'Final Prices IND without CO2 '!AS263+AS$302*Assumptions!$C$10</f>
        <v>54.814504544903556</v>
      </c>
      <c r="AT263" s="11">
        <f>'Final Prices IND without CO2 '!AT263+AT$302*Assumptions!$C$10</f>
        <v>54.629429334573288</v>
      </c>
      <c r="AU263" s="11">
        <f>'Final Prices IND without CO2 '!AU263+AU$302*Assumptions!$C$10</f>
        <v>54.433984882871727</v>
      </c>
      <c r="AV263" s="11">
        <f>'Final Prices IND without CO2 '!AV263+AV$302*Assumptions!$C$10</f>
        <v>54.231069082020952</v>
      </c>
      <c r="AW263" s="11">
        <f>'Final Prices IND without CO2 '!AW263+AW$302*Assumptions!$C$10</f>
        <v>54.018310501326162</v>
      </c>
      <c r="AX263" s="11">
        <f>'Final Prices IND without CO2 '!AX263+AX$302*Assumptions!$C$10</f>
        <v>53.798695870320742</v>
      </c>
      <c r="AY263" s="11">
        <f>'Final Prices IND without CO2 '!AY263+AY$302*Assumptions!$C$10</f>
        <v>53.573229156785878</v>
      </c>
      <c r="AZ263" s="11">
        <f>'Final Prices IND without CO2 '!AZ263+AZ$302*Assumptions!$C$10</f>
        <v>53.338964036854421</v>
      </c>
      <c r="BA263" s="11">
        <f>'Final Prices IND without CO2 '!BA263+BA$302*Assumptions!$C$10</f>
        <v>53.097321830258259</v>
      </c>
      <c r="BB263" s="11">
        <f>'Final Prices IND without CO2 '!BB263+BB$302*Assumptions!$C$10</f>
        <v>52.848861369615136</v>
      </c>
      <c r="BC263" s="11">
        <f>'Final Prices IND without CO2 '!BC263+BC$302*Assumptions!$C$10</f>
        <v>52.592809619372751</v>
      </c>
      <c r="BD263" s="11">
        <f>'Final Prices IND without CO2 '!BD263+BD$302*Assumptions!$C$10</f>
        <v>52.329018831492142</v>
      </c>
      <c r="BE263" s="11">
        <f>'Final Prices IND without CO2 '!BE263+BE$302*Assumptions!$C$10</f>
        <v>52.058138948734268</v>
      </c>
      <c r="BF263" s="11">
        <f>'Final Prices IND without CO2 '!BF263+BF$302*Assumptions!$C$10</f>
        <v>51.779835665175767</v>
      </c>
      <c r="BG263" s="11">
        <f>'Final Prices IND without CO2 '!BG263+BG$302*Assumptions!$C$10</f>
        <v>51.493981148132846</v>
      </c>
      <c r="BH263" s="11">
        <f>'Final Prices IND without CO2 '!BH263+BH$302*Assumptions!$C$10</f>
        <v>51.200770204136525</v>
      </c>
    </row>
    <row r="264" spans="1:60" x14ac:dyDescent="0.3">
      <c r="A264" s="9" t="s">
        <v>148</v>
      </c>
      <c r="B264" s="9" t="s">
        <v>118</v>
      </c>
      <c r="C264" s="9" t="s">
        <v>25</v>
      </c>
      <c r="D264" s="36" t="s">
        <v>83</v>
      </c>
      <c r="E264" s="36" t="s">
        <v>79</v>
      </c>
      <c r="F264" s="36" t="s">
        <v>90</v>
      </c>
      <c r="G264" s="36" t="s">
        <v>90</v>
      </c>
      <c r="H264" s="36" t="s">
        <v>80</v>
      </c>
      <c r="I264" s="9" t="s">
        <v>145</v>
      </c>
      <c r="J264" s="11">
        <f>'Final Prices IND without CO2 '!J264+J$302*Assumptions!$C$10</f>
        <v>24.303029220932746</v>
      </c>
      <c r="K264" s="11">
        <f>'Final Prices IND without CO2 '!K264+K$302*Assumptions!$C$10</f>
        <v>21.06013593461963</v>
      </c>
      <c r="L264" s="11">
        <f>'Final Prices IND without CO2 '!L264+L$302*Assumptions!$C$10</f>
        <v>21.22580149552757</v>
      </c>
      <c r="M264" s="11">
        <f>'Final Prices IND without CO2 '!M264+M$302*Assumptions!$C$10</f>
        <v>22.15590829518165</v>
      </c>
      <c r="N264" s="11">
        <f>'Final Prices IND without CO2 '!N264+N$302*Assumptions!$C$10</f>
        <v>19.250684882724222</v>
      </c>
      <c r="O264" s="11">
        <f>'Final Prices IND without CO2 '!O264+O$302*Assumptions!$C$10</f>
        <v>18.799985604401705</v>
      </c>
      <c r="P264" s="11">
        <f>'Final Prices IND without CO2 '!P264+P$302*Assumptions!$C$10</f>
        <v>26.035306719882538</v>
      </c>
      <c r="Q264" s="11">
        <f>'Final Prices IND without CO2 '!Q264+Q$302*Assumptions!$C$10</f>
        <v>22.859969635204784</v>
      </c>
      <c r="R264" s="11">
        <f>'Final Prices IND without CO2 '!R264+R$302*Assumptions!$C$10</f>
        <v>38.05615724571895</v>
      </c>
      <c r="S264" s="11">
        <f>'Final Prices IND without CO2 '!S264+S$302*Assumptions!$C$10</f>
        <v>26.740612853141144</v>
      </c>
      <c r="T264" s="11">
        <f>'Final Prices IND without CO2 '!T264+T$302*Assumptions!$C$10</f>
        <v>34.462319388911709</v>
      </c>
      <c r="U264" s="11">
        <f>'Final Prices IND without CO2 '!U264+U$302*Assumptions!$C$10</f>
        <v>38.347452939505104</v>
      </c>
      <c r="V264" s="11">
        <f>'Final Prices IND without CO2 '!V264+V$302*Assumptions!$C$10</f>
        <v>39.176385004190465</v>
      </c>
      <c r="W264" s="11">
        <f>'Final Prices IND without CO2 '!W264+W$302*Assumptions!$C$10</f>
        <v>36.125034143065101</v>
      </c>
      <c r="X264" s="11">
        <f>'Final Prices IND without CO2 '!X264+X$302*Assumptions!$C$10</f>
        <v>34.890614573672558</v>
      </c>
      <c r="Y264" s="11">
        <f>'Final Prices IND without CO2 '!Y264+Y$302*Assumptions!$C$10</f>
        <v>27.400809540248748</v>
      </c>
      <c r="Z264" s="11">
        <f>'Final Prices IND without CO2 '!Z264+Z$302*Assumptions!$C$10</f>
        <v>24.764043541060744</v>
      </c>
      <c r="AA264" s="11">
        <f>'Final Prices IND without CO2 '!AA264+AA$302*Assumptions!$C$10</f>
        <v>30.223772559842242</v>
      </c>
      <c r="AB264" s="11">
        <f>'Final Prices IND without CO2 '!AB264+AB$302*Assumptions!$C$10</f>
        <v>40.05139550749508</v>
      </c>
      <c r="AC264" s="11">
        <f>'Final Prices IND without CO2 '!AC264+AC$302*Assumptions!$C$10</f>
        <v>39.418689408811993</v>
      </c>
      <c r="AD264" s="11">
        <f>'Final Prices IND without CO2 '!AD264+AD$302*Assumptions!$C$10</f>
        <v>35.689111866883124</v>
      </c>
      <c r="AE264" s="11">
        <f>'Final Prices IND without CO2 '!AE264+AE$302*Assumptions!$C$10</f>
        <v>35.21244737311909</v>
      </c>
      <c r="AF264" s="11">
        <f>'Final Prices IND without CO2 '!AF264+AF$302*Assumptions!$C$10</f>
        <v>37.594553135005803</v>
      </c>
      <c r="AG264" s="11">
        <f>'Final Prices IND without CO2 '!AG264+AG$302*Assumptions!$C$10</f>
        <v>39.880705505324997</v>
      </c>
      <c r="AH264" s="11">
        <f>'Final Prices IND without CO2 '!AH264+AH$302*Assumptions!$C$10</f>
        <v>42.422426979000292</v>
      </c>
      <c r="AI264" s="11">
        <f>'Final Prices IND without CO2 '!AI264+AI$302*Assumptions!$C$10</f>
        <v>44.642717410232279</v>
      </c>
      <c r="AJ264" s="11">
        <f>'Final Prices IND without CO2 '!AJ264+AJ$302*Assumptions!$C$10</f>
        <v>45.553399404096233</v>
      </c>
      <c r="AK264" s="11">
        <f>'Final Prices IND without CO2 '!AK264+AK$302*Assumptions!$C$10</f>
        <v>46.222846168947882</v>
      </c>
      <c r="AL264" s="11">
        <f>'Final Prices IND without CO2 '!AL264+AL$302*Assumptions!$C$10</f>
        <v>46.865701062562387</v>
      </c>
      <c r="AM264" s="11">
        <f>'Final Prices IND without CO2 '!AM264+AM$302*Assumptions!$C$10</f>
        <v>47.500269453939936</v>
      </c>
      <c r="AN264" s="11">
        <f>'Final Prices IND without CO2 '!AN264+AN$302*Assumptions!$C$10</f>
        <v>48.113608161075227</v>
      </c>
      <c r="AO264" s="11">
        <f>'Final Prices IND without CO2 '!AO264+AO$302*Assumptions!$C$10</f>
        <v>47.990481108077326</v>
      </c>
      <c r="AP264" s="11">
        <f>'Final Prices IND without CO2 '!AP264+AP$302*Assumptions!$C$10</f>
        <v>47.864317591017411</v>
      </c>
      <c r="AQ264" s="11">
        <f>'Final Prices IND without CO2 '!AQ264+AQ$302*Assumptions!$C$10</f>
        <v>47.728796158968642</v>
      </c>
      <c r="AR264" s="11">
        <f>'Final Prices IND without CO2 '!AR264+AR$302*Assumptions!$C$10</f>
        <v>47.583116882757693</v>
      </c>
      <c r="AS264" s="11">
        <f>'Final Prices IND without CO2 '!AS264+AS$302*Assumptions!$C$10</f>
        <v>47.432228206860287</v>
      </c>
      <c r="AT264" s="11">
        <f>'Final Prices IND without CO2 '!AT264+AT$302*Assumptions!$C$10</f>
        <v>47.27772542921582</v>
      </c>
      <c r="AU264" s="11">
        <f>'Final Prices IND without CO2 '!AU264+AU$302*Assumptions!$C$10</f>
        <v>47.114630568682927</v>
      </c>
      <c r="AV264" s="11">
        <f>'Final Prices IND without CO2 '!AV264+AV$302*Assumptions!$C$10</f>
        <v>46.945321627670097</v>
      </c>
      <c r="AW264" s="11">
        <f>'Final Prices IND without CO2 '!AW264+AW$302*Assumptions!$C$10</f>
        <v>46.767852705177837</v>
      </c>
      <c r="AX264" s="11">
        <f>'Final Prices IND without CO2 '!AX264+AX$302*Assumptions!$C$10</f>
        <v>46.584683759399368</v>
      </c>
      <c r="AY264" s="11">
        <f>'Final Prices IND without CO2 '!AY264+AY$302*Assumptions!$C$10</f>
        <v>46.392258072666259</v>
      </c>
      <c r="AZ264" s="11">
        <f>'Final Prices IND without CO2 '!AZ264+AZ$302*Assumptions!$C$10</f>
        <v>46.19340602597903</v>
      </c>
      <c r="BA264" s="11">
        <f>'Final Prices IND without CO2 '!BA264+BA$302*Assumptions!$C$10</f>
        <v>45.986932218668947</v>
      </c>
      <c r="BB264" s="11">
        <f>'Final Prices IND without CO2 '!BB264+BB$302*Assumptions!$C$10</f>
        <v>45.773160787633586</v>
      </c>
      <c r="BC264" s="11">
        <f>'Final Prices IND without CO2 '!BC264+BC$302*Assumptions!$C$10</f>
        <v>45.551644698598345</v>
      </c>
      <c r="BD264" s="11">
        <f>'Final Prices IND without CO2 '!BD264+BD$302*Assumptions!$C$10</f>
        <v>45.323102916299383</v>
      </c>
      <c r="BE264" s="11">
        <f>'Final Prices IND without CO2 '!BE264+BE$302*Assumptions!$C$10</f>
        <v>45.086945805305618</v>
      </c>
      <c r="BF264" s="11">
        <f>'Final Prices IND without CO2 '!BF264+BF$302*Assumptions!$C$10</f>
        <v>44.843416111515467</v>
      </c>
      <c r="BG264" s="11">
        <f>'Final Prices IND without CO2 '!BG264+BG$302*Assumptions!$C$10</f>
        <v>44.592462475321796</v>
      </c>
      <c r="BH264" s="11">
        <f>'Final Prices IND without CO2 '!BH264+BH$302*Assumptions!$C$10</f>
        <v>44.334164420200871</v>
      </c>
    </row>
    <row r="265" spans="1:60" x14ac:dyDescent="0.3">
      <c r="A265" s="9" t="s">
        <v>148</v>
      </c>
      <c r="B265" s="9" t="s">
        <v>118</v>
      </c>
      <c r="C265" s="9" t="s">
        <v>27</v>
      </c>
      <c r="D265" s="36" t="s">
        <v>83</v>
      </c>
      <c r="E265" s="36" t="s">
        <v>79</v>
      </c>
      <c r="F265" s="36" t="s">
        <v>90</v>
      </c>
      <c r="G265" s="36" t="s">
        <v>90</v>
      </c>
      <c r="H265" s="36" t="s">
        <v>80</v>
      </c>
      <c r="I265" s="9" t="s">
        <v>145</v>
      </c>
      <c r="J265" s="11">
        <f>'Final Prices IND without CO2 '!J265+J$302*Assumptions!$C$10</f>
        <v>28.782863428429355</v>
      </c>
      <c r="K265" s="11">
        <f>'Final Prices IND without CO2 '!K265+K$302*Assumptions!$C$10</f>
        <v>25.541134581372177</v>
      </c>
      <c r="L265" s="11">
        <f>'Final Prices IND without CO2 '!L265+L$302*Assumptions!$C$10</f>
        <v>24.882070717696731</v>
      </c>
      <c r="M265" s="11">
        <f>'Final Prices IND without CO2 '!M265+M$302*Assumptions!$C$10</f>
        <v>26.052726153115827</v>
      </c>
      <c r="N265" s="11">
        <f>'Final Prices IND without CO2 '!N265+N$302*Assumptions!$C$10</f>
        <v>24.4756026207349</v>
      </c>
      <c r="O265" s="11">
        <f>'Final Prices IND without CO2 '!O265+O$302*Assumptions!$C$10</f>
        <v>30.822794656358031</v>
      </c>
      <c r="P265" s="11">
        <f>'Final Prices IND without CO2 '!P265+P$302*Assumptions!$C$10</f>
        <v>39.849147709473371</v>
      </c>
      <c r="Q265" s="11">
        <f>'Final Prices IND without CO2 '!Q265+Q$302*Assumptions!$C$10</f>
        <v>34.671431335507229</v>
      </c>
      <c r="R265" s="11">
        <f>'Final Prices IND without CO2 '!R265+R$302*Assumptions!$C$10</f>
        <v>46.766815296819495</v>
      </c>
      <c r="S265" s="11">
        <f>'Final Prices IND without CO2 '!S265+S$302*Assumptions!$C$10</f>
        <v>32.045803648463938</v>
      </c>
      <c r="T265" s="11">
        <f>'Final Prices IND without CO2 '!T265+T$302*Assumptions!$C$10</f>
        <v>42.082816408056317</v>
      </c>
      <c r="U265" s="11">
        <f>'Final Prices IND without CO2 '!U265+U$302*Assumptions!$C$10</f>
        <v>51.769145861140224</v>
      </c>
      <c r="V265" s="11">
        <f>'Final Prices IND without CO2 '!V265+V$302*Assumptions!$C$10</f>
        <v>55.151132073318522</v>
      </c>
      <c r="W265" s="11">
        <f>'Final Prices IND without CO2 '!W265+W$302*Assumptions!$C$10</f>
        <v>47.35106573281827</v>
      </c>
      <c r="X265" s="11">
        <f>'Final Prices IND without CO2 '!X265+X$302*Assumptions!$C$10</f>
        <v>47.298526469496672</v>
      </c>
      <c r="Y265" s="11">
        <f>'Final Prices IND without CO2 '!Y265+Y$302*Assumptions!$C$10</f>
        <v>47.707666364852614</v>
      </c>
      <c r="Z265" s="11">
        <f>'Final Prices IND without CO2 '!Z265+Z$302*Assumptions!$C$10</f>
        <v>47.184487471299178</v>
      </c>
      <c r="AA265" s="11">
        <f>'Final Prices IND without CO2 '!AA265+AA$302*Assumptions!$C$10</f>
        <v>55.180668849292324</v>
      </c>
      <c r="AB265" s="11">
        <f>'Final Prices IND without CO2 '!AB265+AB$302*Assumptions!$C$10</f>
        <v>71.728249164667702</v>
      </c>
      <c r="AC265" s="11">
        <f>'Final Prices IND without CO2 '!AC265+AC$302*Assumptions!$C$10</f>
        <v>70.239835432634266</v>
      </c>
      <c r="AD265" s="11">
        <f>'Final Prices IND without CO2 '!AD265+AD$302*Assumptions!$C$10</f>
        <v>63.248778701810082</v>
      </c>
      <c r="AE265" s="11">
        <f>'Final Prices IND without CO2 '!AE265+AE$302*Assumptions!$C$10</f>
        <v>62.332309183864112</v>
      </c>
      <c r="AF265" s="11">
        <f>'Final Prices IND without CO2 '!AF265+AF$302*Assumptions!$C$10</f>
        <v>66.241921643548295</v>
      </c>
      <c r="AG265" s="11">
        <f>'Final Prices IND without CO2 '!AG265+AG$302*Assumptions!$C$10</f>
        <v>69.994044126512733</v>
      </c>
      <c r="AH265" s="11">
        <f>'Final Prices IND without CO2 '!AH265+AH$302*Assumptions!$C$10</f>
        <v>73.942333070551982</v>
      </c>
      <c r="AI265" s="11">
        <f>'Final Prices IND without CO2 '!AI265+AI$302*Assumptions!$C$10</f>
        <v>77.318634428933748</v>
      </c>
      <c r="AJ265" s="11">
        <f>'Final Prices IND without CO2 '!AJ265+AJ$302*Assumptions!$C$10</f>
        <v>78.272450525558284</v>
      </c>
      <c r="AK265" s="11">
        <f>'Final Prices IND without CO2 '!AK265+AK$302*Assumptions!$C$10</f>
        <v>78.803637365663548</v>
      </c>
      <c r="AL265" s="11">
        <f>'Final Prices IND without CO2 '!AL265+AL$302*Assumptions!$C$10</f>
        <v>79.313641694517756</v>
      </c>
      <c r="AM265" s="11">
        <f>'Final Prices IND without CO2 '!AM265+AM$302*Assumptions!$C$10</f>
        <v>79.837058587717479</v>
      </c>
      <c r="AN265" s="11">
        <f>'Final Prices IND without CO2 '!AN265+AN$302*Assumptions!$C$10</f>
        <v>80.348105714773482</v>
      </c>
      <c r="AO265" s="11">
        <f>'Final Prices IND without CO2 '!AO265+AO$302*Assumptions!$C$10</f>
        <v>80.120428378651056</v>
      </c>
      <c r="AP265" s="11">
        <f>'Final Prices IND without CO2 '!AP265+AP$302*Assumptions!$C$10</f>
        <v>79.88782866703967</v>
      </c>
      <c r="AQ265" s="11">
        <f>'Final Prices IND without CO2 '!AQ265+AQ$302*Assumptions!$C$10</f>
        <v>79.637421545634226</v>
      </c>
      <c r="AR265" s="11">
        <f>'Final Prices IND without CO2 '!AR265+AR$302*Assumptions!$C$10</f>
        <v>79.368565472229832</v>
      </c>
      <c r="AS265" s="11">
        <f>'Final Prices IND without CO2 '!AS265+AS$302*Assumptions!$C$10</f>
        <v>79.089349489560675</v>
      </c>
      <c r="AT265" s="11">
        <f>'Final Prices IND without CO2 '!AT265+AT$302*Assumptions!$C$10</f>
        <v>78.80374416777903</v>
      </c>
      <c r="AU265" s="11">
        <f>'Final Prices IND without CO2 '!AU265+AU$302*Assumptions!$C$10</f>
        <v>78.501925845243647</v>
      </c>
      <c r="AV265" s="11">
        <f>'Final Prices IND without CO2 '!AV265+AV$302*Assumptions!$C$10</f>
        <v>78.188501947122248</v>
      </c>
      <c r="AW265" s="11">
        <f>'Final Prices IND without CO2 '!AW265+AW$302*Assumptions!$C$10</f>
        <v>77.859701790389224</v>
      </c>
      <c r="AX265" s="11">
        <f>'Final Prices IND without CO2 '!AX265+AX$302*Assumptions!$C$10</f>
        <v>77.520244265772931</v>
      </c>
      <c r="AY265" s="11">
        <f>'Final Prices IND without CO2 '!AY265+AY$302*Assumptions!$C$10</f>
        <v>77.186130061179938</v>
      </c>
      <c r="AZ265" s="11">
        <f>'Final Prices IND without CO2 '!AZ265+AZ$302*Assumptions!$C$10</f>
        <v>76.835417544449527</v>
      </c>
      <c r="BA265" s="11">
        <f>'Final Prices IND without CO2 '!BA265+BA$302*Assumptions!$C$10</f>
        <v>76.478132492674959</v>
      </c>
      <c r="BB265" s="11">
        <f>'Final Prices IND without CO2 '!BB265+BB$302*Assumptions!$C$10</f>
        <v>76.11560547905448</v>
      </c>
      <c r="BC265" s="11">
        <f>'Final Prices IND without CO2 '!BC265+BC$302*Assumptions!$C$10</f>
        <v>75.74599149103129</v>
      </c>
      <c r="BD265" s="11">
        <f>'Final Prices IND without CO2 '!BD265+BD$302*Assumptions!$C$10</f>
        <v>75.366292803504848</v>
      </c>
      <c r="BE265" s="11">
        <f>'Final Prices IND without CO2 '!BE265+BE$302*Assumptions!$C$10</f>
        <v>74.98123541478185</v>
      </c>
      <c r="BF265" s="11">
        <f>'Final Prices IND without CO2 '!BF265+BF$302*Assumptions!$C$10</f>
        <v>74.588587522441287</v>
      </c>
      <c r="BG265" s="11">
        <f>'Final Prices IND without CO2 '!BG265+BG$302*Assumptions!$C$10</f>
        <v>74.187969830429907</v>
      </c>
      <c r="BH265" s="11">
        <f>'Final Prices IND without CO2 '!BH265+BH$302*Assumptions!$C$10</f>
        <v>73.779956225951778</v>
      </c>
    </row>
    <row r="266" spans="1:60" x14ac:dyDescent="0.3">
      <c r="A266" s="9" t="s">
        <v>148</v>
      </c>
      <c r="B266" s="9" t="s">
        <v>118</v>
      </c>
      <c r="C266" s="9" t="s">
        <v>29</v>
      </c>
      <c r="D266" s="36" t="s">
        <v>83</v>
      </c>
      <c r="E266" s="36" t="s">
        <v>79</v>
      </c>
      <c r="F266" s="36" t="s">
        <v>90</v>
      </c>
      <c r="G266" s="36" t="s">
        <v>90</v>
      </c>
      <c r="H266" s="36" t="s">
        <v>80</v>
      </c>
      <c r="I266" s="9" t="s">
        <v>145</v>
      </c>
      <c r="J266" s="11">
        <f>'Final Prices IND without CO2 '!J266+J$302*Assumptions!$C$10</f>
        <v>15.201973365758665</v>
      </c>
      <c r="K266" s="11">
        <f>'Final Prices IND without CO2 '!K266+K$302*Assumptions!$C$10</f>
        <v>12.704899045279154</v>
      </c>
      <c r="L266" s="11">
        <f>'Final Prices IND without CO2 '!L266+L$302*Assumptions!$C$10</f>
        <v>15.440674658042461</v>
      </c>
      <c r="M266" s="11">
        <f>'Final Prices IND without CO2 '!M266+M$302*Assumptions!$C$10</f>
        <v>17.807664478787796</v>
      </c>
      <c r="N266" s="11">
        <f>'Final Prices IND without CO2 '!N266+N$302*Assumptions!$C$10</f>
        <v>19.976086763258316</v>
      </c>
      <c r="O266" s="11">
        <f>'Final Prices IND without CO2 '!O266+O$302*Assumptions!$C$10</f>
        <v>26.099233681894123</v>
      </c>
      <c r="P266" s="11">
        <f>'Final Prices IND without CO2 '!P266+P$302*Assumptions!$C$10</f>
        <v>35.592413059267535</v>
      </c>
      <c r="Q266" s="11">
        <f>'Final Prices IND without CO2 '!Q266+Q$302*Assumptions!$C$10</f>
        <v>31.139109230227064</v>
      </c>
      <c r="R266" s="11">
        <f>'Final Prices IND without CO2 '!R266+R$302*Assumptions!$C$10</f>
        <v>44.567259583821929</v>
      </c>
      <c r="S266" s="11">
        <f>'Final Prices IND without CO2 '!S266+S$302*Assumptions!$C$10</f>
        <v>38.546841748788175</v>
      </c>
      <c r="T266" s="11">
        <f>'Final Prices IND without CO2 '!T266+T$302*Assumptions!$C$10</f>
        <v>45.399594678435697</v>
      </c>
      <c r="U266" s="11">
        <f>'Final Prices IND without CO2 '!U266+U$302*Assumptions!$C$10</f>
        <v>53.536484485809815</v>
      </c>
      <c r="V266" s="11">
        <f>'Final Prices IND without CO2 '!V266+V$302*Assumptions!$C$10</f>
        <v>58.684688659313622</v>
      </c>
      <c r="W266" s="11">
        <f>'Final Prices IND without CO2 '!W266+W$302*Assumptions!$C$10</f>
        <v>53.977119082281305</v>
      </c>
      <c r="X266" s="11">
        <f>'Final Prices IND without CO2 '!X266+X$302*Assumptions!$C$10</f>
        <v>52.803198549949542</v>
      </c>
      <c r="Y266" s="11">
        <f>'Final Prices IND without CO2 '!Y266+Y$302*Assumptions!$C$10</f>
        <v>39.357717605666899</v>
      </c>
      <c r="Z266" s="11">
        <f>'Final Prices IND without CO2 '!Z266+Z$302*Assumptions!$C$10</f>
        <v>31.329622645439756</v>
      </c>
      <c r="AA266" s="11">
        <f>'Final Prices IND without CO2 '!AA266+AA$302*Assumptions!$C$10</f>
        <v>36.875149679907928</v>
      </c>
      <c r="AB266" s="11">
        <f>'Final Prices IND without CO2 '!AB266+AB$302*Assumptions!$C$10</f>
        <v>48.493739347343997</v>
      </c>
      <c r="AC266" s="11">
        <f>'Final Prices IND without CO2 '!AC266+AC$302*Assumptions!$C$10</f>
        <v>47.632974674873509</v>
      </c>
      <c r="AD266" s="11">
        <f>'Final Prices IND without CO2 '!AD266+AD$302*Assumptions!$C$10</f>
        <v>43.034165326112998</v>
      </c>
      <c r="AE266" s="11">
        <f>'Final Prices IND without CO2 '!AE266+AE$302*Assumptions!$C$10</f>
        <v>42.440286374220605</v>
      </c>
      <c r="AF266" s="11">
        <f>'Final Prices IND without CO2 '!AF266+AF$302*Assumptions!$C$10</f>
        <v>45.229494965827854</v>
      </c>
      <c r="AG266" s="11">
        <f>'Final Prices IND without CO2 '!AG266+AG$302*Assumptions!$C$10</f>
        <v>47.906349767765953</v>
      </c>
      <c r="AH266" s="11">
        <f>'Final Prices IND without CO2 '!AH266+AH$302*Assumptions!$C$10</f>
        <v>50.822942001879603</v>
      </c>
      <c r="AI266" s="11">
        <f>'Final Prices IND without CO2 '!AI266+AI$302*Assumptions!$C$10</f>
        <v>53.35132621777985</v>
      </c>
      <c r="AJ266" s="11">
        <f>'Final Prices IND without CO2 '!AJ266+AJ$302*Assumptions!$C$10</f>
        <v>54.27350407959424</v>
      </c>
      <c r="AK266" s="11">
        <f>'Final Prices IND without CO2 '!AK266+AK$302*Assumptions!$C$10</f>
        <v>54.906102556525205</v>
      </c>
      <c r="AL266" s="11">
        <f>'Final Prices IND without CO2 '!AL266+AL$302*Assumptions!$C$10</f>
        <v>55.513550835607759</v>
      </c>
      <c r="AM266" s="11">
        <f>'Final Prices IND without CO2 '!AM266+AM$302*Assumptions!$C$10</f>
        <v>56.118495730406792</v>
      </c>
      <c r="AN266" s="11">
        <f>'Final Prices IND without CO2 '!AN266+AN$302*Assumptions!$C$10</f>
        <v>56.704572238451959</v>
      </c>
      <c r="AO266" s="11">
        <f>'Final Prices IND without CO2 '!AO266+AO$302*Assumptions!$C$10</f>
        <v>56.553581009035419</v>
      </c>
      <c r="AP266" s="11">
        <f>'Final Prices IND without CO2 '!AP266+AP$302*Assumptions!$C$10</f>
        <v>56.399050692635726</v>
      </c>
      <c r="AQ266" s="11">
        <f>'Final Prices IND without CO2 '!AQ266+AQ$302*Assumptions!$C$10</f>
        <v>56.232910547556806</v>
      </c>
      <c r="AR266" s="11">
        <f>'Final Prices IND without CO2 '!AR266+AR$302*Assumptions!$C$10</f>
        <v>56.054402857064154</v>
      </c>
      <c r="AS266" s="11">
        <f>'Final Prices IND without CO2 '!AS266+AS$302*Assumptions!$C$10</f>
        <v>55.869313080908057</v>
      </c>
      <c r="AT266" s="11">
        <f>'Final Prices IND without CO2 '!AT266+AT$302*Assumptions!$C$10</f>
        <v>55.679869561740958</v>
      </c>
      <c r="AU266" s="11">
        <f>'Final Prices IND without CO2 '!AU266+AU$302*Assumptions!$C$10</f>
        <v>55.47980287384307</v>
      </c>
      <c r="AV266" s="11">
        <f>'Final Prices IND without CO2 '!AV266+AV$302*Assumptions!$C$10</f>
        <v>55.272085193327797</v>
      </c>
      <c r="AW266" s="11">
        <f>'Final Prices IND without CO2 '!AW266+AW$302*Assumptions!$C$10</f>
        <v>55.054284288152026</v>
      </c>
      <c r="AX266" s="11">
        <f>'Final Prices IND without CO2 '!AX266+AX$302*Assumptions!$C$10</f>
        <v>54.829462154999902</v>
      </c>
      <c r="AY266" s="11">
        <f>'Final Prices IND without CO2 '!AY266+AY$302*Assumptions!$C$10</f>
        <v>54.599274410239268</v>
      </c>
      <c r="AZ266" s="11">
        <f>'Final Prices IND without CO2 '!AZ266+AZ$302*Assumptions!$C$10</f>
        <v>54.359949331802696</v>
      </c>
      <c r="BA266" s="11">
        <f>'Final Prices IND without CO2 '!BA266+BA$302*Assumptions!$C$10</f>
        <v>54.113282126674015</v>
      </c>
      <c r="BB266" s="11">
        <f>'Final Prices IND without CO2 '!BB266+BB$302*Assumptions!$C$10</f>
        <v>53.859865161714325</v>
      </c>
      <c r="BC266" s="11">
        <f>'Final Prices IND without CO2 '!BC266+BC$302*Assumptions!$C$10</f>
        <v>53.598878821032649</v>
      </c>
      <c r="BD266" s="11">
        <f>'Final Prices IND without CO2 '!BD266+BD$302*Assumptions!$C$10</f>
        <v>53.330051517276623</v>
      </c>
      <c r="BE266" s="11">
        <f>'Final Prices IND without CO2 '!BE266+BE$302*Assumptions!$C$10</f>
        <v>53.054210308990776</v>
      </c>
      <c r="BF266" s="11">
        <f>'Final Prices IND without CO2 '!BF266+BF$302*Assumptions!$C$10</f>
        <v>52.770938438828921</v>
      </c>
      <c r="BG266" s="11">
        <f>'Final Prices IND without CO2 '!BG266+BG$302*Assumptions!$C$10</f>
        <v>52.48009714733486</v>
      </c>
      <c r="BH266" s="11">
        <f>'Final Prices IND without CO2 '!BH266+BH$302*Assumptions!$C$10</f>
        <v>52.181897713133601</v>
      </c>
    </row>
    <row r="267" spans="1:60" x14ac:dyDescent="0.3">
      <c r="A267" s="9" t="s">
        <v>148</v>
      </c>
      <c r="B267" s="9" t="s">
        <v>118</v>
      </c>
      <c r="C267" s="9" t="s">
        <v>31</v>
      </c>
      <c r="D267" s="36" t="s">
        <v>83</v>
      </c>
      <c r="E267" s="36" t="s">
        <v>79</v>
      </c>
      <c r="F267" s="36" t="s">
        <v>90</v>
      </c>
      <c r="G267" s="36" t="s">
        <v>90</v>
      </c>
      <c r="H267" s="36" t="s">
        <v>80</v>
      </c>
      <c r="I267" s="9" t="s">
        <v>145</v>
      </c>
      <c r="J267" s="11">
        <f>'Final Prices IND without CO2 '!J267+J$302*Assumptions!$C$10</f>
        <v>31.480676570412783</v>
      </c>
      <c r="K267" s="11">
        <f>'Final Prices IND without CO2 '!K267+K$302*Assumptions!$C$10</f>
        <v>30.047024211618069</v>
      </c>
      <c r="L267" s="11">
        <f>'Final Prices IND without CO2 '!L267+L$302*Assumptions!$C$10</f>
        <v>28.423585764471103</v>
      </c>
      <c r="M267" s="11">
        <f>'Final Prices IND without CO2 '!M267+M$302*Assumptions!$C$10</f>
        <v>28.335569916050879</v>
      </c>
      <c r="N267" s="11">
        <f>'Final Prices IND without CO2 '!N267+N$302*Assumptions!$C$10</f>
        <v>25.964981715349243</v>
      </c>
      <c r="O267" s="11">
        <f>'Final Prices IND without CO2 '!O267+O$302*Assumptions!$C$10</f>
        <v>33.188322361646662</v>
      </c>
      <c r="P267" s="11">
        <f>'Final Prices IND without CO2 '!P267+P$302*Assumptions!$C$10</f>
        <v>44.890136576140961</v>
      </c>
      <c r="Q267" s="11">
        <f>'Final Prices IND without CO2 '!Q267+Q$302*Assumptions!$C$10</f>
        <v>38.858124526709602</v>
      </c>
      <c r="R267" s="11">
        <f>'Final Prices IND without CO2 '!R267+R$302*Assumptions!$C$10</f>
        <v>53.648537482009907</v>
      </c>
      <c r="S267" s="11">
        <f>'Final Prices IND without CO2 '!S267+S$302*Assumptions!$C$10</f>
        <v>43.609350853734576</v>
      </c>
      <c r="T267" s="11">
        <f>'Final Prices IND without CO2 '!T267+T$302*Assumptions!$C$10</f>
        <v>52.081173394523731</v>
      </c>
      <c r="U267" s="11">
        <f>'Final Prices IND without CO2 '!U267+U$302*Assumptions!$C$10</f>
        <v>68.978297317561072</v>
      </c>
      <c r="V267" s="11">
        <f>'Final Prices IND without CO2 '!V267+V$302*Assumptions!$C$10</f>
        <v>71.364854314382185</v>
      </c>
      <c r="W267" s="11">
        <f>'Final Prices IND without CO2 '!W267+W$302*Assumptions!$C$10</f>
        <v>66.363171895811959</v>
      </c>
      <c r="X267" s="11">
        <f>'Final Prices IND without CO2 '!X267+X$302*Assumptions!$C$10</f>
        <v>63.689147170455946</v>
      </c>
      <c r="Y267" s="11">
        <f>'Final Prices IND without CO2 '!Y267+Y$302*Assumptions!$C$10</f>
        <v>49.283371557688724</v>
      </c>
      <c r="Z267" s="11">
        <f>'Final Prices IND without CO2 '!Z267+Z$302*Assumptions!$C$10</f>
        <v>44.968060521864167</v>
      </c>
      <c r="AA267" s="11">
        <f>'Final Prices IND without CO2 '!AA267+AA$302*Assumptions!$C$10</f>
        <v>55.008086694307792</v>
      </c>
      <c r="AB267" s="11">
        <f>'Final Prices IND without CO2 '!AB267+AB$302*Assumptions!$C$10</f>
        <v>71.509197099704167</v>
      </c>
      <c r="AC267" s="11">
        <f>'Final Prices IND without CO2 '!AC267+AC$302*Assumptions!$C$10</f>
        <v>70.026700764837727</v>
      </c>
      <c r="AD267" s="11">
        <f>'Final Prices IND without CO2 '!AD267+AD$302*Assumptions!$C$10</f>
        <v>63.058197844404411</v>
      </c>
      <c r="AE267" s="11">
        <f>'Final Prices IND without CO2 '!AE267+AE$302*Assumptions!$C$10</f>
        <v>62.144769670140207</v>
      </c>
      <c r="AF267" s="11">
        <f>'Final Prices IND without CO2 '!AF267+AF$302*Assumptions!$C$10</f>
        <v>66.043819101689735</v>
      </c>
      <c r="AG267" s="11">
        <f>'Final Prices IND without CO2 '!AG267+AG$302*Assumptions!$C$10</f>
        <v>69.785804094869832</v>
      </c>
      <c r="AH267" s="11">
        <f>'Final Prices IND without CO2 '!AH267+AH$302*Assumptions!$C$10</f>
        <v>73.724366330813993</v>
      </c>
      <c r="AI267" s="11">
        <f>'Final Prices IND without CO2 '!AI267+AI$302*Assumptions!$C$10</f>
        <v>77.09267363197489</v>
      </c>
      <c r="AJ267" s="11">
        <f>'Final Prices IND without CO2 '!AJ267+AJ$302*Assumptions!$C$10</f>
        <v>78.046191447261819</v>
      </c>
      <c r="AK267" s="11">
        <f>'Final Prices IND without CO2 '!AK267+AK$302*Assumptions!$C$10</f>
        <v>78.578334383649377</v>
      </c>
      <c r="AL267" s="11">
        <f>'Final Prices IND without CO2 '!AL267+AL$302*Assumptions!$C$10</f>
        <v>79.089257401930809</v>
      </c>
      <c r="AM267" s="11">
        <f>'Final Prices IND without CO2 '!AM267+AM$302*Assumptions!$C$10</f>
        <v>79.61344293097622</v>
      </c>
      <c r="AN267" s="11">
        <f>'Final Prices IND without CO2 '!AN267+AN$302*Assumptions!$C$10</f>
        <v>80.125197425692122</v>
      </c>
      <c r="AO267" s="11">
        <f>'Final Prices IND without CO2 '!AO267+AO$302*Assumptions!$C$10</f>
        <v>79.898243076633349</v>
      </c>
      <c r="AP267" s="11">
        <f>'Final Prices IND without CO2 '!AP267+AP$302*Assumptions!$C$10</f>
        <v>79.666379393557364</v>
      </c>
      <c r="AQ267" s="11">
        <f>'Final Prices IND without CO2 '!AQ267+AQ$302*Assumptions!$C$10</f>
        <v>79.416766730710236</v>
      </c>
      <c r="AR267" s="11">
        <f>'Final Prices IND without CO2 '!AR267+AR$302*Assumptions!$C$10</f>
        <v>79.148762450608046</v>
      </c>
      <c r="AS267" s="11">
        <f>'Final Prices IND without CO2 '!AS267+AS$302*Assumptions!$C$10</f>
        <v>78.870433878091546</v>
      </c>
      <c r="AT267" s="11">
        <f>'Final Prices IND without CO2 '!AT267+AT$302*Assumptions!$C$10</f>
        <v>78.585735157809097</v>
      </c>
      <c r="AU267" s="11">
        <f>'Final Prices IND without CO2 '!AU267+AU$302*Assumptions!$C$10</f>
        <v>78.284876137013086</v>
      </c>
      <c r="AV267" s="11">
        <f>'Final Prices IND without CO2 '!AV267+AV$302*Assumptions!$C$10</f>
        <v>77.972448823946777</v>
      </c>
      <c r="AW267" s="11">
        <f>'Final Prices IND without CO2 '!AW267+AW$302*Assumptions!$C$10</f>
        <v>77.644695154333746</v>
      </c>
      <c r="AX267" s="11">
        <f>'Final Prices IND without CO2 '!AX267+AX$302*Assumptions!$C$10</f>
        <v>77.306318397911639</v>
      </c>
      <c r="AY267" s="11">
        <f>'Final Prices IND without CO2 '!AY267+AY$302*Assumptions!$C$10</f>
        <v>76.973183999039065</v>
      </c>
      <c r="AZ267" s="11">
        <f>'Final Prices IND without CO2 '!AZ267+AZ$302*Assumptions!$C$10</f>
        <v>76.623521629204745</v>
      </c>
      <c r="BA267" s="11">
        <f>'Final Prices IND without CO2 '!BA267+BA$302*Assumptions!$C$10</f>
        <v>76.267279468712232</v>
      </c>
      <c r="BB267" s="11">
        <f>'Final Prices IND without CO2 '!BB267+BB$302*Assumptions!$C$10</f>
        <v>75.905781131042104</v>
      </c>
      <c r="BC267" s="11">
        <f>'Final Prices IND without CO2 '!BC267+BC$302*Assumptions!$C$10</f>
        <v>75.53719127094972</v>
      </c>
      <c r="BD267" s="11">
        <f>'Final Prices IND without CO2 '!BD267+BD$302*Assumptions!$C$10</f>
        <v>75.158537865021685</v>
      </c>
      <c r="BE267" s="11">
        <f>'Final Prices IND without CO2 '!BE267+BE$302*Assumptions!$C$10</f>
        <v>74.774510152846233</v>
      </c>
      <c r="BF267" s="11">
        <f>'Final Prices IND without CO2 '!BF267+BF$302*Assumptions!$C$10</f>
        <v>74.382893444021249</v>
      </c>
      <c r="BG267" s="11">
        <f>'Final Prices IND without CO2 '!BG267+BG$302*Assumptions!$C$10</f>
        <v>73.983310710242691</v>
      </c>
      <c r="BH267" s="11">
        <f>'Final Prices IND without CO2 '!BH267+BH$302*Assumptions!$C$10</f>
        <v>73.576332420085819</v>
      </c>
    </row>
    <row r="268" spans="1:60" x14ac:dyDescent="0.3">
      <c r="A268" s="9" t="s">
        <v>148</v>
      </c>
      <c r="B268" s="9" t="s">
        <v>118</v>
      </c>
      <c r="C268" s="9" t="s">
        <v>33</v>
      </c>
      <c r="D268" s="36" t="s">
        <v>83</v>
      </c>
      <c r="E268" s="36" t="s">
        <v>79</v>
      </c>
      <c r="F268" s="36" t="s">
        <v>90</v>
      </c>
      <c r="G268" s="36" t="s">
        <v>90</v>
      </c>
      <c r="H268" s="36" t="s">
        <v>80</v>
      </c>
      <c r="I268" s="9" t="s">
        <v>145</v>
      </c>
      <c r="J268" s="11">
        <f>'Final Prices IND without CO2 '!J268+J$302*Assumptions!$C$10</f>
        <v>35.236844383211952</v>
      </c>
      <c r="K268" s="11">
        <f>'Final Prices IND without CO2 '!K268+K$302*Assumptions!$C$10</f>
        <v>32.189891950570697</v>
      </c>
      <c r="L268" s="11">
        <f>'Final Prices IND without CO2 '!L268+L$302*Assumptions!$C$10</f>
        <v>33.543248690881668</v>
      </c>
      <c r="M268" s="11">
        <f>'Final Prices IND without CO2 '!M268+M$302*Assumptions!$C$10</f>
        <v>33.582371845246065</v>
      </c>
      <c r="N268" s="11">
        <f>'Final Prices IND without CO2 '!N268+N$302*Assumptions!$C$10</f>
        <v>32.068142621329784</v>
      </c>
      <c r="O268" s="11">
        <f>'Final Prices IND without CO2 '!O268+O$302*Assumptions!$C$10</f>
        <v>33.162079889712025</v>
      </c>
      <c r="P268" s="11">
        <f>'Final Prices IND without CO2 '!P268+P$302*Assumptions!$C$10</f>
        <v>45.475964776380629</v>
      </c>
      <c r="Q268" s="11">
        <f>'Final Prices IND without CO2 '!Q268+Q$302*Assumptions!$C$10</f>
        <v>37.107215119744815</v>
      </c>
      <c r="R268" s="11">
        <f>'Final Prices IND without CO2 '!R268+R$302*Assumptions!$C$10</f>
        <v>52.044999564402303</v>
      </c>
      <c r="S268" s="11">
        <f>'Final Prices IND without CO2 '!S268+S$302*Assumptions!$C$10</f>
        <v>40.727967802885452</v>
      </c>
      <c r="T268" s="11">
        <f>'Final Prices IND without CO2 '!T268+T$302*Assumptions!$C$10</f>
        <v>49.992458290399149</v>
      </c>
      <c r="U268" s="11">
        <f>'Final Prices IND without CO2 '!U268+U$302*Assumptions!$C$10</f>
        <v>57.605017735673336</v>
      </c>
      <c r="V268" s="11">
        <f>'Final Prices IND without CO2 '!V268+V$302*Assumptions!$C$10</f>
        <v>63.304465701899161</v>
      </c>
      <c r="W268" s="11">
        <f>'Final Prices IND without CO2 '!W268+W$302*Assumptions!$C$10</f>
        <v>58.477046433329527</v>
      </c>
      <c r="X268" s="11">
        <f>'Final Prices IND without CO2 '!X268+X$302*Assumptions!$C$10</f>
        <v>53.994236049938642</v>
      </c>
      <c r="Y268" s="11">
        <f>'Final Prices IND without CO2 '!Y268+Y$302*Assumptions!$C$10</f>
        <v>43.801804403524621</v>
      </c>
      <c r="Z268" s="11">
        <f>'Final Prices IND without CO2 '!Z268+Z$302*Assumptions!$C$10</f>
        <v>29.916264799391293</v>
      </c>
      <c r="AA268" s="11">
        <f>'Final Prices IND without CO2 '!AA268+AA$302*Assumptions!$C$10</f>
        <v>40.504948268522654</v>
      </c>
      <c r="AB268" s="11">
        <f>'Final Prices IND without CO2 '!AB268+AB$302*Assumptions!$C$10</f>
        <v>53.100906735588723</v>
      </c>
      <c r="AC268" s="11">
        <f>'Final Prices IND without CO2 '!AC268+AC$302*Assumptions!$C$10</f>
        <v>52.115685627358829</v>
      </c>
      <c r="AD268" s="11">
        <f>'Final Prices IND without CO2 '!AD268+AD$302*Assumptions!$C$10</f>
        <v>47.042517912103321</v>
      </c>
      <c r="AE268" s="11">
        <f>'Final Prices IND without CO2 '!AE268+AE$302*Assumptions!$C$10</f>
        <v>46.384672526343266</v>
      </c>
      <c r="AF268" s="11">
        <f>'Final Prices IND without CO2 '!AF268+AF$302*Assumptions!$C$10</f>
        <v>49.396045829117291</v>
      </c>
      <c r="AG268" s="11">
        <f>'Final Prices IND without CO2 '!AG268+AG$302*Assumptions!$C$10</f>
        <v>52.286115294614348</v>
      </c>
      <c r="AH268" s="11">
        <f>'Final Prices IND without CO2 '!AH268+AH$302*Assumptions!$C$10</f>
        <v>55.407282511109791</v>
      </c>
      <c r="AI268" s="11">
        <f>'Final Prices IND without CO2 '!AI268+AI$302*Assumptions!$C$10</f>
        <v>58.103800087149267</v>
      </c>
      <c r="AJ268" s="11">
        <f>'Final Prices IND without CO2 '!AJ268+AJ$302*Assumptions!$C$10</f>
        <v>59.032251489691859</v>
      </c>
      <c r="AK268" s="11">
        <f>'Final Prices IND without CO2 '!AK268+AK$302*Assumptions!$C$10</f>
        <v>59.644741068709969</v>
      </c>
      <c r="AL268" s="11">
        <f>'Final Prices IND without CO2 '!AL268+AL$302*Assumptions!$C$10</f>
        <v>60.232867201846538</v>
      </c>
      <c r="AM268" s="11">
        <f>'Final Prices IND without CO2 '!AM268+AM$302*Assumptions!$C$10</f>
        <v>60.821645921712232</v>
      </c>
      <c r="AN268" s="11">
        <f>'Final Prices IND without CO2 '!AN268+AN$302*Assumptions!$C$10</f>
        <v>61.392844865308163</v>
      </c>
      <c r="AO268" s="11">
        <f>'Final Prices IND without CO2 '!AO268+AO$302*Assumptions!$C$10</f>
        <v>61.226647559554117</v>
      </c>
      <c r="AP268" s="11">
        <f>'Final Prices IND without CO2 '!AP268+AP$302*Assumptions!$C$10</f>
        <v>61.056636874751248</v>
      </c>
      <c r="AQ268" s="11">
        <f>'Final Prices IND without CO2 '!AQ268+AQ$302*Assumptions!$C$10</f>
        <v>60.873787443860408</v>
      </c>
      <c r="AR268" s="11">
        <f>'Final Prices IND without CO2 '!AR268+AR$302*Assumptions!$C$10</f>
        <v>60.67736458637674</v>
      </c>
      <c r="AS268" s="11">
        <f>'Final Prices IND without CO2 '!AS268+AS$302*Assumptions!$C$10</f>
        <v>60.473610539167126</v>
      </c>
      <c r="AT268" s="11">
        <f>'Final Prices IND without CO2 '!AT268+AT$302*Assumptions!$C$10</f>
        <v>60.265099110907741</v>
      </c>
      <c r="AU268" s="11">
        <f>'Final Prices IND without CO2 '!AU268+AU$302*Assumptions!$C$10</f>
        <v>60.044856106983048</v>
      </c>
      <c r="AV268" s="11">
        <f>'Final Prices IND without CO2 '!AV268+AV$302*Assumptions!$C$10</f>
        <v>59.816177956790611</v>
      </c>
      <c r="AW268" s="11">
        <f>'Final Prices IND without CO2 '!AW268+AW$302*Assumptions!$C$10</f>
        <v>59.576367027047297</v>
      </c>
      <c r="AX268" s="11">
        <f>'Final Prices IND without CO2 '!AX268+AX$302*Assumptions!$C$10</f>
        <v>59.328813859703153</v>
      </c>
      <c r="AY268" s="11">
        <f>'Final Prices IND without CO2 '!AY268+AY$302*Assumptions!$C$10</f>
        <v>59.078018553161421</v>
      </c>
      <c r="AZ268" s="11">
        <f>'Final Prices IND without CO2 '!AZ268+AZ$302*Assumptions!$C$10</f>
        <v>58.816606476668895</v>
      </c>
      <c r="BA268" s="11">
        <f>'Final Prices IND without CO2 '!BA268+BA$302*Assumptions!$C$10</f>
        <v>58.548004875694026</v>
      </c>
      <c r="BB268" s="11">
        <f>'Final Prices IND without CO2 '!BB268+BB$302*Assumptions!$C$10</f>
        <v>58.272952495919426</v>
      </c>
      <c r="BC268" s="11">
        <f>'Final Prices IND without CO2 '!BC268+BC$302*Assumptions!$C$10</f>
        <v>57.990426395706429</v>
      </c>
      <c r="BD268" s="11">
        <f>'Final Prices IND without CO2 '!BD268+BD$302*Assumptions!$C$10</f>
        <v>57.699614422266684</v>
      </c>
      <c r="BE268" s="11">
        <f>'Final Prices IND without CO2 '!BE268+BE$302*Assumptions!$C$10</f>
        <v>57.402116754312203</v>
      </c>
      <c r="BF268" s="11">
        <f>'Final Prices IND without CO2 '!BF268+BF$302*Assumptions!$C$10</f>
        <v>57.097156729487381</v>
      </c>
      <c r="BG268" s="11">
        <f>'Final Prices IND without CO2 '!BG268+BG$302*Assumptions!$C$10</f>
        <v>56.784547892370895</v>
      </c>
      <c r="BH268" s="11">
        <f>'Final Prices IND without CO2 '!BH268+BH$302*Assumptions!$C$10</f>
        <v>56.46457342318741</v>
      </c>
    </row>
    <row r="269" spans="1:60" x14ac:dyDescent="0.3">
      <c r="A269" s="9" t="s">
        <v>148</v>
      </c>
      <c r="B269" s="9" t="s">
        <v>118</v>
      </c>
      <c r="C269" s="9" t="s">
        <v>35</v>
      </c>
      <c r="D269" s="36" t="s">
        <v>83</v>
      </c>
      <c r="E269" s="36" t="s">
        <v>79</v>
      </c>
      <c r="F269" s="36" t="s">
        <v>90</v>
      </c>
      <c r="G269" s="36" t="s">
        <v>90</v>
      </c>
      <c r="H269" s="36" t="s">
        <v>80</v>
      </c>
      <c r="I269" s="9" t="s">
        <v>145</v>
      </c>
      <c r="J269" s="11">
        <f>'Final Prices IND without CO2 '!J269+J$302*Assumptions!$C$10</f>
        <v>28.174833522820311</v>
      </c>
      <c r="K269" s="11">
        <f>'Final Prices IND without CO2 '!K269+K$302*Assumptions!$C$10</f>
        <v>25.738537678391051</v>
      </c>
      <c r="L269" s="11">
        <f>'Final Prices IND without CO2 '!L269+L$302*Assumptions!$C$10</f>
        <v>26.820660709629774</v>
      </c>
      <c r="M269" s="11">
        <f>'Final Prices IND without CO2 '!M269+M$302*Assumptions!$C$10</f>
        <v>26.851942976257195</v>
      </c>
      <c r="N269" s="11">
        <f>'Final Prices IND without CO2 '!N269+N$302*Assumptions!$C$10</f>
        <v>25.641188805558617</v>
      </c>
      <c r="O269" s="11">
        <f>'Final Prices IND without CO2 '!O269+O$302*Assumptions!$C$10</f>
        <v>26.51588405595859</v>
      </c>
      <c r="P269" s="11">
        <f>'Final Prices IND without CO2 '!P269+P$302*Assumptions!$C$10</f>
        <v>37.344114928214594</v>
      </c>
      <c r="Q269" s="11">
        <f>'Final Prices IND without CO2 '!Q269+Q$302*Assumptions!$C$10</f>
        <v>29.707251683819312</v>
      </c>
      <c r="R269" s="11">
        <f>'Final Prices IND without CO2 '!R269+R$302*Assumptions!$C$10</f>
        <v>42.870689098292978</v>
      </c>
      <c r="S269" s="11">
        <f>'Final Prices IND without CO2 '!S269+S$302*Assumptions!$C$10</f>
        <v>27.212076214169965</v>
      </c>
      <c r="T269" s="11">
        <f>'Final Prices IND without CO2 '!T269+T$302*Assumptions!$C$10</f>
        <v>37.360200993288956</v>
      </c>
      <c r="U269" s="11">
        <f>'Final Prices IND without CO2 '!U269+U$302*Assumptions!$C$10</f>
        <v>45.944918379166438</v>
      </c>
      <c r="V269" s="11">
        <f>'Final Prices IND without CO2 '!V269+V$302*Assumptions!$C$10</f>
        <v>53.16008102859189</v>
      </c>
      <c r="W269" s="11">
        <f>'Final Prices IND without CO2 '!W269+W$302*Assumptions!$C$10</f>
        <v>47.319818486920354</v>
      </c>
      <c r="X269" s="11">
        <f>'Final Prices IND without CO2 '!X269+X$302*Assumptions!$C$10</f>
        <v>44.569185915779308</v>
      </c>
      <c r="Y269" s="11">
        <f>'Final Prices IND without CO2 '!Y269+Y$302*Assumptions!$C$10</f>
        <v>33.875555099101263</v>
      </c>
      <c r="Z269" s="11">
        <f>'Final Prices IND without CO2 '!Z269+Z$302*Assumptions!$C$10</f>
        <v>23.646162144583851</v>
      </c>
      <c r="AA269" s="11">
        <f>'Final Prices IND without CO2 '!AA269+AA$302*Assumptions!$C$10</f>
        <v>31.940299889177705</v>
      </c>
      <c r="AB269" s="11">
        <f>'Final Prices IND without CO2 '!AB269+AB$302*Assumptions!$C$10</f>
        <v>42.230119351167986</v>
      </c>
      <c r="AC269" s="11">
        <f>'Final Prices IND without CO2 '!AC269+AC$302*Assumptions!$C$10</f>
        <v>41.538557955675103</v>
      </c>
      <c r="AD269" s="11">
        <f>'Final Prices IND without CO2 '!AD269+AD$302*Assumptions!$C$10</f>
        <v>37.584656920277041</v>
      </c>
      <c r="AE269" s="11">
        <f>'Final Prices IND without CO2 '!AE269+AE$302*Assumptions!$C$10</f>
        <v>37.077742777885575</v>
      </c>
      <c r="AF269" s="11">
        <f>'Final Prices IND without CO2 '!AF269+AF$302*Assumptions!$C$10</f>
        <v>39.564909960956314</v>
      </c>
      <c r="AG269" s="11">
        <f>'Final Prices IND without CO2 '!AG269+AG$302*Assumptions!$C$10</f>
        <v>41.95189128585222</v>
      </c>
      <c r="AH269" s="11">
        <f>'Final Prices IND without CO2 '!AH269+AH$302*Assumptions!$C$10</f>
        <v>44.590356019403728</v>
      </c>
      <c r="AI269" s="11">
        <f>'Final Prices IND without CO2 '!AI269+AI$302*Assumptions!$C$10</f>
        <v>46.890156511760651</v>
      </c>
      <c r="AJ269" s="11">
        <f>'Final Prices IND without CO2 '!AJ269+AJ$302*Assumptions!$C$10</f>
        <v>47.803805255390124</v>
      </c>
      <c r="AK269" s="11">
        <f>'Final Prices IND without CO2 '!AK269+AK$302*Assumptions!$C$10</f>
        <v>48.463742546923193</v>
      </c>
      <c r="AL269" s="11">
        <f>'Final Prices IND without CO2 '!AL269+AL$302*Assumptions!$C$10</f>
        <v>49.097460021265533</v>
      </c>
      <c r="AM269" s="11">
        <f>'Final Prices IND without CO2 '!AM269+AM$302*Assumptions!$C$10</f>
        <v>49.724383448216969</v>
      </c>
      <c r="AN269" s="11">
        <f>'Final Prices IND without CO2 '!AN269+AN$302*Assumptions!$C$10</f>
        <v>50.330686573253814</v>
      </c>
      <c r="AO269" s="11">
        <f>'Final Prices IND without CO2 '!AO269+AO$302*Assumptions!$C$10</f>
        <v>50.200368585285808</v>
      </c>
      <c r="AP269" s="11">
        <f>'Final Prices IND without CO2 '!AP269+AP$302*Assumptions!$C$10</f>
        <v>50.066884420872185</v>
      </c>
      <c r="AQ269" s="11">
        <f>'Final Prices IND without CO2 '!AQ269+AQ$302*Assumptions!$C$10</f>
        <v>49.923461187924666</v>
      </c>
      <c r="AR269" s="11">
        <f>'Final Prices IND without CO2 '!AR269+AR$302*Assumptions!$C$10</f>
        <v>49.76930985107483</v>
      </c>
      <c r="AS269" s="11">
        <f>'Final Prices IND without CO2 '!AS269+AS$302*Assumptions!$C$10</f>
        <v>49.609594864140227</v>
      </c>
      <c r="AT269" s="11">
        <f>'Final Prices IND without CO2 '!AT269+AT$302*Assumptions!$C$10</f>
        <v>49.446074895521889</v>
      </c>
      <c r="AU269" s="11">
        <f>'Final Prices IND without CO2 '!AU269+AU$302*Assumptions!$C$10</f>
        <v>49.273438679726489</v>
      </c>
      <c r="AV269" s="11">
        <f>'Final Prices IND without CO2 '!AV269+AV$302*Assumptions!$C$10</f>
        <v>49.094217558145459</v>
      </c>
      <c r="AW269" s="11">
        <f>'Final Prices IND without CO2 '!AW269+AW$302*Assumptions!$C$10</f>
        <v>48.906340121856303</v>
      </c>
      <c r="AX269" s="11">
        <f>'Final Prices IND without CO2 '!AX269+AX$302*Assumptions!$C$10</f>
        <v>48.712421697708137</v>
      </c>
      <c r="AY269" s="11">
        <f>'Final Prices IND without CO2 '!AY269+AY$302*Assumptions!$C$10</f>
        <v>48.510250720120773</v>
      </c>
      <c r="AZ269" s="11">
        <f>'Final Prices IND without CO2 '!AZ269+AZ$302*Assumptions!$C$10</f>
        <v>48.300953758967708</v>
      </c>
      <c r="BA269" s="11">
        <f>'Final Prices IND without CO2 '!BA269+BA$302*Assumptions!$C$10</f>
        <v>48.08410720259095</v>
      </c>
      <c r="BB269" s="11">
        <f>'Final Prices IND without CO2 '!BB269+BB$302*Assumptions!$C$10</f>
        <v>47.860104410254181</v>
      </c>
      <c r="BC269" s="11">
        <f>'Final Prices IND without CO2 '!BC269+BC$302*Assumptions!$C$10</f>
        <v>47.628402195184542</v>
      </c>
      <c r="BD269" s="11">
        <f>'Final Prices IND without CO2 '!BD269+BD$302*Assumptions!$C$10</f>
        <v>47.389463889382348</v>
      </c>
      <c r="BE269" s="11">
        <f>'Final Prices IND without CO2 '!BE269+BE$302*Assumptions!$C$10</f>
        <v>47.143065465001598</v>
      </c>
      <c r="BF269" s="11">
        <f>'Final Prices IND without CO2 '!BF269+BF$302*Assumptions!$C$10</f>
        <v>46.889279469300106</v>
      </c>
      <c r="BG269" s="11">
        <f>'Final Prices IND without CO2 '!BG269+BG$302*Assumptions!$C$10</f>
        <v>46.628031987307239</v>
      </c>
      <c r="BH269" s="11">
        <f>'Final Prices IND without CO2 '!BH269+BH$302*Assumptions!$C$10</f>
        <v>46.359436544677983</v>
      </c>
    </row>
    <row r="270" spans="1:60" x14ac:dyDescent="0.3">
      <c r="A270" s="9" t="s">
        <v>148</v>
      </c>
      <c r="B270" s="9" t="s">
        <v>118</v>
      </c>
      <c r="C270" s="9" t="s">
        <v>37</v>
      </c>
      <c r="D270" s="36" t="s">
        <v>83</v>
      </c>
      <c r="E270" s="36" t="s">
        <v>79</v>
      </c>
      <c r="F270" s="36" t="s">
        <v>90</v>
      </c>
      <c r="G270" s="36" t="s">
        <v>90</v>
      </c>
      <c r="H270" s="36" t="s">
        <v>80</v>
      </c>
      <c r="I270" s="9" t="s">
        <v>145</v>
      </c>
      <c r="J270" s="11">
        <f>'Final Prices IND without CO2 '!J270+J$302*Assumptions!$C$10</f>
        <v>32.446783333370057</v>
      </c>
      <c r="K270" s="11">
        <f>'Final Prices IND without CO2 '!K270+K$302*Assumptions!$C$10</f>
        <v>29.64108926117051</v>
      </c>
      <c r="L270" s="11">
        <f>'Final Prices IND without CO2 '!L270+L$302*Assumptions!$C$10</f>
        <v>30.887286918601699</v>
      </c>
      <c r="M270" s="11">
        <f>'Final Prices IND without CO2 '!M270+M$302*Assumptions!$C$10</f>
        <v>30.923312293041427</v>
      </c>
      <c r="N270" s="11">
        <f>'Final Prices IND without CO2 '!N270+N$302*Assumptions!$C$10</f>
        <v>29.528980070463721</v>
      </c>
      <c r="O270" s="11">
        <f>'Final Prices IND without CO2 '!O270+O$302*Assumptions!$C$10</f>
        <v>34.091760875785177</v>
      </c>
      <c r="P270" s="11">
        <f>'Final Prices IND without CO2 '!P270+P$302*Assumptions!$C$10</f>
        <v>44.956702227741374</v>
      </c>
      <c r="Q270" s="11">
        <f>'Final Prices IND without CO2 '!Q270+Q$302*Assumptions!$C$10</f>
        <v>38.062330979877032</v>
      </c>
      <c r="R270" s="11">
        <f>'Final Prices IND without CO2 '!R270+R$302*Assumptions!$C$10</f>
        <v>54.139484333712304</v>
      </c>
      <c r="S270" s="11">
        <f>'Final Prices IND without CO2 '!S270+S$302*Assumptions!$C$10</f>
        <v>39.997960696421877</v>
      </c>
      <c r="T270" s="11">
        <f>'Final Prices IND without CO2 '!T270+T$302*Assumptions!$C$10</f>
        <v>50.558472075788494</v>
      </c>
      <c r="U270" s="11">
        <f>'Final Prices IND without CO2 '!U270+U$302*Assumptions!$C$10</f>
        <v>60.155892651849889</v>
      </c>
      <c r="V270" s="11">
        <f>'Final Prices IND without CO2 '!V270+V$302*Assumptions!$C$10</f>
        <v>65.795551477633865</v>
      </c>
      <c r="W270" s="11">
        <f>'Final Prices IND without CO2 '!W270+W$302*Assumptions!$C$10</f>
        <v>60.581109372158267</v>
      </c>
      <c r="X270" s="11">
        <f>'Final Prices IND without CO2 '!X270+X$302*Assumptions!$C$10</f>
        <v>61.543786036362313</v>
      </c>
      <c r="Y270" s="11">
        <f>'Final Prices IND without CO2 '!Y270+Y$302*Assumptions!$C$10</f>
        <v>47.103681353501024</v>
      </c>
      <c r="Z270" s="11">
        <f>'Final Prices IND without CO2 '!Z270+Z$302*Assumptions!$C$10</f>
        <v>41.205757285946135</v>
      </c>
      <c r="AA270" s="11">
        <f>'Final Prices IND without CO2 '!AA270+AA$302*Assumptions!$C$10</f>
        <v>47.845288134136489</v>
      </c>
      <c r="AB270" s="11">
        <f>'Final Prices IND without CO2 '!AB270+AB$302*Assumptions!$C$10</f>
        <v>62.417725182089669</v>
      </c>
      <c r="AC270" s="11">
        <f>'Final Prices IND without CO2 '!AC270+AC$302*Assumptions!$C$10</f>
        <v>61.180822743715893</v>
      </c>
      <c r="AD270" s="11">
        <f>'Final Prices IND without CO2 '!AD270+AD$302*Assumptions!$C$10</f>
        <v>55.148386478659255</v>
      </c>
      <c r="AE270" s="11">
        <f>'Final Prices IND without CO2 '!AE270+AE$302*Assumptions!$C$10</f>
        <v>54.361185330281216</v>
      </c>
      <c r="AF270" s="11">
        <f>'Final Prices IND without CO2 '!AF270+AF$302*Assumptions!$C$10</f>
        <v>57.821829975885422</v>
      </c>
      <c r="AG270" s="11">
        <f>'Final Prices IND without CO2 '!AG270+AG$302*Assumptions!$C$10</f>
        <v>61.143071600566287</v>
      </c>
      <c r="AH270" s="11">
        <f>'Final Prices IND without CO2 '!AH270+AH$302*Assumptions!$C$10</f>
        <v>64.677939429375158</v>
      </c>
      <c r="AI270" s="11">
        <f>'Final Prices IND without CO2 '!AI270+AI$302*Assumptions!$C$10</f>
        <v>67.714463751254641</v>
      </c>
      <c r="AJ270" s="11">
        <f>'Final Prices IND without CO2 '!AJ270+AJ$302*Assumptions!$C$10</f>
        <v>68.655601786397256</v>
      </c>
      <c r="AK270" s="11">
        <f>'Final Prices IND without CO2 '!AK270+AK$302*Assumptions!$C$10</f>
        <v>69.227426259239408</v>
      </c>
      <c r="AL270" s="11">
        <f>'Final Prices IND without CO2 '!AL270+AL$302*Assumptions!$C$10</f>
        <v>69.776478290958508</v>
      </c>
      <c r="AM270" s="11">
        <f>'Final Prices IND without CO2 '!AM270+AM$302*Assumptions!$C$10</f>
        <v>70.332565054110731</v>
      </c>
      <c r="AN270" s="11">
        <f>'Final Prices IND without CO2 '!AN270+AN$302*Assumptions!$C$10</f>
        <v>70.873677926327261</v>
      </c>
      <c r="AO270" s="11">
        <f>'Final Prices IND without CO2 '!AO270+AO$302*Assumptions!$C$10</f>
        <v>70.676730217867714</v>
      </c>
      <c r="AP270" s="11">
        <f>'Final Prices IND without CO2 '!AP270+AP$302*Assumptions!$C$10</f>
        <v>70.475414444765846</v>
      </c>
      <c r="AQ270" s="11">
        <f>'Final Prices IND without CO2 '!AQ270+AQ$302*Assumptions!$C$10</f>
        <v>70.258774754229222</v>
      </c>
      <c r="AR270" s="11">
        <f>'Final Prices IND without CO2 '!AR270+AR$302*Assumptions!$C$10</f>
        <v>70.026123050639399</v>
      </c>
      <c r="AS270" s="11">
        <f>'Final Prices IND without CO2 '!AS270+AS$302*Assumptions!$C$10</f>
        <v>69.784625285828895</v>
      </c>
      <c r="AT270" s="11">
        <f>'Final Prices IND without CO2 '!AT270+AT$302*Assumptions!$C$10</f>
        <v>69.537553885205483</v>
      </c>
      <c r="AU270" s="11">
        <f>'Final Prices IND without CO2 '!AU270+AU$302*Assumptions!$C$10</f>
        <v>69.276509439201504</v>
      </c>
      <c r="AV270" s="11">
        <f>'Final Prices IND without CO2 '!AV270+AV$302*Assumptions!$C$10</f>
        <v>69.005444096602375</v>
      </c>
      <c r="AW270" s="11">
        <f>'Final Prices IND without CO2 '!AW270+AW$302*Assumptions!$C$10</f>
        <v>68.721123517953728</v>
      </c>
      <c r="AX270" s="11">
        <f>'Final Prices IND without CO2 '!AX270+AX$302*Assumptions!$C$10</f>
        <v>68.427602644029491</v>
      </c>
      <c r="AY270" s="11">
        <f>'Final Prices IND without CO2 '!AY270+AY$302*Assumptions!$C$10</f>
        <v>68.135133811097035</v>
      </c>
      <c r="AZ270" s="11">
        <f>'Final Prices IND without CO2 '!AZ270+AZ$302*Assumptions!$C$10</f>
        <v>67.82905642649321</v>
      </c>
      <c r="BA270" s="11">
        <f>'Final Prices IND without CO2 '!BA270+BA$302*Assumptions!$C$10</f>
        <v>67.516098116371282</v>
      </c>
      <c r="BB270" s="11">
        <f>'Final Prices IND without CO2 '!BB270+BB$302*Assumptions!$C$10</f>
        <v>67.197293640165313</v>
      </c>
      <c r="BC270" s="11">
        <f>'Final Prices IND without CO2 '!BC270+BC$302*Assumptions!$C$10</f>
        <v>66.871208881882566</v>
      </c>
      <c r="BD270" s="11">
        <f>'Final Prices IND without CO2 '!BD270+BD$302*Assumptions!$C$10</f>
        <v>66.535938533309377</v>
      </c>
      <c r="BE270" s="11">
        <f>'Final Prices IND without CO2 '!BE270+BE$302*Assumptions!$C$10</f>
        <v>66.194646211086251</v>
      </c>
      <c r="BF270" s="11">
        <f>'Final Prices IND without CO2 '!BF270+BF$302*Assumptions!$C$10</f>
        <v>65.845827436967681</v>
      </c>
      <c r="BG270" s="11">
        <f>'Final Prices IND without CO2 '!BG270+BG$302*Assumptions!$C$10</f>
        <v>65.489199302634816</v>
      </c>
      <c r="BH270" s="11">
        <f>'Final Prices IND without CO2 '!BH270+BH$302*Assumptions!$C$10</f>
        <v>65.125190390918775</v>
      </c>
    </row>
    <row r="271" spans="1:60" x14ac:dyDescent="0.3">
      <c r="A271" s="9" t="s">
        <v>148</v>
      </c>
      <c r="B271" s="9" t="s">
        <v>118</v>
      </c>
      <c r="C271" s="9" t="s">
        <v>39</v>
      </c>
      <c r="D271" s="36" t="s">
        <v>83</v>
      </c>
      <c r="E271" s="36" t="s">
        <v>79</v>
      </c>
      <c r="F271" s="36" t="s">
        <v>90</v>
      </c>
      <c r="G271" s="36" t="s">
        <v>90</v>
      </c>
      <c r="H271" s="36" t="s">
        <v>80</v>
      </c>
      <c r="I271" s="9" t="s">
        <v>145</v>
      </c>
      <c r="J271" s="11">
        <f>'Final Prices IND without CO2 '!J271+J$302*Assumptions!$C$10</f>
        <v>31.559552008433059</v>
      </c>
      <c r="K271" s="11">
        <f>'Final Prices IND without CO2 '!K271+K$302*Assumptions!$C$10</f>
        <v>27.428462980497059</v>
      </c>
      <c r="L271" s="11">
        <f>'Final Prices IND without CO2 '!L271+L$302*Assumptions!$C$10</f>
        <v>28.148576730876393</v>
      </c>
      <c r="M271" s="11">
        <f>'Final Prices IND without CO2 '!M271+M$302*Assumptions!$C$10</f>
        <v>27.864260938416589</v>
      </c>
      <c r="N271" s="11">
        <f>'Final Prices IND without CO2 '!N271+N$302*Assumptions!$C$10</f>
        <v>24.904772905596229</v>
      </c>
      <c r="O271" s="11">
        <f>'Final Prices IND without CO2 '!O271+O$302*Assumptions!$C$10</f>
        <v>32.857525305955697</v>
      </c>
      <c r="P271" s="11">
        <f>'Final Prices IND without CO2 '!P271+P$302*Assumptions!$C$10</f>
        <v>41.352219909322891</v>
      </c>
      <c r="Q271" s="11">
        <f>'Final Prices IND without CO2 '!Q271+Q$302*Assumptions!$C$10</f>
        <v>34.910701714645427</v>
      </c>
      <c r="R271" s="11">
        <f>'Final Prices IND without CO2 '!R271+R$302*Assumptions!$C$10</f>
        <v>49.435412395216105</v>
      </c>
      <c r="S271" s="11">
        <f>'Final Prices IND without CO2 '!S271+S$302*Assumptions!$C$10</f>
        <v>36.195567480406737</v>
      </c>
      <c r="T271" s="11">
        <f>'Final Prices IND without CO2 '!T271+T$302*Assumptions!$C$10</f>
        <v>45.108738764741453</v>
      </c>
      <c r="U271" s="11">
        <f>'Final Prices IND without CO2 '!U271+U$302*Assumptions!$C$10</f>
        <v>53.045975393226193</v>
      </c>
      <c r="V271" s="11">
        <f>'Final Prices IND without CO2 '!V271+V$302*Assumptions!$C$10</f>
        <v>57.329115016943021</v>
      </c>
      <c r="W271" s="11">
        <f>'Final Prices IND without CO2 '!W271+W$302*Assumptions!$C$10</f>
        <v>51.944437145359494</v>
      </c>
      <c r="X271" s="11">
        <f>'Final Prices IND without CO2 '!X271+X$302*Assumptions!$C$10</f>
        <v>49.693051338812737</v>
      </c>
      <c r="Y271" s="11">
        <f>'Final Prices IND without CO2 '!Y271+Y$302*Assumptions!$C$10</f>
        <v>33.659932467559109</v>
      </c>
      <c r="Z271" s="11">
        <f>'Final Prices IND without CO2 '!Z271+Z$302*Assumptions!$C$10</f>
        <v>26.944747145987094</v>
      </c>
      <c r="AA271" s="11">
        <f>'Final Prices IND without CO2 '!AA271+AA$302*Assumptions!$C$10</f>
        <v>34.208181045433143</v>
      </c>
      <c r="AB271" s="11">
        <f>'Final Prices IND without CO2 '!AB271+AB$302*Assumptions!$C$10</f>
        <v>45.108655955454452</v>
      </c>
      <c r="AC271" s="11">
        <f>'Final Prices IND without CO2 '!AC271+AC$302*Assumptions!$C$10</f>
        <v>44.339334761850786</v>
      </c>
      <c r="AD271" s="11">
        <f>'Final Prices IND without CO2 '!AD271+AD$302*Assumptions!$C$10</f>
        <v>40.089056840952679</v>
      </c>
      <c r="AE271" s="11">
        <f>'Final Prices IND without CO2 '!AE271+AE$302*Assumptions!$C$10</f>
        <v>39.542176770298312</v>
      </c>
      <c r="AF271" s="11">
        <f>'Final Prices IND without CO2 '!AF271+AF$302*Assumptions!$C$10</f>
        <v>42.168151424290564</v>
      </c>
      <c r="AG271" s="11">
        <f>'Final Prices IND without CO2 '!AG271+AG$302*Assumptions!$C$10</f>
        <v>44.688348272284479</v>
      </c>
      <c r="AH271" s="11">
        <f>'Final Prices IND without CO2 '!AH271+AH$302*Assumptions!$C$10</f>
        <v>47.454630496602604</v>
      </c>
      <c r="AI271" s="11">
        <f>'Final Prices IND without CO2 '!AI271+AI$302*Assumptions!$C$10</f>
        <v>49.859479924840898</v>
      </c>
      <c r="AJ271" s="11">
        <f>'Final Prices IND without CO2 '!AJ271+AJ$302*Assumptions!$C$10</f>
        <v>50.777048347332205</v>
      </c>
      <c r="AK271" s="11">
        <f>'Final Prices IND without CO2 '!AK271+AK$302*Assumptions!$C$10</f>
        <v>51.424421693639033</v>
      </c>
      <c r="AL271" s="11">
        <f>'Final Prices IND without CO2 '!AL271+AL$302*Assumptions!$C$10</f>
        <v>52.046066781698904</v>
      </c>
      <c r="AM271" s="11">
        <f>'Final Prices IND without CO2 '!AM271+AM$302*Assumptions!$C$10</f>
        <v>52.662889658274068</v>
      </c>
      <c r="AN271" s="11">
        <f>'Final Prices IND without CO2 '!AN271+AN$302*Assumptions!$C$10</f>
        <v>53.259897350729283</v>
      </c>
      <c r="AO271" s="11">
        <f>'Final Prices IND without CO2 '!AO271+AO$302*Assumptions!$C$10</f>
        <v>53.120078677490589</v>
      </c>
      <c r="AP271" s="11">
        <f>'Final Prices IND without CO2 '!AP271+AP$302*Assumptions!$C$10</f>
        <v>52.976922451408427</v>
      </c>
      <c r="AQ271" s="11">
        <f>'Final Prices IND without CO2 '!AQ271+AQ$302*Assumptions!$C$10</f>
        <v>52.823059334951608</v>
      </c>
      <c r="AR271" s="11">
        <f>'Final Prices IND without CO2 '!AR271+AR$302*Assumptions!$C$10</f>
        <v>52.657714685680105</v>
      </c>
      <c r="AS271" s="11">
        <f>'Final Prices IND without CO2 '!AS271+AS$302*Assumptions!$C$10</f>
        <v>52.486338349614378</v>
      </c>
      <c r="AT271" s="11">
        <f>'Final Prices IND without CO2 '!AT271+AT$302*Assumptions!$C$10</f>
        <v>52.310904840708915</v>
      </c>
      <c r="AU271" s="11">
        <f>'Final Prices IND without CO2 '!AU271+AU$302*Assumptions!$C$10</f>
        <v>52.125662557165462</v>
      </c>
      <c r="AV271" s="11">
        <f>'Final Prices IND without CO2 '!AV271+AV$302*Assumptions!$C$10</f>
        <v>51.933345432308599</v>
      </c>
      <c r="AW271" s="11">
        <f>'Final Prices IND without CO2 '!AW271+AW$302*Assumptions!$C$10</f>
        <v>51.73171623576421</v>
      </c>
      <c r="AX271" s="11">
        <f>'Final Prices IND without CO2 '!AX271+AX$302*Assumptions!$C$10</f>
        <v>51.52359556792463</v>
      </c>
      <c r="AY271" s="11">
        <f>'Final Prices IND without CO2 '!AY271+AY$302*Assumptions!$C$10</f>
        <v>51.308549082261884</v>
      </c>
      <c r="AZ271" s="11">
        <f>'Final Prices IND without CO2 '!AZ271+AZ$302*Assumptions!$C$10</f>
        <v>51.085452268178543</v>
      </c>
      <c r="BA271" s="11">
        <f>'Final Prices IND without CO2 '!BA271+BA$302*Assumptions!$C$10</f>
        <v>50.854901204017402</v>
      </c>
      <c r="BB271" s="11">
        <f>'Final Prices IND without CO2 '!BB271+BB$302*Assumptions!$C$10</f>
        <v>50.617380705844155</v>
      </c>
      <c r="BC271" s="11">
        <f>'Final Prices IND without CO2 '!BC271+BC$302*Assumptions!$C$10</f>
        <v>50.372220549911212</v>
      </c>
      <c r="BD271" s="11">
        <f>'Final Prices IND without CO2 '!BD271+BD$302*Assumptions!$C$10</f>
        <v>50.119546325466395</v>
      </c>
      <c r="BE271" s="11">
        <f>'Final Prices IND without CO2 '!BE271+BE$302*Assumptions!$C$10</f>
        <v>49.859617046523169</v>
      </c>
      <c r="BF271" s="11">
        <f>'Final Prices IND without CO2 '!BF271+BF$302*Assumptions!$C$10</f>
        <v>49.59228039337512</v>
      </c>
      <c r="BG271" s="11">
        <f>'Final Prices IND without CO2 '!BG271+BG$302*Assumptions!$C$10</f>
        <v>49.317432650836182</v>
      </c>
      <c r="BH271" s="11">
        <f>'Final Prices IND without CO2 '!BH271+BH$302*Assumptions!$C$10</f>
        <v>49.035232268343812</v>
      </c>
    </row>
    <row r="272" spans="1:60" x14ac:dyDescent="0.3">
      <c r="A272" s="9" t="s">
        <v>148</v>
      </c>
      <c r="B272" s="9" t="s">
        <v>118</v>
      </c>
      <c r="C272" s="9" t="s">
        <v>41</v>
      </c>
      <c r="D272" s="36" t="s">
        <v>83</v>
      </c>
      <c r="E272" s="36" t="s">
        <v>79</v>
      </c>
      <c r="F272" s="36" t="s">
        <v>90</v>
      </c>
      <c r="G272" s="36" t="s">
        <v>90</v>
      </c>
      <c r="H272" s="36" t="s">
        <v>80</v>
      </c>
      <c r="I272" s="9" t="s">
        <v>145</v>
      </c>
      <c r="J272" s="11">
        <f>'Final Prices IND without CO2 '!J272+J$302*Assumptions!$C$10</f>
        <v>47.028129432706024</v>
      </c>
      <c r="K272" s="11">
        <f>'Final Prices IND without CO2 '!K272+K$302*Assumptions!$C$10</f>
        <v>54.172148126682025</v>
      </c>
      <c r="L272" s="11">
        <f>'Final Prices IND without CO2 '!L272+L$302*Assumptions!$C$10</f>
        <v>52.065292284675543</v>
      </c>
      <c r="M272" s="11">
        <f>'Final Prices IND without CO2 '!M272+M$302*Assumptions!$C$10</f>
        <v>55.360926789618269</v>
      </c>
      <c r="N272" s="11">
        <f>'Final Prices IND without CO2 '!N272+N$302*Assumptions!$C$10</f>
        <v>60.967903176128075</v>
      </c>
      <c r="O272" s="11">
        <f>'Final Prices IND without CO2 '!O272+O$302*Assumptions!$C$10</f>
        <v>69.38370841714179</v>
      </c>
      <c r="P272" s="11">
        <f>'Final Prices IND without CO2 '!P272+P$302*Assumptions!$C$10</f>
        <v>78.595434946692166</v>
      </c>
      <c r="Q272" s="11">
        <f>'Final Prices IND without CO2 '!Q272+Q$302*Assumptions!$C$10</f>
        <v>73.606121342262952</v>
      </c>
      <c r="R272" s="11">
        <f>'Final Prices IND without CO2 '!R272+R$302*Assumptions!$C$10</f>
        <v>89.061998199555148</v>
      </c>
      <c r="S272" s="11">
        <f>'Final Prices IND without CO2 '!S272+S$302*Assumptions!$C$10</f>
        <v>80.374112684651209</v>
      </c>
      <c r="T272" s="11">
        <f>'Final Prices IND without CO2 '!T272+T$302*Assumptions!$C$10</f>
        <v>87.832111371912404</v>
      </c>
      <c r="U272" s="11">
        <f>'Final Prices IND without CO2 '!U272+U$302*Assumptions!$C$10</f>
        <v>94.781360690059074</v>
      </c>
      <c r="V272" s="11">
        <f>'Final Prices IND without CO2 '!V272+V$302*Assumptions!$C$10</f>
        <v>96.187617426667728</v>
      </c>
      <c r="W272" s="11">
        <f>'Final Prices IND without CO2 '!W272+W$302*Assumptions!$C$10</f>
        <v>91.282635997434184</v>
      </c>
      <c r="X272" s="11">
        <f>'Final Prices IND without CO2 '!X272+X$302*Assumptions!$C$10</f>
        <v>89.361434383812096</v>
      </c>
      <c r="Y272" s="11">
        <f>'Final Prices IND without CO2 '!Y272+Y$302*Assumptions!$C$10</f>
        <v>76.260268496808095</v>
      </c>
      <c r="Z272" s="11">
        <f>'Final Prices IND without CO2 '!Z272+Z$302*Assumptions!$C$10</f>
        <v>69.933874558981913</v>
      </c>
      <c r="AA272" s="11">
        <f>'Final Prices IND without CO2 '!AA272+AA$302*Assumptions!$C$10</f>
        <v>76.140102676229716</v>
      </c>
      <c r="AB272" s="11">
        <f>'Final Prices IND without CO2 '!AB272+AB$302*Assumptions!$C$10</f>
        <v>98.33127344993305</v>
      </c>
      <c r="AC272" s="11">
        <f>'Final Prices IND without CO2 '!AC272+AC$302*Assumptions!$C$10</f>
        <v>96.124214766684531</v>
      </c>
      <c r="AD272" s="11">
        <f>'Final Prices IND without CO2 '!AD272+AD$302*Assumptions!$C$10</f>
        <v>86.394085178211711</v>
      </c>
      <c r="AE272" s="11">
        <f>'Final Prices IND without CO2 '!AE272+AE$302*Assumptions!$C$10</f>
        <v>85.108256257790984</v>
      </c>
      <c r="AF272" s="11">
        <f>'Final Prices IND without CO2 '!AF272+AF$302*Assumptions!$C$10</f>
        <v>90.300707544121394</v>
      </c>
      <c r="AG272" s="11">
        <f>'Final Prices IND without CO2 '!AG272+AG$302*Assumptions!$C$10</f>
        <v>95.283988870392989</v>
      </c>
      <c r="AH272" s="11">
        <f>'Final Prices IND without CO2 '!AH272+AH$302*Assumptions!$C$10</f>
        <v>100.41354881369017</v>
      </c>
      <c r="AI272" s="11">
        <f>'Final Prices IND without CO2 '!AI272+AI$302*Assumptions!$C$10</f>
        <v>104.76069743808613</v>
      </c>
      <c r="AJ272" s="11">
        <f>'Final Prices IND without CO2 '!AJ272+AJ$302*Assumptions!$C$10</f>
        <v>105.75073864708079</v>
      </c>
      <c r="AK272" s="11">
        <f>'Final Prices IND without CO2 '!AK272+AK$302*Assumptions!$C$10</f>
        <v>106.16581129934673</v>
      </c>
      <c r="AL272" s="11">
        <f>'Final Prices IND without CO2 '!AL272+AL$302*Assumptions!$C$10</f>
        <v>106.56424435793279</v>
      </c>
      <c r="AM272" s="11">
        <f>'Final Prices IND without CO2 '!AM272+AM$302*Assumptions!$C$10</f>
        <v>106.99431340676102</v>
      </c>
      <c r="AN272" s="11">
        <f>'Final Prices IND without CO2 '!AN272+AN$302*Assumptions!$C$10</f>
        <v>107.41945347314494</v>
      </c>
      <c r="AO272" s="11">
        <f>'Final Prices IND without CO2 '!AO272+AO$302*Assumptions!$C$10</f>
        <v>107.10397216030518</v>
      </c>
      <c r="AP272" s="11">
        <f>'Final Prices IND without CO2 '!AP272+AP$302*Assumptions!$C$10</f>
        <v>106.7819846357775</v>
      </c>
      <c r="AQ272" s="11">
        <f>'Final Prices IND without CO2 '!AQ272+AQ$302*Assumptions!$C$10</f>
        <v>106.43509360163685</v>
      </c>
      <c r="AR272" s="11">
        <f>'Final Prices IND without CO2 '!AR272+AR$302*Assumptions!$C$10</f>
        <v>106.06279053306734</v>
      </c>
      <c r="AS272" s="11">
        <f>'Final Prices IND without CO2 '!AS272+AS$302*Assumptions!$C$10</f>
        <v>105.67580202679282</v>
      </c>
      <c r="AT272" s="11">
        <f>'Final Prices IND without CO2 '!AT272+AT$302*Assumptions!$C$10</f>
        <v>105.28009346675123</v>
      </c>
      <c r="AU272" s="11">
        <f>'Final Prices IND without CO2 '!AU272+AU$302*Assumptions!$C$10</f>
        <v>104.86177166604442</v>
      </c>
      <c r="AV272" s="11">
        <f>'Final Prices IND without CO2 '!AV272+AV$302*Assumptions!$C$10</f>
        <v>104.42731637555933</v>
      </c>
      <c r="AW272" s="11">
        <f>'Final Prices IND without CO2 '!AW272+AW$302*Assumptions!$C$10</f>
        <v>103.971424414091</v>
      </c>
      <c r="AX272" s="11">
        <f>'Final Prices IND without CO2 '!AX272+AX$302*Assumptions!$C$10</f>
        <v>103.5007117811445</v>
      </c>
      <c r="AY272" s="11">
        <f>'Final Prices IND without CO2 '!AY272+AY$302*Assumptions!$C$10</f>
        <v>103.0476039693466</v>
      </c>
      <c r="AZ272" s="11">
        <f>'Final Prices IND without CO2 '!AZ272+AZ$302*Assumptions!$C$10</f>
        <v>102.56935518224493</v>
      </c>
      <c r="BA272" s="11">
        <f>'Final Prices IND without CO2 '!BA272+BA$302*Assumptions!$C$10</f>
        <v>102.08541502632387</v>
      </c>
      <c r="BB272" s="11">
        <f>'Final Prices IND without CO2 '!BB272+BB$302*Assumptions!$C$10</f>
        <v>101.59795930548673</v>
      </c>
      <c r="BC272" s="11">
        <f>'Final Prices IND without CO2 '!BC272+BC$302*Assumptions!$C$10</f>
        <v>101.10396894959534</v>
      </c>
      <c r="BD272" s="11">
        <f>'Final Prices IND without CO2 '!BD272+BD$302*Assumptions!$C$10</f>
        <v>100.59732486325572</v>
      </c>
      <c r="BE272" s="11">
        <f>'Final Prices IND without CO2 '!BE272+BE$302*Assumptions!$C$10</f>
        <v>100.08721724866803</v>
      </c>
      <c r="BF272" s="11">
        <f>'Final Prices IND without CO2 '!BF272+BF$302*Assumptions!$C$10</f>
        <v>99.569336115035696</v>
      </c>
      <c r="BG272" s="11">
        <f>'Final Prices IND without CO2 '!BG272+BG$302*Assumptions!$C$10</f>
        <v>99.043026756969553</v>
      </c>
      <c r="BH272" s="11">
        <f>'Final Prices IND without CO2 '!BH272+BH$302*Assumptions!$C$10</f>
        <v>98.509278240857284</v>
      </c>
    </row>
    <row r="273" spans="1:60" x14ac:dyDescent="0.3">
      <c r="A273" s="9" t="s">
        <v>148</v>
      </c>
      <c r="B273" s="9" t="s">
        <v>118</v>
      </c>
      <c r="C273" s="9" t="s">
        <v>43</v>
      </c>
      <c r="D273" s="36" t="s">
        <v>83</v>
      </c>
      <c r="E273" s="36" t="s">
        <v>79</v>
      </c>
      <c r="F273" s="36" t="s">
        <v>90</v>
      </c>
      <c r="G273" s="36" t="s">
        <v>90</v>
      </c>
      <c r="H273" s="36" t="s">
        <v>80</v>
      </c>
      <c r="I273" s="9" t="s">
        <v>145</v>
      </c>
      <c r="J273" s="11">
        <f>'Final Prices IND without CO2 '!J273+J$302*Assumptions!$C$10</f>
        <v>42.063818453282472</v>
      </c>
      <c r="K273" s="11">
        <f>'Final Prices IND without CO2 '!K273+K$302*Assumptions!$C$10</f>
        <v>47.656672730620706</v>
      </c>
      <c r="L273" s="11">
        <f>'Final Prices IND without CO2 '!L273+L$302*Assumptions!$C$10</f>
        <v>47.050595230681381</v>
      </c>
      <c r="M273" s="11">
        <f>'Final Prices IND without CO2 '!M273+M$302*Assumptions!$C$10</f>
        <v>45.914041230614593</v>
      </c>
      <c r="N273" s="11">
        <f>'Final Prices IND without CO2 '!N273+N$302*Assumptions!$C$10</f>
        <v>50.564233341155109</v>
      </c>
      <c r="O273" s="11">
        <f>'Final Prices IND without CO2 '!O273+O$302*Assumptions!$C$10</f>
        <v>57.543950828420655</v>
      </c>
      <c r="P273" s="11">
        <f>'Final Prices IND without CO2 '!P273+P$302*Assumptions!$C$10</f>
        <v>66.020090190058028</v>
      </c>
      <c r="Q273" s="11">
        <f>'Final Prices IND without CO2 '!Q273+Q$302*Assumptions!$C$10</f>
        <v>61.077260891133186</v>
      </c>
      <c r="R273" s="11">
        <f>'Final Prices IND without CO2 '!R273+R$302*Assumptions!$C$10</f>
        <v>74.933979931496523</v>
      </c>
      <c r="S273" s="11">
        <f>'Final Prices IND without CO2 '!S273+S$302*Assumptions!$C$10</f>
        <v>67.293140176181879</v>
      </c>
      <c r="T273" s="11">
        <f>'Final Prices IND without CO2 '!T273+T$302*Assumptions!$C$10</f>
        <v>73.536180987766372</v>
      </c>
      <c r="U273" s="11">
        <f>'Final Prices IND without CO2 '!U273+U$302*Assumptions!$C$10</f>
        <v>79.234707572311606</v>
      </c>
      <c r="V273" s="11">
        <f>'Final Prices IND without CO2 '!V273+V$302*Assumptions!$C$10</f>
        <v>80.129695214358847</v>
      </c>
      <c r="W273" s="11">
        <f>'Final Prices IND without CO2 '!W273+W$302*Assumptions!$C$10</f>
        <v>75.921673591759927</v>
      </c>
      <c r="X273" s="11">
        <f>'Final Prices IND without CO2 '!X273+X$302*Assumptions!$C$10</f>
        <v>74.400880321730313</v>
      </c>
      <c r="Y273" s="11">
        <f>'Final Prices IND without CO2 '!Y273+Y$302*Assumptions!$C$10</f>
        <v>63.617831203322638</v>
      </c>
      <c r="Z273" s="11">
        <f>'Final Prices IND without CO2 '!Z273+Z$302*Assumptions!$C$10</f>
        <v>58.251263324778954</v>
      </c>
      <c r="AA273" s="11">
        <f>'Final Prices IND without CO2 '!AA273+AA$302*Assumptions!$C$10</f>
        <v>63.429022074243122</v>
      </c>
      <c r="AB273" s="11">
        <f>'Final Prices IND without CO2 '!AB273+AB$302*Assumptions!$C$10</f>
        <v>82.197574956989257</v>
      </c>
      <c r="AC273" s="11">
        <f>'Final Prices IND without CO2 '!AC273+AC$302*Assumptions!$C$10</f>
        <v>80.426346457634622</v>
      </c>
      <c r="AD273" s="11">
        <f>'Final Prices IND without CO2 '!AD273+AD$302*Assumptions!$C$10</f>
        <v>72.357357916948061</v>
      </c>
      <c r="AE273" s="11">
        <f>'Final Prices IND without CO2 '!AE273+AE$302*Assumptions!$C$10</f>
        <v>71.29553109385138</v>
      </c>
      <c r="AF273" s="11">
        <f>'Final Prices IND without CO2 '!AF273+AF$302*Assumptions!$C$10</f>
        <v>75.70999057661021</v>
      </c>
      <c r="AG273" s="11">
        <f>'Final Prices IND without CO2 '!AG273+AG$302*Assumptions!$C$10</f>
        <v>79.946621997147574</v>
      </c>
      <c r="AH273" s="11">
        <f>'Final Prices IND without CO2 '!AH273+AH$302*Assumptions!$C$10</f>
        <v>84.359787069841957</v>
      </c>
      <c r="AI273" s="11">
        <f>'Final Prices IND without CO2 '!AI273+AI$302*Assumptions!$C$10</f>
        <v>88.118154625416082</v>
      </c>
      <c r="AJ273" s="11">
        <f>'Final Prices IND without CO2 '!AJ273+AJ$302*Assumptions!$C$10</f>
        <v>89.086226714111277</v>
      </c>
      <c r="AK273" s="11">
        <f>'Final Prices IND without CO2 '!AK273+AK$302*Assumptions!$C$10</f>
        <v>89.571718100625787</v>
      </c>
      <c r="AL273" s="11">
        <f>'Final Prices IND without CO2 '!AL273+AL$302*Assumptions!$C$10</f>
        <v>90.037814790823006</v>
      </c>
      <c r="AM273" s="11">
        <f>'Final Prices IND without CO2 '!AM273+AM$302*Assumptions!$C$10</f>
        <v>90.524495672949087</v>
      </c>
      <c r="AN273" s="11">
        <f>'Final Prices IND without CO2 '!AN273+AN$302*Assumptions!$C$10</f>
        <v>91.001735027009346</v>
      </c>
      <c r="AO273" s="11">
        <f>'Final Prices IND without CO2 '!AO273+AO$302*Assumptions!$C$10</f>
        <v>90.739503407574702</v>
      </c>
      <c r="AP273" s="11">
        <f>'Final Prices IND without CO2 '!AP273+AP$302*Assumptions!$C$10</f>
        <v>90.471726111443274</v>
      </c>
      <c r="AQ273" s="11">
        <f>'Final Prices IND without CO2 '!AQ273+AQ$302*Assumptions!$C$10</f>
        <v>90.183348813966461</v>
      </c>
      <c r="AR273" s="11">
        <f>'Final Prices IND without CO2 '!AR273+AR$302*Assumptions!$C$10</f>
        <v>89.873782320460677</v>
      </c>
      <c r="AS273" s="11">
        <f>'Final Prices IND without CO2 '!AS273+AS$302*Assumptions!$C$10</f>
        <v>89.552153653843007</v>
      </c>
      <c r="AT273" s="11">
        <f>'Final Prices IND without CO2 '!AT273+AT$302*Assumptions!$C$10</f>
        <v>89.223218421154513</v>
      </c>
      <c r="AU273" s="11">
        <f>'Final Prices IND without CO2 '!AU273+AU$302*Assumptions!$C$10</f>
        <v>88.875551444126472</v>
      </c>
      <c r="AV273" s="11">
        <f>'Final Prices IND without CO2 '!AV273+AV$302*Assumptions!$C$10</f>
        <v>88.514496980992377</v>
      </c>
      <c r="AW273" s="11">
        <f>'Final Prices IND without CO2 '!AW273+AW$302*Assumptions!$C$10</f>
        <v>88.135681251028274</v>
      </c>
      <c r="AX273" s="11">
        <f>'Final Prices IND without CO2 '!AX273+AX$302*Assumptions!$C$10</f>
        <v>87.744569731126319</v>
      </c>
      <c r="AY273" s="11">
        <f>'Final Prices IND without CO2 '!AY273+AY$302*Assumptions!$C$10</f>
        <v>87.363626909317645</v>
      </c>
      <c r="AZ273" s="11">
        <f>'Final Prices IND without CO2 '!AZ273+AZ$302*Assumptions!$C$10</f>
        <v>86.962723904824045</v>
      </c>
      <c r="BA273" s="11">
        <f>'Final Prices IND without CO2 '!BA273+BA$302*Assumptions!$C$10</f>
        <v>86.555595138502113</v>
      </c>
      <c r="BB273" s="11">
        <f>'Final Prices IND without CO2 '!BB273+BB$302*Assumptions!$C$10</f>
        <v>86.143903814740057</v>
      </c>
      <c r="BC273" s="11">
        <f>'Final Prices IND without CO2 '!BC273+BC$302*Assumptions!$C$10</f>
        <v>85.725342883613152</v>
      </c>
      <c r="BD273" s="11">
        <f>'Final Prices IND without CO2 '!BD273+BD$302*Assumptions!$C$10</f>
        <v>85.295686239285942</v>
      </c>
      <c r="BE273" s="11">
        <f>'Final Prices IND without CO2 '!BE273+BE$302*Assumptions!$C$10</f>
        <v>84.861416718102305</v>
      </c>
      <c r="BF273" s="11">
        <f>'Final Prices IND without CO2 '!BF273+BF$302*Assumptions!$C$10</f>
        <v>84.419484669605197</v>
      </c>
      <c r="BG273" s="11">
        <f>'Final Prices IND without CO2 '!BG273+BG$302*Assumptions!$C$10</f>
        <v>83.969402413445223</v>
      </c>
      <c r="BH273" s="11">
        <f>'Final Prices IND without CO2 '!BH273+BH$302*Assumptions!$C$10</f>
        <v>83.511907225999281</v>
      </c>
    </row>
    <row r="274" spans="1:60" x14ac:dyDescent="0.3">
      <c r="A274" s="9" t="s">
        <v>148</v>
      </c>
      <c r="B274" s="9" t="s">
        <v>118</v>
      </c>
      <c r="C274" s="9" t="s">
        <v>45</v>
      </c>
      <c r="D274" s="36" t="s">
        <v>83</v>
      </c>
      <c r="E274" s="36" t="s">
        <v>79</v>
      </c>
      <c r="F274" s="36" t="s">
        <v>90</v>
      </c>
      <c r="G274" s="36" t="s">
        <v>90</v>
      </c>
      <c r="H274" s="36" t="s">
        <v>80</v>
      </c>
      <c r="I274" s="9" t="s">
        <v>145</v>
      </c>
      <c r="J274" s="11">
        <f>'Final Prices IND without CO2 '!J274+J$302*Assumptions!$C$10</f>
        <v>29.412124651298825</v>
      </c>
      <c r="K274" s="11">
        <f>'Final Prices IND without CO2 '!K274+K$302*Assumptions!$C$10</f>
        <v>26.119642012011262</v>
      </c>
      <c r="L274" s="11">
        <f>'Final Prices IND without CO2 '!L274+L$302*Assumptions!$C$10</f>
        <v>24.814323116475634</v>
      </c>
      <c r="M274" s="11">
        <f>'Final Prices IND without CO2 '!M274+M$302*Assumptions!$C$10</f>
        <v>26.52312459178307</v>
      </c>
      <c r="N274" s="11">
        <f>'Final Prices IND without CO2 '!N274+N$302*Assumptions!$C$10</f>
        <v>23.020114837095857</v>
      </c>
      <c r="O274" s="11">
        <f>'Final Prices IND without CO2 '!O274+O$302*Assumptions!$C$10</f>
        <v>33.540604634886947</v>
      </c>
      <c r="P274" s="11">
        <f>'Final Prices IND without CO2 '!P274+P$302*Assumptions!$C$10</f>
        <v>42.606198415408976</v>
      </c>
      <c r="Q274" s="11">
        <f>'Final Prices IND without CO2 '!Q274+Q$302*Assumptions!$C$10</f>
        <v>40.639567750186004</v>
      </c>
      <c r="R274" s="11">
        <f>'Final Prices IND without CO2 '!R274+R$302*Assumptions!$C$10</f>
        <v>62.9800560028525</v>
      </c>
      <c r="S274" s="11">
        <f>'Final Prices IND without CO2 '!S274+S$302*Assumptions!$C$10</f>
        <v>44.793191593811073</v>
      </c>
      <c r="T274" s="11">
        <f>'Final Prices IND without CO2 '!T274+T$302*Assumptions!$C$10</f>
        <v>58.304234454427984</v>
      </c>
      <c r="U274" s="11">
        <f>'Final Prices IND without CO2 '!U274+U$302*Assumptions!$C$10</f>
        <v>65.533772181141742</v>
      </c>
      <c r="V274" s="11">
        <f>'Final Prices IND without CO2 '!V274+V$302*Assumptions!$C$10</f>
        <v>68.259251042898214</v>
      </c>
      <c r="W274" s="11">
        <f>'Final Prices IND without CO2 '!W274+W$302*Assumptions!$C$10</f>
        <v>63.458850267139198</v>
      </c>
      <c r="X274" s="11">
        <f>'Final Prices IND without CO2 '!X274+X$302*Assumptions!$C$10</f>
        <v>60.923097165035976</v>
      </c>
      <c r="Y274" s="11">
        <f>'Final Prices IND without CO2 '!Y274+Y$302*Assumptions!$C$10</f>
        <v>47.181588746931787</v>
      </c>
      <c r="Z274" s="11">
        <f>'Final Prices IND without CO2 '!Z274+Z$302*Assumptions!$C$10</f>
        <v>43.027499102929283</v>
      </c>
      <c r="AA274" s="11">
        <f>'Final Prices IND without CO2 '!AA274+AA$302*Assumptions!$C$10</f>
        <v>52.627595535059427</v>
      </c>
      <c r="AB274" s="11">
        <f>'Final Prices IND without CO2 '!AB274+AB$302*Assumptions!$C$10</f>
        <v>68.487728836618118</v>
      </c>
      <c r="AC274" s="11">
        <f>'Final Prices IND without CO2 '!AC274+AC$302*Assumptions!$C$10</f>
        <v>67.086853406549565</v>
      </c>
      <c r="AD274" s="11">
        <f>'Final Prices IND without CO2 '!AD274+AD$302*Assumptions!$C$10</f>
        <v>60.429443752089384</v>
      </c>
      <c r="AE274" s="11">
        <f>'Final Prices IND without CO2 '!AE274+AE$302*Assumptions!$C$10</f>
        <v>59.557965985428581</v>
      </c>
      <c r="AF274" s="11">
        <f>'Final Prices IND without CO2 '!AF274+AF$302*Assumptions!$C$10</f>
        <v>63.31131556120971</v>
      </c>
      <c r="AG274" s="11">
        <f>'Final Prices IND without CO2 '!AG274+AG$302*Assumptions!$C$10</f>
        <v>66.913470310580621</v>
      </c>
      <c r="AH274" s="11">
        <f>'Final Prices IND without CO2 '!AH274+AH$302*Assumptions!$C$10</f>
        <v>70.717868370448798</v>
      </c>
      <c r="AI274" s="11">
        <f>'Final Prices IND without CO2 '!AI274+AI$302*Assumptions!$C$10</f>
        <v>73.975910606588855</v>
      </c>
      <c r="AJ274" s="11">
        <f>'Final Prices IND without CO2 '!AJ274+AJ$302*Assumptions!$C$10</f>
        <v>74.92531411418733</v>
      </c>
      <c r="AK274" s="11">
        <f>'Final Prices IND without CO2 '!AK274+AK$302*Assumptions!$C$10</f>
        <v>75.470644849438997</v>
      </c>
      <c r="AL274" s="11">
        <f>'Final Prices IND without CO2 '!AL274+AL$302*Assumptions!$C$10</f>
        <v>75.994239699635941</v>
      </c>
      <c r="AM274" s="11">
        <f>'Final Prices IND without CO2 '!AM274+AM$302*Assumptions!$C$10</f>
        <v>76.529027314601038</v>
      </c>
      <c r="AN274" s="11">
        <f>'Final Prices IND without CO2 '!AN274+AN$302*Assumptions!$C$10</f>
        <v>77.050538799898632</v>
      </c>
      <c r="AO274" s="11">
        <f>'Final Prices IND without CO2 '!AO274+AO$302*Assumptions!$C$10</f>
        <v>76.833556885784816</v>
      </c>
      <c r="AP274" s="11">
        <f>'Final Prices IND without CO2 '!AP274+AP$302*Assumptions!$C$10</f>
        <v>76.61184552362306</v>
      </c>
      <c r="AQ274" s="11">
        <f>'Final Prices IND without CO2 '!AQ274+AQ$302*Assumptions!$C$10</f>
        <v>76.373191129170607</v>
      </c>
      <c r="AR274" s="11">
        <f>'Final Prices IND without CO2 '!AR274+AR$302*Assumptions!$C$10</f>
        <v>76.116935957344666</v>
      </c>
      <c r="AS274" s="11">
        <f>'Final Prices IND without CO2 '!AS274+AS$302*Assumptions!$C$10</f>
        <v>75.850847769839064</v>
      </c>
      <c r="AT274" s="11">
        <f>'Final Prices IND without CO2 '!AT274+AT$302*Assumptions!$C$10</f>
        <v>75.578654148093463</v>
      </c>
      <c r="AU274" s="11">
        <f>'Final Prices IND without CO2 '!AU274+AU$302*Assumptions!$C$10</f>
        <v>75.291027140246783</v>
      </c>
      <c r="AV274" s="11">
        <f>'Final Prices IND without CO2 '!AV274+AV$302*Assumptions!$C$10</f>
        <v>74.992346103052824</v>
      </c>
      <c r="AW274" s="11">
        <f>'Final Prices IND without CO2 '!AW274+AW$302*Assumptions!$C$10</f>
        <v>74.679027027431374</v>
      </c>
      <c r="AX274" s="11">
        <f>'Final Prices IND without CO2 '!AX274+AX$302*Assumptions!$C$10</f>
        <v>74.355557716867139</v>
      </c>
      <c r="AY274" s="11">
        <f>'Final Prices IND without CO2 '!AY274+AY$302*Assumptions!$C$10</f>
        <v>74.035938150136417</v>
      </c>
      <c r="AZ274" s="11">
        <f>'Final Prices IND without CO2 '!AZ274+AZ$302*Assumptions!$C$10</f>
        <v>73.700760854975968</v>
      </c>
      <c r="BA274" s="11">
        <f>'Final Prices IND without CO2 '!BA274+BA$302*Assumptions!$C$10</f>
        <v>73.35890368971674</v>
      </c>
      <c r="BB274" s="11">
        <f>'Final Prices IND without CO2 '!BB274+BB$302*Assumptions!$C$10</f>
        <v>73.011594269816115</v>
      </c>
      <c r="BC274" s="11">
        <f>'Final Prices IND without CO2 '!BC274+BC$302*Assumptions!$C$10</f>
        <v>72.657130594933491</v>
      </c>
      <c r="BD274" s="11">
        <f>'Final Prices IND without CO2 '!BD274+BD$302*Assumptions!$C$10</f>
        <v>72.292895154780467</v>
      </c>
      <c r="BE274" s="11">
        <f>'Final Prices IND without CO2 '!BE274+BE$302*Assumptions!$C$10</f>
        <v>71.92307016199095</v>
      </c>
      <c r="BF274" s="11">
        <f>'Final Prices IND without CO2 '!BF274+BF$302*Assumptions!$C$10</f>
        <v>71.545676958733964</v>
      </c>
      <c r="BG274" s="11">
        <f>'Final Prices IND without CO2 '!BG274+BG$302*Assumptions!$C$10</f>
        <v>71.160369796628871</v>
      </c>
      <c r="BH274" s="11">
        <f>'Final Prices IND without CO2 '!BH274+BH$302*Assumptions!$C$10</f>
        <v>70.767671989810665</v>
      </c>
    </row>
    <row r="275" spans="1:60" x14ac:dyDescent="0.3">
      <c r="A275" s="9" t="s">
        <v>148</v>
      </c>
      <c r="B275" s="9" t="s">
        <v>118</v>
      </c>
      <c r="C275" s="9" t="s">
        <v>47</v>
      </c>
      <c r="D275" s="36" t="s">
        <v>83</v>
      </c>
      <c r="E275" s="36" t="s">
        <v>79</v>
      </c>
      <c r="F275" s="36" t="s">
        <v>90</v>
      </c>
      <c r="G275" s="36" t="s">
        <v>90</v>
      </c>
      <c r="H275" s="36" t="s">
        <v>80</v>
      </c>
      <c r="I275" s="9" t="s">
        <v>145</v>
      </c>
      <c r="J275" s="11">
        <f>'Final Prices IND without CO2 '!J275+J$302*Assumptions!$C$10</f>
        <v>21.815997094637854</v>
      </c>
      <c r="K275" s="11">
        <f>'Final Prices IND without CO2 '!K275+K$302*Assumptions!$C$10</f>
        <v>20.950731175656223</v>
      </c>
      <c r="L275" s="11">
        <f>'Final Prices IND without CO2 '!L275+L$302*Assumptions!$C$10</f>
        <v>25.370741221981504</v>
      </c>
      <c r="M275" s="11">
        <f>'Final Prices IND without CO2 '!M275+M$302*Assumptions!$C$10</f>
        <v>25.823699337356889</v>
      </c>
      <c r="N275" s="11">
        <f>'Final Prices IND without CO2 '!N275+N$302*Assumptions!$C$10</f>
        <v>24.825118256344545</v>
      </c>
      <c r="O275" s="11">
        <f>'Final Prices IND without CO2 '!O275+O$302*Assumptions!$C$10</f>
        <v>33.097898838073199</v>
      </c>
      <c r="P275" s="11">
        <f>'Final Prices IND without CO2 '!P275+P$302*Assumptions!$C$10</f>
        <v>41.833754939971683</v>
      </c>
      <c r="Q275" s="11">
        <f>'Final Prices IND without CO2 '!Q275+Q$302*Assumptions!$C$10</f>
        <v>44.250336289550042</v>
      </c>
      <c r="R275" s="11">
        <f>'Final Prices IND without CO2 '!R275+R$302*Assumptions!$C$10</f>
        <v>49.3091889309095</v>
      </c>
      <c r="S275" s="11">
        <f>'Final Prices IND without CO2 '!S275+S$302*Assumptions!$C$10</f>
        <v>41.312420002357456</v>
      </c>
      <c r="T275" s="11">
        <f>'Final Prices IND without CO2 '!T275+T$302*Assumptions!$C$10</f>
        <v>61.300608070596034</v>
      </c>
      <c r="U275" s="11">
        <f>'Final Prices IND without CO2 '!U275+U$302*Assumptions!$C$10</f>
        <v>71.07104856076073</v>
      </c>
      <c r="V275" s="11">
        <f>'Final Prices IND without CO2 '!V275+V$302*Assumptions!$C$10</f>
        <v>72.575634750627884</v>
      </c>
      <c r="W275" s="11">
        <f>'Final Prices IND without CO2 '!W275+W$302*Assumptions!$C$10</f>
        <v>65.413689877561055</v>
      </c>
      <c r="X275" s="11">
        <f>'Final Prices IND without CO2 '!X275+X$302*Assumptions!$C$10</f>
        <v>57.245534311332172</v>
      </c>
      <c r="Y275" s="11">
        <f>'Final Prices IND without CO2 '!Y275+Y$302*Assumptions!$C$10</f>
        <v>40.519906779728956</v>
      </c>
      <c r="Z275" s="11">
        <f>'Final Prices IND without CO2 '!Z275+Z$302*Assumptions!$C$10</f>
        <v>33.805500669388351</v>
      </c>
      <c r="AA275" s="11">
        <f>'Final Prices IND without CO2 '!AA275+AA$302*Assumptions!$C$10</f>
        <v>37.858733133511151</v>
      </c>
      <c r="AB275" s="11">
        <f>'Final Prices IND without CO2 '!AB275+AB$302*Assumptions!$C$10</f>
        <v>49.74216498321028</v>
      </c>
      <c r="AC275" s="11">
        <f>'Final Prices IND without CO2 '!AC275+AC$302*Assumptions!$C$10</f>
        <v>48.847675769854419</v>
      </c>
      <c r="AD275" s="11">
        <f>'Final Prices IND without CO2 '!AD275+AD$302*Assumptions!$C$10</f>
        <v>44.120327322030349</v>
      </c>
      <c r="AE275" s="11">
        <f>'Final Prices IND without CO2 '!AE275+AE$302*Assumptions!$C$10</f>
        <v>43.50911508720165</v>
      </c>
      <c r="AF275" s="11">
        <f>'Final Prices IND without CO2 '!AF275+AF$302*Assumptions!$C$10</f>
        <v>46.358524686810718</v>
      </c>
      <c r="AG275" s="11">
        <f>'Final Prices IND without CO2 '!AG275+AG$302*Assumptions!$C$10</f>
        <v>49.093155260605677</v>
      </c>
      <c r="AH275" s="11">
        <f>'Final Prices IND without CO2 '!AH275+AH$302*Assumptions!$C$10</f>
        <v>52.065182131870557</v>
      </c>
      <c r="AI275" s="11">
        <f>'Final Prices IND without CO2 '!AI275+AI$302*Assumptions!$C$10</f>
        <v>54.639126228572557</v>
      </c>
      <c r="AJ275" s="11">
        <f>'Final Prices IND without CO2 '!AJ275+AJ$302*Assumptions!$C$10</f>
        <v>55.563004060979011</v>
      </c>
      <c r="AK275" s="11">
        <f>'Final Prices IND without CO2 '!AK275+AK$302*Assumptions!$C$10</f>
        <v>56.190153536050943</v>
      </c>
      <c r="AL275" s="11">
        <f>'Final Prices IND without CO2 '!AL275+AL$302*Assumptions!$C$10</f>
        <v>56.792366003124485</v>
      </c>
      <c r="AM275" s="11">
        <f>'Final Prices IND without CO2 '!AM275+AM$302*Assumptions!$C$10</f>
        <v>57.392930274099825</v>
      </c>
      <c r="AN275" s="11">
        <f>'Final Prices IND without CO2 '!AN275+AN$302*Assumptions!$C$10</f>
        <v>57.974975339114494</v>
      </c>
      <c r="AO275" s="11">
        <f>'Final Prices IND without CO2 '!AO275+AO$302*Assumptions!$C$10</f>
        <v>57.81986364826885</v>
      </c>
      <c r="AP275" s="11">
        <f>'Final Prices IND without CO2 '!AP275+AP$302*Assumptions!$C$10</f>
        <v>57.661138544239662</v>
      </c>
      <c r="AQ275" s="11">
        <f>'Final Prices IND without CO2 '!AQ275+AQ$302*Assumptions!$C$10</f>
        <v>57.490470606049122</v>
      </c>
      <c r="AR275" s="11">
        <f>'Final Prices IND without CO2 '!AR275+AR$302*Assumptions!$C$10</f>
        <v>57.307108359197294</v>
      </c>
      <c r="AS275" s="11">
        <f>'Final Prices IND without CO2 '!AS275+AS$302*Assumptions!$C$10</f>
        <v>57.116961038460239</v>
      </c>
      <c r="AT275" s="11">
        <f>'Final Prices IND without CO2 '!AT275+AT$302*Assumptions!$C$10</f>
        <v>56.922350599030196</v>
      </c>
      <c r="AU275" s="11">
        <f>'Final Prices IND without CO2 '!AU275+AU$302*Assumptions!$C$10</f>
        <v>56.716816640672484</v>
      </c>
      <c r="AV275" s="11">
        <f>'Final Prices IND without CO2 '!AV275+AV$302*Assumptions!$C$10</f>
        <v>56.503419203925304</v>
      </c>
      <c r="AW275" s="11">
        <f>'Final Prices IND without CO2 '!AW275+AW$302*Assumptions!$C$10</f>
        <v>56.27965413973368</v>
      </c>
      <c r="AX275" s="11">
        <f>'Final Prices IND without CO2 '!AX275+AX$302*Assumptions!$C$10</f>
        <v>56.04867247222483</v>
      </c>
      <c r="AY275" s="11">
        <f>'Final Prices IND without CO2 '!AY275+AY$302*Assumptions!$C$10</f>
        <v>55.812900600330913</v>
      </c>
      <c r="AZ275" s="11">
        <f>'Final Prices IND without CO2 '!AZ275+AZ$302*Assumptions!$C$10</f>
        <v>55.567590505013314</v>
      </c>
      <c r="BA275" s="11">
        <f>'Final Prices IND without CO2 '!BA275+BA$302*Assumptions!$C$10</f>
        <v>55.31497963433619</v>
      </c>
      <c r="BB275" s="11">
        <f>'Final Prices IND without CO2 '!BB275+BB$302*Assumptions!$C$10</f>
        <v>55.055700020112582</v>
      </c>
      <c r="BC275" s="11">
        <f>'Final Prices IND without CO2 '!BC275+BC$302*Assumptions!$C$10</f>
        <v>54.788876950325395</v>
      </c>
      <c r="BD275" s="11">
        <f>'Final Prices IND without CO2 '!BD275+BD$302*Assumptions!$C$10</f>
        <v>54.514092358084675</v>
      </c>
      <c r="BE275" s="11">
        <f>'Final Prices IND without CO2 '!BE275+BE$302*Assumptions!$C$10</f>
        <v>54.232382797912805</v>
      </c>
      <c r="BF275" s="11">
        <f>'Final Prices IND without CO2 '!BF275+BF$302*Assumptions!$C$10</f>
        <v>53.943233987324447</v>
      </c>
      <c r="BG275" s="11">
        <f>'Final Prices IND without CO2 '!BG275+BG$302*Assumptions!$C$10</f>
        <v>53.646494242465295</v>
      </c>
      <c r="BH275" s="11">
        <f>'Final Prices IND without CO2 '!BH275+BH$302*Assumptions!$C$10</f>
        <v>53.342394325472192</v>
      </c>
    </row>
    <row r="276" spans="1:60" x14ac:dyDescent="0.3">
      <c r="A276" s="9" t="s">
        <v>148</v>
      </c>
      <c r="B276" s="9" t="s">
        <v>118</v>
      </c>
      <c r="C276" s="9" t="s">
        <v>49</v>
      </c>
      <c r="D276" s="36" t="s">
        <v>83</v>
      </c>
      <c r="E276" s="36" t="s">
        <v>79</v>
      </c>
      <c r="F276" s="36" t="s">
        <v>90</v>
      </c>
      <c r="G276" s="36" t="s">
        <v>90</v>
      </c>
      <c r="H276" s="36" t="s">
        <v>80</v>
      </c>
      <c r="I276" s="9" t="s">
        <v>145</v>
      </c>
      <c r="J276" s="11">
        <f>'Final Prices IND without CO2 '!J276+J$302*Assumptions!$C$10</f>
        <v>29.02759704136982</v>
      </c>
      <c r="K276" s="11">
        <f>'Final Prices IND without CO2 '!K276+K$302*Assumptions!$C$10</f>
        <v>27.268497043315524</v>
      </c>
      <c r="L276" s="11">
        <f>'Final Prices IND without CO2 '!L276+L$302*Assumptions!$C$10</f>
        <v>28.451234630412717</v>
      </c>
      <c r="M276" s="11">
        <f>'Final Prices IND without CO2 '!M276+M$302*Assumptions!$C$10</f>
        <v>30.286776125786918</v>
      </c>
      <c r="N276" s="11">
        <f>'Final Prices IND without CO2 '!N276+N$302*Assumptions!$C$10</f>
        <v>25.04420794010737</v>
      </c>
      <c r="O276" s="11">
        <f>'Final Prices IND without CO2 '!O276+O$302*Assumptions!$C$10</f>
        <v>33.577306359404766</v>
      </c>
      <c r="P276" s="11">
        <f>'Final Prices IND without CO2 '!P276+P$302*Assumptions!$C$10</f>
        <v>41.660577432585626</v>
      </c>
      <c r="Q276" s="11">
        <f>'Final Prices IND without CO2 '!Q276+Q$302*Assumptions!$C$10</f>
        <v>37.296882895157708</v>
      </c>
      <c r="R276" s="11">
        <f>'Final Prices IND without CO2 '!R276+R$302*Assumptions!$C$10</f>
        <v>49.363357244266297</v>
      </c>
      <c r="S276" s="11">
        <f>'Final Prices IND without CO2 '!S276+S$302*Assumptions!$C$10</f>
        <v>39.272847736906172</v>
      </c>
      <c r="T276" s="11">
        <f>'Final Prices IND without CO2 '!T276+T$302*Assumptions!$C$10</f>
        <v>52.363020225553655</v>
      </c>
      <c r="U276" s="11">
        <f>'Final Prices IND without CO2 '!U276+U$302*Assumptions!$C$10</f>
        <v>58.898333276172252</v>
      </c>
      <c r="V276" s="11">
        <f>'Final Prices IND without CO2 '!V276+V$302*Assumptions!$C$10</f>
        <v>69.0359758025171</v>
      </c>
      <c r="W276" s="11">
        <f>'Final Prices IND without CO2 '!W276+W$302*Assumptions!$C$10</f>
        <v>65.008990327439051</v>
      </c>
      <c r="X276" s="11">
        <f>'Final Prices IND without CO2 '!X276+X$302*Assumptions!$C$10</f>
        <v>61.907984112815562</v>
      </c>
      <c r="Y276" s="11">
        <f>'Final Prices IND without CO2 '!Y276+Y$302*Assumptions!$C$10</f>
        <v>45.665931569354605</v>
      </c>
      <c r="Z276" s="11">
        <f>'Final Prices IND without CO2 '!Z276+Z$302*Assumptions!$C$10</f>
        <v>33.137970544355859</v>
      </c>
      <c r="AA276" s="11">
        <f>'Final Prices IND without CO2 '!AA276+AA$302*Assumptions!$C$10</f>
        <v>42.740999298894515</v>
      </c>
      <c r="AB276" s="11">
        <f>'Final Prices IND without CO2 '!AB276+AB$302*Assumptions!$C$10</f>
        <v>55.939042553342695</v>
      </c>
      <c r="AC276" s="11">
        <f>'Final Prices IND without CO2 '!AC276+AC$302*Assumptions!$C$10</f>
        <v>54.877153019958548</v>
      </c>
      <c r="AD276" s="11">
        <f>'Final Prices IND without CO2 '!AD276+AD$302*Assumptions!$C$10</f>
        <v>49.511768122875488</v>
      </c>
      <c r="AE276" s="11">
        <f>'Final Prices IND without CO2 '!AE276+AE$302*Assumptions!$C$10</f>
        <v>48.814517737948918</v>
      </c>
      <c r="AF276" s="11">
        <f>'Final Prices IND without CO2 '!AF276+AF$302*Assumptions!$C$10</f>
        <v>51.962750323459701</v>
      </c>
      <c r="AG276" s="11">
        <f>'Final Prices IND without CO2 '!AG276+AG$302*Assumptions!$C$10</f>
        <v>54.984165607878182</v>
      </c>
      <c r="AH276" s="11">
        <f>'Final Prices IND without CO2 '!AH276+AH$302*Assumptions!$C$10</f>
        <v>58.231356373332488</v>
      </c>
      <c r="AI276" s="11">
        <f>'Final Prices IND without CO2 '!AI276+AI$302*Assumptions!$C$10</f>
        <v>61.031448504268319</v>
      </c>
      <c r="AJ276" s="11">
        <f>'Final Prices IND without CO2 '!AJ276+AJ$302*Assumptions!$C$10</f>
        <v>61.963764572264637</v>
      </c>
      <c r="AK276" s="11">
        <f>'Final Prices IND without CO2 '!AK276+AK$302*Assumptions!$C$10</f>
        <v>62.563866543320493</v>
      </c>
      <c r="AL276" s="11">
        <f>'Final Prices IND without CO2 '!AL276+AL$302*Assumptions!$C$10</f>
        <v>63.140089728319104</v>
      </c>
      <c r="AM276" s="11">
        <f>'Final Prices IND without CO2 '!AM276+AM$302*Assumptions!$C$10</f>
        <v>63.718909660876264</v>
      </c>
      <c r="AN276" s="11">
        <f>'Final Prices IND without CO2 '!AN276+AN$302*Assumptions!$C$10</f>
        <v>64.280943634983132</v>
      </c>
      <c r="AO276" s="11">
        <f>'Final Prices IND without CO2 '!AO276+AO$302*Assumptions!$C$10</f>
        <v>64.1053789878099</v>
      </c>
      <c r="AP276" s="11">
        <f>'Final Prices IND without CO2 '!AP276+AP$302*Assumptions!$C$10</f>
        <v>63.92583199048903</v>
      </c>
      <c r="AQ276" s="11">
        <f>'Final Prices IND without CO2 '!AQ276+AQ$302*Assumptions!$C$10</f>
        <v>63.732689201759079</v>
      </c>
      <c r="AR276" s="11">
        <f>'Final Prices IND without CO2 '!AR276+AR$302*Assumptions!$C$10</f>
        <v>63.525230132036199</v>
      </c>
      <c r="AS276" s="11">
        <f>'Final Prices IND without CO2 '!AS276+AS$302*Assumptions!$C$10</f>
        <v>63.309978404858541</v>
      </c>
      <c r="AT276" s="11">
        <f>'Final Prices IND without CO2 '!AT276+AT$302*Assumptions!$C$10</f>
        <v>63.089720645024016</v>
      </c>
      <c r="AU276" s="11">
        <f>'Final Prices IND without CO2 '!AU276+AU$302*Assumptions!$C$10</f>
        <v>62.857048501812535</v>
      </c>
      <c r="AV276" s="11">
        <f>'Final Prices IND without CO2 '!AV276+AV$302*Assumptions!$C$10</f>
        <v>62.615458153140082</v>
      </c>
      <c r="AW276" s="11">
        <f>'Final Prices IND without CO2 '!AW276+AW$302*Assumptions!$C$10</f>
        <v>62.362088471606206</v>
      </c>
      <c r="AX276" s="11">
        <f>'Final Prices IND without CO2 '!AX276+AX$302*Assumptions!$C$10</f>
        <v>62.100532391652557</v>
      </c>
      <c r="AY276" s="11">
        <f>'Final Prices IND without CO2 '!AY276+AY$302*Assumptions!$C$10</f>
        <v>61.837042287140711</v>
      </c>
      <c r="AZ276" s="11">
        <f>'Final Prices IND without CO2 '!AZ276+AZ$302*Assumptions!$C$10</f>
        <v>61.562024041171938</v>
      </c>
      <c r="BA276" s="11">
        <f>'Final Prices IND without CO2 '!BA276+BA$302*Assumptions!$C$10</f>
        <v>61.279910277680379</v>
      </c>
      <c r="BB276" s="11">
        <f>'Final Prices IND without CO2 '!BB276+BB$302*Assumptions!$C$10</f>
        <v>60.991529915537413</v>
      </c>
      <c r="BC276" s="11">
        <f>'Final Prices IND without CO2 '!BC276+BC$302*Assumptions!$C$10</f>
        <v>60.695734759116981</v>
      </c>
      <c r="BD276" s="11">
        <f>'Final Prices IND without CO2 '!BD276+BD$302*Assumptions!$C$10</f>
        <v>60.391379653159454</v>
      </c>
      <c r="BE276" s="11">
        <f>'Final Prices IND without CO2 '!BE276+BE$302*Assumptions!$C$10</f>
        <v>60.080541038655497</v>
      </c>
      <c r="BF276" s="11">
        <f>'Final Prices IND without CO2 '!BF276+BF$302*Assumptions!$C$10</f>
        <v>59.762220542334205</v>
      </c>
      <c r="BG276" s="11">
        <f>'Final Prices IND without CO2 '!BG276+BG$302*Assumptions!$C$10</f>
        <v>59.436202326810317</v>
      </c>
      <c r="BH276" s="11">
        <f>'Final Prices IND without CO2 '!BH276+BH$302*Assumptions!$C$10</f>
        <v>59.102813865577509</v>
      </c>
    </row>
    <row r="277" spans="1:60" x14ac:dyDescent="0.3">
      <c r="A277" s="9" t="s">
        <v>148</v>
      </c>
      <c r="B277" s="9" t="s">
        <v>118</v>
      </c>
      <c r="C277" s="9" t="s">
        <v>97</v>
      </c>
      <c r="D277" s="36" t="s">
        <v>83</v>
      </c>
      <c r="E277" s="36" t="s">
        <v>79</v>
      </c>
      <c r="F277" s="36" t="s">
        <v>90</v>
      </c>
      <c r="G277" s="36" t="s">
        <v>90</v>
      </c>
      <c r="H277" s="36" t="s">
        <v>80</v>
      </c>
      <c r="I277" s="9" t="s">
        <v>145</v>
      </c>
      <c r="J277" s="11">
        <f>'Final Prices IND without CO2 '!J277+J$302*Assumptions!$C$10</f>
        <v>29.590353898915502</v>
      </c>
      <c r="K277" s="11">
        <f>'Final Prices IND without CO2 '!K277+K$302*Assumptions!$C$10</f>
        <v>25.697134420937633</v>
      </c>
      <c r="L277" s="11">
        <f>'Final Prices IND without CO2 '!L277+L$302*Assumptions!$C$10</f>
        <v>25.954028982197574</v>
      </c>
      <c r="M277" s="11">
        <f>'Final Prices IND without CO2 '!M277+M$302*Assumptions!$C$10</f>
        <v>26.53857748867571</v>
      </c>
      <c r="N277" s="11">
        <f>'Final Prices IND without CO2 '!N277+N$302*Assumptions!$C$10</f>
        <v>25.936028327233689</v>
      </c>
      <c r="O277" s="11">
        <f>'Final Prices IND without CO2 '!O277+O$302*Assumptions!$C$10</f>
        <v>34.447186259498238</v>
      </c>
      <c r="P277" s="11">
        <f>'Final Prices IND without CO2 '!P277+P$302*Assumptions!$C$10</f>
        <v>42.633330725590447</v>
      </c>
      <c r="Q277" s="11">
        <f>'Final Prices IND without CO2 '!Q277+Q$302*Assumptions!$C$10</f>
        <v>37.869874560900271</v>
      </c>
      <c r="R277" s="11">
        <f>'Final Prices IND without CO2 '!R277+R$302*Assumptions!$C$10</f>
        <v>52.629276660226793</v>
      </c>
      <c r="S277" s="11">
        <f>'Final Prices IND without CO2 '!S277+S$302*Assumptions!$C$10</f>
        <v>40.941174004091984</v>
      </c>
      <c r="T277" s="11">
        <f>'Final Prices IND without CO2 '!T277+T$302*Assumptions!$C$10</f>
        <v>50.785870427625603</v>
      </c>
      <c r="U277" s="11">
        <f>'Final Prices IND without CO2 '!U277+U$302*Assumptions!$C$10</f>
        <v>57.09540645099775</v>
      </c>
      <c r="V277" s="11">
        <f>'Final Prices IND without CO2 '!V277+V$302*Assumptions!$C$10</f>
        <v>66.850173431325715</v>
      </c>
      <c r="W277" s="11">
        <f>'Final Prices IND without CO2 '!W277+W$302*Assumptions!$C$10</f>
        <v>62.927867422561462</v>
      </c>
      <c r="X277" s="11">
        <f>'Final Prices IND without CO2 '!X277+X$302*Assumptions!$C$10</f>
        <v>59.94198595414273</v>
      </c>
      <c r="Y277" s="11">
        <f>'Final Prices IND without CO2 '!Y277+Y$302*Assumptions!$C$10</f>
        <v>44.245982905074811</v>
      </c>
      <c r="Z277" s="11">
        <f>'Final Prices IND without CO2 '!Z277+Z$302*Assumptions!$C$10</f>
        <v>32.104123935120917</v>
      </c>
      <c r="AA277" s="11">
        <f>'Final Prices IND without CO2 '!AA277+AA$302*Assumptions!$C$10</f>
        <v>41.399486417380153</v>
      </c>
      <c r="AB277" s="11">
        <f>'Final Prices IND without CO2 '!AB277+AB$302*Assumptions!$C$10</f>
        <v>54.236310501484702</v>
      </c>
      <c r="AC277" s="11">
        <f>'Final Prices IND without CO2 '!AC277+AC$302*Assumptions!$C$10</f>
        <v>53.220417986304895</v>
      </c>
      <c r="AD277" s="11">
        <f>'Final Prices IND without CO2 '!AD277+AD$302*Assumptions!$C$10</f>
        <v>48.030348011956981</v>
      </c>
      <c r="AE277" s="11">
        <f>'Final Prices IND without CO2 '!AE277+AE$302*Assumptions!$C$10</f>
        <v>47.356738551705163</v>
      </c>
      <c r="AF277" s="11">
        <f>'Final Prices IND without CO2 '!AF277+AF$302*Assumptions!$C$10</f>
        <v>50.422862773742843</v>
      </c>
      <c r="AG277" s="11">
        <f>'Final Prices IND without CO2 '!AG277+AG$302*Assumptions!$C$10</f>
        <v>53.365477482672297</v>
      </c>
      <c r="AH277" s="11">
        <f>'Final Prices IND without CO2 '!AH277+AH$302*Assumptions!$C$10</f>
        <v>56.537060754377073</v>
      </c>
      <c r="AI277" s="11">
        <f>'Final Prices IND without CO2 '!AI277+AI$302*Assumptions!$C$10</f>
        <v>59.275013605974777</v>
      </c>
      <c r="AJ277" s="11">
        <f>'Final Prices IND without CO2 '!AJ277+AJ$302*Assumptions!$C$10</f>
        <v>60.205011078188399</v>
      </c>
      <c r="AK277" s="11">
        <f>'Final Prices IND without CO2 '!AK277+AK$302*Assumptions!$C$10</f>
        <v>60.812544961766278</v>
      </c>
      <c r="AL277" s="11">
        <f>'Final Prices IND without CO2 '!AL277+AL$302*Assumptions!$C$10</f>
        <v>61.395909288911547</v>
      </c>
      <c r="AM277" s="11">
        <f>'Final Prices IND without CO2 '!AM277+AM$302*Assumptions!$C$10</f>
        <v>61.980703969485276</v>
      </c>
      <c r="AN277" s="11">
        <f>'Final Prices IND without CO2 '!AN277+AN$302*Assumptions!$C$10</f>
        <v>62.548236442714604</v>
      </c>
      <c r="AO277" s="11">
        <f>'Final Prices IND without CO2 '!AO277+AO$302*Assumptions!$C$10</f>
        <v>62.378291707166241</v>
      </c>
      <c r="AP277" s="11">
        <f>'Final Prices IND without CO2 '!AP277+AP$302*Assumptions!$C$10</f>
        <v>62.204465995232539</v>
      </c>
      <c r="AQ277" s="11">
        <f>'Final Prices IND without CO2 '!AQ277+AQ$302*Assumptions!$C$10</f>
        <v>62.017498679221085</v>
      </c>
      <c r="AR277" s="11">
        <f>'Final Prices IND without CO2 '!AR277+AR$302*Assumptions!$C$10</f>
        <v>61.816660755742603</v>
      </c>
      <c r="AS277" s="11">
        <f>'Final Prices IND without CO2 '!AS277+AS$302*Assumptions!$C$10</f>
        <v>61.608307031148584</v>
      </c>
      <c r="AT277" s="11">
        <f>'Final Prices IND without CO2 '!AT277+AT$302*Assumptions!$C$10</f>
        <v>61.39509645176949</v>
      </c>
      <c r="AU277" s="11">
        <f>'Final Prices IND without CO2 '!AU277+AU$302*Assumptions!$C$10</f>
        <v>61.169881137687973</v>
      </c>
      <c r="AV277" s="11">
        <f>'Final Prices IND without CO2 '!AV277+AV$302*Assumptions!$C$10</f>
        <v>60.936037428226498</v>
      </c>
      <c r="AW277" s="11">
        <f>'Final Prices IND without CO2 '!AW277+AW$302*Assumptions!$C$10</f>
        <v>60.690802283846388</v>
      </c>
      <c r="AX277" s="11">
        <f>'Final Prices IND without CO2 '!AX277+AX$302*Assumptions!$C$10</f>
        <v>60.437647214151099</v>
      </c>
      <c r="AY277" s="11">
        <f>'Final Prices IND without CO2 '!AY277+AY$302*Assumptions!$C$10</f>
        <v>60.181773319991287</v>
      </c>
      <c r="AZ277" s="11">
        <f>'Final Prices IND without CO2 '!AZ277+AZ$302*Assumptions!$C$10</f>
        <v>59.914918059290883</v>
      </c>
      <c r="BA277" s="11">
        <f>'Final Prices IND without CO2 '!BA277+BA$302*Assumptions!$C$10</f>
        <v>59.640910881842011</v>
      </c>
      <c r="BB277" s="11">
        <f>'Final Prices IND without CO2 '!BB277+BB$302*Assumptions!$C$10</f>
        <v>59.360526607350337</v>
      </c>
      <c r="BC277" s="11">
        <f>'Final Prices IND without CO2 '!BC277+BC$302*Assumptions!$C$10</f>
        <v>59.072692185987471</v>
      </c>
      <c r="BD277" s="11">
        <f>'Final Prices IND without CO2 '!BD277+BD$302*Assumptions!$C$10</f>
        <v>58.776462246442527</v>
      </c>
      <c r="BE277" s="11">
        <f>'Final Prices IND without CO2 '!BE277+BE$302*Assumptions!$C$10</f>
        <v>58.473627497415976</v>
      </c>
      <c r="BF277" s="11">
        <f>'Final Prices IND without CO2 '!BF277+BF$302*Assumptions!$C$10</f>
        <v>58.163322580512215</v>
      </c>
      <c r="BG277" s="11">
        <f>'Final Prices IND without CO2 '!BG277+BG$302*Assumptions!$C$10</f>
        <v>57.845349285977434</v>
      </c>
      <c r="BH277" s="11">
        <f>'Final Prices IND without CO2 '!BH277+BH$302*Assumptions!$C$10</f>
        <v>57.520008513675869</v>
      </c>
    </row>
    <row r="278" spans="1:60" x14ac:dyDescent="0.3">
      <c r="A278" s="9" t="s">
        <v>148</v>
      </c>
      <c r="B278" s="9" t="s">
        <v>119</v>
      </c>
      <c r="C278" s="9" t="s">
        <v>5</v>
      </c>
      <c r="D278" s="36" t="s">
        <v>83</v>
      </c>
      <c r="E278" s="36" t="s">
        <v>79</v>
      </c>
      <c r="F278" s="36" t="s">
        <v>90</v>
      </c>
      <c r="G278" s="36" t="s">
        <v>90</v>
      </c>
      <c r="H278" s="36" t="s">
        <v>80</v>
      </c>
      <c r="I278" s="9" t="s">
        <v>145</v>
      </c>
      <c r="J278" s="11">
        <f>'Final Prices IND without CO2 '!J278+J$304*Assumptions!$C$10</f>
        <v>23.301646481560269</v>
      </c>
      <c r="K278" s="11">
        <f>'Final Prices IND without CO2 '!K278+K$304*Assumptions!$C$10</f>
        <v>21.684109027334337</v>
      </c>
      <c r="L278" s="11">
        <f>'Final Prices IND without CO2 '!L278+L$304*Assumptions!$C$10</f>
        <v>21.966761335142806</v>
      </c>
      <c r="M278" s="11">
        <f>'Final Prices IND without CO2 '!M278+M$304*Assumptions!$C$10</f>
        <v>22.925874054006695</v>
      </c>
      <c r="N278" s="11">
        <f>'Final Prices IND without CO2 '!N278+N$304*Assumptions!$C$10</f>
        <v>24.190078613107289</v>
      </c>
      <c r="O278" s="11">
        <f>'Final Prices IND without CO2 '!O278+O$304*Assumptions!$C$10</f>
        <v>31.481149350261056</v>
      </c>
      <c r="P278" s="11">
        <f>'Final Prices IND without CO2 '!P278+P$304*Assumptions!$C$10</f>
        <v>41.283404175851985</v>
      </c>
      <c r="Q278" s="11">
        <f>'Final Prices IND without CO2 '!Q278+Q$304*Assumptions!$C$10</f>
        <v>37.139990026989949</v>
      </c>
      <c r="R278" s="11">
        <f>'Final Prices IND without CO2 '!R278+R$304*Assumptions!$C$10</f>
        <v>53.750771746607839</v>
      </c>
      <c r="S278" s="11">
        <f>'Final Prices IND without CO2 '!S278+S$304*Assumptions!$C$10</f>
        <v>39.823706301603643</v>
      </c>
      <c r="T278" s="11">
        <f>'Final Prices IND without CO2 '!T278+T$304*Assumptions!$C$10</f>
        <v>49.857593461087987</v>
      </c>
      <c r="U278" s="11">
        <f>'Final Prices IND without CO2 '!U278+U$304*Assumptions!$C$10</f>
        <v>59.569050287589391</v>
      </c>
      <c r="V278" s="11">
        <f>'Final Prices IND without CO2 '!V278+V$304*Assumptions!$C$10</f>
        <v>63.256443526569896</v>
      </c>
      <c r="W278" s="11">
        <f>'Final Prices IND without CO2 '!W278+W$304*Assumptions!$C$10</f>
        <v>55.441694745226059</v>
      </c>
      <c r="X278" s="11">
        <f>'Final Prices IND without CO2 '!X278+X$304*Assumptions!$C$10</f>
        <v>51.423443093857998</v>
      </c>
      <c r="Y278" s="11">
        <f>'Final Prices IND without CO2 '!Y278+Y$304*Assumptions!$C$10</f>
        <v>34.328198027911135</v>
      </c>
      <c r="Z278" s="11">
        <f>'Final Prices IND without CO2 '!Z278+Z$304*Assumptions!$C$10</f>
        <v>29.178019066312441</v>
      </c>
      <c r="AA278" s="11">
        <f>'Final Prices IND without CO2 '!AA278+AA$304*Assumptions!$C$10</f>
        <v>36.245275594272172</v>
      </c>
      <c r="AB278" s="11">
        <f>'Final Prices IND without CO2 '!AB278+AB$304*Assumptions!$C$10</f>
        <v>45.316492562834405</v>
      </c>
      <c r="AC278" s="11">
        <f>'Final Prices IND without CO2 '!AC278+AC$304*Assumptions!$C$10</f>
        <v>44.118420519048307</v>
      </c>
      <c r="AD278" s="11">
        <f>'Final Prices IND without CO2 '!AD278+AD$304*Assumptions!$C$10</f>
        <v>39.591535131502766</v>
      </c>
      <c r="AE278" s="11">
        <f>'Final Prices IND without CO2 '!AE278+AE$304*Assumptions!$C$10</f>
        <v>37.50418686841131</v>
      </c>
      <c r="AF278" s="11">
        <f>'Final Prices IND without CO2 '!AF278+AF$304*Assumptions!$C$10</f>
        <v>37.218734102994873</v>
      </c>
      <c r="AG278" s="11">
        <f>'Final Prices IND without CO2 '!AG278+AG$304*Assumptions!$C$10</f>
        <v>36.938210310822136</v>
      </c>
      <c r="AH278" s="11">
        <f>'Final Prices IND without CO2 '!AH278+AH$304*Assumptions!$C$10</f>
        <v>36.661550251960357</v>
      </c>
      <c r="AI278" s="11">
        <f>'Final Prices IND without CO2 '!AI278+AI$304*Assumptions!$C$10</f>
        <v>36.343983153785899</v>
      </c>
      <c r="AJ278" s="11">
        <f>'Final Prices IND without CO2 '!AJ278+AJ$304*Assumptions!$C$10</f>
        <v>35.95686013500918</v>
      </c>
      <c r="AK278" s="11">
        <f>'Final Prices IND without CO2 '!AK278+AK$304*Assumptions!$C$10</f>
        <v>35.50321623884544</v>
      </c>
      <c r="AL278" s="11">
        <f>'Final Prices IND without CO2 '!AL278+AL$304*Assumptions!$C$10</f>
        <v>35.068089075333809</v>
      </c>
      <c r="AM278" s="11">
        <f>'Final Prices IND without CO2 '!AM278+AM$304*Assumptions!$C$10</f>
        <v>34.668173366670985</v>
      </c>
      <c r="AN278" s="11">
        <f>'Final Prices IND without CO2 '!AN278+AN$304*Assumptions!$C$10</f>
        <v>34.288683384094185</v>
      </c>
      <c r="AO278" s="11">
        <f>'Final Prices IND without CO2 '!AO278+AO$304*Assumptions!$C$10</f>
        <v>33.91713804148376</v>
      </c>
      <c r="AP278" s="11">
        <f>'Final Prices IND without CO2 '!AP278+AP$304*Assumptions!$C$10</f>
        <v>33.553492597976224</v>
      </c>
      <c r="AQ278" s="11">
        <f>'Final Prices IND without CO2 '!AQ278+AQ$304*Assumptions!$C$10</f>
        <v>33.190502969062869</v>
      </c>
      <c r="AR278" s="11">
        <f>'Final Prices IND without CO2 '!AR278+AR$304*Assumptions!$C$10</f>
        <v>32.828086539909492</v>
      </c>
      <c r="AS278" s="11">
        <f>'Final Prices IND without CO2 '!AS278+AS$304*Assumptions!$C$10</f>
        <v>32.469229705396927</v>
      </c>
      <c r="AT278" s="11">
        <f>'Final Prices IND without CO2 '!AT278+AT$304*Assumptions!$C$10</f>
        <v>32.116065990825497</v>
      </c>
      <c r="AU278" s="11">
        <f>'Final Prices IND without CO2 '!AU278+AU$304*Assumptions!$C$10</f>
        <v>31.763374194311531</v>
      </c>
      <c r="AV278" s="11">
        <f>'Final Prices IND without CO2 '!AV278+AV$304*Assumptions!$C$10</f>
        <v>31.413191775515315</v>
      </c>
      <c r="AW278" s="11">
        <f>'Final Prices IND without CO2 '!AW278+AW$304*Assumptions!$C$10</f>
        <v>31.063460613807756</v>
      </c>
      <c r="AX278" s="11">
        <f>'Final Prices IND without CO2 '!AX278+AX$304*Assumptions!$C$10</f>
        <v>30.716235594915414</v>
      </c>
      <c r="AY278" s="11">
        <f>'Final Prices IND without CO2 '!AY278+AY$304*Assumptions!$C$10</f>
        <v>30.364593322177939</v>
      </c>
      <c r="AZ278" s="11">
        <f>'Final Prices IND without CO2 '!AZ278+AZ$304*Assumptions!$C$10</f>
        <v>30.015815722685375</v>
      </c>
      <c r="BA278" s="11">
        <f>'Final Prices IND without CO2 '!BA278+BA$304*Assumptions!$C$10</f>
        <v>29.66657358663349</v>
      </c>
      <c r="BB278" s="11">
        <f>'Final Prices IND without CO2 '!BB278+BB$304*Assumptions!$C$10</f>
        <v>29.317077590070426</v>
      </c>
      <c r="BC278" s="11">
        <f>'Final Prices IND without CO2 '!BC278+BC$304*Assumptions!$C$10</f>
        <v>28.967158439726177</v>
      </c>
      <c r="BD278" s="11">
        <f>'Final Prices IND without CO2 '!BD278+BD$304*Assumptions!$C$10</f>
        <v>28.618161363003196</v>
      </c>
      <c r="BE278" s="11">
        <f>'Final Prices IND without CO2 '!BE278+BE$304*Assumptions!$C$10</f>
        <v>28.268540180542345</v>
      </c>
      <c r="BF278" s="11">
        <f>'Final Prices IND without CO2 '!BF278+BF$304*Assumptions!$C$10</f>
        <v>27.919007320220317</v>
      </c>
      <c r="BG278" s="11">
        <f>'Final Prices IND without CO2 '!BG278+BG$304*Assumptions!$C$10</f>
        <v>27.569561339047254</v>
      </c>
      <c r="BH278" s="11">
        <f>'Final Prices IND without CO2 '!BH278+BH$304*Assumptions!$C$10</f>
        <v>27.220181255265629</v>
      </c>
    </row>
    <row r="279" spans="1:60" x14ac:dyDescent="0.3">
      <c r="A279" s="9" t="s">
        <v>148</v>
      </c>
      <c r="B279" s="9" t="s">
        <v>119</v>
      </c>
      <c r="C279" s="9" t="s">
        <v>9</v>
      </c>
      <c r="D279" s="36" t="s">
        <v>83</v>
      </c>
      <c r="E279" s="36" t="s">
        <v>79</v>
      </c>
      <c r="F279" s="36" t="s">
        <v>90</v>
      </c>
      <c r="G279" s="36" t="s">
        <v>90</v>
      </c>
      <c r="H279" s="36" t="s">
        <v>80</v>
      </c>
      <c r="I279" s="9" t="s">
        <v>145</v>
      </c>
      <c r="J279" s="11">
        <f>'Final Prices IND without CO2 '!J279+J$304*Assumptions!$C$10</f>
        <v>21.654402693534497</v>
      </c>
      <c r="K279" s="11">
        <f>'Final Prices IND without CO2 '!K279+K$304*Assumptions!$C$10</f>
        <v>18.628550378308358</v>
      </c>
      <c r="L279" s="11">
        <f>'Final Prices IND without CO2 '!L279+L$304*Assumptions!$C$10</f>
        <v>18.938588896587177</v>
      </c>
      <c r="M279" s="11">
        <f>'Final Prices IND without CO2 '!M279+M$304*Assumptions!$C$10</f>
        <v>22.156810078966323</v>
      </c>
      <c r="N279" s="11">
        <f>'Final Prices IND without CO2 '!N279+N$304*Assumptions!$C$10</f>
        <v>19.453559968727745</v>
      </c>
      <c r="O279" s="11">
        <f>'Final Prices IND without CO2 '!O279+O$304*Assumptions!$C$10</f>
        <v>27.10013488623596</v>
      </c>
      <c r="P279" s="11">
        <f>'Final Prices IND without CO2 '!P279+P$304*Assumptions!$C$10</f>
        <v>34.970269799669296</v>
      </c>
      <c r="Q279" s="11">
        <f>'Final Prices IND without CO2 '!Q279+Q$304*Assumptions!$C$10</f>
        <v>31.336582368704939</v>
      </c>
      <c r="R279" s="11">
        <f>'Final Prices IND without CO2 '!R279+R$304*Assumptions!$C$10</f>
        <v>49.123885495933457</v>
      </c>
      <c r="S279" s="11">
        <f>'Final Prices IND without CO2 '!S279+S$304*Assumptions!$C$10</f>
        <v>34.262992298765624</v>
      </c>
      <c r="T279" s="11">
        <f>'Final Prices IND without CO2 '!T279+T$304*Assumptions!$C$10</f>
        <v>44.124892655666962</v>
      </c>
      <c r="U279" s="11">
        <f>'Final Prices IND without CO2 '!U279+U$304*Assumptions!$C$10</f>
        <v>53.177215577033934</v>
      </c>
      <c r="V279" s="11">
        <f>'Final Prices IND without CO2 '!V279+V$304*Assumptions!$C$10</f>
        <v>56.420388372649739</v>
      </c>
      <c r="W279" s="11">
        <f>'Final Prices IND without CO2 '!W279+W$304*Assumptions!$C$10</f>
        <v>49.353831211563239</v>
      </c>
      <c r="X279" s="11">
        <f>'Final Prices IND without CO2 '!X279+X$304*Assumptions!$C$10</f>
        <v>45.866555105718035</v>
      </c>
      <c r="Y279" s="11">
        <f>'Final Prices IND without CO2 '!Y279+Y$304*Assumptions!$C$10</f>
        <v>28.600014896595837</v>
      </c>
      <c r="Z279" s="11">
        <f>'Final Prices IND without CO2 '!Z279+Z$304*Assumptions!$C$10</f>
        <v>23.645330402258185</v>
      </c>
      <c r="AA279" s="11">
        <f>'Final Prices IND without CO2 '!AA279+AA$304*Assumptions!$C$10</f>
        <v>30.64129348013477</v>
      </c>
      <c r="AB279" s="11">
        <f>'Final Prices IND without CO2 '!AB279+AB$304*Assumptions!$C$10</f>
        <v>38.203567972047686</v>
      </c>
      <c r="AC279" s="11">
        <f>'Final Prices IND without CO2 '!AC279+AC$304*Assumptions!$C$10</f>
        <v>37.197642027544504</v>
      </c>
      <c r="AD279" s="11">
        <f>'Final Prices IND without CO2 '!AD279+AD$304*Assumptions!$C$10</f>
        <v>33.403110167786274</v>
      </c>
      <c r="AE279" s="11">
        <f>'Final Prices IND without CO2 '!AE279+AE$304*Assumptions!$C$10</f>
        <v>31.605703436404166</v>
      </c>
      <c r="AF279" s="11">
        <f>'Final Prices IND without CO2 '!AF279+AF$304*Assumptions!$C$10</f>
        <v>31.319851846637501</v>
      </c>
      <c r="AG279" s="11">
        <f>'Final Prices IND without CO2 '!AG279+AG$304*Assumptions!$C$10</f>
        <v>31.039818110286053</v>
      </c>
      <c r="AH279" s="11">
        <f>'Final Prices IND without CO2 '!AH279+AH$304*Assumptions!$C$10</f>
        <v>30.76460680360621</v>
      </c>
      <c r="AI279" s="11">
        <f>'Final Prices IND without CO2 '!AI279+AI$304*Assumptions!$C$10</f>
        <v>30.456692350136478</v>
      </c>
      <c r="AJ279" s="11">
        <f>'Final Prices IND without CO2 '!AJ279+AJ$304*Assumptions!$C$10</f>
        <v>30.132278632612771</v>
      </c>
      <c r="AK279" s="11">
        <f>'Final Prices IND without CO2 '!AK279+AK$304*Assumptions!$C$10</f>
        <v>29.752119624627504</v>
      </c>
      <c r="AL279" s="11">
        <f>'Final Prices IND without CO2 '!AL279+AL$304*Assumptions!$C$10</f>
        <v>29.387477859959485</v>
      </c>
      <c r="AM279" s="11">
        <f>'Final Prices IND without CO2 '!AM279+AM$304*Assumptions!$C$10</f>
        <v>29.052343715383433</v>
      </c>
      <c r="AN279" s="11">
        <f>'Final Prices IND without CO2 '!AN279+AN$304*Assumptions!$C$10</f>
        <v>28.734326573442949</v>
      </c>
      <c r="AO279" s="11">
        <f>'Final Prices IND without CO2 '!AO279+AO$304*Assumptions!$C$10</f>
        <v>28.422967134766974</v>
      </c>
      <c r="AP279" s="11">
        <f>'Final Prices IND without CO2 '!AP279+AP$304*Assumptions!$C$10</f>
        <v>28.118227905977069</v>
      </c>
      <c r="AQ279" s="11">
        <f>'Final Prices IND without CO2 '!AQ279+AQ$304*Assumptions!$C$10</f>
        <v>27.814038257656904</v>
      </c>
      <c r="AR279" s="11">
        <f>'Final Prices IND without CO2 '!AR279+AR$304*Assumptions!$C$10</f>
        <v>27.510328957587802</v>
      </c>
      <c r="AS279" s="11">
        <f>'Final Prices IND without CO2 '!AS279+AS$304*Assumptions!$C$10</f>
        <v>27.209602640380204</v>
      </c>
      <c r="AT279" s="11">
        <f>'Final Prices IND without CO2 '!AT279+AT$304*Assumptions!$C$10</f>
        <v>26.913647225740601</v>
      </c>
      <c r="AU279" s="11">
        <f>'Final Prices IND without CO2 '!AU279+AU$304*Assumptions!$C$10</f>
        <v>26.618087284074605</v>
      </c>
      <c r="AV279" s="11">
        <f>'Final Prices IND without CO2 '!AV279+AV$304*Assumptions!$C$10</f>
        <v>26.324630230933966</v>
      </c>
      <c r="AW279" s="11">
        <f>'Final Prices IND without CO2 '!AW279+AW$304*Assumptions!$C$10</f>
        <v>26.031551336628088</v>
      </c>
      <c r="AX279" s="11">
        <f>'Final Prices IND without CO2 '!AX279+AX$304*Assumptions!$C$10</f>
        <v>25.740572619960577</v>
      </c>
      <c r="AY279" s="11">
        <f>'Final Prices IND without CO2 '!AY279+AY$304*Assumptions!$C$10</f>
        <v>25.445892191765552</v>
      </c>
      <c r="AZ279" s="11">
        <f>'Final Prices IND without CO2 '!AZ279+AZ$304*Assumptions!$C$10</f>
        <v>25.153612393995218</v>
      </c>
      <c r="BA279" s="11">
        <f>'Final Prices IND without CO2 '!BA279+BA$304*Assumptions!$C$10</f>
        <v>24.860943309034724</v>
      </c>
      <c r="BB279" s="11">
        <f>'Final Prices IND without CO2 '!BB279+BB$304*Assumptions!$C$10</f>
        <v>24.568061485931253</v>
      </c>
      <c r="BC279" s="11">
        <f>'Final Prices IND without CO2 '!BC279+BC$304*Assumptions!$C$10</f>
        <v>24.274825054900589</v>
      </c>
      <c r="BD279" s="11">
        <f>'Final Prices IND without CO2 '!BD279+BD$304*Assumptions!$C$10</f>
        <v>23.982361332587402</v>
      </c>
      <c r="BE279" s="11">
        <f>'Final Prices IND without CO2 '!BE279+BE$304*Assumptions!$C$10</f>
        <v>23.689374602204794</v>
      </c>
      <c r="BF279" s="11">
        <f>'Final Prices IND without CO2 '!BF279+BF$304*Assumptions!$C$10</f>
        <v>23.396461886830593</v>
      </c>
      <c r="BG279" s="11">
        <f>'Final Prices IND without CO2 '!BG279+BG$304*Assumptions!$C$10</f>
        <v>23.103621977221678</v>
      </c>
      <c r="BH279" s="11">
        <f>'Final Prices IND without CO2 '!BH279+BH$304*Assumptions!$C$10</f>
        <v>22.810837290414611</v>
      </c>
    </row>
    <row r="280" spans="1:60" x14ac:dyDescent="0.3">
      <c r="A280" s="9" t="s">
        <v>148</v>
      </c>
      <c r="B280" s="9" t="s">
        <v>119</v>
      </c>
      <c r="C280" s="9" t="s">
        <v>11</v>
      </c>
      <c r="D280" s="36" t="s">
        <v>83</v>
      </c>
      <c r="E280" s="36" t="s">
        <v>79</v>
      </c>
      <c r="F280" s="36" t="s">
        <v>90</v>
      </c>
      <c r="G280" s="36" t="s">
        <v>90</v>
      </c>
      <c r="H280" s="36" t="s">
        <v>80</v>
      </c>
      <c r="I280" s="9" t="s">
        <v>145</v>
      </c>
      <c r="J280" s="11">
        <f>'Final Prices IND without CO2 '!J280+J$304*Assumptions!$C$10</f>
        <v>20.290249375717675</v>
      </c>
      <c r="K280" s="11">
        <f>'Final Prices IND without CO2 '!K280+K$304*Assumptions!$C$10</f>
        <v>17.455015408799611</v>
      </c>
      <c r="L280" s="11">
        <f>'Final Prices IND without CO2 '!L280+L$304*Assumptions!$C$10</f>
        <v>17.745522560670096</v>
      </c>
      <c r="M280" s="11">
        <f>'Final Prices IND without CO2 '!M280+M$304*Assumptions!$C$10</f>
        <v>20.761006813957145</v>
      </c>
      <c r="N280" s="11">
        <f>'Final Prices IND without CO2 '!N280+N$304*Assumptions!$C$10</f>
        <v>18.228052216319877</v>
      </c>
      <c r="O280" s="11">
        <f>'Final Prices IND without CO2 '!O280+O$304*Assumptions!$C$10</f>
        <v>25.392919063128538</v>
      </c>
      <c r="P280" s="11">
        <f>'Final Prices IND without CO2 '!P280+P$304*Assumptions!$C$10</f>
        <v>33.07600964989409</v>
      </c>
      <c r="Q280" s="11">
        <f>'Final Prices IND without CO2 '!Q280+Q$304*Assumptions!$C$10</f>
        <v>29.374083225194887</v>
      </c>
      <c r="R280" s="11">
        <f>'Final Prices IND without CO2 '!R280+R$304*Assumptions!$C$10</f>
        <v>46.424146213827434</v>
      </c>
      <c r="S280" s="11">
        <f>'Final Prices IND without CO2 '!S280+S$304*Assumptions!$C$10</f>
        <v>35.540347141794115</v>
      </c>
      <c r="T280" s="11">
        <f>'Final Prices IND without CO2 '!T280+T$304*Assumptions!$C$10</f>
        <v>45.673763214522381</v>
      </c>
      <c r="U280" s="11">
        <f>'Final Prices IND without CO2 '!U280+U$304*Assumptions!$C$10</f>
        <v>53.75981167784235</v>
      </c>
      <c r="V280" s="11">
        <f>'Final Prices IND without CO2 '!V280+V$304*Assumptions!$C$10</f>
        <v>57.657324135097312</v>
      </c>
      <c r="W280" s="11">
        <f>'Final Prices IND without CO2 '!W280+W$304*Assumptions!$C$10</f>
        <v>58.838648390347764</v>
      </c>
      <c r="X280" s="11">
        <f>'Final Prices IND without CO2 '!X280+X$304*Assumptions!$C$10</f>
        <v>80.892704765764805</v>
      </c>
      <c r="Y280" s="11">
        <f>'Final Prices IND without CO2 '!Y280+Y$304*Assumptions!$C$10</f>
        <v>58.62733563586427</v>
      </c>
      <c r="Z280" s="11">
        <f>'Final Prices IND without CO2 '!Z280+Z$304*Assumptions!$C$10</f>
        <v>75.527327027747603</v>
      </c>
      <c r="AA280" s="11">
        <f>'Final Prices IND without CO2 '!AA280+AA$304*Assumptions!$C$10</f>
        <v>93.139448897096102</v>
      </c>
      <c r="AB280" s="11">
        <f>'Final Prices IND without CO2 '!AB280+AB$304*Assumptions!$C$10</f>
        <v>117.53013566801567</v>
      </c>
      <c r="AC280" s="11">
        <f>'Final Prices IND without CO2 '!AC280+AC$304*Assumptions!$C$10</f>
        <v>114.38130909835671</v>
      </c>
      <c r="AD280" s="11">
        <f>'Final Prices IND without CO2 '!AD280+AD$304*Assumptions!$C$10</f>
        <v>102.419237858995</v>
      </c>
      <c r="AE280" s="11">
        <f>'Final Prices IND without CO2 '!AE280+AE$304*Assumptions!$C$10</f>
        <v>97.388271394278135</v>
      </c>
      <c r="AF280" s="11">
        <f>'Final Prices IND without CO2 '!AF280+AF$304*Assumptions!$C$10</f>
        <v>97.106867674921617</v>
      </c>
      <c r="AG280" s="11">
        <f>'Final Prices IND without CO2 '!AG280+AG$304*Assumptions!$C$10</f>
        <v>96.821368613332226</v>
      </c>
      <c r="AH280" s="11">
        <f>'Final Prices IND without CO2 '!AH280+AH$304*Assumptions!$C$10</f>
        <v>96.530000163895068</v>
      </c>
      <c r="AI280" s="11">
        <f>'Final Prices IND without CO2 '!AI280+AI$304*Assumptions!$C$10</f>
        <v>96.114435029774768</v>
      </c>
      <c r="AJ280" s="11">
        <f>'Final Prices IND without CO2 '!AJ280+AJ$304*Assumptions!$C$10</f>
        <v>95.090658684752185</v>
      </c>
      <c r="AK280" s="11">
        <f>'Final Prices IND without CO2 '!AK280+AK$304*Assumptions!$C$10</f>
        <v>93.890962806620507</v>
      </c>
      <c r="AL280" s="11">
        <f>'Final Prices IND without CO2 '!AL280+AL$304*Assumptions!$C$10</f>
        <v>92.740235840066973</v>
      </c>
      <c r="AM280" s="11">
        <f>'Final Prices IND without CO2 '!AM280+AM$304*Assumptions!$C$10</f>
        <v>91.682628251074476</v>
      </c>
      <c r="AN280" s="11">
        <f>'Final Prices IND without CO2 '!AN280+AN$304*Assumptions!$C$10</f>
        <v>90.67903805237529</v>
      </c>
      <c r="AO280" s="11">
        <f>'Final Prices IND without CO2 '!AO280+AO$304*Assumptions!$C$10</f>
        <v>89.696458059922662</v>
      </c>
      <c r="AP280" s="11">
        <f>'Final Prices IND without CO2 '!AP280+AP$304*Assumptions!$C$10</f>
        <v>88.734769953091188</v>
      </c>
      <c r="AQ280" s="11">
        <f>'Final Prices IND without CO2 '!AQ280+AQ$304*Assumptions!$C$10</f>
        <v>87.774816197966246</v>
      </c>
      <c r="AR280" s="11">
        <f>'Final Prices IND without CO2 '!AR280+AR$304*Assumptions!$C$10</f>
        <v>86.816378313318566</v>
      </c>
      <c r="AS280" s="11">
        <f>'Final Prices IND without CO2 '!AS280+AS$304*Assumptions!$C$10</f>
        <v>85.867354048151981</v>
      </c>
      <c r="AT280" s="11">
        <f>'Final Prices IND without CO2 '!AT280+AT$304*Assumptions!$C$10</f>
        <v>84.933385672825082</v>
      </c>
      <c r="AU280" s="11">
        <f>'Final Prices IND without CO2 '!AU280+AU$304*Assumptions!$C$10</f>
        <v>84.000665320789452</v>
      </c>
      <c r="AV280" s="11">
        <f>'Final Prices IND without CO2 '!AV280+AV$304*Assumptions!$C$10</f>
        <v>83.074581209492692</v>
      </c>
      <c r="AW280" s="11">
        <f>'Final Prices IND without CO2 '!AW280+AW$304*Assumptions!$C$10</f>
        <v>82.14969048197959</v>
      </c>
      <c r="AX280" s="11">
        <f>'Final Prices IND without CO2 '!AX280+AX$304*Assumptions!$C$10</f>
        <v>81.231427440258926</v>
      </c>
      <c r="AY280" s="11">
        <f>'Final Prices IND without CO2 '!AY280+AY$304*Assumptions!$C$10</f>
        <v>80.301482633886508</v>
      </c>
      <c r="AZ280" s="11">
        <f>'Final Prices IND without CO2 '!AZ280+AZ$304*Assumptions!$C$10</f>
        <v>79.379113674369592</v>
      </c>
      <c r="BA280" s="11">
        <f>'Final Prices IND without CO2 '!BA280+BA$304*Assumptions!$C$10</f>
        <v>78.455516212495695</v>
      </c>
      <c r="BB280" s="11">
        <f>'Final Prices IND without CO2 '!BB280+BB$304*Assumptions!$C$10</f>
        <v>77.531247397140987</v>
      </c>
      <c r="BC280" s="11">
        <f>'Final Prices IND without CO2 '!BC280+BC$304*Assumptions!$C$10</f>
        <v>76.605859519342175</v>
      </c>
      <c r="BD280" s="11">
        <f>'Final Prices IND without CO2 '!BD280+BD$304*Assumptions!$C$10</f>
        <v>75.682910135551765</v>
      </c>
      <c r="BE280" s="11">
        <f>'Final Prices IND without CO2 '!BE280+BE$304*Assumptions!$C$10</f>
        <v>74.758310256543382</v>
      </c>
      <c r="BF280" s="11">
        <f>'Final Prices IND without CO2 '!BF280+BF$304*Assumptions!$C$10</f>
        <v>73.833943952166692</v>
      </c>
      <c r="BG280" s="11">
        <f>'Final Prices IND without CO2 '!BG280+BG$304*Assumptions!$C$10</f>
        <v>72.909807406324717</v>
      </c>
      <c r="BH280" s="11">
        <f>'Final Prices IND without CO2 '!BH280+BH$304*Assumptions!$C$10</f>
        <v>71.985845131159749</v>
      </c>
    </row>
    <row r="281" spans="1:60" x14ac:dyDescent="0.3">
      <c r="A281" s="9" t="s">
        <v>148</v>
      </c>
      <c r="B281" s="9" t="s">
        <v>119</v>
      </c>
      <c r="C281" s="9" t="s">
        <v>13</v>
      </c>
      <c r="D281" s="36" t="s">
        <v>83</v>
      </c>
      <c r="E281" s="36" t="s">
        <v>79</v>
      </c>
      <c r="F281" s="36" t="s">
        <v>90</v>
      </c>
      <c r="G281" s="36" t="s">
        <v>90</v>
      </c>
      <c r="H281" s="36" t="s">
        <v>80</v>
      </c>
      <c r="I281" s="9" t="s">
        <v>145</v>
      </c>
      <c r="J281" s="11">
        <f>'Final Prices IND without CO2 '!J281+J$304*Assumptions!$C$10</f>
        <v>19.825462605671373</v>
      </c>
      <c r="K281" s="11">
        <f>'Final Prices IND without CO2 '!K281+K$304*Assumptions!$C$10</f>
        <v>21.53260059632748</v>
      </c>
      <c r="L281" s="11">
        <f>'Final Prices IND without CO2 '!L281+L$304*Assumptions!$C$10</f>
        <v>21.172246044937047</v>
      </c>
      <c r="M281" s="11">
        <f>'Final Prices IND without CO2 '!M281+M$304*Assumptions!$C$10</f>
        <v>20.454837645911724</v>
      </c>
      <c r="N281" s="11">
        <f>'Final Prices IND without CO2 '!N281+N$304*Assumptions!$C$10</f>
        <v>20.710611543827611</v>
      </c>
      <c r="O281" s="11">
        <f>'Final Prices IND without CO2 '!O281+O$304*Assumptions!$C$10</f>
        <v>24.314883737869081</v>
      </c>
      <c r="P281" s="11">
        <f>'Final Prices IND without CO2 '!P281+P$304*Assumptions!$C$10</f>
        <v>35.02535740717552</v>
      </c>
      <c r="Q281" s="11">
        <f>'Final Prices IND without CO2 '!Q281+Q$304*Assumptions!$C$10</f>
        <v>26.968779474884371</v>
      </c>
      <c r="R281" s="11">
        <f>'Final Prices IND without CO2 '!R281+R$304*Assumptions!$C$10</f>
        <v>38.486916751819614</v>
      </c>
      <c r="S281" s="11">
        <f>'Final Prices IND without CO2 '!S281+S$304*Assumptions!$C$10</f>
        <v>28.303497249091397</v>
      </c>
      <c r="T281" s="11">
        <f>'Final Prices IND without CO2 '!T281+T$304*Assumptions!$C$10</f>
        <v>32.871086292474395</v>
      </c>
      <c r="U281" s="11">
        <f>'Final Prices IND without CO2 '!U281+U$304*Assumptions!$C$10</f>
        <v>36.519036502681438</v>
      </c>
      <c r="V281" s="11">
        <f>'Final Prices IND without CO2 '!V281+V$304*Assumptions!$C$10</f>
        <v>38.108941944797181</v>
      </c>
      <c r="W281" s="11">
        <f>'Final Prices IND without CO2 '!W281+W$304*Assumptions!$C$10</f>
        <v>36.319273284301921</v>
      </c>
      <c r="X281" s="11">
        <f>'Final Prices IND without CO2 '!X281+X$304*Assumptions!$C$10</f>
        <v>35.323109219738562</v>
      </c>
      <c r="Y281" s="11">
        <f>'Final Prices IND without CO2 '!Y281+Y$304*Assumptions!$C$10</f>
        <v>26.533643017893361</v>
      </c>
      <c r="Z281" s="11">
        <f>'Final Prices IND without CO2 '!Z281+Z$304*Assumptions!$C$10</f>
        <v>21.301436752619242</v>
      </c>
      <c r="AA281" s="11">
        <f>'Final Prices IND without CO2 '!AA281+AA$304*Assumptions!$C$10</f>
        <v>23.076421924554094</v>
      </c>
      <c r="AB281" s="11">
        <f>'Final Prices IND without CO2 '!AB281+AB$304*Assumptions!$C$10</f>
        <v>28.601759861688421</v>
      </c>
      <c r="AC281" s="11">
        <f>'Final Prices IND without CO2 '!AC281+AC$304*Assumptions!$C$10</f>
        <v>27.855213860121566</v>
      </c>
      <c r="AD281" s="11">
        <f>'Final Prices IND without CO2 '!AD281+AD$304*Assumptions!$C$10</f>
        <v>25.049293358884796</v>
      </c>
      <c r="AE281" s="11">
        <f>'Final Prices IND without CO2 '!AE281+AE$304*Assumptions!$C$10</f>
        <v>23.64328160367084</v>
      </c>
      <c r="AF281" s="11">
        <f>'Final Prices IND without CO2 '!AF281+AF$304*Assumptions!$C$10</f>
        <v>23.356891636921301</v>
      </c>
      <c r="AG281" s="11">
        <f>'Final Prices IND without CO2 '!AG281+AG$304*Assumptions!$C$10</f>
        <v>23.077519431828794</v>
      </c>
      <c r="AH281" s="11">
        <f>'Final Prices IND without CO2 '!AH281+AH$304*Assumptions!$C$10</f>
        <v>22.804263810222352</v>
      </c>
      <c r="AI281" s="11">
        <f>'Final Prices IND without CO2 '!AI281+AI$304*Assumptions!$C$10</f>
        <v>22.509379558469124</v>
      </c>
      <c r="AJ281" s="11">
        <f>'Final Prices IND without CO2 '!AJ281+AJ$304*Assumptions!$C$10</f>
        <v>22.269617754469998</v>
      </c>
      <c r="AK281" s="11">
        <f>'Final Prices IND without CO2 '!AK281+AK$304*Assumptions!$C$10</f>
        <v>21.988656732671021</v>
      </c>
      <c r="AL281" s="11">
        <f>'Final Prices IND without CO2 '!AL281+AL$304*Assumptions!$C$10</f>
        <v>21.719163913509203</v>
      </c>
      <c r="AM281" s="11">
        <f>'Final Prices IND without CO2 '!AM281+AM$304*Assumptions!$C$10</f>
        <v>21.471479050801801</v>
      </c>
      <c r="AN281" s="11">
        <f>'Final Prices IND without CO2 '!AN281+AN$304*Assumptions!$C$10</f>
        <v>21.236444711821591</v>
      </c>
      <c r="AO281" s="11">
        <f>'Final Prices IND without CO2 '!AO281+AO$304*Assumptions!$C$10</f>
        <v>21.006330827368934</v>
      </c>
      <c r="AP281" s="11">
        <f>'Final Prices IND without CO2 '!AP281+AP$304*Assumptions!$C$10</f>
        <v>20.781109687517997</v>
      </c>
      <c r="AQ281" s="11">
        <f>'Final Prices IND without CO2 '!AQ281+AQ$304*Assumptions!$C$10</f>
        <v>20.556294721628731</v>
      </c>
      <c r="AR281" s="11">
        <f>'Final Prices IND without CO2 '!AR281+AR$304*Assumptions!$C$10</f>
        <v>20.331834762809148</v>
      </c>
      <c r="AS281" s="11">
        <f>'Final Prices IND without CO2 '!AS281+AS$304*Assumptions!$C$10</f>
        <v>20.109579412837896</v>
      </c>
      <c r="AT281" s="11">
        <f>'Final Prices IND without CO2 '!AT281+AT$304*Assumptions!$C$10</f>
        <v>19.890850054970606</v>
      </c>
      <c r="AU281" s="11">
        <f>'Final Prices IND without CO2 '!AU281+AU$304*Assumptions!$C$10</f>
        <v>19.672412976092961</v>
      </c>
      <c r="AV281" s="11">
        <f>'Final Prices IND without CO2 '!AV281+AV$304*Assumptions!$C$10</f>
        <v>19.455530061910626</v>
      </c>
      <c r="AW281" s="11">
        <f>'Final Prices IND without CO2 '!AW281+AW$304*Assumptions!$C$10</f>
        <v>19.238926630498355</v>
      </c>
      <c r="AX281" s="11">
        <f>'Final Prices IND without CO2 '!AX281+AX$304*Assumptions!$C$10</f>
        <v>19.023875360268221</v>
      </c>
      <c r="AY281" s="11">
        <f>'Final Prices IND without CO2 '!AY281+AY$304*Assumptions!$C$10</f>
        <v>18.806088296248333</v>
      </c>
      <c r="AZ281" s="11">
        <f>'Final Prices IND without CO2 '!AZ281+AZ$304*Assumptions!$C$10</f>
        <v>18.590075446604146</v>
      </c>
      <c r="BA281" s="11">
        <f>'Final Prices IND without CO2 '!BA281+BA$304*Assumptions!$C$10</f>
        <v>18.373774889647052</v>
      </c>
      <c r="BB281" s="11">
        <f>'Final Prices IND without CO2 '!BB281+BB$304*Assumptions!$C$10</f>
        <v>18.157317106043195</v>
      </c>
      <c r="BC281" s="11">
        <f>'Final Prices IND without CO2 '!BC281+BC$304*Assumptions!$C$10</f>
        <v>17.940597245246806</v>
      </c>
      <c r="BD281" s="11">
        <f>'Final Prices IND without CO2 '!BD281+BD$304*Assumptions!$C$10</f>
        <v>17.724448463988779</v>
      </c>
      <c r="BE281" s="11">
        <f>'Final Prices IND without CO2 '!BE281+BE$304*Assumptions!$C$10</f>
        <v>17.507913147416673</v>
      </c>
      <c r="BF281" s="11">
        <f>'Final Prices IND without CO2 '!BF281+BF$304*Assumptions!$C$10</f>
        <v>17.291432532513966</v>
      </c>
      <c r="BG281" s="11">
        <f>'Final Prices IND without CO2 '!BG281+BG$304*Assumptions!$C$10</f>
        <v>17.075005725575295</v>
      </c>
      <c r="BH281" s="11">
        <f>'Final Prices IND without CO2 '!BH281+BH$304*Assumptions!$C$10</f>
        <v>16.858619731702959</v>
      </c>
    </row>
    <row r="282" spans="1:60" x14ac:dyDescent="0.3">
      <c r="A282" s="9" t="s">
        <v>148</v>
      </c>
      <c r="B282" s="9" t="s">
        <v>119</v>
      </c>
      <c r="C282" s="9" t="s">
        <v>15</v>
      </c>
      <c r="D282" s="36" t="s">
        <v>83</v>
      </c>
      <c r="E282" s="36" t="s">
        <v>79</v>
      </c>
      <c r="F282" s="36" t="s">
        <v>90</v>
      </c>
      <c r="G282" s="36" t="s">
        <v>90</v>
      </c>
      <c r="H282" s="36" t="s">
        <v>80</v>
      </c>
      <c r="I282" s="9" t="s">
        <v>145</v>
      </c>
      <c r="J282" s="11">
        <f>'Final Prices IND without CO2 '!J282+J$304*Assumptions!$C$10</f>
        <v>24.202449685803778</v>
      </c>
      <c r="K282" s="11">
        <f>'Final Prices IND without CO2 '!K282+K$304*Assumptions!$C$10</f>
        <v>21.331975592194439</v>
      </c>
      <c r="L282" s="11">
        <f>'Final Prices IND without CO2 '!L282+L$304*Assumptions!$C$10</f>
        <v>22.063155893096319</v>
      </c>
      <c r="M282" s="11">
        <f>'Final Prices IND without CO2 '!M282+M$304*Assumptions!$C$10</f>
        <v>21.780232174634214</v>
      </c>
      <c r="N282" s="11">
        <f>'Final Prices IND without CO2 '!N282+N$304*Assumptions!$C$10</f>
        <v>19.768606451325315</v>
      </c>
      <c r="O282" s="11">
        <f>'Final Prices IND without CO2 '!O282+O$304*Assumptions!$C$10</f>
        <v>27.067320462692834</v>
      </c>
      <c r="P282" s="11">
        <f>'Final Prices IND without CO2 '!P282+P$304*Assumptions!$C$10</f>
        <v>35.214775777867999</v>
      </c>
      <c r="Q282" s="11">
        <f>'Final Prices IND without CO2 '!Q282+Q$304*Assumptions!$C$10</f>
        <v>31.16429788992118</v>
      </c>
      <c r="R282" s="11">
        <f>'Final Prices IND without CO2 '!R282+R$304*Assumptions!$C$10</f>
        <v>45.585180862701598</v>
      </c>
      <c r="S282" s="11">
        <f>'Final Prices IND without CO2 '!S282+S$304*Assumptions!$C$10</f>
        <v>34.679432548453079</v>
      </c>
      <c r="T282" s="11">
        <f>'Final Prices IND without CO2 '!T282+T$304*Assumptions!$C$10</f>
        <v>43.632369871137008</v>
      </c>
      <c r="U282" s="11">
        <f>'Final Prices IND without CO2 '!U282+U$304*Assumptions!$C$10</f>
        <v>52.935913995584635</v>
      </c>
      <c r="V282" s="11">
        <f>'Final Prices IND without CO2 '!V282+V$304*Assumptions!$C$10</f>
        <v>57.705237651791606</v>
      </c>
      <c r="W282" s="11">
        <f>'Final Prices IND without CO2 '!W282+W$304*Assumptions!$C$10</f>
        <v>51.879815144246429</v>
      </c>
      <c r="X282" s="11">
        <f>'Final Prices IND without CO2 '!X282+X$304*Assumptions!$C$10</f>
        <v>48.967500620178264</v>
      </c>
      <c r="Y282" s="11">
        <f>'Final Prices IND without CO2 '!Y282+Y$304*Assumptions!$C$10</f>
        <v>36.052653769305842</v>
      </c>
      <c r="Z282" s="11">
        <f>'Final Prices IND without CO2 '!Z282+Z$304*Assumptions!$C$10</f>
        <v>32.680442223780503</v>
      </c>
      <c r="AA282" s="11">
        <f>'Final Prices IND without CO2 '!AA282+AA$304*Assumptions!$C$10</f>
        <v>42.383674040605989</v>
      </c>
      <c r="AB282" s="11">
        <f>'Final Prices IND without CO2 '!AB282+AB$304*Assumptions!$C$10</f>
        <v>53.107731786604752</v>
      </c>
      <c r="AC282" s="11">
        <f>'Final Prices IND without CO2 '!AC282+AC$304*Assumptions!$C$10</f>
        <v>51.699189885262918</v>
      </c>
      <c r="AD282" s="11">
        <f>'Final Prices IND without CO2 '!AD282+AD$304*Assumptions!$C$10</f>
        <v>46.370111045708363</v>
      </c>
      <c r="AE282" s="11">
        <f>'Final Prices IND without CO2 '!AE282+AE$304*Assumptions!$C$10</f>
        <v>43.965171360745231</v>
      </c>
      <c r="AF282" s="11">
        <f>'Final Prices IND without CO2 '!AF282+AF$304*Assumptions!$C$10</f>
        <v>43.680155453034963</v>
      </c>
      <c r="AG282" s="11">
        <f>'Final Prices IND without CO2 '!AG282+AG$304*Assumptions!$C$10</f>
        <v>43.399094871516596</v>
      </c>
      <c r="AH282" s="11">
        <f>'Final Prices IND without CO2 '!AH282+AH$304*Assumptions!$C$10</f>
        <v>43.120847902139829</v>
      </c>
      <c r="AI282" s="11">
        <f>'Final Prices IND without CO2 '!AI282+AI$304*Assumptions!$C$10</f>
        <v>42.792707647582702</v>
      </c>
      <c r="AJ282" s="11">
        <f>'Final Prices IND without CO2 '!AJ282+AJ$304*Assumptions!$C$10</f>
        <v>42.336895138093453</v>
      </c>
      <c r="AK282" s="11">
        <f>'Final Prices IND without CO2 '!AK282+AK$304*Assumptions!$C$10</f>
        <v>41.802758564716157</v>
      </c>
      <c r="AL282" s="11">
        <f>'Final Prices IND without CO2 '!AL282+AL$304*Assumptions!$C$10</f>
        <v>41.290424255653626</v>
      </c>
      <c r="AM282" s="11">
        <f>'Final Prices IND without CO2 '!AM282+AM$304*Assumptions!$C$10</f>
        <v>40.819549174843957</v>
      </c>
      <c r="AN282" s="11">
        <f>'Final Prices IND without CO2 '!AN282+AN$304*Assumptions!$C$10</f>
        <v>40.372724075600438</v>
      </c>
      <c r="AO282" s="11">
        <f>'Final Prices IND without CO2 '!AO282+AO$304*Assumptions!$C$10</f>
        <v>39.935253280039255</v>
      </c>
      <c r="AP282" s="11">
        <f>'Final Prices IND without CO2 '!AP282+AP$304*Assumptions!$C$10</f>
        <v>39.507084108665076</v>
      </c>
      <c r="AQ282" s="11">
        <f>'Final Prices IND without CO2 '!AQ282+AQ$304*Assumptions!$C$10</f>
        <v>39.079687116886106</v>
      </c>
      <c r="AR282" s="11">
        <f>'Final Prices IND without CO2 '!AR282+AR$304*Assumptions!$C$10</f>
        <v>38.652965031037191</v>
      </c>
      <c r="AS282" s="11">
        <f>'Final Prices IND without CO2 '!AS282+AS$304*Assumptions!$C$10</f>
        <v>38.230434139427054</v>
      </c>
      <c r="AT282" s="11">
        <f>'Final Prices IND without CO2 '!AT282+AT$304*Assumptions!$C$10</f>
        <v>37.814606531169552</v>
      </c>
      <c r="AU282" s="11">
        <f>'Final Prices IND without CO2 '!AU282+AU$304*Assumptions!$C$10</f>
        <v>37.399334576137548</v>
      </c>
      <c r="AV282" s="11">
        <f>'Final Prices IND without CO2 '!AV282+AV$304*Assumptions!$C$10</f>
        <v>36.987017252319156</v>
      </c>
      <c r="AW282" s="11">
        <f>'Final Prices IND without CO2 '!AW282+AW$304*Assumptions!$C$10</f>
        <v>36.575231254761476</v>
      </c>
      <c r="AX282" s="11">
        <f>'Final Prices IND without CO2 '!AX282+AX$304*Assumptions!$C$10</f>
        <v>36.166396079527296</v>
      </c>
      <c r="AY282" s="11">
        <f>'Final Prices IND without CO2 '!AY282+AY$304*Assumptions!$C$10</f>
        <v>35.752359871384783</v>
      </c>
      <c r="AZ282" s="11">
        <f>'Final Prices IND without CO2 '!AZ282+AZ$304*Assumptions!$C$10</f>
        <v>35.341696632136745</v>
      </c>
      <c r="BA282" s="11">
        <f>'Final Prices IND without CO2 '!BA282+BA$304*Assumptions!$C$10</f>
        <v>34.930486430903443</v>
      </c>
      <c r="BB282" s="11">
        <f>'Final Prices IND without CO2 '!BB282+BB$304*Assumptions!$C$10</f>
        <v>34.518977325210813</v>
      </c>
      <c r="BC282" s="11">
        <f>'Final Prices IND without CO2 '!BC282+BC$304*Assumptions!$C$10</f>
        <v>34.106969983098224</v>
      </c>
      <c r="BD282" s="11">
        <f>'Final Prices IND without CO2 '!BD282+BD$304*Assumptions!$C$10</f>
        <v>33.696048323497166</v>
      </c>
      <c r="BE282" s="11">
        <f>'Final Prices IND without CO2 '!BE282+BE$304*Assumptions!$C$10</f>
        <v>33.284391819443954</v>
      </c>
      <c r="BF282" s="11">
        <f>'Final Prices IND without CO2 '!BF282+BF$304*Assumptions!$C$10</f>
        <v>32.872839309040842</v>
      </c>
      <c r="BG282" s="11">
        <f>'Final Prices IND without CO2 '!BG282+BG$304*Assumptions!$C$10</f>
        <v>32.461389093259868</v>
      </c>
      <c r="BH282" s="11">
        <f>'Final Prices IND without CO2 '!BH282+BH$304*Assumptions!$C$10</f>
        <v>32.050016467428122</v>
      </c>
    </row>
    <row r="283" spans="1:60" x14ac:dyDescent="0.3">
      <c r="A283" s="9" t="s">
        <v>148</v>
      </c>
      <c r="B283" s="9" t="s">
        <v>119</v>
      </c>
      <c r="C283" s="9" t="s">
        <v>17</v>
      </c>
      <c r="D283" s="36" t="s">
        <v>83</v>
      </c>
      <c r="E283" s="36" t="s">
        <v>79</v>
      </c>
      <c r="F283" s="36" t="s">
        <v>90</v>
      </c>
      <c r="G283" s="36" t="s">
        <v>90</v>
      </c>
      <c r="H283" s="36" t="s">
        <v>80</v>
      </c>
      <c r="I283" s="9" t="s">
        <v>145</v>
      </c>
      <c r="J283" s="11">
        <f>'Final Prices IND without CO2 '!J283+J$304*Assumptions!$C$10</f>
        <v>21.375979138813364</v>
      </c>
      <c r="K283" s="11">
        <f>'Final Prices IND without CO2 '!K283+K$304*Assumptions!$C$10</f>
        <v>18.752593802203485</v>
      </c>
      <c r="L283" s="11">
        <f>'Final Prices IND without CO2 '!L283+L$304*Assumptions!$C$10</f>
        <v>20.137488550349417</v>
      </c>
      <c r="M283" s="11">
        <f>'Final Prices IND without CO2 '!M283+M$304*Assumptions!$C$10</f>
        <v>20.27644204982991</v>
      </c>
      <c r="N283" s="11">
        <f>'Final Prices IND without CO2 '!N283+N$304*Assumptions!$C$10</f>
        <v>18.717117803218233</v>
      </c>
      <c r="O283" s="11">
        <f>'Final Prices IND without CO2 '!O283+O$304*Assumptions!$C$10</f>
        <v>25.710941343543688</v>
      </c>
      <c r="P283" s="11">
        <f>'Final Prices IND without CO2 '!P283+P$304*Assumptions!$C$10</f>
        <v>35.620604746516427</v>
      </c>
      <c r="Q283" s="11">
        <f>'Final Prices IND without CO2 '!Q283+Q$304*Assumptions!$C$10</f>
        <v>29.366193554384328</v>
      </c>
      <c r="R283" s="11">
        <f>'Final Prices IND without CO2 '!R283+R$304*Assumptions!$C$10</f>
        <v>46.296653248076382</v>
      </c>
      <c r="S283" s="11">
        <f>'Final Prices IND without CO2 '!S283+S$304*Assumptions!$C$10</f>
        <v>34.719592570009191</v>
      </c>
      <c r="T283" s="11">
        <f>'Final Prices IND without CO2 '!T283+T$304*Assumptions!$C$10</f>
        <v>42.418209934494385</v>
      </c>
      <c r="U283" s="11">
        <f>'Final Prices IND without CO2 '!U283+U$304*Assumptions!$C$10</f>
        <v>52.640943146173939</v>
      </c>
      <c r="V283" s="11">
        <f>'Final Prices IND without CO2 '!V283+V$304*Assumptions!$C$10</f>
        <v>55.204065905960391</v>
      </c>
      <c r="W283" s="11">
        <f>'Final Prices IND without CO2 '!W283+W$304*Assumptions!$C$10</f>
        <v>47.956801780644959</v>
      </c>
      <c r="X283" s="11">
        <f>'Final Prices IND without CO2 '!X283+X$304*Assumptions!$C$10</f>
        <v>42.97449948755326</v>
      </c>
      <c r="Y283" s="11">
        <f>'Final Prices IND without CO2 '!Y283+Y$304*Assumptions!$C$10</f>
        <v>27.562552050654194</v>
      </c>
      <c r="Z283" s="11">
        <f>'Final Prices IND without CO2 '!Z283+Z$304*Assumptions!$C$10</f>
        <v>22.475471688435253</v>
      </c>
      <c r="AA283" s="11">
        <f>'Final Prices IND without CO2 '!AA283+AA$304*Assumptions!$C$10</f>
        <v>27.986145919344395</v>
      </c>
      <c r="AB283" s="11">
        <f>'Final Prices IND without CO2 '!AB283+AB$304*Assumptions!$C$10</f>
        <v>34.833488626207327</v>
      </c>
      <c r="AC283" s="11">
        <f>'Final Prices IND without CO2 '!AC283+AC$304*Assumptions!$C$10</f>
        <v>33.918600846429797</v>
      </c>
      <c r="AD283" s="11">
        <f>'Final Prices IND without CO2 '!AD283+AD$304*Assumptions!$C$10</f>
        <v>30.471055583583645</v>
      </c>
      <c r="AE283" s="11">
        <f>'Final Prices IND without CO2 '!AE283+AE$304*Assumptions!$C$10</f>
        <v>28.811022158363205</v>
      </c>
      <c r="AF283" s="11">
        <f>'Final Prices IND without CO2 '!AF283+AF$304*Assumptions!$C$10</f>
        <v>28.524981606983332</v>
      </c>
      <c r="AG283" s="11">
        <f>'Final Prices IND without CO2 '!AG283+AG$304*Assumptions!$C$10</f>
        <v>28.245180057404077</v>
      </c>
      <c r="AH283" s="11">
        <f>'Final Prices IND without CO2 '!AH283+AH$304*Assumptions!$C$10</f>
        <v>27.970655164553492</v>
      </c>
      <c r="AI283" s="11">
        <f>'Final Prices IND without CO2 '!AI283+AI$304*Assumptions!$C$10</f>
        <v>27.667314101134075</v>
      </c>
      <c r="AJ283" s="11">
        <f>'Final Prices IND without CO2 '!AJ283+AJ$304*Assumptions!$C$10</f>
        <v>27.372611836086413</v>
      </c>
      <c r="AK283" s="11">
        <f>'Final Prices IND without CO2 '!AK283+AK$304*Assumptions!$C$10</f>
        <v>27.027269716811382</v>
      </c>
      <c r="AL283" s="11">
        <f>'Final Prices IND without CO2 '!AL283+AL$304*Assumptions!$C$10</f>
        <v>26.696023693064593</v>
      </c>
      <c r="AM283" s="11">
        <f>'Final Prices IND without CO2 '!AM283+AM$304*Assumptions!$C$10</f>
        <v>26.391582832008357</v>
      </c>
      <c r="AN283" s="11">
        <f>'Final Prices IND without CO2 '!AN283+AN$304*Assumptions!$C$10</f>
        <v>26.102691311732258</v>
      </c>
      <c r="AO283" s="11">
        <f>'Final Prices IND without CO2 '!AO283+AO$304*Assumptions!$C$10</f>
        <v>25.819847748512483</v>
      </c>
      <c r="AP283" s="11">
        <f>'Final Prices IND without CO2 '!AP283+AP$304*Assumptions!$C$10</f>
        <v>25.54301808280422</v>
      </c>
      <c r="AQ283" s="11">
        <f>'Final Prices IND without CO2 '!AQ283+AQ$304*Assumptions!$C$10</f>
        <v>25.266687664200841</v>
      </c>
      <c r="AR283" s="11">
        <f>'Final Prices IND without CO2 '!AR283+AR$304*Assumptions!$C$10</f>
        <v>24.990793601121148</v>
      </c>
      <c r="AS283" s="11">
        <f>'Final Prices IND without CO2 '!AS283+AS$304*Assumptions!$C$10</f>
        <v>24.717609324213857</v>
      </c>
      <c r="AT283" s="11">
        <f>'Final Prices IND without CO2 '!AT283+AT$304*Assumptions!$C$10</f>
        <v>24.448759006437029</v>
      </c>
      <c r="AU283" s="11">
        <f>'Final Prices IND without CO2 '!AU283+AU$304*Assumptions!$C$10</f>
        <v>24.18026794221451</v>
      </c>
      <c r="AV283" s="11">
        <f>'Final Prices IND without CO2 '!AV283+AV$304*Assumptions!$C$10</f>
        <v>23.913687173328135</v>
      </c>
      <c r="AW283" s="11">
        <f>'Final Prices IND without CO2 '!AW283+AW$304*Assumptions!$C$10</f>
        <v>23.64744992957381</v>
      </c>
      <c r="AX283" s="11">
        <f>'Final Prices IND without CO2 '!AX283+AX$304*Assumptions!$C$10</f>
        <v>23.383120518545404</v>
      </c>
      <c r="AY283" s="11">
        <f>'Final Prices IND without CO2 '!AY283+AY$304*Assumptions!$C$10</f>
        <v>23.115428417492694</v>
      </c>
      <c r="AZ283" s="11">
        <f>'Final Prices IND without CO2 '!AZ283+AZ$304*Assumptions!$C$10</f>
        <v>22.849917084963067</v>
      </c>
      <c r="BA283" s="11">
        <f>'Final Prices IND without CO2 '!BA283+BA$304*Assumptions!$C$10</f>
        <v>22.584052118137265</v>
      </c>
      <c r="BB283" s="11">
        <f>'Final Prices IND without CO2 '!BB283+BB$304*Assumptions!$C$10</f>
        <v>22.317993896805888</v>
      </c>
      <c r="BC283" s="11">
        <f>'Final Prices IND without CO2 '!BC283+BC$304*Assumptions!$C$10</f>
        <v>22.051613544338579</v>
      </c>
      <c r="BD283" s="11">
        <f>'Final Prices IND without CO2 '!BD283+BD$304*Assumptions!$C$10</f>
        <v>21.785935132007921</v>
      </c>
      <c r="BE283" s="11">
        <f>'Final Prices IND without CO2 '!BE283+BE$304*Assumptions!$C$10</f>
        <v>21.519781611337862</v>
      </c>
      <c r="BF283" s="11">
        <f>'Final Prices IND without CO2 '!BF283+BF$304*Assumptions!$C$10</f>
        <v>21.25369532700654</v>
      </c>
      <c r="BG283" s="11">
        <f>'Final Prices IND without CO2 '!BG283+BG$304*Assumptions!$C$10</f>
        <v>20.987675180519545</v>
      </c>
      <c r="BH283" s="11">
        <f>'Final Prices IND without CO2 '!BH283+BH$304*Assumptions!$C$10</f>
        <v>20.721705199250209</v>
      </c>
    </row>
    <row r="284" spans="1:60" x14ac:dyDescent="0.3">
      <c r="A284" s="9" t="s">
        <v>148</v>
      </c>
      <c r="B284" s="9" t="s">
        <v>119</v>
      </c>
      <c r="C284" s="9" t="s">
        <v>19</v>
      </c>
      <c r="D284" s="36" t="s">
        <v>83</v>
      </c>
      <c r="E284" s="36" t="s">
        <v>79</v>
      </c>
      <c r="F284" s="36" t="s">
        <v>90</v>
      </c>
      <c r="G284" s="36" t="s">
        <v>90</v>
      </c>
      <c r="H284" s="36" t="s">
        <v>80</v>
      </c>
      <c r="I284" s="9" t="s">
        <v>145</v>
      </c>
      <c r="J284" s="11">
        <f>'Final Prices IND without CO2 '!J284+J$304*Assumptions!$C$10</f>
        <v>31.750607598229749</v>
      </c>
      <c r="K284" s="11">
        <f>'Final Prices IND without CO2 '!K284+K$304*Assumptions!$C$10</f>
        <v>29.018780572717766</v>
      </c>
      <c r="L284" s="11">
        <f>'Final Prices IND without CO2 '!L284+L$304*Assumptions!$C$10</f>
        <v>26.380563957163901</v>
      </c>
      <c r="M284" s="11">
        <f>'Final Prices IND without CO2 '!M284+M$304*Assumptions!$C$10</f>
        <v>27.07883352751653</v>
      </c>
      <c r="N284" s="11">
        <f>'Final Prices IND without CO2 '!N284+N$304*Assumptions!$C$10</f>
        <v>24.954134623828917</v>
      </c>
      <c r="O284" s="11">
        <f>'Final Prices IND without CO2 '!O284+O$304*Assumptions!$C$10</f>
        <v>31.126897160986307</v>
      </c>
      <c r="P284" s="11">
        <f>'Final Prices IND without CO2 '!P284+P$304*Assumptions!$C$10</f>
        <v>38.630610181643036</v>
      </c>
      <c r="Q284" s="11">
        <f>'Final Prices IND without CO2 '!Q284+Q$304*Assumptions!$C$10</f>
        <v>35.354729543997863</v>
      </c>
      <c r="R284" s="11">
        <f>'Final Prices IND without CO2 '!R284+R$304*Assumptions!$C$10</f>
        <v>49.236923655582672</v>
      </c>
      <c r="S284" s="11">
        <f>'Final Prices IND without CO2 '!S284+S$304*Assumptions!$C$10</f>
        <v>37.505544132966094</v>
      </c>
      <c r="T284" s="11">
        <f>'Final Prices IND without CO2 '!T284+T$304*Assumptions!$C$10</f>
        <v>45.122563197712267</v>
      </c>
      <c r="U284" s="11">
        <f>'Final Prices IND without CO2 '!U284+U$304*Assumptions!$C$10</f>
        <v>54.797817345091268</v>
      </c>
      <c r="V284" s="11">
        <f>'Final Prices IND without CO2 '!V284+V$304*Assumptions!$C$10</f>
        <v>59.443097577403094</v>
      </c>
      <c r="W284" s="11">
        <f>'Final Prices IND without CO2 '!W284+W$304*Assumptions!$C$10</f>
        <v>53.594211181091765</v>
      </c>
      <c r="X284" s="11">
        <f>'Final Prices IND without CO2 '!X284+X$304*Assumptions!$C$10</f>
        <v>51.302280124964383</v>
      </c>
      <c r="Y284" s="11">
        <f>'Final Prices IND without CO2 '!Y284+Y$304*Assumptions!$C$10</f>
        <v>36.117696019172925</v>
      </c>
      <c r="Z284" s="11">
        <f>'Final Prices IND without CO2 '!Z284+Z$304*Assumptions!$C$10</f>
        <v>31.55385162125696</v>
      </c>
      <c r="AA284" s="11">
        <f>'Final Prices IND without CO2 '!AA284+AA$304*Assumptions!$C$10</f>
        <v>38.836249245728204</v>
      </c>
      <c r="AB284" s="11">
        <f>'Final Prices IND without CO2 '!AB284+AB$304*Assumptions!$C$10</f>
        <v>48.605118369299674</v>
      </c>
      <c r="AC284" s="11">
        <f>'Final Prices IND without CO2 '!AC284+AC$304*Assumptions!$C$10</f>
        <v>47.318208518694711</v>
      </c>
      <c r="AD284" s="11">
        <f>'Final Prices IND without CO2 '!AD284+AD$304*Assumptions!$C$10</f>
        <v>42.452723068657747</v>
      </c>
      <c r="AE284" s="11">
        <f>'Final Prices IND without CO2 '!AE284+AE$304*Assumptions!$C$10</f>
        <v>40.231321760103029</v>
      </c>
      <c r="AF284" s="11">
        <f>'Final Prices IND without CO2 '!AF284+AF$304*Assumptions!$C$10</f>
        <v>39.946053389169286</v>
      </c>
      <c r="AG284" s="11">
        <f>'Final Prices IND without CO2 '!AG284+AG$304*Assumptions!$C$10</f>
        <v>39.665303022090562</v>
      </c>
      <c r="AH284" s="11">
        <f>'Final Prices IND without CO2 '!AH284+AH$304*Assumptions!$C$10</f>
        <v>39.387973139761392</v>
      </c>
      <c r="AI284" s="11">
        <f>'Final Prices IND without CO2 '!AI284+AI$304*Assumptions!$C$10</f>
        <v>39.065943188639253</v>
      </c>
      <c r="AJ284" s="11">
        <f>'Final Prices IND without CO2 '!AJ284+AJ$304*Assumptions!$C$10</f>
        <v>38.649826831922013</v>
      </c>
      <c r="AK284" s="11">
        <f>'Final Prices IND without CO2 '!AK284+AK$304*Assumptions!$C$10</f>
        <v>38.162207558040649</v>
      </c>
      <c r="AL284" s="11">
        <f>'Final Prices IND without CO2 '!AL284+AL$304*Assumptions!$C$10</f>
        <v>37.694491815997438</v>
      </c>
      <c r="AM284" s="11">
        <f>'Final Prices IND without CO2 '!AM284+AM$304*Assumptions!$C$10</f>
        <v>37.264624668834216</v>
      </c>
      <c r="AN284" s="11">
        <f>'Final Prices IND without CO2 '!AN284+AN$304*Assumptions!$C$10</f>
        <v>36.856713019820077</v>
      </c>
      <c r="AO284" s="11">
        <f>'Final Prices IND without CO2 '!AO284+AO$304*Assumptions!$C$10</f>
        <v>36.457341019645938</v>
      </c>
      <c r="AP284" s="11">
        <f>'Final Prices IND without CO2 '!AP284+AP$304*Assumptions!$C$10</f>
        <v>36.06646057660916</v>
      </c>
      <c r="AQ284" s="11">
        <f>'Final Prices IND without CO2 '!AQ284+AQ$304*Assumptions!$C$10</f>
        <v>35.676285064993088</v>
      </c>
      <c r="AR284" s="11">
        <f>'Final Prices IND without CO2 '!AR284+AR$304*Assumptions!$C$10</f>
        <v>35.286725682576844</v>
      </c>
      <c r="AS284" s="11">
        <f>'Final Prices IND without CO2 '!AS284+AS$304*Assumptions!$C$10</f>
        <v>34.90099248843017</v>
      </c>
      <c r="AT284" s="11">
        <f>'Final Prices IND without CO2 '!AT284+AT$304*Assumptions!$C$10</f>
        <v>34.521378796905026</v>
      </c>
      <c r="AU284" s="11">
        <f>'Final Prices IND without CO2 '!AU284+AU$304*Assumptions!$C$10</f>
        <v>34.142272367447013</v>
      </c>
      <c r="AV284" s="11">
        <f>'Final Prices IND without CO2 '!AV284+AV$304*Assumptions!$C$10</f>
        <v>33.765863253991647</v>
      </c>
      <c r="AW284" s="11">
        <f>'Final Prices IND without CO2 '!AW284+AW$304*Assumptions!$C$10</f>
        <v>33.389939194244192</v>
      </c>
      <c r="AX284" s="11">
        <f>'Final Prices IND without CO2 '!AX284+AX$304*Assumptions!$C$10</f>
        <v>33.016708973320831</v>
      </c>
      <c r="AY284" s="11">
        <f>'Final Prices IND without CO2 '!AY284+AY$304*Assumptions!$C$10</f>
        <v>32.638730671070334</v>
      </c>
      <c r="AZ284" s="11">
        <f>'Final Prices IND without CO2 '!AZ284+AZ$304*Assumptions!$C$10</f>
        <v>32.263831589987603</v>
      </c>
      <c r="BA284" s="11">
        <f>'Final Prices IND without CO2 '!BA284+BA$304*Assumptions!$C$10</f>
        <v>31.888433181168466</v>
      </c>
      <c r="BB284" s="11">
        <f>'Final Prices IND without CO2 '!BB284+BB$304*Assumptions!$C$10</f>
        <v>31.512761899112888</v>
      </c>
      <c r="BC284" s="11">
        <f>'Final Prices IND without CO2 '!BC284+BC$304*Assumptions!$C$10</f>
        <v>31.136635771436659</v>
      </c>
      <c r="BD284" s="11">
        <f>'Final Prices IND without CO2 '!BD284+BD$304*Assumptions!$C$10</f>
        <v>30.761500775512673</v>
      </c>
      <c r="BE284" s="11">
        <f>'Final Prices IND without CO2 '!BE284+BE$304*Assumptions!$C$10</f>
        <v>30.385694931839225</v>
      </c>
      <c r="BF284" s="11">
        <f>'Final Prices IND without CO2 '!BF284+BF$304*Assumptions!$C$10</f>
        <v>30.009984025136305</v>
      </c>
      <c r="BG284" s="11">
        <f>'Final Prices IND without CO2 '!BG284+BG$304*Assumptions!$C$10</f>
        <v>29.634366504342438</v>
      </c>
      <c r="BH284" s="11">
        <f>'Final Prices IND without CO2 '!BH284+BH$304*Assumptions!$C$10</f>
        <v>29.258819816283903</v>
      </c>
    </row>
    <row r="285" spans="1:60" x14ac:dyDescent="0.3">
      <c r="A285" s="9" t="s">
        <v>148</v>
      </c>
      <c r="B285" s="9" t="s">
        <v>119</v>
      </c>
      <c r="C285" s="9" t="s">
        <v>21</v>
      </c>
      <c r="D285" s="36" t="s">
        <v>83</v>
      </c>
      <c r="E285" s="36" t="s">
        <v>79</v>
      </c>
      <c r="F285" s="36" t="s">
        <v>90</v>
      </c>
      <c r="G285" s="36" t="s">
        <v>90</v>
      </c>
      <c r="H285" s="36" t="s">
        <v>80</v>
      </c>
      <c r="I285" s="9" t="s">
        <v>145</v>
      </c>
      <c r="J285" s="11">
        <f>'Final Prices IND without CO2 '!J285+J$304*Assumptions!$C$10</f>
        <v>21.56412800806141</v>
      </c>
      <c r="K285" s="11">
        <f>'Final Prices IND without CO2 '!K285+K$304*Assumptions!$C$10</f>
        <v>22.385425401153615</v>
      </c>
      <c r="L285" s="11">
        <f>'Final Prices IND without CO2 '!L285+L$304*Assumptions!$C$10</f>
        <v>23.013828616150295</v>
      </c>
      <c r="M285" s="11">
        <f>'Final Prices IND without CO2 '!M285+M$304*Assumptions!$C$10</f>
        <v>23.157177217183254</v>
      </c>
      <c r="N285" s="11">
        <f>'Final Prices IND without CO2 '!N285+N$304*Assumptions!$C$10</f>
        <v>19.332379489469385</v>
      </c>
      <c r="O285" s="11">
        <f>'Final Prices IND without CO2 '!O285+O$304*Assumptions!$C$10</f>
        <v>27.987752785822067</v>
      </c>
      <c r="P285" s="11">
        <f>'Final Prices IND without CO2 '!P285+P$304*Assumptions!$C$10</f>
        <v>38.047296155879835</v>
      </c>
      <c r="Q285" s="11">
        <f>'Final Prices IND without CO2 '!Q285+Q$304*Assumptions!$C$10</f>
        <v>30.791869942035024</v>
      </c>
      <c r="R285" s="11">
        <f>'Final Prices IND without CO2 '!R285+R$304*Assumptions!$C$10</f>
        <v>44.653988420432967</v>
      </c>
      <c r="S285" s="11">
        <f>'Final Prices IND without CO2 '!S285+S$304*Assumptions!$C$10</f>
        <v>34.186542046263341</v>
      </c>
      <c r="T285" s="11">
        <f>'Final Prices IND without CO2 '!T285+T$304*Assumptions!$C$10</f>
        <v>40.875853231326303</v>
      </c>
      <c r="U285" s="11">
        <f>'Final Prices IND without CO2 '!U285+U$304*Assumptions!$C$10</f>
        <v>50.286832198702854</v>
      </c>
      <c r="V285" s="11">
        <f>'Final Prices IND without CO2 '!V285+V$304*Assumptions!$C$10</f>
        <v>54.26628081136306</v>
      </c>
      <c r="W285" s="11">
        <f>'Final Prices IND without CO2 '!W285+W$304*Assumptions!$C$10</f>
        <v>46.709617296082214</v>
      </c>
      <c r="X285" s="11">
        <f>'Final Prices IND without CO2 '!X285+X$304*Assumptions!$C$10</f>
        <v>52.916919613824042</v>
      </c>
      <c r="Y285" s="11">
        <f>'Final Prices IND without CO2 '!Y285+Y$304*Assumptions!$C$10</f>
        <v>42.963189259693806</v>
      </c>
      <c r="Z285" s="11">
        <f>'Final Prices IND without CO2 '!Z285+Z$304*Assumptions!$C$10</f>
        <v>36.390765941935591</v>
      </c>
      <c r="AA285" s="11">
        <f>'Final Prices IND without CO2 '!AA285+AA$304*Assumptions!$C$10</f>
        <v>39.414660369361158</v>
      </c>
      <c r="AB285" s="11">
        <f>'Final Prices IND without CO2 '!AB285+AB$304*Assumptions!$C$10</f>
        <v>49.339273943153906</v>
      </c>
      <c r="AC285" s="11">
        <f>'Final Prices IND without CO2 '!AC285+AC$304*Assumptions!$C$10</f>
        <v>48.032531866299045</v>
      </c>
      <c r="AD285" s="11">
        <f>'Final Prices IND without CO2 '!AD285+AD$304*Assumptions!$C$10</f>
        <v>43.091457055290469</v>
      </c>
      <c r="AE285" s="11">
        <f>'Final Prices IND without CO2 '!AE285+AE$304*Assumptions!$C$10</f>
        <v>40.840129632817444</v>
      </c>
      <c r="AF285" s="11">
        <f>'Final Prices IND without CO2 '!AF285+AF$304*Assumptions!$C$10</f>
        <v>40.554902426262153</v>
      </c>
      <c r="AG285" s="11">
        <f>'Final Prices IND without CO2 '!AG285+AG$304*Assumptions!$C$10</f>
        <v>40.274101478412028</v>
      </c>
      <c r="AH285" s="11">
        <f>'Final Prices IND without CO2 '!AH285+AH$304*Assumptions!$C$10</f>
        <v>39.996622064132119</v>
      </c>
      <c r="AI285" s="11">
        <f>'Final Prices IND without CO2 '!AI285+AI$304*Assumptions!$C$10</f>
        <v>39.673595821987639</v>
      </c>
      <c r="AJ285" s="11">
        <f>'Final Prices IND without CO2 '!AJ285+AJ$304*Assumptions!$C$10</f>
        <v>39.251006968274297</v>
      </c>
      <c r="AK285" s="11">
        <f>'Final Prices IND without CO2 '!AK285+AK$304*Assumptions!$C$10</f>
        <v>38.755803002672707</v>
      </c>
      <c r="AL285" s="11">
        <f>'Final Prices IND without CO2 '!AL285+AL$304*Assumptions!$C$10</f>
        <v>38.280812159118724</v>
      </c>
      <c r="AM285" s="11">
        <f>'Final Prices IND without CO2 '!AM285+AM$304*Assumptions!$C$10</f>
        <v>37.844258627789564</v>
      </c>
      <c r="AN285" s="11">
        <f>'Final Prices IND without CO2 '!AN285+AN$304*Assumptions!$C$10</f>
        <v>37.430002102203524</v>
      </c>
      <c r="AO285" s="11">
        <f>'Final Prices IND without CO2 '!AO285+AO$304*Assumptions!$C$10</f>
        <v>37.024418055735779</v>
      </c>
      <c r="AP285" s="11">
        <f>'Final Prices IND without CO2 '!AP285+AP$304*Assumptions!$C$10</f>
        <v>36.627457648639542</v>
      </c>
      <c r="AQ285" s="11">
        <f>'Final Prices IND without CO2 '!AQ285+AQ$304*Assumptions!$C$10</f>
        <v>36.231213137845423</v>
      </c>
      <c r="AR285" s="11">
        <f>'Final Prices IND without CO2 '!AR285+AR$304*Assumptions!$C$10</f>
        <v>35.835594339855156</v>
      </c>
      <c r="AS285" s="11">
        <f>'Final Prices IND without CO2 '!AS285+AS$304*Assumptions!$C$10</f>
        <v>35.443861244718988</v>
      </c>
      <c r="AT285" s="11">
        <f>'Final Prices IND without CO2 '!AT285+AT$304*Assumptions!$C$10</f>
        <v>35.058342838230317</v>
      </c>
      <c r="AU285" s="11">
        <f>'Final Prices IND without CO2 '!AU285+AU$304*Assumptions!$C$10</f>
        <v>34.673339584035041</v>
      </c>
      <c r="AV285" s="11">
        <f>'Final Prices IND without CO2 '!AV285+AV$304*Assumptions!$C$10</f>
        <v>34.291075601342222</v>
      </c>
      <c r="AW285" s="11">
        <f>'Final Prices IND without CO2 '!AW285+AW$304*Assumptions!$C$10</f>
        <v>33.909304217142839</v>
      </c>
      <c r="AX285" s="11">
        <f>'Final Prices IND without CO2 '!AX285+AX$304*Assumptions!$C$10</f>
        <v>33.530268573181459</v>
      </c>
      <c r="AY285" s="11">
        <f>'Final Prices IND without CO2 '!AY285+AY$304*Assumptions!$C$10</f>
        <v>33.146410993689415</v>
      </c>
      <c r="AZ285" s="11">
        <f>'Final Prices IND without CO2 '!AZ285+AZ$304*Assumptions!$C$10</f>
        <v>32.765680531222642</v>
      </c>
      <c r="BA285" s="11">
        <f>'Final Prices IND without CO2 '!BA285+BA$304*Assumptions!$C$10</f>
        <v>32.3844429742079</v>
      </c>
      <c r="BB285" s="11">
        <f>'Final Prices IND without CO2 '!BB285+BB$304*Assumptions!$C$10</f>
        <v>32.002928299540145</v>
      </c>
      <c r="BC285" s="11">
        <f>'Final Prices IND without CO2 '!BC285+BC$304*Assumptions!$C$10</f>
        <v>31.62095170433895</v>
      </c>
      <c r="BD285" s="11">
        <f>'Final Prices IND without CO2 '!BD285+BD$304*Assumptions!$C$10</f>
        <v>31.239981657484691</v>
      </c>
      <c r="BE285" s="11">
        <f>'Final Prices IND without CO2 '!BE285+BE$304*Assumptions!$C$10</f>
        <v>30.858330328155375</v>
      </c>
      <c r="BF285" s="11">
        <f>'Final Prices IND without CO2 '!BF285+BF$304*Assumptions!$C$10</f>
        <v>30.476775412497204</v>
      </c>
      <c r="BG285" s="11">
        <f>'Final Prices IND without CO2 '!BG285+BG$304*Assumptions!$C$10</f>
        <v>30.095315335322425</v>
      </c>
      <c r="BH285" s="11">
        <f>'Final Prices IND without CO2 '!BH285+BH$304*Assumptions!$C$10</f>
        <v>29.7139271926535</v>
      </c>
    </row>
    <row r="286" spans="1:60" x14ac:dyDescent="0.3">
      <c r="A286" s="9" t="s">
        <v>148</v>
      </c>
      <c r="B286" s="9" t="s">
        <v>119</v>
      </c>
      <c r="C286" s="9" t="s">
        <v>23</v>
      </c>
      <c r="D286" s="36" t="s">
        <v>83</v>
      </c>
      <c r="E286" s="36" t="s">
        <v>79</v>
      </c>
      <c r="F286" s="36" t="s">
        <v>90</v>
      </c>
      <c r="G286" s="36" t="s">
        <v>90</v>
      </c>
      <c r="H286" s="36" t="s">
        <v>80</v>
      </c>
      <c r="I286" s="9" t="s">
        <v>145</v>
      </c>
      <c r="J286" s="11">
        <f>'Final Prices IND without CO2 '!J286+J$304*Assumptions!$C$10</f>
        <v>28.061550218064589</v>
      </c>
      <c r="K286" s="11">
        <f>'Final Prices IND without CO2 '!K286+K$304*Assumptions!$C$10</f>
        <v>23.733732242152616</v>
      </c>
      <c r="L286" s="11">
        <f>'Final Prices IND without CO2 '!L286+L$304*Assumptions!$C$10</f>
        <v>24.250988416893172</v>
      </c>
      <c r="M286" s="11">
        <f>'Final Prices IND without CO2 '!M286+M$304*Assumptions!$C$10</f>
        <v>26.097281276224404</v>
      </c>
      <c r="N286" s="11">
        <f>'Final Prices IND without CO2 '!N286+N$304*Assumptions!$C$10</f>
        <v>25.518519945296429</v>
      </c>
      <c r="O286" s="11">
        <f>'Final Prices IND without CO2 '!O286+O$304*Assumptions!$C$10</f>
        <v>32.894323337479634</v>
      </c>
      <c r="P286" s="11">
        <f>'Final Prices IND without CO2 '!P286+P$304*Assumptions!$C$10</f>
        <v>41.748330625534592</v>
      </c>
      <c r="Q286" s="11">
        <f>'Final Prices IND without CO2 '!Q286+Q$304*Assumptions!$C$10</f>
        <v>35.6499017626032</v>
      </c>
      <c r="R286" s="11">
        <f>'Final Prices IND without CO2 '!R286+R$304*Assumptions!$C$10</f>
        <v>49.757962069109418</v>
      </c>
      <c r="S286" s="11">
        <f>'Final Prices IND without CO2 '!S286+S$304*Assumptions!$C$10</f>
        <v>36.653533560100868</v>
      </c>
      <c r="T286" s="11">
        <f>'Final Prices IND without CO2 '!T286+T$304*Assumptions!$C$10</f>
        <v>47.153651691441752</v>
      </c>
      <c r="U286" s="11">
        <f>'Final Prices IND without CO2 '!U286+U$304*Assumptions!$C$10</f>
        <v>57.062091366208016</v>
      </c>
      <c r="V286" s="11">
        <f>'Final Prices IND without CO2 '!V286+V$304*Assumptions!$C$10</f>
        <v>61.680685802639545</v>
      </c>
      <c r="W286" s="11">
        <f>'Final Prices IND without CO2 '!W286+W$304*Assumptions!$C$10</f>
        <v>53.754518570385933</v>
      </c>
      <c r="X286" s="11">
        <f>'Final Prices IND without CO2 '!X286+X$304*Assumptions!$C$10</f>
        <v>50.737824762037867</v>
      </c>
      <c r="Y286" s="11">
        <f>'Final Prices IND without CO2 '!Y286+Y$304*Assumptions!$C$10</f>
        <v>37.389158624462759</v>
      </c>
      <c r="Z286" s="11">
        <f>'Final Prices IND without CO2 '!Z286+Z$304*Assumptions!$C$10</f>
        <v>30.229936718355923</v>
      </c>
      <c r="AA286" s="11">
        <f>'Final Prices IND without CO2 '!AA286+AA$304*Assumptions!$C$10</f>
        <v>36.043591213071707</v>
      </c>
      <c r="AB286" s="11">
        <f>'Final Prices IND without CO2 '!AB286+AB$304*Assumptions!$C$10</f>
        <v>45.060502132208413</v>
      </c>
      <c r="AC286" s="11">
        <f>'Final Prices IND without CO2 '!AC286+AC$304*Assumptions!$C$10</f>
        <v>43.869345325898927</v>
      </c>
      <c r="AD286" s="11">
        <f>'Final Prices IND without CO2 '!AD286+AD$304*Assumptions!$C$10</f>
        <v>39.368816958248075</v>
      </c>
      <c r="AE286" s="11">
        <f>'Final Prices IND without CO2 '!AE286+AE$304*Assumptions!$C$10</f>
        <v>37.291903539025867</v>
      </c>
      <c r="AF286" s="11">
        <f>'Final Prices IND without CO2 '!AF286+AF$304*Assumptions!$C$10</f>
        <v>37.006436420129951</v>
      </c>
      <c r="AG286" s="11">
        <f>'Final Prices IND without CO2 '!AG286+AG$304*Assumptions!$C$10</f>
        <v>36.725930264809548</v>
      </c>
      <c r="AH286" s="11">
        <f>'Final Prices IND without CO2 '!AH286+AH$304*Assumptions!$C$10</f>
        <v>36.449322345780011</v>
      </c>
      <c r="AI286" s="11">
        <f>'Final Prices IND without CO2 '!AI286+AI$304*Assumptions!$C$10</f>
        <v>36.132102641232898</v>
      </c>
      <c r="AJ286" s="11">
        <f>'Final Prices IND without CO2 '!AJ286+AJ$304*Assumptions!$C$10</f>
        <v>35.747236497364256</v>
      </c>
      <c r="AK286" s="11">
        <f>'Final Prices IND without CO2 '!AK286+AK$304*Assumptions!$C$10</f>
        <v>35.296237283838323</v>
      </c>
      <c r="AL286" s="11">
        <f>'Final Prices IND without CO2 '!AL286+AL$304*Assumptions!$C$10</f>
        <v>34.863646852914329</v>
      </c>
      <c r="AM286" s="11">
        <f>'Final Prices IND without CO2 '!AM286+AM$304*Assumptions!$C$10</f>
        <v>34.466062598813622</v>
      </c>
      <c r="AN286" s="11">
        <f>'Final Prices IND without CO2 '!AN286+AN$304*Assumptions!$C$10</f>
        <v>34.088784991574904</v>
      </c>
      <c r="AO286" s="11">
        <f>'Final Prices IND without CO2 '!AO286+AO$304*Assumptions!$C$10</f>
        <v>33.71940570812469</v>
      </c>
      <c r="AP286" s="11">
        <f>'Final Prices IND without CO2 '!AP286+AP$304*Assumptions!$C$10</f>
        <v>33.357880268432694</v>
      </c>
      <c r="AQ286" s="11">
        <f>'Final Prices IND without CO2 '!AQ286+AQ$304*Assumptions!$C$10</f>
        <v>32.997006820024389</v>
      </c>
      <c r="AR286" s="11">
        <f>'Final Prices IND without CO2 '!AR286+AR$304*Assumptions!$C$10</f>
        <v>32.636703229698874</v>
      </c>
      <c r="AS286" s="11">
        <f>'Final Prices IND without CO2 '!AS286+AS$304*Assumptions!$C$10</f>
        <v>32.279938482058242</v>
      </c>
      <c r="AT286" s="11">
        <f>'Final Prices IND without CO2 '!AT286+AT$304*Assumptions!$C$10</f>
        <v>31.928833664238493</v>
      </c>
      <c r="AU286" s="11">
        <f>'Final Prices IND without CO2 '!AU286+AU$304*Assumptions!$C$10</f>
        <v>31.578198013257673</v>
      </c>
      <c r="AV286" s="11">
        <f>'Final Prices IND without CO2 '!AV286+AV$304*Assumptions!$C$10</f>
        <v>31.230057110661477</v>
      </c>
      <c r="AW286" s="11">
        <f>'Final Prices IND without CO2 '!AW286+AW$304*Assumptions!$C$10</f>
        <v>30.882364834386063</v>
      </c>
      <c r="AX286" s="11">
        <f>'Final Prices IND without CO2 '!AX286+AX$304*Assumptions!$C$10</f>
        <v>30.537164090451778</v>
      </c>
      <c r="AY286" s="11">
        <f>'Final Prices IND without CO2 '!AY286+AY$304*Assumptions!$C$10</f>
        <v>30.187571844665626</v>
      </c>
      <c r="AZ286" s="11">
        <f>'Final Prices IND without CO2 '!AZ286+AZ$304*Assumptions!$C$10</f>
        <v>29.840827571466434</v>
      </c>
      <c r="BA286" s="11">
        <f>'Final Prices IND without CO2 '!BA286+BA$304*Assumptions!$C$10</f>
        <v>29.493621469893128</v>
      </c>
      <c r="BB286" s="11">
        <f>'Final Prices IND without CO2 '!BB286+BB$304*Assumptions!$C$10</f>
        <v>29.146162987781281</v>
      </c>
      <c r="BC286" s="11">
        <f>'Final Prices IND without CO2 '!BC286+BC$304*Assumptions!$C$10</f>
        <v>28.798283818817708</v>
      </c>
      <c r="BD286" s="11">
        <f>'Final Prices IND without CO2 '!BD286+BD$304*Assumptions!$C$10</f>
        <v>28.451321347910607</v>
      </c>
      <c r="BE286" s="11">
        <f>'Final Prices IND without CO2 '!BE286+BE$304*Assumptions!$C$10</f>
        <v>28.103738409717721</v>
      </c>
      <c r="BF286" s="11">
        <f>'Final Prices IND without CO2 '!BF286+BF$304*Assumptions!$C$10</f>
        <v>27.756243278757665</v>
      </c>
      <c r="BG286" s="11">
        <f>'Final Prices IND without CO2 '!BG286+BG$304*Assumptions!$C$10</f>
        <v>27.408834520452842</v>
      </c>
      <c r="BH286" s="11">
        <f>'Final Prices IND without CO2 '!BH286+BH$304*Assumptions!$C$10</f>
        <v>27.061491275366507</v>
      </c>
    </row>
    <row r="287" spans="1:60" x14ac:dyDescent="0.3">
      <c r="A287" s="9" t="s">
        <v>148</v>
      </c>
      <c r="B287" s="9" t="s">
        <v>119</v>
      </c>
      <c r="C287" s="9" t="s">
        <v>25</v>
      </c>
      <c r="D287" s="36" t="s">
        <v>83</v>
      </c>
      <c r="E287" s="36" t="s">
        <v>79</v>
      </c>
      <c r="F287" s="36" t="s">
        <v>90</v>
      </c>
      <c r="G287" s="36" t="s">
        <v>90</v>
      </c>
      <c r="H287" s="36" t="s">
        <v>80</v>
      </c>
      <c r="I287" s="9" t="s">
        <v>145</v>
      </c>
      <c r="J287" s="11">
        <f>'Final Prices IND without CO2 '!J287+J$304*Assumptions!$C$10</f>
        <v>24.303029220932746</v>
      </c>
      <c r="K287" s="11">
        <f>'Final Prices IND without CO2 '!K287+K$304*Assumptions!$C$10</f>
        <v>21.06013593461963</v>
      </c>
      <c r="L287" s="11">
        <f>'Final Prices IND without CO2 '!L287+L$304*Assumptions!$C$10</f>
        <v>21.22580149552757</v>
      </c>
      <c r="M287" s="11">
        <f>'Final Prices IND without CO2 '!M287+M$304*Assumptions!$C$10</f>
        <v>22.15590829518165</v>
      </c>
      <c r="N287" s="11">
        <f>'Final Prices IND without CO2 '!N287+N$304*Assumptions!$C$10</f>
        <v>19.250684882724222</v>
      </c>
      <c r="O287" s="11">
        <f>'Final Prices IND without CO2 '!O287+O$304*Assumptions!$C$10</f>
        <v>18.799985604401705</v>
      </c>
      <c r="P287" s="11">
        <f>'Final Prices IND without CO2 '!P287+P$304*Assumptions!$C$10</f>
        <v>26.035306719882538</v>
      </c>
      <c r="Q287" s="11">
        <f>'Final Prices IND without CO2 '!Q287+Q$304*Assumptions!$C$10</f>
        <v>22.859969635204784</v>
      </c>
      <c r="R287" s="11">
        <f>'Final Prices IND without CO2 '!R287+R$304*Assumptions!$C$10</f>
        <v>38.05615724571895</v>
      </c>
      <c r="S287" s="11">
        <f>'Final Prices IND without CO2 '!S287+S$304*Assumptions!$C$10</f>
        <v>26.740612853141144</v>
      </c>
      <c r="T287" s="11">
        <f>'Final Prices IND without CO2 '!T287+T$304*Assumptions!$C$10</f>
        <v>34.462319388911709</v>
      </c>
      <c r="U287" s="11">
        <f>'Final Prices IND without CO2 '!U287+U$304*Assumptions!$C$10</f>
        <v>38.347452939505104</v>
      </c>
      <c r="V287" s="11">
        <f>'Final Prices IND without CO2 '!V287+V$304*Assumptions!$C$10</f>
        <v>39.176385004190465</v>
      </c>
      <c r="W287" s="11">
        <f>'Final Prices IND without CO2 '!W287+W$304*Assumptions!$C$10</f>
        <v>36.125034143065101</v>
      </c>
      <c r="X287" s="11">
        <f>'Final Prices IND without CO2 '!X287+X$304*Assumptions!$C$10</f>
        <v>34.890614573672558</v>
      </c>
      <c r="Y287" s="11">
        <f>'Final Prices IND without CO2 '!Y287+Y$304*Assumptions!$C$10</f>
        <v>27.400809540248748</v>
      </c>
      <c r="Z287" s="11">
        <f>'Final Prices IND without CO2 '!Z287+Z$304*Assumptions!$C$10</f>
        <v>24.764043541060744</v>
      </c>
      <c r="AA287" s="11">
        <f>'Final Prices IND without CO2 '!AA287+AA$304*Assumptions!$C$10</f>
        <v>30.223772559842242</v>
      </c>
      <c r="AB287" s="11">
        <f>'Final Prices IND without CO2 '!AB287+AB$304*Assumptions!$C$10</f>
        <v>37.673624306877052</v>
      </c>
      <c r="AC287" s="11">
        <f>'Final Prices IND without CO2 '!AC287+AC$304*Assumptions!$C$10</f>
        <v>36.682014078336074</v>
      </c>
      <c r="AD287" s="11">
        <f>'Final Prices IND without CO2 '!AD287+AD$304*Assumptions!$C$10</f>
        <v>32.942045725861327</v>
      </c>
      <c r="AE287" s="11">
        <f>'Final Prices IND without CO2 '!AE287+AE$304*Assumptions!$C$10</f>
        <v>31.166240893394082</v>
      </c>
      <c r="AF287" s="11">
        <f>'Final Prices IND without CO2 '!AF287+AF$304*Assumptions!$C$10</f>
        <v>30.880359589487306</v>
      </c>
      <c r="AG287" s="11">
        <f>'Final Prices IND without CO2 '!AG287+AG$304*Assumptions!$C$10</f>
        <v>30.600362364415393</v>
      </c>
      <c r="AH287" s="11">
        <f>'Final Prices IND without CO2 '!AH287+AH$304*Assumptions!$C$10</f>
        <v>30.325258996042983</v>
      </c>
      <c r="AI287" s="11">
        <f>'Final Prices IND without CO2 '!AI287+AI$304*Assumptions!$C$10</f>
        <v>30.018063706378253</v>
      </c>
      <c r="AJ287" s="11">
        <f>'Final Prices IND without CO2 '!AJ287+AJ$304*Assumptions!$C$10</f>
        <v>29.698322103189813</v>
      </c>
      <c r="AK287" s="11">
        <f>'Final Prices IND without CO2 '!AK287+AK$304*Assumptions!$C$10</f>
        <v>29.323638037400112</v>
      </c>
      <c r="AL287" s="11">
        <f>'Final Prices IND without CO2 '!AL287+AL$304*Assumptions!$C$10</f>
        <v>28.964247739991087</v>
      </c>
      <c r="AM287" s="11">
        <f>'Final Prices IND without CO2 '!AM287+AM$304*Assumptions!$C$10</f>
        <v>28.633940102299714</v>
      </c>
      <c r="AN287" s="11">
        <f>'Final Prices IND without CO2 '!AN287+AN$304*Assumptions!$C$10</f>
        <v>28.320502953027425</v>
      </c>
      <c r="AO287" s="11">
        <f>'Final Prices IND without CO2 '!AO287+AO$304*Assumptions!$C$10</f>
        <v>28.013627624665784</v>
      </c>
      <c r="AP287" s="11">
        <f>'Final Prices IND without CO2 '!AP287+AP$304*Assumptions!$C$10</f>
        <v>27.713277163805351</v>
      </c>
      <c r="AQ287" s="11">
        <f>'Final Prices IND without CO2 '!AQ287+AQ$304*Assumptions!$C$10</f>
        <v>27.413468368512628</v>
      </c>
      <c r="AR287" s="11">
        <f>'Final Prices IND without CO2 '!AR287+AR$304*Assumptions!$C$10</f>
        <v>27.114133003631718</v>
      </c>
      <c r="AS287" s="11">
        <f>'Final Prices IND without CO2 '!AS287+AS$304*Assumptions!$C$10</f>
        <v>26.817737661539304</v>
      </c>
      <c r="AT287" s="11">
        <f>'Final Prices IND without CO2 '!AT287+AT$304*Assumptions!$C$10</f>
        <v>26.526044512829429</v>
      </c>
      <c r="AU287" s="11">
        <f>'Final Prices IND without CO2 '!AU287+AU$304*Assumptions!$C$10</f>
        <v>26.234741141603578</v>
      </c>
      <c r="AV287" s="11">
        <f>'Final Prices IND without CO2 '!AV287+AV$304*Assumptions!$C$10</f>
        <v>25.945510373699062</v>
      </c>
      <c r="AW287" s="11">
        <f>'Final Prices IND without CO2 '!AW287+AW$304*Assumptions!$C$10</f>
        <v>25.65665231849303</v>
      </c>
      <c r="AX287" s="11">
        <f>'Final Prices IND without CO2 '!AX287+AX$304*Assumptions!$C$10</f>
        <v>25.369864194762766</v>
      </c>
      <c r="AY287" s="11">
        <f>'Final Prices IND without CO2 '!AY287+AY$304*Assumptions!$C$10</f>
        <v>25.079427670504401</v>
      </c>
      <c r="AZ287" s="11">
        <f>'Final Prices IND without CO2 '!AZ287+AZ$304*Assumptions!$C$10</f>
        <v>24.791357203472103</v>
      </c>
      <c r="BA287" s="11">
        <f>'Final Prices IND without CO2 '!BA287+BA$304*Assumptions!$C$10</f>
        <v>24.502903055653405</v>
      </c>
      <c r="BB287" s="11">
        <f>'Final Prices IND without CO2 '!BB287+BB$304*Assumptions!$C$10</f>
        <v>24.214239233486182</v>
      </c>
      <c r="BC287" s="11">
        <f>'Final Prices IND without CO2 '!BC287+BC$304*Assumptions!$C$10</f>
        <v>23.925225910354584</v>
      </c>
      <c r="BD287" s="11">
        <f>'Final Prices IND without CO2 '!BD287+BD$304*Assumptions!$C$10</f>
        <v>23.6369741676084</v>
      </c>
      <c r="BE287" s="11">
        <f>'Final Prices IND without CO2 '!BE287+BE$304*Assumptions!$C$10</f>
        <v>23.348206949007022</v>
      </c>
      <c r="BF287" s="11">
        <f>'Final Prices IND without CO2 '!BF287+BF$304*Assumptions!$C$10</f>
        <v>23.059512679470799</v>
      </c>
      <c r="BG287" s="11">
        <f>'Final Prices IND without CO2 '!BG287+BG$304*Assumptions!$C$10</f>
        <v>22.770890167171956</v>
      </c>
      <c r="BH287" s="11">
        <f>'Final Prices IND without CO2 '!BH287+BH$304*Assumptions!$C$10</f>
        <v>22.482322082371638</v>
      </c>
    </row>
    <row r="288" spans="1:60" x14ac:dyDescent="0.3">
      <c r="A288" s="9" t="s">
        <v>148</v>
      </c>
      <c r="B288" s="9" t="s">
        <v>119</v>
      </c>
      <c r="C288" s="9" t="s">
        <v>27</v>
      </c>
      <c r="D288" s="36" t="s">
        <v>83</v>
      </c>
      <c r="E288" s="36" t="s">
        <v>79</v>
      </c>
      <c r="F288" s="36" t="s">
        <v>90</v>
      </c>
      <c r="G288" s="36" t="s">
        <v>90</v>
      </c>
      <c r="H288" s="36" t="s">
        <v>80</v>
      </c>
      <c r="I288" s="9" t="s">
        <v>145</v>
      </c>
      <c r="J288" s="11">
        <f>'Final Prices IND without CO2 '!J288+J$304*Assumptions!$C$10</f>
        <v>28.782863428429355</v>
      </c>
      <c r="K288" s="11">
        <f>'Final Prices IND without CO2 '!K288+K$304*Assumptions!$C$10</f>
        <v>25.541134581372177</v>
      </c>
      <c r="L288" s="11">
        <f>'Final Prices IND without CO2 '!L288+L$304*Assumptions!$C$10</f>
        <v>24.882070717696731</v>
      </c>
      <c r="M288" s="11">
        <f>'Final Prices IND without CO2 '!M288+M$304*Assumptions!$C$10</f>
        <v>26.052726153115827</v>
      </c>
      <c r="N288" s="11">
        <f>'Final Prices IND without CO2 '!N288+N$304*Assumptions!$C$10</f>
        <v>24.4756026207349</v>
      </c>
      <c r="O288" s="11">
        <f>'Final Prices IND without CO2 '!O288+O$304*Assumptions!$C$10</f>
        <v>30.822794656358031</v>
      </c>
      <c r="P288" s="11">
        <f>'Final Prices IND without CO2 '!P288+P$304*Assumptions!$C$10</f>
        <v>39.849147709473371</v>
      </c>
      <c r="Q288" s="11">
        <f>'Final Prices IND without CO2 '!Q288+Q$304*Assumptions!$C$10</f>
        <v>34.671431335507229</v>
      </c>
      <c r="R288" s="11">
        <f>'Final Prices IND without CO2 '!R288+R$304*Assumptions!$C$10</f>
        <v>46.766815296819495</v>
      </c>
      <c r="S288" s="11">
        <f>'Final Prices IND without CO2 '!S288+S$304*Assumptions!$C$10</f>
        <v>32.045803648463938</v>
      </c>
      <c r="T288" s="11">
        <f>'Final Prices IND without CO2 '!T288+T$304*Assumptions!$C$10</f>
        <v>42.082816408056317</v>
      </c>
      <c r="U288" s="11">
        <f>'Final Prices IND without CO2 '!U288+U$304*Assumptions!$C$10</f>
        <v>51.769145861140224</v>
      </c>
      <c r="V288" s="11">
        <f>'Final Prices IND without CO2 '!V288+V$304*Assumptions!$C$10</f>
        <v>55.151132073318522</v>
      </c>
      <c r="W288" s="11">
        <f>'Final Prices IND without CO2 '!W288+W$304*Assumptions!$C$10</f>
        <v>47.35106573281827</v>
      </c>
      <c r="X288" s="11">
        <f>'Final Prices IND without CO2 '!X288+X$304*Assumptions!$C$10</f>
        <v>47.298526469496672</v>
      </c>
      <c r="Y288" s="11">
        <f>'Final Prices IND without CO2 '!Y288+Y$304*Assumptions!$C$10</f>
        <v>47.707666364852614</v>
      </c>
      <c r="Z288" s="11">
        <f>'Final Prices IND without CO2 '!Z288+Z$304*Assumptions!$C$10</f>
        <v>47.184487471299178</v>
      </c>
      <c r="AA288" s="11">
        <f>'Final Prices IND without CO2 '!AA288+AA$304*Assumptions!$C$10</f>
        <v>55.180668849292324</v>
      </c>
      <c r="AB288" s="11">
        <f>'Final Prices IND without CO2 '!AB288+AB$304*Assumptions!$C$10</f>
        <v>69.350477964049674</v>
      </c>
      <c r="AC288" s="11">
        <f>'Final Prices IND without CO2 '!AC288+AC$304*Assumptions!$C$10</f>
        <v>67.503160102158333</v>
      </c>
      <c r="AD288" s="11">
        <f>'Final Prices IND without CO2 '!AD288+AD$304*Assumptions!$C$10</f>
        <v>60.501712560788285</v>
      </c>
      <c r="AE288" s="11">
        <f>'Final Prices IND without CO2 '!AE288+AE$304*Assumptions!$C$10</f>
        <v>57.434675781199033</v>
      </c>
      <c r="AF288" s="11">
        <f>'Final Prices IND without CO2 '!AF288+AF$304*Assumptions!$C$10</f>
        <v>57.150570610360411</v>
      </c>
      <c r="AG288" s="11">
        <f>'Final Prices IND without CO2 '!AG288+AG$304*Assumptions!$C$10</f>
        <v>56.86839095999543</v>
      </c>
      <c r="AH288" s="11">
        <f>'Final Prices IND without CO2 '!AH288+AH$304*Assumptions!$C$10</f>
        <v>56.586835687027801</v>
      </c>
      <c r="AI288" s="11">
        <f>'Final Prices IND without CO2 '!AI288+AI$304*Assumptions!$C$10</f>
        <v>56.236653098705034</v>
      </c>
      <c r="AJ288" s="11">
        <f>'Final Prices IND without CO2 '!AJ288+AJ$304*Assumptions!$C$10</f>
        <v>55.637640524289338</v>
      </c>
      <c r="AK288" s="11">
        <f>'Final Prices IND without CO2 '!AK288+AK$304*Assumptions!$C$10</f>
        <v>54.935697253213171</v>
      </c>
      <c r="AL288" s="11">
        <f>'Final Prices IND without CO2 '!AL288+AL$304*Assumptions!$C$10</f>
        <v>54.262405741804407</v>
      </c>
      <c r="AM288" s="11">
        <f>'Final Prices IND without CO2 '!AM288+AM$304*Assumptions!$C$10</f>
        <v>53.643598472341665</v>
      </c>
      <c r="AN288" s="11">
        <f>'Final Prices IND without CO2 '!AN288+AN$304*Assumptions!$C$10</f>
        <v>53.056396832546113</v>
      </c>
      <c r="AO288" s="11">
        <f>'Final Prices IND without CO2 '!AO288+AO$304*Assumptions!$C$10</f>
        <v>52.481488285664788</v>
      </c>
      <c r="AP288" s="11">
        <f>'Final Prices IND without CO2 '!AP288+AP$304*Assumptions!$C$10</f>
        <v>51.918803602180176</v>
      </c>
      <c r="AQ288" s="11">
        <f>'Final Prices IND without CO2 '!AQ288+AQ$304*Assumptions!$C$10</f>
        <v>51.35713368963232</v>
      </c>
      <c r="AR288" s="11">
        <f>'Final Prices IND without CO2 '!AR288+AR$304*Assumptions!$C$10</f>
        <v>50.796350714433117</v>
      </c>
      <c r="AS288" s="11">
        <f>'Final Prices IND without CO2 '!AS288+AS$304*Assumptions!$C$10</f>
        <v>50.241075657508595</v>
      </c>
      <c r="AT288" s="11">
        <f>'Final Prices IND without CO2 '!AT288+AT$304*Assumptions!$C$10</f>
        <v>49.694609816949381</v>
      </c>
      <c r="AU288" s="11">
        <f>'Final Prices IND without CO2 '!AU288+AU$304*Assumptions!$C$10</f>
        <v>49.148874196079518</v>
      </c>
      <c r="AV288" s="11">
        <f>'Final Prices IND without CO2 '!AV288+AV$304*Assumptions!$C$10</f>
        <v>48.607021446374603</v>
      </c>
      <c r="AW288" s="11">
        <f>'Final Prices IND without CO2 '!AW288+AW$304*Assumptions!$C$10</f>
        <v>48.065866946727901</v>
      </c>
      <c r="AX288" s="11">
        <f>'Final Prices IND without CO2 '!AX288+AX$304*Assumptions!$C$10</f>
        <v>47.528590312738331</v>
      </c>
      <c r="AY288" s="11">
        <f>'Final Prices IND without CO2 '!AY288+AY$304*Assumptions!$C$10</f>
        <v>46.984478666441873</v>
      </c>
      <c r="AZ288" s="11">
        <f>'Final Prices IND without CO2 '!AZ288+AZ$304*Assumptions!$C$10</f>
        <v>46.444799655798988</v>
      </c>
      <c r="BA288" s="11">
        <f>'Final Prices IND without CO2 '!BA288+BA$304*Assumptions!$C$10</f>
        <v>45.904401847184999</v>
      </c>
      <c r="BB288" s="11">
        <f>'Final Prices IND without CO2 '!BB288+BB$304*Assumptions!$C$10</f>
        <v>45.363611228970967</v>
      </c>
      <c r="BC288" s="11">
        <f>'Final Prices IND without CO2 '!BC288+BC$304*Assumptions!$C$10</f>
        <v>44.822165846189591</v>
      </c>
      <c r="BD288" s="11">
        <f>'Final Prices IND without CO2 '!BD288+BD$304*Assumptions!$C$10</f>
        <v>44.282147228717577</v>
      </c>
      <c r="BE288" s="11">
        <f>'Final Prices IND without CO2 '!BE288+BE$304*Assumptions!$C$10</f>
        <v>43.741162904824932</v>
      </c>
      <c r="BF288" s="11">
        <f>'Final Prices IND without CO2 '!BF288+BF$304*Assumptions!$C$10</f>
        <v>43.200315245685715</v>
      </c>
      <c r="BG288" s="11">
        <f>'Final Prices IND without CO2 '!BG288+BG$304*Assumptions!$C$10</f>
        <v>42.659602018497026</v>
      </c>
      <c r="BH288" s="11">
        <f>'Final Prices IND without CO2 '!BH288+BH$304*Assumptions!$C$10</f>
        <v>42.118990757257961</v>
      </c>
    </row>
    <row r="289" spans="1:60" x14ac:dyDescent="0.3">
      <c r="A289" s="9" t="s">
        <v>148</v>
      </c>
      <c r="B289" s="9" t="s">
        <v>119</v>
      </c>
      <c r="C289" s="9" t="s">
        <v>29</v>
      </c>
      <c r="D289" s="36" t="s">
        <v>83</v>
      </c>
      <c r="E289" s="36" t="s">
        <v>79</v>
      </c>
      <c r="F289" s="36" t="s">
        <v>90</v>
      </c>
      <c r="G289" s="36" t="s">
        <v>90</v>
      </c>
      <c r="H289" s="36" t="s">
        <v>80</v>
      </c>
      <c r="I289" s="9" t="s">
        <v>145</v>
      </c>
      <c r="J289" s="11">
        <f>'Final Prices IND without CO2 '!J289+J$304*Assumptions!$C$10</f>
        <v>15.201973365758665</v>
      </c>
      <c r="K289" s="11">
        <f>'Final Prices IND without CO2 '!K289+K$304*Assumptions!$C$10</f>
        <v>12.704899045279154</v>
      </c>
      <c r="L289" s="11">
        <f>'Final Prices IND without CO2 '!L289+L$304*Assumptions!$C$10</f>
        <v>15.440674658042461</v>
      </c>
      <c r="M289" s="11">
        <f>'Final Prices IND without CO2 '!M289+M$304*Assumptions!$C$10</f>
        <v>17.807664478787796</v>
      </c>
      <c r="N289" s="11">
        <f>'Final Prices IND without CO2 '!N289+N$304*Assumptions!$C$10</f>
        <v>19.976086763258316</v>
      </c>
      <c r="O289" s="11">
        <f>'Final Prices IND without CO2 '!O289+O$304*Assumptions!$C$10</f>
        <v>26.099233681894123</v>
      </c>
      <c r="P289" s="11">
        <f>'Final Prices IND without CO2 '!P289+P$304*Assumptions!$C$10</f>
        <v>35.592413059267535</v>
      </c>
      <c r="Q289" s="11">
        <f>'Final Prices IND without CO2 '!Q289+Q$304*Assumptions!$C$10</f>
        <v>31.139109230227064</v>
      </c>
      <c r="R289" s="11">
        <f>'Final Prices IND without CO2 '!R289+R$304*Assumptions!$C$10</f>
        <v>44.567259583821929</v>
      </c>
      <c r="S289" s="11">
        <f>'Final Prices IND without CO2 '!S289+S$304*Assumptions!$C$10</f>
        <v>38.546841748788175</v>
      </c>
      <c r="T289" s="11">
        <f>'Final Prices IND without CO2 '!T289+T$304*Assumptions!$C$10</f>
        <v>45.399594678435697</v>
      </c>
      <c r="U289" s="11">
        <f>'Final Prices IND without CO2 '!U289+U$304*Assumptions!$C$10</f>
        <v>53.536484485809815</v>
      </c>
      <c r="V289" s="11">
        <f>'Final Prices IND without CO2 '!V289+V$304*Assumptions!$C$10</f>
        <v>58.684688659313622</v>
      </c>
      <c r="W289" s="11">
        <f>'Final Prices IND without CO2 '!W289+W$304*Assumptions!$C$10</f>
        <v>53.977119082281305</v>
      </c>
      <c r="X289" s="11">
        <f>'Final Prices IND without CO2 '!X289+X$304*Assumptions!$C$10</f>
        <v>52.803198549949542</v>
      </c>
      <c r="Y289" s="11">
        <f>'Final Prices IND without CO2 '!Y289+Y$304*Assumptions!$C$10</f>
        <v>39.357717605666899</v>
      </c>
      <c r="Z289" s="11">
        <f>'Final Prices IND without CO2 '!Z289+Z$304*Assumptions!$C$10</f>
        <v>31.329622645439756</v>
      </c>
      <c r="AA289" s="11">
        <f>'Final Prices IND without CO2 '!AA289+AA$304*Assumptions!$C$10</f>
        <v>36.875149679907928</v>
      </c>
      <c r="AB289" s="11">
        <f>'Final Prices IND without CO2 '!AB289+AB$304*Assumptions!$C$10</f>
        <v>46.115968146725969</v>
      </c>
      <c r="AC289" s="11">
        <f>'Final Prices IND without CO2 '!AC289+AC$304*Assumptions!$C$10</f>
        <v>44.89629934439759</v>
      </c>
      <c r="AD289" s="11">
        <f>'Final Prices IND without CO2 '!AD289+AD$304*Assumptions!$C$10</f>
        <v>40.287099185091201</v>
      </c>
      <c r="AE289" s="11">
        <f>'Final Prices IND without CO2 '!AE289+AE$304*Assumptions!$C$10</f>
        <v>38.167162192511739</v>
      </c>
      <c r="AF289" s="11">
        <f>'Final Prices IND without CO2 '!AF289+AF$304*Assumptions!$C$10</f>
        <v>37.881754253991218</v>
      </c>
      <c r="AG289" s="11">
        <f>'Final Prices IND without CO2 '!AG289+AG$304*Assumptions!$C$10</f>
        <v>37.601175380725067</v>
      </c>
      <c r="AH289" s="11">
        <f>'Final Prices IND without CO2 '!AH289+AH$304*Assumptions!$C$10</f>
        <v>37.324352485609118</v>
      </c>
      <c r="AI289" s="11">
        <f>'Final Prices IND without CO2 '!AI289+AI$304*Assumptions!$C$10</f>
        <v>37.005700453429959</v>
      </c>
      <c r="AJ289" s="11">
        <f>'Final Prices IND without CO2 '!AJ289+AJ$304*Assumptions!$C$10</f>
        <v>36.611529060303866</v>
      </c>
      <c r="AK289" s="11">
        <f>'Final Prices IND without CO2 '!AK289+AK$304*Assumptions!$C$10</f>
        <v>36.149625639786407</v>
      </c>
      <c r="AL289" s="11">
        <f>'Final Prices IND without CO2 '!AL289+AL$304*Assumptions!$C$10</f>
        <v>35.706576087294394</v>
      </c>
      <c r="AM289" s="11">
        <f>'Final Prices IND without CO2 '!AM289+AM$304*Assumptions!$C$10</f>
        <v>35.29937908693325</v>
      </c>
      <c r="AN289" s="11">
        <f>'Final Prices IND without CO2 '!AN289+AN$304*Assumptions!$C$10</f>
        <v>34.91297970520089</v>
      </c>
      <c r="AO289" s="11">
        <f>'Final Prices IND without CO2 '!AO289+AO$304*Assumptions!$C$10</f>
        <v>34.534669612019037</v>
      </c>
      <c r="AP289" s="11">
        <f>'Final Prices IND without CO2 '!AP289+AP$304*Assumptions!$C$10</f>
        <v>34.164403251924362</v>
      </c>
      <c r="AQ289" s="11">
        <f>'Final Prices IND without CO2 '!AQ289+AQ$304*Assumptions!$C$10</f>
        <v>33.794804646883463</v>
      </c>
      <c r="AR289" s="11">
        <f>'Final Prices IND without CO2 '!AR289+AR$304*Assumptions!$C$10</f>
        <v>33.425789677888396</v>
      </c>
      <c r="AS289" s="11">
        <f>'Final Prices IND without CO2 '!AS289+AS$304*Assumptions!$C$10</f>
        <v>33.060399113308662</v>
      </c>
      <c r="AT289" s="11">
        <f>'Final Prices IND without CO2 '!AT289+AT$304*Assumptions!$C$10</f>
        <v>32.700805323680527</v>
      </c>
      <c r="AU289" s="11">
        <f>'Final Prices IND without CO2 '!AU289+AU$304*Assumptions!$C$10</f>
        <v>32.341692044353067</v>
      </c>
      <c r="AV289" s="11">
        <f>'Final Prices IND without CO2 '!AV289+AV$304*Assumptions!$C$10</f>
        <v>31.985133831149067</v>
      </c>
      <c r="AW289" s="11">
        <f>'Final Prices IND without CO2 '!AW289+AW$304*Assumptions!$C$10</f>
        <v>31.629035091101311</v>
      </c>
      <c r="AX289" s="11">
        <f>'Final Prices IND without CO2 '!AX289+AX$304*Assumptions!$C$10</f>
        <v>31.275488123376395</v>
      </c>
      <c r="AY289" s="11">
        <f>'Final Prices IND without CO2 '!AY289+AY$304*Assumptions!$C$10</f>
        <v>30.917443476574135</v>
      </c>
      <c r="AZ289" s="11">
        <f>'Final Prices IND without CO2 '!AZ289+AZ$304*Assumptions!$C$10</f>
        <v>30.562315660311583</v>
      </c>
      <c r="BA289" s="11">
        <f>'Final Prices IND without CO2 '!BA289+BA$304*Assumptions!$C$10</f>
        <v>30.206714849641799</v>
      </c>
      <c r="BB289" s="11">
        <f>'Final Prices IND without CO2 '!BB289+BB$304*Assumptions!$C$10</f>
        <v>29.850855556405918</v>
      </c>
      <c r="BC289" s="11">
        <f>'Final Prices IND without CO2 '!BC289+BC$304*Assumptions!$C$10</f>
        <v>29.494565404999889</v>
      </c>
      <c r="BD289" s="11">
        <f>'Final Prices IND without CO2 '!BD289+BD$304*Assumptions!$C$10</f>
        <v>29.139214115470509</v>
      </c>
      <c r="BE289" s="11">
        <f>'Final Prices IND without CO2 '!BE289+BE$304*Assumptions!$C$10</f>
        <v>28.783227357068654</v>
      </c>
      <c r="BF289" s="11">
        <f>'Final Prices IND without CO2 '!BF289+BF$304*Assumptions!$C$10</f>
        <v>28.427330528892753</v>
      </c>
      <c r="BG289" s="11">
        <f>'Final Prices IND without CO2 '!BG289+BG$304*Assumptions!$C$10</f>
        <v>28.071522161680264</v>
      </c>
      <c r="BH289" s="11">
        <f>'Final Prices IND without CO2 '!BH289+BH$304*Assumptions!$C$10</f>
        <v>27.715780891657232</v>
      </c>
    </row>
    <row r="290" spans="1:60" x14ac:dyDescent="0.3">
      <c r="A290" s="9" t="s">
        <v>148</v>
      </c>
      <c r="B290" s="9" t="s">
        <v>119</v>
      </c>
      <c r="C290" s="9" t="s">
        <v>31</v>
      </c>
      <c r="D290" s="36" t="s">
        <v>83</v>
      </c>
      <c r="E290" s="36" t="s">
        <v>79</v>
      </c>
      <c r="F290" s="36" t="s">
        <v>90</v>
      </c>
      <c r="G290" s="36" t="s">
        <v>90</v>
      </c>
      <c r="H290" s="36" t="s">
        <v>80</v>
      </c>
      <c r="I290" s="9" t="s">
        <v>145</v>
      </c>
      <c r="J290" s="11">
        <f>'Final Prices IND without CO2 '!J290+J$304*Assumptions!$C$10</f>
        <v>31.480676570412783</v>
      </c>
      <c r="K290" s="11">
        <f>'Final Prices IND without CO2 '!K290+K$304*Assumptions!$C$10</f>
        <v>30.047024211618069</v>
      </c>
      <c r="L290" s="11">
        <f>'Final Prices IND without CO2 '!L290+L$304*Assumptions!$C$10</f>
        <v>28.423585764471103</v>
      </c>
      <c r="M290" s="11">
        <f>'Final Prices IND without CO2 '!M290+M$304*Assumptions!$C$10</f>
        <v>28.335569916050879</v>
      </c>
      <c r="N290" s="11">
        <f>'Final Prices IND without CO2 '!N290+N$304*Assumptions!$C$10</f>
        <v>25.964981715349243</v>
      </c>
      <c r="O290" s="11">
        <f>'Final Prices IND without CO2 '!O290+O$304*Assumptions!$C$10</f>
        <v>33.188322361646662</v>
      </c>
      <c r="P290" s="11">
        <f>'Final Prices IND without CO2 '!P290+P$304*Assumptions!$C$10</f>
        <v>44.890136576140961</v>
      </c>
      <c r="Q290" s="11">
        <f>'Final Prices IND without CO2 '!Q290+Q$304*Assumptions!$C$10</f>
        <v>38.858124526709602</v>
      </c>
      <c r="R290" s="11">
        <f>'Final Prices IND without CO2 '!R290+R$304*Assumptions!$C$10</f>
        <v>53.648537482009907</v>
      </c>
      <c r="S290" s="11">
        <f>'Final Prices IND without CO2 '!S290+S$304*Assumptions!$C$10</f>
        <v>43.609350853734576</v>
      </c>
      <c r="T290" s="11">
        <f>'Final Prices IND without CO2 '!T290+T$304*Assumptions!$C$10</f>
        <v>52.081173394523731</v>
      </c>
      <c r="U290" s="11">
        <f>'Final Prices IND without CO2 '!U290+U$304*Assumptions!$C$10</f>
        <v>68.978297317561072</v>
      </c>
      <c r="V290" s="11">
        <f>'Final Prices IND without CO2 '!V290+V$304*Assumptions!$C$10</f>
        <v>71.364854314382185</v>
      </c>
      <c r="W290" s="11">
        <f>'Final Prices IND without CO2 '!W290+W$304*Assumptions!$C$10</f>
        <v>66.363171895811959</v>
      </c>
      <c r="X290" s="11">
        <f>'Final Prices IND without CO2 '!X290+X$304*Assumptions!$C$10</f>
        <v>63.689147170455946</v>
      </c>
      <c r="Y290" s="11">
        <f>'Final Prices IND without CO2 '!Y290+Y$304*Assumptions!$C$10</f>
        <v>49.283371557688724</v>
      </c>
      <c r="Z290" s="11">
        <f>'Final Prices IND without CO2 '!Z290+Z$304*Assumptions!$C$10</f>
        <v>44.968060521864167</v>
      </c>
      <c r="AA290" s="11">
        <f>'Final Prices IND without CO2 '!AA290+AA$304*Assumptions!$C$10</f>
        <v>55.008086694307792</v>
      </c>
      <c r="AB290" s="11">
        <f>'Final Prices IND without CO2 '!AB290+AB$304*Assumptions!$C$10</f>
        <v>69.131425899086139</v>
      </c>
      <c r="AC290" s="11">
        <f>'Final Prices IND without CO2 '!AC290+AC$304*Assumptions!$C$10</f>
        <v>67.290025434361795</v>
      </c>
      <c r="AD290" s="11">
        <f>'Final Prices IND without CO2 '!AD290+AD$304*Assumptions!$C$10</f>
        <v>60.311131703382614</v>
      </c>
      <c r="AE290" s="11">
        <f>'Final Prices IND without CO2 '!AE290+AE$304*Assumptions!$C$10</f>
        <v>57.253024062634765</v>
      </c>
      <c r="AF290" s="11">
        <f>'Final Prices IND without CO2 '!AF290+AF$304*Assumptions!$C$10</f>
        <v>56.968906609464682</v>
      </c>
      <c r="AG290" s="11">
        <f>'Final Prices IND without CO2 '!AG290+AG$304*Assumptions!$C$10</f>
        <v>56.686742051026833</v>
      </c>
      <c r="AH290" s="11">
        <f>'Final Prices IND without CO2 '!AH290+AH$304*Assumptions!$C$10</f>
        <v>56.405231394328226</v>
      </c>
      <c r="AI290" s="11">
        <f>'Final Prices IND without CO2 '!AI290+AI$304*Assumptions!$C$10</f>
        <v>56.055346072162003</v>
      </c>
      <c r="AJ290" s="11">
        <f>'Final Prices IND without CO2 '!AJ290+AJ$304*Assumptions!$C$10</f>
        <v>55.45826471489287</v>
      </c>
      <c r="AK290" s="11">
        <f>'Final Prices IND without CO2 '!AK290+AK$304*Assumptions!$C$10</f>
        <v>54.758584509633536</v>
      </c>
      <c r="AL290" s="11">
        <f>'Final Prices IND without CO2 '!AL290+AL$304*Assumptions!$C$10</f>
        <v>54.087463690739419</v>
      </c>
      <c r="AM290" s="11">
        <f>'Final Prices IND without CO2 '!AM290+AM$304*Assumptions!$C$10</f>
        <v>53.470651456540118</v>
      </c>
      <c r="AN290" s="11">
        <f>'Final Prices IND without CO2 '!AN290+AN$304*Assumptions!$C$10</f>
        <v>52.885342955425948</v>
      </c>
      <c r="AO290" s="11">
        <f>'Final Prices IND without CO2 '!AO290+AO$304*Assumptions!$C$10</f>
        <v>52.312287914282003</v>
      </c>
      <c r="AP290" s="11">
        <f>'Final Prices IND without CO2 '!AP290+AP$304*Assumptions!$C$10</f>
        <v>51.751417326786793</v>
      </c>
      <c r="AQ290" s="11">
        <f>'Final Prices IND without CO2 '!AQ290+AQ$304*Assumptions!$C$10</f>
        <v>51.191558238605808</v>
      </c>
      <c r="AR290" s="11">
        <f>'Final Prices IND without CO2 '!AR290+AR$304*Assumptions!$C$10</f>
        <v>50.632583228286563</v>
      </c>
      <c r="AS290" s="11">
        <f>'Final Prices IND without CO2 '!AS290+AS$304*Assumptions!$C$10</f>
        <v>50.079098378707904</v>
      </c>
      <c r="AT290" s="11">
        <f>'Final Prices IND without CO2 '!AT290+AT$304*Assumptions!$C$10</f>
        <v>49.534394344572078</v>
      </c>
      <c r="AU290" s="11">
        <f>'Final Prices IND without CO2 '!AU290+AU$304*Assumptions!$C$10</f>
        <v>48.990418175896586</v>
      </c>
      <c r="AV290" s="11">
        <f>'Final Prices IND without CO2 '!AV290+AV$304*Assumptions!$C$10</f>
        <v>48.450312360005469</v>
      </c>
      <c r="AW290" s="11">
        <f>'Final Prices IND without CO2 '!AW290+AW$304*Assumptions!$C$10</f>
        <v>47.91090254301367</v>
      </c>
      <c r="AX290" s="11">
        <f>'Final Prices IND without CO2 '!AX290+AX$304*Assumptions!$C$10</f>
        <v>47.375358089436197</v>
      </c>
      <c r="AY290" s="11">
        <f>'Final Prices IND without CO2 '!AY290+AY$304*Assumptions!$C$10</f>
        <v>46.833000659638174</v>
      </c>
      <c r="AZ290" s="11">
        <f>'Final Prices IND without CO2 '!AZ290+AZ$304*Assumptions!$C$10</f>
        <v>46.295061574672218</v>
      </c>
      <c r="BA290" s="11">
        <f>'Final Prices IND without CO2 '!BA290+BA$304*Assumptions!$C$10</f>
        <v>45.756406009140619</v>
      </c>
      <c r="BB290" s="11">
        <f>'Final Prices IND without CO2 '!BB290+BB$304*Assumptions!$C$10</f>
        <v>45.217358900427143</v>
      </c>
      <c r="BC290" s="11">
        <f>'Final Prices IND without CO2 '!BC290+BC$304*Assumptions!$C$10</f>
        <v>44.677659138108083</v>
      </c>
      <c r="BD290" s="11">
        <f>'Final Prices IND without CO2 '!BD290+BD$304*Assumptions!$C$10</f>
        <v>44.139381541205694</v>
      </c>
      <c r="BE290" s="11">
        <f>'Final Prices IND without CO2 '!BE290+BE$304*Assumptions!$C$10</f>
        <v>43.600141351321099</v>
      </c>
      <c r="BF290" s="11">
        <f>'Final Prices IND without CO2 '!BF290+BF$304*Assumptions!$C$10</f>
        <v>43.061037385582267</v>
      </c>
      <c r="BG290" s="11">
        <f>'Final Prices IND without CO2 '!BG290+BG$304*Assumptions!$C$10</f>
        <v>42.522067418385859</v>
      </c>
      <c r="BH290" s="11">
        <f>'Final Prices IND without CO2 '!BH290+BH$304*Assumptions!$C$10</f>
        <v>41.98319908840017</v>
      </c>
    </row>
    <row r="291" spans="1:60" x14ac:dyDescent="0.3">
      <c r="A291" s="9" t="s">
        <v>148</v>
      </c>
      <c r="B291" s="9" t="s">
        <v>119</v>
      </c>
      <c r="C291" s="9" t="s">
        <v>33</v>
      </c>
      <c r="D291" s="36" t="s">
        <v>83</v>
      </c>
      <c r="E291" s="36" t="s">
        <v>79</v>
      </c>
      <c r="F291" s="36" t="s">
        <v>90</v>
      </c>
      <c r="G291" s="36" t="s">
        <v>90</v>
      </c>
      <c r="H291" s="36" t="s">
        <v>80</v>
      </c>
      <c r="I291" s="9" t="s">
        <v>145</v>
      </c>
      <c r="J291" s="11">
        <f>'Final Prices IND without CO2 '!J291+J$304*Assumptions!$C$10</f>
        <v>35.236844383211952</v>
      </c>
      <c r="K291" s="11">
        <f>'Final Prices IND without CO2 '!K291+K$304*Assumptions!$C$10</f>
        <v>32.189891950570697</v>
      </c>
      <c r="L291" s="11">
        <f>'Final Prices IND without CO2 '!L291+L$304*Assumptions!$C$10</f>
        <v>33.543248690881668</v>
      </c>
      <c r="M291" s="11">
        <f>'Final Prices IND without CO2 '!M291+M$304*Assumptions!$C$10</f>
        <v>33.582371845246065</v>
      </c>
      <c r="N291" s="11">
        <f>'Final Prices IND without CO2 '!N291+N$304*Assumptions!$C$10</f>
        <v>32.068142621329784</v>
      </c>
      <c r="O291" s="11">
        <f>'Final Prices IND without CO2 '!O291+O$304*Assumptions!$C$10</f>
        <v>33.162079889712025</v>
      </c>
      <c r="P291" s="11">
        <f>'Final Prices IND without CO2 '!P291+P$304*Assumptions!$C$10</f>
        <v>45.475964776380629</v>
      </c>
      <c r="Q291" s="11">
        <f>'Final Prices IND without CO2 '!Q291+Q$304*Assumptions!$C$10</f>
        <v>37.107215119744815</v>
      </c>
      <c r="R291" s="11">
        <f>'Final Prices IND without CO2 '!R291+R$304*Assumptions!$C$10</f>
        <v>52.044999564402303</v>
      </c>
      <c r="S291" s="11">
        <f>'Final Prices IND without CO2 '!S291+S$304*Assumptions!$C$10</f>
        <v>40.727967802885452</v>
      </c>
      <c r="T291" s="11">
        <f>'Final Prices IND without CO2 '!T291+T$304*Assumptions!$C$10</f>
        <v>49.992458290399149</v>
      </c>
      <c r="U291" s="11">
        <f>'Final Prices IND without CO2 '!U291+U$304*Assumptions!$C$10</f>
        <v>57.605017735673336</v>
      </c>
      <c r="V291" s="11">
        <f>'Final Prices IND without CO2 '!V291+V$304*Assumptions!$C$10</f>
        <v>63.304465701899161</v>
      </c>
      <c r="W291" s="11">
        <f>'Final Prices IND without CO2 '!W291+W$304*Assumptions!$C$10</f>
        <v>58.477046433329527</v>
      </c>
      <c r="X291" s="11">
        <f>'Final Prices IND without CO2 '!X291+X$304*Assumptions!$C$10</f>
        <v>53.994236049938642</v>
      </c>
      <c r="Y291" s="11">
        <f>'Final Prices IND without CO2 '!Y291+Y$304*Assumptions!$C$10</f>
        <v>43.801804403524621</v>
      </c>
      <c r="Z291" s="11">
        <f>'Final Prices IND without CO2 '!Z291+Z$304*Assumptions!$C$10</f>
        <v>29.916264799391293</v>
      </c>
      <c r="AA291" s="11">
        <f>'Final Prices IND without CO2 '!AA291+AA$304*Assumptions!$C$10</f>
        <v>40.504948268522654</v>
      </c>
      <c r="AB291" s="11">
        <f>'Final Prices IND without CO2 '!AB291+AB$304*Assumptions!$C$10</f>
        <v>50.723135534970694</v>
      </c>
      <c r="AC291" s="11">
        <f>'Final Prices IND without CO2 '!AC291+AC$304*Assumptions!$C$10</f>
        <v>49.37901029688291</v>
      </c>
      <c r="AD291" s="11">
        <f>'Final Prices IND without CO2 '!AD291+AD$304*Assumptions!$C$10</f>
        <v>44.295451771081524</v>
      </c>
      <c r="AE291" s="11">
        <f>'Final Prices IND without CO2 '!AE291+AE$304*Assumptions!$C$10</f>
        <v>41.98771450699077</v>
      </c>
      <c r="AF291" s="11">
        <f>'Final Prices IND without CO2 '!AF291+AF$304*Assumptions!$C$10</f>
        <v>41.702564894074087</v>
      </c>
      <c r="AG291" s="11">
        <f>'Final Prices IND without CO2 '!AG291+AG$304*Assumptions!$C$10</f>
        <v>41.421668602962512</v>
      </c>
      <c r="AH291" s="11">
        <f>'Final Prices IND without CO2 '!AH291+AH$304*Assumptions!$C$10</f>
        <v>41.143907325368147</v>
      </c>
      <c r="AI291" s="11">
        <f>'Final Prices IND without CO2 '!AI291+AI$304*Assumptions!$C$10</f>
        <v>40.819003104047056</v>
      </c>
      <c r="AJ291" s="11">
        <f>'Final Prices IND without CO2 '!AJ291+AJ$304*Assumptions!$C$10</f>
        <v>40.384213784499146</v>
      </c>
      <c r="AK291" s="11">
        <f>'Final Prices IND without CO2 '!AK291+AK$304*Assumptions!$C$10</f>
        <v>39.874712898828854</v>
      </c>
      <c r="AL291" s="11">
        <f>'Final Prices IND without CO2 '!AL291+AL$304*Assumptions!$C$10</f>
        <v>39.386008703615012</v>
      </c>
      <c r="AM291" s="11">
        <f>'Final Prices IND without CO2 '!AM291+AM$304*Assumptions!$C$10</f>
        <v>38.936851535447971</v>
      </c>
      <c r="AN291" s="11">
        <f>'Final Prices IND without CO2 '!AN291+AN$304*Assumptions!$C$10</f>
        <v>38.510635104760915</v>
      </c>
      <c r="AO291" s="11">
        <f>'Final Prices IND without CO2 '!AO291+AO$304*Assumptions!$C$10</f>
        <v>38.093341534346919</v>
      </c>
      <c r="AP291" s="11">
        <f>'Final Prices IND without CO2 '!AP291+AP$304*Assumptions!$C$10</f>
        <v>37.684920574418086</v>
      </c>
      <c r="AQ291" s="11">
        <f>'Final Prices IND without CO2 '!AQ291+AQ$304*Assumptions!$C$10</f>
        <v>37.277236179269245</v>
      </c>
      <c r="AR291" s="11">
        <f>'Final Prices IND without CO2 '!AR291+AR$304*Assumptions!$C$10</f>
        <v>36.870195561735052</v>
      </c>
      <c r="AS291" s="11">
        <f>'Final Prices IND without CO2 '!AS291+AS$304*Assumptions!$C$10</f>
        <v>36.467152830290495</v>
      </c>
      <c r="AT291" s="11">
        <f>'Final Prices IND without CO2 '!AT291+AT$304*Assumptions!$C$10</f>
        <v>36.070504210343444</v>
      </c>
      <c r="AU291" s="11">
        <f>'Final Prices IND without CO2 '!AU291+AU$304*Assumptions!$C$10</f>
        <v>35.674385615533453</v>
      </c>
      <c r="AV291" s="11">
        <f>'Final Prices IND without CO2 '!AV291+AV$304*Assumptions!$C$10</f>
        <v>35.281085377104951</v>
      </c>
      <c r="AW291" s="11">
        <f>'Final Prices IND without CO2 '!AW291+AW$304*Assumptions!$C$10</f>
        <v>34.888291958867967</v>
      </c>
      <c r="AX291" s="11">
        <f>'Final Prices IND without CO2 '!AX291+AX$304*Assumptions!$C$10</f>
        <v>34.498313263797698</v>
      </c>
      <c r="AY291" s="11">
        <f>'Final Prices IND without CO2 '!AY291+AY$304*Assumptions!$C$10</f>
        <v>34.103373420202502</v>
      </c>
      <c r="AZ291" s="11">
        <f>'Final Prices IND without CO2 '!AZ291+AZ$304*Assumptions!$C$10</f>
        <v>33.711650975910629</v>
      </c>
      <c r="BA291" s="11">
        <f>'Final Prices IND without CO2 '!BA291+BA$304*Assumptions!$C$10</f>
        <v>33.319406796860562</v>
      </c>
      <c r="BB291" s="11">
        <f>'Final Prices IND without CO2 '!BB291+BB$304*Assumptions!$C$10</f>
        <v>32.926877499557236</v>
      </c>
      <c r="BC291" s="11">
        <f>'Final Prices IND without CO2 '!BC291+BC$304*Assumptions!$C$10</f>
        <v>32.533872945718826</v>
      </c>
      <c r="BD291" s="11">
        <f>'Final Prices IND without CO2 '!BD291+BD$304*Assumptions!$C$10</f>
        <v>32.141904000053728</v>
      </c>
      <c r="BE291" s="11">
        <f>'Final Prices IND without CO2 '!BE291+BE$304*Assumptions!$C$10</f>
        <v>31.74923410276358</v>
      </c>
      <c r="BF291" s="11">
        <f>'Final Prices IND without CO2 '!BF291+BF$304*Assumptions!$C$10</f>
        <v>31.356663402681534</v>
      </c>
      <c r="BG291" s="11">
        <f>'Final Prices IND without CO2 '!BG291+BG$304*Assumptions!$C$10</f>
        <v>30.964190279143054</v>
      </c>
      <c r="BH291" s="11">
        <f>'Final Prices IND without CO2 '!BH291+BH$304*Assumptions!$C$10</f>
        <v>30.571791166914977</v>
      </c>
    </row>
    <row r="292" spans="1:60" x14ac:dyDescent="0.3">
      <c r="A292" s="9" t="s">
        <v>148</v>
      </c>
      <c r="B292" s="9" t="s">
        <v>119</v>
      </c>
      <c r="C292" s="9" t="s">
        <v>35</v>
      </c>
      <c r="D292" s="36" t="s">
        <v>83</v>
      </c>
      <c r="E292" s="36" t="s">
        <v>79</v>
      </c>
      <c r="F292" s="36" t="s">
        <v>90</v>
      </c>
      <c r="G292" s="36" t="s">
        <v>90</v>
      </c>
      <c r="H292" s="36" t="s">
        <v>80</v>
      </c>
      <c r="I292" s="9" t="s">
        <v>145</v>
      </c>
      <c r="J292" s="11">
        <f>'Final Prices IND without CO2 '!J292+J$304*Assumptions!$C$10</f>
        <v>28.174833522820311</v>
      </c>
      <c r="K292" s="11">
        <f>'Final Prices IND without CO2 '!K292+K$304*Assumptions!$C$10</f>
        <v>25.738537678391051</v>
      </c>
      <c r="L292" s="11">
        <f>'Final Prices IND without CO2 '!L292+L$304*Assumptions!$C$10</f>
        <v>26.820660709629774</v>
      </c>
      <c r="M292" s="11">
        <f>'Final Prices IND without CO2 '!M292+M$304*Assumptions!$C$10</f>
        <v>26.851942976257195</v>
      </c>
      <c r="N292" s="11">
        <f>'Final Prices IND without CO2 '!N292+N$304*Assumptions!$C$10</f>
        <v>25.641188805558617</v>
      </c>
      <c r="O292" s="11">
        <f>'Final Prices IND without CO2 '!O292+O$304*Assumptions!$C$10</f>
        <v>26.51588405595859</v>
      </c>
      <c r="P292" s="11">
        <f>'Final Prices IND without CO2 '!P292+P$304*Assumptions!$C$10</f>
        <v>37.344114928214594</v>
      </c>
      <c r="Q292" s="11">
        <f>'Final Prices IND without CO2 '!Q292+Q$304*Assumptions!$C$10</f>
        <v>29.707251683819312</v>
      </c>
      <c r="R292" s="11">
        <f>'Final Prices IND without CO2 '!R292+R$304*Assumptions!$C$10</f>
        <v>42.870689098292978</v>
      </c>
      <c r="S292" s="11">
        <f>'Final Prices IND without CO2 '!S292+S$304*Assumptions!$C$10</f>
        <v>27.212076214169965</v>
      </c>
      <c r="T292" s="11">
        <f>'Final Prices IND without CO2 '!T292+T$304*Assumptions!$C$10</f>
        <v>37.360200993288956</v>
      </c>
      <c r="U292" s="11">
        <f>'Final Prices IND without CO2 '!U292+U$304*Assumptions!$C$10</f>
        <v>45.944918379166438</v>
      </c>
      <c r="V292" s="11">
        <f>'Final Prices IND without CO2 '!V292+V$304*Assumptions!$C$10</f>
        <v>53.16008102859189</v>
      </c>
      <c r="W292" s="11">
        <f>'Final Prices IND without CO2 '!W292+W$304*Assumptions!$C$10</f>
        <v>47.319818486920354</v>
      </c>
      <c r="X292" s="11">
        <f>'Final Prices IND without CO2 '!X292+X$304*Assumptions!$C$10</f>
        <v>44.569185915779308</v>
      </c>
      <c r="Y292" s="11">
        <f>'Final Prices IND without CO2 '!Y292+Y$304*Assumptions!$C$10</f>
        <v>33.875555099101263</v>
      </c>
      <c r="Z292" s="11">
        <f>'Final Prices IND without CO2 '!Z292+Z$304*Assumptions!$C$10</f>
        <v>23.646162144583851</v>
      </c>
      <c r="AA292" s="11">
        <f>'Final Prices IND without CO2 '!AA292+AA$304*Assumptions!$C$10</f>
        <v>31.940299889177705</v>
      </c>
      <c r="AB292" s="11">
        <f>'Final Prices IND without CO2 '!AB292+AB$304*Assumptions!$C$10</f>
        <v>39.852348150549957</v>
      </c>
      <c r="AC292" s="11">
        <f>'Final Prices IND without CO2 '!AC292+AC$304*Assumptions!$C$10</f>
        <v>38.801882625199184</v>
      </c>
      <c r="AD292" s="11">
        <f>'Final Prices IND without CO2 '!AD292+AD$304*Assumptions!$C$10</f>
        <v>34.837590779255244</v>
      </c>
      <c r="AE292" s="11">
        <f>'Final Prices IND without CO2 '!AE292+AE$304*Assumptions!$C$10</f>
        <v>32.972975427241032</v>
      </c>
      <c r="AF292" s="11">
        <f>'Final Prices IND without CO2 '!AF292+AF$304*Assumptions!$C$10</f>
        <v>32.687216285197515</v>
      </c>
      <c r="AG292" s="11">
        <f>'Final Prices IND without CO2 '!AG292+AG$304*Assumptions!$C$10</f>
        <v>32.407068953613305</v>
      </c>
      <c r="AH292" s="11">
        <f>'Final Prices IND without CO2 '!AH292+AH$304*Assumptions!$C$10</f>
        <v>32.131521825310351</v>
      </c>
      <c r="AI292" s="11">
        <f>'Final Prices IND without CO2 '!AI292+AI$304*Assumptions!$C$10</f>
        <v>31.821369883019234</v>
      </c>
      <c r="AJ292" s="11">
        <f>'Final Prices IND without CO2 '!AJ292+AJ$304*Assumptions!$C$10</f>
        <v>31.482420111922337</v>
      </c>
      <c r="AK292" s="11">
        <f>'Final Prices IND without CO2 '!AK292+AK$304*Assumptions!$C$10</f>
        <v>31.085227262863452</v>
      </c>
      <c r="AL292" s="11">
        <f>'Final Prices IND without CO2 '!AL292+AL$304*Assumptions!$C$10</f>
        <v>30.70424694054536</v>
      </c>
      <c r="AM292" s="11">
        <f>'Final Prices IND without CO2 '!AM292+AM$304*Assumptions!$C$10</f>
        <v>30.354096390630637</v>
      </c>
      <c r="AN292" s="11">
        <f>'Final Prices IND without CO2 '!AN292+AN$304*Assumptions!$C$10</f>
        <v>30.021829807428162</v>
      </c>
      <c r="AO292" s="11">
        <f>'Final Prices IND without CO2 '!AO292+AO$304*Assumptions!$C$10</f>
        <v>29.696519240188145</v>
      </c>
      <c r="AP292" s="11">
        <f>'Final Prices IND without CO2 '!AP292+AP$304*Assumptions!$C$10</f>
        <v>29.378125515560786</v>
      </c>
      <c r="AQ292" s="11">
        <f>'Final Prices IND without CO2 '!AQ292+AQ$304*Assumptions!$C$10</f>
        <v>29.060305996536812</v>
      </c>
      <c r="AR292" s="11">
        <f>'Final Prices IND without CO2 '!AR292+AR$304*Assumptions!$C$10</f>
        <v>28.742988348799258</v>
      </c>
      <c r="AS292" s="11">
        <f>'Final Prices IND without CO2 '!AS292+AS$304*Assumptions!$C$10</f>
        <v>28.428787342878856</v>
      </c>
      <c r="AT292" s="11">
        <f>'Final Prices IND without CO2 '!AT292+AT$304*Assumptions!$C$10</f>
        <v>28.119571010065652</v>
      </c>
      <c r="AU292" s="11">
        <f>'Final Prices IND without CO2 '!AU292+AU$304*Assumptions!$C$10</f>
        <v>27.810767870242262</v>
      </c>
      <c r="AV292" s="11">
        <f>'Final Prices IND without CO2 '!AV292+AV$304*Assumptions!$C$10</f>
        <v>27.504161843382381</v>
      </c>
      <c r="AW292" s="11">
        <f>'Final Prices IND without CO2 '!AW292+AW$304*Assumptions!$C$10</f>
        <v>27.197950919576279</v>
      </c>
      <c r="AX292" s="11">
        <f>'Final Prices IND without CO2 '!AX292+AX$304*Assumptions!$C$10</f>
        <v>26.893934276379579</v>
      </c>
      <c r="AY292" s="11">
        <f>'Final Prices IND without CO2 '!AY292+AY$304*Assumptions!$C$10</f>
        <v>26.586050058517799</v>
      </c>
      <c r="AZ292" s="11">
        <f>'Final Prices IND without CO2 '!AZ292+AZ$304*Assumptions!$C$10</f>
        <v>26.280674036484129</v>
      </c>
      <c r="BA292" s="11">
        <f>'Final Prices IND without CO2 '!BA292+BA$304*Assumptions!$C$10</f>
        <v>25.974891284411569</v>
      </c>
      <c r="BB292" s="11">
        <f>'Final Prices IND without CO2 '!BB292+BB$304*Assumptions!$C$10</f>
        <v>25.668886262006367</v>
      </c>
      <c r="BC292" s="11">
        <f>'Final Prices IND without CO2 '!BC292+BC$304*Assumptions!$C$10</f>
        <v>25.362510742704103</v>
      </c>
      <c r="BD292" s="11">
        <f>'Final Prices IND without CO2 '!BD292+BD$304*Assumptions!$C$10</f>
        <v>25.05694255499327</v>
      </c>
      <c r="BE292" s="11">
        <f>'Final Prices IND without CO2 '!BE292+BE$304*Assumptions!$C$10</f>
        <v>24.750827924713121</v>
      </c>
      <c r="BF292" s="11">
        <f>'Final Prices IND without CO2 '!BF292+BF$304*Assumptions!$C$10</f>
        <v>24.444790625842643</v>
      </c>
      <c r="BG292" s="11">
        <f>'Final Prices IND without CO2 '!BG292+BG$304*Assumptions!$C$10</f>
        <v>24.138829394956474</v>
      </c>
      <c r="BH292" s="11">
        <f>'Final Prices IND without CO2 '!BH292+BH$304*Assumptions!$C$10</f>
        <v>23.832925861248214</v>
      </c>
    </row>
    <row r="293" spans="1:60" x14ac:dyDescent="0.3">
      <c r="A293" s="9" t="s">
        <v>148</v>
      </c>
      <c r="B293" s="9" t="s">
        <v>119</v>
      </c>
      <c r="C293" s="9" t="s">
        <v>37</v>
      </c>
      <c r="D293" s="36" t="s">
        <v>83</v>
      </c>
      <c r="E293" s="36" t="s">
        <v>79</v>
      </c>
      <c r="F293" s="36" t="s">
        <v>90</v>
      </c>
      <c r="G293" s="36" t="s">
        <v>90</v>
      </c>
      <c r="H293" s="36" t="s">
        <v>80</v>
      </c>
      <c r="I293" s="9" t="s">
        <v>145</v>
      </c>
      <c r="J293" s="11">
        <f>'Final Prices IND without CO2 '!J293+J$304*Assumptions!$C$10</f>
        <v>32.446783333370057</v>
      </c>
      <c r="K293" s="11">
        <f>'Final Prices IND without CO2 '!K293+K$304*Assumptions!$C$10</f>
        <v>29.64108926117051</v>
      </c>
      <c r="L293" s="11">
        <f>'Final Prices IND without CO2 '!L293+L$304*Assumptions!$C$10</f>
        <v>30.887286918601699</v>
      </c>
      <c r="M293" s="11">
        <f>'Final Prices IND without CO2 '!M293+M$304*Assumptions!$C$10</f>
        <v>30.923312293041427</v>
      </c>
      <c r="N293" s="11">
        <f>'Final Prices IND without CO2 '!N293+N$304*Assumptions!$C$10</f>
        <v>29.528980070463721</v>
      </c>
      <c r="O293" s="11">
        <f>'Final Prices IND without CO2 '!O293+O$304*Assumptions!$C$10</f>
        <v>34.091760875785177</v>
      </c>
      <c r="P293" s="11">
        <f>'Final Prices IND without CO2 '!P293+P$304*Assumptions!$C$10</f>
        <v>44.956702227741374</v>
      </c>
      <c r="Q293" s="11">
        <f>'Final Prices IND without CO2 '!Q293+Q$304*Assumptions!$C$10</f>
        <v>38.062330979877032</v>
      </c>
      <c r="R293" s="11">
        <f>'Final Prices IND without CO2 '!R293+R$304*Assumptions!$C$10</f>
        <v>54.139484333712304</v>
      </c>
      <c r="S293" s="11">
        <f>'Final Prices IND without CO2 '!S293+S$304*Assumptions!$C$10</f>
        <v>39.997960696421877</v>
      </c>
      <c r="T293" s="11">
        <f>'Final Prices IND without CO2 '!T293+T$304*Assumptions!$C$10</f>
        <v>50.558472075788494</v>
      </c>
      <c r="U293" s="11">
        <f>'Final Prices IND without CO2 '!U293+U$304*Assumptions!$C$10</f>
        <v>60.155892651849889</v>
      </c>
      <c r="V293" s="11">
        <f>'Final Prices IND without CO2 '!V293+V$304*Assumptions!$C$10</f>
        <v>65.795551477633865</v>
      </c>
      <c r="W293" s="11">
        <f>'Final Prices IND without CO2 '!W293+W$304*Assumptions!$C$10</f>
        <v>60.581109372158267</v>
      </c>
      <c r="X293" s="11">
        <f>'Final Prices IND without CO2 '!X293+X$304*Assumptions!$C$10</f>
        <v>61.543786036362313</v>
      </c>
      <c r="Y293" s="11">
        <f>'Final Prices IND without CO2 '!Y293+Y$304*Assumptions!$C$10</f>
        <v>47.103681353501024</v>
      </c>
      <c r="Z293" s="11">
        <f>'Final Prices IND without CO2 '!Z293+Z$304*Assumptions!$C$10</f>
        <v>41.205757285946135</v>
      </c>
      <c r="AA293" s="11">
        <f>'Final Prices IND without CO2 '!AA293+AA$304*Assumptions!$C$10</f>
        <v>47.845288134136489</v>
      </c>
      <c r="AB293" s="11">
        <f>'Final Prices IND without CO2 '!AB293+AB$304*Assumptions!$C$10</f>
        <v>60.039953981471641</v>
      </c>
      <c r="AC293" s="11">
        <f>'Final Prices IND without CO2 '!AC293+AC$304*Assumptions!$C$10</f>
        <v>58.444147413239975</v>
      </c>
      <c r="AD293" s="11">
        <f>'Final Prices IND without CO2 '!AD293+AD$304*Assumptions!$C$10</f>
        <v>52.401320337637458</v>
      </c>
      <c r="AE293" s="11">
        <f>'Final Prices IND without CO2 '!AE293+AE$304*Assumptions!$C$10</f>
        <v>49.713805026337347</v>
      </c>
      <c r="AF293" s="11">
        <f>'Final Prices IND without CO2 '!AF293+AF$304*Assumptions!$C$10</f>
        <v>49.42917781092617</v>
      </c>
      <c r="AG293" s="11">
        <f>'Final Prices IND without CO2 '!AG293+AG$304*Assumptions!$C$10</f>
        <v>49.147639623354536</v>
      </c>
      <c r="AH293" s="11">
        <f>'Final Prices IND without CO2 '!AH293+AH$304*Assumptions!$C$10</f>
        <v>48.867980707049007</v>
      </c>
      <c r="AI293" s="11">
        <f>'Final Prices IND without CO2 '!AI293+AI$304*Assumptions!$C$10</f>
        <v>48.530433031253644</v>
      </c>
      <c r="AJ293" s="11">
        <f>'Final Prices IND without CO2 '!AJ293+AJ$304*Assumptions!$C$10</f>
        <v>48.013504337496983</v>
      </c>
      <c r="AK293" s="11">
        <f>'Final Prices IND without CO2 '!AK293+AK$304*Assumptions!$C$10</f>
        <v>47.40774974451098</v>
      </c>
      <c r="AL293" s="11">
        <f>'Final Prices IND without CO2 '!AL293+AL$304*Assumptions!$C$10</f>
        <v>46.82672070376092</v>
      </c>
      <c r="AM293" s="11">
        <f>'Final Prices IND without CO2 '!AM293+AM$304*Assumptions!$C$10</f>
        <v>46.292709821263976</v>
      </c>
      <c r="AN293" s="11">
        <f>'Final Prices IND without CO2 '!AN293+AN$304*Assumptions!$C$10</f>
        <v>45.785973586340411</v>
      </c>
      <c r="AO293" s="11">
        <f>'Final Prices IND without CO2 '!AO293+AO$304*Assumptions!$C$10</f>
        <v>45.289845897437075</v>
      </c>
      <c r="AP293" s="11">
        <f>'Final Prices IND without CO2 '!AP293+AP$304*Assumptions!$C$10</f>
        <v>44.804267011694478</v>
      </c>
      <c r="AQ293" s="11">
        <f>'Final Prices IND without CO2 '!AQ293+AQ$304*Assumptions!$C$10</f>
        <v>44.319563840815313</v>
      </c>
      <c r="AR293" s="11">
        <f>'Final Prices IND without CO2 '!AR293+AR$304*Assumptions!$C$10</f>
        <v>43.83562606850149</v>
      </c>
      <c r="AS293" s="11">
        <f>'Final Prices IND without CO2 '!AS293+AS$304*Assumptions!$C$10</f>
        <v>43.356441453501319</v>
      </c>
      <c r="AT293" s="11">
        <f>'Final Prices IND without CO2 '!AT293+AT$304*Assumptions!$C$10</f>
        <v>42.88485891048299</v>
      </c>
      <c r="AU293" s="11">
        <f>'Final Prices IND without CO2 '!AU293+AU$304*Assumptions!$C$10</f>
        <v>42.413906523702266</v>
      </c>
      <c r="AV293" s="11">
        <f>'Final Prices IND without CO2 '!AV293+AV$304*Assumptions!$C$10</f>
        <v>41.946304930552685</v>
      </c>
      <c r="AW293" s="11">
        <f>'Final Prices IND without CO2 '!AW293+AW$304*Assumptions!$C$10</f>
        <v>41.479305904871502</v>
      </c>
      <c r="AX293" s="11">
        <f>'Final Prices IND without CO2 '!AX293+AX$304*Assumptions!$C$10</f>
        <v>41.015653353228295</v>
      </c>
      <c r="AY293" s="11">
        <f>'Final Prices IND without CO2 '!AY293+AY$304*Assumptions!$C$10</f>
        <v>40.546102404565545</v>
      </c>
      <c r="AZ293" s="11">
        <f>'Final Prices IND without CO2 '!AZ293+AZ$304*Assumptions!$C$10</f>
        <v>40.080376678704738</v>
      </c>
      <c r="BA293" s="11">
        <f>'Final Prices IND without CO2 '!BA293+BA$304*Assumptions!$C$10</f>
        <v>39.614030653183931</v>
      </c>
      <c r="BB293" s="11">
        <f>'Final Prices IND without CO2 '!BB293+BB$304*Assumptions!$C$10</f>
        <v>39.147345645541236</v>
      </c>
      <c r="BC293" s="11">
        <f>'Final Prices IND without CO2 '!BC293+BC$304*Assumptions!$C$10</f>
        <v>38.680095597018067</v>
      </c>
      <c r="BD293" s="11">
        <f>'Final Prices IND without CO2 '!BD293+BD$304*Assumptions!$C$10</f>
        <v>38.214076801325064</v>
      </c>
      <c r="BE293" s="11">
        <f>'Final Prices IND without CO2 '!BE293+BE$304*Assumptions!$C$10</f>
        <v>37.747224631877089</v>
      </c>
      <c r="BF293" s="11">
        <f>'Final Prices IND without CO2 '!BF293+BF$304*Assumptions!$C$10</f>
        <v>37.280490399740074</v>
      </c>
      <c r="BG293" s="11">
        <f>'Final Prices IND without CO2 '!BG293+BG$304*Assumptions!$C$10</f>
        <v>36.813872178077418</v>
      </c>
      <c r="BH293" s="11">
        <f>'Final Prices IND without CO2 '!BH293+BH$304*Assumptions!$C$10</f>
        <v>36.34734194976761</v>
      </c>
    </row>
    <row r="294" spans="1:60" x14ac:dyDescent="0.3">
      <c r="A294" s="9" t="s">
        <v>148</v>
      </c>
      <c r="B294" s="9" t="s">
        <v>119</v>
      </c>
      <c r="C294" s="9" t="s">
        <v>39</v>
      </c>
      <c r="D294" s="36" t="s">
        <v>83</v>
      </c>
      <c r="E294" s="36" t="s">
        <v>79</v>
      </c>
      <c r="F294" s="36" t="s">
        <v>90</v>
      </c>
      <c r="G294" s="36" t="s">
        <v>90</v>
      </c>
      <c r="H294" s="36" t="s">
        <v>80</v>
      </c>
      <c r="I294" s="9" t="s">
        <v>145</v>
      </c>
      <c r="J294" s="11">
        <f>'Final Prices IND without CO2 '!J294+J$304*Assumptions!$C$10</f>
        <v>31.559552008433059</v>
      </c>
      <c r="K294" s="11">
        <f>'Final Prices IND without CO2 '!K294+K$304*Assumptions!$C$10</f>
        <v>27.428462980497059</v>
      </c>
      <c r="L294" s="11">
        <f>'Final Prices IND without CO2 '!L294+L$304*Assumptions!$C$10</f>
        <v>28.148576730876393</v>
      </c>
      <c r="M294" s="11">
        <f>'Final Prices IND without CO2 '!M294+M$304*Assumptions!$C$10</f>
        <v>27.864260938416589</v>
      </c>
      <c r="N294" s="11">
        <f>'Final Prices IND without CO2 '!N294+N$304*Assumptions!$C$10</f>
        <v>24.904772905596229</v>
      </c>
      <c r="O294" s="11">
        <f>'Final Prices IND without CO2 '!O294+O$304*Assumptions!$C$10</f>
        <v>32.857525305955697</v>
      </c>
      <c r="P294" s="11">
        <f>'Final Prices IND without CO2 '!P294+P$304*Assumptions!$C$10</f>
        <v>41.352219909322891</v>
      </c>
      <c r="Q294" s="11">
        <f>'Final Prices IND without CO2 '!Q294+Q$304*Assumptions!$C$10</f>
        <v>34.910701714645427</v>
      </c>
      <c r="R294" s="11">
        <f>'Final Prices IND without CO2 '!R294+R$304*Assumptions!$C$10</f>
        <v>49.435412395216105</v>
      </c>
      <c r="S294" s="11">
        <f>'Final Prices IND without CO2 '!S294+S$304*Assumptions!$C$10</f>
        <v>36.195567480406737</v>
      </c>
      <c r="T294" s="11">
        <f>'Final Prices IND without CO2 '!T294+T$304*Assumptions!$C$10</f>
        <v>45.108738764741453</v>
      </c>
      <c r="U294" s="11">
        <f>'Final Prices IND without CO2 '!U294+U$304*Assumptions!$C$10</f>
        <v>53.045975393226193</v>
      </c>
      <c r="V294" s="11">
        <f>'Final Prices IND without CO2 '!V294+V$304*Assumptions!$C$10</f>
        <v>57.329115016943021</v>
      </c>
      <c r="W294" s="11">
        <f>'Final Prices IND without CO2 '!W294+W$304*Assumptions!$C$10</f>
        <v>51.944437145359494</v>
      </c>
      <c r="X294" s="11">
        <f>'Final Prices IND without CO2 '!X294+X$304*Assumptions!$C$10</f>
        <v>49.693051338812737</v>
      </c>
      <c r="Y294" s="11">
        <f>'Final Prices IND without CO2 '!Y294+Y$304*Assumptions!$C$10</f>
        <v>33.659932467559109</v>
      </c>
      <c r="Z294" s="11">
        <f>'Final Prices IND without CO2 '!Z294+Z$304*Assumptions!$C$10</f>
        <v>26.944747145987094</v>
      </c>
      <c r="AA294" s="11">
        <f>'Final Prices IND without CO2 '!AA294+AA$304*Assumptions!$C$10</f>
        <v>34.208181045433143</v>
      </c>
      <c r="AB294" s="11">
        <f>'Final Prices IND without CO2 '!AB294+AB$304*Assumptions!$C$10</f>
        <v>42.730884754836424</v>
      </c>
      <c r="AC294" s="11">
        <f>'Final Prices IND without CO2 '!AC294+AC$304*Assumptions!$C$10</f>
        <v>41.602659431374867</v>
      </c>
      <c r="AD294" s="11">
        <f>'Final Prices IND without CO2 '!AD294+AD$304*Assumptions!$C$10</f>
        <v>37.341990699930882</v>
      </c>
      <c r="AE294" s="11">
        <f>'Final Prices IND without CO2 '!AE294+AE$304*Assumptions!$C$10</f>
        <v>35.360038617929497</v>
      </c>
      <c r="AF294" s="11">
        <f>'Final Prices IND without CO2 '!AF294+AF$304*Assumptions!$C$10</f>
        <v>35.074440876513272</v>
      </c>
      <c r="AG294" s="11">
        <f>'Final Prices IND without CO2 '!AG294+AG$304*Assumptions!$C$10</f>
        <v>34.794095223746019</v>
      </c>
      <c r="AH294" s="11">
        <f>'Final Prices IND without CO2 '!AH294+AH$304*Assumptions!$C$10</f>
        <v>34.517961798465919</v>
      </c>
      <c r="AI294" s="11">
        <f>'Final Prices IND without CO2 '!AI294+AI$304*Assumptions!$C$10</f>
        <v>34.203903517684061</v>
      </c>
      <c r="AJ294" s="11">
        <f>'Final Prices IND without CO2 '!AJ294+AJ$304*Assumptions!$C$10</f>
        <v>33.839575856412452</v>
      </c>
      <c r="AK294" s="11">
        <f>'Final Prices IND without CO2 '!AK294+AK$304*Assumptions!$C$10</f>
        <v>33.412644334071743</v>
      </c>
      <c r="AL294" s="11">
        <f>'Final Prices IND without CO2 '!AL294+AL$304*Assumptions!$C$10</f>
        <v>33.003139204826574</v>
      </c>
      <c r="AM294" s="11">
        <f>'Final Prices IND without CO2 '!AM294+AM$304*Assumptions!$C$10</f>
        <v>32.6267721386074</v>
      </c>
      <c r="AN294" s="11">
        <f>'Final Prices IND without CO2 '!AN294+AN$304*Assumptions!$C$10</f>
        <v>32.269628049720374</v>
      </c>
      <c r="AO294" s="11">
        <f>'Final Prices IND without CO2 '!AO294+AO$304*Assumptions!$C$10</f>
        <v>31.919960788503623</v>
      </c>
      <c r="AP294" s="11">
        <f>'Final Prices IND without CO2 '!AP294+AP$304*Assumptions!$C$10</f>
        <v>31.57772824861534</v>
      </c>
      <c r="AQ294" s="11">
        <f>'Final Prices IND without CO2 '!AQ294+AQ$304*Assumptions!$C$10</f>
        <v>31.236112906325076</v>
      </c>
      <c r="AR294" s="11">
        <f>'Final Prices IND without CO2 '!AR294+AR$304*Assumptions!$C$10</f>
        <v>30.895037011491723</v>
      </c>
      <c r="AS294" s="11">
        <f>'Final Prices IND without CO2 '!AS294+AS$304*Assumptions!$C$10</f>
        <v>30.557311108076245</v>
      </c>
      <c r="AT294" s="11">
        <f>'Final Prices IND without CO2 '!AT294+AT$304*Assumptions!$C$10</f>
        <v>30.224943090843936</v>
      </c>
      <c r="AU294" s="11">
        <f>'Final Prices IND without CO2 '!AU294+AU$304*Assumptions!$C$10</f>
        <v>29.893019203239287</v>
      </c>
      <c r="AV294" s="11">
        <f>'Final Prices IND without CO2 '!AV294+AV$304*Assumptions!$C$10</f>
        <v>29.563456931118125</v>
      </c>
      <c r="AW294" s="11">
        <f>'Final Prices IND without CO2 '!AW294+AW$304*Assumptions!$C$10</f>
        <v>29.234319344256605</v>
      </c>
      <c r="AX294" s="11">
        <f>'Final Prices IND without CO2 '!AX294+AX$304*Assumptions!$C$10</f>
        <v>28.90754032846008</v>
      </c>
      <c r="AY294" s="11">
        <f>'Final Prices IND without CO2 '!AY294+AY$304*Assumptions!$C$10</f>
        <v>28.576604164458558</v>
      </c>
      <c r="AZ294" s="11">
        <f>'Final Prices IND without CO2 '!AZ294+AZ$304*Assumptions!$C$10</f>
        <v>28.248363990240591</v>
      </c>
      <c r="BA294" s="11">
        <f>'Final Prices IND without CO2 '!BA294+BA$304*Assumptions!$C$10</f>
        <v>27.919686633240872</v>
      </c>
      <c r="BB294" s="11">
        <f>'Final Prices IND without CO2 '!BB294+BB$304*Assumptions!$C$10</f>
        <v>27.59077036405597</v>
      </c>
      <c r="BC294" s="11">
        <f>'Final Prices IND without CO2 '!BC294+BC$304*Assumptions!$C$10</f>
        <v>27.261455858083423</v>
      </c>
      <c r="BD294" s="11">
        <f>'Final Prices IND without CO2 '!BD294+BD$304*Assumptions!$C$10</f>
        <v>26.933009130335449</v>
      </c>
      <c r="BE294" s="11">
        <f>'Final Prices IND without CO2 '!BE294+BE$304*Assumptions!$C$10</f>
        <v>26.603975046700953</v>
      </c>
      <c r="BF294" s="11">
        <f>'Final Prices IND without CO2 '!BF294+BF$304*Assumptions!$C$10</f>
        <v>26.275024084443203</v>
      </c>
      <c r="BG294" s="11">
        <f>'Final Prices IND without CO2 '!BG294+BG$304*Assumptions!$C$10</f>
        <v>25.946154885541432</v>
      </c>
      <c r="BH294" s="11">
        <f>'Final Prices IND without CO2 '!BH294+BH$304*Assumptions!$C$10</f>
        <v>25.617347703728001</v>
      </c>
    </row>
    <row r="295" spans="1:60" x14ac:dyDescent="0.3">
      <c r="A295" s="9" t="s">
        <v>148</v>
      </c>
      <c r="B295" s="9" t="s">
        <v>119</v>
      </c>
      <c r="C295" s="9" t="s">
        <v>41</v>
      </c>
      <c r="D295" s="36" t="s">
        <v>83</v>
      </c>
      <c r="E295" s="36" t="s">
        <v>79</v>
      </c>
      <c r="F295" s="36" t="s">
        <v>90</v>
      </c>
      <c r="G295" s="36" t="s">
        <v>90</v>
      </c>
      <c r="H295" s="36" t="s">
        <v>80</v>
      </c>
      <c r="I295" s="9" t="s">
        <v>145</v>
      </c>
      <c r="J295" s="11">
        <f>'Final Prices IND without CO2 '!J295+J$304*Assumptions!$C$10</f>
        <v>47.028129432706024</v>
      </c>
      <c r="K295" s="11">
        <f>'Final Prices IND without CO2 '!K295+K$304*Assumptions!$C$10</f>
        <v>54.172148126682025</v>
      </c>
      <c r="L295" s="11">
        <f>'Final Prices IND without CO2 '!L295+L$304*Assumptions!$C$10</f>
        <v>52.065292284675543</v>
      </c>
      <c r="M295" s="11">
        <f>'Final Prices IND without CO2 '!M295+M$304*Assumptions!$C$10</f>
        <v>55.360926789618269</v>
      </c>
      <c r="N295" s="11">
        <f>'Final Prices IND without CO2 '!N295+N$304*Assumptions!$C$10</f>
        <v>60.967903176128075</v>
      </c>
      <c r="O295" s="11">
        <f>'Final Prices IND without CO2 '!O295+O$304*Assumptions!$C$10</f>
        <v>69.38370841714179</v>
      </c>
      <c r="P295" s="11">
        <f>'Final Prices IND without CO2 '!P295+P$304*Assumptions!$C$10</f>
        <v>78.595434946692166</v>
      </c>
      <c r="Q295" s="11">
        <f>'Final Prices IND without CO2 '!Q295+Q$304*Assumptions!$C$10</f>
        <v>73.606121342262952</v>
      </c>
      <c r="R295" s="11">
        <f>'Final Prices IND without CO2 '!R295+R$304*Assumptions!$C$10</f>
        <v>89.061998199555148</v>
      </c>
      <c r="S295" s="11">
        <f>'Final Prices IND without CO2 '!S295+S$304*Assumptions!$C$10</f>
        <v>80.374112684651209</v>
      </c>
      <c r="T295" s="11">
        <f>'Final Prices IND without CO2 '!T295+T$304*Assumptions!$C$10</f>
        <v>87.832111371912404</v>
      </c>
      <c r="U295" s="11">
        <f>'Final Prices IND without CO2 '!U295+U$304*Assumptions!$C$10</f>
        <v>94.781360690059074</v>
      </c>
      <c r="V295" s="11">
        <f>'Final Prices IND without CO2 '!V295+V$304*Assumptions!$C$10</f>
        <v>96.187617426667728</v>
      </c>
      <c r="W295" s="11">
        <f>'Final Prices IND without CO2 '!W295+W$304*Assumptions!$C$10</f>
        <v>91.282635997434184</v>
      </c>
      <c r="X295" s="11">
        <f>'Final Prices IND without CO2 '!X295+X$304*Assumptions!$C$10</f>
        <v>89.361434383812096</v>
      </c>
      <c r="Y295" s="11">
        <f>'Final Prices IND without CO2 '!Y295+Y$304*Assumptions!$C$10</f>
        <v>76.260268496808095</v>
      </c>
      <c r="Z295" s="11">
        <f>'Final Prices IND without CO2 '!Z295+Z$304*Assumptions!$C$10</f>
        <v>69.933874558981913</v>
      </c>
      <c r="AA295" s="11">
        <f>'Final Prices IND without CO2 '!AA295+AA$304*Assumptions!$C$10</f>
        <v>76.140102676229716</v>
      </c>
      <c r="AB295" s="11">
        <f>'Final Prices IND without CO2 '!AB295+AB$304*Assumptions!$C$10</f>
        <v>95.953502249315022</v>
      </c>
      <c r="AC295" s="11">
        <f>'Final Prices IND without CO2 '!AC295+AC$304*Assumptions!$C$10</f>
        <v>93.387539436208598</v>
      </c>
      <c r="AD295" s="11">
        <f>'Final Prices IND without CO2 '!AD295+AD$304*Assumptions!$C$10</f>
        <v>83.647019037189921</v>
      </c>
      <c r="AE295" s="11">
        <f>'Final Prices IND without CO2 '!AE295+AE$304*Assumptions!$C$10</f>
        <v>79.495572952972026</v>
      </c>
      <c r="AF295" s="11">
        <f>'Final Prices IND without CO2 '!AF295+AF$304*Assumptions!$C$10</f>
        <v>79.21295942368522</v>
      </c>
      <c r="AG295" s="11">
        <f>'Final Prices IND without CO2 '!AG295+AG$304*Assumptions!$C$10</f>
        <v>78.928946917263886</v>
      </c>
      <c r="AH295" s="11">
        <f>'Final Prices IND without CO2 '!AH295+AH$304*Assumptions!$C$10</f>
        <v>78.641973171347814</v>
      </c>
      <c r="AI295" s="11">
        <f>'Final Prices IND without CO2 '!AI295+AI$304*Assumptions!$C$10</f>
        <v>78.255688760459776</v>
      </c>
      <c r="AJ295" s="11">
        <f>'Final Prices IND without CO2 '!AJ295+AJ$304*Assumptions!$C$10</f>
        <v>77.422137348628766</v>
      </c>
      <c r="AK295" s="11">
        <f>'Final Prices IND without CO2 '!AK295+AK$304*Assumptions!$C$10</f>
        <v>76.445353505315381</v>
      </c>
      <c r="AL295" s="11">
        <f>'Final Prices IND without CO2 '!AL295+AL$304*Assumptions!$C$10</f>
        <v>75.508439801198151</v>
      </c>
      <c r="AM295" s="11">
        <f>'Final Prices IND without CO2 '!AM295+AM$304*Assumptions!$C$10</f>
        <v>74.647343231372218</v>
      </c>
      <c r="AN295" s="11">
        <f>'Final Prices IND without CO2 '!AN295+AN$304*Assumptions!$C$10</f>
        <v>73.830227236172092</v>
      </c>
      <c r="AO295" s="11">
        <f>'Final Prices IND without CO2 '!AO295+AO$304*Assumptions!$C$10</f>
        <v>73.030217601325802</v>
      </c>
      <c r="AP295" s="11">
        <f>'Final Prices IND without CO2 '!AP295+AP$304*Assumptions!$C$10</f>
        <v>72.247217991022467</v>
      </c>
      <c r="AQ295" s="11">
        <f>'Final Prices IND without CO2 '!AQ295+AQ$304*Assumptions!$C$10</f>
        <v>71.46563047753169</v>
      </c>
      <c r="AR295" s="11">
        <f>'Final Prices IND without CO2 '!AR295+AR$304*Assumptions!$C$10</f>
        <v>70.685277174991995</v>
      </c>
      <c r="AS295" s="11">
        <f>'Final Prices IND without CO2 '!AS295+AS$304*Assumptions!$C$10</f>
        <v>69.912588374418036</v>
      </c>
      <c r="AT295" s="11">
        <f>'Final Prices IND without CO2 '!AT295+AT$304*Assumptions!$C$10</f>
        <v>69.152157972168339</v>
      </c>
      <c r="AU295" s="11">
        <f>'Final Prices IND without CO2 '!AU295+AU$304*Assumptions!$C$10</f>
        <v>68.392743701597681</v>
      </c>
      <c r="AV295" s="11">
        <f>'Final Prices IND without CO2 '!AV295+AV$304*Assumptions!$C$10</f>
        <v>67.638732610993074</v>
      </c>
      <c r="AW295" s="11">
        <f>'Final Prices IND without CO2 '!AW295+AW$304*Assumptions!$C$10</f>
        <v>66.885693164969396</v>
      </c>
      <c r="AX295" s="11">
        <f>'Final Prices IND without CO2 '!AX295+AX$304*Assumptions!$C$10</f>
        <v>66.138049933535271</v>
      </c>
      <c r="AY295" s="11">
        <f>'Final Prices IND without CO2 '!AY295+AY$304*Assumptions!$C$10</f>
        <v>65.380895492484342</v>
      </c>
      <c r="AZ295" s="11">
        <f>'Final Prices IND without CO2 '!AZ295+AZ$304*Assumptions!$C$10</f>
        <v>64.629909252010521</v>
      </c>
      <c r="BA295" s="11">
        <f>'Final Prices IND without CO2 '!BA295+BA$304*Assumptions!$C$10</f>
        <v>63.877922773663386</v>
      </c>
      <c r="BB295" s="11">
        <f>'Final Prices IND without CO2 '!BB295+BB$304*Assumptions!$C$10</f>
        <v>63.125389684091715</v>
      </c>
      <c r="BC295" s="11">
        <f>'Final Prices IND without CO2 '!BC295+BC$304*Assumptions!$C$10</f>
        <v>62.371945461844689</v>
      </c>
      <c r="BD295" s="11">
        <f>'Final Prices IND without CO2 '!BD295+BD$304*Assumptions!$C$10</f>
        <v>61.620486644059611</v>
      </c>
      <c r="BE295" s="11">
        <f>'Final Prices IND without CO2 '!BE295+BE$304*Assumptions!$C$10</f>
        <v>60.867684004817875</v>
      </c>
      <c r="BF295" s="11">
        <f>'Final Prices IND without CO2 '!BF295+BF$304*Assumptions!$C$10</f>
        <v>60.115071540378722</v>
      </c>
      <c r="BG295" s="11">
        <f>'Final Prices IND without CO2 '!BG295+BG$304*Assumptions!$C$10</f>
        <v>59.362646143702705</v>
      </c>
      <c r="BH295" s="11">
        <f>'Final Prices IND without CO2 '!BH295+BH$304*Assumptions!$C$10</f>
        <v>58.610362636971331</v>
      </c>
    </row>
    <row r="296" spans="1:60" x14ac:dyDescent="0.3">
      <c r="A296" s="9" t="s">
        <v>148</v>
      </c>
      <c r="B296" s="9" t="s">
        <v>119</v>
      </c>
      <c r="C296" s="9" t="s">
        <v>43</v>
      </c>
      <c r="D296" s="36" t="s">
        <v>83</v>
      </c>
      <c r="E296" s="36" t="s">
        <v>79</v>
      </c>
      <c r="F296" s="36" t="s">
        <v>90</v>
      </c>
      <c r="G296" s="36" t="s">
        <v>90</v>
      </c>
      <c r="H296" s="36" t="s">
        <v>80</v>
      </c>
      <c r="I296" s="9" t="s">
        <v>145</v>
      </c>
      <c r="J296" s="11">
        <f>'Final Prices IND without CO2 '!J296+J$304*Assumptions!$C$10</f>
        <v>42.063818453282472</v>
      </c>
      <c r="K296" s="11">
        <f>'Final Prices IND without CO2 '!K296+K$304*Assumptions!$C$10</f>
        <v>47.656672730620706</v>
      </c>
      <c r="L296" s="11">
        <f>'Final Prices IND without CO2 '!L296+L$304*Assumptions!$C$10</f>
        <v>47.050595230681381</v>
      </c>
      <c r="M296" s="11">
        <f>'Final Prices IND without CO2 '!M296+M$304*Assumptions!$C$10</f>
        <v>45.914041230614593</v>
      </c>
      <c r="N296" s="11">
        <f>'Final Prices IND without CO2 '!N296+N$304*Assumptions!$C$10</f>
        <v>50.564233341155109</v>
      </c>
      <c r="O296" s="11">
        <f>'Final Prices IND without CO2 '!O296+O$304*Assumptions!$C$10</f>
        <v>57.543950828420655</v>
      </c>
      <c r="P296" s="11">
        <f>'Final Prices IND without CO2 '!P296+P$304*Assumptions!$C$10</f>
        <v>66.020090190058028</v>
      </c>
      <c r="Q296" s="11">
        <f>'Final Prices IND without CO2 '!Q296+Q$304*Assumptions!$C$10</f>
        <v>61.077260891133186</v>
      </c>
      <c r="R296" s="11">
        <f>'Final Prices IND without CO2 '!R296+R$304*Assumptions!$C$10</f>
        <v>74.933979931496523</v>
      </c>
      <c r="S296" s="11">
        <f>'Final Prices IND without CO2 '!S296+S$304*Assumptions!$C$10</f>
        <v>67.293140176181879</v>
      </c>
      <c r="T296" s="11">
        <f>'Final Prices IND without CO2 '!T296+T$304*Assumptions!$C$10</f>
        <v>73.536180987766372</v>
      </c>
      <c r="U296" s="11">
        <f>'Final Prices IND without CO2 '!U296+U$304*Assumptions!$C$10</f>
        <v>79.234707572311606</v>
      </c>
      <c r="V296" s="11">
        <f>'Final Prices IND without CO2 '!V296+V$304*Assumptions!$C$10</f>
        <v>80.129695214358847</v>
      </c>
      <c r="W296" s="11">
        <f>'Final Prices IND without CO2 '!W296+W$304*Assumptions!$C$10</f>
        <v>75.921673591759927</v>
      </c>
      <c r="X296" s="11">
        <f>'Final Prices IND without CO2 '!X296+X$304*Assumptions!$C$10</f>
        <v>74.400880321730313</v>
      </c>
      <c r="Y296" s="11">
        <f>'Final Prices IND without CO2 '!Y296+Y$304*Assumptions!$C$10</f>
        <v>63.617831203322638</v>
      </c>
      <c r="Z296" s="11">
        <f>'Final Prices IND without CO2 '!Z296+Z$304*Assumptions!$C$10</f>
        <v>58.251263324778954</v>
      </c>
      <c r="AA296" s="11">
        <f>'Final Prices IND without CO2 '!AA296+AA$304*Assumptions!$C$10</f>
        <v>63.429022074243122</v>
      </c>
      <c r="AB296" s="11">
        <f>'Final Prices IND without CO2 '!AB296+AB$304*Assumptions!$C$10</f>
        <v>79.819803756371229</v>
      </c>
      <c r="AC296" s="11">
        <f>'Final Prices IND without CO2 '!AC296+AC$304*Assumptions!$C$10</f>
        <v>77.68967112715869</v>
      </c>
      <c r="AD296" s="11">
        <f>'Final Prices IND without CO2 '!AD296+AD$304*Assumptions!$C$10</f>
        <v>69.610291775926271</v>
      </c>
      <c r="AE296" s="11">
        <f>'Final Prices IND without CO2 '!AE296+AE$304*Assumptions!$C$10</f>
        <v>66.116497715636783</v>
      </c>
      <c r="AF296" s="11">
        <f>'Final Prices IND without CO2 '!AF296+AF$304*Assumptions!$C$10</f>
        <v>65.832979563822917</v>
      </c>
      <c r="AG296" s="11">
        <f>'Final Prices IND without CO2 '!AG296+AG$304*Assumptions!$C$10</f>
        <v>65.550078613241141</v>
      </c>
      <c r="AH296" s="11">
        <f>'Final Prices IND without CO2 '!AH296+AH$304*Assumptions!$C$10</f>
        <v>65.266390960210771</v>
      </c>
      <c r="AI296" s="11">
        <f>'Final Prices IND without CO2 '!AI296+AI$304*Assumptions!$C$10</f>
        <v>64.90200089915561</v>
      </c>
      <c r="AJ296" s="11">
        <f>'Final Prices IND without CO2 '!AJ296+AJ$304*Assumptions!$C$10</f>
        <v>64.210688160911801</v>
      </c>
      <c r="AK296" s="11">
        <f>'Final Prices IND without CO2 '!AK296+AK$304*Assumptions!$C$10</f>
        <v>63.400584424286862</v>
      </c>
      <c r="AL296" s="11">
        <f>'Final Prices IND without CO2 '!AL296+AL$304*Assumptions!$C$10</f>
        <v>62.623547316439286</v>
      </c>
      <c r="AM296" s="11">
        <f>'Final Prices IND without CO2 '!AM296+AM$304*Assumptions!$C$10</f>
        <v>61.909389774229517</v>
      </c>
      <c r="AN296" s="11">
        <f>'Final Prices IND without CO2 '!AN296+AN$304*Assumptions!$C$10</f>
        <v>61.231707884322134</v>
      </c>
      <c r="AO296" s="11">
        <f>'Final Prices IND without CO2 '!AO296+AO$304*Assumptions!$C$10</f>
        <v>60.568213295461497</v>
      </c>
      <c r="AP296" s="11">
        <f>'Final Prices IND without CO2 '!AP296+AP$304*Assumptions!$C$10</f>
        <v>59.918826110748327</v>
      </c>
      <c r="AQ296" s="11">
        <f>'Final Prices IND without CO2 '!AQ296+AQ$304*Assumptions!$C$10</f>
        <v>59.270610060173134</v>
      </c>
      <c r="AR296" s="11">
        <f>'Final Prices IND without CO2 '!AR296+AR$304*Assumptions!$C$10</f>
        <v>58.623417612629552</v>
      </c>
      <c r="AS296" s="11">
        <f>'Final Prices IND without CO2 '!AS296+AS$304*Assumptions!$C$10</f>
        <v>57.982581783005401</v>
      </c>
      <c r="AT296" s="11">
        <f>'Final Prices IND without CO2 '!AT296+AT$304*Assumptions!$C$10</f>
        <v>57.351912557134469</v>
      </c>
      <c r="AU296" s="11">
        <f>'Final Prices IND without CO2 '!AU296+AU$304*Assumptions!$C$10</f>
        <v>56.722086068452256</v>
      </c>
      <c r="AV296" s="11">
        <f>'Final Prices IND without CO2 '!AV296+AV$304*Assumptions!$C$10</f>
        <v>56.096740751638443</v>
      </c>
      <c r="AW296" s="11">
        <f>'Final Prices IND without CO2 '!AW296+AW$304*Assumptions!$C$10</f>
        <v>55.472201276271598</v>
      </c>
      <c r="AX296" s="11">
        <f>'Final Prices IND without CO2 '!AX296+AX$304*Assumptions!$C$10</f>
        <v>54.852137195980703</v>
      </c>
      <c r="AY296" s="11">
        <f>'Final Prices IND without CO2 '!AY296+AY$304*Assumptions!$C$10</f>
        <v>54.224184915549131</v>
      </c>
      <c r="AZ296" s="11">
        <f>'Final Prices IND without CO2 '!AZ296+AZ$304*Assumptions!$C$10</f>
        <v>53.601348283139259</v>
      </c>
      <c r="BA296" s="11">
        <f>'Final Prices IND without CO2 '!BA296+BA$304*Assumptions!$C$10</f>
        <v>52.977682095199498</v>
      </c>
      <c r="BB296" s="11">
        <f>'Final Prices IND without CO2 '!BB296+BB$304*Assumptions!$C$10</f>
        <v>52.353562570732265</v>
      </c>
      <c r="BC296" s="11">
        <f>'Final Prices IND without CO2 '!BC296+BC$304*Assumptions!$C$10</f>
        <v>51.728687390866298</v>
      </c>
      <c r="BD296" s="11">
        <f>'Final Prices IND without CO2 '!BD296+BD$304*Assumptions!$C$10</f>
        <v>51.105458822565197</v>
      </c>
      <c r="BE296" s="11">
        <f>'Final Prices IND without CO2 '!BE296+BE$304*Assumptions!$C$10</f>
        <v>50.481115744856197</v>
      </c>
      <c r="BF296" s="11">
        <f>'Final Prices IND without CO2 '!BF296+BF$304*Assumptions!$C$10</f>
        <v>49.856930390187699</v>
      </c>
      <c r="BG296" s="11">
        <f>'Final Prices IND without CO2 '!BG296+BG$304*Assumptions!$C$10</f>
        <v>49.232900181711784</v>
      </c>
      <c r="BH296" s="11">
        <f>'Final Prices IND without CO2 '!BH296+BH$304*Assumptions!$C$10</f>
        <v>48.608987650831523</v>
      </c>
    </row>
    <row r="297" spans="1:60" x14ac:dyDescent="0.3">
      <c r="A297" s="9" t="s">
        <v>148</v>
      </c>
      <c r="B297" s="9" t="s">
        <v>119</v>
      </c>
      <c r="C297" s="9" t="s">
        <v>45</v>
      </c>
      <c r="D297" s="36" t="s">
        <v>83</v>
      </c>
      <c r="E297" s="36" t="s">
        <v>79</v>
      </c>
      <c r="F297" s="36" t="s">
        <v>90</v>
      </c>
      <c r="G297" s="36" t="s">
        <v>90</v>
      </c>
      <c r="H297" s="36" t="s">
        <v>80</v>
      </c>
      <c r="I297" s="9" t="s">
        <v>145</v>
      </c>
      <c r="J297" s="11">
        <f>'Final Prices IND without CO2 '!J297+J$304*Assumptions!$C$10</f>
        <v>29.412124651298825</v>
      </c>
      <c r="K297" s="11">
        <f>'Final Prices IND without CO2 '!K297+K$304*Assumptions!$C$10</f>
        <v>26.119642012011262</v>
      </c>
      <c r="L297" s="11">
        <f>'Final Prices IND without CO2 '!L297+L$304*Assumptions!$C$10</f>
        <v>24.814323116475634</v>
      </c>
      <c r="M297" s="11">
        <f>'Final Prices IND without CO2 '!M297+M$304*Assumptions!$C$10</f>
        <v>26.52312459178307</v>
      </c>
      <c r="N297" s="11">
        <f>'Final Prices IND without CO2 '!N297+N$304*Assumptions!$C$10</f>
        <v>23.020114837095857</v>
      </c>
      <c r="O297" s="11">
        <f>'Final Prices IND without CO2 '!O297+O$304*Assumptions!$C$10</f>
        <v>33.540604634886947</v>
      </c>
      <c r="P297" s="11">
        <f>'Final Prices IND without CO2 '!P297+P$304*Assumptions!$C$10</f>
        <v>42.606198415408976</v>
      </c>
      <c r="Q297" s="11">
        <f>'Final Prices IND without CO2 '!Q297+Q$304*Assumptions!$C$10</f>
        <v>40.639567750186004</v>
      </c>
      <c r="R297" s="11">
        <f>'Final Prices IND without CO2 '!R297+R$304*Assumptions!$C$10</f>
        <v>62.9800560028525</v>
      </c>
      <c r="S297" s="11">
        <f>'Final Prices IND without CO2 '!S297+S$304*Assumptions!$C$10</f>
        <v>44.793191593811073</v>
      </c>
      <c r="T297" s="11">
        <f>'Final Prices IND without CO2 '!T297+T$304*Assumptions!$C$10</f>
        <v>58.304234454427984</v>
      </c>
      <c r="U297" s="11">
        <f>'Final Prices IND without CO2 '!U297+U$304*Assumptions!$C$10</f>
        <v>65.533772181141742</v>
      </c>
      <c r="V297" s="11">
        <f>'Final Prices IND without CO2 '!V297+V$304*Assumptions!$C$10</f>
        <v>68.259251042898214</v>
      </c>
      <c r="W297" s="11">
        <f>'Final Prices IND without CO2 '!W297+W$304*Assumptions!$C$10</f>
        <v>63.458850267139198</v>
      </c>
      <c r="X297" s="11">
        <f>'Final Prices IND without CO2 '!X297+X$304*Assumptions!$C$10</f>
        <v>60.923097165035976</v>
      </c>
      <c r="Y297" s="11">
        <f>'Final Prices IND without CO2 '!Y297+Y$304*Assumptions!$C$10</f>
        <v>47.181588746931787</v>
      </c>
      <c r="Z297" s="11">
        <f>'Final Prices IND without CO2 '!Z297+Z$304*Assumptions!$C$10</f>
        <v>43.027499102929283</v>
      </c>
      <c r="AA297" s="11">
        <f>'Final Prices IND without CO2 '!AA297+AA$304*Assumptions!$C$10</f>
        <v>52.627595535059427</v>
      </c>
      <c r="AB297" s="11">
        <f>'Final Prices IND without CO2 '!AB297+AB$304*Assumptions!$C$10</f>
        <v>66.10995763600009</v>
      </c>
      <c r="AC297" s="11">
        <f>'Final Prices IND without CO2 '!AC297+AC$304*Assumptions!$C$10</f>
        <v>64.350178076073632</v>
      </c>
      <c r="AD297" s="11">
        <f>'Final Prices IND without CO2 '!AD297+AD$304*Assumptions!$C$10</f>
        <v>57.682377611067587</v>
      </c>
      <c r="AE297" s="11">
        <f>'Final Prices IND without CO2 '!AE297+AE$304*Assumptions!$C$10</f>
        <v>54.747432970999533</v>
      </c>
      <c r="AF297" s="11">
        <f>'Final Prices IND without CO2 '!AF297+AF$304*Assumptions!$C$10</f>
        <v>54.463146102970434</v>
      </c>
      <c r="AG297" s="11">
        <f>'Final Prices IND without CO2 '!AG297+AG$304*Assumptions!$C$10</f>
        <v>54.181189713210919</v>
      </c>
      <c r="AH297" s="11">
        <f>'Final Prices IND without CO2 '!AH297+AH$304*Assumptions!$C$10</f>
        <v>53.900294465642965</v>
      </c>
      <c r="AI297" s="11">
        <f>'Final Prices IND without CO2 '!AI297+AI$304*Assumptions!$C$10</f>
        <v>53.554509448387606</v>
      </c>
      <c r="AJ297" s="11">
        <f>'Final Prices IND without CO2 '!AJ297+AJ$304*Assumptions!$C$10</f>
        <v>52.98406610212475</v>
      </c>
      <c r="AK297" s="11">
        <f>'Final Prices IND without CO2 '!AK297+AK$304*Assumptions!$C$10</f>
        <v>52.315601222518573</v>
      </c>
      <c r="AL297" s="11">
        <f>'Final Prices IND without CO2 '!AL297+AL$304*Assumptions!$C$10</f>
        <v>51.674421589264576</v>
      </c>
      <c r="AM297" s="11">
        <f>'Final Prices IND without CO2 '!AM297+AM$304*Assumptions!$C$10</f>
        <v>51.085127633576874</v>
      </c>
      <c r="AN297" s="11">
        <f>'Final Prices IND without CO2 '!AN297+AN$304*Assumptions!$C$10</f>
        <v>50.5259319127479</v>
      </c>
      <c r="AO297" s="11">
        <f>'Final Prices IND without CO2 '!AO297+AO$304*Assumptions!$C$10</f>
        <v>49.978442979651646</v>
      </c>
      <c r="AP297" s="11">
        <f>'Final Prices IND without CO2 '!AP297+AP$304*Assumptions!$C$10</f>
        <v>49.442594906594231</v>
      </c>
      <c r="AQ297" s="11">
        <f>'Final Prices IND without CO2 '!AQ297+AQ$304*Assumptions!$C$10</f>
        <v>48.907713206119915</v>
      </c>
      <c r="AR297" s="11">
        <f>'Final Prices IND without CO2 '!AR297+AR$304*Assumptions!$C$10</f>
        <v>48.373676141519205</v>
      </c>
      <c r="AS297" s="11">
        <f>'Final Prices IND without CO2 '!AS297+AS$304*Assumptions!$C$10</f>
        <v>47.84488430125225</v>
      </c>
      <c r="AT297" s="11">
        <f>'Final Prices IND without CO2 '!AT297+AT$304*Assumptions!$C$10</f>
        <v>47.324481531726057</v>
      </c>
      <c r="AU297" s="11">
        <f>'Final Prices IND without CO2 '!AU297+AU$304*Assumptions!$C$10</f>
        <v>46.804774154885926</v>
      </c>
      <c r="AV297" s="11">
        <f>'Final Prices IND without CO2 '!AV297+AV$304*Assumptions!$C$10</f>
        <v>46.288764460056221</v>
      </c>
      <c r="AW297" s="11">
        <f>'Final Prices IND without CO2 '!AW297+AW$304*Assumptions!$C$10</f>
        <v>45.77341971303688</v>
      </c>
      <c r="AX297" s="11">
        <f>'Final Prices IND without CO2 '!AX297+AX$304*Assumptions!$C$10</f>
        <v>45.26176788125219</v>
      </c>
      <c r="AY297" s="11">
        <f>'Final Prices IND without CO2 '!AY297+AY$304*Assumptions!$C$10</f>
        <v>44.743607025352503</v>
      </c>
      <c r="AZ297" s="11">
        <f>'Final Prices IND without CO2 '!AZ297+AZ$304*Assumptions!$C$10</f>
        <v>44.22966739555568</v>
      </c>
      <c r="BA297" s="11">
        <f>'Final Prices IND without CO2 '!BA297+BA$304*Assumptions!$C$10</f>
        <v>43.715043250045255</v>
      </c>
      <c r="BB297" s="11">
        <f>'Final Prices IND without CO2 '!BB297+BB$304*Assumptions!$C$10</f>
        <v>43.200045029544526</v>
      </c>
      <c r="BC297" s="11">
        <f>'Final Prices IND without CO2 '!BC297+BC$304*Assumptions!$C$10</f>
        <v>42.684423272733284</v>
      </c>
      <c r="BD297" s="11">
        <f>'Final Prices IND without CO2 '!BD297+BD$304*Assumptions!$C$10</f>
        <v>42.170160233271417</v>
      </c>
      <c r="BE297" s="11">
        <f>'Final Prices IND without CO2 '!BE297+BE$304*Assumptions!$C$10</f>
        <v>41.654977545665815</v>
      </c>
      <c r="BF297" s="11">
        <f>'Final Prices IND without CO2 '!BF297+BF$304*Assumptions!$C$10</f>
        <v>41.139925004742508</v>
      </c>
      <c r="BG297" s="11">
        <f>'Final Prices IND without CO2 '!BG297+BG$304*Assumptions!$C$10</f>
        <v>40.625000484190195</v>
      </c>
      <c r="BH297" s="11">
        <f>'Final Prices IND without CO2 '!BH297+BH$304*Assumptions!$C$10</f>
        <v>40.110173066435891</v>
      </c>
    </row>
    <row r="298" spans="1:60" x14ac:dyDescent="0.3">
      <c r="A298" s="9" t="s">
        <v>148</v>
      </c>
      <c r="B298" s="9" t="s">
        <v>119</v>
      </c>
      <c r="C298" s="9" t="s">
        <v>47</v>
      </c>
      <c r="D298" s="36" t="s">
        <v>83</v>
      </c>
      <c r="E298" s="36" t="s">
        <v>79</v>
      </c>
      <c r="F298" s="36" t="s">
        <v>90</v>
      </c>
      <c r="G298" s="36" t="s">
        <v>90</v>
      </c>
      <c r="H298" s="36" t="s">
        <v>80</v>
      </c>
      <c r="I298" s="9" t="s">
        <v>145</v>
      </c>
      <c r="J298" s="11">
        <f>'Final Prices IND without CO2 '!J298+J$304*Assumptions!$C$10</f>
        <v>21.815997094637854</v>
      </c>
      <c r="K298" s="11">
        <f>'Final Prices IND without CO2 '!K298+K$304*Assumptions!$C$10</f>
        <v>20.950731175656223</v>
      </c>
      <c r="L298" s="11">
        <f>'Final Prices IND without CO2 '!L298+L$304*Assumptions!$C$10</f>
        <v>25.370741221981504</v>
      </c>
      <c r="M298" s="11">
        <f>'Final Prices IND without CO2 '!M298+M$304*Assumptions!$C$10</f>
        <v>25.823699337356889</v>
      </c>
      <c r="N298" s="11">
        <f>'Final Prices IND without CO2 '!N298+N$304*Assumptions!$C$10</f>
        <v>24.825118256344545</v>
      </c>
      <c r="O298" s="11">
        <f>'Final Prices IND without CO2 '!O298+O$304*Assumptions!$C$10</f>
        <v>33.097898838073199</v>
      </c>
      <c r="P298" s="11">
        <f>'Final Prices IND without CO2 '!P298+P$304*Assumptions!$C$10</f>
        <v>41.833754939971683</v>
      </c>
      <c r="Q298" s="11">
        <f>'Final Prices IND without CO2 '!Q298+Q$304*Assumptions!$C$10</f>
        <v>44.250336289550042</v>
      </c>
      <c r="R298" s="11">
        <f>'Final Prices IND without CO2 '!R298+R$304*Assumptions!$C$10</f>
        <v>49.3091889309095</v>
      </c>
      <c r="S298" s="11">
        <f>'Final Prices IND without CO2 '!S298+S$304*Assumptions!$C$10</f>
        <v>41.312420002357456</v>
      </c>
      <c r="T298" s="11">
        <f>'Final Prices IND without CO2 '!T298+T$304*Assumptions!$C$10</f>
        <v>61.300608070596034</v>
      </c>
      <c r="U298" s="11">
        <f>'Final Prices IND without CO2 '!U298+U$304*Assumptions!$C$10</f>
        <v>71.07104856076073</v>
      </c>
      <c r="V298" s="11">
        <f>'Final Prices IND without CO2 '!V298+V$304*Assumptions!$C$10</f>
        <v>72.575634750627884</v>
      </c>
      <c r="W298" s="11">
        <f>'Final Prices IND without CO2 '!W298+W$304*Assumptions!$C$10</f>
        <v>65.413689877561055</v>
      </c>
      <c r="X298" s="11">
        <f>'Final Prices IND without CO2 '!X298+X$304*Assumptions!$C$10</f>
        <v>57.245534311332172</v>
      </c>
      <c r="Y298" s="11">
        <f>'Final Prices IND without CO2 '!Y298+Y$304*Assumptions!$C$10</f>
        <v>40.519906779728956</v>
      </c>
      <c r="Z298" s="11">
        <f>'Final Prices IND without CO2 '!Z298+Z$304*Assumptions!$C$10</f>
        <v>33.805500669388351</v>
      </c>
      <c r="AA298" s="11">
        <f>'Final Prices IND without CO2 '!AA298+AA$304*Assumptions!$C$10</f>
        <v>37.858733133511151</v>
      </c>
      <c r="AB298" s="11">
        <f>'Final Prices IND without CO2 '!AB298+AB$304*Assumptions!$C$10</f>
        <v>47.364393782592252</v>
      </c>
      <c r="AC298" s="11">
        <f>'Final Prices IND without CO2 '!AC298+AC$304*Assumptions!$C$10</f>
        <v>46.1110004393785</v>
      </c>
      <c r="AD298" s="11">
        <f>'Final Prices IND without CO2 '!AD298+AD$304*Assumptions!$C$10</f>
        <v>41.373261181008552</v>
      </c>
      <c r="AE298" s="11">
        <f>'Final Prices IND without CO2 '!AE298+AE$304*Assumptions!$C$10</f>
        <v>39.202435072922768</v>
      </c>
      <c r="AF298" s="11">
        <f>'Final Prices IND without CO2 '!AF298+AF$304*Assumptions!$C$10</f>
        <v>38.917097134095989</v>
      </c>
      <c r="AG298" s="11">
        <f>'Final Prices IND without CO2 '!AG298+AG$304*Assumptions!$C$10</f>
        <v>38.636432248635764</v>
      </c>
      <c r="AH298" s="11">
        <f>'Final Prices IND without CO2 '!AH298+AH$304*Assumptions!$C$10</f>
        <v>38.359355075642853</v>
      </c>
      <c r="AI298" s="11">
        <f>'Final Prices IND without CO2 '!AI298+AI$304*Assumptions!$C$10</f>
        <v>38.039008858610551</v>
      </c>
      <c r="AJ298" s="11">
        <f>'Final Prices IND without CO2 '!AJ298+AJ$304*Assumptions!$C$10</f>
        <v>37.633831036512483</v>
      </c>
      <c r="AK298" s="11">
        <f>'Final Prices IND without CO2 '!AK298+AK$304*Assumptions!$C$10</f>
        <v>37.15902990885926</v>
      </c>
      <c r="AL298" s="11">
        <f>'Final Prices IND without CO2 '!AL298+AL$304*Assumptions!$C$10</f>
        <v>36.703609104887292</v>
      </c>
      <c r="AM298" s="11">
        <f>'Final Prices IND without CO2 '!AM298+AM$304*Assumptions!$C$10</f>
        <v>36.285041962145868</v>
      </c>
      <c r="AN298" s="11">
        <f>'Final Prices IND without CO2 '!AN298+AN$304*Assumptions!$C$10</f>
        <v>35.887853168944233</v>
      </c>
      <c r="AO298" s="11">
        <f>'Final Prices IND without CO2 '!AO298+AO$304*Assumptions!$C$10</f>
        <v>35.4989795411107</v>
      </c>
      <c r="AP298" s="11">
        <f>'Final Prices IND without CO2 '!AP298+AP$304*Assumptions!$C$10</f>
        <v>35.11837425113891</v>
      </c>
      <c r="AQ298" s="11">
        <f>'Final Prices IND without CO2 '!AQ298+AQ$304*Assumptions!$C$10</f>
        <v>34.738455361913353</v>
      </c>
      <c r="AR298" s="11">
        <f>'Final Prices IND without CO2 '!AR298+AR$304*Assumptions!$C$10</f>
        <v>34.359136405575036</v>
      </c>
      <c r="AS298" s="11">
        <f>'Final Prices IND without CO2 '!AS298+AS$304*Assumptions!$C$10</f>
        <v>33.983543057723331</v>
      </c>
      <c r="AT298" s="11">
        <f>'Final Prices IND without CO2 '!AT298+AT$304*Assumptions!$C$10</f>
        <v>33.613908347893158</v>
      </c>
      <c r="AU298" s="11">
        <f>'Final Prices IND without CO2 '!AU298+AU$304*Assumptions!$C$10</f>
        <v>33.244767565629814</v>
      </c>
      <c r="AV298" s="11">
        <f>'Final Prices IND without CO2 '!AV298+AV$304*Assumptions!$C$10</f>
        <v>32.878253194479186</v>
      </c>
      <c r="AW298" s="11">
        <f>'Final Prices IND without CO2 '!AW298+AW$304*Assumptions!$C$10</f>
        <v>32.512211126331785</v>
      </c>
      <c r="AX298" s="11">
        <f>'Final Prices IND without CO2 '!AX298+AX$304*Assumptions!$C$10</f>
        <v>32.148792083523837</v>
      </c>
      <c r="AY298" s="11">
        <f>'Final Prices IND without CO2 '!AY298+AY$304*Assumptions!$C$10</f>
        <v>31.780749773160437</v>
      </c>
      <c r="AZ298" s="11">
        <f>'Final Prices IND without CO2 '!AZ298+AZ$304*Assumptions!$C$10</f>
        <v>31.415705739856776</v>
      </c>
      <c r="BA298" s="11">
        <f>'Final Prices IND without CO2 '!BA298+BA$304*Assumptions!$C$10</f>
        <v>31.050175504745539</v>
      </c>
      <c r="BB298" s="11">
        <f>'Final Prices IND without CO2 '!BB298+BB$304*Assumptions!$C$10</f>
        <v>30.684379569471844</v>
      </c>
      <c r="BC298" s="11">
        <f>'Final Prices IND without CO2 '!BC298+BC$304*Assumptions!$C$10</f>
        <v>30.318140745196047</v>
      </c>
      <c r="BD298" s="11">
        <f>'Final Prices IND without CO2 '!BD298+BD$304*Assumptions!$C$10</f>
        <v>29.952866998592071</v>
      </c>
      <c r="BE298" s="11">
        <f>'Final Prices IND without CO2 '!BE298+BE$304*Assumptions!$C$10</f>
        <v>29.586940038948796</v>
      </c>
      <c r="BF298" s="11">
        <f>'Final Prices IND without CO2 '!BF298+BF$304*Assumptions!$C$10</f>
        <v>29.221105520648848</v>
      </c>
      <c r="BG298" s="11">
        <f>'Final Prices IND without CO2 '!BG298+BG$304*Assumptions!$C$10</f>
        <v>28.855361933403628</v>
      </c>
      <c r="BH298" s="11">
        <f>'Final Prices IND without CO2 '!BH298+BH$304*Assumptions!$C$10</f>
        <v>28.489687316899449</v>
      </c>
    </row>
    <row r="299" spans="1:60" x14ac:dyDescent="0.3">
      <c r="A299" s="9" t="s">
        <v>148</v>
      </c>
      <c r="B299" s="9" t="s">
        <v>119</v>
      </c>
      <c r="C299" s="9" t="s">
        <v>49</v>
      </c>
      <c r="D299" s="36" t="s">
        <v>83</v>
      </c>
      <c r="E299" s="36" t="s">
        <v>79</v>
      </c>
      <c r="F299" s="36" t="s">
        <v>90</v>
      </c>
      <c r="G299" s="36" t="s">
        <v>90</v>
      </c>
      <c r="H299" s="36" t="s">
        <v>80</v>
      </c>
      <c r="I299" s="9" t="s">
        <v>145</v>
      </c>
      <c r="J299" s="11">
        <f>'Final Prices IND without CO2 '!J299+J$304*Assumptions!$C$10</f>
        <v>29.02759704136982</v>
      </c>
      <c r="K299" s="11">
        <f>'Final Prices IND without CO2 '!K299+K$304*Assumptions!$C$10</f>
        <v>27.268497043315524</v>
      </c>
      <c r="L299" s="11">
        <f>'Final Prices IND without CO2 '!L299+L$304*Assumptions!$C$10</f>
        <v>28.451234630412717</v>
      </c>
      <c r="M299" s="11">
        <f>'Final Prices IND without CO2 '!M299+M$304*Assumptions!$C$10</f>
        <v>30.286776125786918</v>
      </c>
      <c r="N299" s="11">
        <f>'Final Prices IND without CO2 '!N299+N$304*Assumptions!$C$10</f>
        <v>25.04420794010737</v>
      </c>
      <c r="O299" s="11">
        <f>'Final Prices IND without CO2 '!O299+O$304*Assumptions!$C$10</f>
        <v>33.577306359404766</v>
      </c>
      <c r="P299" s="11">
        <f>'Final Prices IND without CO2 '!P299+P$304*Assumptions!$C$10</f>
        <v>41.660577432585626</v>
      </c>
      <c r="Q299" s="11">
        <f>'Final Prices IND without CO2 '!Q299+Q$304*Assumptions!$C$10</f>
        <v>37.296882895157708</v>
      </c>
      <c r="R299" s="11">
        <f>'Final Prices IND without CO2 '!R299+R$304*Assumptions!$C$10</f>
        <v>49.363357244266297</v>
      </c>
      <c r="S299" s="11">
        <f>'Final Prices IND without CO2 '!S299+S$304*Assumptions!$C$10</f>
        <v>39.272847736906172</v>
      </c>
      <c r="T299" s="11">
        <f>'Final Prices IND without CO2 '!T299+T$304*Assumptions!$C$10</f>
        <v>52.363020225553655</v>
      </c>
      <c r="U299" s="11">
        <f>'Final Prices IND without CO2 '!U299+U$304*Assumptions!$C$10</f>
        <v>58.898333276172252</v>
      </c>
      <c r="V299" s="11">
        <f>'Final Prices IND without CO2 '!V299+V$304*Assumptions!$C$10</f>
        <v>69.0359758025171</v>
      </c>
      <c r="W299" s="11">
        <f>'Final Prices IND without CO2 '!W299+W$304*Assumptions!$C$10</f>
        <v>65.008990327439051</v>
      </c>
      <c r="X299" s="11">
        <f>'Final Prices IND without CO2 '!X299+X$304*Assumptions!$C$10</f>
        <v>61.907984112815562</v>
      </c>
      <c r="Y299" s="11">
        <f>'Final Prices IND without CO2 '!Y299+Y$304*Assumptions!$C$10</f>
        <v>45.665931569354605</v>
      </c>
      <c r="Z299" s="11">
        <f>'Final Prices IND without CO2 '!Z299+Z$304*Assumptions!$C$10</f>
        <v>33.137970544355859</v>
      </c>
      <c r="AA299" s="11">
        <f>'Final Prices IND without CO2 '!AA299+AA$304*Assumptions!$C$10</f>
        <v>42.740999298894515</v>
      </c>
      <c r="AB299" s="11">
        <f>'Final Prices IND without CO2 '!AB299+AB$304*Assumptions!$C$10</f>
        <v>53.561271352724667</v>
      </c>
      <c r="AC299" s="11">
        <f>'Final Prices IND without CO2 '!AC299+AC$304*Assumptions!$C$10</f>
        <v>52.14047768948263</v>
      </c>
      <c r="AD299" s="11">
        <f>'Final Prices IND without CO2 '!AD299+AD$304*Assumptions!$C$10</f>
        <v>46.76470198185369</v>
      </c>
      <c r="AE299" s="11">
        <f>'Final Prices IND without CO2 '!AE299+AE$304*Assumptions!$C$10</f>
        <v>44.341274830193399</v>
      </c>
      <c r="AF299" s="11">
        <f>'Final Prices IND without CO2 '!AF299+AF$304*Assumptions!$C$10</f>
        <v>44.056284352616743</v>
      </c>
      <c r="AG299" s="11">
        <f>'Final Prices IND without CO2 '!AG299+AG$304*Assumptions!$C$10</f>
        <v>43.775192523796129</v>
      </c>
      <c r="AH299" s="11">
        <f>'Final Prices IND without CO2 '!AH299+AH$304*Assumptions!$C$10</f>
        <v>43.49685317800968</v>
      </c>
      <c r="AI299" s="11">
        <f>'Final Prices IND without CO2 '!AI299+AI$304*Assumptions!$C$10</f>
        <v>43.168097444371412</v>
      </c>
      <c r="AJ299" s="11">
        <f>'Final Prices IND without CO2 '!AJ299+AJ$304*Assumptions!$C$10</f>
        <v>42.708286417968495</v>
      </c>
      <c r="AK299" s="11">
        <f>'Final Prices IND without CO2 '!AK299+AK$304*Assumptions!$C$10</f>
        <v>42.169464246722768</v>
      </c>
      <c r="AL299" s="11">
        <f>'Final Prices IND without CO2 '!AL299+AL$304*Assumptions!$C$10</f>
        <v>41.652635595452431</v>
      </c>
      <c r="AM299" s="11">
        <f>'Final Prices IND without CO2 '!AM299+AM$304*Assumptions!$C$10</f>
        <v>41.177629864571415</v>
      </c>
      <c r="AN299" s="11">
        <f>'Final Prices IND without CO2 '!AN299+AN$304*Assumptions!$C$10</f>
        <v>40.726885088531873</v>
      </c>
      <c r="AO299" s="11">
        <f>'Final Prices IND without CO2 '!AO299+AO$304*Assumptions!$C$10</f>
        <v>40.285576674785851</v>
      </c>
      <c r="AP299" s="11">
        <f>'Final Prices IND without CO2 '!AP299+AP$304*Assumptions!$C$10</f>
        <v>39.853651481718515</v>
      </c>
      <c r="AQ299" s="11">
        <f>'Final Prices IND without CO2 '!AQ299+AQ$304*Assumptions!$C$10</f>
        <v>39.422505242025316</v>
      </c>
      <c r="AR299" s="11">
        <f>'Final Prices IND without CO2 '!AR299+AR$304*Assumptions!$C$10</f>
        <v>38.992039828728856</v>
      </c>
      <c r="AS299" s="11">
        <f>'Final Prices IND without CO2 '!AS299+AS$304*Assumptions!$C$10</f>
        <v>38.565802376018524</v>
      </c>
      <c r="AT299" s="11">
        <f>'Final Prices IND without CO2 '!AT299+AT$304*Assumptions!$C$10</f>
        <v>38.146327009768044</v>
      </c>
      <c r="AU299" s="11">
        <f>'Final Prices IND without CO2 '!AU299+AU$304*Assumptions!$C$10</f>
        <v>37.72741217109111</v>
      </c>
      <c r="AV299" s="11">
        <f>'Final Prices IND without CO2 '!AV299+AV$304*Assumptions!$C$10</f>
        <v>37.311477882492753</v>
      </c>
      <c r="AW299" s="11">
        <f>'Final Prices IND without CO2 '!AW299+AW$304*Assumptions!$C$10</f>
        <v>36.896079581100118</v>
      </c>
      <c r="AX299" s="11">
        <f>'Final Prices IND without CO2 '!AX299+AX$304*Assumptions!$C$10</f>
        <v>36.483657987483269</v>
      </c>
      <c r="AY299" s="11">
        <f>'Final Prices IND without CO2 '!AY299+AY$304*Assumptions!$C$10</f>
        <v>36.065989736018878</v>
      </c>
      <c r="AZ299" s="11">
        <f>'Final Prices IND without CO2 '!AZ299+AZ$304*Assumptions!$C$10</f>
        <v>35.651724042091018</v>
      </c>
      <c r="BA299" s="11">
        <f>'Final Prices IND without CO2 '!BA299+BA$304*Assumptions!$C$10</f>
        <v>35.236906588071747</v>
      </c>
      <c r="BB299" s="11">
        <f>'Final Prices IND without CO2 '!BB299+BB$304*Assumptions!$C$10</f>
        <v>34.821787607518218</v>
      </c>
      <c r="BC299" s="11">
        <f>'Final Prices IND without CO2 '!BC299+BC$304*Assumptions!$C$10</f>
        <v>34.406166019873467</v>
      </c>
      <c r="BD299" s="11">
        <f>'Final Prices IND without CO2 '!BD299+BD$304*Assumptions!$C$10</f>
        <v>33.991639638655556</v>
      </c>
      <c r="BE299" s="11">
        <f>'Final Prices IND without CO2 '!BE299+BE$304*Assumptions!$C$10</f>
        <v>33.576371966721126</v>
      </c>
      <c r="BF299" s="11">
        <f>'Final Prices IND without CO2 '!BF299+BF$304*Assumptions!$C$10</f>
        <v>33.161209200698863</v>
      </c>
      <c r="BG299" s="11">
        <f>'Final Prices IND without CO2 '!BG299+BG$304*Assumptions!$C$10</f>
        <v>32.74614962665612</v>
      </c>
      <c r="BH299" s="11">
        <f>'Final Prices IND without CO2 '!BH299+BH$304*Assumptions!$C$10</f>
        <v>32.331168323203656</v>
      </c>
    </row>
    <row r="300" spans="1:60" x14ac:dyDescent="0.3">
      <c r="A300" s="9" t="s">
        <v>148</v>
      </c>
      <c r="B300" s="9" t="s">
        <v>119</v>
      </c>
      <c r="C300" s="9" t="s">
        <v>97</v>
      </c>
      <c r="D300" s="36" t="s">
        <v>83</v>
      </c>
      <c r="E300" s="36" t="s">
        <v>79</v>
      </c>
      <c r="F300" s="36" t="s">
        <v>90</v>
      </c>
      <c r="G300" s="36" t="s">
        <v>90</v>
      </c>
      <c r="H300" s="36" t="s">
        <v>80</v>
      </c>
      <c r="I300" s="9" t="s">
        <v>145</v>
      </c>
      <c r="J300" s="11">
        <f>'Final Prices IND without CO2 '!J300+J$304*Assumptions!$C$10</f>
        <v>29.590353898915502</v>
      </c>
      <c r="K300" s="11">
        <f>'Final Prices IND without CO2 '!K300+K$304*Assumptions!$C$10</f>
        <v>25.697134420937633</v>
      </c>
      <c r="L300" s="11">
        <f>'Final Prices IND without CO2 '!L300+L$304*Assumptions!$C$10</f>
        <v>25.954028982197574</v>
      </c>
      <c r="M300" s="11">
        <f>'Final Prices IND without CO2 '!M300+M$304*Assumptions!$C$10</f>
        <v>26.53857748867571</v>
      </c>
      <c r="N300" s="11">
        <f>'Final Prices IND without CO2 '!N300+N$304*Assumptions!$C$10</f>
        <v>25.936028327233689</v>
      </c>
      <c r="O300" s="11">
        <f>'Final Prices IND without CO2 '!O300+O$304*Assumptions!$C$10</f>
        <v>34.447186259498238</v>
      </c>
      <c r="P300" s="11">
        <f>'Final Prices IND without CO2 '!P300+P$304*Assumptions!$C$10</f>
        <v>42.633330725590447</v>
      </c>
      <c r="Q300" s="11">
        <f>'Final Prices IND without CO2 '!Q300+Q$304*Assumptions!$C$10</f>
        <v>37.869874560900271</v>
      </c>
      <c r="R300" s="11">
        <f>'Final Prices IND without CO2 '!R300+R$304*Assumptions!$C$10</f>
        <v>52.629276660226793</v>
      </c>
      <c r="S300" s="11">
        <f>'Final Prices IND without CO2 '!S300+S$304*Assumptions!$C$10</f>
        <v>40.941174004091984</v>
      </c>
      <c r="T300" s="11">
        <f>'Final Prices IND without CO2 '!T300+T$304*Assumptions!$C$10</f>
        <v>50.785870427625603</v>
      </c>
      <c r="U300" s="11">
        <f>'Final Prices IND without CO2 '!U300+U$304*Assumptions!$C$10</f>
        <v>57.09540645099775</v>
      </c>
      <c r="V300" s="11">
        <f>'Final Prices IND without CO2 '!V300+V$304*Assumptions!$C$10</f>
        <v>66.850173431325715</v>
      </c>
      <c r="W300" s="11">
        <f>'Final Prices IND without CO2 '!W300+W$304*Assumptions!$C$10</f>
        <v>62.927867422561462</v>
      </c>
      <c r="X300" s="11">
        <f>'Final Prices IND without CO2 '!X300+X$304*Assumptions!$C$10</f>
        <v>59.94198595414273</v>
      </c>
      <c r="Y300" s="11">
        <f>'Final Prices IND without CO2 '!Y300+Y$304*Assumptions!$C$10</f>
        <v>44.245982905074811</v>
      </c>
      <c r="Z300" s="11">
        <f>'Final Prices IND without CO2 '!Z300+Z$304*Assumptions!$C$10</f>
        <v>32.104123935120917</v>
      </c>
      <c r="AA300" s="11">
        <f>'Final Prices IND without CO2 '!AA300+AA$304*Assumptions!$C$10</f>
        <v>41.399486417380153</v>
      </c>
      <c r="AB300" s="11">
        <f>'Final Prices IND without CO2 '!AB300+AB$304*Assumptions!$C$10</f>
        <v>51.858539300866674</v>
      </c>
      <c r="AC300" s="11">
        <f>'Final Prices IND without CO2 '!AC300+AC$304*Assumptions!$C$10</f>
        <v>50.483742655828976</v>
      </c>
      <c r="AD300" s="11">
        <f>'Final Prices IND without CO2 '!AD300+AD$304*Assumptions!$C$10</f>
        <v>45.283281870935184</v>
      </c>
      <c r="AE300" s="11">
        <f>'Final Prices IND without CO2 '!AE300+AE$304*Assumptions!$C$10</f>
        <v>42.92926256029795</v>
      </c>
      <c r="AF300" s="11">
        <f>'Final Prices IND without CO2 '!AF300+AF$304*Assumptions!$C$10</f>
        <v>42.64417660989637</v>
      </c>
      <c r="AG300" s="11">
        <f>'Final Prices IND without CO2 '!AG300+AG$304*Assumptions!$C$10</f>
        <v>42.363202093405363</v>
      </c>
      <c r="AH300" s="11">
        <f>'Final Prices IND without CO2 '!AH300+AH$304*Assumptions!$C$10</f>
        <v>42.085209558096643</v>
      </c>
      <c r="AI300" s="11">
        <f>'Final Prices IND without CO2 '!AI300+AI$304*Assumptions!$C$10</f>
        <v>41.75876452905171</v>
      </c>
      <c r="AJ300" s="11">
        <f>'Final Prices IND without CO2 '!AJ300+AJ$304*Assumptions!$C$10</f>
        <v>41.313965209272453</v>
      </c>
      <c r="AK300" s="11">
        <f>'Final Prices IND without CO2 '!AK300+AK$304*Assumptions!$C$10</f>
        <v>40.792734265493252</v>
      </c>
      <c r="AL300" s="11">
        <f>'Final Prices IND without CO2 '!AL300+AL$304*Assumptions!$C$10</f>
        <v>40.292778806995756</v>
      </c>
      <c r="AM300" s="11">
        <f>'Final Prices IND without CO2 '!AM300+AM$304*Assumptions!$C$10</f>
        <v>39.833280852716626</v>
      </c>
      <c r="AN300" s="11">
        <f>'Final Prices IND without CO2 '!AN300+AN$304*Assumptions!$C$10</f>
        <v>39.397251792376615</v>
      </c>
      <c r="AO300" s="11">
        <f>'Final Prices IND without CO2 '!AO300+AO$304*Assumptions!$C$10</f>
        <v>38.970351020155711</v>
      </c>
      <c r="AP300" s="11">
        <f>'Final Prices IND without CO2 '!AP300+AP$304*Assumptions!$C$10</f>
        <v>38.552527129382966</v>
      </c>
      <c r="AQ300" s="11">
        <f>'Final Prices IND without CO2 '!AQ300+AQ$304*Assumptions!$C$10</f>
        <v>38.135456761059793</v>
      </c>
      <c r="AR300" s="11">
        <f>'Final Prices IND without CO2 '!AR300+AR$304*Assumptions!$C$10</f>
        <v>37.719044991814869</v>
      </c>
      <c r="AS300" s="11">
        <f>'Final Prices IND without CO2 '!AS300+AS$304*Assumptions!$C$10</f>
        <v>37.306723150572495</v>
      </c>
      <c r="AT300" s="11">
        <f>'Final Prices IND without CO2 '!AT300+AT$304*Assumptions!$C$10</f>
        <v>36.900942630187863</v>
      </c>
      <c r="AU300" s="11">
        <f>'Final Prices IND without CO2 '!AU300+AU$304*Assumptions!$C$10</f>
        <v>36.495704337520955</v>
      </c>
      <c r="AV300" s="11">
        <f>'Final Prices IND without CO2 '!AV300+AV$304*Assumptions!$C$10</f>
        <v>36.093349287254497</v>
      </c>
      <c r="AW300" s="11">
        <f>'Final Prices IND without CO2 '!AW300+AW$304*Assumptions!$C$10</f>
        <v>35.691512725520994</v>
      </c>
      <c r="AX300" s="11">
        <f>'Final Prices IND without CO2 '!AX300+AX$304*Assumptions!$C$10</f>
        <v>35.292555689326946</v>
      </c>
      <c r="AY300" s="11">
        <f>'Final Prices IND without CO2 '!AY300+AY$304*Assumptions!$C$10</f>
        <v>34.888523285845736</v>
      </c>
      <c r="AZ300" s="11">
        <f>'Final Prices IND without CO2 '!AZ300+AZ$304*Assumptions!$C$10</f>
        <v>34.487782354710475</v>
      </c>
      <c r="BA300" s="11">
        <f>'Final Prices IND without CO2 '!BA300+BA$304*Assumptions!$C$10</f>
        <v>34.086507677102645</v>
      </c>
      <c r="BB300" s="11">
        <f>'Final Prices IND without CO2 '!BB300+BB$304*Assumptions!$C$10</f>
        <v>33.684941317065409</v>
      </c>
      <c r="BC300" s="11">
        <f>'Final Prices IND without CO2 '!BC300+BC$304*Assumptions!$C$10</f>
        <v>33.282888758830495</v>
      </c>
      <c r="BD300" s="11">
        <f>'Final Prices IND without CO2 '!BD300+BD$304*Assumptions!$C$10</f>
        <v>32.881895651208197</v>
      </c>
      <c r="BE300" s="11">
        <f>'Final Prices IND without CO2 '!BE300+BE$304*Assumptions!$C$10</f>
        <v>32.480185454200296</v>
      </c>
      <c r="BF300" s="11">
        <f>'Final Prices IND without CO2 '!BF300+BF$304*Assumptions!$C$10</f>
        <v>32.078576738182846</v>
      </c>
      <c r="BG300" s="11">
        <f>'Final Prices IND without CO2 '!BG300+BG$304*Assumptions!$C$10</f>
        <v>31.67706784517884</v>
      </c>
      <c r="BH300" s="11">
        <f>'Final Prices IND without CO2 '!BH300+BH$304*Assumptions!$C$10</f>
        <v>31.275634667421514</v>
      </c>
    </row>
    <row r="301" spans="1:60" x14ac:dyDescent="0.3">
      <c r="A301" s="9" t="s">
        <v>153</v>
      </c>
      <c r="B301" s="36" t="s">
        <v>47</v>
      </c>
      <c r="C301" s="9" t="s">
        <v>90</v>
      </c>
      <c r="D301" s="9" t="s">
        <v>91</v>
      </c>
      <c r="E301" s="9" t="s">
        <v>90</v>
      </c>
      <c r="F301" s="9" t="s">
        <v>90</v>
      </c>
      <c r="G301" s="9" t="s">
        <v>90</v>
      </c>
      <c r="H301" s="36" t="s">
        <v>80</v>
      </c>
      <c r="I301" s="14" t="s">
        <v>144</v>
      </c>
      <c r="J301" s="11">
        <f>'Final Prices IND without CO2 '!J301</f>
        <v>0</v>
      </c>
      <c r="K301" s="11">
        <f>'Final Prices IND without CO2 '!K301</f>
        <v>0</v>
      </c>
      <c r="L301" s="11">
        <f>'Final Prices IND without CO2 '!L301</f>
        <v>0</v>
      </c>
      <c r="M301" s="11">
        <f>'Final Prices IND without CO2 '!M301</f>
        <v>0</v>
      </c>
      <c r="N301" s="11">
        <f>'Final Prices IND without CO2 '!N301</f>
        <v>0</v>
      </c>
      <c r="O301" s="11">
        <f>'Final Prices IND without CO2 '!O301</f>
        <v>0</v>
      </c>
      <c r="P301" s="11">
        <f>'Final Prices IND without CO2 '!P301</f>
        <v>17.324200000000001</v>
      </c>
      <c r="Q301" s="11">
        <f>'Final Prices IND without CO2 '!Q301</f>
        <v>0.65080000000000005</v>
      </c>
      <c r="R301" s="11">
        <f>'Final Prices IND without CO2 '!R301</f>
        <v>22.158200000000001</v>
      </c>
      <c r="S301" s="11">
        <f>'Final Prices IND without CO2 '!S301</f>
        <v>13.137499999999999</v>
      </c>
      <c r="T301" s="11">
        <f>'Final Prices IND without CO2 '!T301</f>
        <v>14.3325</v>
      </c>
      <c r="U301" s="11">
        <f>'Final Prices IND without CO2 '!U301</f>
        <v>12.988300000000001</v>
      </c>
      <c r="V301" s="11">
        <f>'Final Prices IND without CO2 '!V301</f>
        <v>7.3682999999999996</v>
      </c>
      <c r="W301" s="11">
        <f>'Final Prices IND without CO2 '!W301</f>
        <v>4.4675000000000002</v>
      </c>
      <c r="X301" s="11">
        <f>'Final Prices IND without CO2 '!X301</f>
        <v>5.9707999999999997</v>
      </c>
      <c r="Y301" s="11">
        <f>'Final Prices IND without CO2 '!Y301</f>
        <v>7.68</v>
      </c>
      <c r="Z301" s="11">
        <f>'Final Prices IND without CO2 '!Z301</f>
        <v>5.2</v>
      </c>
      <c r="AA301" s="11">
        <f>'Final Prices IND without CO2 '!AA301</f>
        <v>5.8333000000000004</v>
      </c>
      <c r="AB301" s="11">
        <f>'Final Prices IND without CO2 '!AB301</f>
        <v>13.376039671474929</v>
      </c>
      <c r="AC301" s="11">
        <f>'Final Prices IND without CO2 '!AC301</f>
        <v>14.602645005247451</v>
      </c>
      <c r="AD301" s="11">
        <f>'Final Prices IND without CO2 '!AD301</f>
        <v>14.618692471371586</v>
      </c>
      <c r="AE301" s="11">
        <f>'Final Prices IND without CO2 '!AE301</f>
        <v>14.713690704563829</v>
      </c>
      <c r="AF301" s="11">
        <f>'Final Prices IND without CO2 '!AF301</f>
        <v>19.117108122364389</v>
      </c>
      <c r="AG301" s="11">
        <f>'Final Prices IND without CO2 '!AG301</f>
        <v>23.350036746598793</v>
      </c>
      <c r="AH301" s="11">
        <f>'Final Prices IND without CO2 '!AH301</f>
        <v>28.648856220881559</v>
      </c>
      <c r="AI301" s="11">
        <f>'Final Prices IND without CO2 '!AI301</f>
        <v>33.750577570867897</v>
      </c>
      <c r="AJ301" s="11">
        <f>'Final Prices IND without CO2 '!AJ301</f>
        <v>38.655491425881237</v>
      </c>
      <c r="AK301" s="11">
        <f>'Final Prices IND without CO2 '!AK301</f>
        <v>43.37058851885881</v>
      </c>
      <c r="AL301" s="11">
        <f>'Final Prices IND without CO2 '!AL301</f>
        <v>47.900123972386552</v>
      </c>
      <c r="AM301" s="11">
        <f>'Final Prices IND without CO2 '!AM301</f>
        <v>52.246074919996573</v>
      </c>
      <c r="AN301" s="11">
        <f>'Final Prices IND without CO2 '!AN301</f>
        <v>56.413747518348146</v>
      </c>
      <c r="AO301" s="11">
        <f>'Final Prices IND without CO2 '!AO301</f>
        <v>56.396264157532627</v>
      </c>
      <c r="AP301" s="11">
        <f>'Final Prices IND without CO2 '!AP301</f>
        <v>56.375711675343041</v>
      </c>
      <c r="AQ301" s="11">
        <f>'Final Prices IND without CO2 '!AQ301</f>
        <v>56.355289934792737</v>
      </c>
      <c r="AR301" s="11">
        <f>'Final Prices IND without CO2 '!AR301</f>
        <v>56.331691176560057</v>
      </c>
      <c r="AS301" s="11">
        <f>'Final Prices IND without CO2 '!AS301</f>
        <v>56.311824519680663</v>
      </c>
      <c r="AT301" s="11">
        <f>'Final Prices IND without CO2 '!AT301</f>
        <v>56.289180876283972</v>
      </c>
      <c r="AU301" s="11">
        <f>'Final Prices IND without CO2 '!AU301</f>
        <v>56.267985553650924</v>
      </c>
      <c r="AV301" s="11">
        <f>'Final Prices IND without CO2 '!AV301</f>
        <v>56.246431021698889</v>
      </c>
      <c r="AW301" s="11">
        <f>'Final Prices IND without CO2 '!AW301</f>
        <v>56.225166648107496</v>
      </c>
      <c r="AX301" s="11">
        <f>'Final Prices IND without CO2 '!AX301</f>
        <v>56.204680609871218</v>
      </c>
      <c r="AY301" s="11">
        <f>'Final Prices IND without CO2 '!AY301</f>
        <v>56.052618070606911</v>
      </c>
      <c r="AZ301" s="11">
        <f>'Final Prices IND without CO2 '!AZ301</f>
        <v>55.927092494089202</v>
      </c>
      <c r="BA301" s="11">
        <f>'Final Prices IND without CO2 '!BA301</f>
        <v>55.757202817624432</v>
      </c>
      <c r="BB301" s="11">
        <f>'Final Prices IND without CO2 '!BB301</f>
        <v>55.538735590172777</v>
      </c>
      <c r="BC301" s="11">
        <f>'Final Prices IND without CO2 '!BC301</f>
        <v>55.277320227921535</v>
      </c>
      <c r="BD301" s="11">
        <f>'Final Prices IND without CO2 '!BD301</f>
        <v>54.998323596432868</v>
      </c>
      <c r="BE301" s="11">
        <f>'Final Prices IND without CO2 '!BE301</f>
        <v>54.667927038636385</v>
      </c>
      <c r="BF301" s="11">
        <f>'Final Prices IND without CO2 '!BF301</f>
        <v>54.301650700209912</v>
      </c>
      <c r="BG301" s="11">
        <f>'Final Prices IND without CO2 '!BG301</f>
        <v>53.901145585025894</v>
      </c>
      <c r="BH301" s="11">
        <f>'Final Prices IND without CO2 '!BH301</f>
        <v>53.463988865422692</v>
      </c>
    </row>
    <row r="302" spans="1:60" x14ac:dyDescent="0.3">
      <c r="A302" s="9" t="s">
        <v>153</v>
      </c>
      <c r="B302" s="9" t="s">
        <v>102</v>
      </c>
      <c r="C302" s="9" t="s">
        <v>90</v>
      </c>
      <c r="D302" s="9" t="s">
        <v>91</v>
      </c>
      <c r="E302" s="9" t="s">
        <v>90</v>
      </c>
      <c r="F302" s="9" t="s">
        <v>90</v>
      </c>
      <c r="G302" s="9" t="s">
        <v>90</v>
      </c>
      <c r="H302" s="36" t="s">
        <v>80</v>
      </c>
      <c r="I302" s="14" t="s">
        <v>144</v>
      </c>
      <c r="J302" s="11">
        <f>'Final Prices IND without CO2 '!J302</f>
        <v>0</v>
      </c>
      <c r="K302" s="11">
        <f>'Final Prices IND without CO2 '!K302</f>
        <v>0</v>
      </c>
      <c r="L302" s="11">
        <f>'Final Prices IND without CO2 '!L302</f>
        <v>0</v>
      </c>
      <c r="M302" s="11">
        <f>'Final Prices IND without CO2 '!M302</f>
        <v>0</v>
      </c>
      <c r="N302" s="11">
        <f>'Final Prices IND without CO2 '!N302</f>
        <v>0</v>
      </c>
      <c r="O302" s="11">
        <f>'Final Prices IND without CO2 '!O302</f>
        <v>0</v>
      </c>
      <c r="P302" s="11">
        <f>'Final Prices IND without CO2 '!P302</f>
        <v>17.324200000000001</v>
      </c>
      <c r="Q302" s="11">
        <f>'Final Prices IND without CO2 '!Q302</f>
        <v>0.65080000000000005</v>
      </c>
      <c r="R302" s="11">
        <f>'Final Prices IND without CO2 '!R302</f>
        <v>22.158200000000001</v>
      </c>
      <c r="S302" s="11">
        <f>'Final Prices IND without CO2 '!S302</f>
        <v>13.137499999999999</v>
      </c>
      <c r="T302" s="11">
        <f>'Final Prices IND without CO2 '!T302</f>
        <v>14.3325</v>
      </c>
      <c r="U302" s="11">
        <f>'Final Prices IND without CO2 '!U302</f>
        <v>12.988300000000001</v>
      </c>
      <c r="V302" s="11">
        <f>'Final Prices IND without CO2 '!V302</f>
        <v>7.3682999999999996</v>
      </c>
      <c r="W302" s="11">
        <f>'Final Prices IND without CO2 '!W302</f>
        <v>4.4675000000000002</v>
      </c>
      <c r="X302" s="11">
        <f>'Final Prices IND without CO2 '!X302</f>
        <v>5.9707999999999997</v>
      </c>
      <c r="Y302" s="11">
        <f>'Final Prices IND without CO2 '!Y302</f>
        <v>7.68</v>
      </c>
      <c r="Z302" s="11">
        <f>'Final Prices IND without CO2 '!Z302</f>
        <v>5.2</v>
      </c>
      <c r="AA302" s="11">
        <f>'Final Prices IND without CO2 '!AA302</f>
        <v>5.8333000000000004</v>
      </c>
      <c r="AB302" s="11">
        <f>'Final Prices IND without CO2 '!AB302</f>
        <v>13.376039671474929</v>
      </c>
      <c r="AC302" s="11">
        <f>'Final Prices IND without CO2 '!AC302</f>
        <v>14.602645005247451</v>
      </c>
      <c r="AD302" s="11">
        <f>'Final Prices IND without CO2 '!AD302</f>
        <v>14.618692471371586</v>
      </c>
      <c r="AE302" s="11">
        <f>'Final Prices IND without CO2 '!AE302</f>
        <v>14.713690704563829</v>
      </c>
      <c r="AF302" s="11">
        <f>'Final Prices IND without CO2 '!AF302</f>
        <v>16.952078820403358</v>
      </c>
      <c r="AG302" s="11">
        <f>'Final Prices IND without CO2 '!AG302</f>
        <v>19.100331854114899</v>
      </c>
      <c r="AH302" s="11">
        <f>'Final Prices IND without CO2 '!AH302</f>
        <v>22.392381623007289</v>
      </c>
      <c r="AI302" s="11">
        <f>'Final Prices IND without CO2 '!AI302</f>
        <v>25.562250314687731</v>
      </c>
      <c r="AJ302" s="11">
        <f>'Final Prices IND without CO2 '!AJ302</f>
        <v>28.606778771295946</v>
      </c>
      <c r="AK302" s="11">
        <f>'Final Prices IND without CO2 '!AK302</f>
        <v>31.532698409986718</v>
      </c>
      <c r="AL302" s="11">
        <f>'Final Prices IND without CO2 '!AL302</f>
        <v>34.342728581872848</v>
      </c>
      <c r="AM302" s="11">
        <f>'Final Prices IND without CO2 '!AM302</f>
        <v>37.03564989831775</v>
      </c>
      <c r="AN302" s="11">
        <f>'Final Prices IND without CO2 '!AN302</f>
        <v>39.617671462611398</v>
      </c>
      <c r="AO302" s="11">
        <f>'Final Prices IND without CO2 '!AO302</f>
        <v>39.605561756152539</v>
      </c>
      <c r="AP302" s="11">
        <f>'Final Prices IND without CO2 '!AP302</f>
        <v>39.590351112097302</v>
      </c>
      <c r="AQ302" s="11">
        <f>'Final Prices IND without CO2 '!AQ302</f>
        <v>39.576257614564703</v>
      </c>
      <c r="AR302" s="11">
        <f>'Final Prices IND without CO2 '!AR302</f>
        <v>39.559812656859187</v>
      </c>
      <c r="AS302" s="11">
        <f>'Final Prices IND without CO2 '!AS302</f>
        <v>39.545797877475962</v>
      </c>
      <c r="AT302" s="11">
        <f>'Final Prices IND without CO2 '!AT302</f>
        <v>39.530239478184249</v>
      </c>
      <c r="AU302" s="11">
        <f>'Final Prices IND without CO2 '!AU302</f>
        <v>39.51515199599983</v>
      </c>
      <c r="AV302" s="11">
        <f>'Final Prices IND without CO2 '!AV302</f>
        <v>39.499918613029884</v>
      </c>
      <c r="AW302" s="11">
        <f>'Final Prices IND without CO2 '!AW302</f>
        <v>39.485045938787486</v>
      </c>
      <c r="AX302" s="11">
        <f>'Final Prices IND without CO2 '!AX302</f>
        <v>39.47008742611596</v>
      </c>
      <c r="AY302" s="11">
        <f>'Final Prices IND without CO2 '!AY302</f>
        <v>39.363320592808762</v>
      </c>
      <c r="AZ302" s="11">
        <f>'Final Prices IND without CO2 '!AZ302</f>
        <v>39.275004319993457</v>
      </c>
      <c r="BA302" s="11">
        <f>'Final Prices IND without CO2 '!BA302</f>
        <v>39.155500224542877</v>
      </c>
      <c r="BB302" s="11">
        <f>'Final Prices IND without CO2 '!BB302</f>
        <v>39.001880956138059</v>
      </c>
      <c r="BC302" s="11">
        <f>'Final Prices IND without CO2 '!BC302</f>
        <v>38.81822404191476</v>
      </c>
      <c r="BD302" s="11">
        <f>'Final Prices IND without CO2 '!BD302</f>
        <v>38.622112584503952</v>
      </c>
      <c r="BE302" s="11">
        <f>'Final Prices IND without CO2 '!BE302</f>
        <v>38.389949603563323</v>
      </c>
      <c r="BF302" s="11">
        <f>'Final Prices IND without CO2 '!BF302</f>
        <v>38.132607824751481</v>
      </c>
      <c r="BG302" s="11">
        <f>'Final Prices IND without CO2 '!BG302</f>
        <v>37.851232882010144</v>
      </c>
      <c r="BH302" s="11">
        <f>'Final Prices IND without CO2 '!BH302</f>
        <v>37.544105153172033</v>
      </c>
    </row>
    <row r="303" spans="1:60" x14ac:dyDescent="0.3">
      <c r="A303" s="9" t="s">
        <v>153</v>
      </c>
      <c r="B303" s="9" t="s">
        <v>103</v>
      </c>
      <c r="C303" s="9" t="s">
        <v>90</v>
      </c>
      <c r="D303" s="9" t="s">
        <v>91</v>
      </c>
      <c r="E303" s="9" t="s">
        <v>90</v>
      </c>
      <c r="F303" s="9" t="s">
        <v>90</v>
      </c>
      <c r="G303" s="9" t="s">
        <v>90</v>
      </c>
      <c r="H303" s="36" t="s">
        <v>80</v>
      </c>
      <c r="I303" s="14" t="s">
        <v>144</v>
      </c>
      <c r="J303" s="11">
        <f>'Final Prices IND without CO2 '!J303</f>
        <v>0</v>
      </c>
      <c r="K303" s="11">
        <f>'Final Prices IND without CO2 '!K303</f>
        <v>0</v>
      </c>
      <c r="L303" s="11">
        <f>'Final Prices IND without CO2 '!L303</f>
        <v>0</v>
      </c>
      <c r="M303" s="11">
        <f>'Final Prices IND without CO2 '!M303</f>
        <v>0</v>
      </c>
      <c r="N303" s="11">
        <f>'Final Prices IND without CO2 '!N303</f>
        <v>0</v>
      </c>
      <c r="O303" s="11">
        <f>'Final Prices IND without CO2 '!O303</f>
        <v>0</v>
      </c>
      <c r="P303" s="11">
        <f>'Final Prices IND without CO2 '!P303</f>
        <v>17.324200000000001</v>
      </c>
      <c r="Q303" s="11">
        <f>'Final Prices IND without CO2 '!Q303</f>
        <v>0.65080000000000005</v>
      </c>
      <c r="R303" s="11">
        <f>'Final Prices IND without CO2 '!R303</f>
        <v>22.158200000000001</v>
      </c>
      <c r="S303" s="11">
        <f>'Final Prices IND without CO2 '!S303</f>
        <v>13.137499999999999</v>
      </c>
      <c r="T303" s="11">
        <f>'Final Prices IND without CO2 '!T303</f>
        <v>14.3325</v>
      </c>
      <c r="U303" s="11">
        <f>'Final Prices IND without CO2 '!U303</f>
        <v>12.988300000000001</v>
      </c>
      <c r="V303" s="11">
        <f>'Final Prices IND without CO2 '!V303</f>
        <v>7.3682999999999996</v>
      </c>
      <c r="W303" s="11">
        <f>'Final Prices IND without CO2 '!W303</f>
        <v>4.4675000000000002</v>
      </c>
      <c r="X303" s="11">
        <f>'Final Prices IND without CO2 '!X303</f>
        <v>5.9707999999999997</v>
      </c>
      <c r="Y303" s="11">
        <f>'Final Prices IND without CO2 '!Y303</f>
        <v>7.68</v>
      </c>
      <c r="Z303" s="11">
        <f>'Final Prices IND without CO2 '!Z303</f>
        <v>5.2</v>
      </c>
      <c r="AA303" s="11">
        <f>'Final Prices IND without CO2 '!AA303</f>
        <v>5.8333000000000004</v>
      </c>
      <c r="AB303" s="11">
        <f>'Final Prices IND without CO2 '!AB303</f>
        <v>13.376039671474929</v>
      </c>
      <c r="AC303" s="11">
        <f>'Final Prices IND without CO2 '!AC303</f>
        <v>14.602645005247451</v>
      </c>
      <c r="AD303" s="11">
        <f>'Final Prices IND without CO2 '!AD303</f>
        <v>14.618692471371586</v>
      </c>
      <c r="AE303" s="11">
        <f>'Final Prices IND without CO2 '!AE303</f>
        <v>14.713690704563829</v>
      </c>
      <c r="AF303" s="11">
        <f>'Final Prices IND without CO2 '!AF303</f>
        <v>12.181148174425861</v>
      </c>
      <c r="AG303" s="11">
        <f>'Final Prices IND without CO2 '!AG303</f>
        <v>9.7355406757473357</v>
      </c>
      <c r="AH303" s="11">
        <f>'Final Prices IND without CO2 '!AH303</f>
        <v>11.220420223057163</v>
      </c>
      <c r="AI303" s="11">
        <f>'Final Prices IND without CO2 '!AI303</f>
        <v>12.64965523625594</v>
      </c>
      <c r="AJ303" s="11">
        <f>'Final Prices IND without CO2 '!AJ303</f>
        <v>14.022348076930802</v>
      </c>
      <c r="AK303" s="11">
        <f>'Final Prices IND without CO2 '!AK303</f>
        <v>15.342078956759597</v>
      </c>
      <c r="AL303" s="11">
        <f>'Final Prices IND without CO2 '!AL303</f>
        <v>16.607973010976945</v>
      </c>
      <c r="AM303" s="11">
        <f>'Final Prices IND without CO2 '!AM303</f>
        <v>17.821001770752332</v>
      </c>
      <c r="AN303" s="11">
        <f>'Final Prices IND without CO2 '!AN303</f>
        <v>18.983303310389527</v>
      </c>
      <c r="AO303" s="11">
        <f>'Final Prices IND without CO2 '!AO303</f>
        <v>18.978068140849036</v>
      </c>
      <c r="AP303" s="11">
        <f>'Final Prices IND without CO2 '!AP303</f>
        <v>18.970724844816353</v>
      </c>
      <c r="AQ303" s="11">
        <f>'Final Prices IND without CO2 '!AQ303</f>
        <v>18.963872084874065</v>
      </c>
      <c r="AR303" s="11">
        <f>'Final Prices IND without CO2 '!AR303</f>
        <v>18.956140192884366</v>
      </c>
      <c r="AS303" s="11">
        <f>'Final Prices IND without CO2 '!AS303</f>
        <v>18.949118003565353</v>
      </c>
      <c r="AT303" s="11">
        <f>'Final Prices IND without CO2 '!AT303</f>
        <v>18.94185244603716</v>
      </c>
      <c r="AU303" s="11">
        <f>'Final Prices IND without CO2 '!AU303</f>
        <v>18.934762289268409</v>
      </c>
      <c r="AV303" s="11">
        <f>'Final Prices IND without CO2 '!AV303</f>
        <v>18.927497857025539</v>
      </c>
      <c r="AW303" s="11">
        <f>'Final Prices IND without CO2 '!AW303</f>
        <v>18.920043070988502</v>
      </c>
      <c r="AX303" s="11">
        <f>'Final Prices IND without CO2 '!AX303</f>
        <v>18.913460558946039</v>
      </c>
      <c r="AY303" s="11">
        <f>'Final Prices IND without CO2 '!AY303</f>
        <v>18.862153700371731</v>
      </c>
      <c r="AZ303" s="11">
        <f>'Final Prices IND without CO2 '!AZ303</f>
        <v>18.819885106117422</v>
      </c>
      <c r="BA303" s="11">
        <f>'Final Prices IND without CO2 '!BA303</f>
        <v>18.762718610389413</v>
      </c>
      <c r="BB303" s="11">
        <f>'Final Prices IND without CO2 '!BB303</f>
        <v>18.689245317446414</v>
      </c>
      <c r="BC303" s="11">
        <f>'Final Prices IND without CO2 '!BC303</f>
        <v>18.601206260866658</v>
      </c>
      <c r="BD303" s="11">
        <f>'Final Prices IND without CO2 '!BD303</f>
        <v>18.507339308972117</v>
      </c>
      <c r="BE303" s="11">
        <f>'Final Prices IND without CO2 '!BE303</f>
        <v>18.396156127411736</v>
      </c>
      <c r="BF303" s="11">
        <f>'Final Prices IND without CO2 '!BF303</f>
        <v>18.272889870106695</v>
      </c>
      <c r="BG303" s="11">
        <f>'Final Prices IND without CO2 '!BG303</f>
        <v>18.138101314349516</v>
      </c>
      <c r="BH303" s="11">
        <f>'Final Prices IND without CO2 '!BH303</f>
        <v>17.991000502552122</v>
      </c>
    </row>
    <row r="304" spans="1:60" x14ac:dyDescent="0.3">
      <c r="A304" s="9" t="s">
        <v>153</v>
      </c>
      <c r="B304" s="36" t="s">
        <v>119</v>
      </c>
      <c r="C304" s="9" t="s">
        <v>90</v>
      </c>
      <c r="D304" s="9" t="s">
        <v>91</v>
      </c>
      <c r="E304" s="9" t="s">
        <v>90</v>
      </c>
      <c r="F304" s="9" t="s">
        <v>90</v>
      </c>
      <c r="G304" s="9" t="s">
        <v>90</v>
      </c>
      <c r="H304" s="36" t="s">
        <v>80</v>
      </c>
      <c r="I304" s="14" t="s">
        <v>144</v>
      </c>
      <c r="J304" s="11">
        <f>'Final Prices IND without CO2 '!J304</f>
        <v>0</v>
      </c>
      <c r="K304" s="11">
        <f>'Final Prices IND without CO2 '!K304</f>
        <v>0</v>
      </c>
      <c r="L304" s="11">
        <f>'Final Prices IND without CO2 '!L304</f>
        <v>0</v>
      </c>
      <c r="M304" s="11">
        <f>'Final Prices IND without CO2 '!M304</f>
        <v>0</v>
      </c>
      <c r="N304" s="11">
        <f>'Final Prices IND without CO2 '!N304</f>
        <v>0</v>
      </c>
      <c r="O304" s="11">
        <f>'Final Prices IND without CO2 '!O304</f>
        <v>0</v>
      </c>
      <c r="P304" s="11">
        <f>'Final Prices IND without CO2 '!P304</f>
        <v>17.324200000000001</v>
      </c>
      <c r="Q304" s="11">
        <f>'Final Prices IND without CO2 '!Q304</f>
        <v>0.65080000000000005</v>
      </c>
      <c r="R304" s="11">
        <f>'Final Prices IND without CO2 '!R304</f>
        <v>22.158200000000001</v>
      </c>
      <c r="S304" s="11">
        <f>'Final Prices IND without CO2 '!S304</f>
        <v>13.137499999999999</v>
      </c>
      <c r="T304" s="11">
        <f>'Final Prices IND without CO2 '!T304</f>
        <v>14.3325</v>
      </c>
      <c r="U304" s="11">
        <f>'Final Prices IND without CO2 '!U304</f>
        <v>12.988300000000001</v>
      </c>
      <c r="V304" s="11">
        <f>'Final Prices IND without CO2 '!V304</f>
        <v>7.3682999999999996</v>
      </c>
      <c r="W304" s="11">
        <f>'Final Prices IND without CO2 '!W304</f>
        <v>4.4675000000000002</v>
      </c>
      <c r="X304" s="11">
        <f>'Final Prices IND without CO2 '!X304</f>
        <v>5.9707999999999997</v>
      </c>
      <c r="Y304" s="11">
        <f>'Final Prices IND without CO2 '!Y304</f>
        <v>7.68</v>
      </c>
      <c r="Z304" s="11">
        <f>'Final Prices IND without CO2 '!Z304</f>
        <v>5.2</v>
      </c>
      <c r="AA304" s="11">
        <f>'Final Prices IND without CO2 '!AA304</f>
        <v>5.8333000000000004</v>
      </c>
      <c r="AB304" s="11">
        <f>'Final Prices IND without CO2 '!AB304</f>
        <v>4.971051334189581</v>
      </c>
      <c r="AC304" s="11">
        <f>'Final Prices IND without CO2 '!AC304</f>
        <v>4.9289959049437364</v>
      </c>
      <c r="AD304" s="11">
        <f>'Final Prices IND without CO2 '!AD304</f>
        <v>4.9083137473638292</v>
      </c>
      <c r="AE304" s="11">
        <f>'Final Prices IND without CO2 '!AE304</f>
        <v>3.8568692733495706</v>
      </c>
      <c r="AF304" s="11">
        <f>'Final Prices IND without CO2 '!AF304</f>
        <v>2.8391427770540929</v>
      </c>
      <c r="AG304" s="11">
        <f>'Final Prices IND without CO2 '!AG304</f>
        <v>1.858235979603226</v>
      </c>
      <c r="AH304" s="11">
        <f>'Final Prices IND without CO2 '!AH304</f>
        <v>0.91190694392337368</v>
      </c>
      <c r="AI304" s="11">
        <f>'Final Prices IND without CO2 '!AI304</f>
        <v>0</v>
      </c>
      <c r="AJ304" s="11">
        <f>'Final Prices IND without CO2 '!AJ304</f>
        <v>0</v>
      </c>
      <c r="AK304" s="11">
        <f>'Final Prices IND without CO2 '!AK304</f>
        <v>0</v>
      </c>
      <c r="AL304" s="11">
        <f>'Final Prices IND without CO2 '!AL304</f>
        <v>0</v>
      </c>
      <c r="AM304" s="11">
        <f>'Final Prices IND without CO2 '!AM304</f>
        <v>0</v>
      </c>
      <c r="AN304" s="11">
        <f>'Final Prices IND without CO2 '!AN304</f>
        <v>0</v>
      </c>
      <c r="AO304" s="11">
        <f>'Final Prices IND without CO2 '!AO304</f>
        <v>0</v>
      </c>
      <c r="AP304" s="11">
        <f>'Final Prices IND without CO2 '!AP304</f>
        <v>0</v>
      </c>
      <c r="AQ304" s="11">
        <f>'Final Prices IND without CO2 '!AQ304</f>
        <v>0</v>
      </c>
      <c r="AR304" s="11">
        <f>'Final Prices IND without CO2 '!AR304</f>
        <v>0</v>
      </c>
      <c r="AS304" s="11">
        <f>'Final Prices IND without CO2 '!AS304</f>
        <v>0</v>
      </c>
      <c r="AT304" s="11">
        <f>'Final Prices IND without CO2 '!AT304</f>
        <v>0</v>
      </c>
      <c r="AU304" s="11">
        <f>'Final Prices IND without CO2 '!AU304</f>
        <v>0</v>
      </c>
      <c r="AV304" s="11">
        <f>'Final Prices IND without CO2 '!AV304</f>
        <v>0</v>
      </c>
      <c r="AW304" s="11">
        <f>'Final Prices IND without CO2 '!AW304</f>
        <v>0</v>
      </c>
      <c r="AX304" s="11">
        <f>'Final Prices IND without CO2 '!AX304</f>
        <v>0</v>
      </c>
      <c r="AY304" s="11">
        <f>'Final Prices IND without CO2 '!AY304</f>
        <v>0</v>
      </c>
      <c r="AZ304" s="11">
        <f>'Final Prices IND without CO2 '!AZ304</f>
        <v>0</v>
      </c>
      <c r="BA304" s="11">
        <f>'Final Prices IND without CO2 '!BA304</f>
        <v>0</v>
      </c>
      <c r="BB304" s="11">
        <f>'Final Prices IND without CO2 '!BB304</f>
        <v>0</v>
      </c>
      <c r="BC304" s="11">
        <f>'Final Prices IND without CO2 '!BC304</f>
        <v>0</v>
      </c>
      <c r="BD304" s="11">
        <f>'Final Prices IND without CO2 '!BD304</f>
        <v>0</v>
      </c>
      <c r="BE304" s="11">
        <f>'Final Prices IND without CO2 '!BE304</f>
        <v>0</v>
      </c>
      <c r="BF304" s="11">
        <f>'Final Prices IND without CO2 '!BF304</f>
        <v>0</v>
      </c>
      <c r="BG304" s="11">
        <f>'Final Prices IND without CO2 '!BG304</f>
        <v>0</v>
      </c>
      <c r="BH304" s="11">
        <f>'Final Prices IND without CO2 '!BH304</f>
        <v>0</v>
      </c>
    </row>
    <row r="305" spans="1:60" x14ac:dyDescent="0.3">
      <c r="A305" s="9" t="s">
        <v>153</v>
      </c>
      <c r="B305" s="36" t="s">
        <v>156</v>
      </c>
      <c r="C305" s="9" t="s">
        <v>90</v>
      </c>
      <c r="D305" s="9" t="s">
        <v>157</v>
      </c>
      <c r="E305" s="9" t="s">
        <v>90</v>
      </c>
      <c r="F305" s="9" t="s">
        <v>90</v>
      </c>
      <c r="G305" s="9" t="s">
        <v>90</v>
      </c>
      <c r="H305" s="36" t="s">
        <v>80</v>
      </c>
      <c r="I305" s="14" t="s">
        <v>158</v>
      </c>
      <c r="J305" s="11">
        <f>'Final Prices IND without CO2 '!J305</f>
        <v>0</v>
      </c>
      <c r="K305" s="11">
        <f>'Final Prices IND without CO2 '!K305</f>
        <v>0</v>
      </c>
      <c r="L305" s="11">
        <f>'Final Prices IND without CO2 '!L305</f>
        <v>0</v>
      </c>
      <c r="M305" s="11">
        <f>'Final Prices IND without CO2 '!M305</f>
        <v>0</v>
      </c>
      <c r="N305" s="11">
        <f>'Final Prices IND without CO2 '!N305</f>
        <v>0</v>
      </c>
      <c r="O305" s="11">
        <f>'Final Prices IND without CO2 '!O305</f>
        <v>0</v>
      </c>
      <c r="P305" s="11">
        <f>'Final Prices IND without CO2 '!P305</f>
        <v>17.324200000000001</v>
      </c>
      <c r="Q305" s="11">
        <f>'Final Prices IND without CO2 '!Q305</f>
        <v>0.65080000000000005</v>
      </c>
      <c r="R305" s="11">
        <f>'Final Prices IND without CO2 '!R305</f>
        <v>22.158200000000001</v>
      </c>
      <c r="S305" s="11">
        <f>'Final Prices IND without CO2 '!S305</f>
        <v>13.137499999999999</v>
      </c>
      <c r="T305" s="11">
        <f>'Final Prices IND without CO2 '!T305</f>
        <v>14.3325</v>
      </c>
      <c r="U305" s="11">
        <f>'Final Prices IND without CO2 '!U305</f>
        <v>12.988300000000001</v>
      </c>
      <c r="V305" s="11">
        <f>'Final Prices IND without CO2 '!V305</f>
        <v>7.3682999999999996</v>
      </c>
      <c r="W305" s="11">
        <f>'Final Prices IND without CO2 '!W305</f>
        <v>4.4675000000000002</v>
      </c>
      <c r="X305" s="11">
        <f>'Final Prices IND without CO2 '!X305</f>
        <v>5.9707999999999997</v>
      </c>
      <c r="Y305" s="11">
        <f>'Final Prices IND without CO2 '!Y305</f>
        <v>7.68</v>
      </c>
      <c r="Z305" s="11">
        <f>'Final Prices IND without CO2 '!Z305</f>
        <v>5.2</v>
      </c>
      <c r="AA305" s="11">
        <f>'Final Prices IND without CO2 '!AA305</f>
        <v>5.8333000000000004</v>
      </c>
      <c r="AB305" s="11">
        <f>'Final Prices IND without CO2 '!AB305</f>
        <v>7.4487705861350682</v>
      </c>
      <c r="AC305" s="11">
        <f>'Final Prices IND without CO2 '!AC305</f>
        <v>9.5116286227128661</v>
      </c>
      <c r="AD305" s="11">
        <f>'Final Prices IND without CO2 '!AD305</f>
        <v>12.145773320608233</v>
      </c>
      <c r="AE305" s="11">
        <f>'Final Prices IND without CO2 '!AE305</f>
        <v>15.509416463478763</v>
      </c>
      <c r="AF305" s="11">
        <f>'Final Prices IND without CO2 '!AF305</f>
        <v>19.804584910990275</v>
      </c>
      <c r="AG305" s="11">
        <f>'Final Prices IND without CO2 '!AG305</f>
        <v>25.289254719558183</v>
      </c>
      <c r="AH305" s="11">
        <f>'Final Prices IND without CO2 '!AH305</f>
        <v>32.292845679173446</v>
      </c>
      <c r="AI305" s="11">
        <f>'Final Prices IND without CO2 '!AI305</f>
        <v>41.236006897918173</v>
      </c>
      <c r="AJ305" s="11">
        <f>'Final Prices IND without CO2 '!AJ305</f>
        <v>52.655881794331798</v>
      </c>
      <c r="AK305" s="11">
        <f>'Final Prices IND without CO2 '!AK305</f>
        <v>67.23836996153527</v>
      </c>
      <c r="AL305" s="11">
        <f>'Final Prices IND without CO2 '!AL305</f>
        <v>85.859323612560928</v>
      </c>
      <c r="AM305" s="11">
        <f>'Final Prices IND without CO2 '!AM305</f>
        <v>109.63715294442184</v>
      </c>
      <c r="AN305" s="11">
        <f>'Final Prices IND without CO2 '!AN305</f>
        <v>140</v>
      </c>
      <c r="AO305" s="11">
        <f>'Final Prices IND without CO2 '!AO305</f>
        <v>139.95661216242766</v>
      </c>
      <c r="AP305" s="11">
        <f>'Final Prices IND without CO2 '!AP305</f>
        <v>139.90560779499745</v>
      </c>
      <c r="AQ305" s="11">
        <f>'Final Prices IND without CO2 '!AQ305</f>
        <v>139.85492788446479</v>
      </c>
      <c r="AR305" s="11">
        <f>'Final Prices IND without CO2 '!AR305</f>
        <v>139.79636368162573</v>
      </c>
      <c r="AS305" s="11">
        <f>'Final Prices IND without CO2 '!AS305</f>
        <v>139.74706130258753</v>
      </c>
      <c r="AT305" s="11">
        <f>'Final Prices IND without CO2 '!AT305</f>
        <v>139.69086737442302</v>
      </c>
      <c r="AU305" s="11">
        <f>'Final Prices IND without CO2 '!AU305</f>
        <v>139.63826769262275</v>
      </c>
      <c r="AV305" s="11">
        <f>'Final Prices IND without CO2 '!AV305</f>
        <v>139.58477657377261</v>
      </c>
      <c r="AW305" s="11">
        <f>'Final Prices IND without CO2 '!AW305</f>
        <v>139.53200553065361</v>
      </c>
      <c r="AX305" s="11">
        <f>'Final Prices IND without CO2 '!AX305</f>
        <v>139.48116605483</v>
      </c>
      <c r="AY305" s="11">
        <f>'Final Prices IND without CO2 '!AY305</f>
        <v>139.10379783460888</v>
      </c>
      <c r="AZ305" s="11">
        <f>'Final Prices IND without CO2 '!AZ305</f>
        <v>138.79228545534772</v>
      </c>
      <c r="BA305" s="11">
        <f>'Final Prices IND without CO2 '!BA305</f>
        <v>138.37067625987046</v>
      </c>
      <c r="BB305" s="11">
        <f>'Final Prices IND without CO2 '!BB305</f>
        <v>137.82851387590043</v>
      </c>
      <c r="BC305" s="11">
        <f>'Final Prices IND without CO2 '!BC305</f>
        <v>137.17976862629135</v>
      </c>
      <c r="BD305" s="11">
        <f>'Final Prices IND without CO2 '!BD305</f>
        <v>136.48739256324555</v>
      </c>
      <c r="BE305" s="11">
        <f>'Final Prices IND without CO2 '!BE305</f>
        <v>135.66745912279359</v>
      </c>
      <c r="BF305" s="11">
        <f>'Final Prices IND without CO2 '!BF305</f>
        <v>134.75848410100429</v>
      </c>
      <c r="BG305" s="11">
        <f>'Final Prices IND without CO2 '!BG305</f>
        <v>133.76456473573742</v>
      </c>
      <c r="BH305" s="11">
        <f>'Final Prices IND without CO2 '!BH305</f>
        <v>132.67968838136045</v>
      </c>
    </row>
    <row r="306" spans="1:60" x14ac:dyDescent="0.3">
      <c r="A306" s="9" t="s">
        <v>148</v>
      </c>
      <c r="B306" s="36" t="s">
        <v>156</v>
      </c>
      <c r="C306" s="9" t="s">
        <v>5</v>
      </c>
      <c r="D306" s="36" t="s">
        <v>81</v>
      </c>
      <c r="E306" s="36" t="s">
        <v>79</v>
      </c>
      <c r="F306" s="36" t="s">
        <v>90</v>
      </c>
      <c r="G306" s="36" t="s">
        <v>90</v>
      </c>
      <c r="H306" s="36" t="s">
        <v>80</v>
      </c>
      <c r="I306" s="9" t="s">
        <v>145</v>
      </c>
      <c r="J306" s="11">
        <f>'Final Prices IND without CO2 '!J2+Assumptions!$C$9*input!J$305</f>
        <v>11.061034757650303</v>
      </c>
      <c r="K306" s="11">
        <f>'Final Prices IND without CO2 '!K2+Assumptions!$C$9*input!K$305</f>
        <v>11.433839178378598</v>
      </c>
      <c r="L306" s="11">
        <f>'Final Prices IND without CO2 '!L2+Assumptions!$C$9*input!L$305</f>
        <v>14.243420978566801</v>
      </c>
      <c r="M306" s="11">
        <f>'Final Prices IND without CO2 '!M2+Assumptions!$C$9*input!M$305</f>
        <v>13.636905719508709</v>
      </c>
      <c r="N306" s="11">
        <f>'Final Prices IND without CO2 '!N2+Assumptions!$C$9*input!N$305</f>
        <v>23.749841777723411</v>
      </c>
      <c r="O306" s="11">
        <f>'Final Prices IND without CO2 '!O2+Assumptions!$C$9*input!O$305</f>
        <v>24.222639136361522</v>
      </c>
      <c r="P306" s="11">
        <f>'Final Prices IND without CO2 '!P2+Assumptions!$C$9*input!P$305</f>
        <v>29.975567710447823</v>
      </c>
      <c r="Q306" s="11">
        <f>'Final Prices IND without CO2 '!Q2+Assumptions!$C$9*input!Q$305</f>
        <v>24.315413648769116</v>
      </c>
      <c r="R306" s="11">
        <f>'Final Prices IND without CO2 '!R2+Assumptions!$C$9*input!R$305</f>
        <v>34.517363863464823</v>
      </c>
      <c r="S306" s="11">
        <f>'Final Prices IND without CO2 '!S2+Assumptions!$C$9*input!S$305</f>
        <v>32.005388398008741</v>
      </c>
      <c r="T306" s="11">
        <f>'Final Prices IND without CO2 '!T2+Assumptions!$C$9*input!T$305</f>
        <v>29.197270005445706</v>
      </c>
      <c r="U306" s="11">
        <f>'Final Prices IND without CO2 '!U2+Assumptions!$C$9*input!U$305</f>
        <v>30.912571038098541</v>
      </c>
      <c r="V306" s="11">
        <f>'Final Prices IND without CO2 '!V2+Assumptions!$C$9*input!V$305</f>
        <v>31.019817190728311</v>
      </c>
      <c r="W306" s="11">
        <f>'Final Prices IND without CO2 '!W2+Assumptions!$C$9*input!W$305</f>
        <v>25.942568791742971</v>
      </c>
      <c r="X306" s="11">
        <f>'Final Prices IND without CO2 '!X2+Assumptions!$C$9*input!X$305</f>
        <v>24.160853360272384</v>
      </c>
      <c r="Y306" s="11">
        <f>'Final Prices IND without CO2 '!Y2+Assumptions!$C$9*input!Y$305</f>
        <v>24.269457517951562</v>
      </c>
      <c r="Z306" s="11">
        <f>'Final Prices IND without CO2 '!Z2+Assumptions!$C$9*input!Z$305</f>
        <v>22.852423073948394</v>
      </c>
      <c r="AA306" s="11">
        <f>'Final Prices IND without CO2 '!AA2+Assumptions!$C$9*input!AA$305</f>
        <v>23.313906412754008</v>
      </c>
      <c r="AB306" s="11">
        <f>'Final Prices IND without CO2 '!AB2+Assumptions!$C$9*input!AB$305</f>
        <v>24.185312287677764</v>
      </c>
      <c r="AC306" s="11">
        <f>'Final Prices IND without CO2 '!AC2+Assumptions!$C$9*input!AC$305</f>
        <v>23.679872246012373</v>
      </c>
      <c r="AD306" s="11">
        <f>'Final Prices IND without CO2 '!AD2+Assumptions!$C$9*input!AD$305</f>
        <v>22.586571659442711</v>
      </c>
      <c r="AE306" s="11">
        <f>'Final Prices IND without CO2 '!AE2+Assumptions!$C$9*input!AE$305</f>
        <v>23.096617287703559</v>
      </c>
      <c r="AF306" s="11">
        <f>'Final Prices IND without CO2 '!AF2+Assumptions!$C$9*input!AF$305</f>
        <v>24.652154968557134</v>
      </c>
      <c r="AG306" s="11">
        <f>'Final Prices IND without CO2 '!AG2+Assumptions!$C$9*input!AG$305</f>
        <v>26.629394328640039</v>
      </c>
      <c r="AH306" s="11">
        <f>'Final Prices IND without CO2 '!AH2+Assumptions!$C$9*input!AH$305</f>
        <v>29.13504381517086</v>
      </c>
      <c r="AI306" s="11">
        <f>'Final Prices IND without CO2 '!AI2+Assumptions!$C$9*input!AI$305</f>
        <v>32.316530076310691</v>
      </c>
      <c r="AJ306" s="11">
        <f>'Final Prices IND without CO2 '!AJ2+Assumptions!$C$9*input!AJ$305</f>
        <v>36.359947633182529</v>
      </c>
      <c r="AK306" s="11">
        <f>'Final Prices IND without CO2 '!AK2+Assumptions!$C$9*input!AK$305</f>
        <v>41.511614216816852</v>
      </c>
      <c r="AL306" s="11">
        <f>'Final Prices IND without CO2 '!AL2+Assumptions!$C$9*input!AL$305</f>
        <v>48.063872868217643</v>
      </c>
      <c r="AM306" s="11">
        <f>'Final Prices IND without CO2 '!AM2+Assumptions!$C$9*input!AM$305</f>
        <v>56.407953088522248</v>
      </c>
      <c r="AN306" s="11">
        <f>'Final Prices IND without CO2 '!AN2+Assumptions!$C$9*input!AN$305</f>
        <v>67.035700777507003</v>
      </c>
      <c r="AO306" s="11">
        <f>'Final Prices IND without CO2 '!AO2+Assumptions!$C$9*input!AO$305</f>
        <v>67.153727508647847</v>
      </c>
      <c r="AP306" s="11">
        <f>'Final Prices IND without CO2 '!AP2+Assumptions!$C$9*input!AP$305</f>
        <v>67.276162701856677</v>
      </c>
      <c r="AQ306" s="11">
        <f>'Final Prices IND without CO2 '!AQ2+Assumptions!$C$9*input!AQ$305</f>
        <v>67.40182349232434</v>
      </c>
      <c r="AR306" s="11">
        <f>'Final Prices IND without CO2 '!AR2+Assumptions!$C$9*input!AR$305</f>
        <v>67.521014251866433</v>
      </c>
      <c r="AS306" s="11">
        <f>'Final Prices IND without CO2 '!AS2+Assumptions!$C$9*input!AS$305</f>
        <v>67.646449522284726</v>
      </c>
      <c r="AT306" s="11">
        <f>'Final Prices IND without CO2 '!AT2+Assumptions!$C$9*input!AT$305</f>
        <v>67.705216619789155</v>
      </c>
      <c r="AU306" s="11">
        <f>'Final Prices IND without CO2 '!AU2+Assumptions!$C$9*input!AU$305</f>
        <v>67.711573086656287</v>
      </c>
      <c r="AV306" s="11">
        <f>'Final Prices IND without CO2 '!AV2+Assumptions!$C$9*input!AV$305</f>
        <v>67.719959996090068</v>
      </c>
      <c r="AW306" s="11">
        <f>'Final Prices IND without CO2 '!AW2+Assumptions!$C$9*input!AW$305</f>
        <v>67.728246923580159</v>
      </c>
      <c r="AX306" s="11">
        <f>'Final Prices IND without CO2 '!AX2+Assumptions!$C$9*input!AX$305</f>
        <v>67.73965956954504</v>
      </c>
      <c r="AY306" s="11">
        <f>'Final Prices IND without CO2 '!AY2+Assumptions!$C$9*input!AY$305</f>
        <v>67.583185866628753</v>
      </c>
      <c r="AZ306" s="11">
        <f>'Final Prices IND without CO2 '!AZ2+Assumptions!$C$9*input!AZ$305</f>
        <v>67.461871080286741</v>
      </c>
      <c r="BA306" s="11">
        <f>'Final Prices IND without CO2 '!BA2+Assumptions!$C$9*input!BA$305</f>
        <v>67.284644792411797</v>
      </c>
      <c r="BB306" s="11">
        <f>'Final Prices IND without CO2 '!BB2+Assumptions!$C$9*input!BB$305</f>
        <v>67.046679937969088</v>
      </c>
      <c r="BC306" s="11">
        <f>'Final Prices IND without CO2 '!BC2+Assumptions!$C$9*input!BC$305</f>
        <v>66.754726039658351</v>
      </c>
      <c r="BD306" s="11">
        <f>'Final Prices IND without CO2 '!BD2+Assumptions!$C$9*input!BD$305</f>
        <v>66.441417322409634</v>
      </c>
      <c r="BE306" s="11">
        <f>'Final Prices IND without CO2 '!BE2+Assumptions!$C$9*input!BE$305</f>
        <v>66.063614123129838</v>
      </c>
      <c r="BF306" s="11">
        <f>'Final Prices IND without CO2 '!BF2+Assumptions!$C$9*input!BF$305</f>
        <v>65.641163330307705</v>
      </c>
      <c r="BG306" s="11">
        <f>'Final Prices IND without CO2 '!BG2+Assumptions!$C$9*input!BG$305</f>
        <v>65.176106087034668</v>
      </c>
      <c r="BH306" s="11">
        <f>'Final Prices IND without CO2 '!BH2+Assumptions!$C$9*input!BH$305</f>
        <v>64.665482876540608</v>
      </c>
    </row>
    <row r="307" spans="1:60" x14ac:dyDescent="0.3">
      <c r="A307" s="9" t="s">
        <v>148</v>
      </c>
      <c r="B307" s="36" t="s">
        <v>156</v>
      </c>
      <c r="C307" s="9" t="s">
        <v>9</v>
      </c>
      <c r="D307" s="36" t="s">
        <v>81</v>
      </c>
      <c r="E307" s="36" t="s">
        <v>79</v>
      </c>
      <c r="F307" s="36" t="s">
        <v>90</v>
      </c>
      <c r="G307" s="36" t="s">
        <v>90</v>
      </c>
      <c r="H307" s="36" t="s">
        <v>80</v>
      </c>
      <c r="I307" s="9" t="s">
        <v>145</v>
      </c>
      <c r="J307" s="11">
        <f>'Final Prices IND without CO2 '!J3+Assumptions!$C$9*input!J$305</f>
        <v>5.7791382927403117</v>
      </c>
      <c r="K307" s="11">
        <f>'Final Prices IND without CO2 '!K3+Assumptions!$C$9*input!K$305</f>
        <v>6.6631665675524934</v>
      </c>
      <c r="L307" s="11">
        <f>'Final Prices IND without CO2 '!L3+Assumptions!$C$9*input!L$305</f>
        <v>5.8475600430043171</v>
      </c>
      <c r="M307" s="11">
        <f>'Final Prices IND without CO2 '!M3+Assumptions!$C$9*input!M$305</f>
        <v>4.9125503412199913</v>
      </c>
      <c r="N307" s="11">
        <f>'Final Prices IND without CO2 '!N3+Assumptions!$C$9*input!N$305</f>
        <v>8.924717726950492</v>
      </c>
      <c r="O307" s="11">
        <f>'Final Prices IND without CO2 '!O3+Assumptions!$C$9*input!O$305</f>
        <v>10.092580259191823</v>
      </c>
      <c r="P307" s="11">
        <f>'Final Prices IND without CO2 '!P3+Assumptions!$C$9*input!P$305</f>
        <v>13.713227941653384</v>
      </c>
      <c r="Q307" s="11">
        <f>'Final Prices IND without CO2 '!Q3+Assumptions!$C$9*input!Q$305</f>
        <v>8.5273858851637439</v>
      </c>
      <c r="R307" s="11">
        <f>'Final Prices IND without CO2 '!R3+Assumptions!$C$9*input!R$305</f>
        <v>20.522931516472944</v>
      </c>
      <c r="S307" s="11">
        <f>'Final Prices IND without CO2 '!S3+Assumptions!$C$9*input!S$305</f>
        <v>12.513428199382346</v>
      </c>
      <c r="T307" s="11">
        <f>'Final Prices IND without CO2 '!T3+Assumptions!$C$9*input!T$305</f>
        <v>15.35291023955112</v>
      </c>
      <c r="U307" s="11">
        <f>'Final Prices IND without CO2 '!U3+Assumptions!$C$9*input!U$305</f>
        <v>16.894228288039361</v>
      </c>
      <c r="V307" s="11">
        <f>'Final Prices IND without CO2 '!V3+Assumptions!$C$9*input!V$305</f>
        <v>11.993615184110181</v>
      </c>
      <c r="W307" s="11">
        <f>'Final Prices IND without CO2 '!W3+Assumptions!$C$9*input!W$305</f>
        <v>9.7406572917037675</v>
      </c>
      <c r="X307" s="11">
        <f>'Final Prices IND without CO2 '!X3+Assumptions!$C$9*input!X$305</f>
        <v>8.9803301913335272</v>
      </c>
      <c r="Y307" s="11">
        <f>'Final Prices IND without CO2 '!Y3+Assumptions!$C$9*input!Y$305</f>
        <v>8.6607446445774237</v>
      </c>
      <c r="Z307" s="11">
        <f>'Final Prices IND without CO2 '!Z3+Assumptions!$C$9*input!Z$305</f>
        <v>7.3989833600025516</v>
      </c>
      <c r="AA307" s="11">
        <f>'Final Prices IND without CO2 '!AA3+Assumptions!$C$9*input!AA$305</f>
        <v>7.6824006751991814</v>
      </c>
      <c r="AB307" s="11">
        <f>'Final Prices IND without CO2 '!AB3+Assumptions!$C$9*input!AB$305</f>
        <v>8.3240088493573658</v>
      </c>
      <c r="AC307" s="11">
        <f>'Final Prices IND without CO2 '!AC3+Assumptions!$C$9*input!AC$305</f>
        <v>8.7127811181942132</v>
      </c>
      <c r="AD307" s="11">
        <f>'Final Prices IND without CO2 '!AD3+Assumptions!$C$9*input!AD$305</f>
        <v>9.0900580042795429</v>
      </c>
      <c r="AE307" s="11">
        <f>'Final Prices IND without CO2 '!AE3+Assumptions!$C$9*input!AE$305</f>
        <v>10.078951123494569</v>
      </c>
      <c r="AF307" s="11">
        <f>'Final Prices IND without CO2 '!AF3+Assumptions!$C$9*input!AF$305</f>
        <v>11.582285138858015</v>
      </c>
      <c r="AG307" s="11">
        <f>'Final Prices IND without CO2 '!AG3+Assumptions!$C$9*input!AG$305</f>
        <v>13.499533667836271</v>
      </c>
      <c r="AH307" s="11">
        <f>'Final Prices IND without CO2 '!AH3+Assumptions!$C$9*input!AH$305</f>
        <v>15.942644816434434</v>
      </c>
      <c r="AI307" s="11">
        <f>'Final Prices IND without CO2 '!AI3+Assumptions!$C$9*input!AI$305</f>
        <v>19.057540412821552</v>
      </c>
      <c r="AJ307" s="11">
        <f>'Final Prices IND without CO2 '!AJ3+Assumptions!$C$9*input!AJ$305</f>
        <v>23.029979010515959</v>
      </c>
      <c r="AK307" s="11">
        <f>'Final Prices IND without CO2 '!AK3+Assumptions!$C$9*input!AK$305</f>
        <v>28.099474057680986</v>
      </c>
      <c r="AL307" s="11">
        <f>'Final Prices IND without CO2 '!AL3+Assumptions!$C$9*input!AL$305</f>
        <v>34.56596601771821</v>
      </c>
      <c r="AM307" s="11">
        <f>'Final Prices IND without CO2 '!AM3+Assumptions!$C$9*input!AM$305</f>
        <v>42.817229757667413</v>
      </c>
      <c r="AN307" s="11">
        <f>'Final Prices IND without CO2 '!AN3+Assumptions!$C$9*input!AN$305</f>
        <v>53.34637355597723</v>
      </c>
      <c r="AO307" s="11">
        <f>'Final Prices IND without CO2 '!AO3+Assumptions!$C$9*input!AO$305</f>
        <v>53.36676973905508</v>
      </c>
      <c r="AP307" s="11">
        <f>'Final Prices IND without CO2 '!AP3+Assumptions!$C$9*input!AP$305</f>
        <v>53.386406870335705</v>
      </c>
      <c r="AQ307" s="11">
        <f>'Final Prices IND without CO2 '!AQ3+Assumptions!$C$9*input!AQ$305</f>
        <v>53.406984486055109</v>
      </c>
      <c r="AR307" s="11">
        <f>'Final Prices IND without CO2 '!AR3+Assumptions!$C$9*input!AR$305</f>
        <v>53.423840856920791</v>
      </c>
      <c r="AS307" s="11">
        <f>'Final Prices IND without CO2 '!AS3+Assumptions!$C$9*input!AS$305</f>
        <v>53.444707884861145</v>
      </c>
      <c r="AT307" s="11">
        <f>'Final Prices IND without CO2 '!AT3+Assumptions!$C$9*input!AT$305</f>
        <v>53.446089477208012</v>
      </c>
      <c r="AU307" s="11">
        <f>'Final Prices IND without CO2 '!AU3+Assumptions!$C$9*input!AU$305</f>
        <v>53.434438658317845</v>
      </c>
      <c r="AV307" s="11">
        <f>'Final Prices IND without CO2 '!AV3+Assumptions!$C$9*input!AV$305</f>
        <v>53.423101933987589</v>
      </c>
      <c r="AW307" s="11">
        <f>'Final Prices IND without CO2 '!AW3+Assumptions!$C$9*input!AW$305</f>
        <v>53.411921257260651</v>
      </c>
      <c r="AX307" s="11">
        <f>'Final Prices IND without CO2 '!AX3+Assumptions!$C$9*input!AX$305</f>
        <v>53.402062137677056</v>
      </c>
      <c r="AY307" s="11">
        <f>'Final Prices IND without CO2 '!AY3+Assumptions!$C$9*input!AY$305</f>
        <v>53.264711558849768</v>
      </c>
      <c r="AZ307" s="11">
        <f>'Final Prices IND without CO2 '!AZ3+Assumptions!$C$9*input!AZ$305</f>
        <v>53.153419608181778</v>
      </c>
      <c r="BA307" s="11">
        <f>'Final Prices IND without CO2 '!BA3+Assumptions!$C$9*input!BA$305</f>
        <v>52.999325916781103</v>
      </c>
      <c r="BB307" s="11">
        <f>'Final Prices IND without CO2 '!BB3+Assumptions!$C$9*input!BB$305</f>
        <v>52.798493946782017</v>
      </c>
      <c r="BC307" s="11">
        <f>'Final Prices IND without CO2 '!BC3+Assumptions!$C$9*input!BC$305</f>
        <v>52.556263033801372</v>
      </c>
      <c r="BD307" s="11">
        <f>'Final Prices IND without CO2 '!BD3+Assumptions!$C$9*input!BD$305</f>
        <v>52.297283549485449</v>
      </c>
      <c r="BE307" s="11">
        <f>'Final Prices IND without CO2 '!BE3+Assumptions!$C$9*input!BE$305</f>
        <v>51.988789884550897</v>
      </c>
      <c r="BF307" s="11">
        <f>'Final Prices IND without CO2 '!BF3+Assumptions!$C$9*input!BF$305</f>
        <v>51.645831986556438</v>
      </c>
      <c r="BG307" s="11">
        <f>'Final Prices IND without CO2 '!BG3+Assumptions!$C$9*input!BG$305</f>
        <v>51.269992181756429</v>
      </c>
      <c r="BH307" s="11">
        <f>'Final Prices IND without CO2 '!BH3+Assumptions!$C$9*input!BH$305</f>
        <v>50.858957960204165</v>
      </c>
    </row>
    <row r="308" spans="1:60" x14ac:dyDescent="0.3">
      <c r="A308" s="9" t="s">
        <v>148</v>
      </c>
      <c r="B308" s="36" t="s">
        <v>156</v>
      </c>
      <c r="C308" s="9" t="s">
        <v>11</v>
      </c>
      <c r="D308" s="36" t="s">
        <v>81</v>
      </c>
      <c r="E308" s="36" t="s">
        <v>79</v>
      </c>
      <c r="F308" s="36" t="s">
        <v>90</v>
      </c>
      <c r="G308" s="36" t="s">
        <v>90</v>
      </c>
      <c r="H308" s="36" t="s">
        <v>80</v>
      </c>
      <c r="I308" s="9" t="s">
        <v>145</v>
      </c>
      <c r="J308" s="11">
        <f>'Final Prices IND without CO2 '!J4+Assumptions!$C$9*input!J$305</f>
        <v>5.4150723433009489</v>
      </c>
      <c r="K308" s="11">
        <f>'Final Prices IND without CO2 '!K4+Assumptions!$C$9*input!K$305</f>
        <v>6.2434098599243129</v>
      </c>
      <c r="L308" s="11">
        <f>'Final Prices IND without CO2 '!L4+Assumptions!$C$9*input!L$305</f>
        <v>5.4791837572811763</v>
      </c>
      <c r="M308" s="11">
        <f>'Final Prices IND without CO2 '!M4+Assumptions!$C$9*input!M$305</f>
        <v>4.6030764692429873</v>
      </c>
      <c r="N308" s="11">
        <f>'Final Prices IND without CO2 '!N4+Assumptions!$C$9*input!N$305</f>
        <v>8.3624910301396334</v>
      </c>
      <c r="O308" s="11">
        <f>'Final Prices IND without CO2 '!O4+Assumptions!$C$9*input!O$305</f>
        <v>9.4567822166062481</v>
      </c>
      <c r="P308" s="11">
        <f>'Final Prices IND without CO2 '!P4+Assumptions!$C$9*input!P$305</f>
        <v>13.226517343750523</v>
      </c>
      <c r="Q308" s="11">
        <f>'Final Prices IND without CO2 '!Q4+Assumptions!$C$9*input!Q$305</f>
        <v>8.0043587047138125</v>
      </c>
      <c r="R308" s="11">
        <f>'Final Prices IND without CO2 '!R4+Assumptions!$C$9*input!R$305</f>
        <v>19.712476882719738</v>
      </c>
      <c r="S308" s="11">
        <f>'Final Prices IND without CO2 '!S4+Assumptions!$C$9*input!S$305</f>
        <v>12.84683870023942</v>
      </c>
      <c r="T308" s="11">
        <f>'Final Prices IND without CO2 '!T4+Assumptions!$C$9*input!T$305</f>
        <v>15.754895258805149</v>
      </c>
      <c r="U308" s="11">
        <f>'Final Prices IND without CO2 '!U4+Assumptions!$C$9*input!U$305</f>
        <v>17.040227621007244</v>
      </c>
      <c r="V308" s="11">
        <f>'Final Prices IND without CO2 '!V4+Assumptions!$C$9*input!V$305</f>
        <v>12.208675477867782</v>
      </c>
      <c r="W308" s="11">
        <f>'Final Prices IND without CO2 '!W4+Assumptions!$C$9*input!W$305</f>
        <v>11.35729565878402</v>
      </c>
      <c r="X308" s="11">
        <f>'Final Prices IND without CO2 '!X4+Assumptions!$C$9*input!X$305</f>
        <v>10.344539442026154</v>
      </c>
      <c r="Y308" s="11">
        <f>'Final Prices IND without CO2 '!Y4+Assumptions!$C$9*input!Y$305</f>
        <v>9.8454177787324149</v>
      </c>
      <c r="Z308" s="11">
        <f>'Final Prices IND without CO2 '!Z4+Assumptions!$C$9*input!Z$305</f>
        <v>8.503842518698173</v>
      </c>
      <c r="AA308" s="11">
        <f>'Final Prices IND without CO2 '!AA4+Assumptions!$C$9*input!AA$305</f>
        <v>8.7999908426979339</v>
      </c>
      <c r="AB308" s="11">
        <f>'Final Prices IND without CO2 '!AB4+Assumptions!$C$9*input!AB$305</f>
        <v>9.4580286337593975</v>
      </c>
      <c r="AC308" s="11">
        <f>'Final Prices IND without CO2 '!AC4+Assumptions!$C$9*input!AC$305</f>
        <v>9.7828682973403946</v>
      </c>
      <c r="AD308" s="11">
        <f>'Final Prices IND without CO2 '!AD4+Assumptions!$C$9*input!AD$305</f>
        <v>10.05500477330926</v>
      </c>
      <c r="AE308" s="11">
        <f>'Final Prices IND without CO2 '!AE4+Assumptions!$C$9*input!AE$305</f>
        <v>11.009662211291342</v>
      </c>
      <c r="AF308" s="11">
        <f>'Final Prices IND without CO2 '!AF4+Assumptions!$C$9*input!AF$305</f>
        <v>12.516728580033835</v>
      </c>
      <c r="AG308" s="11">
        <f>'Final Prices IND without CO2 '!AG4+Assumptions!$C$9*input!AG$305</f>
        <v>14.438266213600496</v>
      </c>
      <c r="AH308" s="11">
        <f>'Final Prices IND without CO2 '!AH4+Assumptions!$C$9*input!AH$305</f>
        <v>16.885848603340666</v>
      </c>
      <c r="AI308" s="11">
        <f>'Final Prices IND without CO2 '!AI4+Assumptions!$C$9*input!AI$305</f>
        <v>20.005505166036748</v>
      </c>
      <c r="AJ308" s="11">
        <f>'Final Prices IND without CO2 '!AJ4+Assumptions!$C$9*input!AJ$305</f>
        <v>23.983018475547649</v>
      </c>
      <c r="AK308" s="11">
        <f>'Final Prices IND without CO2 '!AK4+Assumptions!$C$9*input!AK$305</f>
        <v>29.058388459059064</v>
      </c>
      <c r="AL308" s="11">
        <f>'Final Prices IND without CO2 '!AL4+Assumptions!$C$9*input!AL$305</f>
        <v>35.531012394644648</v>
      </c>
      <c r="AM308" s="11">
        <f>'Final Prices IND without CO2 '!AM4+Assumptions!$C$9*input!AM$305</f>
        <v>43.788912141870995</v>
      </c>
      <c r="AN308" s="11">
        <f>'Final Prices IND without CO2 '!AN4+Assumptions!$C$9*input!AN$305</f>
        <v>54.325105724158483</v>
      </c>
      <c r="AO308" s="11">
        <f>'Final Prices IND without CO2 '!AO4+Assumptions!$C$9*input!AO$305</f>
        <v>54.352482101108535</v>
      </c>
      <c r="AP308" s="11">
        <f>'Final Prices IND without CO2 '!AP4+Assumptions!$C$9*input!AP$305</f>
        <v>54.379468882843682</v>
      </c>
      <c r="AQ308" s="11">
        <f>'Final Prices IND without CO2 '!AQ4+Assumptions!$C$9*input!AQ$305</f>
        <v>54.407559525448661</v>
      </c>
      <c r="AR308" s="11">
        <f>'Final Prices IND without CO2 '!AR4+Assumptions!$C$9*input!AR$305</f>
        <v>54.431732395985073</v>
      </c>
      <c r="AS308" s="11">
        <f>'Final Prices IND without CO2 '!AS4+Assumptions!$C$9*input!AS$305</f>
        <v>54.460075635212299</v>
      </c>
      <c r="AT308" s="11">
        <f>'Final Prices IND without CO2 '!AT4+Assumptions!$C$9*input!AT$305</f>
        <v>54.465560061758111</v>
      </c>
      <c r="AU308" s="11">
        <f>'Final Prices IND without CO2 '!AU4+Assumptions!$C$9*input!AU$305</f>
        <v>54.455196691808794</v>
      </c>
      <c r="AV308" s="11">
        <f>'Final Prices IND without CO2 '!AV4+Assumptions!$C$9*input!AV$305</f>
        <v>54.445270128440136</v>
      </c>
      <c r="AW308" s="11">
        <f>'Final Prices IND without CO2 '!AW4+Assumptions!$C$9*input!AW$305</f>
        <v>54.435481307585754</v>
      </c>
      <c r="AX308" s="11">
        <f>'Final Prices IND without CO2 '!AX4+Assumptions!$C$9*input!AX$305</f>
        <v>54.427143034197108</v>
      </c>
      <c r="AY308" s="11">
        <f>'Final Prices IND without CO2 '!AY4+Assumptions!$C$9*input!AY$305</f>
        <v>54.288425228449228</v>
      </c>
      <c r="AZ308" s="11">
        <f>'Final Prices IND without CO2 '!AZ4+Assumptions!$C$9*input!AZ$305</f>
        <v>54.176416685100548</v>
      </c>
      <c r="BA308" s="11">
        <f>'Final Prices IND without CO2 '!BA4+Assumptions!$C$9*input!BA$305</f>
        <v>54.020669105533088</v>
      </c>
      <c r="BB308" s="11">
        <f>'Final Prices IND without CO2 '!BB4+Assumptions!$C$9*input!BB$305</f>
        <v>53.817182282748746</v>
      </c>
      <c r="BC308" s="11">
        <f>'Final Prices IND without CO2 '!BC4+Assumptions!$C$9*input!BC$305</f>
        <v>53.571396375103056</v>
      </c>
      <c r="BD308" s="11">
        <f>'Final Prices IND without CO2 '!BD4+Assumptions!$C$9*input!BD$305</f>
        <v>53.30853256783368</v>
      </c>
      <c r="BE308" s="11">
        <f>'Final Prices IND without CO2 '!BE4+Assumptions!$C$9*input!BE$305</f>
        <v>52.995083548283993</v>
      </c>
      <c r="BF308" s="11">
        <f>'Final Prices IND without CO2 '!BF4+Assumptions!$C$9*input!BF$305</f>
        <v>52.64644222611166</v>
      </c>
      <c r="BG308" s="11">
        <f>'Final Prices IND without CO2 '!BG4+Assumptions!$C$9*input!BG$305</f>
        <v>52.264223731140596</v>
      </c>
      <c r="BH308" s="11">
        <f>'Final Prices IND without CO2 '!BH4+Assumptions!$C$9*input!BH$305</f>
        <v>51.846069295022879</v>
      </c>
    </row>
    <row r="309" spans="1:60" x14ac:dyDescent="0.3">
      <c r="A309" s="9" t="s">
        <v>148</v>
      </c>
      <c r="B309" s="36" t="s">
        <v>156</v>
      </c>
      <c r="C309" s="9" t="s">
        <v>13</v>
      </c>
      <c r="D309" s="36" t="s">
        <v>81</v>
      </c>
      <c r="E309" s="36" t="s">
        <v>79</v>
      </c>
      <c r="F309" s="36" t="s">
        <v>90</v>
      </c>
      <c r="G309" s="36" t="s">
        <v>90</v>
      </c>
      <c r="H309" s="36" t="s">
        <v>80</v>
      </c>
      <c r="I309" s="9" t="s">
        <v>145</v>
      </c>
      <c r="J309" s="11">
        <f>'Final Prices IND without CO2 '!J5+Assumptions!$C$9*input!J$305</f>
        <v>4.8819772443649807</v>
      </c>
      <c r="K309" s="11">
        <f>'Final Prices IND without CO2 '!K5+Assumptions!$C$9*input!K$305</f>
        <v>4.6078437290078096</v>
      </c>
      <c r="L309" s="11">
        <f>'Final Prices IND without CO2 '!L5+Assumptions!$C$9*input!L$305</f>
        <v>4.2104722665340493</v>
      </c>
      <c r="M309" s="11">
        <f>'Final Prices IND without CO2 '!M5+Assumptions!$C$9*input!M$305</f>
        <v>4.2923769976562216</v>
      </c>
      <c r="N309" s="11">
        <f>'Final Prices IND without CO2 '!N5+Assumptions!$C$9*input!N$305</f>
        <v>4.4351476425017227</v>
      </c>
      <c r="O309" s="11">
        <f>'Final Prices IND without CO2 '!O5+Assumptions!$C$9*input!O$305</f>
        <v>4.298998747886043</v>
      </c>
      <c r="P309" s="11">
        <f>'Final Prices IND without CO2 '!P5+Assumptions!$C$9*input!P$305</f>
        <v>10.199967544440113</v>
      </c>
      <c r="Q309" s="11">
        <f>'Final Prices IND without CO2 '!Q5+Assumptions!$C$9*input!Q$305</f>
        <v>4.7211673348993335</v>
      </c>
      <c r="R309" s="11">
        <f>'Final Prices IND without CO2 '!R5+Assumptions!$C$9*input!R$305</f>
        <v>12.005414121066778</v>
      </c>
      <c r="S309" s="11">
        <f>'Final Prices IND without CO2 '!S5+Assumptions!$C$9*input!S$305</f>
        <v>8.9291793810457243</v>
      </c>
      <c r="T309" s="11">
        <f>'Final Prices IND without CO2 '!T5+Assumptions!$C$9*input!T$305</f>
        <v>9.2150069499921941</v>
      </c>
      <c r="U309" s="11">
        <f>'Final Prices IND without CO2 '!U5+Assumptions!$C$9*input!U$305</f>
        <v>9.8218803972099078</v>
      </c>
      <c r="V309" s="11">
        <f>'Final Prices IND without CO2 '!V5+Assumptions!$C$9*input!V$305</f>
        <v>7.1074995223821924</v>
      </c>
      <c r="W309" s="11">
        <f>'Final Prices IND without CO2 '!W5+Assumptions!$C$9*input!W$305</f>
        <v>5.6769898280295825</v>
      </c>
      <c r="X309" s="11">
        <f>'Final Prices IND without CO2 '!X5+Assumptions!$C$9*input!X$305</f>
        <v>6.5757027275731037</v>
      </c>
      <c r="Y309" s="11">
        <f>'Final Prices IND without CO2 '!Y5+Assumptions!$C$9*input!Y$305</f>
        <v>7.6836801837106385</v>
      </c>
      <c r="Z309" s="11">
        <f>'Final Prices IND without CO2 '!Z5+Assumptions!$C$9*input!Z$305</f>
        <v>7.2800067168232658</v>
      </c>
      <c r="AA309" s="11">
        <f>'Final Prices IND without CO2 '!AA5+Assumptions!$C$9*input!AA$305</f>
        <v>8.4286373493304261</v>
      </c>
      <c r="AB309" s="11">
        <f>'Final Prices IND without CO2 '!AB5+Assumptions!$C$9*input!AB$305</f>
        <v>9.0812158979887663</v>
      </c>
      <c r="AC309" s="11">
        <f>'Final Prices IND without CO2 '!AC5+Assumptions!$C$9*input!AC$305</f>
        <v>9.4272991238274582</v>
      </c>
      <c r="AD309" s="11">
        <f>'Final Prices IND without CO2 '!AD5+Assumptions!$C$9*input!AD$305</f>
        <v>9.7343717147750581</v>
      </c>
      <c r="AE309" s="11">
        <f>'Final Prices IND without CO2 '!AE5+Assumptions!$C$9*input!AE$305</f>
        <v>10.700405004293241</v>
      </c>
      <c r="AF309" s="11">
        <f>'Final Prices IND without CO2 '!AF5+Assumptions!$C$9*input!AF$305</f>
        <v>12.206231184542581</v>
      </c>
      <c r="AG309" s="11">
        <f>'Final Prices IND without CO2 '!AG5+Assumptions!$C$9*input!AG$305</f>
        <v>14.126343632009148</v>
      </c>
      <c r="AH309" s="11">
        <f>'Final Prices IND without CO2 '!AH5+Assumptions!$C$9*input!AH$305</f>
        <v>16.572440315212109</v>
      </c>
      <c r="AI309" s="11">
        <f>'Final Prices IND without CO2 '!AI5+Assumptions!$C$9*input!AI$305</f>
        <v>19.690514901328534</v>
      </c>
      <c r="AJ309" s="11">
        <f>'Final Prices IND without CO2 '!AJ5+Assumptions!$C$9*input!AJ$305</f>
        <v>23.666341982724965</v>
      </c>
      <c r="AK309" s="11">
        <f>'Final Prices IND without CO2 '!AK5+Assumptions!$C$9*input!AK$305</f>
        <v>28.739759839062224</v>
      </c>
      <c r="AL309" s="11">
        <f>'Final Prices IND without CO2 '!AL5+Assumptions!$C$9*input!AL$305</f>
        <v>35.210346238342154</v>
      </c>
      <c r="AM309" s="11">
        <f>'Final Prices IND without CO2 '!AM5+Assumptions!$C$9*input!AM$305</f>
        <v>43.466040969314733</v>
      </c>
      <c r="AN309" s="11">
        <f>'Final Prices IND without CO2 '!AN5+Assumptions!$C$9*input!AN$305</f>
        <v>53.99989204539223</v>
      </c>
      <c r="AO309" s="11">
        <f>'Final Prices IND without CO2 '!AO5+Assumptions!$C$9*input!AO$305</f>
        <v>54.024949039571922</v>
      </c>
      <c r="AP309" s="11">
        <f>'Final Prices IND without CO2 '!AP5+Assumptions!$C$9*input!AP$305</f>
        <v>54.049493675294428</v>
      </c>
      <c r="AQ309" s="11">
        <f>'Final Prices IND without CO2 '!AQ5+Assumptions!$C$9*input!AQ$305</f>
        <v>54.075087885073799</v>
      </c>
      <c r="AR309" s="11">
        <f>'Final Prices IND without CO2 '!AR5+Assumptions!$C$9*input!AR$305</f>
        <v>54.096829624958772</v>
      </c>
      <c r="AS309" s="11">
        <f>'Final Prices IND without CO2 '!AS5+Assumptions!$C$9*input!AS$305</f>
        <v>54.122688664468363</v>
      </c>
      <c r="AT309" s="11">
        <f>'Final Prices IND without CO2 '!AT5+Assumptions!$C$9*input!AT$305</f>
        <v>54.126809798944514</v>
      </c>
      <c r="AU309" s="11">
        <f>'Final Prices IND without CO2 '!AU5+Assumptions!$C$9*input!AU$305</f>
        <v>54.116018634732484</v>
      </c>
      <c r="AV309" s="11">
        <f>'Final Prices IND without CO2 '!AV5+Assumptions!$C$9*input!AV$305</f>
        <v>54.105623502281411</v>
      </c>
      <c r="AW309" s="11">
        <f>'Final Prices IND without CO2 '!AW5+Assumptions!$C$9*input!AW$305</f>
        <v>54.095372194769965</v>
      </c>
      <c r="AX309" s="11">
        <f>'Final Prices IND without CO2 '!AX5+Assumptions!$C$9*input!AX$305</f>
        <v>54.086528573746925</v>
      </c>
      <c r="AY309" s="11">
        <f>'Final Prices IND without CO2 '!AY5+Assumptions!$C$9*input!AY$305</f>
        <v>53.948265070934013</v>
      </c>
      <c r="AZ309" s="11">
        <f>'Final Prices IND without CO2 '!AZ5+Assumptions!$C$9*input!AZ$305</f>
        <v>53.836494637406837</v>
      </c>
      <c r="BA309" s="11">
        <f>'Final Prices IND without CO2 '!BA5+Assumptions!$C$9*input!BA$305</f>
        <v>53.681296612735466</v>
      </c>
      <c r="BB309" s="11">
        <f>'Final Prices IND without CO2 '!BB5+Assumptions!$C$9*input!BB$305</f>
        <v>53.47869194593715</v>
      </c>
      <c r="BC309" s="11">
        <f>'Final Prices IND without CO2 '!BC5+Assumptions!$C$9*input!BC$305</f>
        <v>53.234087293930749</v>
      </c>
      <c r="BD309" s="11">
        <f>'Final Prices IND without CO2 '!BD5+Assumptions!$C$9*input!BD$305</f>
        <v>52.972514171690719</v>
      </c>
      <c r="BE309" s="11">
        <f>'Final Prices IND without CO2 '!BE5+Assumptions!$C$9*input!BE$305</f>
        <v>52.660711720177076</v>
      </c>
      <c r="BF309" s="11">
        <f>'Final Prices IND without CO2 '!BF5+Assumptions!$C$9*input!BF$305</f>
        <v>52.313958889407154</v>
      </c>
      <c r="BG309" s="11">
        <f>'Final Prices IND without CO2 '!BG5+Assumptions!$C$9*input!BG$305</f>
        <v>51.933859909216217</v>
      </c>
      <c r="BH309" s="11">
        <f>'Final Prices IND without CO2 '!BH5+Assumptions!$C$9*input!BH$305</f>
        <v>51.518071382024061</v>
      </c>
    </row>
    <row r="310" spans="1:60" x14ac:dyDescent="0.3">
      <c r="A310" s="9" t="s">
        <v>148</v>
      </c>
      <c r="B310" s="36" t="s">
        <v>156</v>
      </c>
      <c r="C310" s="9" t="s">
        <v>15</v>
      </c>
      <c r="D310" s="36" t="s">
        <v>81</v>
      </c>
      <c r="E310" s="36" t="s">
        <v>79</v>
      </c>
      <c r="F310" s="36" t="s">
        <v>90</v>
      </c>
      <c r="G310" s="36" t="s">
        <v>90</v>
      </c>
      <c r="H310" s="36" t="s">
        <v>80</v>
      </c>
      <c r="I310" s="9" t="s">
        <v>145</v>
      </c>
      <c r="J310" s="11">
        <f>'Final Prices IND without CO2 '!J6+Assumptions!$C$9*input!J$305</f>
        <v>13.274940214561196</v>
      </c>
      <c r="K310" s="11">
        <f>'Final Prices IND without CO2 '!K6+Assumptions!$C$9*input!K$305</f>
        <v>12.374390910606573</v>
      </c>
      <c r="L310" s="11">
        <f>'Final Prices IND without CO2 '!L6+Assumptions!$C$9*input!L$305</f>
        <v>11.000702795901198</v>
      </c>
      <c r="M310" s="11">
        <f>'Final Prices IND without CO2 '!M6+Assumptions!$C$9*input!M$305</f>
        <v>9.5777317596045091</v>
      </c>
      <c r="N310" s="11">
        <f>'Final Prices IND without CO2 '!N6+Assumptions!$C$9*input!N$305</f>
        <v>11.746810682753189</v>
      </c>
      <c r="O310" s="11">
        <f>'Final Prices IND without CO2 '!O6+Assumptions!$C$9*input!O$305</f>
        <v>13.498101058128597</v>
      </c>
      <c r="P310" s="11">
        <f>'Final Prices IND without CO2 '!P6+Assumptions!$C$9*input!P$305</f>
        <v>17.446647830914863</v>
      </c>
      <c r="Q310" s="11">
        <f>'Final Prices IND without CO2 '!Q6+Assumptions!$C$9*input!Q$305</f>
        <v>12.68275303382682</v>
      </c>
      <c r="R310" s="11">
        <f>'Final Prices IND without CO2 '!R6+Assumptions!$C$9*input!R$305</f>
        <v>25.507966012579139</v>
      </c>
      <c r="S310" s="11">
        <f>'Final Prices IND without CO2 '!S6+Assumptions!$C$9*input!S$305</f>
        <v>20.1982982846007</v>
      </c>
      <c r="T310" s="11">
        <f>'Final Prices IND without CO2 '!T6+Assumptions!$C$9*input!T$305</f>
        <v>20.842812327336638</v>
      </c>
      <c r="U310" s="11">
        <f>'Final Prices IND without CO2 '!U6+Assumptions!$C$9*input!U$305</f>
        <v>20.04878178418436</v>
      </c>
      <c r="V310" s="11">
        <f>'Final Prices IND without CO2 '!V6+Assumptions!$C$9*input!V$305</f>
        <v>18.540092680962911</v>
      </c>
      <c r="W310" s="11">
        <f>'Final Prices IND without CO2 '!W6+Assumptions!$C$9*input!W$305</f>
        <v>16.303454448504304</v>
      </c>
      <c r="X310" s="11">
        <f>'Final Prices IND without CO2 '!X6+Assumptions!$C$9*input!X$305</f>
        <v>15.6173100084011</v>
      </c>
      <c r="Y310" s="11">
        <f>'Final Prices IND without CO2 '!Y6+Assumptions!$C$9*input!Y$305</f>
        <v>15.712701726852957</v>
      </c>
      <c r="Z310" s="11">
        <f>'Final Prices IND without CO2 '!Z6+Assumptions!$C$9*input!Z$305</f>
        <v>14.3193138904278</v>
      </c>
      <c r="AA310" s="11">
        <f>'Final Prices IND without CO2 '!AA6+Assumptions!$C$9*input!AA$305</f>
        <v>15.852980169626109</v>
      </c>
      <c r="AB310" s="11">
        <f>'Final Prices IND without CO2 '!AB6+Assumptions!$C$9*input!AB$305</f>
        <v>16.614703476213968</v>
      </c>
      <c r="AC310" s="11">
        <f>'Final Prices IND without CO2 '!AC6+Assumptions!$C$9*input!AC$305</f>
        <v>16.53607145972337</v>
      </c>
      <c r="AD310" s="11">
        <f>'Final Prices IND without CO2 '!AD6+Assumptions!$C$9*input!AD$305</f>
        <v>16.144678305649116</v>
      </c>
      <c r="AE310" s="11">
        <f>'Final Prices IND without CO2 '!AE6+Assumptions!$C$9*input!AE$305</f>
        <v>16.88327810339938</v>
      </c>
      <c r="AF310" s="11">
        <f>'Final Prices IND without CO2 '!AF6+Assumptions!$C$9*input!AF$305</f>
        <v>18.413898946145224</v>
      </c>
      <c r="AG310" s="11">
        <f>'Final Prices IND without CO2 '!AG6+Assumptions!$C$9*input!AG$305</f>
        <v>20.362504649710932</v>
      </c>
      <c r="AH310" s="11">
        <f>'Final Prices IND without CO2 '!AH6+Assumptions!$C$9*input!AH$305</f>
        <v>22.838304553321386</v>
      </c>
      <c r="AI310" s="11">
        <f>'Final Prices IND without CO2 '!AI6+Assumptions!$C$9*input!AI$305</f>
        <v>25.988007053731934</v>
      </c>
      <c r="AJ310" s="11">
        <f>'Final Prices IND without CO2 '!AJ6+Assumptions!$C$9*input!AJ$305</f>
        <v>29.997546314544007</v>
      </c>
      <c r="AK310" s="11">
        <f>'Final Prices IND without CO2 '!AK6+Assumptions!$C$9*input!AK$305</f>
        <v>35.109992378851835</v>
      </c>
      <c r="AL310" s="11">
        <f>'Final Prices IND without CO2 '!AL6+Assumptions!$C$9*input!AL$305</f>
        <v>41.621314541527596</v>
      </c>
      <c r="AM310" s="11">
        <f>'Final Prices IND without CO2 '!AM6+Assumptions!$C$9*input!AM$305</f>
        <v>49.921093404963258</v>
      </c>
      <c r="AN310" s="11">
        <f>'Final Prices IND without CO2 '!AN6+Assumptions!$C$9*input!AN$305</f>
        <v>60.501777402966304</v>
      </c>
      <c r="AO310" s="11">
        <f>'Final Prices IND without CO2 '!AO6+Assumptions!$C$9*input!AO$305</f>
        <v>60.573205020086789</v>
      </c>
      <c r="AP310" s="11">
        <f>'Final Prices IND without CO2 '!AP6+Assumptions!$C$9*input!AP$305</f>
        <v>60.646574642079393</v>
      </c>
      <c r="AQ310" s="11">
        <f>'Final Prices IND without CO2 '!AQ6+Assumptions!$C$9*input!AQ$305</f>
        <v>60.722079175731253</v>
      </c>
      <c r="AR310" s="11">
        <f>'Final Prices IND without CO2 '!AR6+Assumptions!$C$9*input!AR$305</f>
        <v>60.792425675553957</v>
      </c>
      <c r="AS310" s="11">
        <f>'Final Prices IND without CO2 '!AS6+Assumptions!$C$9*input!AS$305</f>
        <v>60.867950466610871</v>
      </c>
      <c r="AT310" s="11">
        <f>'Final Prices IND without CO2 '!AT6+Assumptions!$C$9*input!AT$305</f>
        <v>60.899327431098456</v>
      </c>
      <c r="AU310" s="11">
        <f>'Final Prices IND without CO2 '!AU6+Assumptions!$C$9*input!AU$305</f>
        <v>60.897089010618856</v>
      </c>
      <c r="AV310" s="11">
        <f>'Final Prices IND without CO2 '!AV6+Assumptions!$C$9*input!AV$305</f>
        <v>60.896061818862989</v>
      </c>
      <c r="AW310" s="11">
        <f>'Final Prices IND without CO2 '!AW6+Assumptions!$C$9*input!AW$305</f>
        <v>60.89505684820633</v>
      </c>
      <c r="AX310" s="11">
        <f>'Final Prices IND without CO2 '!AX6+Assumptions!$C$9*input!AX$305</f>
        <v>60.896316468833604</v>
      </c>
      <c r="AY310" s="11">
        <f>'Final Prices IND without CO2 '!AY6+Assumptions!$C$9*input!AY$305</f>
        <v>60.748970243510435</v>
      </c>
      <c r="AZ310" s="11">
        <f>'Final Prices IND without CO2 '!AZ6+Assumptions!$C$9*input!AZ$305</f>
        <v>60.632439362120792</v>
      </c>
      <c r="BA310" s="11">
        <f>'Final Prices IND without CO2 '!BA6+Assumptions!$C$9*input!BA$305</f>
        <v>60.466254275202701</v>
      </c>
      <c r="BB310" s="11">
        <f>'Final Prices IND without CO2 '!BB6+Assumptions!$C$9*input!BB$305</f>
        <v>60.246012966826498</v>
      </c>
      <c r="BC310" s="11">
        <f>'Final Prices IND without CO2 '!BC6+Assumptions!$C$9*input!BC$305</f>
        <v>59.977791876625517</v>
      </c>
      <c r="BD310" s="11">
        <f>'Final Prices IND without CO2 '!BD6+Assumptions!$C$9*input!BD$305</f>
        <v>59.690414531988168</v>
      </c>
      <c r="BE310" s="11">
        <f>'Final Prices IND without CO2 '!BE6+Assumptions!$C$9*input!BE$305</f>
        <v>59.345692811382122</v>
      </c>
      <c r="BF310" s="11">
        <f>'Final Prices IND without CO2 '!BF6+Assumptions!$C$9*input!BF$305</f>
        <v>58.961184020765003</v>
      </c>
      <c r="BG310" s="11">
        <f>'Final Prices IND without CO2 '!BG6+Assumptions!$C$9*input!BG$305</f>
        <v>58.538710309700818</v>
      </c>
      <c r="BH310" s="11">
        <f>'Final Prices IND without CO2 '!BH6+Assumptions!$C$9*input!BH$305</f>
        <v>58.075620978130353</v>
      </c>
    </row>
    <row r="311" spans="1:60" x14ac:dyDescent="0.3">
      <c r="A311" s="9" t="s">
        <v>148</v>
      </c>
      <c r="B311" s="36" t="s">
        <v>156</v>
      </c>
      <c r="C311" s="9" t="s">
        <v>17</v>
      </c>
      <c r="D311" s="36" t="s">
        <v>81</v>
      </c>
      <c r="E311" s="36" t="s">
        <v>79</v>
      </c>
      <c r="F311" s="36" t="s">
        <v>90</v>
      </c>
      <c r="G311" s="36" t="s">
        <v>90</v>
      </c>
      <c r="H311" s="36" t="s">
        <v>80</v>
      </c>
      <c r="I311" s="9" t="s">
        <v>145</v>
      </c>
      <c r="J311" s="11">
        <f>'Final Prices IND without CO2 '!J7+Assumptions!$C$9*input!J$305</f>
        <v>11.668600638593448</v>
      </c>
      <c r="K311" s="11">
        <f>'Final Prices IND without CO2 '!K7+Assumptions!$C$9*input!K$305</f>
        <v>14.462405600141125</v>
      </c>
      <c r="L311" s="11">
        <f>'Final Prices IND without CO2 '!L7+Assumptions!$C$9*input!L$305</f>
        <v>11.852862206866805</v>
      </c>
      <c r="M311" s="11">
        <f>'Final Prices IND without CO2 '!M7+Assumptions!$C$9*input!M$305</f>
        <v>10.890291190964616</v>
      </c>
      <c r="N311" s="11">
        <f>'Final Prices IND without CO2 '!N7+Assumptions!$C$9*input!N$305</f>
        <v>13.502364831945433</v>
      </c>
      <c r="O311" s="11">
        <f>'Final Prices IND without CO2 '!O7+Assumptions!$C$9*input!O$305</f>
        <v>14.992689486256324</v>
      </c>
      <c r="P311" s="11">
        <f>'Final Prices IND without CO2 '!P7+Assumptions!$C$9*input!P$305</f>
        <v>19.687930743113736</v>
      </c>
      <c r="Q311" s="11">
        <f>'Final Prices IND without CO2 '!Q7+Assumptions!$C$9*input!Q$305</f>
        <v>15.134860737626111</v>
      </c>
      <c r="R311" s="11">
        <f>'Final Prices IND without CO2 '!R7+Assumptions!$C$9*input!R$305</f>
        <v>30.647196780681458</v>
      </c>
      <c r="S311" s="11">
        <f>'Final Prices IND without CO2 '!S7+Assumptions!$C$9*input!S$305</f>
        <v>21.542026165217347</v>
      </c>
      <c r="T311" s="11">
        <f>'Final Prices IND without CO2 '!T7+Assumptions!$C$9*input!T$305</f>
        <v>23.706142192127626</v>
      </c>
      <c r="U311" s="11">
        <f>'Final Prices IND without CO2 '!U7+Assumptions!$C$9*input!U$305</f>
        <v>27.290832255218078</v>
      </c>
      <c r="V311" s="11">
        <f>'Final Prices IND without CO2 '!V7+Assumptions!$C$9*input!V$305</f>
        <v>22.950778458058352</v>
      </c>
      <c r="W311" s="11">
        <f>'Final Prices IND without CO2 '!W7+Assumptions!$C$9*input!W$305</f>
        <v>17.762689450200028</v>
      </c>
      <c r="X311" s="11">
        <f>'Final Prices IND without CO2 '!X7+Assumptions!$C$9*input!X$305</f>
        <v>16.951748640517415</v>
      </c>
      <c r="Y311" s="11">
        <f>'Final Prices IND without CO2 '!Y7+Assumptions!$C$9*input!Y$305</f>
        <v>16.998374862160905</v>
      </c>
      <c r="Z311" s="11">
        <f>'Final Prices IND without CO2 '!Z7+Assumptions!$C$9*input!Z$305</f>
        <v>15.552185660847545</v>
      </c>
      <c r="AA311" s="11">
        <f>'Final Prices IND without CO2 '!AA7+Assumptions!$C$9*input!AA$305</f>
        <v>17.215300270316536</v>
      </c>
      <c r="AB311" s="11">
        <f>'Final Prices IND without CO2 '!AB7+Assumptions!$C$9*input!AB$305</f>
        <v>17.997050951880389</v>
      </c>
      <c r="AC311" s="11">
        <f>'Final Prices IND without CO2 '!AC7+Assumptions!$C$9*input!AC$305</f>
        <v>17.840486366043297</v>
      </c>
      <c r="AD311" s="11">
        <f>'Final Prices IND without CO2 '!AD7+Assumptions!$C$9*input!AD$305</f>
        <v>17.32092915124089</v>
      </c>
      <c r="AE311" s="11">
        <f>'Final Prices IND without CO2 '!AE7+Assumptions!$C$9*input!AE$305</f>
        <v>18.017796337108173</v>
      </c>
      <c r="AF311" s="11">
        <f>'Final Prices IND without CO2 '!AF7+Assumptions!$C$9*input!AF$305</f>
        <v>19.552966844103956</v>
      </c>
      <c r="AG311" s="11">
        <f>'Final Prices IND without CO2 '!AG7+Assumptions!$C$9*input!AG$305</f>
        <v>21.506800880527877</v>
      </c>
      <c r="AH311" s="11">
        <f>'Final Prices IND without CO2 '!AH7+Assumptions!$C$9*input!AH$305</f>
        <v>23.988051137818893</v>
      </c>
      <c r="AI311" s="11">
        <f>'Final Prices IND without CO2 '!AI7+Assumptions!$C$9*input!AI$305</f>
        <v>27.143557161103956</v>
      </c>
      <c r="AJ311" s="11">
        <f>'Final Prices IND without CO2 '!AJ7+Assumptions!$C$9*input!AJ$305</f>
        <v>31.159282394300071</v>
      </c>
      <c r="AK311" s="11">
        <f>'Final Prices IND without CO2 '!AK7+Assumptions!$C$9*input!AK$305</f>
        <v>36.278889888716819</v>
      </c>
      <c r="AL311" s="11">
        <f>'Final Prices IND without CO2 '!AL7+Assumptions!$C$9*input!AL$305</f>
        <v>42.797686807156744</v>
      </c>
      <c r="AM311" s="11">
        <f>'Final Prices IND without CO2 '!AM7+Assumptions!$C$9*input!AM$305</f>
        <v>51.105554830970576</v>
      </c>
      <c r="AN311" s="11">
        <f>'Final Prices IND without CO2 '!AN7+Assumptions!$C$9*input!AN$305</f>
        <v>61.694832374888406</v>
      </c>
      <c r="AO311" s="11">
        <f>'Final Prices IND without CO2 '!AO7+Assumptions!$C$9*input!AO$305</f>
        <v>61.774768708974527</v>
      </c>
      <c r="AP311" s="11">
        <f>'Final Prices IND without CO2 '!AP7+Assumptions!$C$9*input!AP$305</f>
        <v>61.857097408130144</v>
      </c>
      <c r="AQ311" s="11">
        <f>'Final Prices IND without CO2 '!AQ7+Assumptions!$C$9*input!AQ$305</f>
        <v>61.941760171552531</v>
      </c>
      <c r="AR311" s="11">
        <f>'Final Prices IND without CO2 '!AR7+Assumptions!$C$9*input!AR$305</f>
        <v>62.021025338394686</v>
      </c>
      <c r="AS311" s="11">
        <f>'Final Prices IND without CO2 '!AS7+Assumptions!$C$9*input!AS$305</f>
        <v>62.105663481742369</v>
      </c>
      <c r="AT311" s="11">
        <f>'Final Prices IND without CO2 '!AT7+Assumptions!$C$9*input!AT$305</f>
        <v>62.142041719202432</v>
      </c>
      <c r="AU311" s="11">
        <f>'Final Prices IND without CO2 '!AU7+Assumptions!$C$9*input!AU$305</f>
        <v>62.141372673276891</v>
      </c>
      <c r="AV311" s="11">
        <f>'Final Prices IND without CO2 '!AV7+Assumptions!$C$9*input!AV$305</f>
        <v>62.142064439578327</v>
      </c>
      <c r="AW311" s="11">
        <f>'Final Prices IND without CO2 '!AW7+Assumptions!$C$9*input!AW$305</f>
        <v>62.14275611344091</v>
      </c>
      <c r="AX311" s="11">
        <f>'Final Prices IND without CO2 '!AX7+Assumptions!$C$9*input!AX$305</f>
        <v>62.145869615215048</v>
      </c>
      <c r="AY311" s="11">
        <f>'Final Prices IND without CO2 '!AY7+Assumptions!$C$9*input!AY$305</f>
        <v>61.996856767573341</v>
      </c>
      <c r="AZ311" s="11">
        <f>'Final Prices IND without CO2 '!AZ7+Assumptions!$C$9*input!AZ$305</f>
        <v>61.879452374013226</v>
      </c>
      <c r="BA311" s="11">
        <f>'Final Prices IND without CO2 '!BA7+Assumptions!$C$9*input!BA$305</f>
        <v>61.711251230440894</v>
      </c>
      <c r="BB311" s="11">
        <f>'Final Prices IND without CO2 '!BB7+Assumptions!$C$9*input!BB$305</f>
        <v>61.487773709525506</v>
      </c>
      <c r="BC311" s="11">
        <f>'Final Prices IND without CO2 '!BC7+Assumptions!$C$9*input!BC$305</f>
        <v>61.215219151805861</v>
      </c>
      <c r="BD311" s="11">
        <f>'Final Prices IND without CO2 '!BD7+Assumptions!$C$9*input!BD$305</f>
        <v>60.923106895041549</v>
      </c>
      <c r="BE311" s="11">
        <f>'Final Prices IND without CO2 '!BE7+Assumptions!$C$9*input!BE$305</f>
        <v>60.572344696096863</v>
      </c>
      <c r="BF311" s="11">
        <f>'Final Prices IND without CO2 '!BF7+Assumptions!$C$9*input!BF$305</f>
        <v>60.180907924880557</v>
      </c>
      <c r="BG311" s="11">
        <f>'Final Prices IND without CO2 '!BG7+Assumptions!$C$9*input!BG$305</f>
        <v>59.750658717853</v>
      </c>
      <c r="BH311" s="11">
        <f>'Final Prices IND without CO2 '!BH7+Assumptions!$C$9*input!BH$305</f>
        <v>59.278889986887442</v>
      </c>
    </row>
    <row r="312" spans="1:60" x14ac:dyDescent="0.3">
      <c r="A312" s="9" t="s">
        <v>148</v>
      </c>
      <c r="B312" s="36" t="s">
        <v>156</v>
      </c>
      <c r="C312" s="9" t="s">
        <v>19</v>
      </c>
      <c r="D312" s="36" t="s">
        <v>81</v>
      </c>
      <c r="E312" s="36" t="s">
        <v>79</v>
      </c>
      <c r="F312" s="36" t="s">
        <v>90</v>
      </c>
      <c r="G312" s="36" t="s">
        <v>90</v>
      </c>
      <c r="H312" s="36" t="s">
        <v>80</v>
      </c>
      <c r="I312" s="9" t="s">
        <v>145</v>
      </c>
      <c r="J312" s="11">
        <f>'Final Prices IND without CO2 '!J8+Assumptions!$C$9*input!J$305</f>
        <v>31.11281882772661</v>
      </c>
      <c r="K312" s="11">
        <f>'Final Prices IND without CO2 '!K8+Assumptions!$C$9*input!K$305</f>
        <v>31.249872452631632</v>
      </c>
      <c r="L312" s="11">
        <f>'Final Prices IND without CO2 '!L8+Assumptions!$C$9*input!L$305</f>
        <v>30.504955270582698</v>
      </c>
      <c r="M312" s="11">
        <f>'Final Prices IND without CO2 '!M8+Assumptions!$C$9*input!M$305</f>
        <v>30.538890357469874</v>
      </c>
      <c r="N312" s="11">
        <f>'Final Prices IND without CO2 '!N8+Assumptions!$C$9*input!N$305</f>
        <v>31.554657861485193</v>
      </c>
      <c r="O312" s="11">
        <f>'Final Prices IND without CO2 '!O8+Assumptions!$C$9*input!O$305</f>
        <v>30.586001993832078</v>
      </c>
      <c r="P312" s="11">
        <f>'Final Prices IND without CO2 '!P8+Assumptions!$C$9*input!P$305</f>
        <v>35.959428432672873</v>
      </c>
      <c r="Q312" s="11">
        <f>'Final Prices IND without CO2 '!Q8+Assumptions!$C$9*input!Q$305</f>
        <v>32.214304167154921</v>
      </c>
      <c r="R312" s="11">
        <f>'Final Prices IND without CO2 '!R8+Assumptions!$C$9*input!R$305</f>
        <v>38.589232837813398</v>
      </c>
      <c r="S312" s="11">
        <f>'Final Prices IND without CO2 '!S8+Assumptions!$C$9*input!S$305</f>
        <v>35.765651676433293</v>
      </c>
      <c r="T312" s="11">
        <f>'Final Prices IND without CO2 '!T8+Assumptions!$C$9*input!T$305</f>
        <v>35.273909395303214</v>
      </c>
      <c r="U312" s="11">
        <f>'Final Prices IND without CO2 '!U8+Assumptions!$C$9*input!U$305</f>
        <v>42.432228514121128</v>
      </c>
      <c r="V312" s="11">
        <f>'Final Prices IND without CO2 '!V8+Assumptions!$C$9*input!V$305</f>
        <v>34.996648660391571</v>
      </c>
      <c r="W312" s="11">
        <f>'Final Prices IND without CO2 '!W8+Assumptions!$C$9*input!W$305</f>
        <v>30.949097260580853</v>
      </c>
      <c r="X312" s="11">
        <f>'Final Prices IND without CO2 '!X8+Assumptions!$C$9*input!X$305</f>
        <v>34.166328310011032</v>
      </c>
      <c r="Y312" s="11">
        <f>'Final Prices IND without CO2 '!Y8+Assumptions!$C$9*input!Y$305</f>
        <v>38.437295007071249</v>
      </c>
      <c r="Z312" s="11">
        <f>'Final Prices IND without CO2 '!Z8+Assumptions!$C$9*input!Z$305</f>
        <v>40.806106484393652</v>
      </c>
      <c r="AA312" s="11">
        <f>'Final Prices IND without CO2 '!AA8+Assumptions!$C$9*input!AA$305</f>
        <v>47.639935497787008</v>
      </c>
      <c r="AB312" s="11">
        <f>'Final Prices IND without CO2 '!AB8+Assumptions!$C$9*input!AB$305</f>
        <v>48.868956668789814</v>
      </c>
      <c r="AC312" s="11">
        <f>'Final Prices IND without CO2 '!AC8+Assumptions!$C$9*input!AC$305</f>
        <v>46.971927420128758</v>
      </c>
      <c r="AD312" s="11">
        <f>'Final Prices IND without CO2 '!AD8+Assumptions!$C$9*input!AD$305</f>
        <v>43.59008784235661</v>
      </c>
      <c r="AE312" s="11">
        <f>'Final Prices IND without CO2 '!AE8+Assumptions!$C$9*input!AE$305</f>
        <v>43.354942432222408</v>
      </c>
      <c r="AF312" s="11">
        <f>'Final Prices IND without CO2 '!AF8+Assumptions!$C$9*input!AF$305</f>
        <v>44.991720391931999</v>
      </c>
      <c r="AG312" s="11">
        <f>'Final Prices IND without CO2 '!AG8+Assumptions!$C$9*input!AG$305</f>
        <v>47.062318557416539</v>
      </c>
      <c r="AH312" s="11">
        <f>'Final Prices IND without CO2 '!AH8+Assumptions!$C$9*input!AH$305</f>
        <v>49.665291325083643</v>
      </c>
      <c r="AI312" s="11">
        <f>'Final Prices IND without CO2 '!AI8+Assumptions!$C$9*input!AI$305</f>
        <v>52.95040717090734</v>
      </c>
      <c r="AJ312" s="11">
        <f>'Final Prices IND without CO2 '!AJ8+Assumptions!$C$9*input!AJ$305</f>
        <v>57.104283454811942</v>
      </c>
      <c r="AK312" s="11">
        <f>'Final Prices IND without CO2 '!AK8+Assumptions!$C$9*input!AK$305</f>
        <v>62.3838268546452</v>
      </c>
      <c r="AL312" s="11">
        <f>'Final Prices IND without CO2 '!AL8+Assumptions!$C$9*input!AL$305</f>
        <v>69.069557166656693</v>
      </c>
      <c r="AM312" s="11">
        <f>'Final Prices IND without CO2 '!AM8+Assumptions!$C$9*input!AM$305</f>
        <v>77.5580800554159</v>
      </c>
      <c r="AN312" s="11">
        <f>'Final Prices IND without CO2 '!AN8+Assumptions!$C$9*input!AN$305</f>
        <v>88.339276884408548</v>
      </c>
      <c r="AO312" s="11">
        <f>'Final Prices IND without CO2 '!AO8+Assumptions!$C$9*input!AO$305</f>
        <v>88.609238022358483</v>
      </c>
      <c r="AP312" s="11">
        <f>'Final Prices IND without CO2 '!AP8+Assumptions!$C$9*input!AP$305</f>
        <v>88.891649399969225</v>
      </c>
      <c r="AQ312" s="11">
        <f>'Final Prices IND without CO2 '!AQ8+Assumptions!$C$9*input!AQ$305</f>
        <v>89.180842508320495</v>
      </c>
      <c r="AR312" s="11">
        <f>'Final Prices IND without CO2 '!AR8+Assumptions!$C$9*input!AR$305</f>
        <v>89.459287875648783</v>
      </c>
      <c r="AS312" s="11">
        <f>'Final Prices IND without CO2 '!AS8+Assumptions!$C$9*input!AS$305</f>
        <v>89.747454117132619</v>
      </c>
      <c r="AT312" s="11">
        <f>'Final Prices IND without CO2 '!AT8+Assumptions!$C$9*input!AT$305</f>
        <v>89.895525565155765</v>
      </c>
      <c r="AU312" s="11">
        <f>'Final Prices IND without CO2 '!AU8+Assumptions!$C$9*input!AU$305</f>
        <v>89.92990529250909</v>
      </c>
      <c r="AV312" s="11">
        <f>'Final Prices IND without CO2 '!AV8+Assumptions!$C$9*input!AV$305</f>
        <v>89.968986473925497</v>
      </c>
      <c r="AW312" s="11">
        <f>'Final Prices IND without CO2 '!AW8+Assumptions!$C$9*input!AW$305</f>
        <v>90.007569235633355</v>
      </c>
      <c r="AX312" s="11">
        <f>'Final Prices IND without CO2 '!AX8+Assumptions!$C$9*input!AX$305</f>
        <v>90.052085383980554</v>
      </c>
      <c r="AY312" s="11">
        <f>'Final Prices IND without CO2 '!AY8+Assumptions!$C$9*input!AY$305</f>
        <v>89.865851932989059</v>
      </c>
      <c r="AZ312" s="11">
        <f>'Final Prices IND without CO2 '!AZ8+Assumptions!$C$9*input!AZ$305</f>
        <v>89.728939430328865</v>
      </c>
      <c r="BA312" s="11">
        <f>'Final Prices IND without CO2 '!BA8+Assumptions!$C$9*input!BA$305</f>
        <v>89.515713781669803</v>
      </c>
      <c r="BB312" s="11">
        <f>'Final Prices IND without CO2 '!BB8+Assumptions!$C$9*input!BB$305</f>
        <v>89.219962067653015</v>
      </c>
      <c r="BC312" s="11">
        <f>'Final Prices IND without CO2 '!BC8+Assumptions!$C$9*input!BC$305</f>
        <v>88.850628369363818</v>
      </c>
      <c r="BD312" s="11">
        <f>'Final Prices IND without CO2 '!BD8+Assumptions!$C$9*input!BD$305</f>
        <v>88.452771527150048</v>
      </c>
      <c r="BE312" s="11">
        <f>'Final Prices IND without CO2 '!BE8+Assumptions!$C$9*input!BE$305</f>
        <v>87.967107589649657</v>
      </c>
      <c r="BF312" s="11">
        <f>'Final Prices IND without CO2 '!BF8+Assumptions!$C$9*input!BF$305</f>
        <v>87.420948530707904</v>
      </c>
      <c r="BG312" s="11">
        <f>'Final Prices IND without CO2 '!BG8+Assumptions!$C$9*input!BG$305</f>
        <v>86.817049512392501</v>
      </c>
      <c r="BH312" s="11">
        <f>'Final Prices IND without CO2 '!BH8+Assumptions!$C$9*input!BH$305</f>
        <v>86.151444134331115</v>
      </c>
    </row>
    <row r="313" spans="1:60" x14ac:dyDescent="0.3">
      <c r="A313" s="9" t="s">
        <v>148</v>
      </c>
      <c r="B313" s="36" t="s">
        <v>156</v>
      </c>
      <c r="C313" s="9" t="s">
        <v>21</v>
      </c>
      <c r="D313" s="36" t="s">
        <v>81</v>
      </c>
      <c r="E313" s="36" t="s">
        <v>79</v>
      </c>
      <c r="F313" s="36" t="s">
        <v>90</v>
      </c>
      <c r="G313" s="36" t="s">
        <v>90</v>
      </c>
      <c r="H313" s="36" t="s">
        <v>80</v>
      </c>
      <c r="I313" s="9" t="s">
        <v>145</v>
      </c>
      <c r="J313" s="11">
        <f>'Final Prices IND without CO2 '!J9+Assumptions!$C$9*input!J$305</f>
        <v>5.3101198354793331</v>
      </c>
      <c r="K313" s="11">
        <f>'Final Prices IND without CO2 '!K9+Assumptions!$C$9*input!K$305</f>
        <v>4.7903429775904742</v>
      </c>
      <c r="L313" s="11">
        <f>'Final Prices IND without CO2 '!L9+Assumptions!$C$9*input!L$305</f>
        <v>4.5767032429816359</v>
      </c>
      <c r="M313" s="11">
        <f>'Final Prices IND without CO2 '!M9+Assumptions!$C$9*input!M$305</f>
        <v>4.859453618667704</v>
      </c>
      <c r="N313" s="11">
        <f>'Final Prices IND without CO2 '!N9+Assumptions!$C$9*input!N$305</f>
        <v>4.1400012324707287</v>
      </c>
      <c r="O313" s="11">
        <f>'Final Prices IND without CO2 '!O9+Assumptions!$C$9*input!O$305</f>
        <v>4.9483812252411692</v>
      </c>
      <c r="P313" s="11">
        <f>'Final Prices IND without CO2 '!P9+Assumptions!$C$9*input!P$305</f>
        <v>10.622569116738358</v>
      </c>
      <c r="Q313" s="11">
        <f>'Final Prices IND without CO2 '!Q9+Assumptions!$C$9*input!Q$305</f>
        <v>5.3629364873817762</v>
      </c>
      <c r="R313" s="11">
        <f>'Final Prices IND without CO2 '!R9+Assumptions!$C$9*input!R$305</f>
        <v>12.837597707110282</v>
      </c>
      <c r="S313" s="11">
        <f>'Final Prices IND without CO2 '!S9+Assumptions!$C$9*input!S$305</f>
        <v>9.9793263260999971</v>
      </c>
      <c r="T313" s="11">
        <f>'Final Prices IND without CO2 '!T9+Assumptions!$C$9*input!T$305</f>
        <v>10.398841458970683</v>
      </c>
      <c r="U313" s="11">
        <f>'Final Prices IND without CO2 '!U9+Assumptions!$C$9*input!U$305</f>
        <v>12.057415514453579</v>
      </c>
      <c r="V313" s="11">
        <f>'Final Prices IND without CO2 '!V9+Assumptions!$C$9*input!V$305</f>
        <v>9.1531620063728187</v>
      </c>
      <c r="W313" s="11">
        <f>'Final Prices IND without CO2 '!W9+Assumptions!$C$9*input!W$305</f>
        <v>6.9020078601041952</v>
      </c>
      <c r="X313" s="11">
        <f>'Final Prices IND without CO2 '!X9+Assumptions!$C$9*input!X$305</f>
        <v>8.9360155389876574</v>
      </c>
      <c r="Y313" s="11">
        <f>'Final Prices IND without CO2 '!Y9+Assumptions!$C$9*input!Y$305</f>
        <v>11.075660977638314</v>
      </c>
      <c r="Z313" s="11">
        <f>'Final Prices IND without CO2 '!Z9+Assumptions!$C$9*input!Z$305</f>
        <v>11.452048783940821</v>
      </c>
      <c r="AA313" s="11">
        <f>'Final Prices IND without CO2 '!AA9+Assumptions!$C$9*input!AA$305</f>
        <v>13.318514110672876</v>
      </c>
      <c r="AB313" s="11">
        <f>'Final Prices IND without CO2 '!AB9+Assumptions!$C$9*input!AB$305</f>
        <v>14.042978404418704</v>
      </c>
      <c r="AC313" s="11">
        <f>'Final Prices IND without CO2 '!AC9+Assumptions!$C$9*input!AC$305</f>
        <v>14.109332468509013</v>
      </c>
      <c r="AD313" s="11">
        <f>'Final Prices IND without CO2 '!AD9+Assumptions!$C$9*input!AD$305</f>
        <v>13.956376273361297</v>
      </c>
      <c r="AE313" s="11">
        <f>'Final Prices IND without CO2 '!AE9+Assumptions!$C$9*input!AE$305</f>
        <v>14.772615598206038</v>
      </c>
      <c r="AF313" s="11">
        <f>'Final Prices IND without CO2 '!AF9+Assumptions!$C$9*input!AF$305</f>
        <v>16.294772226399608</v>
      </c>
      <c r="AG313" s="11">
        <f>'Final Prices IND without CO2 '!AG9+Assumptions!$C$9*input!AG$305</f>
        <v>18.233651117472913</v>
      </c>
      <c r="AH313" s="11">
        <f>'Final Prices IND without CO2 '!AH9+Assumptions!$C$9*input!AH$305</f>
        <v>20.699311160117006</v>
      </c>
      <c r="AI313" s="11">
        <f>'Final Prices IND without CO2 '!AI9+Assumptions!$C$9*input!AI$305</f>
        <v>23.838216762103791</v>
      </c>
      <c r="AJ313" s="11">
        <f>'Final Prices IND without CO2 '!AJ9+Assumptions!$C$9*input!AJ$305</f>
        <v>27.836247613812134</v>
      </c>
      <c r="AK313" s="11">
        <f>'Final Prices IND without CO2 '!AK9+Assumptions!$C$9*input!AK$305</f>
        <v>32.935370523352276</v>
      </c>
      <c r="AL313" s="11">
        <f>'Final Prices IND without CO2 '!AL9+Assumptions!$C$9*input!AL$305</f>
        <v>39.43278661889034</v>
      </c>
      <c r="AM313" s="11">
        <f>'Final Prices IND without CO2 '!AM9+Assumptions!$C$9*input!AM$305</f>
        <v>47.717516374254018</v>
      </c>
      <c r="AN313" s="11">
        <f>'Final Prices IND without CO2 '!AN9+Assumptions!$C$9*input!AN$305</f>
        <v>58.282212903206279</v>
      </c>
      <c r="AO313" s="11">
        <f>'Final Prices IND without CO2 '!AO9+Assumptions!$C$9*input!AO$305</f>
        <v>58.337810867410589</v>
      </c>
      <c r="AP313" s="11">
        <f>'Final Prices IND without CO2 '!AP9+Assumptions!$C$9*input!AP$305</f>
        <v>58.394512984477082</v>
      </c>
      <c r="AQ313" s="11">
        <f>'Final Prices IND without CO2 '!AQ9+Assumptions!$C$9*input!AQ$305</f>
        <v>58.452979508852167</v>
      </c>
      <c r="AR313" s="11">
        <f>'Final Prices IND without CO2 '!AR9+Assumptions!$C$9*input!AR$305</f>
        <v>58.506733682950227</v>
      </c>
      <c r="AS313" s="11">
        <f>'Final Prices IND without CO2 '!AS9+Assumptions!$C$9*input!AS$305</f>
        <v>58.565303954982916</v>
      </c>
      <c r="AT313" s="11">
        <f>'Final Prices IND without CO2 '!AT9+Assumptions!$C$9*input!AT$305</f>
        <v>58.587376530146805</v>
      </c>
      <c r="AU313" s="11">
        <f>'Final Prices IND without CO2 '!AU9+Assumptions!$C$9*input!AU$305</f>
        <v>58.582218438630264</v>
      </c>
      <c r="AV313" s="11">
        <f>'Final Prices IND without CO2 '!AV9+Assumptions!$C$9*input!AV$305</f>
        <v>58.577993290057343</v>
      </c>
      <c r="AW313" s="11">
        <f>'Final Prices IND without CO2 '!AW9+Assumptions!$C$9*input!AW$305</f>
        <v>58.573831874783927</v>
      </c>
      <c r="AX313" s="11">
        <f>'Final Prices IND without CO2 '!AX9+Assumptions!$C$9*input!AX$305</f>
        <v>58.571642527109503</v>
      </c>
      <c r="AY313" s="11">
        <f>'Final Prices IND without CO2 '!AY9+Assumptions!$C$9*input!AY$305</f>
        <v>58.427396892974315</v>
      </c>
      <c r="AZ313" s="11">
        <f>'Final Prices IND without CO2 '!AZ9+Assumptions!$C$9*input!AZ$305</f>
        <v>58.312491097309412</v>
      </c>
      <c r="BA313" s="11">
        <f>'Final Prices IND without CO2 '!BA9+Assumptions!$C$9*input!BA$305</f>
        <v>58.150056690690704</v>
      </c>
      <c r="BB313" s="11">
        <f>'Final Prices IND without CO2 '!BB9+Assumptions!$C$9*input!BB$305</f>
        <v>57.935836045766472</v>
      </c>
      <c r="BC313" s="11">
        <f>'Final Prices IND without CO2 '!BC9+Assumptions!$C$9*input!BC$305</f>
        <v>57.675676956807393</v>
      </c>
      <c r="BD313" s="11">
        <f>'Final Prices IND without CO2 '!BD9+Assumptions!$C$9*input!BD$305</f>
        <v>57.39710846265374</v>
      </c>
      <c r="BE313" s="11">
        <f>'Final Prices IND without CO2 '!BE9+Assumptions!$C$9*input!BE$305</f>
        <v>57.063624473415942</v>
      </c>
      <c r="BF313" s="11">
        <f>'Final Prices IND without CO2 '!BF9+Assumptions!$C$9*input!BF$305</f>
        <v>56.692004527114349</v>
      </c>
      <c r="BG313" s="11">
        <f>'Final Prices IND without CO2 '!BG9+Assumptions!$C$9*input!BG$305</f>
        <v>56.283996381522428</v>
      </c>
      <c r="BH313" s="11">
        <f>'Final Prices IND without CO2 '!BH9+Assumptions!$C$9*input!BH$305</f>
        <v>55.837054241179487</v>
      </c>
    </row>
    <row r="314" spans="1:60" x14ac:dyDescent="0.3">
      <c r="A314" s="9" t="s">
        <v>148</v>
      </c>
      <c r="B314" s="36" t="s">
        <v>156</v>
      </c>
      <c r="C314" s="9" t="s">
        <v>23</v>
      </c>
      <c r="D314" s="36" t="s">
        <v>81</v>
      </c>
      <c r="E314" s="36" t="s">
        <v>79</v>
      </c>
      <c r="F314" s="36" t="s">
        <v>90</v>
      </c>
      <c r="G314" s="36" t="s">
        <v>90</v>
      </c>
      <c r="H314" s="36" t="s">
        <v>80</v>
      </c>
      <c r="I314" s="9" t="s">
        <v>145</v>
      </c>
      <c r="J314" s="11">
        <f>'Final Prices IND without CO2 '!J10+Assumptions!$C$9*input!J$305</f>
        <v>7.580271921379059</v>
      </c>
      <c r="K314" s="11">
        <f>'Final Prices IND without CO2 '!K10+Assumptions!$C$9*input!K$305</f>
        <v>9.1137858903479589</v>
      </c>
      <c r="L314" s="11">
        <f>'Final Prices IND without CO2 '!L10+Assumptions!$C$9*input!L$305</f>
        <v>7.7902999913833124</v>
      </c>
      <c r="M314" s="11">
        <f>'Final Prices IND without CO2 '!M10+Assumptions!$C$9*input!M$305</f>
        <v>6.4857252863495995</v>
      </c>
      <c r="N314" s="11">
        <f>'Final Prices IND without CO2 '!N10+Assumptions!$C$9*input!N$305</f>
        <v>8.6777077665924107</v>
      </c>
      <c r="O314" s="11">
        <f>'Final Prices IND without CO2 '!O10+Assumptions!$C$9*input!O$305</f>
        <v>9.759883328925385</v>
      </c>
      <c r="P314" s="11">
        <f>'Final Prices IND without CO2 '!P10+Assumptions!$C$9*input!P$305</f>
        <v>15.145225570979143</v>
      </c>
      <c r="Q314" s="11">
        <f>'Final Prices IND without CO2 '!Q10+Assumptions!$C$9*input!Q$305</f>
        <v>10.42339067002268</v>
      </c>
      <c r="R314" s="11">
        <f>'Final Prices IND without CO2 '!R10+Assumptions!$C$9*input!R$305</f>
        <v>23.170060907684995</v>
      </c>
      <c r="S314" s="11">
        <f>'Final Prices IND without CO2 '!S10+Assumptions!$C$9*input!S$305</f>
        <v>17.372922135407215</v>
      </c>
      <c r="T314" s="11">
        <f>'Final Prices IND without CO2 '!T10+Assumptions!$C$9*input!T$305</f>
        <v>18.108096091640761</v>
      </c>
      <c r="U314" s="11">
        <f>'Final Prices IND without CO2 '!U10+Assumptions!$C$9*input!U$305</f>
        <v>19.785539715702228</v>
      </c>
      <c r="V314" s="11">
        <f>'Final Prices IND without CO2 '!V10+Assumptions!$C$9*input!V$305</f>
        <v>16.438752603852954</v>
      </c>
      <c r="W314" s="11">
        <f>'Final Prices IND without CO2 '!W10+Assumptions!$C$9*input!W$305</f>
        <v>14.364260990586773</v>
      </c>
      <c r="X314" s="11">
        <f>'Final Prices IND without CO2 '!X10+Assumptions!$C$9*input!X$305</f>
        <v>13.836526961139214</v>
      </c>
      <c r="Y314" s="11">
        <f>'Final Prices IND without CO2 '!Y10+Assumptions!$C$9*input!Y$305</f>
        <v>13.996995310256294</v>
      </c>
      <c r="Z314" s="11">
        <f>'Final Prices IND without CO2 '!Z10+Assumptions!$C$9*input!Z$305</f>
        <v>12.674069893909669</v>
      </c>
      <c r="AA314" s="11">
        <f>'Final Prices IND without CO2 '!AA10+Assumptions!$C$9*input!AA$305</f>
        <v>14.034989831317198</v>
      </c>
      <c r="AB314" s="11">
        <f>'Final Prices IND without CO2 '!AB10+Assumptions!$C$9*input!AB$305</f>
        <v>14.769986985813791</v>
      </c>
      <c r="AC314" s="11">
        <f>'Final Prices IND without CO2 '!AC10+Assumptions!$C$9*input!AC$305</f>
        <v>14.79535450514425</v>
      </c>
      <c r="AD314" s="11">
        <f>'Final Prices IND without CO2 '!AD10+Assumptions!$C$9*input!AD$305</f>
        <v>14.574993859512123</v>
      </c>
      <c r="AE314" s="11">
        <f>'Final Prices IND without CO2 '!AE10+Assumptions!$C$9*input!AE$305</f>
        <v>15.369285036371615</v>
      </c>
      <c r="AF314" s="11">
        <f>'Final Prices IND without CO2 '!AF10+Assumptions!$C$9*input!AF$305</f>
        <v>16.893834438459159</v>
      </c>
      <c r="AG314" s="11">
        <f>'Final Prices IND without CO2 '!AG10+Assumptions!$C$9*input!AG$305</f>
        <v>18.835463030979618</v>
      </c>
      <c r="AH314" s="11">
        <f>'Final Prices IND without CO2 '!AH10+Assumptions!$C$9*input!AH$305</f>
        <v>21.303989540967962</v>
      </c>
      <c r="AI314" s="11">
        <f>'Final Prices IND without CO2 '!AI10+Assumptions!$C$9*input!AI$305</f>
        <v>24.445947350164847</v>
      </c>
      <c r="AJ314" s="11">
        <f>'Final Prices IND without CO2 '!AJ10+Assumptions!$C$9*input!AJ$305</f>
        <v>28.447231548145847</v>
      </c>
      <c r="AK314" s="11">
        <f>'Final Prices IND without CO2 '!AK10+Assumptions!$C$9*input!AK$305</f>
        <v>33.550120819788063</v>
      </c>
      <c r="AL314" s="11">
        <f>'Final Prices IND without CO2 '!AL10+Assumptions!$C$9*input!AL$305</f>
        <v>40.051468062653434</v>
      </c>
      <c r="AM314" s="11">
        <f>'Final Prices IND without CO2 '!AM10+Assumptions!$C$9*input!AM$305</f>
        <v>48.340452094973337</v>
      </c>
      <c r="AN314" s="11">
        <f>'Final Prices IND without CO2 '!AN10+Assumptions!$C$9*input!AN$305</f>
        <v>58.909668168927581</v>
      </c>
      <c r="AO314" s="11">
        <f>'Final Prices IND without CO2 '!AO10+Assumptions!$C$9*input!AO$305</f>
        <v>58.969741064623122</v>
      </c>
      <c r="AP314" s="11">
        <f>'Final Prices IND without CO2 '!AP10+Assumptions!$C$9*input!AP$305</f>
        <v>59.031154968048362</v>
      </c>
      <c r="AQ314" s="11">
        <f>'Final Prices IND without CO2 '!AQ10+Assumptions!$C$9*input!AQ$305</f>
        <v>59.094438017754996</v>
      </c>
      <c r="AR314" s="11">
        <f>'Final Prices IND without CO2 '!AR10+Assumptions!$C$9*input!AR$305</f>
        <v>59.152882725580568</v>
      </c>
      <c r="AS314" s="11">
        <f>'Final Prices IND without CO2 '!AS10+Assumptions!$C$9*input!AS$305</f>
        <v>59.216245920837906</v>
      </c>
      <c r="AT314" s="11">
        <f>'Final Prices IND without CO2 '!AT10+Assumptions!$C$9*input!AT$305</f>
        <v>59.240948781391616</v>
      </c>
      <c r="AU314" s="11">
        <f>'Final Prices IND without CO2 '!AU10+Assumptions!$C$9*input!AU$305</f>
        <v>59.23661606033243</v>
      </c>
      <c r="AV314" s="11">
        <f>'Final Prices IND without CO2 '!AV10+Assumptions!$C$9*input!AV$305</f>
        <v>59.233294951648702</v>
      </c>
      <c r="AW314" s="11">
        <f>'Final Prices IND without CO2 '!AW10+Assumptions!$C$9*input!AW$305</f>
        <v>59.230025841057554</v>
      </c>
      <c r="AX314" s="11">
        <f>'Final Prices IND without CO2 '!AX10+Assumptions!$C$9*input!AX$305</f>
        <v>59.228811492452749</v>
      </c>
      <c r="AY314" s="11">
        <f>'Final Prices IND without CO2 '!AY10+Assumptions!$C$9*input!AY$305</f>
        <v>59.083689343006576</v>
      </c>
      <c r="AZ314" s="11">
        <f>'Final Prices IND without CO2 '!AZ10+Assumptions!$C$9*input!AZ$305</f>
        <v>58.968324147042495</v>
      </c>
      <c r="BA314" s="11">
        <f>'Final Prices IND without CO2 '!BA10+Assumptions!$C$9*input!BA$305</f>
        <v>58.804829449495479</v>
      </c>
      <c r="BB314" s="11">
        <f>'Final Prices IND without CO2 '!BB10+Assumptions!$C$9*input!BB$305</f>
        <v>58.588906805378848</v>
      </c>
      <c r="BC314" s="11">
        <f>'Final Prices IND without CO2 '!BC10+Assumptions!$C$9*input!BC$305</f>
        <v>58.326468645398393</v>
      </c>
      <c r="BD314" s="11">
        <f>'Final Prices IND without CO2 '!BD10+Assumptions!$C$9*input!BD$305</f>
        <v>58.045409951198039</v>
      </c>
      <c r="BE314" s="11">
        <f>'Final Prices IND without CO2 '!BE10+Assumptions!$C$9*input!BE$305</f>
        <v>57.708749134378735</v>
      </c>
      <c r="BF314" s="11">
        <f>'Final Prices IND without CO2 '!BF10+Assumptions!$C$9*input!BF$305</f>
        <v>57.33348560248379</v>
      </c>
      <c r="BG314" s="11">
        <f>'Final Prices IND without CO2 '!BG10+Assumptions!$C$9*input!BG$305</f>
        <v>56.921388143322389</v>
      </c>
      <c r="BH314" s="11">
        <f>'Final Prices IND without CO2 '!BH10+Assumptions!$C$9*input!BH$305</f>
        <v>56.469881305642019</v>
      </c>
    </row>
    <row r="315" spans="1:60" x14ac:dyDescent="0.3">
      <c r="A315" s="9" t="s">
        <v>148</v>
      </c>
      <c r="B315" s="36" t="s">
        <v>156</v>
      </c>
      <c r="C315" s="9" t="s">
        <v>25</v>
      </c>
      <c r="D315" s="36" t="s">
        <v>81</v>
      </c>
      <c r="E315" s="36" t="s">
        <v>79</v>
      </c>
      <c r="F315" s="36" t="s">
        <v>90</v>
      </c>
      <c r="G315" s="36" t="s">
        <v>90</v>
      </c>
      <c r="H315" s="36" t="s">
        <v>80</v>
      </c>
      <c r="I315" s="9" t="s">
        <v>145</v>
      </c>
      <c r="J315" s="11">
        <f>'Final Prices IND without CO2 '!J11+Assumptions!$C$9*input!J$305</f>
        <v>13.330107659715667</v>
      </c>
      <c r="K315" s="11">
        <f>'Final Prices IND without CO2 '!K11+Assumptions!$C$9*input!K$305</f>
        <v>12.21670039697843</v>
      </c>
      <c r="L315" s="11">
        <f>'Final Prices IND without CO2 '!L11+Assumptions!$C$9*input!L$305</f>
        <v>10.583197389733215</v>
      </c>
      <c r="M315" s="11">
        <f>'Final Prices IND without CO2 '!M11+Assumptions!$C$9*input!M$305</f>
        <v>9.7429331717034415</v>
      </c>
      <c r="N315" s="11">
        <f>'Final Prices IND without CO2 '!N11+Assumptions!$C$9*input!N$305</f>
        <v>11.439053703026186</v>
      </c>
      <c r="O315" s="11">
        <f>'Final Prices IND without CO2 '!O11+Assumptions!$C$9*input!O$305</f>
        <v>9.3752946816195841</v>
      </c>
      <c r="P315" s="11">
        <f>'Final Prices IND without CO2 '!P11+Assumptions!$C$9*input!P$305</f>
        <v>13.976565310949692</v>
      </c>
      <c r="Q315" s="11">
        <f>'Final Prices IND without CO2 '!Q11+Assumptions!$C$9*input!Q$305</f>
        <v>9.343394058273498</v>
      </c>
      <c r="R315" s="11">
        <f>'Final Prices IND without CO2 '!R11+Assumptions!$C$9*input!R$305</f>
        <v>22.089723443960729</v>
      </c>
      <c r="S315" s="11">
        <f>'Final Prices IND without CO2 '!S11+Assumptions!$C$9*input!S$305</f>
        <v>16.183618387931649</v>
      </c>
      <c r="T315" s="11">
        <f>'Final Prices IND without CO2 '!T11+Assumptions!$C$9*input!T$305</f>
        <v>17.161256818944679</v>
      </c>
      <c r="U315" s="11">
        <f>'Final Prices IND without CO2 '!U11+Assumptions!$C$9*input!U$305</f>
        <v>15.440787449201725</v>
      </c>
      <c r="V315" s="11">
        <f>'Final Prices IND without CO2 '!V11+Assumptions!$C$9*input!V$305</f>
        <v>13.212166804397175</v>
      </c>
      <c r="W315" s="11">
        <f>'Final Prices IND without CO2 '!W11+Assumptions!$C$9*input!W$305</f>
        <v>11.709399935482052</v>
      </c>
      <c r="X315" s="11">
        <f>'Final Prices IND without CO2 '!X11+Assumptions!$C$9*input!X$305</f>
        <v>11.581736135591388</v>
      </c>
      <c r="Y315" s="11">
        <f>'Final Prices IND without CO2 '!Y11+Assumptions!$C$9*input!Y$305</f>
        <v>12.377987606870542</v>
      </c>
      <c r="Z315" s="11">
        <f>'Final Prices IND without CO2 '!Z11+Assumptions!$C$9*input!Z$305</f>
        <v>11.14300165090982</v>
      </c>
      <c r="AA315" s="11">
        <f>'Final Prices IND without CO2 '!AA11+Assumptions!$C$9*input!AA$305</f>
        <v>11.722308104934651</v>
      </c>
      <c r="AB315" s="11">
        <f>'Final Prices IND without CO2 '!AB11+Assumptions!$C$9*input!AB$305</f>
        <v>12.42330668295064</v>
      </c>
      <c r="AC315" s="11">
        <f>'Final Prices IND without CO2 '!AC11+Assumptions!$C$9*input!AC$305</f>
        <v>12.580972939506164</v>
      </c>
      <c r="AD315" s="11">
        <f>'Final Prices IND without CO2 '!AD11+Assumptions!$C$9*input!AD$305</f>
        <v>12.578184273524606</v>
      </c>
      <c r="AE315" s="11">
        <f>'Final Prices IND without CO2 '!AE11+Assumptions!$C$9*input!AE$305</f>
        <v>13.443320950532765</v>
      </c>
      <c r="AF315" s="11">
        <f>'Final Prices IND without CO2 '!AF11+Assumptions!$C$9*input!AF$305</f>
        <v>14.960146818799821</v>
      </c>
      <c r="AG315" s="11">
        <f>'Final Prices IND without CO2 '!AG11+Assumptions!$C$9*input!AG$305</f>
        <v>16.892899766121694</v>
      </c>
      <c r="AH315" s="11">
        <f>'Final Prices IND without CO2 '!AH11+Assumptions!$C$9*input!AH$305</f>
        <v>19.352173727202498</v>
      </c>
      <c r="AI315" s="11">
        <f>'Final Prices IND without CO2 '!AI11+Assumptions!$C$9*input!AI$305</f>
        <v>22.48427944562151</v>
      </c>
      <c r="AJ315" s="11">
        <f>'Final Prices IND without CO2 '!AJ11+Assumptions!$C$9*input!AJ$305</f>
        <v>26.47506230453746</v>
      </c>
      <c r="AK315" s="11">
        <f>'Final Prices IND without CO2 '!AK11+Assumptions!$C$9*input!AK$305</f>
        <v>31.565794294980286</v>
      </c>
      <c r="AL315" s="11">
        <f>'Final Prices IND without CO2 '!AL11+Assumptions!$C$9*input!AL$305</f>
        <v>38.054452353375588</v>
      </c>
      <c r="AM315" s="11">
        <f>'Final Prices IND without CO2 '!AM11+Assumptions!$C$9*input!AM$305</f>
        <v>46.329704184739995</v>
      </c>
      <c r="AN315" s="11">
        <f>'Final Prices IND without CO2 '!AN11+Assumptions!$C$9*input!AN$305</f>
        <v>56.884331810214427</v>
      </c>
      <c r="AO315" s="11">
        <f>'Final Prices IND without CO2 '!AO11+Assumptions!$C$9*input!AO$305</f>
        <v>56.929960263497776</v>
      </c>
      <c r="AP315" s="11">
        <f>'Final Prices IND without CO2 '!AP11+Assumptions!$C$9*input!AP$305</f>
        <v>56.976165190684867</v>
      </c>
      <c r="AQ315" s="11">
        <f>'Final Prices IND without CO2 '!AQ11+Assumptions!$C$9*input!AQ$305</f>
        <v>57.023901181645485</v>
      </c>
      <c r="AR315" s="11">
        <f>'Final Prices IND without CO2 '!AR11+Assumptions!$C$9*input!AR$305</f>
        <v>57.067205513703932</v>
      </c>
      <c r="AS315" s="11">
        <f>'Final Prices IND without CO2 '!AS11+Assumptions!$C$9*input!AS$305</f>
        <v>57.115097834459554</v>
      </c>
      <c r="AT315" s="11">
        <f>'Final Prices IND without CO2 '!AT11+Assumptions!$C$9*input!AT$305</f>
        <v>57.131310507863965</v>
      </c>
      <c r="AU315" s="11">
        <f>'Final Prices IND without CO2 '!AU11+Assumptions!$C$9*input!AU$305</f>
        <v>57.124313608355699</v>
      </c>
      <c r="AV315" s="11">
        <f>'Final Prices IND without CO2 '!AV11+Assumptions!$C$9*input!AV$305</f>
        <v>57.118074387485606</v>
      </c>
      <c r="AW315" s="11">
        <f>'Final Prices IND without CO2 '!AW11+Assumptions!$C$9*input!AW$305</f>
        <v>57.111925044286991</v>
      </c>
      <c r="AX315" s="11">
        <f>'Final Prices IND without CO2 '!AX11+Assumptions!$C$9*input!AX$305</f>
        <v>57.107563537353499</v>
      </c>
      <c r="AY315" s="11">
        <f>'Final Prices IND without CO2 '!AY11+Assumptions!$C$9*input!AY$305</f>
        <v>56.965270654669879</v>
      </c>
      <c r="AZ315" s="11">
        <f>'Final Prices IND without CO2 '!AZ11+Assumptions!$C$9*input!AZ$305</f>
        <v>56.851388337533919</v>
      </c>
      <c r="BA315" s="11">
        <f>'Final Prices IND without CO2 '!BA11+Assumptions!$C$9*input!BA$305</f>
        <v>56.691316108304932</v>
      </c>
      <c r="BB315" s="11">
        <f>'Final Prices IND without CO2 '!BB11+Assumptions!$C$9*input!BB$305</f>
        <v>56.480887275516679</v>
      </c>
      <c r="BC315" s="11">
        <f>'Final Prices IND without CO2 '!BC11+Assumptions!$C$9*input!BC$305</f>
        <v>56.225805632655224</v>
      </c>
      <c r="BD315" s="11">
        <f>'Final Prices IND without CO2 '!BD11+Assumptions!$C$9*input!BD$305</f>
        <v>55.952784950040041</v>
      </c>
      <c r="BE315" s="11">
        <f>'Final Prices IND without CO2 '!BE11+Assumptions!$C$9*input!BE$305</f>
        <v>55.62637848083353</v>
      </c>
      <c r="BF315" s="11">
        <f>'Final Prices IND without CO2 '!BF11+Assumptions!$C$9*input!BF$305</f>
        <v>55.262875925029562</v>
      </c>
      <c r="BG315" s="11">
        <f>'Final Prices IND without CO2 '!BG11+Assumptions!$C$9*input!BG$305</f>
        <v>54.86397818847297</v>
      </c>
      <c r="BH315" s="11">
        <f>'Final Prices IND without CO2 '!BH11+Assumptions!$C$9*input!BH$305</f>
        <v>54.427205544589498</v>
      </c>
    </row>
    <row r="316" spans="1:60" x14ac:dyDescent="0.3">
      <c r="A316" s="9" t="s">
        <v>148</v>
      </c>
      <c r="B316" s="36" t="s">
        <v>156</v>
      </c>
      <c r="C316" s="9" t="s">
        <v>27</v>
      </c>
      <c r="D316" s="36" t="s">
        <v>81</v>
      </c>
      <c r="E316" s="36" t="s">
        <v>79</v>
      </c>
      <c r="F316" s="36" t="s">
        <v>90</v>
      </c>
      <c r="G316" s="36" t="s">
        <v>90</v>
      </c>
      <c r="H316" s="36" t="s">
        <v>80</v>
      </c>
      <c r="I316" s="9" t="s">
        <v>145</v>
      </c>
      <c r="J316" s="11">
        <f>'Final Prices IND without CO2 '!J12+Assumptions!$C$9*input!J$305</f>
        <v>6.2576527854695803</v>
      </c>
      <c r="K316" s="11">
        <f>'Final Prices IND without CO2 '!K12+Assumptions!$C$9*input!K$305</f>
        <v>7.6757822059126539</v>
      </c>
      <c r="L316" s="11">
        <f>'Final Prices IND without CO2 '!L12+Assumptions!$C$9*input!L$305</f>
        <v>7.766293281309876</v>
      </c>
      <c r="M316" s="11">
        <f>'Final Prices IND without CO2 '!M12+Assumptions!$C$9*input!M$305</f>
        <v>6.3440489251503491</v>
      </c>
      <c r="N316" s="11">
        <f>'Final Prices IND without CO2 '!N12+Assumptions!$C$9*input!N$305</f>
        <v>8.9529794556583884</v>
      </c>
      <c r="O316" s="11">
        <f>'Final Prices IND without CO2 '!O12+Assumptions!$C$9*input!O$305</f>
        <v>10.295884349131745</v>
      </c>
      <c r="P316" s="11">
        <f>'Final Prices IND without CO2 '!P12+Assumptions!$C$9*input!P$305</f>
        <v>15.622995873206502</v>
      </c>
      <c r="Q316" s="11">
        <f>'Final Prices IND without CO2 '!Q12+Assumptions!$C$9*input!Q$305</f>
        <v>11.192279541415548</v>
      </c>
      <c r="R316" s="11">
        <f>'Final Prices IND without CO2 '!R12+Assumptions!$C$9*input!R$305</f>
        <v>26.963042302646539</v>
      </c>
      <c r="S316" s="11">
        <f>'Final Prices IND without CO2 '!S12+Assumptions!$C$9*input!S$305</f>
        <v>16.191340232383581</v>
      </c>
      <c r="T316" s="11">
        <f>'Final Prices IND without CO2 '!T12+Assumptions!$C$9*input!T$305</f>
        <v>17.25556020783301</v>
      </c>
      <c r="U316" s="11">
        <f>'Final Prices IND without CO2 '!U12+Assumptions!$C$9*input!U$305</f>
        <v>19.641692069273869</v>
      </c>
      <c r="V316" s="11">
        <f>'Final Prices IND without CO2 '!V12+Assumptions!$C$9*input!V$305</f>
        <v>16.198913137860348</v>
      </c>
      <c r="W316" s="11">
        <f>'Final Prices IND without CO2 '!W12+Assumptions!$C$9*input!W$305</f>
        <v>12.783065656801851</v>
      </c>
      <c r="X316" s="11">
        <f>'Final Prices IND without CO2 '!X12+Assumptions!$C$9*input!X$305</f>
        <v>12.348221216420692</v>
      </c>
      <c r="Y316" s="11">
        <f>'Final Prices IND without CO2 '!Y12+Assumptions!$C$9*input!Y$305</f>
        <v>12.405625067568343</v>
      </c>
      <c r="Z316" s="11">
        <f>'Final Prices IND without CO2 '!Z12+Assumptions!$C$9*input!Z$305</f>
        <v>11.148055703665223</v>
      </c>
      <c r="AA316" s="11">
        <f>'Final Prices IND without CO2 '!AA12+Assumptions!$C$9*input!AA$305</f>
        <v>12.348748118928048</v>
      </c>
      <c r="AB316" s="11">
        <f>'Final Prices IND without CO2 '!AB12+Assumptions!$C$9*input!AB$305</f>
        <v>13.058955948906078</v>
      </c>
      <c r="AC316" s="11">
        <f>'Final Prices IND without CO2 '!AC12+Assumptions!$C$9*input!AC$305</f>
        <v>13.180786222562125</v>
      </c>
      <c r="AD316" s="11">
        <f>'Final Prices IND without CO2 '!AD12+Assumptions!$C$9*input!AD$305</f>
        <v>13.11906346615989</v>
      </c>
      <c r="AE316" s="11">
        <f>'Final Prices IND without CO2 '!AE12+Assumptions!$C$9*input!AE$305</f>
        <v>13.965010102619789</v>
      </c>
      <c r="AF316" s="11">
        <f>'Final Prices IND without CO2 '!AF12+Assumptions!$C$9*input!AF$305</f>
        <v>15.483928057566732</v>
      </c>
      <c r="AG316" s="11">
        <f>'Final Prices IND without CO2 '!AG12+Assumptions!$C$9*input!AG$305</f>
        <v>17.419085165927704</v>
      </c>
      <c r="AH316" s="11">
        <f>'Final Prices IND without CO2 '!AH12+Assumptions!$C$9*input!AH$305</f>
        <v>19.880865380593249</v>
      </c>
      <c r="AI316" s="11">
        <f>'Final Prices IND without CO2 '!AI12+Assumptions!$C$9*input!AI$305</f>
        <v>23.015639751518286</v>
      </c>
      <c r="AJ316" s="11">
        <f>'Final Prices IND without CO2 '!AJ12+Assumptions!$C$9*input!AJ$305</f>
        <v>27.009267125922825</v>
      </c>
      <c r="AK316" s="11">
        <f>'Final Prices IND without CO2 '!AK12+Assumptions!$C$9*input!AK$305</f>
        <v>32.103292179703246</v>
      </c>
      <c r="AL316" s="11">
        <f>'Final Prices IND without CO2 '!AL12+Assumptions!$C$9*input!AL$305</f>
        <v>38.595387378975438</v>
      </c>
      <c r="AM316" s="11">
        <f>'Final Prices IND without CO2 '!AM12+Assumptions!$C$9*input!AM$305</f>
        <v>46.874358874857698</v>
      </c>
      <c r="AN316" s="11">
        <f>'Final Prices IND without CO2 '!AN12+Assumptions!$C$9*input!AN$305</f>
        <v>57.432938098066302</v>
      </c>
      <c r="AO316" s="11">
        <f>'Final Prices IND without CO2 '!AO12+Assumptions!$C$9*input!AO$305</f>
        <v>57.482479141916528</v>
      </c>
      <c r="AP316" s="11">
        <f>'Final Prices IND without CO2 '!AP12+Assumptions!$C$9*input!AP$305</f>
        <v>57.532803750242081</v>
      </c>
      <c r="AQ316" s="11">
        <f>'Final Prices IND without CO2 '!AQ12+Assumptions!$C$9*input!AQ$305</f>
        <v>57.58475099932236</v>
      </c>
      <c r="AR316" s="11">
        <f>'Final Prices IND without CO2 '!AR12+Assumptions!$C$9*input!AR$305</f>
        <v>57.632156430593561</v>
      </c>
      <c r="AS316" s="11">
        <f>'Final Prices IND without CO2 '!AS12+Assumptions!$C$9*input!AS$305</f>
        <v>57.68423937331363</v>
      </c>
      <c r="AT316" s="11">
        <f>'Final Prices IND without CO2 '!AT12+Assumptions!$C$9*input!AT$305</f>
        <v>57.702751798082843</v>
      </c>
      <c r="AU316" s="11">
        <f>'Final Prices IND without CO2 '!AU12+Assumptions!$C$9*input!AU$305</f>
        <v>57.696476549100836</v>
      </c>
      <c r="AV316" s="11">
        <f>'Final Prices IND without CO2 '!AV12+Assumptions!$C$9*input!AV$305</f>
        <v>57.691027762218269</v>
      </c>
      <c r="AW316" s="11">
        <f>'Final Prices IND without CO2 '!AW12+Assumptions!$C$9*input!AW$305</f>
        <v>57.685658592501525</v>
      </c>
      <c r="AX316" s="11">
        <f>'Final Prices IND without CO2 '!AX12+Assumptions!$C$9*input!AX$305</f>
        <v>57.682149561671842</v>
      </c>
      <c r="AY316" s="11">
        <f>'Final Prices IND without CO2 '!AY12+Assumptions!$C$9*input!AY$305</f>
        <v>57.539090310711039</v>
      </c>
      <c r="AZ316" s="11">
        <f>'Final Prices IND without CO2 '!AZ12+Assumptions!$C$9*input!AZ$305</f>
        <v>57.424806323676776</v>
      </c>
      <c r="BA316" s="11">
        <f>'Final Prices IND without CO2 '!BA12+Assumptions!$C$9*input!BA$305</f>
        <v>57.263807044661135</v>
      </c>
      <c r="BB316" s="11">
        <f>'Final Prices IND without CO2 '!BB12+Assumptions!$C$9*input!BB$305</f>
        <v>57.051890093898777</v>
      </c>
      <c r="BC316" s="11">
        <f>'Final Prices IND without CO2 '!BC12+Assumptions!$C$9*input!BC$305</f>
        <v>56.794815778792625</v>
      </c>
      <c r="BD316" s="11">
        <f>'Final Prices IND without CO2 '!BD12+Assumptions!$C$9*input!BD$305</f>
        <v>56.519617826373107</v>
      </c>
      <c r="BE316" s="11">
        <f>'Final Prices IND without CO2 '!BE12+Assumptions!$C$9*input!BE$305</f>
        <v>56.190433744670777</v>
      </c>
      <c r="BF316" s="11">
        <f>'Final Prices IND without CO2 '!BF12+Assumptions!$C$9*input!BF$305</f>
        <v>55.823745473364774</v>
      </c>
      <c r="BG316" s="11">
        <f>'Final Prices IND without CO2 '!BG12+Assumptions!$C$9*input!BG$305</f>
        <v>55.421272305602528</v>
      </c>
      <c r="BH316" s="11">
        <f>'Final Prices IND without CO2 '!BH12+Assumptions!$C$9*input!BH$305</f>
        <v>54.980508585704129</v>
      </c>
    </row>
    <row r="317" spans="1:60" x14ac:dyDescent="0.3">
      <c r="A317" s="9" t="s">
        <v>148</v>
      </c>
      <c r="B317" s="36" t="s">
        <v>156</v>
      </c>
      <c r="C317" s="9" t="s">
        <v>29</v>
      </c>
      <c r="D317" s="36" t="s">
        <v>81</v>
      </c>
      <c r="E317" s="36" t="s">
        <v>79</v>
      </c>
      <c r="F317" s="36" t="s">
        <v>90</v>
      </c>
      <c r="G317" s="36" t="s">
        <v>90</v>
      </c>
      <c r="H317" s="36" t="s">
        <v>80</v>
      </c>
      <c r="I317" s="9" t="s">
        <v>145</v>
      </c>
      <c r="J317" s="11">
        <f>'Final Prices IND without CO2 '!J13+Assumptions!$C$9*input!J$305</f>
        <v>9.4000803540246061</v>
      </c>
      <c r="K317" s="11">
        <f>'Final Prices IND without CO2 '!K13+Assumptions!$C$9*input!K$305</f>
        <v>9.4663133086947528</v>
      </c>
      <c r="L317" s="11">
        <f>'Final Prices IND without CO2 '!L13+Assumptions!$C$9*input!L$305</f>
        <v>8.5873630396603229</v>
      </c>
      <c r="M317" s="11">
        <f>'Final Prices IND without CO2 '!M13+Assumptions!$C$9*input!M$305</f>
        <v>9.1649074002381106</v>
      </c>
      <c r="N317" s="11">
        <f>'Final Prices IND without CO2 '!N13+Assumptions!$C$9*input!N$305</f>
        <v>10.021785854504076</v>
      </c>
      <c r="O317" s="11">
        <f>'Final Prices IND without CO2 '!O13+Assumptions!$C$9*input!O$305</f>
        <v>9.4713913144725037</v>
      </c>
      <c r="P317" s="11">
        <f>'Final Prices IND without CO2 '!P13+Assumptions!$C$9*input!P$305</f>
        <v>15.620702015424136</v>
      </c>
      <c r="Q317" s="11">
        <f>'Final Prices IND without CO2 '!Q13+Assumptions!$C$9*input!Q$305</f>
        <v>10.327416360823188</v>
      </c>
      <c r="R317" s="11">
        <f>'Final Prices IND without CO2 '!R13+Assumptions!$C$9*input!R$305</f>
        <v>18.941955703846826</v>
      </c>
      <c r="S317" s="11">
        <f>'Final Prices IND without CO2 '!S13+Assumptions!$C$9*input!S$305</f>
        <v>17.152878136765469</v>
      </c>
      <c r="T317" s="11">
        <f>'Final Prices IND without CO2 '!T13+Assumptions!$C$9*input!T$305</f>
        <v>17.062438394995716</v>
      </c>
      <c r="U317" s="11">
        <f>'Final Prices IND without CO2 '!U13+Assumptions!$C$9*input!U$305</f>
        <v>17.599598311298465</v>
      </c>
      <c r="V317" s="11">
        <f>'Final Prices IND without CO2 '!V13+Assumptions!$C$9*input!V$305</f>
        <v>16.465324582362385</v>
      </c>
      <c r="W317" s="11">
        <f>'Final Prices IND without CO2 '!W13+Assumptions!$C$9*input!W$305</f>
        <v>13.776586242401192</v>
      </c>
      <c r="X317" s="11">
        <f>'Final Prices IND without CO2 '!X13+Assumptions!$C$9*input!X$305</f>
        <v>13.378942571933248</v>
      </c>
      <c r="Y317" s="11">
        <f>'Final Prices IND without CO2 '!Y13+Assumptions!$C$9*input!Y$305</f>
        <v>12.98703921875607</v>
      </c>
      <c r="Z317" s="11">
        <f>'Final Prices IND without CO2 '!Z13+Assumptions!$C$9*input!Z$305</f>
        <v>11.105025793976051</v>
      </c>
      <c r="AA317" s="11">
        <f>'Final Prices IND without CO2 '!AA13+Assumptions!$C$9*input!AA$305</f>
        <v>13.052762627287979</v>
      </c>
      <c r="AB317" s="11">
        <f>'Final Prices IND without CO2 '!AB13+Assumptions!$C$9*input!AB$305</f>
        <v>13.773320126584048</v>
      </c>
      <c r="AC317" s="11">
        <f>'Final Prices IND without CO2 '!AC13+Assumptions!$C$9*input!AC$305</f>
        <v>13.854876708714961</v>
      </c>
      <c r="AD317" s="11">
        <f>'Final Prices IND without CO2 '!AD13+Assumptions!$C$9*input!AD$305</f>
        <v>13.726921825107665</v>
      </c>
      <c r="AE317" s="11">
        <f>'Final Prices IND without CO2 '!AE13+Assumptions!$C$9*input!AE$305</f>
        <v>14.551302043937458</v>
      </c>
      <c r="AF317" s="11">
        <f>'Final Prices IND without CO2 '!AF13+Assumptions!$C$9*input!AF$305</f>
        <v>16.072571156764628</v>
      </c>
      <c r="AG317" s="11">
        <f>'Final Prices IND without CO2 '!AG13+Assumptions!$C$9*input!AG$305</f>
        <v>18.010430142742209</v>
      </c>
      <c r="AH317" s="11">
        <f>'Final Prices IND without CO2 '!AH13+Assumptions!$C$9*input!AH$305</f>
        <v>20.475026970085544</v>
      </c>
      <c r="AI317" s="11">
        <f>'Final Prices IND without CO2 '!AI13+Assumptions!$C$9*input!AI$305</f>
        <v>23.612800463097372</v>
      </c>
      <c r="AJ317" s="11">
        <f>'Final Prices IND without CO2 '!AJ13+Assumptions!$C$9*input!AJ$305</f>
        <v>27.609624600365841</v>
      </c>
      <c r="AK317" s="11">
        <f>'Final Prices IND without CO2 '!AK13+Assumptions!$C$9*input!AK$305</f>
        <v>32.70735051027745</v>
      </c>
      <c r="AL317" s="11">
        <f>'Final Prices IND without CO2 '!AL13+Assumptions!$C$9*input!AL$305</f>
        <v>39.203308484900134</v>
      </c>
      <c r="AM317" s="11">
        <f>'Final Prices IND without CO2 '!AM13+Assumptions!$C$9*input!AM$305</f>
        <v>47.486460265771072</v>
      </c>
      <c r="AN317" s="11">
        <f>'Final Prices IND without CO2 '!AN13+Assumptions!$C$9*input!AN$305</f>
        <v>58.049480428373577</v>
      </c>
      <c r="AO317" s="11">
        <f>'Final Prices IND without CO2 '!AO13+Assumptions!$C$9*input!AO$305</f>
        <v>58.103418574041719</v>
      </c>
      <c r="AP317" s="11">
        <f>'Final Prices IND without CO2 '!AP13+Assumptions!$C$9*input!AP$305</f>
        <v>58.158373019584744</v>
      </c>
      <c r="AQ317" s="11">
        <f>'Final Prices IND without CO2 '!AQ13+Assumptions!$C$9*input!AQ$305</f>
        <v>58.215053023196113</v>
      </c>
      <c r="AR317" s="11">
        <f>'Final Prices IND without CO2 '!AR13+Assumptions!$C$9*input!AR$305</f>
        <v>58.267067408687204</v>
      </c>
      <c r="AS317" s="11">
        <f>'Final Prices IND without CO2 '!AS13+Assumptions!$C$9*input!AS$305</f>
        <v>58.323859914328089</v>
      </c>
      <c r="AT317" s="11">
        <f>'Final Prices IND without CO2 '!AT13+Assumptions!$C$9*input!AT$305</f>
        <v>58.344956877585076</v>
      </c>
      <c r="AU317" s="11">
        <f>'Final Prices IND without CO2 '!AU13+Assumptions!$C$9*input!AU$305</f>
        <v>58.339492643910376</v>
      </c>
      <c r="AV317" s="11">
        <f>'Final Prices IND without CO2 '!AV13+Assumptions!$C$9*input!AV$305</f>
        <v>58.334932173518908</v>
      </c>
      <c r="AW317" s="11">
        <f>'Final Prices IND without CO2 '!AW13+Assumptions!$C$9*input!AW$305</f>
        <v>58.330439789189441</v>
      </c>
      <c r="AX317" s="11">
        <f>'Final Prices IND without CO2 '!AX13+Assumptions!$C$9*input!AX$305</f>
        <v>58.327888799882814</v>
      </c>
      <c r="AY317" s="11">
        <f>'Final Prices IND without CO2 '!AY13+Assumptions!$C$9*input!AY$305</f>
        <v>58.183968278291417</v>
      </c>
      <c r="AZ317" s="11">
        <f>'Final Prices IND without CO2 '!AZ13+Assumptions!$C$9*input!AZ$305</f>
        <v>58.069232881018891</v>
      </c>
      <c r="BA317" s="11">
        <f>'Final Prices IND without CO2 '!BA13+Assumptions!$C$9*input!BA$305</f>
        <v>57.907191752049229</v>
      </c>
      <c r="BB317" s="11">
        <f>'Final Prices IND without CO2 '!BB13+Assumptions!$C$9*input!BB$305</f>
        <v>57.693602403897614</v>
      </c>
      <c r="BC317" s="11">
        <f>'Final Prices IND without CO2 '!BC13+Assumptions!$C$9*input!BC$305</f>
        <v>57.434288656221177</v>
      </c>
      <c r="BD317" s="11">
        <f>'Final Prices IND without CO2 '!BD13+Assumptions!$C$9*input!BD$305</f>
        <v>57.15664381424061</v>
      </c>
      <c r="BE317" s="11">
        <f>'Final Prices IND without CO2 '!BE13+Assumptions!$C$9*input!BE$305</f>
        <v>56.824338157523947</v>
      </c>
      <c r="BF317" s="11">
        <f>'Final Prices IND without CO2 '!BF13+Assumptions!$C$9*input!BF$305</f>
        <v>56.454069671220758</v>
      </c>
      <c r="BG317" s="11">
        <f>'Final Prices IND without CO2 '!BG13+Assumptions!$C$9*input!BG$305</f>
        <v>56.047578312751973</v>
      </c>
      <c r="BH317" s="11">
        <f>'Final Prices IND without CO2 '!BH13+Assumptions!$C$9*input!BH$305</f>
        <v>55.602329286430447</v>
      </c>
    </row>
    <row r="318" spans="1:60" x14ac:dyDescent="0.3">
      <c r="A318" s="9" t="s">
        <v>148</v>
      </c>
      <c r="B318" s="36" t="s">
        <v>156</v>
      </c>
      <c r="C318" s="9" t="s">
        <v>31</v>
      </c>
      <c r="D318" s="36" t="s">
        <v>81</v>
      </c>
      <c r="E318" s="36" t="s">
        <v>79</v>
      </c>
      <c r="F318" s="36" t="s">
        <v>90</v>
      </c>
      <c r="G318" s="36" t="s">
        <v>90</v>
      </c>
      <c r="H318" s="36" t="s">
        <v>80</v>
      </c>
      <c r="I318" s="9" t="s">
        <v>145</v>
      </c>
      <c r="J318" s="11">
        <f>'Final Prices IND without CO2 '!J14+Assumptions!$C$9*input!J$305</f>
        <v>6.9197371870645457</v>
      </c>
      <c r="K318" s="11">
        <f>'Final Prices IND without CO2 '!K14+Assumptions!$C$9*input!K$305</f>
        <v>8.3417889292118126</v>
      </c>
      <c r="L318" s="11">
        <f>'Final Prices IND without CO2 '!L14+Assumptions!$C$9*input!L$305</f>
        <v>6.6492458275755544</v>
      </c>
      <c r="M318" s="11">
        <f>'Final Prices IND without CO2 '!M14+Assumptions!$C$9*input!M$305</f>
        <v>6.3522437758537551</v>
      </c>
      <c r="N318" s="11">
        <f>'Final Prices IND without CO2 '!N14+Assumptions!$C$9*input!N$305</f>
        <v>7.206116844186873</v>
      </c>
      <c r="O318" s="11">
        <f>'Final Prices IND without CO2 '!O14+Assumptions!$C$9*input!O$305</f>
        <v>9.2794113353940677</v>
      </c>
      <c r="P318" s="11">
        <f>'Final Prices IND without CO2 '!P14+Assumptions!$C$9*input!P$305</f>
        <v>15.661512244865197</v>
      </c>
      <c r="Q318" s="11">
        <f>'Final Prices IND without CO2 '!Q14+Assumptions!$C$9*input!Q$305</f>
        <v>8.6902710948938395</v>
      </c>
      <c r="R318" s="11">
        <f>'Final Prices IND without CO2 '!R14+Assumptions!$C$9*input!R$305</f>
        <v>21.315974411761161</v>
      </c>
      <c r="S318" s="11">
        <f>'Final Prices IND without CO2 '!S14+Assumptions!$C$9*input!S$305</f>
        <v>18.130658936985981</v>
      </c>
      <c r="T318" s="11">
        <f>'Final Prices IND without CO2 '!T14+Assumptions!$C$9*input!T$305</f>
        <v>21.528903439005042</v>
      </c>
      <c r="U318" s="11">
        <f>'Final Prices IND without CO2 '!U14+Assumptions!$C$9*input!U$305</f>
        <v>28.008275674972907</v>
      </c>
      <c r="V318" s="11">
        <f>'Final Prices IND without CO2 '!V14+Assumptions!$C$9*input!V$305</f>
        <v>30.787804857779346</v>
      </c>
      <c r="W318" s="11">
        <f>'Final Prices IND without CO2 '!W14+Assumptions!$C$9*input!W$305</f>
        <v>24.00877663975167</v>
      </c>
      <c r="X318" s="11">
        <f>'Final Prices IND without CO2 '!X14+Assumptions!$C$9*input!X$305</f>
        <v>22.330897671253709</v>
      </c>
      <c r="Y318" s="11">
        <f>'Final Prices IND without CO2 '!Y14+Assumptions!$C$9*input!Y$305</f>
        <v>17.242224201681456</v>
      </c>
      <c r="Z318" s="11">
        <f>'Final Prices IND without CO2 '!Z14+Assumptions!$C$9*input!Z$305</f>
        <v>30.978650657894676</v>
      </c>
      <c r="AA318" s="11">
        <f>'Final Prices IND without CO2 '!AA14+Assumptions!$C$9*input!AA$305</f>
        <v>32.871169299800108</v>
      </c>
      <c r="AB318" s="11">
        <f>'Final Prices IND without CO2 '!AB14+Assumptions!$C$9*input!AB$305</f>
        <v>33.883075845224141</v>
      </c>
      <c r="AC318" s="11">
        <f>'Final Prices IND without CO2 '!AC14+Assumptions!$C$9*input!AC$305</f>
        <v>32.830905228028172</v>
      </c>
      <c r="AD318" s="11">
        <f>'Final Prices IND without CO2 '!AD14+Assumptions!$C$9*input!AD$305</f>
        <v>30.838478495973682</v>
      </c>
      <c r="AE318" s="11">
        <f>'Final Prices IND without CO2 '!AE14+Assumptions!$C$9*input!AE$305</f>
        <v>31.055751858357638</v>
      </c>
      <c r="AF318" s="11">
        <f>'Final Prices IND without CO2 '!AF14+Assumptions!$C$9*input!AF$305</f>
        <v>32.643207395567046</v>
      </c>
      <c r="AG318" s="11">
        <f>'Final Prices IND without CO2 '!AG14+Assumptions!$C$9*input!AG$305</f>
        <v>34.657125764908919</v>
      </c>
      <c r="AH318" s="11">
        <f>'Final Prices IND without CO2 '!AH14+Assumptions!$C$9*input!AH$305</f>
        <v>37.201011832494466</v>
      </c>
      <c r="AI318" s="11">
        <f>'Final Prices IND without CO2 '!AI14+Assumptions!$C$9*input!AI$305</f>
        <v>40.423212308857714</v>
      </c>
      <c r="AJ318" s="11">
        <f>'Final Prices IND without CO2 '!AJ14+Assumptions!$C$9*input!AJ$305</f>
        <v>44.510027129160022</v>
      </c>
      <c r="AK318" s="11">
        <f>'Final Prices IND without CO2 '!AK14+Assumptions!$C$9*input!AK$305</f>
        <v>49.711934232745207</v>
      </c>
      <c r="AL318" s="11">
        <f>'Final Prices IND without CO2 '!AL14+Assumptions!$C$9*input!AL$305</f>
        <v>56.316631518662462</v>
      </c>
      <c r="AM318" s="11">
        <f>'Final Prices IND without CO2 '!AM14+Assumptions!$C$9*input!AM$305</f>
        <v>64.717460686758812</v>
      </c>
      <c r="AN318" s="11">
        <f>'Final Prices IND without CO2 '!AN14+Assumptions!$C$9*input!AN$305</f>
        <v>75.405495805546451</v>
      </c>
      <c r="AO318" s="11">
        <f>'Final Prices IND without CO2 '!AO14+Assumptions!$C$9*input!AO$305</f>
        <v>75.583214854836953</v>
      </c>
      <c r="AP318" s="11">
        <f>'Final Prices IND without CO2 '!AP14+Assumptions!$C$9*input!AP$305</f>
        <v>75.768501837158226</v>
      </c>
      <c r="AQ318" s="11">
        <f>'Final Prices IND without CO2 '!AQ14+Assumptions!$C$9*input!AQ$305</f>
        <v>75.958411558147105</v>
      </c>
      <c r="AR318" s="11">
        <f>'Final Prices IND without CO2 '!AR14+Assumptions!$C$9*input!AR$305</f>
        <v>76.140170612221198</v>
      </c>
      <c r="AS318" s="11">
        <f>'Final Prices IND without CO2 '!AS14+Assumptions!$C$9*input!AS$305</f>
        <v>76.32953997829074</v>
      </c>
      <c r="AT318" s="11">
        <f>'Final Prices IND without CO2 '!AT14+Assumptions!$C$9*input!AT$305</f>
        <v>76.423393162056129</v>
      </c>
      <c r="AU318" s="11">
        <f>'Final Prices IND without CO2 '!AU14+Assumptions!$C$9*input!AU$305</f>
        <v>76.440759468074688</v>
      </c>
      <c r="AV318" s="11">
        <f>'Final Prices IND without CO2 '!AV14+Assumptions!$C$9*input!AV$305</f>
        <v>76.461205609429925</v>
      </c>
      <c r="AW318" s="11">
        <f>'Final Prices IND without CO2 '!AW14+Assumptions!$C$9*input!AW$305</f>
        <v>76.4813952297512</v>
      </c>
      <c r="AX318" s="11">
        <f>'Final Prices IND without CO2 '!AX14+Assumptions!$C$9*input!AX$305</f>
        <v>76.505813651284456</v>
      </c>
      <c r="AY318" s="11">
        <f>'Final Prices IND without CO2 '!AY14+Assumptions!$C$9*input!AY$305</f>
        <v>76.337647874219414</v>
      </c>
      <c r="AZ318" s="11">
        <f>'Final Prices IND without CO2 '!AZ14+Assumptions!$C$9*input!AZ$305</f>
        <v>76.210205023376233</v>
      </c>
      <c r="BA318" s="11">
        <f>'Final Prices IND without CO2 '!BA14+Assumptions!$C$9*input!BA$305</f>
        <v>76.018835228824685</v>
      </c>
      <c r="BB318" s="11">
        <f>'Final Prices IND without CO2 '!BB14+Assumptions!$C$9*input!BB$305</f>
        <v>75.75816694808762</v>
      </c>
      <c r="BC318" s="11">
        <f>'Final Prices IND without CO2 '!BC14+Assumptions!$C$9*input!BC$305</f>
        <v>75.435811906706789</v>
      </c>
      <c r="BD318" s="11">
        <f>'Final Prices IND without CO2 '!BD14+Assumptions!$C$9*input!BD$305</f>
        <v>75.089285739373082</v>
      </c>
      <c r="BE318" s="11">
        <f>'Final Prices IND without CO2 '!BE14+Assumptions!$C$9*input!BE$305</f>
        <v>74.66910598012285</v>
      </c>
      <c r="BF318" s="11">
        <f>'Final Prices IND without CO2 '!BF14+Assumptions!$C$9*input!BF$305</f>
        <v>74.198052416315235</v>
      </c>
      <c r="BG318" s="11">
        <f>'Final Prices IND without CO2 '!BG14+Assumptions!$C$9*input!BG$305</f>
        <v>73.67844671636044</v>
      </c>
      <c r="BH318" s="11">
        <f>'Final Prices IND without CO2 '!BH14+Assumptions!$C$9*input!BH$305</f>
        <v>73.106933776882357</v>
      </c>
    </row>
    <row r="319" spans="1:60" x14ac:dyDescent="0.3">
      <c r="A319" s="9" t="s">
        <v>148</v>
      </c>
      <c r="B319" s="36" t="s">
        <v>156</v>
      </c>
      <c r="C319" s="9" t="s">
        <v>33</v>
      </c>
      <c r="D319" s="36" t="s">
        <v>81</v>
      </c>
      <c r="E319" s="36" t="s">
        <v>79</v>
      </c>
      <c r="F319" s="36" t="s">
        <v>90</v>
      </c>
      <c r="G319" s="36" t="s">
        <v>90</v>
      </c>
      <c r="H319" s="36" t="s">
        <v>80</v>
      </c>
      <c r="I319" s="9" t="s">
        <v>145</v>
      </c>
      <c r="J319" s="11">
        <f>'Final Prices IND without CO2 '!J15+Assumptions!$C$9*input!J$305</f>
        <v>7.9631220141819989</v>
      </c>
      <c r="K319" s="11">
        <f>'Final Prices IND without CO2 '!K15+Assumptions!$C$9*input!K$305</f>
        <v>9.6576160698868083</v>
      </c>
      <c r="L319" s="11">
        <f>'Final Prices IND without CO2 '!L15+Assumptions!$C$9*input!L$305</f>
        <v>8.6103730507435934</v>
      </c>
      <c r="M319" s="11">
        <f>'Final Prices IND without CO2 '!M15+Assumptions!$C$9*input!M$305</f>
        <v>8.3549729527561354</v>
      </c>
      <c r="N319" s="11">
        <f>'Final Prices IND without CO2 '!N15+Assumptions!$C$9*input!N$305</f>
        <v>10.552441320396314</v>
      </c>
      <c r="O319" s="11">
        <f>'Final Prices IND without CO2 '!O15+Assumptions!$C$9*input!O$305</f>
        <v>9.620363244801009</v>
      </c>
      <c r="P319" s="11">
        <f>'Final Prices IND without CO2 '!P15+Assumptions!$C$9*input!P$305</f>
        <v>16.773893177973484</v>
      </c>
      <c r="Q319" s="11">
        <f>'Final Prices IND without CO2 '!Q15+Assumptions!$C$9*input!Q$305</f>
        <v>9.0405094359039069</v>
      </c>
      <c r="R319" s="11">
        <f>'Final Prices IND without CO2 '!R15+Assumptions!$C$9*input!R$305</f>
        <v>22.291733792259052</v>
      </c>
      <c r="S319" s="11">
        <f>'Final Prices IND without CO2 '!S15+Assumptions!$C$9*input!S$305</f>
        <v>18.625188284984539</v>
      </c>
      <c r="T319" s="11">
        <f>'Final Prices IND without CO2 '!T15+Assumptions!$C$9*input!T$305</f>
        <v>22.912653065336787</v>
      </c>
      <c r="U319" s="11">
        <f>'Final Prices IND without CO2 '!U15+Assumptions!$C$9*input!U$305</f>
        <v>26.709261057361331</v>
      </c>
      <c r="V319" s="11">
        <f>'Final Prices IND without CO2 '!V15+Assumptions!$C$9*input!V$305</f>
        <v>29.397428139123978</v>
      </c>
      <c r="W319" s="11">
        <f>'Final Prices IND without CO2 '!W15+Assumptions!$C$9*input!W$305</f>
        <v>22.983440761366882</v>
      </c>
      <c r="X319" s="11">
        <f>'Final Prices IND without CO2 '!X15+Assumptions!$C$9*input!X$305</f>
        <v>19.587788707881412</v>
      </c>
      <c r="Y319" s="11">
        <f>'Final Prices IND without CO2 '!Y15+Assumptions!$C$9*input!Y$305</f>
        <v>16.027664398042873</v>
      </c>
      <c r="Z319" s="11">
        <f>'Final Prices IND without CO2 '!Z15+Assumptions!$C$9*input!Z$305</f>
        <v>22.467258273183525</v>
      </c>
      <c r="AA319" s="11">
        <f>'Final Prices IND without CO2 '!AA15+Assumptions!$C$9*input!AA$305</f>
        <v>27.694660930750317</v>
      </c>
      <c r="AB319" s="11">
        <f>'Final Prices IND without CO2 '!AB15+Assumptions!$C$9*input!AB$305</f>
        <v>28.630467979352137</v>
      </c>
      <c r="AC319" s="11">
        <f>'Final Prices IND without CO2 '!AC15+Assumptions!$C$9*input!AC$305</f>
        <v>27.874423505519392</v>
      </c>
      <c r="AD319" s="11">
        <f>'Final Prices IND without CO2 '!AD15+Assumptions!$C$9*input!AD$305</f>
        <v>26.368991226996386</v>
      </c>
      <c r="AE319" s="11">
        <f>'Final Prices IND without CO2 '!AE15+Assumptions!$C$9*input!AE$305</f>
        <v>26.744839079006606</v>
      </c>
      <c r="AF319" s="11">
        <f>'Final Prices IND without CO2 '!AF15+Assumptions!$C$9*input!AF$305</f>
        <v>28.315006920721935</v>
      </c>
      <c r="AG319" s="11">
        <f>'Final Prices IND without CO2 '!AG15+Assumptions!$C$9*input!AG$305</f>
        <v>30.309058807301803</v>
      </c>
      <c r="AH319" s="11">
        <f>'Final Prices IND without CO2 '!AH15+Assumptions!$C$9*input!AH$305</f>
        <v>32.832234763198159</v>
      </c>
      <c r="AI319" s="11">
        <f>'Final Prices IND without CO2 '!AI15+Assumptions!$C$9*input!AI$305</f>
        <v>36.03238316478496</v>
      </c>
      <c r="AJ319" s="11">
        <f>'Final Prices IND without CO2 '!AJ15+Assumptions!$C$9*input!AJ$305</f>
        <v>40.095692688644483</v>
      </c>
      <c r="AK319" s="11">
        <f>'Final Prices IND without CO2 '!AK15+Assumptions!$C$9*input!AK$305</f>
        <v>45.270387976978299</v>
      </c>
      <c r="AL319" s="11">
        <f>'Final Prices IND without CO2 '!AL15+Assumptions!$C$9*input!AL$305</f>
        <v>51.846682880995616</v>
      </c>
      <c r="AM319" s="11">
        <f>'Final Prices IND without CO2 '!AM15+Assumptions!$C$9*input!AM$305</f>
        <v>60.216775068572474</v>
      </c>
      <c r="AN319" s="11">
        <f>'Final Prices IND without CO2 '!AN15+Assumptions!$C$9*input!AN$305</f>
        <v>70.872156655840527</v>
      </c>
      <c r="AO319" s="11">
        <f>'Final Prices IND without CO2 '!AO15+Assumptions!$C$9*input!AO$305</f>
        <v>71.017544504438774</v>
      </c>
      <c r="AP319" s="11">
        <f>'Final Prices IND without CO2 '!AP15+Assumptions!$C$9*input!AP$305</f>
        <v>71.168789019141911</v>
      </c>
      <c r="AQ319" s="11">
        <f>'Final Prices IND without CO2 '!AQ15+Assumptions!$C$9*input!AQ$305</f>
        <v>71.323899537631476</v>
      </c>
      <c r="AR319" s="11">
        <f>'Final Prices IND without CO2 '!AR15+Assumptions!$C$9*input!AR$305</f>
        <v>71.471769673496453</v>
      </c>
      <c r="AS319" s="11">
        <f>'Final Prices IND without CO2 '!AS15+Assumptions!$C$9*input!AS$305</f>
        <v>71.626510361343193</v>
      </c>
      <c r="AT319" s="11">
        <f>'Final Prices IND without CO2 '!AT15+Assumptions!$C$9*input!AT$305</f>
        <v>71.701359838575272</v>
      </c>
      <c r="AU319" s="11">
        <f>'Final Prices IND without CO2 '!AU15+Assumptions!$C$9*input!AU$305</f>
        <v>71.712762876115946</v>
      </c>
      <c r="AV319" s="11">
        <f>'Final Prices IND without CO2 '!AV15+Assumptions!$C$9*input!AV$305</f>
        <v>71.72667736550099</v>
      </c>
      <c r="AW319" s="11">
        <f>'Final Prices IND without CO2 '!AW15+Assumptions!$C$9*input!AW$305</f>
        <v>71.740420120251756</v>
      </c>
      <c r="AX319" s="11">
        <f>'Final Prices IND without CO2 '!AX15+Assumptions!$C$9*input!AX$305</f>
        <v>71.757794212579952</v>
      </c>
      <c r="AY319" s="11">
        <f>'Final Prices IND without CO2 '!AY15+Assumptions!$C$9*input!AY$305</f>
        <v>71.595961223510585</v>
      </c>
      <c r="AZ319" s="11">
        <f>'Final Prices IND without CO2 '!AZ15+Assumptions!$C$9*input!AZ$305</f>
        <v>71.471837521418593</v>
      </c>
      <c r="BA319" s="11">
        <f>'Final Prices IND without CO2 '!BA15+Assumptions!$C$9*input!BA$305</f>
        <v>71.288128286333119</v>
      </c>
      <c r="BB319" s="11">
        <f>'Final Prices IND without CO2 '!BB15+Assumptions!$C$9*input!BB$305</f>
        <v>71.039756881553927</v>
      </c>
      <c r="BC319" s="11">
        <f>'Final Prices IND without CO2 '!BC15+Assumptions!$C$9*input!BC$305</f>
        <v>70.733868036969298</v>
      </c>
      <c r="BD319" s="11">
        <f>'Final Prices IND without CO2 '!BD15+Assumptions!$C$9*input!BD$305</f>
        <v>70.405333465178757</v>
      </c>
      <c r="BE319" s="11">
        <f>'Final Prices IND without CO2 '!BE15+Assumptions!$C$9*input!BE$305</f>
        <v>70.008106157894218</v>
      </c>
      <c r="BF319" s="11">
        <f>'Final Prices IND without CO2 '!BF15+Assumptions!$C$9*input!BF$305</f>
        <v>69.563377353982702</v>
      </c>
      <c r="BG319" s="11">
        <f>'Final Prices IND without CO2 '!BG15+Assumptions!$C$9*input!BG$305</f>
        <v>69.073316780689083</v>
      </c>
      <c r="BH319" s="11">
        <f>'Final Prices IND without CO2 '!BH15+Assumptions!$C$9*input!BH$305</f>
        <v>68.534783596544727</v>
      </c>
    </row>
    <row r="320" spans="1:60" x14ac:dyDescent="0.3">
      <c r="A320" s="9" t="s">
        <v>148</v>
      </c>
      <c r="B320" s="36" t="s">
        <v>156</v>
      </c>
      <c r="C320" s="9" t="s">
        <v>35</v>
      </c>
      <c r="D320" s="36" t="s">
        <v>81</v>
      </c>
      <c r="E320" s="36" t="s">
        <v>79</v>
      </c>
      <c r="F320" s="36" t="s">
        <v>90</v>
      </c>
      <c r="G320" s="36" t="s">
        <v>90</v>
      </c>
      <c r="H320" s="36" t="s">
        <v>80</v>
      </c>
      <c r="I320" s="9" t="s">
        <v>145</v>
      </c>
      <c r="J320" s="11">
        <f>'Final Prices IND without CO2 '!J16+Assumptions!$C$9*input!J$305</f>
        <v>9.6818571435955292</v>
      </c>
      <c r="K320" s="11">
        <f>'Final Prices IND without CO2 '!K16+Assumptions!$C$9*input!K$305</f>
        <v>11.742085449627712</v>
      </c>
      <c r="L320" s="11">
        <f>'Final Prices IND without CO2 '!L16+Assumptions!$C$9*input!L$305</f>
        <v>10.468808801610178</v>
      </c>
      <c r="M320" s="11">
        <f>'Final Prices IND without CO2 '!M16+Assumptions!$C$9*input!M$305</f>
        <v>10.158283952339879</v>
      </c>
      <c r="N320" s="11">
        <f>'Final Prices IND without CO2 '!N16+Assumptions!$C$9*input!N$305</f>
        <v>12.830046958755117</v>
      </c>
      <c r="O320" s="11">
        <f>'Final Prices IND without CO2 '!O16+Assumptions!$C$9*input!O$305</f>
        <v>13.058695721825343</v>
      </c>
      <c r="P320" s="11">
        <f>'Final Prices IND without CO2 '!P16+Assumptions!$C$9*input!P$305</f>
        <v>20.047506036109532</v>
      </c>
      <c r="Q320" s="11">
        <f>'Final Prices IND without CO2 '!Q16+Assumptions!$C$9*input!Q$305</f>
        <v>12.165994778825709</v>
      </c>
      <c r="R320" s="11">
        <f>'Final Prices IND without CO2 '!R16+Assumptions!$C$9*input!R$305</f>
        <v>27.864292827624332</v>
      </c>
      <c r="S320" s="11">
        <f>'Final Prices IND without CO2 '!S16+Assumptions!$C$9*input!S$305</f>
        <v>22.770958579320279</v>
      </c>
      <c r="T320" s="11">
        <f>'Final Prices IND without CO2 '!T16+Assumptions!$C$9*input!T$305</f>
        <v>28.958739084981868</v>
      </c>
      <c r="U320" s="11">
        <f>'Final Prices IND without CO2 '!U16+Assumptions!$C$9*input!U$305</f>
        <v>35.216123181665928</v>
      </c>
      <c r="V320" s="11">
        <f>'Final Prices IND without CO2 '!V16+Assumptions!$C$9*input!V$305</f>
        <v>39.442706728146007</v>
      </c>
      <c r="W320" s="11">
        <f>'Final Prices IND without CO2 '!W16+Assumptions!$C$9*input!W$305</f>
        <v>30.893395053931645</v>
      </c>
      <c r="X320" s="11">
        <f>'Final Prices IND without CO2 '!X16+Assumptions!$C$9*input!X$305</f>
        <v>28.542089721496779</v>
      </c>
      <c r="Y320" s="11">
        <f>'Final Prices IND without CO2 '!Y16+Assumptions!$C$9*input!Y$305</f>
        <v>21.712902166448757</v>
      </c>
      <c r="Z320" s="11">
        <f>'Final Prices IND without CO2 '!Z16+Assumptions!$C$9*input!Z$305</f>
        <v>39.921691595523598</v>
      </c>
      <c r="AA320" s="11">
        <f>'Final Prices IND without CO2 '!AA16+Assumptions!$C$9*input!AA$305</f>
        <v>42.327121026402338</v>
      </c>
      <c r="AB320" s="11">
        <f>'Final Prices IND without CO2 '!AB16+Assumptions!$C$9*input!AB$305</f>
        <v>43.478038873859987</v>
      </c>
      <c r="AC320" s="11">
        <f>'Final Prices IND without CO2 '!AC16+Assumptions!$C$9*input!AC$305</f>
        <v>41.884933264001866</v>
      </c>
      <c r="AD320" s="11">
        <f>'Final Prices IND without CO2 '!AD16+Assumptions!$C$9*input!AD$305</f>
        <v>39.002911516270437</v>
      </c>
      <c r="AE320" s="11">
        <f>'Final Prices IND without CO2 '!AE16+Assumptions!$C$9*input!AE$305</f>
        <v>38.930516126655093</v>
      </c>
      <c r="AF320" s="11">
        <f>'Final Prices IND without CO2 '!AF16+Assumptions!$C$9*input!AF$305</f>
        <v>40.549551177003814</v>
      </c>
      <c r="AG320" s="11">
        <f>'Final Prices IND without CO2 '!AG16+Assumptions!$C$9*input!AG$305</f>
        <v>42.599759742088096</v>
      </c>
      <c r="AH320" s="11">
        <f>'Final Prices IND without CO2 '!AH16+Assumptions!$C$9*input!AH$305</f>
        <v>45.181477066270531</v>
      </c>
      <c r="AI320" s="11">
        <f>'Final Prices IND without CO2 '!AI16+Assumptions!$C$9*input!AI$305</f>
        <v>48.44396016939514</v>
      </c>
      <c r="AJ320" s="11">
        <f>'Final Prices IND without CO2 '!AJ16+Assumptions!$C$9*input!AJ$305</f>
        <v>52.573712223183144</v>
      </c>
      <c r="AK320" s="11">
        <f>'Final Prices IND without CO2 '!AK16+Assumptions!$C$9*input!AK$305</f>
        <v>57.825327275266694</v>
      </c>
      <c r="AL320" s="11">
        <f>'Final Prices IND without CO2 '!AL16+Assumptions!$C$9*input!AL$305</f>
        <v>64.481907323273589</v>
      </c>
      <c r="AM320" s="11">
        <f>'Final Prices IND without CO2 '!AM16+Assumptions!$C$9*input!AM$305</f>
        <v>72.938883875531729</v>
      </c>
      <c r="AN320" s="11">
        <f>'Final Prices IND without CO2 '!AN16+Assumptions!$C$9*input!AN$305</f>
        <v>83.686567351037638</v>
      </c>
      <c r="AO320" s="11">
        <f>'Final Prices IND without CO2 '!AO16+Assumptions!$C$9*input!AO$305</f>
        <v>83.923345953836645</v>
      </c>
      <c r="AP320" s="11">
        <f>'Final Prices IND without CO2 '!AP16+Assumptions!$C$9*input!AP$305</f>
        <v>84.170818468857178</v>
      </c>
      <c r="AQ320" s="11">
        <f>'Final Prices IND without CO2 '!AQ16+Assumptions!$C$9*input!AQ$305</f>
        <v>84.424296053645023</v>
      </c>
      <c r="AR320" s="11">
        <f>'Final Prices IND without CO2 '!AR16+Assumptions!$C$9*input!AR$305</f>
        <v>84.66796015100428</v>
      </c>
      <c r="AS320" s="11">
        <f>'Final Prices IND without CO2 '!AS16+Assumptions!$C$9*input!AS$305</f>
        <v>84.920585883389919</v>
      </c>
      <c r="AT320" s="11">
        <f>'Final Prices IND without CO2 '!AT16+Assumptions!$C$9*input!AT$305</f>
        <v>85.049153225579133</v>
      </c>
      <c r="AU320" s="11">
        <f>'Final Prices IND without CO2 '!AU16+Assumptions!$C$9*input!AU$305</f>
        <v>85.07741266164588</v>
      </c>
      <c r="AV320" s="11">
        <f>'Final Prices IND without CO2 '!AV16+Assumptions!$C$9*input!AV$305</f>
        <v>85.109790201797693</v>
      </c>
      <c r="AW320" s="11">
        <f>'Final Prices IND without CO2 '!AW16+Assumptions!$C$9*input!AW$305</f>
        <v>85.141756341208009</v>
      </c>
      <c r="AX320" s="11">
        <f>'Final Prices IND without CO2 '!AX16+Assumptions!$C$9*input!AX$305</f>
        <v>85.179042671408752</v>
      </c>
      <c r="AY320" s="11">
        <f>'Final Prices IND without CO2 '!AY16+Assumptions!$C$9*input!AY$305</f>
        <v>84.999308761287082</v>
      </c>
      <c r="AZ320" s="11">
        <f>'Final Prices IND without CO2 '!AZ16+Assumptions!$C$9*input!AZ$305</f>
        <v>84.865802806102678</v>
      </c>
      <c r="BA320" s="11">
        <f>'Final Prices IND without CO2 '!BA16+Assumptions!$C$9*input!BA$305</f>
        <v>84.660439432222034</v>
      </c>
      <c r="BB320" s="11">
        <f>'Final Prices IND without CO2 '!BB16+Assumptions!$C$9*input!BB$305</f>
        <v>84.377308391424378</v>
      </c>
      <c r="BC320" s="11">
        <f>'Final Prices IND without CO2 '!BC16+Assumptions!$C$9*input!BC$305</f>
        <v>84.024874472366776</v>
      </c>
      <c r="BD320" s="11">
        <f>'Final Prices IND without CO2 '!BD16+Assumptions!$C$9*input!BD$305</f>
        <v>83.645482974425704</v>
      </c>
      <c r="BE320" s="11">
        <f>'Final Prices IND without CO2 '!BE16+Assumptions!$C$9*input!BE$305</f>
        <v>83.183375865247342</v>
      </c>
      <c r="BF320" s="11">
        <f>'Final Prices IND without CO2 '!BF16+Assumptions!$C$9*input!BF$305</f>
        <v>82.664234741052468</v>
      </c>
      <c r="BG320" s="11">
        <f>'Final Prices IND without CO2 '!BG16+Assumptions!$C$9*input!BG$305</f>
        <v>82.090658821879117</v>
      </c>
      <c r="BH320" s="11">
        <f>'Final Prices IND without CO2 '!BH16+Assumptions!$C$9*input!BH$305</f>
        <v>81.458901611135957</v>
      </c>
    </row>
    <row r="321" spans="1:60" x14ac:dyDescent="0.3">
      <c r="A321" s="9" t="s">
        <v>148</v>
      </c>
      <c r="B321" s="36" t="s">
        <v>156</v>
      </c>
      <c r="C321" s="9" t="s">
        <v>37</v>
      </c>
      <c r="D321" s="36" t="s">
        <v>81</v>
      </c>
      <c r="E321" s="36" t="s">
        <v>79</v>
      </c>
      <c r="F321" s="36" t="s">
        <v>90</v>
      </c>
      <c r="G321" s="36" t="s">
        <v>90</v>
      </c>
      <c r="H321" s="36" t="s">
        <v>80</v>
      </c>
      <c r="I321" s="9" t="s">
        <v>145</v>
      </c>
      <c r="J321" s="11">
        <f>'Final Prices IND without CO2 '!J17+Assumptions!$C$9*input!J$305</f>
        <v>7.3326002703707696</v>
      </c>
      <c r="K321" s="11">
        <f>'Final Prices IND without CO2 '!K17+Assumptions!$C$9*input!K$305</f>
        <v>8.892923915905051</v>
      </c>
      <c r="L321" s="11">
        <f>'Final Prices IND without CO2 '!L17+Assumptions!$C$9*input!L$305</f>
        <v>7.9286018282066051</v>
      </c>
      <c r="M321" s="11">
        <f>'Final Prices IND without CO2 '!M17+Assumptions!$C$9*input!M$305</f>
        <v>7.6934243658720742</v>
      </c>
      <c r="N321" s="11">
        <f>'Final Prices IND without CO2 '!N17+Assumptions!$C$9*input!N$305</f>
        <v>9.7168967072468142</v>
      </c>
      <c r="O321" s="11">
        <f>'Final Prices IND without CO2 '!O17+Assumptions!$C$9*input!O$305</f>
        <v>9.8900649286988038</v>
      </c>
      <c r="P321" s="11">
        <f>'Final Prices IND without CO2 '!P17+Assumptions!$C$9*input!P$305</f>
        <v>16.635849794397203</v>
      </c>
      <c r="Q321" s="11">
        <f>'Final Prices IND without CO2 '!Q17+Assumptions!$C$9*input!Q$305</f>
        <v>9.2685485708130315</v>
      </c>
      <c r="R321" s="11">
        <f>'Final Prices IND without CO2 '!R17+Assumptions!$C$9*input!R$305</f>
        <v>22.961300788189391</v>
      </c>
      <c r="S321" s="11">
        <f>'Final Prices IND without CO2 '!S17+Assumptions!$C$9*input!S$305</f>
        <v>18.347380297742831</v>
      </c>
      <c r="T321" s="11">
        <f>'Final Prices IND without CO2 '!T17+Assumptions!$C$9*input!T$305</f>
        <v>23.133935667861191</v>
      </c>
      <c r="U321" s="11">
        <f>'Final Prices IND without CO2 '!U17+Assumptions!$C$9*input!U$305</f>
        <v>27.760272888756258</v>
      </c>
      <c r="V321" s="11">
        <f>'Final Prices IND without CO2 '!V17+Assumptions!$C$9*input!V$305</f>
        <v>30.49001279485217</v>
      </c>
      <c r="W321" s="11">
        <f>'Final Prices IND without CO2 '!W17+Assumptions!$C$9*input!W$305</f>
        <v>23.771895303517844</v>
      </c>
      <c r="X321" s="11">
        <f>'Final Prices IND without CO2 '!X17+Assumptions!$C$9*input!X$305</f>
        <v>22.117187138011069</v>
      </c>
      <c r="Y321" s="11">
        <f>'Final Prices IND without CO2 '!Y17+Assumptions!$C$9*input!Y$305</f>
        <v>17.088400110576568</v>
      </c>
      <c r="Z321" s="11">
        <f>'Final Prices IND without CO2 '!Z17+Assumptions!$C$9*input!Z$305</f>
        <v>30.670944499055707</v>
      </c>
      <c r="AA321" s="11">
        <f>'Final Prices IND without CO2 '!AA17+Assumptions!$C$9*input!AA$305</f>
        <v>32.545815250293664</v>
      </c>
      <c r="AB321" s="11">
        <f>'Final Prices IND without CO2 '!AB17+Assumptions!$C$9*input!AB$305</f>
        <v>33.552938788004511</v>
      </c>
      <c r="AC321" s="11">
        <f>'Final Prices IND without CO2 '!AC17+Assumptions!$C$9*input!AC$305</f>
        <v>32.519380299494358</v>
      </c>
      <c r="AD321" s="11">
        <f>'Final Prices IND without CO2 '!AD17+Assumptions!$C$9*input!AD$305</f>
        <v>30.557562156521072</v>
      </c>
      <c r="AE321" s="11">
        <f>'Final Prices IND without CO2 '!AE17+Assumptions!$C$9*input!AE$305</f>
        <v>30.784802247184036</v>
      </c>
      <c r="AF321" s="11">
        <f>'Final Prices IND without CO2 '!AF17+Assumptions!$C$9*input!AF$305</f>
        <v>32.371171217670344</v>
      </c>
      <c r="AG321" s="11">
        <f>'Final Prices IND without CO2 '!AG17+Assumptions!$C$9*input!AG$305</f>
        <v>34.383840938279285</v>
      </c>
      <c r="AH321" s="11">
        <f>'Final Prices IND without CO2 '!AH17+Assumptions!$C$9*input!AH$305</f>
        <v>36.926425333342848</v>
      </c>
      <c r="AI321" s="11">
        <f>'Final Prices IND without CO2 '!AI17+Assumptions!$C$9*input!AI$305</f>
        <v>40.147239792082431</v>
      </c>
      <c r="AJ321" s="11">
        <f>'Final Prices IND without CO2 '!AJ17+Assumptions!$C$9*input!AJ$305</f>
        <v>44.232577256832066</v>
      </c>
      <c r="AK321" s="11">
        <f>'Final Prices IND without CO2 '!AK17+Assumptions!$C$9*input!AK$305</f>
        <v>49.432774042640226</v>
      </c>
      <c r="AL321" s="11">
        <f>'Final Prices IND without CO2 '!AL17+Assumptions!$C$9*input!AL$305</f>
        <v>56.035686181252018</v>
      </c>
      <c r="AM321" s="11">
        <f>'Final Prices IND without CO2 '!AM17+Assumptions!$C$9*input!AM$305</f>
        <v>64.434583467784833</v>
      </c>
      <c r="AN321" s="11">
        <f>'Final Prices IND without CO2 '!AN17+Assumptions!$C$9*input!AN$305</f>
        <v>75.120566245891609</v>
      </c>
      <c r="AO321" s="11">
        <f>'Final Prices IND without CO2 '!AO17+Assumptions!$C$9*input!AO$305</f>
        <v>75.296253213647489</v>
      </c>
      <c r="AP321" s="11">
        <f>'Final Prices IND without CO2 '!AP17+Assumptions!$C$9*input!AP$305</f>
        <v>75.479400557837209</v>
      </c>
      <c r="AQ321" s="11">
        <f>'Final Prices IND without CO2 '!AQ17+Assumptions!$C$9*input!AQ$305</f>
        <v>75.667123078372512</v>
      </c>
      <c r="AR321" s="11">
        <f>'Final Prices IND without CO2 '!AR17+Assumptions!$C$9*input!AR$305</f>
        <v>75.846752145206807</v>
      </c>
      <c r="AS321" s="11">
        <f>'Final Prices IND without CO2 '!AS17+Assumptions!$C$9*input!AS$305</f>
        <v>76.033945028619399</v>
      </c>
      <c r="AT321" s="11">
        <f>'Final Prices IND without CO2 '!AT17+Assumptions!$C$9*input!AT$305</f>
        <v>76.126603790887614</v>
      </c>
      <c r="AU321" s="11">
        <f>'Final Prices IND without CO2 '!AU17+Assumptions!$C$9*input!AU$305</f>
        <v>76.143595293388188</v>
      </c>
      <c r="AV321" s="11">
        <f>'Final Prices IND without CO2 '!AV17+Assumptions!$C$9*input!AV$305</f>
        <v>76.163630907170216</v>
      </c>
      <c r="AW321" s="11">
        <f>'Final Prices IND without CO2 '!AW17+Assumptions!$C$9*input!AW$305</f>
        <v>76.183415328915444</v>
      </c>
      <c r="AX321" s="11">
        <f>'Final Prices IND without CO2 '!AX17+Assumptions!$C$9*input!AX$305</f>
        <v>76.20739100007151</v>
      </c>
      <c r="AY321" s="11">
        <f>'Final Prices IND without CO2 '!AY17+Assumptions!$C$9*input!AY$305</f>
        <v>76.039623251575563</v>
      </c>
      <c r="AZ321" s="11">
        <f>'Final Prices IND without CO2 '!AZ17+Assumptions!$C$9*input!AZ$305</f>
        <v>75.912389015962987</v>
      </c>
      <c r="BA321" s="11">
        <f>'Final Prices IND without CO2 '!BA17+Assumptions!$C$9*input!BA$305</f>
        <v>75.721500703110308</v>
      </c>
      <c r="BB321" s="11">
        <f>'Final Prices IND without CO2 '!BB17+Assumptions!$C$9*input!BB$305</f>
        <v>75.461605305966572</v>
      </c>
      <c r="BC321" s="11">
        <f>'Final Prices IND without CO2 '!BC17+Assumptions!$C$9*input!BC$305</f>
        <v>75.140285198449604</v>
      </c>
      <c r="BD321" s="11">
        <f>'Final Prices IND without CO2 '!BD17+Assumptions!$C$9*input!BD$305</f>
        <v>74.794889839384666</v>
      </c>
      <c r="BE321" s="11">
        <f>'Final Prices IND without CO2 '!BE17+Assumptions!$C$9*input!BE$305</f>
        <v>74.376152688290489</v>
      </c>
      <c r="BF321" s="11">
        <f>'Final Prices IND without CO2 '!BF17+Assumptions!$C$9*input!BF$305</f>
        <v>73.906753689031774</v>
      </c>
      <c r="BG321" s="11">
        <f>'Final Prices IND without CO2 '!BG17+Assumptions!$C$9*input!BG$305</f>
        <v>73.389004960208311</v>
      </c>
      <c r="BH321" s="11">
        <f>'Final Prices IND without CO2 '!BH17+Assumptions!$C$9*input!BH$305</f>
        <v>72.819564865239414</v>
      </c>
    </row>
    <row r="322" spans="1:60" x14ac:dyDescent="0.3">
      <c r="A322" s="9" t="s">
        <v>148</v>
      </c>
      <c r="B322" s="36" t="s">
        <v>156</v>
      </c>
      <c r="C322" s="9" t="s">
        <v>39</v>
      </c>
      <c r="D322" s="36" t="s">
        <v>81</v>
      </c>
      <c r="E322" s="36" t="s">
        <v>79</v>
      </c>
      <c r="F322" s="36" t="s">
        <v>90</v>
      </c>
      <c r="G322" s="36" t="s">
        <v>90</v>
      </c>
      <c r="H322" s="36" t="s">
        <v>80</v>
      </c>
      <c r="I322" s="9" t="s">
        <v>145</v>
      </c>
      <c r="J322" s="11">
        <f>'Final Prices IND without CO2 '!J18+Assumptions!$C$9*input!J$305</f>
        <v>7.1320961838401455</v>
      </c>
      <c r="K322" s="11">
        <f>'Final Prices IND without CO2 '!K18+Assumptions!$C$9*input!K$305</f>
        <v>8.2290914570170699</v>
      </c>
      <c r="L322" s="11">
        <f>'Final Prices IND without CO2 '!L18+Assumptions!$C$9*input!L$305</f>
        <v>7.2255895287271805</v>
      </c>
      <c r="M322" s="11">
        <f>'Final Prices IND without CO2 '!M18+Assumptions!$C$9*input!M$305</f>
        <v>6.9323616438356446</v>
      </c>
      <c r="N322" s="11">
        <f>'Final Prices IND without CO2 '!N18+Assumptions!$C$9*input!N$305</f>
        <v>8.1952409214151825</v>
      </c>
      <c r="O322" s="11">
        <f>'Final Prices IND without CO2 '!O18+Assumptions!$C$9*input!O$305</f>
        <v>9.5320115571701631</v>
      </c>
      <c r="P322" s="11">
        <f>'Final Prices IND without CO2 '!P18+Assumptions!$C$9*input!P$305</f>
        <v>15.677615974956002</v>
      </c>
      <c r="Q322" s="11">
        <f>'Final Prices IND without CO2 '!Q18+Assumptions!$C$9*input!Q$305</f>
        <v>8.5160798482245372</v>
      </c>
      <c r="R322" s="11">
        <f>'Final Prices IND without CO2 '!R18+Assumptions!$C$9*input!R$305</f>
        <v>21.457498343478019</v>
      </c>
      <c r="S322" s="11">
        <f>'Final Prices IND without CO2 '!S18+Assumptions!$C$9*input!S$305</f>
        <v>16.900359855489921</v>
      </c>
      <c r="T322" s="11">
        <f>'Final Prices IND without CO2 '!T18+Assumptions!$C$9*input!T$305</f>
        <v>21.003367117657241</v>
      </c>
      <c r="U322" s="11">
        <f>'Final Prices IND without CO2 '!U18+Assumptions!$C$9*input!U$305</f>
        <v>24.83084380869262</v>
      </c>
      <c r="V322" s="11">
        <f>'Final Prices IND without CO2 '!V18+Assumptions!$C$9*input!V$305</f>
        <v>26.972468729081317</v>
      </c>
      <c r="W322" s="11">
        <f>'Final Prices IND without CO2 '!W18+Assumptions!$C$9*input!W$305</f>
        <v>20.97383369512325</v>
      </c>
      <c r="X322" s="11">
        <f>'Final Prices IND without CO2 '!X18+Assumptions!$C$9*input!X$305</f>
        <v>19.592820938955594</v>
      </c>
      <c r="Y322" s="11">
        <f>'Final Prices IND without CO2 '!Y18+Assumptions!$C$9*input!Y$305</f>
        <v>15.271417436424825</v>
      </c>
      <c r="Z322" s="11">
        <f>'Final Prices IND without CO2 '!Z18+Assumptions!$C$9*input!Z$305</f>
        <v>27.036294326093117</v>
      </c>
      <c r="AA322" s="11">
        <f>'Final Prices IND without CO2 '!AA18+Assumptions!$C$9*input!AA$305</f>
        <v>28.702706757520396</v>
      </c>
      <c r="AB322" s="11">
        <f>'Final Prices IND without CO2 '!AB18+Assumptions!$C$9*input!AB$305</f>
        <v>29.653333019136454</v>
      </c>
      <c r="AC322" s="11">
        <f>'Final Prices IND without CO2 '!AC18+Assumptions!$C$9*input!AC$305</f>
        <v>28.839622508327977</v>
      </c>
      <c r="AD322" s="11">
        <f>'Final Prices IND without CO2 '!AD18+Assumptions!$C$9*input!AD$305</f>
        <v>27.239355508880386</v>
      </c>
      <c r="AE322" s="11">
        <f>'Final Prices IND without CO2 '!AE18+Assumptions!$C$9*input!AE$305</f>
        <v>27.584323404537077</v>
      </c>
      <c r="AF322" s="11">
        <f>'Final Prices IND without CO2 '!AF18+Assumptions!$C$9*input!AF$305</f>
        <v>29.157857760523196</v>
      </c>
      <c r="AG322" s="11">
        <f>'Final Prices IND without CO2 '!AG18+Assumptions!$C$9*input!AG$305</f>
        <v>31.155778340750032</v>
      </c>
      <c r="AH322" s="11">
        <f>'Final Prices IND without CO2 '!AH18+Assumptions!$C$9*input!AH$305</f>
        <v>33.682987274123079</v>
      </c>
      <c r="AI322" s="11">
        <f>'Final Prices IND without CO2 '!AI18+Assumptions!$C$9*input!AI$305</f>
        <v>36.887429979971593</v>
      </c>
      <c r="AJ322" s="11">
        <f>'Final Prices IND without CO2 '!AJ18+Assumptions!$C$9*input!AJ$305</f>
        <v>40.955316800784374</v>
      </c>
      <c r="AK322" s="11">
        <f>'Final Prices IND without CO2 '!AK18+Assumptions!$C$9*input!AK$305</f>
        <v>46.135311173915767</v>
      </c>
      <c r="AL322" s="11">
        <f>'Final Prices IND without CO2 '!AL18+Assumptions!$C$9*input!AL$305</f>
        <v>52.717137007374973</v>
      </c>
      <c r="AM322" s="11">
        <f>'Final Prices IND without CO2 '!AM18+Assumptions!$C$9*input!AM$305</f>
        <v>61.093214751765657</v>
      </c>
      <c r="AN322" s="11">
        <f>'Final Prices IND without CO2 '!AN18+Assumptions!$C$9*input!AN$305</f>
        <v>71.754955114839902</v>
      </c>
      <c r="AO322" s="11">
        <f>'Final Prices IND without CO2 '!AO18+Assumptions!$C$9*input!AO$305</f>
        <v>71.906638970245979</v>
      </c>
      <c r="AP322" s="11">
        <f>'Final Prices IND without CO2 '!AP18+Assumptions!$C$9*input!AP$305</f>
        <v>72.064512734815793</v>
      </c>
      <c r="AQ322" s="11">
        <f>'Final Prices IND without CO2 '!AQ18+Assumptions!$C$9*input!AQ$305</f>
        <v>72.226399865715393</v>
      </c>
      <c r="AR322" s="11">
        <f>'Final Prices IND without CO2 '!AR18+Assumptions!$C$9*input!AR$305</f>
        <v>72.380869350048286</v>
      </c>
      <c r="AS322" s="11">
        <f>'Final Prices IND without CO2 '!AS18+Assumptions!$C$9*input!AS$305</f>
        <v>72.542353443310475</v>
      </c>
      <c r="AT322" s="11">
        <f>'Final Prices IND without CO2 '!AT18+Assumptions!$C$9*input!AT$305</f>
        <v>72.620903601715725</v>
      </c>
      <c r="AU322" s="11">
        <f>'Final Prices IND without CO2 '!AU18+Assumptions!$C$9*input!AU$305</f>
        <v>72.633467894580349</v>
      </c>
      <c r="AV322" s="11">
        <f>'Final Prices IND without CO2 '!AV18+Assumptions!$C$9*input!AV$305</f>
        <v>72.648654323280681</v>
      </c>
      <c r="AW322" s="11">
        <f>'Final Prices IND without CO2 '!AW18+Assumptions!$C$9*input!AW$305</f>
        <v>72.663652506492241</v>
      </c>
      <c r="AX322" s="11">
        <f>'Final Prices IND without CO2 '!AX18+Assumptions!$C$9*input!AX$305</f>
        <v>72.682398374185468</v>
      </c>
      <c r="AY322" s="11">
        <f>'Final Prices IND without CO2 '!AY18+Assumptions!$C$9*input!AY$305</f>
        <v>72.519332171518101</v>
      </c>
      <c r="AZ322" s="11">
        <f>'Final Prices IND without CO2 '!AZ18+Assumptions!$C$9*input!AZ$305</f>
        <v>72.39456211597539</v>
      </c>
      <c r="BA322" s="11">
        <f>'Final Prices IND without CO2 '!BA18+Assumptions!$C$9*input!BA$305</f>
        <v>72.209361104107202</v>
      </c>
      <c r="BB322" s="11">
        <f>'Final Prices IND without CO2 '!BB18+Assumptions!$C$9*input!BB$305</f>
        <v>71.958595070824018</v>
      </c>
      <c r="BC322" s="11">
        <f>'Final Prices IND without CO2 '!BC18+Assumptions!$C$9*input!BC$305</f>
        <v>71.649499686274652</v>
      </c>
      <c r="BD322" s="11">
        <f>'Final Prices IND without CO2 '!BD18+Assumptions!$C$9*input!BD$305</f>
        <v>71.317461526445371</v>
      </c>
      <c r="BE322" s="11">
        <f>'Final Prices IND without CO2 '!BE18+Assumptions!$C$9*input!BE$305</f>
        <v>70.915764580213377</v>
      </c>
      <c r="BF322" s="11">
        <f>'Final Prices IND without CO2 '!BF18+Assumptions!$C$9*input!BF$305</f>
        <v>70.465909431966622</v>
      </c>
      <c r="BG322" s="11">
        <f>'Final Prices IND without CO2 '!BG18+Assumptions!$C$9*input!BG$305</f>
        <v>69.970095397167881</v>
      </c>
      <c r="BH322" s="11">
        <f>'Final Prices IND without CO2 '!BH18+Assumptions!$C$9*input!BH$305</f>
        <v>69.425139910119356</v>
      </c>
    </row>
    <row r="323" spans="1:60" x14ac:dyDescent="0.3">
      <c r="A323" s="9" t="s">
        <v>148</v>
      </c>
      <c r="B323" s="36" t="s">
        <v>156</v>
      </c>
      <c r="C323" s="9" t="s">
        <v>41</v>
      </c>
      <c r="D323" s="36" t="s">
        <v>81</v>
      </c>
      <c r="E323" s="36" t="s">
        <v>79</v>
      </c>
      <c r="F323" s="36" t="s">
        <v>90</v>
      </c>
      <c r="G323" s="36" t="s">
        <v>90</v>
      </c>
      <c r="H323" s="36" t="s">
        <v>80</v>
      </c>
      <c r="I323" s="9" t="s">
        <v>145</v>
      </c>
      <c r="J323" s="11">
        <f>'Final Prices IND without CO2 '!J19+Assumptions!$C$9*input!J$305</f>
        <v>10.261747893049932</v>
      </c>
      <c r="K323" s="11">
        <f>'Final Prices IND without CO2 '!K19+Assumptions!$C$9*input!K$305</f>
        <v>12.966731529398842</v>
      </c>
      <c r="L323" s="11">
        <f>'Final Prices IND without CO2 '!L19+Assumptions!$C$9*input!L$305</f>
        <v>11.564729154891317</v>
      </c>
      <c r="M323" s="11">
        <f>'Final Prices IND without CO2 '!M19+Assumptions!$C$9*input!M$305</f>
        <v>10.480110896675599</v>
      </c>
      <c r="N323" s="11">
        <f>'Final Prices IND without CO2 '!N19+Assumptions!$C$9*input!N$305</f>
        <v>11.888854761612208</v>
      </c>
      <c r="O323" s="11">
        <f>'Final Prices IND without CO2 '!O19+Assumptions!$C$9*input!O$305</f>
        <v>15.309434474234726</v>
      </c>
      <c r="P323" s="11">
        <f>'Final Prices IND without CO2 '!P19+Assumptions!$C$9*input!P$305</f>
        <v>21.948124849243541</v>
      </c>
      <c r="Q323" s="11">
        <f>'Final Prices IND without CO2 '!Q19+Assumptions!$C$9*input!Q$305</f>
        <v>14.191297222660987</v>
      </c>
      <c r="R323" s="11">
        <f>'Final Prices IND without CO2 '!R19+Assumptions!$C$9*input!R$305</f>
        <v>30.191393231034059</v>
      </c>
      <c r="S323" s="11">
        <f>'Final Prices IND without CO2 '!S19+Assumptions!$C$9*input!S$305</f>
        <v>26.962044387282162</v>
      </c>
      <c r="T323" s="11">
        <f>'Final Prices IND without CO2 '!T19+Assumptions!$C$9*input!T$305</f>
        <v>25.224824882152536</v>
      </c>
      <c r="U323" s="11">
        <f>'Final Prices IND without CO2 '!U19+Assumptions!$C$9*input!U$305</f>
        <v>24.62414378657931</v>
      </c>
      <c r="V323" s="11">
        <f>'Final Prices IND without CO2 '!V19+Assumptions!$C$9*input!V$305</f>
        <v>20.032571647480065</v>
      </c>
      <c r="W323" s="11">
        <f>'Final Prices IND without CO2 '!W19+Assumptions!$C$9*input!W$305</f>
        <v>16.659855672761108</v>
      </c>
      <c r="X323" s="11">
        <f>'Final Prices IND without CO2 '!X19+Assumptions!$C$9*input!X$305</f>
        <v>16.728345393264917</v>
      </c>
      <c r="Y323" s="11">
        <f>'Final Prices IND without CO2 '!Y19+Assumptions!$C$9*input!Y$305</f>
        <v>17.355990886588224</v>
      </c>
      <c r="Z323" s="11">
        <f>'Final Prices IND without CO2 '!Z19+Assumptions!$C$9*input!Z$305</f>
        <v>15.708207616555313</v>
      </c>
      <c r="AA323" s="11">
        <f>'Final Prices IND without CO2 '!AA19+Assumptions!$C$9*input!AA$305</f>
        <v>16.724919578950907</v>
      </c>
      <c r="AB323" s="11">
        <f>'Final Prices IND without CO2 '!AB19+Assumptions!$C$9*input!AB$305</f>
        <v>17.499461207384009</v>
      </c>
      <c r="AC323" s="11">
        <f>'Final Prices IND without CO2 '!AC19+Assumptions!$C$9*input!AC$305</f>
        <v>17.370949226229669</v>
      </c>
      <c r="AD323" s="11">
        <f>'Final Prices IND without CO2 '!AD19+Assumptions!$C$9*input!AD$305</f>
        <v>16.897525941827499</v>
      </c>
      <c r="AE323" s="11">
        <f>'Final Prices IND without CO2 '!AE19+Assumptions!$C$9*input!AE$305</f>
        <v>17.609415197072821</v>
      </c>
      <c r="AF323" s="11">
        <f>'Final Prices IND without CO2 '!AF19+Assumptions!$C$9*input!AF$305</f>
        <v>19.142948007099122</v>
      </c>
      <c r="AG323" s="11">
        <f>'Final Prices IND without CO2 '!AG19+Assumptions!$C$9*input!AG$305</f>
        <v>21.094900053027267</v>
      </c>
      <c r="AH323" s="11">
        <f>'Final Prices IND without CO2 '!AH19+Assumptions!$C$9*input!AH$305</f>
        <v>23.574188401215785</v>
      </c>
      <c r="AI323" s="11">
        <f>'Final Prices IND without CO2 '!AI19+Assumptions!$C$9*input!AI$305</f>
        <v>26.727605388628795</v>
      </c>
      <c r="AJ323" s="11">
        <f>'Final Prices IND without CO2 '!AJ19+Assumptions!$C$9*input!AJ$305</f>
        <v>30.741103919442029</v>
      </c>
      <c r="AK323" s="11">
        <f>'Final Prices IND without CO2 '!AK19+Assumptions!$C$9*input!AK$305</f>
        <v>35.858133585750544</v>
      </c>
      <c r="AL323" s="11">
        <f>'Final Prices IND without CO2 '!AL19+Assumptions!$C$9*input!AL$305</f>
        <v>42.374239891391341</v>
      </c>
      <c r="AM323" s="11">
        <f>'Final Prices IND without CO2 '!AM19+Assumptions!$C$9*input!AM$305</f>
        <v>50.679196141344683</v>
      </c>
      <c r="AN323" s="11">
        <f>'Final Prices IND without CO2 '!AN19+Assumptions!$C$9*input!AN$305</f>
        <v>61.265380352803533</v>
      </c>
      <c r="AO323" s="11">
        <f>'Final Prices IND without CO2 '!AO19+Assumptions!$C$9*input!AO$305</f>
        <v>61.342253889455982</v>
      </c>
      <c r="AP323" s="11">
        <f>'Final Prices IND without CO2 '!AP19+Assumptions!$C$9*input!AP$305</f>
        <v>61.421357679538488</v>
      </c>
      <c r="AQ323" s="11">
        <f>'Final Prices IND without CO2 '!AQ19+Assumptions!$C$9*input!AQ$305</f>
        <v>61.502723846922777</v>
      </c>
      <c r="AR323" s="11">
        <f>'Final Prices IND without CO2 '!AR19+Assumptions!$C$9*input!AR$305</f>
        <v>61.578778650725553</v>
      </c>
      <c r="AS323" s="11">
        <f>'Final Prices IND without CO2 '!AS19+Assumptions!$C$9*input!AS$305</f>
        <v>61.66013635213104</v>
      </c>
      <c r="AT323" s="11">
        <f>'Final Prices IND without CO2 '!AT19+Assumptions!$C$9*input!AT$305</f>
        <v>61.694714331563119</v>
      </c>
      <c r="AU323" s="11">
        <f>'Final Prices IND without CO2 '!AU19+Assumptions!$C$9*input!AU$305</f>
        <v>61.693480373633093</v>
      </c>
      <c r="AV323" s="11">
        <f>'Final Prices IND without CO2 '!AV19+Assumptions!$C$9*input!AV$305</f>
        <v>61.693553383857932</v>
      </c>
      <c r="AW323" s="11">
        <f>'Final Prices IND without CO2 '!AW19+Assumptions!$C$9*input!AW$305</f>
        <v>61.693634333624232</v>
      </c>
      <c r="AX323" s="11">
        <f>'Final Prices IND without CO2 '!AX19+Assumptions!$C$9*input!AX$305</f>
        <v>61.696080512411612</v>
      </c>
      <c r="AY323" s="11">
        <f>'Final Prices IND without CO2 '!AY19+Assumptions!$C$9*input!AY$305</f>
        <v>61.547667582075974</v>
      </c>
      <c r="AZ323" s="11">
        <f>'Final Prices IND without CO2 '!AZ19+Assumptions!$C$9*input!AZ$305</f>
        <v>61.430577617923355</v>
      </c>
      <c r="BA323" s="11">
        <f>'Final Prices IND without CO2 '!BA19+Assumptions!$C$9*input!BA$305</f>
        <v>61.26310217402721</v>
      </c>
      <c r="BB323" s="11">
        <f>'Final Prices IND without CO2 '!BB19+Assumptions!$C$9*input!BB$305</f>
        <v>61.04078956005371</v>
      </c>
      <c r="BC323" s="11">
        <f>'Final Prices IND without CO2 '!BC19+Assumptions!$C$9*input!BC$305</f>
        <v>60.769794877136427</v>
      </c>
      <c r="BD323" s="11">
        <f>'Final Prices IND without CO2 '!BD19+Assumptions!$C$9*input!BD$305</f>
        <v>60.479386999160333</v>
      </c>
      <c r="BE323" s="11">
        <f>'Final Prices IND without CO2 '!BE19+Assumptions!$C$9*input!BE$305</f>
        <v>60.130799130567503</v>
      </c>
      <c r="BF323" s="11">
        <f>'Final Prices IND without CO2 '!BF19+Assumptions!$C$9*input!BF$305</f>
        <v>59.741856154982841</v>
      </c>
      <c r="BG323" s="11">
        <f>'Final Prices IND without CO2 '!BG19+Assumptions!$C$9*input!BG$305</f>
        <v>59.314405815185012</v>
      </c>
      <c r="BH323" s="11">
        <f>'Final Prices IND without CO2 '!BH19+Assumptions!$C$9*input!BH$305</f>
        <v>58.845761320493914</v>
      </c>
    </row>
    <row r="324" spans="1:60" x14ac:dyDescent="0.3">
      <c r="A324" s="9" t="s">
        <v>148</v>
      </c>
      <c r="B324" s="36" t="s">
        <v>156</v>
      </c>
      <c r="C324" s="9" t="s">
        <v>43</v>
      </c>
      <c r="D324" s="36" t="s">
        <v>81</v>
      </c>
      <c r="E324" s="36" t="s">
        <v>79</v>
      </c>
      <c r="F324" s="36" t="s">
        <v>90</v>
      </c>
      <c r="G324" s="36" t="s">
        <v>90</v>
      </c>
      <c r="H324" s="36" t="s">
        <v>80</v>
      </c>
      <c r="I324" s="9" t="s">
        <v>145</v>
      </c>
      <c r="J324" s="11">
        <f>'Final Prices IND without CO2 '!J20+Assumptions!$C$9*input!J$305</f>
        <v>7.05270214180024</v>
      </c>
      <c r="K324" s="11">
        <f>'Final Prices IND without CO2 '!K20+Assumptions!$C$9*input!K$305</f>
        <v>7.1472055803606604</v>
      </c>
      <c r="L324" s="11">
        <f>'Final Prices IND without CO2 '!L20+Assumptions!$C$9*input!L$305</f>
        <v>6.5910588855084304</v>
      </c>
      <c r="M324" s="11">
        <f>'Final Prices IND without CO2 '!M20+Assumptions!$C$9*input!M$305</f>
        <v>6.4318458940111878</v>
      </c>
      <c r="N324" s="11">
        <f>'Final Prices IND without CO2 '!N20+Assumptions!$C$9*input!N$305</f>
        <v>9.5996547362725924</v>
      </c>
      <c r="O324" s="11">
        <f>'Final Prices IND without CO2 '!O20+Assumptions!$C$9*input!O$305</f>
        <v>10.59734278868264</v>
      </c>
      <c r="P324" s="11">
        <f>'Final Prices IND without CO2 '!P20+Assumptions!$C$9*input!P$305</f>
        <v>16.022109616972973</v>
      </c>
      <c r="Q324" s="11">
        <f>'Final Prices IND without CO2 '!Q20+Assumptions!$C$9*input!Q$305</f>
        <v>11.32900922457268</v>
      </c>
      <c r="R324" s="11">
        <f>'Final Prices IND without CO2 '!R20+Assumptions!$C$9*input!R$305</f>
        <v>27.480648684682116</v>
      </c>
      <c r="S324" s="11">
        <f>'Final Prices IND without CO2 '!S20+Assumptions!$C$9*input!S$305</f>
        <v>17.133030138320361</v>
      </c>
      <c r="T324" s="11">
        <f>'Final Prices IND without CO2 '!T20+Assumptions!$C$9*input!T$305</f>
        <v>17.021000116812793</v>
      </c>
      <c r="U324" s="11">
        <f>'Final Prices IND without CO2 '!U20+Assumptions!$C$9*input!U$305</f>
        <v>19.165996745269489</v>
      </c>
      <c r="V324" s="11">
        <f>'Final Prices IND without CO2 '!V20+Assumptions!$C$9*input!V$305</f>
        <v>15.292576658355566</v>
      </c>
      <c r="W324" s="11">
        <f>'Final Prices IND without CO2 '!W20+Assumptions!$C$9*input!W$305</f>
        <v>12.56235626429957</v>
      </c>
      <c r="X324" s="11">
        <f>'Final Prices IND without CO2 '!X20+Assumptions!$C$9*input!X$305</f>
        <v>12.753113380554948</v>
      </c>
      <c r="Y324" s="11">
        <f>'Final Prices IND without CO2 '!Y20+Assumptions!$C$9*input!Y$305</f>
        <v>13.370743841541779</v>
      </c>
      <c r="Z324" s="11">
        <f>'Final Prices IND without CO2 '!Z20+Assumptions!$C$9*input!Z$305</f>
        <v>11.937296207719729</v>
      </c>
      <c r="AA324" s="11">
        <f>'Final Prices IND without CO2 '!AA20+Assumptions!$C$9*input!AA$305</f>
        <v>12.737734851079493</v>
      </c>
      <c r="AB324" s="11">
        <f>'Final Prices IND without CO2 '!AB20+Assumptions!$C$9*input!AB$305</f>
        <v>13.453661148502533</v>
      </c>
      <c r="AC324" s="11">
        <f>'Final Prices IND without CO2 '!AC20+Assumptions!$C$9*input!AC$305</f>
        <v>13.553239136911602</v>
      </c>
      <c r="AD324" s="11">
        <f>'Final Prices IND without CO2 '!AD20+Assumptions!$C$9*input!AD$305</f>
        <v>13.454921369442118</v>
      </c>
      <c r="AE324" s="11">
        <f>'Final Prices IND without CO2 '!AE20+Assumptions!$C$9*input!AE$305</f>
        <v>14.288951986816429</v>
      </c>
      <c r="AF324" s="11">
        <f>'Final Prices IND without CO2 '!AF20+Assumptions!$C$9*input!AF$305</f>
        <v>15.80916901899792</v>
      </c>
      <c r="AG324" s="11">
        <f>'Final Prices IND without CO2 '!AG20+Assumptions!$C$9*input!AG$305</f>
        <v>17.745818986571702</v>
      </c>
      <c r="AH324" s="11">
        <f>'Final Prices IND without CO2 '!AH20+Assumptions!$C$9*input!AH$305</f>
        <v>20.209155454621605</v>
      </c>
      <c r="AI324" s="11">
        <f>'Final Prices IND without CO2 '!AI20+Assumptions!$C$9*input!AI$305</f>
        <v>23.345586920231497</v>
      </c>
      <c r="AJ324" s="11">
        <f>'Final Prices IND without CO2 '!AJ20+Assumptions!$C$9*input!AJ$305</f>
        <v>27.340980591104554</v>
      </c>
      <c r="AK324" s="11">
        <f>'Final Prices IND without CO2 '!AK20+Assumptions!$C$9*input!AK$305</f>
        <v>32.437050466285015</v>
      </c>
      <c r="AL324" s="11">
        <f>'Final Prices IND without CO2 '!AL20+Assumptions!$C$9*input!AL$305</f>
        <v>38.93127995163055</v>
      </c>
      <c r="AM324" s="11">
        <f>'Final Prices IND without CO2 '!AM20+Assumptions!$C$9*input!AM$305</f>
        <v>47.212561166102269</v>
      </c>
      <c r="AN324" s="11">
        <f>'Final Prices IND without CO2 '!AN20+Assumptions!$C$9*input!AN$305</f>
        <v>57.773594126388737</v>
      </c>
      <c r="AO324" s="11">
        <f>'Final Prices IND without CO2 '!AO20+Assumptions!$C$9*input!AO$305</f>
        <v>57.825564685890669</v>
      </c>
      <c r="AP324" s="11">
        <f>'Final Prices IND without CO2 '!AP20+Assumptions!$C$9*input!AP$305</f>
        <v>57.87844740236347</v>
      </c>
      <c r="AQ324" s="11">
        <f>'Final Prices IND without CO2 '!AQ20+Assumptions!$C$9*input!AQ$305</f>
        <v>57.933009624142841</v>
      </c>
      <c r="AR324" s="11">
        <f>'Final Prices IND without CO2 '!AR20+Assumptions!$C$9*input!AR$305</f>
        <v>57.982961625149947</v>
      </c>
      <c r="AS324" s="11">
        <f>'Final Prices IND without CO2 '!AS20+Assumptions!$C$9*input!AS$305</f>
        <v>58.03764672658788</v>
      </c>
      <c r="AT324" s="11">
        <f>'Final Prices IND without CO2 '!AT20+Assumptions!$C$9*input!AT$305</f>
        <v>58.057587177581752</v>
      </c>
      <c r="AU324" s="11">
        <f>'Final Prices IND without CO2 '!AU20+Assumptions!$C$9*input!AU$305</f>
        <v>58.05176003611794</v>
      </c>
      <c r="AV324" s="11">
        <f>'Final Prices IND without CO2 '!AV20+Assumptions!$C$9*input!AV$305</f>
        <v>58.046802067712669</v>
      </c>
      <c r="AW324" s="11">
        <f>'Final Prices IND without CO2 '!AW20+Assumptions!$C$9*input!AW$305</f>
        <v>58.041917345231809</v>
      </c>
      <c r="AX324" s="11">
        <f>'Final Prices IND without CO2 '!AX20+Assumptions!$C$9*input!AX$305</f>
        <v>58.038937657813221</v>
      </c>
      <c r="AY324" s="11">
        <f>'Final Prices IND without CO2 '!AY20+Assumptions!$C$9*input!AY$305</f>
        <v>57.895402531932064</v>
      </c>
      <c r="AZ324" s="11">
        <f>'Final Prices IND without CO2 '!AZ20+Assumptions!$C$9*input!AZ$305</f>
        <v>57.780869128740385</v>
      </c>
      <c r="BA324" s="11">
        <f>'Final Prices IND without CO2 '!BA20+Assumptions!$C$9*input!BA$305</f>
        <v>57.619294199927481</v>
      </c>
      <c r="BB324" s="11">
        <f>'Final Prices IND without CO2 '!BB20+Assumptions!$C$9*input!BB$305</f>
        <v>57.40645320514674</v>
      </c>
      <c r="BC324" s="11">
        <f>'Final Prices IND without CO2 '!BC20+Assumptions!$C$9*input!BC$305</f>
        <v>57.148141544010009</v>
      </c>
      <c r="BD324" s="11">
        <f>'Final Prices IND without CO2 '!BD20+Assumptions!$C$9*input!BD$305</f>
        <v>56.871591620057252</v>
      </c>
      <c r="BE324" s="11">
        <f>'Final Prices IND without CO2 '!BE20+Assumptions!$C$9*input!BE$305</f>
        <v>56.54068278517218</v>
      </c>
      <c r="BF324" s="11">
        <f>'Final Prices IND without CO2 '!BF20+Assumptions!$C$9*input!BF$305</f>
        <v>56.172016349899927</v>
      </c>
      <c r="BG324" s="11">
        <f>'Final Prices IND without CO2 '!BG20+Assumptions!$C$9*input!BG$305</f>
        <v>55.767323024948396</v>
      </c>
      <c r="BH324" s="11">
        <f>'Final Prices IND without CO2 '!BH20+Assumptions!$C$9*input!BH$305</f>
        <v>55.324081054008985</v>
      </c>
    </row>
    <row r="325" spans="1:60" x14ac:dyDescent="0.3">
      <c r="A325" s="9" t="s">
        <v>148</v>
      </c>
      <c r="B325" s="36" t="s">
        <v>156</v>
      </c>
      <c r="C325" s="9" t="s">
        <v>45</v>
      </c>
      <c r="D325" s="36" t="s">
        <v>81</v>
      </c>
      <c r="E325" s="36" t="s">
        <v>79</v>
      </c>
      <c r="F325" s="36" t="s">
        <v>90</v>
      </c>
      <c r="G325" s="36" t="s">
        <v>90</v>
      </c>
      <c r="H325" s="36" t="s">
        <v>80</v>
      </c>
      <c r="I325" s="9" t="s">
        <v>145</v>
      </c>
      <c r="J325" s="11">
        <f>'Final Prices IND without CO2 '!J21+Assumptions!$C$9*input!J$305</f>
        <v>11.532011038354325</v>
      </c>
      <c r="K325" s="11">
        <f>'Final Prices IND without CO2 '!K21+Assumptions!$C$9*input!K$305</f>
        <v>13.135014889837032</v>
      </c>
      <c r="L325" s="11">
        <f>'Final Prices IND without CO2 '!L21+Assumptions!$C$9*input!L$305</f>
        <v>10.895089030906352</v>
      </c>
      <c r="M325" s="11">
        <f>'Final Prices IND without CO2 '!M21+Assumptions!$C$9*input!M$305</f>
        <v>11.508617191047168</v>
      </c>
      <c r="N325" s="11">
        <f>'Final Prices IND without CO2 '!N21+Assumptions!$C$9*input!N$305</f>
        <v>15.55404551462194</v>
      </c>
      <c r="O325" s="11">
        <f>'Final Prices IND without CO2 '!O21+Assumptions!$C$9*input!O$305</f>
        <v>15.530502829214401</v>
      </c>
      <c r="P325" s="11">
        <f>'Final Prices IND without CO2 '!P21+Assumptions!$C$9*input!P$305</f>
        <v>21.740775865046171</v>
      </c>
      <c r="Q325" s="11">
        <f>'Final Prices IND without CO2 '!Q21+Assumptions!$C$9*input!Q$305</f>
        <v>20.015769849741289</v>
      </c>
      <c r="R325" s="11">
        <f>'Final Prices IND without CO2 '!R21+Assumptions!$C$9*input!R$305</f>
        <v>38.113362410161507</v>
      </c>
      <c r="S325" s="11">
        <f>'Final Prices IND without CO2 '!S21+Assumptions!$C$9*input!S$305</f>
        <v>24.245188723632165</v>
      </c>
      <c r="T325" s="11">
        <f>'Final Prices IND without CO2 '!T21+Assumptions!$C$9*input!T$305</f>
        <v>26.296003935421968</v>
      </c>
      <c r="U325" s="11">
        <f>'Final Prices IND without CO2 '!U21+Assumptions!$C$9*input!U$305</f>
        <v>27.885239097050949</v>
      </c>
      <c r="V325" s="11">
        <f>'Final Prices IND without CO2 '!V21+Assumptions!$C$9*input!V$305</f>
        <v>21.473621598040111</v>
      </c>
      <c r="W325" s="11">
        <f>'Final Prices IND without CO2 '!W21+Assumptions!$C$9*input!W$305</f>
        <v>16.731915563593223</v>
      </c>
      <c r="X325" s="11">
        <f>'Final Prices IND without CO2 '!X21+Assumptions!$C$9*input!X$305</f>
        <v>15.694662044688048</v>
      </c>
      <c r="Y325" s="11">
        <f>'Final Prices IND without CO2 '!Y21+Assumptions!$C$9*input!Y$305</f>
        <v>15.403058060803827</v>
      </c>
      <c r="Z325" s="11">
        <f>'Final Prices IND without CO2 '!Z21+Assumptions!$C$9*input!Z$305</f>
        <v>13.860307953071821</v>
      </c>
      <c r="AA325" s="11">
        <f>'Final Prices IND without CO2 '!AA21+Assumptions!$C$9*input!AA$305</f>
        <v>14.771037209925634</v>
      </c>
      <c r="AB325" s="11">
        <f>'Final Prices IND without CO2 '!AB21+Assumptions!$C$9*input!AB$305</f>
        <v>15.516854946783168</v>
      </c>
      <c r="AC325" s="11">
        <f>'Final Prices IND without CO2 '!AC21+Assumptions!$C$9*input!AC$305</f>
        <v>15.500116309604131</v>
      </c>
      <c r="AD325" s="11">
        <f>'Final Prices IND without CO2 '!AD21+Assumptions!$C$9*input!AD$305</f>
        <v>15.210509955211663</v>
      </c>
      <c r="AE325" s="11">
        <f>'Final Prices IND without CO2 '!AE21+Assumptions!$C$9*input!AE$305</f>
        <v>15.982253436002228</v>
      </c>
      <c r="AF325" s="11">
        <f>'Final Prices IND without CO2 '!AF21+Assumptions!$C$9*input!AF$305</f>
        <v>17.509260974355268</v>
      </c>
      <c r="AG325" s="11">
        <f>'Final Prices IND without CO2 '!AG21+Assumptions!$C$9*input!AG$305</f>
        <v>19.45371438073029</v>
      </c>
      <c r="AH325" s="11">
        <f>'Final Prices IND without CO2 '!AH21+Assumptions!$C$9*input!AH$305</f>
        <v>21.925185660113897</v>
      </c>
      <c r="AI325" s="11">
        <f>'Final Prices IND without CO2 '!AI21+Assumptions!$C$9*input!AI$305</f>
        <v>25.07027905234763</v>
      </c>
      <c r="AJ325" s="11">
        <f>'Final Prices IND without CO2 '!AJ21+Assumptions!$C$9*input!AJ$305</f>
        <v>29.074905466856968</v>
      </c>
      <c r="AK325" s="11">
        <f>'Final Prices IND without CO2 '!AK21+Assumptions!$C$9*input!AK$305</f>
        <v>34.181663984688896</v>
      </c>
      <c r="AL325" s="11">
        <f>'Final Prices IND without CO2 '!AL21+Assumptions!$C$9*input!AL$305</f>
        <v>40.687049760336066</v>
      </c>
      <c r="AM325" s="11">
        <f>'Final Prices IND without CO2 '!AM21+Assumptions!$C$9*input!AM$305</f>
        <v>48.980404281859265</v>
      </c>
      <c r="AN325" s="11">
        <f>'Final Prices IND without CO2 '!AN21+Assumptions!$C$9*input!AN$305</f>
        <v>59.554263359275261</v>
      </c>
      <c r="AO325" s="11">
        <f>'Final Prices IND without CO2 '!AO21+Assumptions!$C$9*input!AO$305</f>
        <v>59.618933426233788</v>
      </c>
      <c r="AP325" s="11">
        <f>'Final Prices IND without CO2 '!AP21+Assumptions!$C$9*input!AP$305</f>
        <v>59.685187825851699</v>
      </c>
      <c r="AQ325" s="11">
        <f>'Final Prices IND without CO2 '!AQ21+Assumptions!$C$9*input!AQ$305</f>
        <v>59.753418971833121</v>
      </c>
      <c r="AR325" s="11">
        <f>'Final Prices IND without CO2 '!AR21+Assumptions!$C$9*input!AR$305</f>
        <v>59.816682342671157</v>
      </c>
      <c r="AS325" s="11">
        <f>'Final Prices IND without CO2 '!AS21+Assumptions!$C$9*input!AS$305</f>
        <v>59.884969387367818</v>
      </c>
      <c r="AT325" s="11">
        <f>'Final Prices IND without CO2 '!AT21+Assumptions!$C$9*input!AT$305</f>
        <v>59.912374383681865</v>
      </c>
      <c r="AU325" s="11">
        <f>'Final Prices IND without CO2 '!AU21+Assumptions!$C$9*input!AU$305</f>
        <v>59.908889579368513</v>
      </c>
      <c r="AV325" s="11">
        <f>'Final Prices IND without CO2 '!AV21+Assumptions!$C$9*input!AV$305</f>
        <v>59.906497205841362</v>
      </c>
      <c r="AW325" s="11">
        <f>'Final Prices IND without CO2 '!AW21+Assumptions!$C$9*input!AW$305</f>
        <v>59.90414477463429</v>
      </c>
      <c r="AX325" s="11">
        <f>'Final Prices IND without CO2 '!AX21+Assumptions!$C$9*input!AX$305</f>
        <v>59.903932058727776</v>
      </c>
      <c r="AY325" s="11">
        <f>'Final Prices IND without CO2 '!AY21+Assumptions!$C$9*input!AY$305</f>
        <v>59.757909450580257</v>
      </c>
      <c r="AZ325" s="11">
        <f>'Final Prices IND without CO2 '!AZ21+Assumptions!$C$9*input!AZ$305</f>
        <v>59.642072305077349</v>
      </c>
      <c r="BA325" s="11">
        <f>'Final Prices IND without CO2 '!BA21+Assumptions!$C$9*input!BA$305</f>
        <v>59.477488353092454</v>
      </c>
      <c r="BB325" s="11">
        <f>'Final Prices IND without CO2 '!BB21+Assumptions!$C$9*input!BB$305</f>
        <v>59.259817217006223</v>
      </c>
      <c r="BC325" s="11">
        <f>'Final Prices IND without CO2 '!BC21+Assumptions!$C$9*input!BC$305</f>
        <v>58.995037729605151</v>
      </c>
      <c r="BD325" s="11">
        <f>'Final Prices IND without CO2 '!BD21+Assumptions!$C$9*input!BD$305</f>
        <v>58.711420811638433</v>
      </c>
      <c r="BE325" s="11">
        <f>'Final Prices IND without CO2 '!BE21+Assumptions!$C$9*input!BE$305</f>
        <v>58.371496387209987</v>
      </c>
      <c r="BF325" s="11">
        <f>'Final Prices IND without CO2 '!BF21+Assumptions!$C$9*input!BF$305</f>
        <v>57.992489739466947</v>
      </c>
      <c r="BG325" s="11">
        <f>'Final Prices IND without CO2 '!BG21+Assumptions!$C$9*input!BG$305</f>
        <v>57.576191260722609</v>
      </c>
      <c r="BH325" s="11">
        <f>'Final Prices IND without CO2 '!BH21+Assumptions!$C$9*input!BH$305</f>
        <v>57.119995033838173</v>
      </c>
    </row>
    <row r="326" spans="1:60" x14ac:dyDescent="0.3">
      <c r="A326" s="9" t="s">
        <v>148</v>
      </c>
      <c r="B326" s="36" t="s">
        <v>156</v>
      </c>
      <c r="C326" s="9" t="s">
        <v>47</v>
      </c>
      <c r="D326" s="36" t="s">
        <v>81</v>
      </c>
      <c r="E326" s="36" t="s">
        <v>79</v>
      </c>
      <c r="F326" s="36" t="s">
        <v>90</v>
      </c>
      <c r="G326" s="36" t="s">
        <v>90</v>
      </c>
      <c r="H326" s="36" t="s">
        <v>80</v>
      </c>
      <c r="I326" s="9" t="s">
        <v>145</v>
      </c>
      <c r="J326" s="11">
        <f>'Final Prices IND without CO2 '!J22+Assumptions!$C$9*input!J$305</f>
        <v>9.7156609027470733</v>
      </c>
      <c r="K326" s="11">
        <f>'Final Prices IND without CO2 '!K22+Assumptions!$C$9*input!K$305</f>
        <v>10.802187790720637</v>
      </c>
      <c r="L326" s="11">
        <f>'Final Prices IND without CO2 '!L22+Assumptions!$C$9*input!L$305</f>
        <v>9.9799535931142582</v>
      </c>
      <c r="M326" s="11">
        <f>'Final Prices IND without CO2 '!M22+Assumptions!$C$9*input!M$305</f>
        <v>9.8356944531142556</v>
      </c>
      <c r="N326" s="11">
        <f>'Final Prices IND without CO2 '!N22+Assumptions!$C$9*input!N$305</f>
        <v>11.226936708482373</v>
      </c>
      <c r="O326" s="11">
        <f>'Final Prices IND without CO2 '!O22+Assumptions!$C$9*input!O$305</f>
        <v>12.679290136831014</v>
      </c>
      <c r="P326" s="11">
        <f>'Final Prices IND without CO2 '!P22+Assumptions!$C$9*input!P$305</f>
        <v>18.180586014265003</v>
      </c>
      <c r="Q326" s="11">
        <f>'Final Prices IND without CO2 '!Q22+Assumptions!$C$9*input!Q$305</f>
        <v>12.693898380990746</v>
      </c>
      <c r="R326" s="11">
        <f>'Final Prices IND without CO2 '!R22+Assumptions!$C$9*input!R$305</f>
        <v>22.817778634444714</v>
      </c>
      <c r="S326" s="11">
        <f>'Final Prices IND without CO2 '!S22+Assumptions!$C$9*input!S$305</f>
        <v>19.458555415335649</v>
      </c>
      <c r="T326" s="11">
        <f>'Final Prices IND without CO2 '!T22+Assumptions!$C$9*input!T$305</f>
        <v>22.147667198206367</v>
      </c>
      <c r="U326" s="11">
        <f>'Final Prices IND without CO2 '!U22+Assumptions!$C$9*input!U$305</f>
        <v>24.656231529985273</v>
      </c>
      <c r="V326" s="11">
        <f>'Final Prices IND without CO2 '!V22+Assumptions!$C$9*input!V$305</f>
        <v>22.193717838054695</v>
      </c>
      <c r="W326" s="11">
        <f>'Final Prices IND without CO2 '!W22+Assumptions!$C$9*input!W$305</f>
        <v>22.195359490240186</v>
      </c>
      <c r="X326" s="11">
        <f>'Final Prices IND without CO2 '!X22+Assumptions!$C$9*input!X$305</f>
        <v>22.306181791407866</v>
      </c>
      <c r="Y326" s="11">
        <f>'Final Prices IND without CO2 '!Y22+Assumptions!$C$9*input!Y$305</f>
        <v>20.176768719914207</v>
      </c>
      <c r="Z326" s="11">
        <f>'Final Prices IND without CO2 '!Z22+Assumptions!$C$9*input!Z$305</f>
        <v>16.789126582031045</v>
      </c>
      <c r="AA326" s="11">
        <f>'Final Prices IND without CO2 '!AA22+Assumptions!$C$9*input!AA$305</f>
        <v>18.100449208472774</v>
      </c>
      <c r="AB326" s="11">
        <f>'Final Prices IND without CO2 '!AB22+Assumptions!$C$9*input!AB$305</f>
        <v>18.895212404265163</v>
      </c>
      <c r="AC326" s="11">
        <f>'Final Prices IND without CO2 '!AC22+Assumptions!$C$9*input!AC$305</f>
        <v>18.688012192505891</v>
      </c>
      <c r="AD326" s="11">
        <f>'Final Prices IND without CO2 '!AD22+Assumptions!$C$9*input!AD$305</f>
        <v>18.085182124131244</v>
      </c>
      <c r="AE326" s="11">
        <f>'Final Prices IND without CO2 '!AE22+Assumptions!$C$9*input!AE$305</f>
        <v>18.754934113594981</v>
      </c>
      <c r="AF326" s="11">
        <f>'Final Prices IND without CO2 '!AF22+Assumptions!$C$9*input!AF$305</f>
        <v>20.293060702995895</v>
      </c>
      <c r="AG326" s="11">
        <f>'Final Prices IND without CO2 '!AG22+Assumptions!$C$9*input!AG$305</f>
        <v>22.250291777513453</v>
      </c>
      <c r="AH326" s="11">
        <f>'Final Prices IND without CO2 '!AH22+Assumptions!$C$9*input!AH$305</f>
        <v>24.735083327904732</v>
      </c>
      <c r="AI326" s="11">
        <f>'Final Prices IND without CO2 '!AI22+Assumptions!$C$9*input!AI$305</f>
        <v>27.894360111165614</v>
      </c>
      <c r="AJ326" s="11">
        <f>'Final Prices IND without CO2 '!AJ22+Assumptions!$C$9*input!AJ$305</f>
        <v>31.91410459569952</v>
      </c>
      <c r="AK326" s="11">
        <f>'Final Prices IND without CO2 '!AK22+Assumptions!$C$9*input!AK$305</f>
        <v>37.038365131830467</v>
      </c>
      <c r="AL326" s="11">
        <f>'Final Prices IND without CO2 '!AL22+Assumptions!$C$9*input!AL$305</f>
        <v>43.562018671063299</v>
      </c>
      <c r="AM326" s="11">
        <f>'Final Prices IND without CO2 '!AM22+Assumptions!$C$9*input!AM$305</f>
        <v>51.875142516703221</v>
      </c>
      <c r="AN326" s="11">
        <f>'Final Prices IND without CO2 '!AN22+Assumptions!$C$9*input!AN$305</f>
        <v>62.470003600082592</v>
      </c>
      <c r="AO326" s="11">
        <f>'Final Prices IND without CO2 '!AO22+Assumptions!$C$9*input!AO$305</f>
        <v>62.555468357175464</v>
      </c>
      <c r="AP326" s="11">
        <f>'Final Prices IND without CO2 '!AP22+Assumptions!$C$9*input!AP$305</f>
        <v>62.643618094744653</v>
      </c>
      <c r="AQ326" s="11">
        <f>'Final Prices IND without CO2 '!AQ22+Assumptions!$C$9*input!AQ$305</f>
        <v>62.734231293275997</v>
      </c>
      <c r="AR326" s="11">
        <f>'Final Prices IND without CO2 '!AR22+Assumptions!$C$9*input!AR$305</f>
        <v>62.819291242591092</v>
      </c>
      <c r="AS326" s="11">
        <f>'Final Prices IND without CO2 '!AS22+Assumptions!$C$9*input!AS$305</f>
        <v>62.909850662516241</v>
      </c>
      <c r="AT326" s="11">
        <f>'Final Prices IND without CO2 '!AT22+Assumptions!$C$9*input!AT$305</f>
        <v>62.949478409000484</v>
      </c>
      <c r="AU326" s="11">
        <f>'Final Prices IND without CO2 '!AU22+Assumptions!$C$9*input!AU$305</f>
        <v>62.949829042825229</v>
      </c>
      <c r="AV326" s="11">
        <f>'Final Prices IND without CO2 '!AV22+Assumptions!$C$9*input!AV$305</f>
        <v>62.951637678721703</v>
      </c>
      <c r="AW326" s="11">
        <f>'Final Prices IND without CO2 '!AW22+Assumptions!$C$9*input!AW$305</f>
        <v>62.953431724261748</v>
      </c>
      <c r="AX326" s="11">
        <f>'Final Prices IND without CO2 '!AX22+Assumptions!$C$9*input!AX$305</f>
        <v>62.957749760071444</v>
      </c>
      <c r="AY326" s="11">
        <f>'Final Prices IND without CO2 '!AY22+Assumptions!$C$9*input!AY$305</f>
        <v>62.807654047268457</v>
      </c>
      <c r="AZ326" s="11">
        <f>'Final Prices IND without CO2 '!AZ22+Assumptions!$C$9*input!AZ$305</f>
        <v>62.68968210106798</v>
      </c>
      <c r="BA326" s="11">
        <f>'Final Prices IND without CO2 '!BA22+Assumptions!$C$9*input!BA$305</f>
        <v>62.520171052132099</v>
      </c>
      <c r="BB326" s="11">
        <f>'Final Prices IND without CO2 '!BB22+Assumptions!$C$9*input!BB$305</f>
        <v>62.294590846178693</v>
      </c>
      <c r="BC326" s="11">
        <f>'Final Prices IND without CO2 '!BC22+Assumptions!$C$9*input!BC$305</f>
        <v>62.019220676936669</v>
      </c>
      <c r="BD326" s="11">
        <f>'Final Prices IND without CO2 '!BD22+Assumptions!$C$9*input!BD$305</f>
        <v>61.724031975481182</v>
      </c>
      <c r="BE326" s="11">
        <f>'Final Prices IND without CO2 '!BE22+Assumptions!$C$9*input!BE$305</f>
        <v>61.369345057973888</v>
      </c>
      <c r="BF326" s="11">
        <f>'Final Prices IND without CO2 '!BF22+Assumptions!$C$9*input!BF$305</f>
        <v>60.973406925684053</v>
      </c>
      <c r="BG326" s="11">
        <f>'Final Prices IND without CO2 '!BG22+Assumptions!$C$9*input!BG$305</f>
        <v>60.538105696013545</v>
      </c>
      <c r="BH326" s="11">
        <f>'Final Prices IND without CO2 '!BH22+Assumptions!$C$9*input!BH$305</f>
        <v>60.060697643456464</v>
      </c>
    </row>
    <row r="327" spans="1:60" x14ac:dyDescent="0.3">
      <c r="A327" s="9" t="s">
        <v>148</v>
      </c>
      <c r="B327" s="36" t="s">
        <v>156</v>
      </c>
      <c r="C327" s="9" t="s">
        <v>49</v>
      </c>
      <c r="D327" s="36" t="s">
        <v>81</v>
      </c>
      <c r="E327" s="36" t="s">
        <v>79</v>
      </c>
      <c r="F327" s="36" t="s">
        <v>90</v>
      </c>
      <c r="G327" s="36" t="s">
        <v>90</v>
      </c>
      <c r="H327" s="36" t="s">
        <v>80</v>
      </c>
      <c r="I327" s="9" t="s">
        <v>145</v>
      </c>
      <c r="J327" s="11">
        <f>'Final Prices IND without CO2 '!J23+Assumptions!$C$9*input!J$305</f>
        <v>13.294332943522781</v>
      </c>
      <c r="K327" s="11">
        <f>'Final Prices IND without CO2 '!K23+Assumptions!$C$9*input!K$305</f>
        <v>17.17133782374135</v>
      </c>
      <c r="L327" s="11">
        <f>'Final Prices IND without CO2 '!L23+Assumptions!$C$9*input!L$305</f>
        <v>12.23912334290614</v>
      </c>
      <c r="M327" s="11">
        <f>'Final Prices IND without CO2 '!M23+Assumptions!$C$9*input!M$305</f>
        <v>16.172038817774226</v>
      </c>
      <c r="N327" s="11">
        <f>'Final Prices IND without CO2 '!N23+Assumptions!$C$9*input!N$305</f>
        <v>16.311683976662373</v>
      </c>
      <c r="O327" s="11">
        <f>'Final Prices IND without CO2 '!O23+Assumptions!$C$9*input!O$305</f>
        <v>17.758512884932117</v>
      </c>
      <c r="P327" s="11">
        <f>'Final Prices IND without CO2 '!P23+Assumptions!$C$9*input!P$305</f>
        <v>22.293262893665471</v>
      </c>
      <c r="Q327" s="11">
        <f>'Final Prices IND without CO2 '!Q23+Assumptions!$C$9*input!Q$305</f>
        <v>19.172251803780238</v>
      </c>
      <c r="R327" s="11">
        <f>'Final Prices IND without CO2 '!R23+Assumptions!$C$9*input!R$305</f>
        <v>33.656799477418794</v>
      </c>
      <c r="S327" s="11">
        <f>'Final Prices IND without CO2 '!S23+Assumptions!$C$9*input!S$305</f>
        <v>25.343692701095321</v>
      </c>
      <c r="T327" s="11">
        <f>'Final Prices IND without CO2 '!T23+Assumptions!$C$9*input!T$305</f>
        <v>25.964777875794603</v>
      </c>
      <c r="U327" s="11">
        <f>'Final Prices IND without CO2 '!U23+Assumptions!$C$9*input!U$305</f>
        <v>27.522139410758605</v>
      </c>
      <c r="V327" s="11">
        <f>'Final Prices IND without CO2 '!V23+Assumptions!$C$9*input!V$305</f>
        <v>21.179883532260771</v>
      </c>
      <c r="W327" s="11">
        <f>'Final Prices IND without CO2 '!W23+Assumptions!$C$9*input!W$305</f>
        <v>16.49620752636261</v>
      </c>
      <c r="X327" s="11">
        <f>'Final Prices IND without CO2 '!X23+Assumptions!$C$9*input!X$305</f>
        <v>15.483114537135188</v>
      </c>
      <c r="Y327" s="11">
        <f>'Final Prices IND without CO2 '!Y23+Assumptions!$C$9*input!Y$305</f>
        <v>15.205203386089076</v>
      </c>
      <c r="Z327" s="11">
        <f>'Final Prices IND without CO2 '!Z23+Assumptions!$C$9*input!Z$305</f>
        <v>13.673094352072937</v>
      </c>
      <c r="AA327" s="11">
        <f>'Final Prices IND without CO2 '!AA23+Assumptions!$C$9*input!AA$305</f>
        <v>14.573086335502131</v>
      </c>
      <c r="AB327" s="11">
        <f>'Final Prices IND without CO2 '!AB23+Assumptions!$C$9*input!AB$305</f>
        <v>15.315994010042523</v>
      </c>
      <c r="AC327" s="11">
        <f>'Final Prices IND without CO2 '!AC23+Assumptions!$C$9*input!AC$305</f>
        <v>15.310579304911755</v>
      </c>
      <c r="AD327" s="11">
        <f>'Final Prices IND without CO2 '!AD23+Assumptions!$C$9*input!AD$305</f>
        <v>15.039595730787997</v>
      </c>
      <c r="AE327" s="11">
        <f>'Final Prices IND without CO2 '!AE23+Assumptions!$C$9*input!AE$305</f>
        <v>15.817403136650231</v>
      </c>
      <c r="AF327" s="11">
        <f>'Final Prices IND without CO2 '!AF23+Assumptions!$C$9*input!AF$305</f>
        <v>17.343749589538735</v>
      </c>
      <c r="AG327" s="11">
        <f>'Final Prices IND without CO2 '!AG23+Assumptions!$C$9*input!AG$305</f>
        <v>19.287443297029085</v>
      </c>
      <c r="AH327" s="11">
        <f>'Final Prices IND without CO2 '!AH23+Assumptions!$C$9*input!AH$305</f>
        <v>21.758122616963199</v>
      </c>
      <c r="AI327" s="11">
        <f>'Final Prices IND without CO2 '!AI23+Assumptions!$C$9*input!AI$305</f>
        <v>24.902372732769336</v>
      </c>
      <c r="AJ327" s="11">
        <f>'Final Prices IND without CO2 '!AJ23+Assumptions!$C$9*input!AJ$305</f>
        <v>28.906100299319256</v>
      </c>
      <c r="AK327" s="11">
        <f>'Final Prices IND without CO2 '!AK23+Assumptions!$C$9*input!AK$305</f>
        <v>34.011818231057305</v>
      </c>
      <c r="AL327" s="11">
        <f>'Final Prices IND without CO2 '!AL23+Assumptions!$C$9*input!AL$305</f>
        <v>40.516117893067261</v>
      </c>
      <c r="AM327" s="11">
        <f>'Final Prices IND without CO2 '!AM23+Assumptions!$C$9*input!AM$305</f>
        <v>48.808297025363359</v>
      </c>
      <c r="AN327" s="11">
        <f>'Final Prices IND without CO2 '!AN23+Assumptions!$C$9*input!AN$305</f>
        <v>59.380907424199805</v>
      </c>
      <c r="AO327" s="11">
        <f>'Final Prices IND without CO2 '!AO23+Assumptions!$C$9*input!AO$305</f>
        <v>59.444341138583987</v>
      </c>
      <c r="AP327" s="11">
        <f>'Final Prices IND without CO2 '!AP23+Assumptions!$C$9*input!AP$305</f>
        <v>59.509293746385453</v>
      </c>
      <c r="AQ327" s="11">
        <f>'Final Prices IND without CO2 '!AQ23+Assumptions!$C$9*input!AQ$305</f>
        <v>59.576194162833986</v>
      </c>
      <c r="AR327" s="11">
        <f>'Final Prices IND without CO2 '!AR23+Assumptions!$C$9*input!AR$305</f>
        <v>59.638161613620412</v>
      </c>
      <c r="AS327" s="11">
        <f>'Final Prices IND without CO2 '!AS23+Assumptions!$C$9*input!AS$305</f>
        <v>59.705124449671857</v>
      </c>
      <c r="AT327" s="11">
        <f>'Final Prices IND without CO2 '!AT23+Assumptions!$C$9*input!AT$305</f>
        <v>59.731802739863284</v>
      </c>
      <c r="AU327" s="11">
        <f>'Final Prices IND without CO2 '!AU23+Assumptions!$C$9*input!AU$305</f>
        <v>59.728089898787424</v>
      </c>
      <c r="AV327" s="11">
        <f>'Final Prices IND without CO2 '!AV23+Assumptions!$C$9*input!AV$305</f>
        <v>59.725447753381857</v>
      </c>
      <c r="AW327" s="11">
        <f>'Final Prices IND without CO2 '!AW23+Assumptions!$C$9*input!AW$305</f>
        <v>59.722848792547872</v>
      </c>
      <c r="AX327" s="11">
        <f>'Final Prices IND without CO2 '!AX23+Assumptions!$C$9*input!AX$305</f>
        <v>59.722366699867194</v>
      </c>
      <c r="AY327" s="11">
        <f>'Final Prices IND without CO2 '!AY23+Assumptions!$C$9*input!AY$305</f>
        <v>59.576586258993814</v>
      </c>
      <c r="AZ327" s="11">
        <f>'Final Prices IND without CO2 '!AZ23+Assumptions!$C$9*input!AZ$305</f>
        <v>59.460876038504985</v>
      </c>
      <c r="BA327" s="11">
        <f>'Final Prices IND without CO2 '!BA23+Assumptions!$C$9*input!BA$305</f>
        <v>59.296585028081623</v>
      </c>
      <c r="BB327" s="11">
        <f>'Final Prices IND without CO2 '!BB23+Assumptions!$C$9*input!BB$305</f>
        <v>59.079384127369309</v>
      </c>
      <c r="BC327" s="11">
        <f>'Final Prices IND without CO2 '!BC23+Assumptions!$C$9*input!BC$305</f>
        <v>58.815234311133025</v>
      </c>
      <c r="BD327" s="11">
        <f>'Final Prices IND without CO2 '!BD23+Assumptions!$C$9*input!BD$305</f>
        <v>58.532305395931125</v>
      </c>
      <c r="BE327" s="11">
        <f>'Final Prices IND without CO2 '!BE23+Assumptions!$C$9*input!BE$305</f>
        <v>58.193258678561733</v>
      </c>
      <c r="BF327" s="11">
        <f>'Final Prices IND without CO2 '!BF23+Assumptions!$C$9*input!BF$305</f>
        <v>57.815258695711108</v>
      </c>
      <c r="BG327" s="11">
        <f>'Final Prices IND without CO2 '!BG23+Assumptions!$C$9*input!BG$305</f>
        <v>57.400090029427332</v>
      </c>
      <c r="BH327" s="11">
        <f>'Final Prices IND without CO2 '!BH23+Assumptions!$C$9*input!BH$305</f>
        <v>56.945154955996372</v>
      </c>
    </row>
    <row r="328" spans="1:60" x14ac:dyDescent="0.3">
      <c r="A328" s="9" t="s">
        <v>148</v>
      </c>
      <c r="B328" s="36" t="s">
        <v>156</v>
      </c>
      <c r="C328" s="9" t="s">
        <v>97</v>
      </c>
      <c r="D328" s="36" t="s">
        <v>81</v>
      </c>
      <c r="E328" s="36" t="s">
        <v>79</v>
      </c>
      <c r="F328" s="36" t="s">
        <v>90</v>
      </c>
      <c r="G328" s="36" t="s">
        <v>90</v>
      </c>
      <c r="H328" s="36" t="s">
        <v>80</v>
      </c>
      <c r="I328" s="9" t="s">
        <v>145</v>
      </c>
      <c r="J328" s="11">
        <f>'Final Prices IND without CO2 '!J24+Assumptions!$C$9*input!J$305</f>
        <v>13.552069642147899</v>
      </c>
      <c r="K328" s="11">
        <f>'Final Prices IND without CO2 '!K24+Assumptions!$C$9*input!K$305</f>
        <v>16.181829733523184</v>
      </c>
      <c r="L328" s="11">
        <f>'Final Prices IND without CO2 '!L24+Assumptions!$C$9*input!L$305</f>
        <v>11.16487794237662</v>
      </c>
      <c r="M328" s="11">
        <f>'Final Prices IND without CO2 '!M24+Assumptions!$C$9*input!M$305</f>
        <v>14.170636832817467</v>
      </c>
      <c r="N328" s="11">
        <f>'Final Prices IND without CO2 '!N24+Assumptions!$C$9*input!N$305</f>
        <v>16.892540530542544</v>
      </c>
      <c r="O328" s="11">
        <f>'Final Prices IND without CO2 '!O24+Assumptions!$C$9*input!O$305</f>
        <v>18.218578777317987</v>
      </c>
      <c r="P328" s="11">
        <f>'Final Prices IND without CO2 '!P24+Assumptions!$C$9*input!P$305</f>
        <v>22.724762441022495</v>
      </c>
      <c r="Q328" s="11">
        <f>'Final Prices IND without CO2 '!Q24+Assumptions!$C$9*input!Q$305</f>
        <v>19.464783586446206</v>
      </c>
      <c r="R328" s="11">
        <f>'Final Prices IND without CO2 '!R24+Assumptions!$C$9*input!R$305</f>
        <v>35.627115870967472</v>
      </c>
      <c r="S328" s="11">
        <f>'Final Prices IND without CO2 '!S24+Assumptions!$C$9*input!S$305</f>
        <v>26.319802783350472</v>
      </c>
      <c r="T328" s="11">
        <f>'Final Prices IND without CO2 '!T24+Assumptions!$C$9*input!T$305</f>
        <v>25.278804849162292</v>
      </c>
      <c r="U328" s="11">
        <f>'Final Prices IND without CO2 '!U24+Assumptions!$C$9*input!U$305</f>
        <v>26.770155732133141</v>
      </c>
      <c r="V328" s="11">
        <f>'Final Prices IND without CO2 '!V24+Assumptions!$C$9*input!V$305</f>
        <v>20.571548577437273</v>
      </c>
      <c r="W328" s="11">
        <f>'Final Prices IND without CO2 '!W24+Assumptions!$C$9*input!W$305</f>
        <v>16.008053436426113</v>
      </c>
      <c r="X328" s="11">
        <f>'Final Prices IND without CO2 '!X24+Assumptions!$C$9*input!X$305</f>
        <v>15.044997185511894</v>
      </c>
      <c r="Y328" s="11">
        <f>'Final Prices IND without CO2 '!Y24+Assumptions!$C$9*input!Y$305</f>
        <v>14.79544405072723</v>
      </c>
      <c r="Z328" s="11">
        <f>'Final Prices IND without CO2 '!Z24+Assumptions!$C$9*input!Z$305</f>
        <v>13.285372804292486</v>
      </c>
      <c r="AA328" s="11">
        <f>'Final Prices IND without CO2 '!AA24+Assumptions!$C$9*input!AA$305</f>
        <v>14.163127769423211</v>
      </c>
      <c r="AB328" s="11">
        <f>'Final Prices IND without CO2 '!AB24+Assumptions!$C$9*input!AB$305</f>
        <v>14.900008671016979</v>
      </c>
      <c r="AC328" s="11">
        <f>'Final Prices IND without CO2 '!AC24+Assumptions!$C$9*input!AC$305</f>
        <v>14.918045961025928</v>
      </c>
      <c r="AD328" s="11">
        <f>'Final Prices IND without CO2 '!AD24+Assumptions!$C$9*input!AD$305</f>
        <v>14.685630381701877</v>
      </c>
      <c r="AE328" s="11">
        <f>'Final Prices IND without CO2 '!AE24+Assumptions!$C$9*input!AE$305</f>
        <v>15.475996247002247</v>
      </c>
      <c r="AF328" s="11">
        <f>'Final Prices IND without CO2 '!AF24+Assumptions!$C$9*input!AF$305</f>
        <v>17.000973584195329</v>
      </c>
      <c r="AG328" s="11">
        <f>'Final Prices IND without CO2 '!AG24+Assumptions!$C$9*input!AG$305</f>
        <v>18.943093946448791</v>
      </c>
      <c r="AH328" s="11">
        <f>'Final Prices IND without CO2 '!AH24+Assumptions!$C$9*input!AH$305</f>
        <v>21.41213310914058</v>
      </c>
      <c r="AI328" s="11">
        <f>'Final Prices IND without CO2 '!AI24+Assumptions!$C$9*input!AI$305</f>
        <v>24.55463678964518</v>
      </c>
      <c r="AJ328" s="11">
        <f>'Final Prices IND without CO2 '!AJ24+Assumptions!$C$9*input!AJ$305</f>
        <v>28.556502831604014</v>
      </c>
      <c r="AK328" s="11">
        <f>'Final Prices IND without CO2 '!AK24+Assumptions!$C$9*input!AK$305</f>
        <v>33.660065697423974</v>
      </c>
      <c r="AL328" s="11">
        <f>'Final Prices IND without CO2 '!AL24+Assumptions!$C$9*input!AL$305</f>
        <v>40.162116005443409</v>
      </c>
      <c r="AM328" s="11">
        <f>'Final Prices IND without CO2 '!AM24+Assumptions!$C$9*input!AM$305</f>
        <v>48.451860892962713</v>
      </c>
      <c r="AN328" s="11">
        <f>'Final Prices IND without CO2 '!AN24+Assumptions!$C$9*input!AN$305</f>
        <v>59.02188526391997</v>
      </c>
      <c r="AO328" s="11">
        <f>'Final Prices IND without CO2 '!AO24+Assumptions!$C$9*input!AO$305</f>
        <v>59.082758477725299</v>
      </c>
      <c r="AP328" s="11">
        <f>'Final Prices IND without CO2 '!AP24+Assumptions!$C$9*input!AP$305</f>
        <v>59.145015059515501</v>
      </c>
      <c r="AQ328" s="11">
        <f>'Final Prices IND without CO2 '!AQ24+Assumptions!$C$9*input!AQ$305</f>
        <v>59.209159519604981</v>
      </c>
      <c r="AR328" s="11">
        <f>'Final Prices IND without CO2 '!AR24+Assumptions!$C$9*input!AR$305</f>
        <v>59.268443104873484</v>
      </c>
      <c r="AS328" s="11">
        <f>'Final Prices IND without CO2 '!AS24+Assumptions!$C$9*input!AS$305</f>
        <v>59.332663489400211</v>
      </c>
      <c r="AT328" s="11">
        <f>'Final Prices IND without CO2 '!AT24+Assumptions!$C$9*input!AT$305</f>
        <v>59.357836762749173</v>
      </c>
      <c r="AU328" s="11">
        <f>'Final Prices IND without CO2 '!AU24+Assumptions!$C$9*input!AU$305</f>
        <v>59.353651654882633</v>
      </c>
      <c r="AV328" s="11">
        <f>'Final Prices IND without CO2 '!AV24+Assumptions!$C$9*input!AV$305</f>
        <v>59.350492229008282</v>
      </c>
      <c r="AW328" s="11">
        <f>'Final Prices IND without CO2 '!AW24+Assumptions!$C$9*input!AW$305</f>
        <v>59.34738270244609</v>
      </c>
      <c r="AX328" s="11">
        <f>'Final Prices IND without CO2 '!AX24+Assumptions!$C$9*input!AX$305</f>
        <v>59.34634272732923</v>
      </c>
      <c r="AY328" s="11">
        <f>'Final Prices IND without CO2 '!AY24+Assumptions!$C$9*input!AY$305</f>
        <v>59.201063817700629</v>
      </c>
      <c r="AZ328" s="11">
        <f>'Final Prices IND without CO2 '!AZ24+Assumptions!$C$9*input!AZ$305</f>
        <v>59.085616460394021</v>
      </c>
      <c r="BA328" s="11">
        <f>'Final Prices IND without CO2 '!BA24+Assumptions!$C$9*input!BA$305</f>
        <v>58.921932135355895</v>
      </c>
      <c r="BB328" s="11">
        <f>'Final Prices IND without CO2 '!BB24+Assumptions!$C$9*input!BB$305</f>
        <v>58.705705097578893</v>
      </c>
      <c r="BC328" s="11">
        <f>'Final Prices IND without CO2 '!BC24+Assumptions!$C$9*input!BC$305</f>
        <v>58.442859337657417</v>
      </c>
      <c r="BD328" s="11">
        <f>'Final Prices IND without CO2 '!BD24+Assumptions!$C$9*input!BD$305</f>
        <v>58.161355284193299</v>
      </c>
      <c r="BE328" s="11">
        <f>'Final Prices IND without CO2 '!BE24+Assumptions!$C$9*input!BE$305</f>
        <v>57.824126308364157</v>
      </c>
      <c r="BF328" s="11">
        <f>'Final Prices IND without CO2 '!BF24+Assumptions!$C$9*input!BF$305</f>
        <v>57.448211140228388</v>
      </c>
      <c r="BG328" s="11">
        <f>'Final Prices IND without CO2 '!BG24+Assumptions!$C$9*input!BG$305</f>
        <v>57.035382328707144</v>
      </c>
      <c r="BH328" s="11">
        <f>'Final Prices IND without CO2 '!BH24+Assumptions!$C$9*input!BH$305</f>
        <v>56.583059118764538</v>
      </c>
    </row>
    <row r="329" spans="1:60" x14ac:dyDescent="0.3">
      <c r="A329" s="9" t="s">
        <v>148</v>
      </c>
      <c r="B329" s="36" t="s">
        <v>156</v>
      </c>
      <c r="C329" s="9" t="s">
        <v>5</v>
      </c>
      <c r="D329" s="36" t="s">
        <v>78</v>
      </c>
      <c r="E329" s="36" t="s">
        <v>79</v>
      </c>
      <c r="F329" s="36" t="s">
        <v>90</v>
      </c>
      <c r="G329" s="36" t="s">
        <v>90</v>
      </c>
      <c r="H329" s="36" t="s">
        <v>80</v>
      </c>
      <c r="I329" s="9" t="s">
        <v>145</v>
      </c>
      <c r="J329" s="11">
        <f>'Final Prices IND without CO2 '!J25</f>
        <v>56.614178615567198</v>
      </c>
      <c r="K329" s="11">
        <f>'Final Prices IND without CO2 '!K25</f>
        <v>96.08580468356763</v>
      </c>
      <c r="L329" s="11">
        <f>'Final Prices IND without CO2 '!L25</f>
        <v>94.965320319435818</v>
      </c>
      <c r="M329" s="11">
        <f>'Final Prices IND without CO2 '!M25</f>
        <v>91.564393878445927</v>
      </c>
      <c r="N329" s="11">
        <f>'Final Prices IND without CO2 '!N25</f>
        <v>95.310132309309637</v>
      </c>
      <c r="O329" s="11">
        <f>'Final Prices IND without CO2 '!O25</f>
        <v>100.94559805926909</v>
      </c>
      <c r="P329" s="11">
        <f>'Final Prices IND without CO2 '!P25</f>
        <v>103.11326739805533</v>
      </c>
      <c r="Q329" s="11">
        <f>'Final Prices IND without CO2 '!Q25</f>
        <v>111.85628006998608</v>
      </c>
      <c r="R329" s="11">
        <f>'Final Prices IND without CO2 '!R25</f>
        <v>123.12806957777781</v>
      </c>
      <c r="S329" s="11">
        <f>'Final Prices IND without CO2 '!S25</f>
        <v>134.55210295189593</v>
      </c>
      <c r="T329" s="11">
        <f>'Final Prices IND without CO2 '!T25</f>
        <v>127.02918623025832</v>
      </c>
      <c r="U329" s="11">
        <f>'Final Prices IND without CO2 '!U25</f>
        <v>122.95596020264156</v>
      </c>
      <c r="V329" s="11">
        <f>'Final Prices IND without CO2 '!V25</f>
        <v>118.05762827759926</v>
      </c>
      <c r="W329" s="11">
        <f>'Final Prices IND without CO2 '!W25</f>
        <v>115.95132401208242</v>
      </c>
      <c r="X329" s="11">
        <f>'Final Prices IND without CO2 '!X25</f>
        <v>110.11282558283669</v>
      </c>
      <c r="Y329" s="11">
        <f>'Final Prices IND without CO2 '!Y25</f>
        <v>106.18203761728584</v>
      </c>
      <c r="Z329" s="11">
        <f>'Final Prices IND without CO2 '!Z25</f>
        <v>102.45220735279828</v>
      </c>
      <c r="AA329" s="11">
        <f>'Final Prices IND without CO2 '!AA25</f>
        <v>95.714796838702114</v>
      </c>
      <c r="AB329" s="11">
        <f>'Final Prices IND without CO2 '!AB25</f>
        <v>119.65482236078761</v>
      </c>
      <c r="AC329" s="11">
        <f>'Final Prices IND without CO2 '!AC25</f>
        <v>111.20974971556919</v>
      </c>
      <c r="AD329" s="11">
        <f>'Final Prices IND without CO2 '!AD25</f>
        <v>102.45271454681358</v>
      </c>
      <c r="AE329" s="11">
        <f>'Final Prices IND without CO2 '!AE25</f>
        <v>95.648100227194391</v>
      </c>
      <c r="AF329" s="11">
        <f>'Final Prices IND without CO2 '!AF25</f>
        <v>109.31147015943984</v>
      </c>
      <c r="AG329" s="11">
        <f>'Final Prices IND without CO2 '!AG25</f>
        <v>123.84180030692441</v>
      </c>
      <c r="AH329" s="11">
        <f>'Final Prices IND without CO2 '!AH25</f>
        <v>135.31272296637792</v>
      </c>
      <c r="AI329" s="11">
        <f>'Final Prices IND without CO2 '!AI25</f>
        <v>146.91580444207051</v>
      </c>
      <c r="AJ329" s="11">
        <f>'Final Prices IND without CO2 '!AJ25</f>
        <v>156.9279220479213</v>
      </c>
      <c r="AK329" s="11">
        <f>'Final Prices IND without CO2 '!AK25</f>
        <v>165.29487717583197</v>
      </c>
      <c r="AL329" s="11">
        <f>'Final Prices IND without CO2 '!AL25</f>
        <v>172.3867469167493</v>
      </c>
      <c r="AM329" s="11">
        <f>'Final Prices IND without CO2 '!AM25</f>
        <v>179.85330212684548</v>
      </c>
      <c r="AN329" s="11">
        <f>'Final Prices IND without CO2 '!AN25</f>
        <v>183.39384624724488</v>
      </c>
      <c r="AO329" s="11">
        <f>'Final Prices IND without CO2 '!AO25</f>
        <v>183.10089689997736</v>
      </c>
      <c r="AP329" s="11">
        <f>'Final Prices IND without CO2 '!AP25</f>
        <v>183.26634371316746</v>
      </c>
      <c r="AQ329" s="11">
        <f>'Final Prices IND without CO2 '!AQ25</f>
        <v>183.15621773304002</v>
      </c>
      <c r="AR329" s="11">
        <f>'Final Prices IND without CO2 '!AR25</f>
        <v>185.63764298775456</v>
      </c>
      <c r="AS329" s="11">
        <f>'Final Prices IND without CO2 '!AS25</f>
        <v>187.83685120084294</v>
      </c>
      <c r="AT329" s="11">
        <f>'Final Prices IND without CO2 '!AT25</f>
        <v>187.70110328463556</v>
      </c>
      <c r="AU329" s="11">
        <f>'Final Prices IND without CO2 '!AU25</f>
        <v>192.3400047990898</v>
      </c>
      <c r="AV329" s="11">
        <f>'Final Prices IND without CO2 '!AV25</f>
        <v>190.19616677620434</v>
      </c>
      <c r="AW329" s="11">
        <f>'Final Prices IND without CO2 '!AW25</f>
        <v>189.09826513381438</v>
      </c>
      <c r="AX329" s="11">
        <f>'Final Prices IND without CO2 '!AX25</f>
        <v>192.27276964748765</v>
      </c>
      <c r="AY329" s="11">
        <f>'Final Prices IND without CO2 '!AY25</f>
        <v>192.09213984637495</v>
      </c>
      <c r="AZ329" s="11">
        <f>'Final Prices IND without CO2 '!AZ25</f>
        <v>191.67413113035028</v>
      </c>
      <c r="BA329" s="11">
        <f>'Final Prices IND without CO2 '!BA25</f>
        <v>192.85163553310213</v>
      </c>
      <c r="BB329" s="11">
        <f>'Final Prices IND without CO2 '!BB25</f>
        <v>193.67021894265736</v>
      </c>
      <c r="BC329" s="11">
        <f>'Final Prices IND without CO2 '!BC25</f>
        <v>193.57849730311455</v>
      </c>
      <c r="BD329" s="11">
        <f>'Final Prices IND without CO2 '!BD25</f>
        <v>194.26396536885568</v>
      </c>
      <c r="BE329" s="11">
        <f>'Final Prices IND without CO2 '!BE25</f>
        <v>194.97964872972284</v>
      </c>
      <c r="BF329" s="11">
        <f>'Final Prices IND without CO2 '!BF25</f>
        <v>195.32372502132239</v>
      </c>
      <c r="BG329" s="11">
        <f>'Final Prices IND without CO2 '!BG25</f>
        <v>195.77566014831598</v>
      </c>
      <c r="BH329" s="11">
        <f>'Final Prices IND without CO2 '!BH25</f>
        <v>196.42052491712707</v>
      </c>
    </row>
    <row r="330" spans="1:60" x14ac:dyDescent="0.3">
      <c r="A330" s="9" t="s">
        <v>148</v>
      </c>
      <c r="B330" s="36" t="s">
        <v>156</v>
      </c>
      <c r="C330" s="9" t="s">
        <v>9</v>
      </c>
      <c r="D330" s="36" t="s">
        <v>78</v>
      </c>
      <c r="E330" s="36" t="s">
        <v>79</v>
      </c>
      <c r="F330" s="36" t="s">
        <v>90</v>
      </c>
      <c r="G330" s="36" t="s">
        <v>90</v>
      </c>
      <c r="H330" s="36" t="s">
        <v>80</v>
      </c>
      <c r="I330" s="9" t="s">
        <v>145</v>
      </c>
      <c r="J330" s="11">
        <f>'Final Prices IND without CO2 '!J26</f>
        <v>70.356120258033968</v>
      </c>
      <c r="K330" s="11">
        <f>'Final Prices IND without CO2 '!K26</f>
        <v>99.973729039684187</v>
      </c>
      <c r="L330" s="11">
        <f>'Final Prices IND without CO2 '!L26</f>
        <v>98.807906464936337</v>
      </c>
      <c r="M330" s="11">
        <f>'Final Prices IND without CO2 '!M26</f>
        <v>95.269368180169621</v>
      </c>
      <c r="N330" s="11">
        <f>'Final Prices IND without CO2 '!N26</f>
        <v>96.564925047356624</v>
      </c>
      <c r="O330" s="11">
        <f>'Final Prices IND without CO2 '!O26</f>
        <v>94.370394809042565</v>
      </c>
      <c r="P330" s="11">
        <f>'Final Prices IND without CO2 '!P26</f>
        <v>111.23132639684533</v>
      </c>
      <c r="Q330" s="11">
        <f>'Final Prices IND without CO2 '!Q26</f>
        <v>109.03764541122169</v>
      </c>
      <c r="R330" s="11">
        <f>'Final Prices IND without CO2 '!R26</f>
        <v>124.87546389699617</v>
      </c>
      <c r="S330" s="11">
        <f>'Final Prices IND without CO2 '!S26</f>
        <v>124.34966266425718</v>
      </c>
      <c r="T330" s="11">
        <f>'Final Prices IND without CO2 '!T26</f>
        <v>118.16915179069753</v>
      </c>
      <c r="U330" s="11">
        <f>'Final Prices IND without CO2 '!U26</f>
        <v>122.88670671005187</v>
      </c>
      <c r="V330" s="11">
        <f>'Final Prices IND without CO2 '!V26</f>
        <v>120.59553676867777</v>
      </c>
      <c r="W330" s="11">
        <f>'Final Prices IND without CO2 '!W26</f>
        <v>117.18375601434258</v>
      </c>
      <c r="X330" s="11">
        <f>'Final Prices IND without CO2 '!X26</f>
        <v>116.72526462370594</v>
      </c>
      <c r="Y330" s="11">
        <f>'Final Prices IND without CO2 '!Y26</f>
        <v>114.7336094713954</v>
      </c>
      <c r="Z330" s="11">
        <f>'Final Prices IND without CO2 '!Z26</f>
        <v>117.99975652209766</v>
      </c>
      <c r="AA330" s="11">
        <f>'Final Prices IND without CO2 '!AA26</f>
        <v>121.19914530718725</v>
      </c>
      <c r="AB330" s="11">
        <f>'Final Prices IND without CO2 '!AB26</f>
        <v>140.86581830275705</v>
      </c>
      <c r="AC330" s="11">
        <f>'Final Prices IND without CO2 '!AC26</f>
        <v>126.37560896405665</v>
      </c>
      <c r="AD330" s="11">
        <f>'Final Prices IND without CO2 '!AD26</f>
        <v>111.94622582433179</v>
      </c>
      <c r="AE330" s="11">
        <f>'Final Prices IND without CO2 '!AE26</f>
        <v>108.26570907469814</v>
      </c>
      <c r="AF330" s="11">
        <f>'Final Prices IND without CO2 '!AF26</f>
        <v>121.03423160918523</v>
      </c>
      <c r="AG330" s="11">
        <f>'Final Prices IND without CO2 '!AG26</f>
        <v>137.91136563089498</v>
      </c>
      <c r="AH330" s="11">
        <f>'Final Prices IND without CO2 '!AH26</f>
        <v>153.09621625576673</v>
      </c>
      <c r="AI330" s="11">
        <f>'Final Prices IND without CO2 '!AI26</f>
        <v>166.24998138157704</v>
      </c>
      <c r="AJ330" s="11">
        <f>'Final Prices IND without CO2 '!AJ26</f>
        <v>180.11093480598365</v>
      </c>
      <c r="AK330" s="11">
        <f>'Final Prices IND without CO2 '!AK26</f>
        <v>191.80974333670684</v>
      </c>
      <c r="AL330" s="11">
        <f>'Final Prices IND without CO2 '!AL26</f>
        <v>200.84079045831578</v>
      </c>
      <c r="AM330" s="11">
        <f>'Final Prices IND without CO2 '!AM26</f>
        <v>211.73046184247147</v>
      </c>
      <c r="AN330" s="11">
        <f>'Final Prices IND without CO2 '!AN26</f>
        <v>209.82695944651286</v>
      </c>
      <c r="AO330" s="11">
        <f>'Final Prices IND without CO2 '!AO26</f>
        <v>210.24838846553033</v>
      </c>
      <c r="AP330" s="11">
        <f>'Final Prices IND without CO2 '!AP26</f>
        <v>211.02897166566103</v>
      </c>
      <c r="AQ330" s="11">
        <f>'Final Prices IND without CO2 '!AQ26</f>
        <v>211.43726562736759</v>
      </c>
      <c r="AR330" s="11">
        <f>'Final Prices IND without CO2 '!AR26</f>
        <v>213.10574945342668</v>
      </c>
      <c r="AS330" s="11">
        <f>'Final Prices IND without CO2 '!AS26</f>
        <v>217.03665503702589</v>
      </c>
      <c r="AT330" s="11">
        <f>'Final Prices IND without CO2 '!AT26</f>
        <v>219.93553659159832</v>
      </c>
      <c r="AU330" s="11">
        <f>'Final Prices IND without CO2 '!AU26</f>
        <v>225.69834281845735</v>
      </c>
      <c r="AV330" s="11">
        <f>'Final Prices IND without CO2 '!AV26</f>
        <v>221.60826095564175</v>
      </c>
      <c r="AW330" s="11">
        <f>'Final Prices IND without CO2 '!AW26</f>
        <v>221.71992992678756</v>
      </c>
      <c r="AX330" s="11">
        <f>'Final Prices IND without CO2 '!AX26</f>
        <v>229.47218629792906</v>
      </c>
      <c r="AY330" s="11">
        <f>'Final Prices IND without CO2 '!AY26</f>
        <v>228.2153172743806</v>
      </c>
      <c r="AZ330" s="11">
        <f>'Final Prices IND without CO2 '!AZ26</f>
        <v>229.2121697308794</v>
      </c>
      <c r="BA330" s="11">
        <f>'Final Prices IND without CO2 '!BA26</f>
        <v>232.55653430654365</v>
      </c>
      <c r="BB330" s="11">
        <f>'Final Prices IND without CO2 '!BB26</f>
        <v>234.6591851650428</v>
      </c>
      <c r="BC330" s="11">
        <f>'Final Prices IND without CO2 '!BC26</f>
        <v>235.23764298487231</v>
      </c>
      <c r="BD330" s="11">
        <f>'Final Prices IND without CO2 '!BD26</f>
        <v>237.82366994888798</v>
      </c>
      <c r="BE330" s="11">
        <f>'Final Prices IND without CO2 '!BE26</f>
        <v>239.86907316154884</v>
      </c>
      <c r="BF330" s="11">
        <f>'Final Prices IND without CO2 '!BF26</f>
        <v>241.36608986153578</v>
      </c>
      <c r="BG330" s="11">
        <f>'Final Prices IND without CO2 '!BG26</f>
        <v>243.20470409527661</v>
      </c>
      <c r="BH330" s="11">
        <f>'Final Prices IND without CO2 '!BH26</f>
        <v>245.34319865046155</v>
      </c>
    </row>
    <row r="331" spans="1:60" x14ac:dyDescent="0.3">
      <c r="A331" s="9" t="s">
        <v>148</v>
      </c>
      <c r="B331" s="36" t="s">
        <v>156</v>
      </c>
      <c r="C331" s="9" t="s">
        <v>11</v>
      </c>
      <c r="D331" s="36" t="s">
        <v>78</v>
      </c>
      <c r="E331" s="36" t="s">
        <v>79</v>
      </c>
      <c r="F331" s="36" t="s">
        <v>90</v>
      </c>
      <c r="G331" s="36" t="s">
        <v>90</v>
      </c>
      <c r="H331" s="36" t="s">
        <v>80</v>
      </c>
      <c r="I331" s="9" t="s">
        <v>145</v>
      </c>
      <c r="J331" s="11">
        <f>'Final Prices IND without CO2 '!J27</f>
        <v>82.570525244875313</v>
      </c>
      <c r="K331" s="11">
        <f>'Final Prices IND without CO2 '!K27</f>
        <v>80.073680957480761</v>
      </c>
      <c r="L331" s="11">
        <f>'Final Prices IND without CO2 '!L27</f>
        <v>76.281505117173509</v>
      </c>
      <c r="M331" s="11">
        <f>'Final Prices IND without CO2 '!M27</f>
        <v>74.704013867132815</v>
      </c>
      <c r="N331" s="11">
        <f>'Final Prices IND without CO2 '!N27</f>
        <v>89.229202880088152</v>
      </c>
      <c r="O331" s="11">
        <f>'Final Prices IND without CO2 '!O27</f>
        <v>83.926793022872531</v>
      </c>
      <c r="P331" s="11">
        <f>'Final Prices IND without CO2 '!P27</f>
        <v>71.043524647058675</v>
      </c>
      <c r="Q331" s="11">
        <f>'Final Prices IND without CO2 '!Q27</f>
        <v>64.247515697323749</v>
      </c>
      <c r="R331" s="11">
        <f>'Final Prices IND without CO2 '!R27</f>
        <v>61.548879568197037</v>
      </c>
      <c r="S331" s="11">
        <f>'Final Prices IND without CO2 '!S27</f>
        <v>65.901036951112701</v>
      </c>
      <c r="T331" s="11">
        <f>'Final Prices IND without CO2 '!T27</f>
        <v>66.155830268602543</v>
      </c>
      <c r="U331" s="11">
        <f>'Final Prices IND without CO2 '!U27</f>
        <v>61.462010648667992</v>
      </c>
      <c r="V331" s="11">
        <f>'Final Prices IND without CO2 '!V27</f>
        <v>65.920263331609149</v>
      </c>
      <c r="W331" s="11">
        <f>'Final Prices IND without CO2 '!W27</f>
        <v>68.411900683833522</v>
      </c>
      <c r="X331" s="11">
        <f>'Final Prices IND without CO2 '!X27</f>
        <v>67.711074600227263</v>
      </c>
      <c r="Y331" s="11">
        <f>'Final Prices IND without CO2 '!Y27</f>
        <v>66.765698762510425</v>
      </c>
      <c r="Z331" s="11">
        <f>'Final Prices IND without CO2 '!Z27</f>
        <v>82.316933863589853</v>
      </c>
      <c r="AA331" s="11">
        <f>'Final Prices IND without CO2 '!AA27</f>
        <v>76.085603755447437</v>
      </c>
      <c r="AB331" s="11">
        <f>'Final Prices IND without CO2 '!AB27</f>
        <v>73.013556632862233</v>
      </c>
      <c r="AC331" s="11">
        <f>'Final Prices IND without CO2 '!AC27</f>
        <v>74.266686301819135</v>
      </c>
      <c r="AD331" s="11">
        <f>'Final Prices IND without CO2 '!AD27</f>
        <v>69.415575970032492</v>
      </c>
      <c r="AE331" s="11">
        <f>'Final Prices IND without CO2 '!AE27</f>
        <v>66.496465862831471</v>
      </c>
      <c r="AF331" s="11">
        <f>'Final Prices IND without CO2 '!AF27</f>
        <v>73.891652185678581</v>
      </c>
      <c r="AG331" s="11">
        <f>'Final Prices IND without CO2 '!AG27</f>
        <v>82.146436878482518</v>
      </c>
      <c r="AH331" s="11">
        <f>'Final Prices IND without CO2 '!AH27</f>
        <v>88.488957172243914</v>
      </c>
      <c r="AI331" s="11">
        <f>'Final Prices IND without CO2 '!AI27</f>
        <v>95.463776703330254</v>
      </c>
      <c r="AJ331" s="11">
        <f>'Final Prices IND without CO2 '!AJ27</f>
        <v>104.22769156005339</v>
      </c>
      <c r="AK331" s="11">
        <f>'Final Prices IND without CO2 '!AK27</f>
        <v>113.38672650277118</v>
      </c>
      <c r="AL331" s="11">
        <f>'Final Prices IND without CO2 '!AL27</f>
        <v>117.07144323312733</v>
      </c>
      <c r="AM331" s="11">
        <f>'Final Prices IND without CO2 '!AM27</f>
        <v>122.69682162373495</v>
      </c>
      <c r="AN331" s="11">
        <f>'Final Prices IND without CO2 '!AN27</f>
        <v>119.96281756809665</v>
      </c>
      <c r="AO331" s="11">
        <f>'Final Prices IND without CO2 '!AO27</f>
        <v>119.69170396889578</v>
      </c>
      <c r="AP331" s="11">
        <f>'Final Prices IND without CO2 '!AP27</f>
        <v>119.08691212433595</v>
      </c>
      <c r="AQ331" s="11">
        <f>'Final Prices IND without CO2 '!AQ27</f>
        <v>119.6190088505649</v>
      </c>
      <c r="AR331" s="11">
        <f>'Final Prices IND without CO2 '!AR27</f>
        <v>120.36416403570939</v>
      </c>
      <c r="AS331" s="11">
        <f>'Final Prices IND without CO2 '!AS27</f>
        <v>120.16908806277715</v>
      </c>
      <c r="AT331" s="11">
        <f>'Final Prices IND without CO2 '!AT27</f>
        <v>121.45844234475702</v>
      </c>
      <c r="AU331" s="11">
        <f>'Final Prices IND without CO2 '!AU27</f>
        <v>124.08994876975822</v>
      </c>
      <c r="AV331" s="11">
        <f>'Final Prices IND without CO2 '!AV27</f>
        <v>122.22145913761831</v>
      </c>
      <c r="AW331" s="11">
        <f>'Final Prices IND without CO2 '!AW27</f>
        <v>122.08914437253085</v>
      </c>
      <c r="AX331" s="11">
        <f>'Final Prices IND without CO2 '!AX27</f>
        <v>131.21201105965383</v>
      </c>
      <c r="AY331" s="11">
        <f>'Final Prices IND without CO2 '!AY27</f>
        <v>129.46610104663341</v>
      </c>
      <c r="AZ331" s="11">
        <f>'Final Prices IND without CO2 '!AZ27</f>
        <v>131.738589819975</v>
      </c>
      <c r="BA331" s="11">
        <f>'Final Prices IND without CO2 '!BA27</f>
        <v>135.2688264989265</v>
      </c>
      <c r="BB331" s="11">
        <f>'Final Prices IND without CO2 '!BB27</f>
        <v>138.02071746347792</v>
      </c>
      <c r="BC331" s="11">
        <f>'Final Prices IND without CO2 '!BC27</f>
        <v>138.96729065571571</v>
      </c>
      <c r="BD331" s="11">
        <f>'Final Prices IND without CO2 '!BD27</f>
        <v>142.27765715544592</v>
      </c>
      <c r="BE331" s="11">
        <f>'Final Prices IND without CO2 '!BE27</f>
        <v>144.68759596702785</v>
      </c>
      <c r="BF331" s="11">
        <f>'Final Prices IND without CO2 '!BF27</f>
        <v>146.7727611365699</v>
      </c>
      <c r="BG331" s="11">
        <f>'Final Prices IND without CO2 '!BG27</f>
        <v>149.11252227289606</v>
      </c>
      <c r="BH331" s="11">
        <f>'Final Prices IND without CO2 '!BH27</f>
        <v>151.79923560217685</v>
      </c>
    </row>
    <row r="332" spans="1:60" x14ac:dyDescent="0.3">
      <c r="A332" s="9" t="s">
        <v>148</v>
      </c>
      <c r="B332" s="36" t="s">
        <v>156</v>
      </c>
      <c r="C332" s="9" t="s">
        <v>13</v>
      </c>
      <c r="D332" s="36" t="s">
        <v>78</v>
      </c>
      <c r="E332" s="36" t="s">
        <v>79</v>
      </c>
      <c r="F332" s="36" t="s">
        <v>90</v>
      </c>
      <c r="G332" s="36" t="s">
        <v>90</v>
      </c>
      <c r="H332" s="36" t="s">
        <v>80</v>
      </c>
      <c r="I332" s="9" t="s">
        <v>145</v>
      </c>
      <c r="J332" s="11">
        <f>'Final Prices IND without CO2 '!J28</f>
        <v>85.296147322302062</v>
      </c>
      <c r="K332" s="11">
        <f>'Final Prices IND without CO2 '!K28</f>
        <v>79.499708789187906</v>
      </c>
      <c r="L332" s="11">
        <f>'Final Prices IND without CO2 '!L28</f>
        <v>77.623315612849936</v>
      </c>
      <c r="M332" s="11">
        <f>'Final Prices IND without CO2 '!M28</f>
        <v>76.094958446300168</v>
      </c>
      <c r="N332" s="11">
        <f>'Final Prices IND without CO2 '!N28</f>
        <v>79.62315686068149</v>
      </c>
      <c r="O332" s="11">
        <f>'Final Prices IND without CO2 '!O28</f>
        <v>88.757097180857699</v>
      </c>
      <c r="P332" s="11">
        <f>'Final Prices IND without CO2 '!P28</f>
        <v>95.090850011534542</v>
      </c>
      <c r="Q332" s="11">
        <f>'Final Prices IND without CO2 '!Q28</f>
        <v>101.97354402196862</v>
      </c>
      <c r="R332" s="11">
        <f>'Final Prices IND without CO2 '!R28</f>
        <v>105.85344686755349</v>
      </c>
      <c r="S332" s="11">
        <f>'Final Prices IND without CO2 '!S28</f>
        <v>114.08595361035513</v>
      </c>
      <c r="T332" s="11">
        <f>'Final Prices IND without CO2 '!T28</f>
        <v>109.78187968904534</v>
      </c>
      <c r="U332" s="11">
        <f>'Final Prices IND without CO2 '!U28</f>
        <v>110.77164430140562</v>
      </c>
      <c r="V332" s="11">
        <f>'Final Prices IND without CO2 '!V28</f>
        <v>107.49443945536318</v>
      </c>
      <c r="W332" s="11">
        <f>'Final Prices IND without CO2 '!W28</f>
        <v>108.99760796221882</v>
      </c>
      <c r="X332" s="11">
        <f>'Final Prices IND without CO2 '!X28</f>
        <v>95.14768865551585</v>
      </c>
      <c r="Y332" s="11">
        <f>'Final Prices IND without CO2 '!Y28</f>
        <v>89.335455773396404</v>
      </c>
      <c r="Z332" s="11">
        <f>'Final Prices IND without CO2 '!Z28</f>
        <v>80.72875253586875</v>
      </c>
      <c r="AA332" s="11">
        <f>'Final Prices IND without CO2 '!AA28</f>
        <v>74.730384476447611</v>
      </c>
      <c r="AB332" s="11">
        <f>'Final Prices IND without CO2 '!AB28</f>
        <v>71.713055950824653</v>
      </c>
      <c r="AC332" s="11">
        <f>'Final Prices IND without CO2 '!AC28</f>
        <v>72.943865162262213</v>
      </c>
      <c r="AD332" s="11">
        <f>'Final Prices IND without CO2 '!AD28</f>
        <v>68.179161692243056</v>
      </c>
      <c r="AE332" s="11">
        <f>'Final Prices IND without CO2 '!AE28</f>
        <v>65.312046103052538</v>
      </c>
      <c r="AF332" s="11">
        <f>'Final Prices IND without CO2 '!AF28</f>
        <v>72.57551106756317</v>
      </c>
      <c r="AG332" s="11">
        <f>'Final Prices IND without CO2 '!AG28</f>
        <v>80.683263433520651</v>
      </c>
      <c r="AH332" s="11">
        <f>'Final Prices IND without CO2 '!AH28</f>
        <v>86.912812214206056</v>
      </c>
      <c r="AI332" s="11">
        <f>'Final Prices IND without CO2 '!AI28</f>
        <v>93.763397863591806</v>
      </c>
      <c r="AJ332" s="11">
        <f>'Final Prices IND without CO2 '!AJ28</f>
        <v>102.37121188405794</v>
      </c>
      <c r="AK332" s="11">
        <f>'Final Prices IND without CO2 '!AK28</f>
        <v>111.36710820240074</v>
      </c>
      <c r="AL332" s="11">
        <f>'Final Prices IND without CO2 '!AL28</f>
        <v>114.98619360561803</v>
      </c>
      <c r="AM332" s="11">
        <f>'Final Prices IND without CO2 '!AM28</f>
        <v>120.51137404982933</v>
      </c>
      <c r="AN332" s="11">
        <f>'Final Prices IND without CO2 '!AN28</f>
        <v>117.8260674457743</v>
      </c>
      <c r="AO332" s="11">
        <f>'Final Prices IND without CO2 '!AO28</f>
        <v>117.55978285966265</v>
      </c>
      <c r="AP332" s="11">
        <f>'Final Prices IND without CO2 '!AP28</f>
        <v>116.96576342837254</v>
      </c>
      <c r="AQ332" s="11">
        <f>'Final Prices IND without CO2 '!AQ28</f>
        <v>117.488382570064</v>
      </c>
      <c r="AR332" s="11">
        <f>'Final Prices IND without CO2 '!AR28</f>
        <v>118.22026522239139</v>
      </c>
      <c r="AS332" s="11">
        <f>'Final Prices IND without CO2 '!AS28</f>
        <v>118.02866389783333</v>
      </c>
      <c r="AT332" s="11">
        <f>'Final Prices IND without CO2 '!AT28</f>
        <v>119.29505249781617</v>
      </c>
      <c r="AU332" s="11">
        <f>'Final Prices IND without CO2 '!AU28</f>
        <v>121.87968713546275</v>
      </c>
      <c r="AV332" s="11">
        <f>'Final Prices IND without CO2 '!AV28</f>
        <v>120.04447861101077</v>
      </c>
      <c r="AW332" s="11">
        <f>'Final Prices IND without CO2 '!AW28</f>
        <v>119.91452060609465</v>
      </c>
      <c r="AX332" s="11">
        <f>'Final Prices IND without CO2 '!AX28</f>
        <v>128.87489288949479</v>
      </c>
      <c r="AY332" s="11">
        <f>'Final Prices IND without CO2 '!AY28</f>
        <v>127.16008062417222</v>
      </c>
      <c r="AZ332" s="11">
        <f>'Final Prices IND without CO2 '!AZ28</f>
        <v>129.39209235001772</v>
      </c>
      <c r="BA332" s="11">
        <f>'Final Prices IND without CO2 '!BA28</f>
        <v>132.85944926498541</v>
      </c>
      <c r="BB332" s="11">
        <f>'Final Prices IND without CO2 '!BB28</f>
        <v>135.56232418044419</v>
      </c>
      <c r="BC332" s="11">
        <f>'Final Prices IND without CO2 '!BC28</f>
        <v>136.49203722863649</v>
      </c>
      <c r="BD332" s="11">
        <f>'Final Prices IND without CO2 '!BD28</f>
        <v>139.74344024145739</v>
      </c>
      <c r="BE332" s="11">
        <f>'Final Prices IND without CO2 '!BE28</f>
        <v>142.11045377706705</v>
      </c>
      <c r="BF332" s="11">
        <f>'Final Prices IND without CO2 '!BF28</f>
        <v>144.15847846407087</v>
      </c>
      <c r="BG332" s="11">
        <f>'Final Prices IND without CO2 '!BG28</f>
        <v>146.45656431303996</v>
      </c>
      <c r="BH332" s="11">
        <f>'Final Prices IND without CO2 '!BH28</f>
        <v>149.09542252228039</v>
      </c>
    </row>
    <row r="333" spans="1:60" x14ac:dyDescent="0.3">
      <c r="A333" s="9" t="s">
        <v>148</v>
      </c>
      <c r="B333" s="36" t="s">
        <v>156</v>
      </c>
      <c r="C333" s="9" t="s">
        <v>15</v>
      </c>
      <c r="D333" s="36" t="s">
        <v>78</v>
      </c>
      <c r="E333" s="36" t="s">
        <v>79</v>
      </c>
      <c r="F333" s="36" t="s">
        <v>90</v>
      </c>
      <c r="G333" s="36" t="s">
        <v>90</v>
      </c>
      <c r="H333" s="36" t="s">
        <v>80</v>
      </c>
      <c r="I333" s="9" t="s">
        <v>145</v>
      </c>
      <c r="J333" s="11">
        <f>'Final Prices IND without CO2 '!J29</f>
        <v>70.54613398112798</v>
      </c>
      <c r="K333" s="11">
        <f>'Final Prices IND without CO2 '!K29</f>
        <v>68.049313560937364</v>
      </c>
      <c r="L333" s="11">
        <f>'Final Prices IND without CO2 '!L29</f>
        <v>67.59372013566697</v>
      </c>
      <c r="M333" s="11">
        <f>'Final Prices IND without CO2 '!M29</f>
        <v>66.197557467803847</v>
      </c>
      <c r="N333" s="11">
        <f>'Final Prices IND without CO2 '!N29</f>
        <v>66.59229362038262</v>
      </c>
      <c r="O333" s="11">
        <f>'Final Prices IND without CO2 '!O29</f>
        <v>65.456247420893604</v>
      </c>
      <c r="P333" s="11">
        <f>'Final Prices IND without CO2 '!P29</f>
        <v>64.372390863544553</v>
      </c>
      <c r="Q333" s="11">
        <f>'Final Prices IND without CO2 '!Q29</f>
        <v>64.463707415720307</v>
      </c>
      <c r="R333" s="11">
        <f>'Final Prices IND without CO2 '!R29</f>
        <v>69.253343751571606</v>
      </c>
      <c r="S333" s="11">
        <f>'Final Prices IND without CO2 '!S29</f>
        <v>74.922052929010576</v>
      </c>
      <c r="T333" s="11">
        <f>'Final Prices IND without CO2 '!T29</f>
        <v>80.296552957905519</v>
      </c>
      <c r="U333" s="11">
        <f>'Final Prices IND without CO2 '!U29</f>
        <v>87.210485459055164</v>
      </c>
      <c r="V333" s="11">
        <f>'Final Prices IND without CO2 '!V29</f>
        <v>90.028752400159775</v>
      </c>
      <c r="W333" s="11">
        <f>'Final Prices IND without CO2 '!W29</f>
        <v>93.301133140713361</v>
      </c>
      <c r="X333" s="11">
        <f>'Final Prices IND without CO2 '!X29</f>
        <v>97.972898456244195</v>
      </c>
      <c r="Y333" s="11">
        <f>'Final Prices IND without CO2 '!Y29</f>
        <v>100.68459731747508</v>
      </c>
      <c r="Z333" s="11">
        <f>'Final Prices IND without CO2 '!Z29</f>
        <v>94.758923537317145</v>
      </c>
      <c r="AA333" s="11">
        <f>'Final Prices IND without CO2 '!AA29</f>
        <v>96.03201460652879</v>
      </c>
      <c r="AB333" s="11">
        <f>'Final Prices IND without CO2 '!AB29</f>
        <v>99.950542456242289</v>
      </c>
      <c r="AC333" s="11">
        <f>'Final Prices IND without CO2 '!AC29</f>
        <v>99.390271818494867</v>
      </c>
      <c r="AD333" s="11">
        <f>'Final Prices IND without CO2 '!AD29</f>
        <v>90.603682777913349</v>
      </c>
      <c r="AE333" s="11">
        <f>'Final Prices IND without CO2 '!AE29</f>
        <v>84.999498831029982</v>
      </c>
      <c r="AF333" s="11">
        <f>'Final Prices IND without CO2 '!AF29</f>
        <v>95.110317166175392</v>
      </c>
      <c r="AG333" s="11">
        <f>'Final Prices IND without CO2 '!AG29</f>
        <v>108.38867313112019</v>
      </c>
      <c r="AH333" s="11">
        <f>'Final Prices IND without CO2 '!AH29</f>
        <v>120.03584458138506</v>
      </c>
      <c r="AI333" s="11">
        <f>'Final Prices IND without CO2 '!AI29</f>
        <v>130.70695773377335</v>
      </c>
      <c r="AJ333" s="11">
        <f>'Final Prices IND without CO2 '!AJ29</f>
        <v>141.50452389642612</v>
      </c>
      <c r="AK333" s="11">
        <f>'Final Prices IND without CO2 '!AK29</f>
        <v>150.71351052211506</v>
      </c>
      <c r="AL333" s="11">
        <f>'Final Prices IND without CO2 '!AL29</f>
        <v>157.8084456211684</v>
      </c>
      <c r="AM333" s="11">
        <f>'Final Prices IND without CO2 '!AM29</f>
        <v>166.36361726408367</v>
      </c>
      <c r="AN333" s="11">
        <f>'Final Prices IND without CO2 '!AN29</f>
        <v>164.85097936500802</v>
      </c>
      <c r="AO333" s="11">
        <f>'Final Prices IND without CO2 '!AO29</f>
        <v>165.18207593477732</v>
      </c>
      <c r="AP333" s="11">
        <f>'Final Prices IND without CO2 '!AP29</f>
        <v>165.79534272068915</v>
      </c>
      <c r="AQ333" s="11">
        <f>'Final Prices IND without CO2 '!AQ29</f>
        <v>166.13204341364118</v>
      </c>
      <c r="AR333" s="11">
        <f>'Final Prices IND without CO2 '!AR29</f>
        <v>167.44259874306039</v>
      </c>
      <c r="AS333" s="11">
        <f>'Final Prices IND without CO2 '!AS29</f>
        <v>170.53063658369851</v>
      </c>
      <c r="AT333" s="11">
        <f>'Final Prices IND without CO2 '!AT29</f>
        <v>172.8078697249199</v>
      </c>
      <c r="AU333" s="11">
        <f>'Final Prices IND without CO2 '!AU29</f>
        <v>177.33515562486525</v>
      </c>
      <c r="AV333" s="11">
        <f>'Final Prices IND without CO2 '!AV29</f>
        <v>174.12150519210795</v>
      </c>
      <c r="AW333" s="11">
        <f>'Final Prices IND without CO2 '!AW29</f>
        <v>174.22323036046009</v>
      </c>
      <c r="AX333" s="11">
        <f>'Final Prices IND without CO2 '!AX29</f>
        <v>180.29928928124096</v>
      </c>
      <c r="AY333" s="11">
        <f>'Final Prices IND without CO2 '!AY29</f>
        <v>179.31868419118973</v>
      </c>
      <c r="AZ333" s="11">
        <f>'Final Prices IND without CO2 '!AZ29</f>
        <v>180.10302529650721</v>
      </c>
      <c r="BA333" s="11">
        <f>'Final Prices IND without CO2 '!BA29</f>
        <v>182.73069507615946</v>
      </c>
      <c r="BB333" s="11">
        <f>'Final Prices IND without CO2 '!BB29</f>
        <v>184.38058447511139</v>
      </c>
      <c r="BC333" s="11">
        <f>'Final Prices IND without CO2 '!BC29</f>
        <v>184.8388360458548</v>
      </c>
      <c r="BD333" s="11">
        <f>'Final Prices IND without CO2 '!BD29</f>
        <v>186.8697238833447</v>
      </c>
      <c r="BE333" s="11">
        <f>'Final Prices IND without CO2 '!BE29</f>
        <v>188.47703439840689</v>
      </c>
      <c r="BF333" s="11">
        <f>'Final Prices IND without CO2 '!BF29</f>
        <v>189.6539201915939</v>
      </c>
      <c r="BG333" s="11">
        <f>'Final Prices IND without CO2 '!BG29</f>
        <v>191.09948073451778</v>
      </c>
      <c r="BH333" s="11">
        <f>'Final Prices IND without CO2 '!BH29</f>
        <v>192.77944475641652</v>
      </c>
    </row>
    <row r="334" spans="1:60" x14ac:dyDescent="0.3">
      <c r="A334" s="9" t="s">
        <v>148</v>
      </c>
      <c r="B334" s="36" t="s">
        <v>156</v>
      </c>
      <c r="C334" s="9" t="s">
        <v>17</v>
      </c>
      <c r="D334" s="36" t="s">
        <v>78</v>
      </c>
      <c r="E334" s="36" t="s">
        <v>79</v>
      </c>
      <c r="F334" s="36" t="s">
        <v>90</v>
      </c>
      <c r="G334" s="36" t="s">
        <v>90</v>
      </c>
      <c r="H334" s="36" t="s">
        <v>80</v>
      </c>
      <c r="I334" s="9" t="s">
        <v>145</v>
      </c>
      <c r="J334" s="11">
        <f>'Final Prices IND without CO2 '!J30</f>
        <v>55.875915372123586</v>
      </c>
      <c r="K334" s="11">
        <f>'Final Prices IND without CO2 '!K30</f>
        <v>61.0150060573079</v>
      </c>
      <c r="L334" s="11">
        <f>'Final Prices IND without CO2 '!L30</f>
        <v>63.229646949538342</v>
      </c>
      <c r="M334" s="11">
        <f>'Final Prices IND without CO2 '!M30</f>
        <v>70.359631086166516</v>
      </c>
      <c r="N334" s="11">
        <f>'Final Prices IND without CO2 '!N30</f>
        <v>73.987962521375664</v>
      </c>
      <c r="O334" s="11">
        <f>'Final Prices IND without CO2 '!O30</f>
        <v>79.570188007310122</v>
      </c>
      <c r="P334" s="11">
        <f>'Final Prices IND without CO2 '!P30</f>
        <v>87.02547094509751</v>
      </c>
      <c r="Q334" s="11">
        <f>'Final Prices IND without CO2 '!Q30</f>
        <v>90.054413839702192</v>
      </c>
      <c r="R334" s="11">
        <f>'Final Prices IND without CO2 '!R30</f>
        <v>97.350676400004573</v>
      </c>
      <c r="S334" s="11">
        <f>'Final Prices IND without CO2 '!S30</f>
        <v>110.52594761840385</v>
      </c>
      <c r="T334" s="11">
        <f>'Final Prices IND without CO2 '!T30</f>
        <v>111.60469114924567</v>
      </c>
      <c r="U334" s="11">
        <f>'Final Prices IND without CO2 '!U30</f>
        <v>120.47726300996807</v>
      </c>
      <c r="V334" s="11">
        <f>'Final Prices IND without CO2 '!V30</f>
        <v>120.92711303560019</v>
      </c>
      <c r="W334" s="11">
        <f>'Final Prices IND without CO2 '!W30</f>
        <v>131.33623691357576</v>
      </c>
      <c r="X334" s="11">
        <f>'Final Prices IND without CO2 '!X30</f>
        <v>134.79894656378886</v>
      </c>
      <c r="Y334" s="11">
        <f>'Final Prices IND without CO2 '!Y30</f>
        <v>133.16021281303202</v>
      </c>
      <c r="Z334" s="11">
        <f>'Final Prices IND without CO2 '!Z30</f>
        <v>129.02431718997192</v>
      </c>
      <c r="AA334" s="11">
        <f>'Final Prices IND without CO2 '!AA30</f>
        <v>126.4975190253278</v>
      </c>
      <c r="AB334" s="11">
        <f>'Final Prices IND without CO2 '!AB30</f>
        <v>152.66364074820356</v>
      </c>
      <c r="AC334" s="11">
        <f>'Final Prices IND without CO2 '!AC30</f>
        <v>154.20111225785305</v>
      </c>
      <c r="AD334" s="11">
        <f>'Final Prices IND without CO2 '!AD30</f>
        <v>144.13115189392181</v>
      </c>
      <c r="AE334" s="11">
        <f>'Final Prices IND without CO2 '!AE30</f>
        <v>145.29685441566397</v>
      </c>
      <c r="AF334" s="11">
        <f>'Final Prices IND without CO2 '!AF30</f>
        <v>166.05256903160767</v>
      </c>
      <c r="AG334" s="11">
        <f>'Final Prices IND without CO2 '!AG30</f>
        <v>188.12526319945636</v>
      </c>
      <c r="AH334" s="11">
        <f>'Final Prices IND without CO2 '!AH30</f>
        <v>205.55048101042223</v>
      </c>
      <c r="AI334" s="11">
        <f>'Final Prices IND without CO2 '!AI30</f>
        <v>223.30435309289118</v>
      </c>
      <c r="AJ334" s="11">
        <f>'Final Prices IND without CO2 '!AJ30</f>
        <v>238.9192205699008</v>
      </c>
      <c r="AK334" s="11">
        <f>'Final Prices IND without CO2 '!AK30</f>
        <v>252.08170797145175</v>
      </c>
      <c r="AL334" s="11">
        <f>'Final Prices IND without CO2 '!AL30</f>
        <v>263.26025886092299</v>
      </c>
      <c r="AM334" s="11">
        <f>'Final Prices IND without CO2 '!AM30</f>
        <v>275.17084152866249</v>
      </c>
      <c r="AN334" s="11">
        <f>'Final Prices IND without CO2 '!AN30</f>
        <v>279.66787049790162</v>
      </c>
      <c r="AO334" s="11">
        <f>'Final Prices IND without CO2 '!AO30</f>
        <v>278.85972793628304</v>
      </c>
      <c r="AP334" s="11">
        <f>'Final Prices IND without CO2 '!AP30</f>
        <v>279.21033357392059</v>
      </c>
      <c r="AQ334" s="11">
        <f>'Final Prices IND without CO2 '!AQ30</f>
        <v>279.05568632548892</v>
      </c>
      <c r="AR334" s="11">
        <f>'Final Prices IND without CO2 '!AR30</f>
        <v>282.40394787347407</v>
      </c>
      <c r="AS334" s="11">
        <f>'Final Prices IND without CO2 '!AS30</f>
        <v>285.65756359081911</v>
      </c>
      <c r="AT334" s="11">
        <f>'Final Prices IND without CO2 '!AT30</f>
        <v>286.20214920738221</v>
      </c>
      <c r="AU334" s="11">
        <f>'Final Prices IND without CO2 '!AU30</f>
        <v>293.33195997702938</v>
      </c>
      <c r="AV334" s="11">
        <f>'Final Prices IND without CO2 '!AV30</f>
        <v>289.67710563253894</v>
      </c>
      <c r="AW334" s="11">
        <f>'Final Prices IND without CO2 '!AW30</f>
        <v>288.34118505673706</v>
      </c>
      <c r="AX334" s="11">
        <f>'Final Prices IND without CO2 '!AX30</f>
        <v>293.82238441542648</v>
      </c>
      <c r="AY334" s="11">
        <f>'Final Prices IND without CO2 '!AY30</f>
        <v>293.3498655065614</v>
      </c>
      <c r="AZ334" s="11">
        <f>'Final Prices IND without CO2 '!AZ30</f>
        <v>292.95882707024407</v>
      </c>
      <c r="BA334" s="11">
        <f>'Final Prices IND without CO2 '!BA30</f>
        <v>295.10151053387199</v>
      </c>
      <c r="BB334" s="11">
        <f>'Final Prices IND without CO2 '!BB30</f>
        <v>296.51188259929404</v>
      </c>
      <c r="BC334" s="11">
        <f>'Final Prices IND without CO2 '!BC30</f>
        <v>296.4880864435936</v>
      </c>
      <c r="BD334" s="11">
        <f>'Final Prices IND without CO2 '!BD30</f>
        <v>297.83088365164713</v>
      </c>
      <c r="BE334" s="11">
        <f>'Final Prices IND without CO2 '!BE30</f>
        <v>299.1174447814883</v>
      </c>
      <c r="BF334" s="11">
        <f>'Final Prices IND without CO2 '!BF30</f>
        <v>299.81522246625468</v>
      </c>
      <c r="BG334" s="11">
        <f>'Final Prices IND without CO2 '!BG30</f>
        <v>300.72351541000035</v>
      </c>
      <c r="BH334" s="11">
        <f>'Final Prices IND without CO2 '!BH30</f>
        <v>301.93158957482319</v>
      </c>
    </row>
    <row r="335" spans="1:60" x14ac:dyDescent="0.3">
      <c r="A335" s="9" t="s">
        <v>148</v>
      </c>
      <c r="B335" s="36" t="s">
        <v>156</v>
      </c>
      <c r="C335" s="9" t="s">
        <v>19</v>
      </c>
      <c r="D335" s="36" t="s">
        <v>78</v>
      </c>
      <c r="E335" s="36" t="s">
        <v>79</v>
      </c>
      <c r="F335" s="36" t="s">
        <v>90</v>
      </c>
      <c r="G335" s="36" t="s">
        <v>90</v>
      </c>
      <c r="H335" s="36" t="s">
        <v>80</v>
      </c>
      <c r="I335" s="9" t="s">
        <v>145</v>
      </c>
      <c r="J335" s="11">
        <f>'Final Prices IND without CO2 '!J31</f>
        <v>64.223981767098579</v>
      </c>
      <c r="K335" s="11">
        <f>'Final Prices IND without CO2 '!K31</f>
        <v>66.251331797953753</v>
      </c>
      <c r="L335" s="11">
        <f>'Final Prices IND without CO2 '!L31</f>
        <v>64.594229674573242</v>
      </c>
      <c r="M335" s="11">
        <f>'Final Prices IND without CO2 '!M31</f>
        <v>63.160087025565517</v>
      </c>
      <c r="N335" s="11">
        <f>'Final Prices IND without CO2 '!N31</f>
        <v>63.497327895484801</v>
      </c>
      <c r="O335" s="11">
        <f>'Final Prices IND without CO2 '!O31</f>
        <v>64.810386372240316</v>
      </c>
      <c r="P335" s="11">
        <f>'Final Prices IND without CO2 '!P31</f>
        <v>67.114400166159143</v>
      </c>
      <c r="Q335" s="11">
        <f>'Final Prices IND without CO2 '!Q31</f>
        <v>76.210360505190749</v>
      </c>
      <c r="R335" s="11">
        <f>'Final Prices IND without CO2 '!R31</f>
        <v>83.500529458559839</v>
      </c>
      <c r="S335" s="11">
        <f>'Final Prices IND without CO2 '!S31</f>
        <v>88.088280044016031</v>
      </c>
      <c r="T335" s="11">
        <f>'Final Prices IND without CO2 '!T31</f>
        <v>88.227137236490393</v>
      </c>
      <c r="U335" s="11">
        <f>'Final Prices IND without CO2 '!U31</f>
        <v>89.603521947367398</v>
      </c>
      <c r="V335" s="11">
        <f>'Final Prices IND without CO2 '!V31</f>
        <v>101.77647362188002</v>
      </c>
      <c r="W335" s="11">
        <f>'Final Prices IND without CO2 '!W31</f>
        <v>105.53648300001569</v>
      </c>
      <c r="X335" s="11">
        <f>'Final Prices IND without CO2 '!X31</f>
        <v>107.640046893449</v>
      </c>
      <c r="Y335" s="11">
        <f>'Final Prices IND without CO2 '!Y31</f>
        <v>96.663324542074108</v>
      </c>
      <c r="Z335" s="11">
        <f>'Final Prices IND without CO2 '!Z31</f>
        <v>91.924774695383476</v>
      </c>
      <c r="AA335" s="11">
        <f>'Final Prices IND without CO2 '!AA31</f>
        <v>91.462457290048761</v>
      </c>
      <c r="AB335" s="11">
        <f>'Final Prices IND without CO2 '!AB31</f>
        <v>90.463219708315407</v>
      </c>
      <c r="AC335" s="11">
        <f>'Final Prices IND without CO2 '!AC31</f>
        <v>97.430787482803339</v>
      </c>
      <c r="AD335" s="11">
        <f>'Final Prices IND without CO2 '!AD31</f>
        <v>87.461577140699859</v>
      </c>
      <c r="AE335" s="11">
        <f>'Final Prices IND without CO2 '!AE31</f>
        <v>92.900772647215348</v>
      </c>
      <c r="AF335" s="11">
        <f>'Final Prices IND without CO2 '!AF31</f>
        <v>101.28953063444246</v>
      </c>
      <c r="AG335" s="11">
        <f>'Final Prices IND without CO2 '!AG31</f>
        <v>106.65305161918744</v>
      </c>
      <c r="AH335" s="11">
        <f>'Final Prices IND without CO2 '!AH31</f>
        <v>113.93528930431953</v>
      </c>
      <c r="AI335" s="11">
        <f>'Final Prices IND without CO2 '!AI31</f>
        <v>119.75222068680027</v>
      </c>
      <c r="AJ335" s="11">
        <f>'Final Prices IND without CO2 '!AJ31</f>
        <v>122.63330014779719</v>
      </c>
      <c r="AK335" s="11">
        <f>'Final Prices IND without CO2 '!AK31</f>
        <v>127.21312045171871</v>
      </c>
      <c r="AL335" s="11">
        <f>'Final Prices IND without CO2 '!AL31</f>
        <v>131.80270467771462</v>
      </c>
      <c r="AM335" s="11">
        <f>'Final Prices IND without CO2 '!AM31</f>
        <v>136.07705649978718</v>
      </c>
      <c r="AN335" s="11">
        <f>'Final Prices IND without CO2 '!AN31</f>
        <v>141.52882172106982</v>
      </c>
      <c r="AO335" s="11">
        <f>'Final Prices IND without CO2 '!AO31</f>
        <v>142.20471043929203</v>
      </c>
      <c r="AP335" s="11">
        <f>'Final Prices IND without CO2 '!AP31</f>
        <v>139.23647321506627</v>
      </c>
      <c r="AQ335" s="11">
        <f>'Final Prices IND without CO2 '!AQ31</f>
        <v>140.48477792593695</v>
      </c>
      <c r="AR335" s="11">
        <f>'Final Prices IND without CO2 '!AR31</f>
        <v>138.57791021824903</v>
      </c>
      <c r="AS335" s="11">
        <f>'Final Prices IND without CO2 '!AS31</f>
        <v>144.32663077573449</v>
      </c>
      <c r="AT335" s="11">
        <f>'Final Prices IND without CO2 '!AT31</f>
        <v>138.96659659452385</v>
      </c>
      <c r="AU335" s="11">
        <f>'Final Prices IND without CO2 '!AU31</f>
        <v>142.46441761642581</v>
      </c>
      <c r="AV335" s="11">
        <f>'Final Prices IND without CO2 '!AV31</f>
        <v>139.05279965245316</v>
      </c>
      <c r="AW335" s="11">
        <f>'Final Prices IND without CO2 '!AW31</f>
        <v>133.39139109771131</v>
      </c>
      <c r="AX335" s="11">
        <f>'Final Prices IND without CO2 '!AX31</f>
        <v>138.5394090434132</v>
      </c>
      <c r="AY335" s="11">
        <f>'Final Prices IND without CO2 '!AY31</f>
        <v>135.50470231462441</v>
      </c>
      <c r="AZ335" s="11">
        <f>'Final Prices IND without CO2 '!AZ31</f>
        <v>133.46069758113254</v>
      </c>
      <c r="BA335" s="11">
        <f>'Final Prices IND without CO2 '!BA31</f>
        <v>133.26853206014857</v>
      </c>
      <c r="BB335" s="11">
        <f>'Final Prices IND without CO2 '!BB31</f>
        <v>133.235617558184</v>
      </c>
      <c r="BC335" s="11">
        <f>'Final Prices IND without CO2 '!BC31</f>
        <v>130.94866574402022</v>
      </c>
      <c r="BD335" s="11">
        <f>'Final Prices IND without CO2 '!BD31</f>
        <v>130.48249710237496</v>
      </c>
      <c r="BE335" s="11">
        <f>'Final Prices IND without CO2 '!BE31</f>
        <v>129.79632182707883</v>
      </c>
      <c r="BF335" s="11">
        <f>'Final Prices IND without CO2 '!BF31</f>
        <v>128.63706458177694</v>
      </c>
      <c r="BG335" s="11">
        <f>'Final Prices IND without CO2 '!BG31</f>
        <v>127.5151984017607</v>
      </c>
      <c r="BH335" s="11">
        <f>'Final Prices IND without CO2 '!BH31</f>
        <v>126.86223936986744</v>
      </c>
    </row>
    <row r="336" spans="1:60" x14ac:dyDescent="0.3">
      <c r="A336" s="9" t="s">
        <v>148</v>
      </c>
      <c r="B336" s="36" t="s">
        <v>156</v>
      </c>
      <c r="C336" s="9" t="s">
        <v>21</v>
      </c>
      <c r="D336" s="36" t="s">
        <v>78</v>
      </c>
      <c r="E336" s="36" t="s">
        <v>79</v>
      </c>
      <c r="F336" s="36" t="s">
        <v>90</v>
      </c>
      <c r="G336" s="36" t="s">
        <v>90</v>
      </c>
      <c r="H336" s="36" t="s">
        <v>80</v>
      </c>
      <c r="I336" s="9" t="s">
        <v>145</v>
      </c>
      <c r="J336" s="11">
        <f>'Final Prices IND without CO2 '!J32</f>
        <v>86.674466928484037</v>
      </c>
      <c r="K336" s="11">
        <f>'Final Prices IND without CO2 '!K32</f>
        <v>83.922012693295542</v>
      </c>
      <c r="L336" s="11">
        <f>'Final Prices IND without CO2 '!L32</f>
        <v>83.086812070591137</v>
      </c>
      <c r="M336" s="11">
        <f>'Final Prices IND without CO2 '!M32</f>
        <v>92.146140726563914</v>
      </c>
      <c r="N336" s="11">
        <f>'Final Prices IND without CO2 '!N32</f>
        <v>91.969837619069835</v>
      </c>
      <c r="O336" s="11">
        <f>'Final Prices IND without CO2 '!O32</f>
        <v>90.382619361410008</v>
      </c>
      <c r="P336" s="11">
        <f>'Final Prices IND without CO2 '!P32</f>
        <v>100.46041211756973</v>
      </c>
      <c r="Q336" s="11">
        <f>'Final Prices IND without CO2 '!Q32</f>
        <v>104.24855189667767</v>
      </c>
      <c r="R336" s="11">
        <f>'Final Prices IND without CO2 '!R32</f>
        <v>116.62287276582524</v>
      </c>
      <c r="S336" s="11">
        <f>'Final Prices IND without CO2 '!S32</f>
        <v>123.46305161064424</v>
      </c>
      <c r="T336" s="11">
        <f>'Final Prices IND without CO2 '!T32</f>
        <v>100.52619855793876</v>
      </c>
      <c r="U336" s="11">
        <f>'Final Prices IND without CO2 '!U32</f>
        <v>96.692776975585062</v>
      </c>
      <c r="V336" s="11">
        <f>'Final Prices IND without CO2 '!V32</f>
        <v>98.23774272310105</v>
      </c>
      <c r="W336" s="11">
        <f>'Final Prices IND without CO2 '!W32</f>
        <v>96.880015305866067</v>
      </c>
      <c r="X336" s="11">
        <f>'Final Prices IND without CO2 '!X32</f>
        <v>93.846773616715069</v>
      </c>
      <c r="Y336" s="11">
        <f>'Final Prices IND without CO2 '!Y32</f>
        <v>91.172284280579802</v>
      </c>
      <c r="Z336" s="11">
        <f>'Final Prices IND without CO2 '!Z32</f>
        <v>82.46291777451782</v>
      </c>
      <c r="AA336" s="11">
        <f>'Final Prices IND without CO2 '!AA32</f>
        <v>76.105377113326924</v>
      </c>
      <c r="AB336" s="11">
        <f>'Final Prices IND without CO2 '!AB32</f>
        <v>73.03253161780151</v>
      </c>
      <c r="AC336" s="11">
        <f>'Final Prices IND without CO2 '!AC32</f>
        <v>74.285986953904242</v>
      </c>
      <c r="AD336" s="11">
        <f>'Final Prices IND without CO2 '!AD32</f>
        <v>69.433615900825146</v>
      </c>
      <c r="AE336" s="11">
        <f>'Final Prices IND without CO2 '!AE32</f>
        <v>66.51374716642016</v>
      </c>
      <c r="AF336" s="11">
        <f>'Final Prices IND without CO2 '!AF32</f>
        <v>73.910855372758093</v>
      </c>
      <c r="AG336" s="11">
        <f>'Final Prices IND without CO2 '!AG32</f>
        <v>82.167785344089012</v>
      </c>
      <c r="AH336" s="11">
        <f>'Final Prices IND without CO2 '!AH32</f>
        <v>88.511953951295226</v>
      </c>
      <c r="AI336" s="11">
        <f>'Final Prices IND without CO2 '!AI32</f>
        <v>95.488586119673329</v>
      </c>
      <c r="AJ336" s="11">
        <f>'Final Prices IND without CO2 '!AJ32</f>
        <v>104.25477856921736</v>
      </c>
      <c r="AK336" s="11">
        <f>'Final Prices IND without CO2 '!AK32</f>
        <v>113.41619378976452</v>
      </c>
      <c r="AL336" s="11">
        <f>'Final Prices IND without CO2 '!AL32</f>
        <v>117.10186811550004</v>
      </c>
      <c r="AM336" s="11">
        <f>'Final Prices IND without CO2 '!AM32</f>
        <v>122.72870844653575</v>
      </c>
      <c r="AN336" s="11">
        <f>'Final Prices IND without CO2 '!AN32</f>
        <v>119.99399386961659</v>
      </c>
      <c r="AO336" s="11">
        <f>'Final Prices IND without CO2 '!AO32</f>
        <v>119.72280981258982</v>
      </c>
      <c r="AP336" s="11">
        <f>'Final Prices IND without CO2 '!AP32</f>
        <v>119.11786079288785</v>
      </c>
      <c r="AQ336" s="11">
        <f>'Final Prices IND without CO2 '!AQ32</f>
        <v>119.65009580203072</v>
      </c>
      <c r="AR336" s="11">
        <f>'Final Prices IND without CO2 '!AR32</f>
        <v>120.39544464036878</v>
      </c>
      <c r="AS336" s="11">
        <f>'Final Prices IND without CO2 '!AS32</f>
        <v>120.20031797049998</v>
      </c>
      <c r="AT336" s="11">
        <f>'Final Prices IND without CO2 '!AT32</f>
        <v>121.49000733378818</v>
      </c>
      <c r="AU336" s="11">
        <f>'Final Prices IND without CO2 '!AU32</f>
        <v>124.12219764267459</v>
      </c>
      <c r="AV336" s="11">
        <f>'Final Prices IND without CO2 '!AV32</f>
        <v>122.25322242177194</v>
      </c>
      <c r="AW336" s="11">
        <f>'Final Prices IND without CO2 '!AW32</f>
        <v>122.12087327032131</v>
      </c>
      <c r="AX336" s="11">
        <f>'Final Prices IND without CO2 '!AX32</f>
        <v>131.24611083575752</v>
      </c>
      <c r="AY336" s="11">
        <f>'Final Prices IND without CO2 '!AY32</f>
        <v>129.49974709033813</v>
      </c>
      <c r="AZ336" s="11">
        <f>'Final Prices IND without CO2 '!AZ32</f>
        <v>131.77282644496654</v>
      </c>
      <c r="BA336" s="11">
        <f>'Final Prices IND without CO2 '!BA32</f>
        <v>135.30398057255206</v>
      </c>
      <c r="BB336" s="11">
        <f>'Final Prices IND without CO2 '!BB32</f>
        <v>138.05658670688717</v>
      </c>
      <c r="BC336" s="11">
        <f>'Final Prices IND without CO2 '!BC32</f>
        <v>139.00340589744201</v>
      </c>
      <c r="BD336" s="11">
        <f>'Final Prices IND without CO2 '!BD32</f>
        <v>142.31463270527638</v>
      </c>
      <c r="BE336" s="11">
        <f>'Final Prices IND without CO2 '!BE32</f>
        <v>144.72519781907795</v>
      </c>
      <c r="BF336" s="11">
        <f>'Final Prices IND without CO2 '!BF32</f>
        <v>146.8109048876795</v>
      </c>
      <c r="BG336" s="11">
        <f>'Final Prices IND without CO2 '!BG32</f>
        <v>149.1512740882381</v>
      </c>
      <c r="BH336" s="11">
        <f>'Final Prices IND without CO2 '!BH32</f>
        <v>151.83868564874228</v>
      </c>
    </row>
    <row r="337" spans="1:60" x14ac:dyDescent="0.3">
      <c r="A337" s="9" t="s">
        <v>148</v>
      </c>
      <c r="B337" s="36" t="s">
        <v>156</v>
      </c>
      <c r="C337" s="9" t="s">
        <v>23</v>
      </c>
      <c r="D337" s="36" t="s">
        <v>78</v>
      </c>
      <c r="E337" s="36" t="s">
        <v>79</v>
      </c>
      <c r="F337" s="36" t="s">
        <v>90</v>
      </c>
      <c r="G337" s="36" t="s">
        <v>90</v>
      </c>
      <c r="H337" s="36" t="s">
        <v>80</v>
      </c>
      <c r="I337" s="9" t="s">
        <v>145</v>
      </c>
      <c r="J337" s="11">
        <f>'Final Prices IND without CO2 '!J33</f>
        <v>130.81256319015401</v>
      </c>
      <c r="K337" s="11">
        <f>'Final Prices IND without CO2 '!K33</f>
        <v>158.25657537454984</v>
      </c>
      <c r="L337" s="11">
        <f>'Final Prices IND without CO2 '!L33</f>
        <v>154.45531157706111</v>
      </c>
      <c r="M337" s="11">
        <f>'Final Prices IND without CO2 '!M33</f>
        <v>162.96487606613337</v>
      </c>
      <c r="N337" s="11">
        <f>'Final Prices IND without CO2 '!N33</f>
        <v>159.43308802697808</v>
      </c>
      <c r="O337" s="11">
        <f>'Final Prices IND without CO2 '!O33</f>
        <v>168.33210053847432</v>
      </c>
      <c r="P337" s="11">
        <f>'Final Prices IND without CO2 '!P33</f>
        <v>196.72436901558851</v>
      </c>
      <c r="Q337" s="11">
        <f>'Final Prices IND without CO2 '!Q33</f>
        <v>200.14675229578037</v>
      </c>
      <c r="R337" s="11">
        <f>'Final Prices IND without CO2 '!R33</f>
        <v>162.17155148073064</v>
      </c>
      <c r="S337" s="11">
        <f>'Final Prices IND without CO2 '!S33</f>
        <v>162.57220613659521</v>
      </c>
      <c r="T337" s="11">
        <f>'Final Prices IND without CO2 '!T33</f>
        <v>165.77162994241428</v>
      </c>
      <c r="U337" s="11">
        <f>'Final Prices IND without CO2 '!U33</f>
        <v>167.7426316195012</v>
      </c>
      <c r="V337" s="11">
        <f>'Final Prices IND without CO2 '!V33</f>
        <v>181.2837556438227</v>
      </c>
      <c r="W337" s="11">
        <f>'Final Prices IND without CO2 '!W33</f>
        <v>183.09502777365216</v>
      </c>
      <c r="X337" s="11">
        <f>'Final Prices IND without CO2 '!X33</f>
        <v>180.95029701268959</v>
      </c>
      <c r="Y337" s="11">
        <f>'Final Prices IND without CO2 '!Y33</f>
        <v>172.84666655445426</v>
      </c>
      <c r="Z337" s="11">
        <f>'Final Prices IND without CO2 '!Z33</f>
        <v>170.27517318378358</v>
      </c>
      <c r="AA337" s="11">
        <f>'Final Prices IND without CO2 '!AA33</f>
        <v>162.3166948941506</v>
      </c>
      <c r="AB337" s="11">
        <f>'Final Prices IND without CO2 '!AB33</f>
        <v>176.01516880247758</v>
      </c>
      <c r="AC337" s="11">
        <f>'Final Prices IND without CO2 '!AC33</f>
        <v>170.84907024867596</v>
      </c>
      <c r="AD337" s="11">
        <f>'Final Prices IND without CO2 '!AD33</f>
        <v>153.20997022807319</v>
      </c>
      <c r="AE337" s="11">
        <f>'Final Prices IND without CO2 '!AE33</f>
        <v>150.29836151823068</v>
      </c>
      <c r="AF337" s="11">
        <f>'Final Prices IND without CO2 '!AF33</f>
        <v>159.05403730341914</v>
      </c>
      <c r="AG337" s="11">
        <f>'Final Prices IND without CO2 '!AG33</f>
        <v>172.4873944409058</v>
      </c>
      <c r="AH337" s="11">
        <f>'Final Prices IND without CO2 '!AH33</f>
        <v>186.4333950722372</v>
      </c>
      <c r="AI337" s="11">
        <f>'Final Prices IND without CO2 '!AI33</f>
        <v>195.73703830840449</v>
      </c>
      <c r="AJ337" s="11">
        <f>'Final Prices IND without CO2 '!AJ33</f>
        <v>206.75019234071138</v>
      </c>
      <c r="AK337" s="11">
        <f>'Final Prices IND without CO2 '!AK33</f>
        <v>217.58078357331334</v>
      </c>
      <c r="AL337" s="11">
        <f>'Final Prices IND without CO2 '!AL33</f>
        <v>227.35480221517301</v>
      </c>
      <c r="AM337" s="11">
        <f>'Final Prices IND without CO2 '!AM33</f>
        <v>238.37035217210848</v>
      </c>
      <c r="AN337" s="11">
        <f>'Final Prices IND without CO2 '!AN33</f>
        <v>242.68543574229039</v>
      </c>
      <c r="AO337" s="11">
        <f>'Final Prices IND without CO2 '!AO33</f>
        <v>244.47246162899705</v>
      </c>
      <c r="AP337" s="11">
        <f>'Final Prices IND without CO2 '!AP33</f>
        <v>246.97128426099965</v>
      </c>
      <c r="AQ337" s="11">
        <f>'Final Prices IND without CO2 '!AQ33</f>
        <v>251.34880360075854</v>
      </c>
      <c r="AR337" s="11">
        <f>'Final Prices IND without CO2 '!AR33</f>
        <v>255.32045112762253</v>
      </c>
      <c r="AS337" s="11">
        <f>'Final Prices IND without CO2 '!AS33</f>
        <v>260.30816457541124</v>
      </c>
      <c r="AT337" s="11">
        <f>'Final Prices IND without CO2 '!AT33</f>
        <v>266.43962906552417</v>
      </c>
      <c r="AU337" s="11">
        <f>'Final Prices IND without CO2 '!AU33</f>
        <v>277.7307930883394</v>
      </c>
      <c r="AV337" s="11">
        <f>'Final Prices IND without CO2 '!AV33</f>
        <v>279.48680095258209</v>
      </c>
      <c r="AW337" s="11">
        <f>'Final Prices IND without CO2 '!AW33</f>
        <v>277.59981271356941</v>
      </c>
      <c r="AX337" s="11">
        <f>'Final Prices IND without CO2 '!AX33</f>
        <v>285.01950324768927</v>
      </c>
      <c r="AY337" s="11">
        <f>'Final Prices IND without CO2 '!AY33</f>
        <v>288.36393821040838</v>
      </c>
      <c r="AZ337" s="11">
        <f>'Final Prices IND without CO2 '!AZ33</f>
        <v>289.67986740429114</v>
      </c>
      <c r="BA337" s="11">
        <f>'Final Prices IND without CO2 '!BA33</f>
        <v>293.37506202578516</v>
      </c>
      <c r="BB337" s="11">
        <f>'Final Prices IND without CO2 '!BB33</f>
        <v>297.67089555465827</v>
      </c>
      <c r="BC337" s="11">
        <f>'Final Prices IND without CO2 '!BC33</f>
        <v>299.91602581736061</v>
      </c>
      <c r="BD337" s="11">
        <f>'Final Prices IND without CO2 '!BD33</f>
        <v>303.12971881178237</v>
      </c>
      <c r="BE337" s="11">
        <f>'Final Prices IND without CO2 '!BE33</f>
        <v>306.78651390474261</v>
      </c>
      <c r="BF337" s="11">
        <f>'Final Prices IND without CO2 '!BF33</f>
        <v>309.86016132737768</v>
      </c>
      <c r="BG337" s="11">
        <f>'Final Prices IND without CO2 '!BG33</f>
        <v>312.84736897303083</v>
      </c>
      <c r="BH337" s="11">
        <f>'Final Prices IND without CO2 '!BH33</f>
        <v>316.28589641493909</v>
      </c>
    </row>
    <row r="338" spans="1:60" x14ac:dyDescent="0.3">
      <c r="A338" s="9" t="s">
        <v>148</v>
      </c>
      <c r="B338" s="36" t="s">
        <v>156</v>
      </c>
      <c r="C338" s="9" t="s">
        <v>25</v>
      </c>
      <c r="D338" s="36" t="s">
        <v>78</v>
      </c>
      <c r="E338" s="36" t="s">
        <v>79</v>
      </c>
      <c r="F338" s="36" t="s">
        <v>90</v>
      </c>
      <c r="G338" s="36" t="s">
        <v>90</v>
      </c>
      <c r="H338" s="36" t="s">
        <v>80</v>
      </c>
      <c r="I338" s="9" t="s">
        <v>145</v>
      </c>
      <c r="J338" s="11">
        <f>'Final Prices IND without CO2 '!J34</f>
        <v>81.985138717108086</v>
      </c>
      <c r="K338" s="11">
        <f>'Final Prices IND without CO2 '!K34</f>
        <v>76.073849701592991</v>
      </c>
      <c r="L338" s="11">
        <f>'Final Prices IND without CO2 '!L34</f>
        <v>77.967840794505577</v>
      </c>
      <c r="M338" s="11">
        <f>'Final Prices IND without CO2 '!M34</f>
        <v>79.340259407766524</v>
      </c>
      <c r="N338" s="11">
        <f>'Final Prices IND without CO2 '!N34</f>
        <v>79.726476767893985</v>
      </c>
      <c r="O338" s="11">
        <f>'Final Prices IND without CO2 '!O34</f>
        <v>82.491871162633373</v>
      </c>
      <c r="P338" s="11">
        <f>'Final Prices IND without CO2 '!P34</f>
        <v>84.077960001766741</v>
      </c>
      <c r="Q338" s="11">
        <f>'Final Prices IND without CO2 '!Q34</f>
        <v>85.836736058073143</v>
      </c>
      <c r="R338" s="11">
        <f>'Final Prices IND without CO2 '!R34</f>
        <v>96.203178421968502</v>
      </c>
      <c r="S338" s="11">
        <f>'Final Prices IND without CO2 '!S34</f>
        <v>111.65294971449904</v>
      </c>
      <c r="T338" s="11">
        <f>'Final Prices IND without CO2 '!T34</f>
        <v>97.275635731864739</v>
      </c>
      <c r="U338" s="11">
        <f>'Final Prices IND without CO2 '!U34</f>
        <v>91.165428972779821</v>
      </c>
      <c r="V338" s="11">
        <f>'Final Prices IND without CO2 '!V34</f>
        <v>90.998677769257341</v>
      </c>
      <c r="W338" s="11">
        <f>'Final Prices IND without CO2 '!W34</f>
        <v>82.705602674782426</v>
      </c>
      <c r="X338" s="11">
        <f>'Final Prices IND without CO2 '!X34</f>
        <v>76.255344632235705</v>
      </c>
      <c r="Y338" s="11">
        <f>'Final Prices IND without CO2 '!Y34</f>
        <v>65.969283597729202</v>
      </c>
      <c r="Z338" s="11">
        <f>'Final Prices IND without CO2 '!Z34</f>
        <v>63.133488781508952</v>
      </c>
      <c r="AA338" s="11">
        <f>'Final Prices IND without CO2 '!AA34</f>
        <v>70.998505499284207</v>
      </c>
      <c r="AB338" s="11">
        <f>'Final Prices IND without CO2 '!AB34</f>
        <v>88.756533409505067</v>
      </c>
      <c r="AC338" s="11">
        <f>'Final Prices IND without CO2 '!AC34</f>
        <v>82.492219463837756</v>
      </c>
      <c r="AD338" s="11">
        <f>'Final Prices IND without CO2 '!AD34</f>
        <v>75.996500618672513</v>
      </c>
      <c r="AE338" s="11">
        <f>'Final Prices IND without CO2 '!AE34</f>
        <v>70.94903185575869</v>
      </c>
      <c r="AF338" s="11">
        <f>'Final Prices IND without CO2 '!AF34</f>
        <v>81.084129848058168</v>
      </c>
      <c r="AG338" s="11">
        <f>'Final Prices IND without CO2 '!AG34</f>
        <v>91.862314193171471</v>
      </c>
      <c r="AH338" s="11">
        <f>'Final Prices IND without CO2 '!AH34</f>
        <v>100.37111735023741</v>
      </c>
      <c r="AI338" s="11">
        <f>'Final Prices IND without CO2 '!AI34</f>
        <v>108.97795214662598</v>
      </c>
      <c r="AJ338" s="11">
        <f>'Final Prices IND without CO2 '!AJ34</f>
        <v>116.40465533543792</v>
      </c>
      <c r="AK338" s="11">
        <f>'Final Prices IND without CO2 '!AK34</f>
        <v>122.61102393550196</v>
      </c>
      <c r="AL338" s="11">
        <f>'Final Prices IND without CO2 '!AL34</f>
        <v>127.87157057437997</v>
      </c>
      <c r="AM338" s="11">
        <f>'Final Prices IND without CO2 '!AM34</f>
        <v>133.41004820431286</v>
      </c>
      <c r="AN338" s="11">
        <f>'Final Prices IND without CO2 '!AN34</f>
        <v>136.03632281915895</v>
      </c>
      <c r="AO338" s="11">
        <f>'Final Prices IND without CO2 '!AO34</f>
        <v>135.8190213513615</v>
      </c>
      <c r="AP338" s="11">
        <f>'Final Prices IND without CO2 '!AP34</f>
        <v>135.94174507709758</v>
      </c>
      <c r="AQ338" s="11">
        <f>'Final Prices IND without CO2 '!AQ34</f>
        <v>135.86005676699367</v>
      </c>
      <c r="AR338" s="11">
        <f>'Final Prices IND without CO2 '!AR34</f>
        <v>137.70070722451703</v>
      </c>
      <c r="AS338" s="11">
        <f>'Final Prices IND without CO2 '!AS34</f>
        <v>139.33201713236915</v>
      </c>
      <c r="AT338" s="11">
        <f>'Final Prices IND without CO2 '!AT34</f>
        <v>139.23132320108903</v>
      </c>
      <c r="AU338" s="11">
        <f>'Final Prices IND without CO2 '!AU34</f>
        <v>142.67232799410596</v>
      </c>
      <c r="AV338" s="11">
        <f>'Final Prices IND without CO2 '!AV34</f>
        <v>141.08209011360447</v>
      </c>
      <c r="AW338" s="11">
        <f>'Final Prices IND without CO2 '!AW34</f>
        <v>140.26769799901578</v>
      </c>
      <c r="AX338" s="11">
        <f>'Final Prices IND without CO2 '!AX34</f>
        <v>142.62245487690325</v>
      </c>
      <c r="AY338" s="11">
        <f>'Final Prices IND without CO2 '!AY34</f>
        <v>142.48846884390514</v>
      </c>
      <c r="AZ338" s="11">
        <f>'Final Prices IND without CO2 '!AZ34</f>
        <v>142.17840190437605</v>
      </c>
      <c r="BA338" s="11">
        <f>'Final Prices IND without CO2 '!BA34</f>
        <v>143.05184107549076</v>
      </c>
      <c r="BB338" s="11">
        <f>'Final Prices IND without CO2 '!BB34</f>
        <v>143.6590428940649</v>
      </c>
      <c r="BC338" s="11">
        <f>'Final Prices IND without CO2 '!BC34</f>
        <v>143.59100639872071</v>
      </c>
      <c r="BD338" s="11">
        <f>'Final Prices IND without CO2 '!BD34</f>
        <v>144.09946705310745</v>
      </c>
      <c r="BE338" s="11">
        <f>'Final Prices IND without CO2 '!BE34</f>
        <v>144.63034055135972</v>
      </c>
      <c r="BF338" s="11">
        <f>'Final Prices IND without CO2 '!BF34</f>
        <v>144.88556652778288</v>
      </c>
      <c r="BG338" s="11">
        <f>'Final Prices IND without CO2 '!BG34</f>
        <v>145.22079911102958</v>
      </c>
      <c r="BH338" s="11">
        <f>'Final Prices IND without CO2 '!BH34</f>
        <v>145.69914139818798</v>
      </c>
    </row>
    <row r="339" spans="1:60" x14ac:dyDescent="0.3">
      <c r="A339" s="9" t="s">
        <v>148</v>
      </c>
      <c r="B339" s="36" t="s">
        <v>156</v>
      </c>
      <c r="C339" s="9" t="s">
        <v>27</v>
      </c>
      <c r="D339" s="36" t="s">
        <v>78</v>
      </c>
      <c r="E339" s="36" t="s">
        <v>79</v>
      </c>
      <c r="F339" s="36" t="s">
        <v>90</v>
      </c>
      <c r="G339" s="36" t="s">
        <v>90</v>
      </c>
      <c r="H339" s="36" t="s">
        <v>80</v>
      </c>
      <c r="I339" s="9" t="s">
        <v>145</v>
      </c>
      <c r="J339" s="11">
        <f>'Final Prices IND without CO2 '!J35</f>
        <v>84.005440826151045</v>
      </c>
      <c r="K339" s="11">
        <f>'Final Prices IND without CO2 '!K35</f>
        <v>85.338960164117935</v>
      </c>
      <c r="L339" s="11">
        <f>'Final Prices IND without CO2 '!L35</f>
        <v>86.166027222395542</v>
      </c>
      <c r="M339" s="11">
        <f>'Final Prices IND without CO2 '!M35</f>
        <v>88.001489921128368</v>
      </c>
      <c r="N339" s="11">
        <f>'Final Prices IND without CO2 '!N35</f>
        <v>90.652138895655341</v>
      </c>
      <c r="O339" s="11">
        <f>'Final Prices IND without CO2 '!O35</f>
        <v>92.982418236700482</v>
      </c>
      <c r="P339" s="11">
        <f>'Final Prices IND without CO2 '!P35</f>
        <v>97.911472096698162</v>
      </c>
      <c r="Q339" s="11">
        <f>'Final Prices IND without CO2 '!Q35</f>
        <v>102.9090702795131</v>
      </c>
      <c r="R339" s="11">
        <f>'Final Prices IND without CO2 '!R35</f>
        <v>103.54481033734038</v>
      </c>
      <c r="S339" s="11">
        <f>'Final Prices IND without CO2 '!S35</f>
        <v>112.34604497206779</v>
      </c>
      <c r="T339" s="11">
        <f>'Final Prices IND without CO2 '!T35</f>
        <v>97.425927192521414</v>
      </c>
      <c r="U339" s="11">
        <f>'Final Prices IND without CO2 '!U35</f>
        <v>92.482024543215005</v>
      </c>
      <c r="V339" s="11">
        <f>'Final Prices IND without CO2 '!V35</f>
        <v>90.318513916057114</v>
      </c>
      <c r="W339" s="11">
        <f>'Final Prices IND without CO2 '!W35</f>
        <v>87.902862791669108</v>
      </c>
      <c r="X339" s="11">
        <f>'Final Prices IND without CO2 '!X35</f>
        <v>91.149818482604445</v>
      </c>
      <c r="Y339" s="11">
        <f>'Final Prices IND without CO2 '!Y35</f>
        <v>82.15618871517691</v>
      </c>
      <c r="Z339" s="11">
        <f>'Final Prices IND without CO2 '!Z35</f>
        <v>78.141972616770559</v>
      </c>
      <c r="AA339" s="11">
        <f>'Final Prices IND without CO2 '!AA35</f>
        <v>77.56286107854757</v>
      </c>
      <c r="AB339" s="11">
        <f>'Final Prices IND without CO2 '!AB35</f>
        <v>96.962754669875594</v>
      </c>
      <c r="AC339" s="11">
        <f>'Final Prices IND without CO2 '!AC35</f>
        <v>90.119256924347695</v>
      </c>
      <c r="AD339" s="11">
        <f>'Final Prices IND without CO2 '!AD35</f>
        <v>83.022959124136463</v>
      </c>
      <c r="AE339" s="11">
        <f>'Final Prices IND without CO2 '!AE35</f>
        <v>77.508813217781579</v>
      </c>
      <c r="AF339" s="11">
        <f>'Final Prices IND without CO2 '!AF35</f>
        <v>88.580978639659605</v>
      </c>
      <c r="AG339" s="11">
        <f>'Final Prices IND without CO2 '!AG35</f>
        <v>100.35568867278033</v>
      </c>
      <c r="AH339" s="11">
        <f>'Final Prices IND without CO2 '!AH35</f>
        <v>109.65119584684143</v>
      </c>
      <c r="AI339" s="11">
        <f>'Final Prices IND without CO2 '!AI35</f>
        <v>119.05379843606109</v>
      </c>
      <c r="AJ339" s="11">
        <f>'Final Prices IND without CO2 '!AJ35</f>
        <v>127.16715721248259</v>
      </c>
      <c r="AK339" s="11">
        <f>'Final Prices IND without CO2 '!AK35</f>
        <v>133.94735212142868</v>
      </c>
      <c r="AL339" s="11">
        <f>'Final Prices IND without CO2 '!AL35</f>
        <v>139.69427658524899</v>
      </c>
      <c r="AM339" s="11">
        <f>'Final Prices IND without CO2 '!AM35</f>
        <v>145.74482888879655</v>
      </c>
      <c r="AN339" s="11">
        <f>'Final Prices IND without CO2 '!AN35</f>
        <v>148.61392270524988</v>
      </c>
      <c r="AO339" s="11">
        <f>'Final Prices IND without CO2 '!AO35</f>
        <v>148.37653005253964</v>
      </c>
      <c r="AP339" s="11">
        <f>'Final Prices IND without CO2 '!AP35</f>
        <v>148.51060052660623</v>
      </c>
      <c r="AQ339" s="11">
        <f>'Final Prices IND without CO2 '!AQ35</f>
        <v>148.42135950661893</v>
      </c>
      <c r="AR339" s="11">
        <f>'Final Prices IND without CO2 '!AR35</f>
        <v>150.43219219566038</v>
      </c>
      <c r="AS339" s="11">
        <f>'Final Prices IND without CO2 '!AS35</f>
        <v>152.21432919796766</v>
      </c>
      <c r="AT339" s="11">
        <f>'Final Prices IND without CO2 '!AT35</f>
        <v>152.10432534157084</v>
      </c>
      <c r="AU339" s="11">
        <f>'Final Prices IND without CO2 '!AU35</f>
        <v>155.86347738082159</v>
      </c>
      <c r="AV339" s="11">
        <f>'Final Prices IND without CO2 '!AV35</f>
        <v>154.12620982934581</v>
      </c>
      <c r="AW339" s="11">
        <f>'Final Prices IND without CO2 '!AW35</f>
        <v>153.23652092669781</v>
      </c>
      <c r="AX339" s="11">
        <f>'Final Prices IND without CO2 '!AX35</f>
        <v>155.80899311197754</v>
      </c>
      <c r="AY339" s="11">
        <f>'Final Prices IND without CO2 '!AY35</f>
        <v>155.66261904408964</v>
      </c>
      <c r="AZ339" s="11">
        <f>'Final Prices IND without CO2 '!AZ35</f>
        <v>155.32388404133684</v>
      </c>
      <c r="BA339" s="11">
        <f>'Final Prices IND without CO2 '!BA35</f>
        <v>156.27807935310159</v>
      </c>
      <c r="BB339" s="11">
        <f>'Final Prices IND without CO2 '!BB35</f>
        <v>156.94142163009064</v>
      </c>
      <c r="BC339" s="11">
        <f>'Final Prices IND without CO2 '!BC35</f>
        <v>156.86709463969066</v>
      </c>
      <c r="BD339" s="11">
        <f>'Final Prices IND without CO2 '!BD35</f>
        <v>157.42256637564856</v>
      </c>
      <c r="BE339" s="11">
        <f>'Final Prices IND without CO2 '!BE35</f>
        <v>158.00252319453739</v>
      </c>
      <c r="BF339" s="11">
        <f>'Final Prices IND without CO2 '!BF35</f>
        <v>158.28134676714262</v>
      </c>
      <c r="BG339" s="11">
        <f>'Final Prices IND without CO2 '!BG35</f>
        <v>158.64757417010708</v>
      </c>
      <c r="BH339" s="11">
        <f>'Final Prices IND without CO2 '!BH35</f>
        <v>159.17014286512335</v>
      </c>
    </row>
    <row r="340" spans="1:60" x14ac:dyDescent="0.3">
      <c r="A340" s="9" t="s">
        <v>148</v>
      </c>
      <c r="B340" s="36" t="s">
        <v>156</v>
      </c>
      <c r="C340" s="9" t="s">
        <v>29</v>
      </c>
      <c r="D340" s="36" t="s">
        <v>78</v>
      </c>
      <c r="E340" s="36" t="s">
        <v>79</v>
      </c>
      <c r="F340" s="36" t="s">
        <v>90</v>
      </c>
      <c r="G340" s="36" t="s">
        <v>90</v>
      </c>
      <c r="H340" s="36" t="s">
        <v>80</v>
      </c>
      <c r="I340" s="9" t="s">
        <v>145</v>
      </c>
      <c r="J340" s="11">
        <f>'Final Prices IND without CO2 '!J36</f>
        <v>55.514965468331624</v>
      </c>
      <c r="K340" s="11">
        <f>'Final Prices IND without CO2 '!K36</f>
        <v>60.274387669805307</v>
      </c>
      <c r="L340" s="11">
        <f>'Final Prices IND without CO2 '!L36</f>
        <v>64.111845391234041</v>
      </c>
      <c r="M340" s="11">
        <f>'Final Prices IND without CO2 '!M36</f>
        <v>69.971715220658226</v>
      </c>
      <c r="N340" s="11">
        <f>'Final Prices IND without CO2 '!N36</f>
        <v>67.679004367186053</v>
      </c>
      <c r="O340" s="11">
        <f>'Final Prices IND without CO2 '!O36</f>
        <v>68.348845860365657</v>
      </c>
      <c r="P340" s="11">
        <f>'Final Prices IND without CO2 '!P36</f>
        <v>68.097677188379251</v>
      </c>
      <c r="Q340" s="11">
        <f>'Final Prices IND without CO2 '!Q36</f>
        <v>66.56719251251225</v>
      </c>
      <c r="R340" s="11">
        <f>'Final Prices IND without CO2 '!R36</f>
        <v>80.418092399641267</v>
      </c>
      <c r="S340" s="11">
        <f>'Final Prices IND without CO2 '!S36</f>
        <v>100.63820360606766</v>
      </c>
      <c r="T340" s="11">
        <f>'Final Prices IND without CO2 '!T36</f>
        <v>95.206129497871856</v>
      </c>
      <c r="U340" s="11">
        <f>'Final Prices IND without CO2 '!U36</f>
        <v>90.630180898257763</v>
      </c>
      <c r="V340" s="11">
        <f>'Final Prices IND without CO2 '!V36</f>
        <v>90.547890939111056</v>
      </c>
      <c r="W340" s="11">
        <f>'Final Prices IND without CO2 '!W36</f>
        <v>83.213105576356767</v>
      </c>
      <c r="X340" s="11">
        <f>'Final Prices IND without CO2 '!X36</f>
        <v>75.73452509826835</v>
      </c>
      <c r="Y340" s="11">
        <f>'Final Prices IND without CO2 '!Y36</f>
        <v>82.05766664790616</v>
      </c>
      <c r="Z340" s="11">
        <f>'Final Prices IND without CO2 '!Z36</f>
        <v>79.70802959862894</v>
      </c>
      <c r="AA340" s="11">
        <f>'Final Prices IND without CO2 '!AA36</f>
        <v>78.984772737776836</v>
      </c>
      <c r="AB340" s="11">
        <f>'Final Prices IND without CO2 '!AB36</f>
        <v>100.00535923780848</v>
      </c>
      <c r="AC340" s="11">
        <f>'Final Prices IND without CO2 '!AC36</f>
        <v>91.355273046563724</v>
      </c>
      <c r="AD340" s="11">
        <f>'Final Prices IND without CO2 '!AD36</f>
        <v>92.239664662099131</v>
      </c>
      <c r="AE340" s="11">
        <f>'Final Prices IND without CO2 '!AE36</f>
        <v>82.901887762768723</v>
      </c>
      <c r="AF340" s="11">
        <f>'Final Prices IND without CO2 '!AF36</f>
        <v>92.304735173348504</v>
      </c>
      <c r="AG340" s="11">
        <f>'Final Prices IND without CO2 '!AG36</f>
        <v>104.11079263054889</v>
      </c>
      <c r="AH340" s="11">
        <f>'Final Prices IND without CO2 '!AH36</f>
        <v>114.9099469547901</v>
      </c>
      <c r="AI340" s="11">
        <f>'Final Prices IND without CO2 '!AI36</f>
        <v>125.33550892009637</v>
      </c>
      <c r="AJ340" s="11">
        <f>'Final Prices IND without CO2 '!AJ36</f>
        <v>134.43312146435272</v>
      </c>
      <c r="AK340" s="11">
        <f>'Final Prices IND without CO2 '!AK36</f>
        <v>142.13914017029069</v>
      </c>
      <c r="AL340" s="11">
        <f>'Final Prices IND without CO2 '!AL36</f>
        <v>148.66393508670544</v>
      </c>
      <c r="AM340" s="11">
        <f>'Final Prices IND without CO2 '!AM36</f>
        <v>156.1556904261694</v>
      </c>
      <c r="AN340" s="11">
        <f>'Final Prices IND without CO2 '!AN36</f>
        <v>159.02580431353144</v>
      </c>
      <c r="AO340" s="11">
        <f>'Final Prices IND without CO2 '!AO36</f>
        <v>157.88331484538776</v>
      </c>
      <c r="AP340" s="11">
        <f>'Final Prices IND without CO2 '!AP36</f>
        <v>157.67075005067272</v>
      </c>
      <c r="AQ340" s="11">
        <f>'Final Prices IND without CO2 '!AQ36</f>
        <v>156.01684399598943</v>
      </c>
      <c r="AR340" s="11">
        <f>'Final Prices IND without CO2 '!AR36</f>
        <v>156.88266697828229</v>
      </c>
      <c r="AS340" s="11">
        <f>'Final Prices IND without CO2 '!AS36</f>
        <v>156.99640570395562</v>
      </c>
      <c r="AT340" s="11">
        <f>'Final Prices IND without CO2 '!AT36</f>
        <v>157.23152371247704</v>
      </c>
      <c r="AU340" s="11">
        <f>'Final Prices IND without CO2 '!AU36</f>
        <v>157.00294966687562</v>
      </c>
      <c r="AV340" s="11">
        <f>'Final Prices IND without CO2 '!AV36</f>
        <v>156.17715200835448</v>
      </c>
      <c r="AW340" s="11">
        <f>'Final Prices IND without CO2 '!AW36</f>
        <v>154.03777913725813</v>
      </c>
      <c r="AX340" s="11">
        <f>'Final Prices IND without CO2 '!AX36</f>
        <v>152.45050017467415</v>
      </c>
      <c r="AY340" s="11">
        <f>'Final Prices IND without CO2 '!AY36</f>
        <v>151.62181565836136</v>
      </c>
      <c r="AZ340" s="11">
        <f>'Final Prices IND without CO2 '!AZ36</f>
        <v>149.91136337389207</v>
      </c>
      <c r="BA340" s="11">
        <f>'Final Prices IND without CO2 '!BA36</f>
        <v>148.35545984616101</v>
      </c>
      <c r="BB340" s="11">
        <f>'Final Prices IND without CO2 '!BB36</f>
        <v>147.10425102317686</v>
      </c>
      <c r="BC340" s="11">
        <f>'Final Prices IND without CO2 '!BC36</f>
        <v>145.70102178069419</v>
      </c>
      <c r="BD340" s="11">
        <f>'Final Prices IND without CO2 '!BD36</f>
        <v>144.14417230464232</v>
      </c>
      <c r="BE340" s="11">
        <f>'Final Prices IND without CO2 '!BE36</f>
        <v>142.7866076045234</v>
      </c>
      <c r="BF340" s="11">
        <f>'Final Prices IND without CO2 '!BF36</f>
        <v>141.38896755129645</v>
      </c>
      <c r="BG340" s="11">
        <f>'Final Prices IND without CO2 '!BG36</f>
        <v>139.92150971688716</v>
      </c>
      <c r="BH340" s="11">
        <f>'Final Prices IND without CO2 '!BH36</f>
        <v>138.49418712732086</v>
      </c>
    </row>
    <row r="341" spans="1:60" x14ac:dyDescent="0.3">
      <c r="A341" s="9" t="s">
        <v>148</v>
      </c>
      <c r="B341" s="36" t="s">
        <v>156</v>
      </c>
      <c r="C341" s="9" t="s">
        <v>31</v>
      </c>
      <c r="D341" s="36" t="s">
        <v>78</v>
      </c>
      <c r="E341" s="36" t="s">
        <v>79</v>
      </c>
      <c r="F341" s="36" t="s">
        <v>90</v>
      </c>
      <c r="G341" s="36" t="s">
        <v>90</v>
      </c>
      <c r="H341" s="36" t="s">
        <v>80</v>
      </c>
      <c r="I341" s="9" t="s">
        <v>145</v>
      </c>
      <c r="J341" s="11">
        <f>'Final Prices IND without CO2 '!J37</f>
        <v>100.91110264070988</v>
      </c>
      <c r="K341" s="11">
        <f>'Final Prices IND without CO2 '!K37</f>
        <v>97.859658927400346</v>
      </c>
      <c r="L341" s="11">
        <f>'Final Prices IND without CO2 '!L37</f>
        <v>93.225164423241736</v>
      </c>
      <c r="M341" s="11">
        <f>'Final Prices IND without CO2 '!M37</f>
        <v>91.256193948465935</v>
      </c>
      <c r="N341" s="11">
        <f>'Final Prices IND without CO2 '!N37</f>
        <v>90.734752796549927</v>
      </c>
      <c r="O341" s="11">
        <f>'Final Prices IND without CO2 '!O37</f>
        <v>93.627876546964501</v>
      </c>
      <c r="P341" s="11">
        <f>'Final Prices IND without CO2 '!P37</f>
        <v>101.70271996554938</v>
      </c>
      <c r="Q341" s="11">
        <f>'Final Prices IND without CO2 '!Q37</f>
        <v>104.88587664251492</v>
      </c>
      <c r="R341" s="11">
        <f>'Final Prices IND without CO2 '!R37</f>
        <v>98.402226334388288</v>
      </c>
      <c r="S341" s="11">
        <f>'Final Prices IND without CO2 '!S37</f>
        <v>104.25920695362858</v>
      </c>
      <c r="T341" s="11">
        <f>'Final Prices IND without CO2 '!T37</f>
        <v>101.0735287841389</v>
      </c>
      <c r="U341" s="11">
        <f>'Final Prices IND without CO2 '!U37</f>
        <v>105.23875426815673</v>
      </c>
      <c r="V341" s="11">
        <f>'Final Prices IND without CO2 '!V37</f>
        <v>117.23188325186034</v>
      </c>
      <c r="W341" s="11">
        <f>'Final Prices IND without CO2 '!W37</f>
        <v>116.86005941155808</v>
      </c>
      <c r="X341" s="11">
        <f>'Final Prices IND without CO2 '!X37</f>
        <v>120.1527434200403</v>
      </c>
      <c r="Y341" s="11">
        <f>'Final Prices IND without CO2 '!Y37</f>
        <v>116.76969717426125</v>
      </c>
      <c r="Z341" s="11">
        <f>'Final Prices IND without CO2 '!Z37</f>
        <v>114.19271430424115</v>
      </c>
      <c r="AA341" s="11">
        <f>'Final Prices IND without CO2 '!AA37</f>
        <v>114.05907520046257</v>
      </c>
      <c r="AB341" s="11">
        <f>'Final Prices IND without CO2 '!AB37</f>
        <v>122.47924576961412</v>
      </c>
      <c r="AC341" s="11">
        <f>'Final Prices IND without CO2 '!AC37</f>
        <v>113.09614593011344</v>
      </c>
      <c r="AD341" s="11">
        <f>'Final Prices IND without CO2 '!AD37</f>
        <v>100.00549159546274</v>
      </c>
      <c r="AE341" s="11">
        <f>'Final Prices IND without CO2 '!AE37</f>
        <v>100.73407781052698</v>
      </c>
      <c r="AF341" s="11">
        <f>'Final Prices IND without CO2 '!AF37</f>
        <v>105.50513550684595</v>
      </c>
      <c r="AG341" s="11">
        <f>'Final Prices IND without CO2 '!AG37</f>
        <v>110.91270685361511</v>
      </c>
      <c r="AH341" s="11">
        <f>'Final Prices IND without CO2 '!AH37</f>
        <v>118.97107838879505</v>
      </c>
      <c r="AI341" s="11">
        <f>'Final Prices IND without CO2 '!AI37</f>
        <v>120.98227976887962</v>
      </c>
      <c r="AJ341" s="11">
        <f>'Final Prices IND without CO2 '!AJ37</f>
        <v>126.97078872745206</v>
      </c>
      <c r="AK341" s="11">
        <f>'Final Prices IND without CO2 '!AK37</f>
        <v>130.46876361134824</v>
      </c>
      <c r="AL341" s="11">
        <f>'Final Prices IND without CO2 '!AL37</f>
        <v>136.63503039471942</v>
      </c>
      <c r="AM341" s="11">
        <f>'Final Prices IND without CO2 '!AM37</f>
        <v>141.43397270949768</v>
      </c>
      <c r="AN341" s="11">
        <f>'Final Prices IND without CO2 '!AN37</f>
        <v>147.07297785290558</v>
      </c>
      <c r="AO341" s="11">
        <f>'Final Prices IND without CO2 '!AO37</f>
        <v>146.18312456541426</v>
      </c>
      <c r="AP341" s="11">
        <f>'Final Prices IND without CO2 '!AP37</f>
        <v>149.16444815901403</v>
      </c>
      <c r="AQ341" s="11">
        <f>'Final Prices IND without CO2 '!AQ37</f>
        <v>148.85548764261662</v>
      </c>
      <c r="AR341" s="11">
        <f>'Final Prices IND without CO2 '!AR37</f>
        <v>153.82371790260069</v>
      </c>
      <c r="AS341" s="11">
        <f>'Final Prices IND without CO2 '!AS37</f>
        <v>157.47024152896964</v>
      </c>
      <c r="AT341" s="11">
        <f>'Final Prices IND without CO2 '!AT37</f>
        <v>179.65435546395602</v>
      </c>
      <c r="AU341" s="11">
        <f>'Final Prices IND without CO2 '!AU37</f>
        <v>179.58631636113938</v>
      </c>
      <c r="AV341" s="11">
        <f>'Final Prices IND without CO2 '!AV37</f>
        <v>179.51643828468352</v>
      </c>
      <c r="AW341" s="11">
        <f>'Final Prices IND without CO2 '!AW37</f>
        <v>179.44883710206625</v>
      </c>
      <c r="AX341" s="11">
        <f>'Final Prices IND without CO2 '!AX37</f>
        <v>179.38278423036118</v>
      </c>
      <c r="AY341" s="11">
        <f>'Final Prices IND without CO2 '!AY37</f>
        <v>179.31355977056245</v>
      </c>
      <c r="AZ341" s="11">
        <f>'Final Prices IND without CO2 '!AZ37</f>
        <v>179.2458369791197</v>
      </c>
      <c r="BA341" s="11">
        <f>'Final Prices IND without CO2 '!BA37</f>
        <v>179.17854729056924</v>
      </c>
      <c r="BB341" s="11">
        <f>'Final Prices IND without CO2 '!BB37</f>
        <v>179.11065501226517</v>
      </c>
      <c r="BC341" s="11">
        <f>'Final Prices IND without CO2 '!BC37</f>
        <v>179.04249538171999</v>
      </c>
      <c r="BD341" s="11">
        <f>'Final Prices IND without CO2 '!BD37</f>
        <v>178.97502566348547</v>
      </c>
      <c r="BE341" s="11">
        <f>'Final Prices IND without CO2 '!BE37</f>
        <v>178.90720970339657</v>
      </c>
      <c r="BF341" s="11">
        <f>'Final Prices IND without CO2 '!BF37</f>
        <v>178.83929525334975</v>
      </c>
      <c r="BG341" s="11">
        <f>'Final Prices IND without CO2 '!BG37</f>
        <v>178.77153464399706</v>
      </c>
      <c r="BH341" s="11">
        <f>'Final Prices IND without CO2 '!BH37</f>
        <v>178.70381656351535</v>
      </c>
    </row>
    <row r="342" spans="1:60" x14ac:dyDescent="0.3">
      <c r="A342" s="9" t="s">
        <v>148</v>
      </c>
      <c r="B342" s="36" t="s">
        <v>156</v>
      </c>
      <c r="C342" s="9" t="s">
        <v>33</v>
      </c>
      <c r="D342" s="36" t="s">
        <v>78</v>
      </c>
      <c r="E342" s="36" t="s">
        <v>79</v>
      </c>
      <c r="F342" s="36" t="s">
        <v>90</v>
      </c>
      <c r="G342" s="36" t="s">
        <v>90</v>
      </c>
      <c r="H342" s="36" t="s">
        <v>80</v>
      </c>
      <c r="I342" s="9" t="s">
        <v>145</v>
      </c>
      <c r="J342" s="11">
        <f>'Final Prices IND without CO2 '!J38</f>
        <v>77.006276624576572</v>
      </c>
      <c r="K342" s="11">
        <f>'Final Prices IND without CO2 '!K38</f>
        <v>73.503039235147583</v>
      </c>
      <c r="L342" s="11">
        <f>'Final Prices IND without CO2 '!L38</f>
        <v>86.984549222674744</v>
      </c>
      <c r="M342" s="11">
        <f>'Final Prices IND without CO2 '!M38</f>
        <v>96.051013352283491</v>
      </c>
      <c r="N342" s="11">
        <f>'Final Prices IND without CO2 '!N38</f>
        <v>88.506016060695046</v>
      </c>
      <c r="O342" s="11">
        <f>'Final Prices IND without CO2 '!O38</f>
        <v>97.020903700651544</v>
      </c>
      <c r="P342" s="11">
        <f>'Final Prices IND without CO2 '!P38</f>
        <v>106.19456628326509</v>
      </c>
      <c r="Q342" s="11">
        <f>'Final Prices IND without CO2 '!Q38</f>
        <v>115.36822886587863</v>
      </c>
      <c r="R342" s="11">
        <f>'Final Prices IND without CO2 '!R38</f>
        <v>116.84599858866314</v>
      </c>
      <c r="S342" s="11">
        <f>'Final Prices IND without CO2 '!S38</f>
        <v>116.85253870989759</v>
      </c>
      <c r="T342" s="11">
        <f>'Final Prices IND without CO2 '!T38</f>
        <v>112.58096402556539</v>
      </c>
      <c r="U342" s="11">
        <f>'Final Prices IND without CO2 '!U38</f>
        <v>106.53258636441578</v>
      </c>
      <c r="V342" s="11">
        <f>'Final Prices IND without CO2 '!V38</f>
        <v>106.45518179703457</v>
      </c>
      <c r="W342" s="11">
        <f>'Final Prices IND without CO2 '!W38</f>
        <v>109.54532341644352</v>
      </c>
      <c r="X342" s="11">
        <f>'Final Prices IND without CO2 '!X38</f>
        <v>106.4070983354287</v>
      </c>
      <c r="Y342" s="11">
        <f>'Final Prices IND without CO2 '!Y38</f>
        <v>104.11730295768756</v>
      </c>
      <c r="Z342" s="11">
        <f>'Final Prices IND without CO2 '!Z38</f>
        <v>101.03625797276669</v>
      </c>
      <c r="AA342" s="11">
        <f>'Final Prices IND without CO2 '!AA38</f>
        <v>94.332941430315771</v>
      </c>
      <c r="AB342" s="11">
        <f>'Final Prices IND without CO2 '!AB38</f>
        <v>86.465001166723169</v>
      </c>
      <c r="AC342" s="11">
        <f>'Final Prices IND without CO2 '!AC38</f>
        <v>86.756396544379896</v>
      </c>
      <c r="AD342" s="11">
        <f>'Final Prices IND without CO2 '!AD38</f>
        <v>80.516676795971776</v>
      </c>
      <c r="AE342" s="11">
        <f>'Final Prices IND without CO2 '!AE38</f>
        <v>89.471259491269024</v>
      </c>
      <c r="AF342" s="11">
        <f>'Final Prices IND without CO2 '!AF38</f>
        <v>100.01251318272239</v>
      </c>
      <c r="AG342" s="11">
        <f>'Final Prices IND without CO2 '!AG38</f>
        <v>110.08458124144703</v>
      </c>
      <c r="AH342" s="11">
        <f>'Final Prices IND without CO2 '!AH38</f>
        <v>123.08748235958475</v>
      </c>
      <c r="AI342" s="11">
        <f>'Final Prices IND without CO2 '!AI38</f>
        <v>129.00132947282296</v>
      </c>
      <c r="AJ342" s="11">
        <f>'Final Prices IND without CO2 '!AJ38</f>
        <v>133.70886617971516</v>
      </c>
      <c r="AK342" s="11">
        <f>'Final Prices IND without CO2 '!AK38</f>
        <v>139.96415641986218</v>
      </c>
      <c r="AL342" s="11">
        <f>'Final Prices IND without CO2 '!AL38</f>
        <v>148.02103980969611</v>
      </c>
      <c r="AM342" s="11">
        <f>'Final Prices IND without CO2 '!AM38</f>
        <v>153.84321523635998</v>
      </c>
      <c r="AN342" s="11">
        <f>'Final Prices IND without CO2 '!AN38</f>
        <v>164.44293619224729</v>
      </c>
      <c r="AO342" s="11">
        <f>'Final Prices IND without CO2 '!AO38</f>
        <v>166.26001415444236</v>
      </c>
      <c r="AP342" s="11">
        <f>'Final Prices IND without CO2 '!AP38</f>
        <v>157.70476350067284</v>
      </c>
      <c r="AQ342" s="11">
        <f>'Final Prices IND without CO2 '!AQ38</f>
        <v>158.74360047464089</v>
      </c>
      <c r="AR342" s="11">
        <f>'Final Prices IND without CO2 '!AR38</f>
        <v>158.00031888477488</v>
      </c>
      <c r="AS342" s="11">
        <f>'Final Prices IND without CO2 '!AS38</f>
        <v>166.14586644847859</v>
      </c>
      <c r="AT342" s="11">
        <f>'Final Prices IND without CO2 '!AT38</f>
        <v>168.42586189315531</v>
      </c>
      <c r="AU342" s="11">
        <f>'Final Prices IND without CO2 '!AU38</f>
        <v>173.23806075597594</v>
      </c>
      <c r="AV342" s="11">
        <f>'Final Prices IND without CO2 '!AV38</f>
        <v>173.12406369739432</v>
      </c>
      <c r="AW342" s="11">
        <f>'Final Prices IND without CO2 '!AW38</f>
        <v>164.23113942272735</v>
      </c>
      <c r="AX342" s="11">
        <f>'Final Prices IND without CO2 '!AX38</f>
        <v>162.91309475806818</v>
      </c>
      <c r="AY342" s="11">
        <f>'Final Prices IND without CO2 '!AY38</f>
        <v>162.37670742443697</v>
      </c>
      <c r="AZ342" s="11">
        <f>'Final Prices IND without CO2 '!AZ38</f>
        <v>157.59651053099969</v>
      </c>
      <c r="BA342" s="11">
        <f>'Final Prices IND without CO2 '!BA38</f>
        <v>154.17544166740117</v>
      </c>
      <c r="BB342" s="11">
        <f>'Final Prices IND without CO2 '!BB38</f>
        <v>152.6301848394105</v>
      </c>
      <c r="BC342" s="11">
        <f>'Final Prices IND without CO2 '!BC38</f>
        <v>149.3082621657577</v>
      </c>
      <c r="BD342" s="11">
        <f>'Final Prices IND without CO2 '!BD38</f>
        <v>145.88645646291752</v>
      </c>
      <c r="BE342" s="11">
        <f>'Final Prices IND without CO2 '!BE38</f>
        <v>143.43318484195424</v>
      </c>
      <c r="BF342" s="11">
        <f>'Final Prices IND without CO2 '!BF38</f>
        <v>140.61823338727208</v>
      </c>
      <c r="BG342" s="11">
        <f>'Final Prices IND without CO2 '!BG38</f>
        <v>137.40557027103841</v>
      </c>
      <c r="BH342" s="11">
        <f>'Final Prices IND without CO2 '!BH38</f>
        <v>134.60825936626225</v>
      </c>
    </row>
    <row r="343" spans="1:60" x14ac:dyDescent="0.3">
      <c r="A343" s="9" t="s">
        <v>148</v>
      </c>
      <c r="B343" s="36" t="s">
        <v>156</v>
      </c>
      <c r="C343" s="9" t="s">
        <v>35</v>
      </c>
      <c r="D343" s="36" t="s">
        <v>78</v>
      </c>
      <c r="E343" s="36" t="s">
        <v>79</v>
      </c>
      <c r="F343" s="36" t="s">
        <v>90</v>
      </c>
      <c r="G343" s="36" t="s">
        <v>90</v>
      </c>
      <c r="H343" s="36" t="s">
        <v>80</v>
      </c>
      <c r="I343" s="9" t="s">
        <v>145</v>
      </c>
      <c r="J343" s="11">
        <f>'Final Prices IND without CO2 '!J39</f>
        <v>109.99508589025187</v>
      </c>
      <c r="K343" s="11">
        <f>'Final Prices IND without CO2 '!K39</f>
        <v>109.30933623069612</v>
      </c>
      <c r="L343" s="11">
        <f>'Final Prices IND without CO2 '!L39</f>
        <v>109.0355003915397</v>
      </c>
      <c r="M343" s="11">
        <f>'Final Prices IND without CO2 '!M39</f>
        <v>120.17992826131601</v>
      </c>
      <c r="N343" s="11">
        <f>'Final Prices IND without CO2 '!N39</f>
        <v>116.09363074641271</v>
      </c>
      <c r="O343" s="11">
        <f>'Final Prices IND without CO2 '!O39</f>
        <v>113.45235857220983</v>
      </c>
      <c r="P343" s="11">
        <f>'Final Prices IND without CO2 '!P39</f>
        <v>117.8973208883051</v>
      </c>
      <c r="Q343" s="11">
        <f>'Final Prices IND without CO2 '!Q39</f>
        <v>133.27674429044902</v>
      </c>
      <c r="R343" s="11">
        <f>'Final Prices IND without CO2 '!R39</f>
        <v>140.3640381578146</v>
      </c>
      <c r="S343" s="11">
        <f>'Final Prices IND without CO2 '!S39</f>
        <v>157.46719937639847</v>
      </c>
      <c r="T343" s="11">
        <f>'Final Prices IND without CO2 '!T39</f>
        <v>142.80134960339942</v>
      </c>
      <c r="U343" s="11">
        <f>'Final Prices IND without CO2 '!U39</f>
        <v>138.05478000965289</v>
      </c>
      <c r="V343" s="11">
        <f>'Final Prices IND without CO2 '!V39</f>
        <v>137.156673401581</v>
      </c>
      <c r="W343" s="11">
        <f>'Final Prices IND without CO2 '!W39</f>
        <v>138.10144513171394</v>
      </c>
      <c r="X343" s="11">
        <f>'Final Prices IND without CO2 '!X39</f>
        <v>121.36214053747067</v>
      </c>
      <c r="Y343" s="11">
        <f>'Final Prices IND without CO2 '!Y39</f>
        <v>119.82179752624893</v>
      </c>
      <c r="Z343" s="11">
        <f>'Final Prices IND without CO2 '!Z39</f>
        <v>115.67349580976283</v>
      </c>
      <c r="AA343" s="11">
        <f>'Final Prices IND without CO2 '!AA39</f>
        <v>115.62652425631865</v>
      </c>
      <c r="AB343" s="11">
        <f>'Final Prices IND without CO2 '!AB39</f>
        <v>105.98256985458309</v>
      </c>
      <c r="AC343" s="11">
        <f>'Final Prices IND without CO2 '!AC39</f>
        <v>106.33974131761538</v>
      </c>
      <c r="AD343" s="11">
        <f>'Final Prices IND without CO2 '!AD39</f>
        <v>98.691542333224533</v>
      </c>
      <c r="AE343" s="11">
        <f>'Final Prices IND without CO2 '!AE39</f>
        <v>109.66742475058606</v>
      </c>
      <c r="AF343" s="11">
        <f>'Final Prices IND without CO2 '!AF39</f>
        <v>122.58813417792021</v>
      </c>
      <c r="AG343" s="11">
        <f>'Final Prices IND without CO2 '!AG39</f>
        <v>134.93374965481817</v>
      </c>
      <c r="AH343" s="11">
        <f>'Final Prices IND without CO2 '!AH39</f>
        <v>150.87176917103875</v>
      </c>
      <c r="AI343" s="11">
        <f>'Final Prices IND without CO2 '!AI39</f>
        <v>158.12053695373447</v>
      </c>
      <c r="AJ343" s="11">
        <f>'Final Prices IND without CO2 '!AJ39</f>
        <v>163.89069633786721</v>
      </c>
      <c r="AK343" s="11">
        <f>'Final Prices IND without CO2 '!AK39</f>
        <v>171.55798050939876</v>
      </c>
      <c r="AL343" s="11">
        <f>'Final Prices IND without CO2 '!AL39</f>
        <v>181.43352778461156</v>
      </c>
      <c r="AM343" s="11">
        <f>'Final Prices IND without CO2 '!AM39</f>
        <v>188.56993101754782</v>
      </c>
      <c r="AN343" s="11">
        <f>'Final Prices IND without CO2 '!AN39</f>
        <v>201.56230540588888</v>
      </c>
      <c r="AO343" s="11">
        <f>'Final Prices IND without CO2 '!AO39</f>
        <v>203.78954867728177</v>
      </c>
      <c r="AP343" s="11">
        <f>'Final Prices IND without CO2 '!AP39</f>
        <v>193.30313871022159</v>
      </c>
      <c r="AQ343" s="11">
        <f>'Final Prices IND without CO2 '!AQ39</f>
        <v>194.57647023945847</v>
      </c>
      <c r="AR343" s="11">
        <f>'Final Prices IND without CO2 '!AR39</f>
        <v>193.66540920948515</v>
      </c>
      <c r="AS343" s="11">
        <f>'Final Prices IND without CO2 '!AS39</f>
        <v>203.64963464203277</v>
      </c>
      <c r="AT343" s="11">
        <f>'Final Prices IND without CO2 '!AT39</f>
        <v>206.4442888168202</v>
      </c>
      <c r="AU343" s="11">
        <f>'Final Prices IND without CO2 '!AU39</f>
        <v>212.3427355322678</v>
      </c>
      <c r="AV343" s="11">
        <f>'Final Prices IND without CO2 '!AV39</f>
        <v>212.20300614972783</v>
      </c>
      <c r="AW343" s="11">
        <f>'Final Prices IND without CO2 '!AW39</f>
        <v>201.30270018276119</v>
      </c>
      <c r="AX343" s="11">
        <f>'Final Prices IND without CO2 '!AX39</f>
        <v>199.68713597922468</v>
      </c>
      <c r="AY343" s="11">
        <f>'Final Prices IND without CO2 '!AY39</f>
        <v>199.02967102475122</v>
      </c>
      <c r="AZ343" s="11">
        <f>'Final Prices IND without CO2 '!AZ39</f>
        <v>193.17045001808674</v>
      </c>
      <c r="BA343" s="11">
        <f>'Final Prices IND without CO2 '!BA39</f>
        <v>188.97715024452373</v>
      </c>
      <c r="BB343" s="11">
        <f>'Final Prices IND without CO2 '!BB39</f>
        <v>187.08308573858631</v>
      </c>
      <c r="BC343" s="11">
        <f>'Final Prices IND without CO2 '!BC39</f>
        <v>183.011312222583</v>
      </c>
      <c r="BD343" s="11">
        <f>'Final Prices IND without CO2 '!BD39</f>
        <v>178.81710928455595</v>
      </c>
      <c r="BE343" s="11">
        <f>'Final Prices IND without CO2 '!BE39</f>
        <v>175.81006565496682</v>
      </c>
      <c r="BF343" s="11">
        <f>'Final Prices IND without CO2 '!BF39</f>
        <v>172.35970093910055</v>
      </c>
      <c r="BG343" s="11">
        <f>'Final Prices IND without CO2 '!BG39</f>
        <v>168.4218499179824</v>
      </c>
      <c r="BH343" s="11">
        <f>'Final Prices IND without CO2 '!BH39</f>
        <v>164.99310771744149</v>
      </c>
    </row>
    <row r="344" spans="1:60" x14ac:dyDescent="0.3">
      <c r="A344" s="9" t="s">
        <v>148</v>
      </c>
      <c r="B344" s="36" t="s">
        <v>156</v>
      </c>
      <c r="C344" s="9" t="s">
        <v>37</v>
      </c>
      <c r="D344" s="36" t="s">
        <v>78</v>
      </c>
      <c r="E344" s="36" t="s">
        <v>79</v>
      </c>
      <c r="F344" s="36" t="s">
        <v>90</v>
      </c>
      <c r="G344" s="36" t="s">
        <v>90</v>
      </c>
      <c r="H344" s="36" t="s">
        <v>80</v>
      </c>
      <c r="I344" s="9" t="s">
        <v>145</v>
      </c>
      <c r="J344" s="11">
        <f>'Final Prices IND without CO2 '!J40</f>
        <v>127.62938024764136</v>
      </c>
      <c r="K344" s="11">
        <f>'Final Prices IND without CO2 '!K40</f>
        <v>117.56317059776433</v>
      </c>
      <c r="L344" s="11">
        <f>'Final Prices IND without CO2 '!L40</f>
        <v>95.135343848366503</v>
      </c>
      <c r="M344" s="11">
        <f>'Final Prices IND without CO2 '!M40</f>
        <v>87.701922600970562</v>
      </c>
      <c r="N344" s="11">
        <f>'Final Prices IND without CO2 '!N40</f>
        <v>88.018886468508356</v>
      </c>
      <c r="O344" s="11">
        <f>'Final Prices IND without CO2 '!O40</f>
        <v>84.883463045853674</v>
      </c>
      <c r="P344" s="11">
        <f>'Final Prices IND without CO2 '!P40</f>
        <v>87.514088918288024</v>
      </c>
      <c r="Q344" s="11">
        <f>'Final Prices IND without CO2 '!Q40</f>
        <v>98.462190578477617</v>
      </c>
      <c r="R344" s="11">
        <f>'Final Prices IND without CO2 '!R40</f>
        <v>98.16194035409454</v>
      </c>
      <c r="S344" s="11">
        <f>'Final Prices IND without CO2 '!S40</f>
        <v>106.31048489791581</v>
      </c>
      <c r="T344" s="11">
        <f>'Final Prices IND without CO2 '!T40</f>
        <v>98.860516355830313</v>
      </c>
      <c r="U344" s="11">
        <f>'Final Prices IND without CO2 '!U40</f>
        <v>96.234066705389026</v>
      </c>
      <c r="V344" s="11">
        <f>'Final Prices IND without CO2 '!V40</f>
        <v>94.617588628230536</v>
      </c>
      <c r="W344" s="11">
        <f>'Final Prices IND without CO2 '!W40</f>
        <v>96.114435893411127</v>
      </c>
      <c r="X344" s="11">
        <f>'Final Prices IND without CO2 '!X40</f>
        <v>87.865381855919892</v>
      </c>
      <c r="Y344" s="11">
        <f>'Final Prices IND without CO2 '!Y40</f>
        <v>80.8414579985877</v>
      </c>
      <c r="Z344" s="11">
        <f>'Final Prices IND without CO2 '!Z40</f>
        <v>77.327197834548059</v>
      </c>
      <c r="AA344" s="11">
        <f>'Final Prices IND without CO2 '!AA40</f>
        <v>73.028149387921744</v>
      </c>
      <c r="AB344" s="11">
        <f>'Final Prices IND without CO2 '!AB40</f>
        <v>91.293828446131869</v>
      </c>
      <c r="AC344" s="11">
        <f>'Final Prices IND without CO2 '!AC40</f>
        <v>84.850435709623554</v>
      </c>
      <c r="AD344" s="11">
        <f>'Final Prices IND without CO2 '!AD40</f>
        <v>78.169022870427256</v>
      </c>
      <c r="AE344" s="11">
        <f>'Final Prices IND without CO2 '!AE40</f>
        <v>72.977261434650899</v>
      </c>
      <c r="AF344" s="11">
        <f>'Final Prices IND without CO2 '!AF40</f>
        <v>83.402092845367477</v>
      </c>
      <c r="AG344" s="11">
        <f>'Final Prices IND without CO2 '!AG40</f>
        <v>94.488394605528171</v>
      </c>
      <c r="AH344" s="11">
        <f>'Final Prices IND without CO2 '!AH40</f>
        <v>103.24044007038512</v>
      </c>
      <c r="AI344" s="11">
        <f>'Final Prices IND without CO2 '!AI40</f>
        <v>112.09331961830974</v>
      </c>
      <c r="AJ344" s="11">
        <f>'Final Prices IND without CO2 '!AJ40</f>
        <v>119.7323309766232</v>
      </c>
      <c r="AK344" s="11">
        <f>'Final Prices IND without CO2 '!AK40</f>
        <v>126.11612187608873</v>
      </c>
      <c r="AL344" s="11">
        <f>'Final Prices IND without CO2 '!AL40</f>
        <v>131.5270524739164</v>
      </c>
      <c r="AM344" s="11">
        <f>'Final Prices IND without CO2 '!AM40</f>
        <v>137.22385931366713</v>
      </c>
      <c r="AN344" s="11">
        <f>'Final Prices IND without CO2 '!AN40</f>
        <v>139.92521159647853</v>
      </c>
      <c r="AO344" s="11">
        <f>'Final Prices IND without CO2 '!AO40</f>
        <v>139.70169810220241</v>
      </c>
      <c r="AP344" s="11">
        <f>'Final Prices IND without CO2 '!AP40</f>
        <v>139.8279301477007</v>
      </c>
      <c r="AQ344" s="11">
        <f>'Final Prices IND without CO2 '!AQ40</f>
        <v>139.74390660281671</v>
      </c>
      <c r="AR344" s="11">
        <f>'Final Prices IND without CO2 '!AR40</f>
        <v>141.63717598416048</v>
      </c>
      <c r="AS344" s="11">
        <f>'Final Prices IND without CO2 '!AS40</f>
        <v>143.31512036919858</v>
      </c>
      <c r="AT344" s="11">
        <f>'Final Prices IND without CO2 '!AT40</f>
        <v>143.21154788687281</v>
      </c>
      <c r="AU344" s="11">
        <f>'Final Prices IND without CO2 '!AU40</f>
        <v>146.75092114975831</v>
      </c>
      <c r="AV344" s="11">
        <f>'Final Prices IND without CO2 '!AV40</f>
        <v>145.11522292367712</v>
      </c>
      <c r="AW344" s="11">
        <f>'Final Prices IND without CO2 '!AW40</f>
        <v>144.27754967145455</v>
      </c>
      <c r="AX344" s="11">
        <f>'Final Prices IND without CO2 '!AX40</f>
        <v>146.6996223030022</v>
      </c>
      <c r="AY344" s="11">
        <f>'Final Prices IND without CO2 '!AY40</f>
        <v>146.5618059931395</v>
      </c>
      <c r="AZ344" s="11">
        <f>'Final Prices IND without CO2 '!AZ40</f>
        <v>146.24287512803255</v>
      </c>
      <c r="BA344" s="11">
        <f>'Final Prices IND without CO2 '!BA40</f>
        <v>147.14128342297988</v>
      </c>
      <c r="BB344" s="11">
        <f>'Final Prices IND without CO2 '!BB40</f>
        <v>147.76584340214595</v>
      </c>
      <c r="BC344" s="11">
        <f>'Final Prices IND without CO2 '!BC40</f>
        <v>147.69586193829844</v>
      </c>
      <c r="BD344" s="11">
        <f>'Final Prices IND without CO2 '!BD40</f>
        <v>148.21885802624865</v>
      </c>
      <c r="BE344" s="11">
        <f>'Final Prices IND without CO2 '!BE40</f>
        <v>148.76490767706639</v>
      </c>
      <c r="BF344" s="11">
        <f>'Final Prices IND without CO2 '!BF40</f>
        <v>149.02742983303062</v>
      </c>
      <c r="BG344" s="11">
        <f>'Final Prices IND without CO2 '!BG40</f>
        <v>149.37224575551909</v>
      </c>
      <c r="BH344" s="11">
        <f>'Final Prices IND without CO2 '!BH40</f>
        <v>149.86426247839961</v>
      </c>
    </row>
    <row r="345" spans="1:60" x14ac:dyDescent="0.3">
      <c r="A345" s="9" t="s">
        <v>148</v>
      </c>
      <c r="B345" s="36" t="s">
        <v>156</v>
      </c>
      <c r="C345" s="9" t="s">
        <v>39</v>
      </c>
      <c r="D345" s="36" t="s">
        <v>78</v>
      </c>
      <c r="E345" s="36" t="s">
        <v>79</v>
      </c>
      <c r="F345" s="36" t="s">
        <v>90</v>
      </c>
      <c r="G345" s="36" t="s">
        <v>90</v>
      </c>
      <c r="H345" s="36" t="s">
        <v>80</v>
      </c>
      <c r="I345" s="9" t="s">
        <v>145</v>
      </c>
      <c r="J345" s="11">
        <f>'Final Prices IND without CO2 '!J41</f>
        <v>65.982573964575124</v>
      </c>
      <c r="K345" s="11">
        <f>'Final Prices IND without CO2 '!K41</f>
        <v>63.281608956936523</v>
      </c>
      <c r="L345" s="11">
        <f>'Final Prices IND without CO2 '!L41</f>
        <v>68.755786737175754</v>
      </c>
      <c r="M345" s="11">
        <f>'Final Prices IND without CO2 '!M41</f>
        <v>61.794199778356642</v>
      </c>
      <c r="N345" s="11">
        <f>'Final Prices IND without CO2 '!N41</f>
        <v>60.738578684168353</v>
      </c>
      <c r="O345" s="11">
        <f>'Final Prices IND without CO2 '!O41</f>
        <v>81.757171278416564</v>
      </c>
      <c r="P345" s="11">
        <f>'Final Prices IND without CO2 '!P41</f>
        <v>85.695768866646318</v>
      </c>
      <c r="Q345" s="11">
        <f>'Final Prices IND without CO2 '!Q41</f>
        <v>74.91810434175926</v>
      </c>
      <c r="R345" s="11">
        <f>'Final Prices IND without CO2 '!R41</f>
        <v>99.637862733397853</v>
      </c>
      <c r="S345" s="11">
        <f>'Final Prices IND without CO2 '!S41</f>
        <v>110.27091791098988</v>
      </c>
      <c r="T345" s="11">
        <f>'Final Prices IND without CO2 '!T41</f>
        <v>108.68253521407414</v>
      </c>
      <c r="U345" s="11">
        <f>'Final Prices IND without CO2 '!U41</f>
        <v>106.98920414602409</v>
      </c>
      <c r="V345" s="11">
        <f>'Final Prices IND without CO2 '!V41</f>
        <v>115.22690271197439</v>
      </c>
      <c r="W345" s="11">
        <f>'Final Prices IND without CO2 '!W41</f>
        <v>108.83260779517144</v>
      </c>
      <c r="X345" s="11">
        <f>'Final Prices IND without CO2 '!X41</f>
        <v>118.43293668048693</v>
      </c>
      <c r="Y345" s="11">
        <f>'Final Prices IND without CO2 '!Y41</f>
        <v>115.46326637056393</v>
      </c>
      <c r="Z345" s="11">
        <f>'Final Prices IND without CO2 '!Z41</f>
        <v>106.70832914023784</v>
      </c>
      <c r="AA345" s="11">
        <f>'Final Prices IND without CO2 '!AA41</f>
        <v>103.00780247116086</v>
      </c>
      <c r="AB345" s="11">
        <f>'Final Prices IND without CO2 '!AB41</f>
        <v>110.61213614856671</v>
      </c>
      <c r="AC345" s="11">
        <f>'Final Prices IND without CO2 '!AC41</f>
        <v>102.1381721686225</v>
      </c>
      <c r="AD345" s="11">
        <f>'Final Prices IND without CO2 '!AD41</f>
        <v>90.315881539384833</v>
      </c>
      <c r="AE345" s="11">
        <f>'Final Prices IND without CO2 '!AE41</f>
        <v>90.973874467984729</v>
      </c>
      <c r="AF345" s="11">
        <f>'Final Prices IND without CO2 '!AF41</f>
        <v>95.282660664060629</v>
      </c>
      <c r="AG345" s="11">
        <f>'Final Prices IND without CO2 '!AG41</f>
        <v>100.16628820669783</v>
      </c>
      <c r="AH345" s="11">
        <f>'Final Prices IND without CO2 '!AH41</f>
        <v>107.44387784063233</v>
      </c>
      <c r="AI345" s="11">
        <f>'Final Prices IND without CO2 '!AI41</f>
        <v>109.26021235084443</v>
      </c>
      <c r="AJ345" s="11">
        <f>'Final Prices IND without CO2 '!AJ41</f>
        <v>114.66849000711377</v>
      </c>
      <c r="AK345" s="11">
        <f>'Final Prices IND without CO2 '!AK41</f>
        <v>116.89123081994128</v>
      </c>
      <c r="AL345" s="11">
        <f>'Final Prices IND without CO2 '!AL41</f>
        <v>119.13908473390784</v>
      </c>
      <c r="AM345" s="11">
        <f>'Final Prices IND without CO2 '!AM41</f>
        <v>122.58565316338637</v>
      </c>
      <c r="AN345" s="11">
        <f>'Final Prices IND without CO2 '!AN41</f>
        <v>124.74295060602883</v>
      </c>
      <c r="AO345" s="11">
        <f>'Final Prices IND without CO2 '!AO41</f>
        <v>123.78241985494664</v>
      </c>
      <c r="AP345" s="11">
        <f>'Final Prices IND without CO2 '!AP41</f>
        <v>127.22447252730517</v>
      </c>
      <c r="AQ345" s="11">
        <f>'Final Prices IND without CO2 '!AQ41</f>
        <v>124.65717151097533</v>
      </c>
      <c r="AR345" s="11">
        <f>'Final Prices IND without CO2 '!AR41</f>
        <v>129.55441257276209</v>
      </c>
      <c r="AS345" s="11">
        <f>'Final Prices IND without CO2 '!AS41</f>
        <v>129.54839160623857</v>
      </c>
      <c r="AT345" s="11">
        <f>'Final Prices IND without CO2 '!AT41</f>
        <v>149.21725790333633</v>
      </c>
      <c r="AU345" s="11">
        <f>'Final Prices IND without CO2 '!AU41</f>
        <v>149.16074600677649</v>
      </c>
      <c r="AV345" s="11">
        <f>'Final Prices IND without CO2 '!AV41</f>
        <v>149.10270669607135</v>
      </c>
      <c r="AW345" s="11">
        <f>'Final Prices IND without CO2 '!AW41</f>
        <v>149.04655852713262</v>
      </c>
      <c r="AX345" s="11">
        <f>'Final Prices IND without CO2 '!AX41</f>
        <v>148.99169635378306</v>
      </c>
      <c r="AY345" s="11">
        <f>'Final Prices IND without CO2 '!AY41</f>
        <v>148.93419992379489</v>
      </c>
      <c r="AZ345" s="11">
        <f>'Final Prices IND without CO2 '!AZ41</f>
        <v>148.87795074903624</v>
      </c>
      <c r="BA345" s="11">
        <f>'Final Prices IND without CO2 '!BA41</f>
        <v>148.82206130074121</v>
      </c>
      <c r="BB345" s="11">
        <f>'Final Prices IND without CO2 '!BB41</f>
        <v>148.76567135363871</v>
      </c>
      <c r="BC345" s="11">
        <f>'Final Prices IND without CO2 '!BC41</f>
        <v>148.70905934919608</v>
      </c>
      <c r="BD345" s="11">
        <f>'Final Prices IND without CO2 '!BD41</f>
        <v>148.6530203719029</v>
      </c>
      <c r="BE345" s="11">
        <f>'Final Prices IND without CO2 '!BE41</f>
        <v>148.59669381315948</v>
      </c>
      <c r="BF345" s="11">
        <f>'Final Prices IND without CO2 '!BF41</f>
        <v>148.5402854506579</v>
      </c>
      <c r="BG345" s="11">
        <f>'Final Prices IND without CO2 '!BG41</f>
        <v>148.48400486511156</v>
      </c>
      <c r="BH345" s="11">
        <f>'Final Prices IND without CO2 '!BH41</f>
        <v>148.42775960318141</v>
      </c>
    </row>
    <row r="346" spans="1:60" x14ac:dyDescent="0.3">
      <c r="A346" s="9" t="s">
        <v>148</v>
      </c>
      <c r="B346" s="36" t="s">
        <v>156</v>
      </c>
      <c r="C346" s="9" t="s">
        <v>41</v>
      </c>
      <c r="D346" s="36" t="s">
        <v>78</v>
      </c>
      <c r="E346" s="36" t="s">
        <v>79</v>
      </c>
      <c r="F346" s="36" t="s">
        <v>90</v>
      </c>
      <c r="G346" s="36" t="s">
        <v>90</v>
      </c>
      <c r="H346" s="36" t="s">
        <v>80</v>
      </c>
      <c r="I346" s="9" t="s">
        <v>145</v>
      </c>
      <c r="J346" s="11">
        <f>'Final Prices IND without CO2 '!J42</f>
        <v>39.828121347439129</v>
      </c>
      <c r="K346" s="11">
        <f>'Final Prices IND without CO2 '!K42</f>
        <v>34.403410347621083</v>
      </c>
      <c r="L346" s="11">
        <f>'Final Prices IND without CO2 '!L42</f>
        <v>31.222643835444039</v>
      </c>
      <c r="M346" s="11">
        <f>'Final Prices IND without CO2 '!M42</f>
        <v>39.148193884163035</v>
      </c>
      <c r="N346" s="11">
        <f>'Final Prices IND without CO2 '!N42</f>
        <v>51.906963566598222</v>
      </c>
      <c r="O346" s="11">
        <f>'Final Prices IND without CO2 '!O42</f>
        <v>47.818888749672716</v>
      </c>
      <c r="P346" s="11">
        <f>'Final Prices IND without CO2 '!P42</f>
        <v>57.835973071241192</v>
      </c>
      <c r="Q346" s="11">
        <f>'Final Prices IND without CO2 '!Q42</f>
        <v>59.887951430118456</v>
      </c>
      <c r="R346" s="11">
        <f>'Final Prices IND without CO2 '!R42</f>
        <v>71.128563733471253</v>
      </c>
      <c r="S346" s="11">
        <f>'Final Prices IND without CO2 '!S42</f>
        <v>71.936588270082311</v>
      </c>
      <c r="T346" s="11">
        <f>'Final Prices IND without CO2 '!T42</f>
        <v>77.909863976815473</v>
      </c>
      <c r="U346" s="11">
        <f>'Final Prices IND without CO2 '!U42</f>
        <v>73.694252418227038</v>
      </c>
      <c r="V346" s="11">
        <f>'Final Prices IND without CO2 '!V42</f>
        <v>65.296298994076821</v>
      </c>
      <c r="W346" s="11">
        <f>'Final Prices IND without CO2 '!W42</f>
        <v>63.729296452521886</v>
      </c>
      <c r="X346" s="11">
        <f>'Final Prices IND without CO2 '!X42</f>
        <v>60.771016634869333</v>
      </c>
      <c r="Y346" s="11">
        <f>'Final Prices IND without CO2 '!Y42</f>
        <v>53.750568584940197</v>
      </c>
      <c r="Z346" s="11">
        <f>'Final Prices IND without CO2 '!Z42</f>
        <v>55.347575136495735</v>
      </c>
      <c r="AA346" s="11">
        <f>'Final Prices IND without CO2 '!AA42</f>
        <v>56.096432150613616</v>
      </c>
      <c r="AB346" s="11">
        <f>'Final Prices IND without CO2 '!AB42</f>
        <v>70.127178302086477</v>
      </c>
      <c r="AC346" s="11">
        <f>'Final Prices IND without CO2 '!AC42</f>
        <v>65.177698594702903</v>
      </c>
      <c r="AD346" s="11">
        <f>'Final Prices IND without CO2 '!AD42</f>
        <v>60.045384204353546</v>
      </c>
      <c r="AE346" s="11">
        <f>'Final Prices IND without CO2 '!AE42</f>
        <v>56.057342667423008</v>
      </c>
      <c r="AF346" s="11">
        <f>'Final Prices IND without CO2 '!AF42</f>
        <v>64.065156815998009</v>
      </c>
      <c r="AG346" s="11">
        <f>'Final Prices IND without CO2 '!AG42</f>
        <v>72.581078138152449</v>
      </c>
      <c r="AH346" s="11">
        <f>'Final Prices IND without CO2 '!AH42</f>
        <v>79.303944987625613</v>
      </c>
      <c r="AI346" s="11">
        <f>'Final Prices IND without CO2 '!AI42</f>
        <v>86.104267343594344</v>
      </c>
      <c r="AJ346" s="11">
        <f>'Final Prices IND without CO2 '!AJ42</f>
        <v>91.972159190108428</v>
      </c>
      <c r="AK346" s="11">
        <f>'Final Prices IND without CO2 '!AK42</f>
        <v>96.875855861282744</v>
      </c>
      <c r="AL346" s="11">
        <f>'Final Prices IND without CO2 '!AL42</f>
        <v>101.03225176747452</v>
      </c>
      <c r="AM346" s="11">
        <f>'Final Prices IND without CO2 '!AM42</f>
        <v>105.4082429577166</v>
      </c>
      <c r="AN346" s="11">
        <f>'Final Prices IND without CO2 '!AN42</f>
        <v>107.48328150542348</v>
      </c>
      <c r="AO346" s="11">
        <f>'Final Prices IND without CO2 '!AO42</f>
        <v>107.31159004573985</v>
      </c>
      <c r="AP346" s="11">
        <f>'Final Prices IND without CO2 '!AP42</f>
        <v>107.40855494810802</v>
      </c>
      <c r="AQ346" s="11">
        <f>'Final Prices IND without CO2 '!AQ42</f>
        <v>107.34401242410675</v>
      </c>
      <c r="AR346" s="11">
        <f>'Final Prices IND without CO2 '!AR42</f>
        <v>108.79832364907325</v>
      </c>
      <c r="AS346" s="11">
        <f>'Final Prices IND without CO2 '!AS42</f>
        <v>110.08723339328432</v>
      </c>
      <c r="AT346" s="11">
        <f>'Final Prices IND without CO2 '!AT42</f>
        <v>110.00767439067842</v>
      </c>
      <c r="AU346" s="11">
        <f>'Final Prices IND without CO2 '!AU42</f>
        <v>112.72643713848524</v>
      </c>
      <c r="AV346" s="11">
        <f>'Final Prices IND without CO2 '!AV42</f>
        <v>111.46997869982435</v>
      </c>
      <c r="AW346" s="11">
        <f>'Final Prices IND without CO2 '!AW42</f>
        <v>110.82652160620314</v>
      </c>
      <c r="AX346" s="11">
        <f>'Final Prices IND without CO2 '!AX42</f>
        <v>112.68703202825613</v>
      </c>
      <c r="AY346" s="11">
        <f>'Final Prices IND without CO2 '!AY42</f>
        <v>112.58116869555147</v>
      </c>
      <c r="AZ346" s="11">
        <f>'Final Prices IND without CO2 '!AZ42</f>
        <v>112.33618256643331</v>
      </c>
      <c r="BA346" s="11">
        <f>'Final Prices IND without CO2 '!BA42</f>
        <v>113.02629316602349</v>
      </c>
      <c r="BB346" s="11">
        <f>'Final Prices IND without CO2 '!BB42</f>
        <v>113.50604770983887</v>
      </c>
      <c r="BC346" s="11">
        <f>'Final Prices IND without CO2 '!BC42</f>
        <v>113.45229158331193</v>
      </c>
      <c r="BD346" s="11">
        <f>'Final Prices IND without CO2 '!BD42</f>
        <v>113.85403001990971</v>
      </c>
      <c r="BE346" s="11">
        <f>'Final Prices IND without CO2 '!BE42</f>
        <v>114.27347700637586</v>
      </c>
      <c r="BF346" s="11">
        <f>'Final Prices IND without CO2 '!BF42</f>
        <v>114.47513289432464</v>
      </c>
      <c r="BG346" s="11">
        <f>'Final Prices IND without CO2 '!BG42</f>
        <v>114.74000258036278</v>
      </c>
      <c r="BH346" s="11">
        <f>'Final Prices IND without CO2 '!BH42</f>
        <v>115.11794427741199</v>
      </c>
    </row>
    <row r="347" spans="1:60" x14ac:dyDescent="0.3">
      <c r="A347" s="9" t="s">
        <v>148</v>
      </c>
      <c r="B347" s="36" t="s">
        <v>156</v>
      </c>
      <c r="C347" s="9" t="s">
        <v>43</v>
      </c>
      <c r="D347" s="36" t="s">
        <v>78</v>
      </c>
      <c r="E347" s="36" t="s">
        <v>79</v>
      </c>
      <c r="F347" s="36" t="s">
        <v>90</v>
      </c>
      <c r="G347" s="36" t="s">
        <v>90</v>
      </c>
      <c r="H347" s="36" t="s">
        <v>80</v>
      </c>
      <c r="I347" s="9" t="s">
        <v>145</v>
      </c>
      <c r="J347" s="11">
        <f>'Final Prices IND without CO2 '!J43</f>
        <v>25.705696989300808</v>
      </c>
      <c r="K347" s="11">
        <f>'Final Prices IND without CO2 '!K43</f>
        <v>33.299556953726537</v>
      </c>
      <c r="L347" s="11">
        <f>'Final Prices IND without CO2 '!L43</f>
        <v>35.377503183529335</v>
      </c>
      <c r="M347" s="11">
        <f>'Final Prices IND without CO2 '!M43</f>
        <v>45.333134880004643</v>
      </c>
      <c r="N347" s="11">
        <f>'Final Prices IND without CO2 '!N43</f>
        <v>40.840360512957147</v>
      </c>
      <c r="O347" s="11">
        <f>'Final Prices IND without CO2 '!O43</f>
        <v>38.573722592599019</v>
      </c>
      <c r="P347" s="11">
        <f>'Final Prices IND without CO2 '!P43</f>
        <v>47.825560198642798</v>
      </c>
      <c r="Q347" s="11">
        <f>'Final Prices IND without CO2 '!Q43</f>
        <v>37.699342528764568</v>
      </c>
      <c r="R347" s="11">
        <f>'Final Prices IND without CO2 '!R43</f>
        <v>46.271751716927646</v>
      </c>
      <c r="S347" s="11">
        <f>'Final Prices IND without CO2 '!S43</f>
        <v>46.564560036291617</v>
      </c>
      <c r="T347" s="11">
        <f>'Final Prices IND without CO2 '!T43</f>
        <v>54.898425525453668</v>
      </c>
      <c r="U347" s="11">
        <f>'Final Prices IND without CO2 '!U43</f>
        <v>48.457833204249418</v>
      </c>
      <c r="V347" s="11">
        <f>'Final Prices IND without CO2 '!V43</f>
        <v>40.417677818236008</v>
      </c>
      <c r="W347" s="11">
        <f>'Final Prices IND without CO2 '!W43</f>
        <v>47.740153394570463</v>
      </c>
      <c r="X347" s="11">
        <f>'Final Prices IND without CO2 '!X43</f>
        <v>39.875084145700946</v>
      </c>
      <c r="Y347" s="11">
        <f>'Final Prices IND without CO2 '!Y43</f>
        <v>32.327355237211378</v>
      </c>
      <c r="Z347" s="11">
        <f>'Final Prices IND without CO2 '!Z43</f>
        <v>39.023852784067138</v>
      </c>
      <c r="AA347" s="11">
        <f>'Final Prices IND without CO2 '!AA43</f>
        <v>40.400482640050662</v>
      </c>
      <c r="AB347" s="11">
        <f>'Final Prices IND without CO2 '!AB43</f>
        <v>50.505384049780268</v>
      </c>
      <c r="AC347" s="11">
        <f>'Final Prices IND without CO2 '!AC43</f>
        <v>46.940783569333391</v>
      </c>
      <c r="AD347" s="11">
        <f>'Final Prices IND without CO2 '!AD43</f>
        <v>43.244506097106964</v>
      </c>
      <c r="AE347" s="11">
        <f>'Final Prices IND without CO2 '!AE43</f>
        <v>40.372330511180671</v>
      </c>
      <c r="AF347" s="11">
        <f>'Final Prices IND without CO2 '!AF43</f>
        <v>46.139534308128702</v>
      </c>
      <c r="AG347" s="11">
        <f>'Final Prices IND without CO2 '!AG43</f>
        <v>52.27267537164596</v>
      </c>
      <c r="AH347" s="11">
        <f>'Final Prices IND without CO2 '!AH43</f>
        <v>57.114463967296281</v>
      </c>
      <c r="AI347" s="11">
        <f>'Final Prices IND without CO2 '!AI43</f>
        <v>62.012035787040936</v>
      </c>
      <c r="AJ347" s="11">
        <f>'Final Prices IND without CO2 '!AJ43</f>
        <v>66.238073942948759</v>
      </c>
      <c r="AK347" s="11">
        <f>'Final Prices IND without CO2 '!AK43</f>
        <v>69.769701617663273</v>
      </c>
      <c r="AL347" s="11">
        <f>'Final Prices IND without CO2 '!AL43</f>
        <v>72.763125516752396</v>
      </c>
      <c r="AM347" s="11">
        <f>'Final Prices IND without CO2 '!AM43</f>
        <v>75.91470128256438</v>
      </c>
      <c r="AN347" s="11">
        <f>'Final Prices IND without CO2 '!AN43</f>
        <v>77.409137837798141</v>
      </c>
      <c r="AO347" s="11">
        <f>'Final Prices IND without CO2 '!AO43</f>
        <v>77.285486162094955</v>
      </c>
      <c r="AP347" s="11">
        <f>'Final Prices IND without CO2 '!AP43</f>
        <v>77.355319994740526</v>
      </c>
      <c r="AQ347" s="11">
        <f>'Final Prices IND without CO2 '!AQ43</f>
        <v>77.308836662013462</v>
      </c>
      <c r="AR347" s="11">
        <f>'Final Prices IND without CO2 '!AR43</f>
        <v>78.356227256120036</v>
      </c>
      <c r="AS347" s="11">
        <f>'Final Prices IND without CO2 '!AS43</f>
        <v>79.284496198533006</v>
      </c>
      <c r="AT347" s="11">
        <f>'Final Prices IND without CO2 '!AT43</f>
        <v>79.227198042831958</v>
      </c>
      <c r="AU347" s="11">
        <f>'Final Prices IND without CO2 '!AU43</f>
        <v>81.185242841479351</v>
      </c>
      <c r="AV347" s="11">
        <f>'Final Prices IND without CO2 '!AV43</f>
        <v>80.28034523225574</v>
      </c>
      <c r="AW347" s="11">
        <f>'Final Prices IND without CO2 '!AW43</f>
        <v>79.81692935812913</v>
      </c>
      <c r="AX347" s="11">
        <f>'Final Prices IND without CO2 '!AX43</f>
        <v>81.15686339896034</v>
      </c>
      <c r="AY347" s="11">
        <f>'Final Prices IND without CO2 '!AY43</f>
        <v>81.080620943403233</v>
      </c>
      <c r="AZ347" s="11">
        <f>'Final Prices IND without CO2 '!AZ43</f>
        <v>80.90418266601128</v>
      </c>
      <c r="BA347" s="11">
        <f>'Final Prices IND without CO2 '!BA43</f>
        <v>81.401198255587587</v>
      </c>
      <c r="BB347" s="11">
        <f>'Final Prices IND without CO2 '!BB43</f>
        <v>81.746716043008632</v>
      </c>
      <c r="BC347" s="11">
        <f>'Final Prices IND without CO2 '!BC43</f>
        <v>81.708001041478497</v>
      </c>
      <c r="BD347" s="11">
        <f>'Final Prices IND without CO2 '!BD43</f>
        <v>81.997331861842213</v>
      </c>
      <c r="BE347" s="11">
        <f>'Final Prices IND without CO2 '!BE43</f>
        <v>82.299416326851485</v>
      </c>
      <c r="BF347" s="11">
        <f>'Final Prices IND without CO2 '!BF43</f>
        <v>82.444648294162107</v>
      </c>
      <c r="BG347" s="11">
        <f>'Final Prices IND without CO2 '!BG43</f>
        <v>82.635406649772563</v>
      </c>
      <c r="BH347" s="11">
        <f>'Final Prices IND without CO2 '!BH43</f>
        <v>82.907599129493804</v>
      </c>
    </row>
    <row r="348" spans="1:60" x14ac:dyDescent="0.3">
      <c r="A348" s="9" t="s">
        <v>148</v>
      </c>
      <c r="B348" s="36" t="s">
        <v>156</v>
      </c>
      <c r="C348" s="9" t="s">
        <v>45</v>
      </c>
      <c r="D348" s="36" t="s">
        <v>78</v>
      </c>
      <c r="E348" s="36" t="s">
        <v>79</v>
      </c>
      <c r="F348" s="36" t="s">
        <v>90</v>
      </c>
      <c r="G348" s="36" t="s">
        <v>90</v>
      </c>
      <c r="H348" s="36" t="s">
        <v>80</v>
      </c>
      <c r="I348" s="9" t="s">
        <v>145</v>
      </c>
      <c r="J348" s="11">
        <f>'Final Prices IND without CO2 '!J44</f>
        <v>118.59439099867231</v>
      </c>
      <c r="K348" s="11">
        <f>'Final Prices IND without CO2 '!K44</f>
        <v>114.71366516594415</v>
      </c>
      <c r="L348" s="11">
        <f>'Final Prices IND without CO2 '!L44</f>
        <v>109.7781149606239</v>
      </c>
      <c r="M348" s="11">
        <f>'Final Prices IND without CO2 '!M44</f>
        <v>105.30320992080466</v>
      </c>
      <c r="N348" s="11">
        <f>'Final Prices IND without CO2 '!N44</f>
        <v>102.39292601293423</v>
      </c>
      <c r="O348" s="11">
        <f>'Final Prices IND without CO2 '!O44</f>
        <v>97.891755425988691</v>
      </c>
      <c r="P348" s="11">
        <f>'Final Prices IND without CO2 '!P44</f>
        <v>97.059120071720301</v>
      </c>
      <c r="Q348" s="11">
        <f>'Final Prices IND without CO2 '!Q44</f>
        <v>96.161643836779447</v>
      </c>
      <c r="R348" s="11">
        <f>'Final Prices IND without CO2 '!R44</f>
        <v>95.005539514468325</v>
      </c>
      <c r="S348" s="11">
        <f>'Final Prices IND without CO2 '!S44</f>
        <v>95.464328581305736</v>
      </c>
      <c r="T348" s="11">
        <f>'Final Prices IND without CO2 '!T44</f>
        <v>109.1717397844838</v>
      </c>
      <c r="U348" s="11">
        <f>'Final Prices IND without CO2 '!U44</f>
        <v>108.9197568805365</v>
      </c>
      <c r="V348" s="11">
        <f>'Final Prices IND without CO2 '!V44</f>
        <v>114.4602289017225</v>
      </c>
      <c r="W348" s="11">
        <f>'Final Prices IND without CO2 '!W44</f>
        <v>115.43760493102154</v>
      </c>
      <c r="X348" s="11">
        <f>'Final Prices IND without CO2 '!X44</f>
        <v>110.68438139866969</v>
      </c>
      <c r="Y348" s="11">
        <f>'Final Prices IND without CO2 '!Y44</f>
        <v>111.96516827318933</v>
      </c>
      <c r="Z348" s="11">
        <f>'Final Prices IND without CO2 '!Z44</f>
        <v>125.55604799895042</v>
      </c>
      <c r="AA348" s="11">
        <f>'Final Prices IND without CO2 '!AA44</f>
        <v>115.82694789125703</v>
      </c>
      <c r="AB348" s="11">
        <f>'Final Prices IND without CO2 '!AB44</f>
        <v>139.78585270349285</v>
      </c>
      <c r="AC348" s="11">
        <f>'Final Prices IND without CO2 '!AC44</f>
        <v>141.19363234853719</v>
      </c>
      <c r="AD348" s="11">
        <f>'Final Prices IND without CO2 '!AD44</f>
        <v>131.97311337451248</v>
      </c>
      <c r="AE348" s="11">
        <f>'Final Prices IND without CO2 '!AE44</f>
        <v>133.0404842311338</v>
      </c>
      <c r="AF348" s="11">
        <f>'Final Prices IND without CO2 '!AF44</f>
        <v>152.04537139248092</v>
      </c>
      <c r="AG348" s="11">
        <f>'Final Prices IND without CO2 '!AG44</f>
        <v>172.25614561871035</v>
      </c>
      <c r="AH348" s="11">
        <f>'Final Prices IND without CO2 '!AH44</f>
        <v>188.21147668714369</v>
      </c>
      <c r="AI348" s="11">
        <f>'Final Prices IND without CO2 '!AI44</f>
        <v>204.46773872618365</v>
      </c>
      <c r="AJ348" s="11">
        <f>'Final Prices IND without CO2 '!AJ44</f>
        <v>218.76542974434781</v>
      </c>
      <c r="AK348" s="11">
        <f>'Final Prices IND without CO2 '!AK44</f>
        <v>230.81760874458192</v>
      </c>
      <c r="AL348" s="11">
        <f>'Final Prices IND without CO2 '!AL44</f>
        <v>241.05320420408896</v>
      </c>
      <c r="AM348" s="11">
        <f>'Final Prices IND without CO2 '!AM44</f>
        <v>251.95908163663017</v>
      </c>
      <c r="AN348" s="11">
        <f>'Final Prices IND without CO2 '!AN44</f>
        <v>256.07676824502317</v>
      </c>
      <c r="AO348" s="11">
        <f>'Final Prices IND without CO2 '!AO44</f>
        <v>255.33679573730501</v>
      </c>
      <c r="AP348" s="11">
        <f>'Final Prices IND without CO2 '!AP44</f>
        <v>255.65782638860887</v>
      </c>
      <c r="AQ348" s="11">
        <f>'Final Prices IND without CO2 '!AQ44</f>
        <v>255.51622425345522</v>
      </c>
      <c r="AR348" s="11">
        <f>'Final Prices IND without CO2 '!AR44</f>
        <v>258.58204656232698</v>
      </c>
      <c r="AS348" s="11">
        <f>'Final Prices IND without CO2 '!AS44</f>
        <v>261.56120679451811</v>
      </c>
      <c r="AT348" s="11">
        <f>'Final Prices IND without CO2 '!AT44</f>
        <v>262.05985443850358</v>
      </c>
      <c r="AU348" s="11">
        <f>'Final Prices IND without CO2 '!AU44</f>
        <v>268.5882371835051</v>
      </c>
      <c r="AV348" s="11">
        <f>'Final Prices IND without CO2 '!AV44</f>
        <v>265.2416844054647</v>
      </c>
      <c r="AW348" s="11">
        <f>'Final Prices IND without CO2 '!AW44</f>
        <v>264.01845406772753</v>
      </c>
      <c r="AX348" s="11">
        <f>'Final Prices IND without CO2 '!AX44</f>
        <v>269.03729236109672</v>
      </c>
      <c r="AY348" s="11">
        <f>'Final Prices IND without CO2 '!AY44</f>
        <v>268.60463231008225</v>
      </c>
      <c r="AZ348" s="11">
        <f>'Final Prices IND without CO2 '!AZ44</f>
        <v>268.2465795282111</v>
      </c>
      <c r="BA348" s="11">
        <f>'Final Prices IND without CO2 '!BA44</f>
        <v>270.2085190808707</v>
      </c>
      <c r="BB348" s="11">
        <f>'Final Prices IND without CO2 '!BB44</f>
        <v>271.49992062761794</v>
      </c>
      <c r="BC348" s="11">
        <f>'Final Prices IND without CO2 '!BC44</f>
        <v>271.47813177272519</v>
      </c>
      <c r="BD348" s="11">
        <f>'Final Prices IND without CO2 '!BD44</f>
        <v>272.70765867130922</v>
      </c>
      <c r="BE348" s="11">
        <f>'Final Prices IND without CO2 '!BE44</f>
        <v>273.88569322956209</v>
      </c>
      <c r="BF348" s="11">
        <f>'Final Prices IND without CO2 '!BF44</f>
        <v>274.52461057873938</v>
      </c>
      <c r="BG348" s="11">
        <f>'Final Prices IND without CO2 '!BG44</f>
        <v>275.35628538371452</v>
      </c>
      <c r="BH348" s="11">
        <f>'Final Prices IND without CO2 '!BH44</f>
        <v>276.46245366603262</v>
      </c>
    </row>
    <row r="349" spans="1:60" x14ac:dyDescent="0.3">
      <c r="A349" s="9" t="s">
        <v>148</v>
      </c>
      <c r="B349" s="36" t="s">
        <v>156</v>
      </c>
      <c r="C349" s="9" t="s">
        <v>47</v>
      </c>
      <c r="D349" s="36" t="s">
        <v>78</v>
      </c>
      <c r="E349" s="36" t="s">
        <v>79</v>
      </c>
      <c r="F349" s="36" t="s">
        <v>90</v>
      </c>
      <c r="G349" s="36" t="s">
        <v>90</v>
      </c>
      <c r="H349" s="36" t="s">
        <v>80</v>
      </c>
      <c r="I349" s="9" t="s">
        <v>145</v>
      </c>
      <c r="J349" s="11">
        <f>'Final Prices IND without CO2 '!J45</f>
        <v>70.375863194290559</v>
      </c>
      <c r="K349" s="11">
        <f>'Final Prices IND without CO2 '!K45</f>
        <v>67.047536838357985</v>
      </c>
      <c r="L349" s="11">
        <f>'Final Prices IND without CO2 '!L45</f>
        <v>64.902683504842116</v>
      </c>
      <c r="M349" s="11">
        <f>'Final Prices IND without CO2 '!M45</f>
        <v>61.99436951300617</v>
      </c>
      <c r="N349" s="11">
        <f>'Final Prices IND without CO2 '!N45</f>
        <v>66.467330902338063</v>
      </c>
      <c r="O349" s="11">
        <f>'Final Prices IND without CO2 '!O45</f>
        <v>85.35197912031019</v>
      </c>
      <c r="P349" s="11">
        <f>'Final Prices IND without CO2 '!P45</f>
        <v>111.0327325950234</v>
      </c>
      <c r="Q349" s="11">
        <f>'Final Prices IND without CO2 '!Q45</f>
        <v>110.90651788589915</v>
      </c>
      <c r="R349" s="11">
        <f>'Final Prices IND without CO2 '!R45</f>
        <v>131.44811063396904</v>
      </c>
      <c r="S349" s="11">
        <f>'Final Prices IND without CO2 '!S45</f>
        <v>139.0249242583098</v>
      </c>
      <c r="T349" s="11">
        <f>'Final Prices IND without CO2 '!T45</f>
        <v>122.51745689336801</v>
      </c>
      <c r="U349" s="11">
        <f>'Final Prices IND without CO2 '!U45</f>
        <v>120.90634574300564</v>
      </c>
      <c r="V349" s="11">
        <f>'Final Prices IND without CO2 '!V45</f>
        <v>123.20667360514445</v>
      </c>
      <c r="W349" s="11">
        <f>'Final Prices IND without CO2 '!W45</f>
        <v>126.17637018061457</v>
      </c>
      <c r="X349" s="11">
        <f>'Final Prices IND without CO2 '!X45</f>
        <v>131.08161869973344</v>
      </c>
      <c r="Y349" s="11">
        <f>'Final Prices IND without CO2 '!Y45</f>
        <v>132.73042091022202</v>
      </c>
      <c r="Z349" s="11">
        <f>'Final Prices IND without CO2 '!Z45</f>
        <v>128.86257395076814</v>
      </c>
      <c r="AA349" s="11">
        <f>'Final Prices IND without CO2 '!AA45</f>
        <v>129.20259021350049</v>
      </c>
      <c r="AB349" s="11">
        <f>'Final Prices IND without CO2 '!AB45</f>
        <v>134.47462319209743</v>
      </c>
      <c r="AC349" s="11">
        <f>'Final Prices IND without CO2 '!AC45</f>
        <v>133.72082855481804</v>
      </c>
      <c r="AD349" s="11">
        <f>'Final Prices IND without CO2 '!AD45</f>
        <v>121.89924938836882</v>
      </c>
      <c r="AE349" s="11">
        <f>'Final Prices IND without CO2 '!AE45</f>
        <v>114.35931507649379</v>
      </c>
      <c r="AF349" s="11">
        <f>'Final Prices IND without CO2 '!AF45</f>
        <v>127.96252774917812</v>
      </c>
      <c r="AG349" s="11">
        <f>'Final Prices IND without CO2 '!AG45</f>
        <v>145.82738241745784</v>
      </c>
      <c r="AH349" s="11">
        <f>'Final Prices IND without CO2 '!AH45</f>
        <v>161.49762245356189</v>
      </c>
      <c r="AI349" s="11">
        <f>'Final Prices IND without CO2 '!AI45</f>
        <v>175.85466229490024</v>
      </c>
      <c r="AJ349" s="11">
        <f>'Final Prices IND without CO2 '!AJ45</f>
        <v>190.3818334880946</v>
      </c>
      <c r="AK349" s="11">
        <f>'Final Prices IND without CO2 '!AK45</f>
        <v>202.7717112820319</v>
      </c>
      <c r="AL349" s="11">
        <f>'Final Prices IND without CO2 '!AL45</f>
        <v>212.31731954559166</v>
      </c>
      <c r="AM349" s="11">
        <f>'Final Prices IND without CO2 '!AM45</f>
        <v>223.82754705164456</v>
      </c>
      <c r="AN349" s="11">
        <f>'Final Prices IND without CO2 '!AN45</f>
        <v>221.79242641592279</v>
      </c>
      <c r="AO349" s="11">
        <f>'Final Prices IND without CO2 '!AO45</f>
        <v>222.23788759467942</v>
      </c>
      <c r="AP349" s="11">
        <f>'Final Prices IND without CO2 '!AP45</f>
        <v>223.06298386654635</v>
      </c>
      <c r="AQ349" s="11">
        <f>'Final Prices IND without CO2 '!AQ45</f>
        <v>223.51598489786207</v>
      </c>
      <c r="AR349" s="11">
        <f>'Final Prices IND without CO2 '!AR45</f>
        <v>225.27922129223381</v>
      </c>
      <c r="AS349" s="11">
        <f>'Final Prices IND without CO2 '!AS45</f>
        <v>229.43390334615614</v>
      </c>
      <c r="AT349" s="11">
        <f>'Final Prices IND without CO2 '!AT45</f>
        <v>232.49771932014517</v>
      </c>
      <c r="AU349" s="11">
        <f>'Final Prices IND without CO2 '!AU45</f>
        <v>238.5887824651459</v>
      </c>
      <c r="AV349" s="11">
        <f>'Final Prices IND without CO2 '!AV45</f>
        <v>234.26509976772229</v>
      </c>
      <c r="AW349" s="11">
        <f>'Final Prices IND without CO2 '!AW45</f>
        <v>234.40196199325047</v>
      </c>
      <c r="AX349" s="11">
        <f>'Final Prices IND without CO2 '!AX45</f>
        <v>242.57676238738242</v>
      </c>
      <c r="AY349" s="11">
        <f>'Final Prices IND without CO2 '!AY45</f>
        <v>241.25744488550345</v>
      </c>
      <c r="AZ349" s="11">
        <f>'Final Prices IND without CO2 '!AZ45</f>
        <v>242.31270653791307</v>
      </c>
      <c r="BA349" s="11">
        <f>'Final Prices IND without CO2 '!BA45</f>
        <v>245.84800404414545</v>
      </c>
      <c r="BB349" s="11">
        <f>'Final Prices IND without CO2 '!BB45</f>
        <v>248.06778444533484</v>
      </c>
      <c r="BC349" s="11">
        <f>'Final Prices IND without CO2 '!BC45</f>
        <v>248.68432144241979</v>
      </c>
      <c r="BD349" s="11">
        <f>'Final Prices IND without CO2 '!BD45</f>
        <v>251.41670157743965</v>
      </c>
      <c r="BE349" s="11">
        <f>'Final Prices IND without CO2 '!BE45</f>
        <v>253.57919585264926</v>
      </c>
      <c r="BF349" s="11">
        <f>'Final Prices IND without CO2 '!BF45</f>
        <v>255.16259169713157</v>
      </c>
      <c r="BG349" s="11">
        <f>'Final Prices IND without CO2 '!BG45</f>
        <v>257.10746567714159</v>
      </c>
      <c r="BH349" s="11">
        <f>'Final Prices IND without CO2 '!BH45</f>
        <v>259.36770882609653</v>
      </c>
    </row>
    <row r="350" spans="1:60" x14ac:dyDescent="0.3">
      <c r="A350" s="9" t="s">
        <v>148</v>
      </c>
      <c r="B350" s="36" t="s">
        <v>156</v>
      </c>
      <c r="C350" s="9" t="s">
        <v>49</v>
      </c>
      <c r="D350" s="36" t="s">
        <v>78</v>
      </c>
      <c r="E350" s="36" t="s">
        <v>79</v>
      </c>
      <c r="F350" s="36" t="s">
        <v>90</v>
      </c>
      <c r="G350" s="36" t="s">
        <v>90</v>
      </c>
      <c r="H350" s="36" t="s">
        <v>80</v>
      </c>
      <c r="I350" s="9" t="s">
        <v>145</v>
      </c>
      <c r="J350" s="11">
        <f>'Final Prices IND without CO2 '!J46</f>
        <v>83.209656034500838</v>
      </c>
      <c r="K350" s="11">
        <f>'Final Prices IND without CO2 '!K46</f>
        <v>86.456550439159528</v>
      </c>
      <c r="L350" s="11">
        <f>'Final Prices IND without CO2 '!L46</f>
        <v>93.356308300043352</v>
      </c>
      <c r="M350" s="11">
        <f>'Final Prices IND without CO2 '!M46</f>
        <v>100.30907879021039</v>
      </c>
      <c r="N350" s="11">
        <f>'Final Prices IND without CO2 '!N46</f>
        <v>94.546645385442389</v>
      </c>
      <c r="O350" s="11">
        <f>'Final Prices IND without CO2 '!O46</f>
        <v>89.954657291716501</v>
      </c>
      <c r="P350" s="11">
        <f>'Final Prices IND without CO2 '!P46</f>
        <v>91.302955377533138</v>
      </c>
      <c r="Q350" s="11">
        <f>'Final Prices IND without CO2 '!Q46</f>
        <v>85.705460853535925</v>
      </c>
      <c r="R350" s="11">
        <f>'Final Prices IND without CO2 '!R46</f>
        <v>105.74447986770882</v>
      </c>
      <c r="S350" s="11">
        <f>'Final Prices IND without CO2 '!S46</f>
        <v>94.631281733465713</v>
      </c>
      <c r="T350" s="11">
        <f>'Final Prices IND without CO2 '!T46</f>
        <v>99.008513958704626</v>
      </c>
      <c r="U350" s="11">
        <f>'Final Prices IND without CO2 '!U46</f>
        <v>96.861121622299891</v>
      </c>
      <c r="V350" s="11">
        <f>'Final Prices IND without CO2 '!V46</f>
        <v>96.428589347406401</v>
      </c>
      <c r="W350" s="11">
        <f>'Final Prices IND without CO2 '!W46</f>
        <v>99.070421853281317</v>
      </c>
      <c r="X350" s="11">
        <f>'Final Prices IND without CO2 '!X46</f>
        <v>92.873363685032103</v>
      </c>
      <c r="Y350" s="11">
        <f>'Final Prices IND without CO2 '!Y46</f>
        <v>87.649706693283477</v>
      </c>
      <c r="Z350" s="11">
        <f>'Final Prices IND without CO2 '!Z46</f>
        <v>89.679963444687303</v>
      </c>
      <c r="AA350" s="11">
        <f>'Final Prices IND without CO2 '!AA46</f>
        <v>76.448501465802494</v>
      </c>
      <c r="AB350" s="11">
        <f>'Final Prices IND without CO2 '!AB46</f>
        <v>95.569673287341274</v>
      </c>
      <c r="AC350" s="11">
        <f>'Final Prices IND without CO2 '!AC46</f>
        <v>88.824497308074768</v>
      </c>
      <c r="AD350" s="11">
        <f>'Final Prices IND without CO2 '!AD46</f>
        <v>81.830153298100328</v>
      </c>
      <c r="AE350" s="11">
        <f>'Final Prices IND without CO2 '!AE46</f>
        <v>76.395230120399077</v>
      </c>
      <c r="AF350" s="11">
        <f>'Final Prices IND without CO2 '!AF46</f>
        <v>87.308319744914769</v>
      </c>
      <c r="AG350" s="11">
        <f>'Final Prices IND without CO2 '!AG46</f>
        <v>98.913860395547061</v>
      </c>
      <c r="AH350" s="11">
        <f>'Final Prices IND without CO2 '!AH46</f>
        <v>108.07581734169347</v>
      </c>
      <c r="AI350" s="11">
        <f>'Final Prices IND without CO2 '!AI46</f>
        <v>117.34333104385533</v>
      </c>
      <c r="AJ350" s="11">
        <f>'Final Prices IND without CO2 '!AJ46</f>
        <v>125.3401237315788</v>
      </c>
      <c r="AK350" s="11">
        <f>'Final Prices IND without CO2 '!AK46</f>
        <v>132.02290635753266</v>
      </c>
      <c r="AL350" s="11">
        <f>'Final Prices IND without CO2 '!AL46</f>
        <v>137.6872637211851</v>
      </c>
      <c r="AM350" s="11">
        <f>'Final Prices IND without CO2 '!AM46</f>
        <v>143.65088664863543</v>
      </c>
      <c r="AN350" s="11">
        <f>'Final Prices IND without CO2 '!AN46</f>
        <v>146.4787596768175</v>
      </c>
      <c r="AO350" s="11">
        <f>'Final Prices IND without CO2 '!AO46</f>
        <v>146.24477768715997</v>
      </c>
      <c r="AP350" s="11">
        <f>'Final Prices IND without CO2 '!AP46</f>
        <v>146.37692194654747</v>
      </c>
      <c r="AQ350" s="11">
        <f>'Final Prices IND without CO2 '!AQ46</f>
        <v>146.28896306838797</v>
      </c>
      <c r="AR350" s="11">
        <f>'Final Prices IND without CO2 '!AR46</f>
        <v>148.27090576155385</v>
      </c>
      <c r="AS350" s="11">
        <f>'Final Prices IND without CO2 '!AS46</f>
        <v>150.0274384801597</v>
      </c>
      <c r="AT350" s="11">
        <f>'Final Prices IND without CO2 '!AT46</f>
        <v>149.91901506900578</v>
      </c>
      <c r="AU350" s="11">
        <f>'Final Prices IND without CO2 '!AU46</f>
        <v>153.62415869298587</v>
      </c>
      <c r="AV350" s="11">
        <f>'Final Prices IND without CO2 '!AV46</f>
        <v>151.91185077771971</v>
      </c>
      <c r="AW350" s="11">
        <f>'Final Prices IND without CO2 '!AW46</f>
        <v>151.03494419598189</v>
      </c>
      <c r="AX350" s="11">
        <f>'Final Prices IND without CO2 '!AX46</f>
        <v>153.57045720945797</v>
      </c>
      <c r="AY350" s="11">
        <f>'Final Prices IND without CO2 '!AY46</f>
        <v>153.4261861242004</v>
      </c>
      <c r="AZ350" s="11">
        <f>'Final Prices IND without CO2 '!AZ46</f>
        <v>153.09231778831935</v>
      </c>
      <c r="BA350" s="11">
        <f>'Final Prices IND without CO2 '!BA46</f>
        <v>154.03280400396125</v>
      </c>
      <c r="BB350" s="11">
        <f>'Final Prices IND without CO2 '!BB46</f>
        <v>154.68661592283024</v>
      </c>
      <c r="BC350" s="11">
        <f>'Final Prices IND without CO2 '!BC46</f>
        <v>154.61335680170538</v>
      </c>
      <c r="BD350" s="11">
        <f>'Final Prices IND without CO2 '!BD46</f>
        <v>155.16084797505948</v>
      </c>
      <c r="BE350" s="11">
        <f>'Final Prices IND without CO2 '!BE46</f>
        <v>155.73247244974243</v>
      </c>
      <c r="BF350" s="11">
        <f>'Final Prices IND without CO2 '!BF46</f>
        <v>156.00729011379724</v>
      </c>
      <c r="BG350" s="11">
        <f>'Final Prices IND without CO2 '!BG46</f>
        <v>156.3682558616182</v>
      </c>
      <c r="BH350" s="11">
        <f>'Final Prices IND without CO2 '!BH46</f>
        <v>156.88331671795356</v>
      </c>
    </row>
    <row r="351" spans="1:60" x14ac:dyDescent="0.3">
      <c r="A351" s="9" t="s">
        <v>148</v>
      </c>
      <c r="B351" s="36" t="s">
        <v>156</v>
      </c>
      <c r="C351" s="9" t="s">
        <v>97</v>
      </c>
      <c r="D351" s="36" t="s">
        <v>78</v>
      </c>
      <c r="E351" s="36" t="s">
        <v>79</v>
      </c>
      <c r="F351" s="36" t="s">
        <v>90</v>
      </c>
      <c r="G351" s="36" t="s">
        <v>90</v>
      </c>
      <c r="H351" s="36" t="s">
        <v>80</v>
      </c>
      <c r="I351" s="9" t="s">
        <v>145</v>
      </c>
      <c r="J351" s="11">
        <f>'Final Prices IND without CO2 '!J47</f>
        <v>54.037283297370863</v>
      </c>
      <c r="K351" s="11">
        <f>'Final Prices IND without CO2 '!K47</f>
        <v>53.565440253611676</v>
      </c>
      <c r="L351" s="11">
        <f>'Final Prices IND without CO2 '!L47</f>
        <v>56.08431497820601</v>
      </c>
      <c r="M351" s="11">
        <f>'Final Prices IND without CO2 '!M47</f>
        <v>71.060413393860884</v>
      </c>
      <c r="N351" s="11">
        <f>'Final Prices IND without CO2 '!N47</f>
        <v>71.050187340846392</v>
      </c>
      <c r="O351" s="11">
        <f>'Final Prices IND without CO2 '!O47</f>
        <v>68.7894153926798</v>
      </c>
      <c r="P351" s="11">
        <f>'Final Prices IND without CO2 '!P47</f>
        <v>70.544873234865918</v>
      </c>
      <c r="Q351" s="11">
        <f>'Final Prices IND without CO2 '!Q47</f>
        <v>67.36184788563601</v>
      </c>
      <c r="R351" s="11">
        <f>'Final Prices IND without CO2 '!R47</f>
        <v>69.847636776033596</v>
      </c>
      <c r="S351" s="11">
        <f>'Final Prices IND without CO2 '!S47</f>
        <v>74.041552992695699</v>
      </c>
      <c r="T351" s="11">
        <f>'Final Prices IND without CO2 '!T47</f>
        <v>74.636397593647345</v>
      </c>
      <c r="U351" s="11">
        <f>'Final Prices IND without CO2 '!U47</f>
        <v>78.180153967109831</v>
      </c>
      <c r="V351" s="11">
        <f>'Final Prices IND without CO2 '!V47</f>
        <v>75.041429840699607</v>
      </c>
      <c r="W351" s="11">
        <f>'Final Prices IND without CO2 '!W47</f>
        <v>73.400463518437022</v>
      </c>
      <c r="X351" s="11">
        <f>'Final Prices IND without CO2 '!X47</f>
        <v>71.079517201804094</v>
      </c>
      <c r="Y351" s="11">
        <f>'Final Prices IND without CO2 '!Y47</f>
        <v>68.544856883386842</v>
      </c>
      <c r="Z351" s="11">
        <f>'Final Prices IND without CO2 '!Z47</f>
        <v>66.864159543504542</v>
      </c>
      <c r="AA351" s="11">
        <f>'Final Prices IND without CO2 '!AA47</f>
        <v>64.958471526938382</v>
      </c>
      <c r="AB351" s="11">
        <f>'Final Prices IND without CO2 '!AB47</f>
        <v>81.205776202841562</v>
      </c>
      <c r="AC351" s="11">
        <f>'Final Prices IND without CO2 '!AC47</f>
        <v>75.474384306437003</v>
      </c>
      <c r="AD351" s="11">
        <f>'Final Prices IND without CO2 '!AD47</f>
        <v>69.53127374821662</v>
      </c>
      <c r="AE351" s="11">
        <f>'Final Prices IND without CO2 '!AE47</f>
        <v>64.913206739437769</v>
      </c>
      <c r="AF351" s="11">
        <f>'Final Prices IND without CO2 '!AF47</f>
        <v>74.186084664483019</v>
      </c>
      <c r="AG351" s="11">
        <f>'Final Prices IND without CO2 '!AG47</f>
        <v>84.047339855286907</v>
      </c>
      <c r="AH351" s="11">
        <f>'Final Prices IND without CO2 '!AH47</f>
        <v>91.832276224294887</v>
      </c>
      <c r="AI351" s="11">
        <f>'Final Prices IND without CO2 '!AI47</f>
        <v>99.706904417192632</v>
      </c>
      <c r="AJ351" s="11">
        <f>'Final Prices IND without CO2 '!AJ47</f>
        <v>106.50179797497783</v>
      </c>
      <c r="AK351" s="11">
        <f>'Final Prices IND without CO2 '!AK47</f>
        <v>112.18017409230342</v>
      </c>
      <c r="AL351" s="11">
        <f>'Final Prices IND without CO2 '!AL47</f>
        <v>116.99319186858793</v>
      </c>
      <c r="AM351" s="11">
        <f>'Final Prices IND without CO2 '!AM47</f>
        <v>122.0604962984003</v>
      </c>
      <c r="AN351" s="11">
        <f>'Final Prices IND without CO2 '!AN47</f>
        <v>124.46334666251285</v>
      </c>
      <c r="AO351" s="11">
        <f>'Final Prices IND without CO2 '!AO47</f>
        <v>124.2645316155</v>
      </c>
      <c r="AP351" s="11">
        <f>'Final Prices IND without CO2 '!AP47</f>
        <v>124.37681490354734</v>
      </c>
      <c r="AQ351" s="11">
        <f>'Final Prices IND without CO2 '!AQ47</f>
        <v>124.30207603786768</v>
      </c>
      <c r="AR351" s="11">
        <f>'Final Prices IND without CO2 '!AR47</f>
        <v>125.98613740641694</v>
      </c>
      <c r="AS351" s="11">
        <f>'Final Prices IND without CO2 '!AS47</f>
        <v>127.47866738934584</v>
      </c>
      <c r="AT351" s="11">
        <f>'Final Prices IND without CO2 '!AT47</f>
        <v>127.38653976184163</v>
      </c>
      <c r="AU351" s="11">
        <f>'Final Prices IND without CO2 '!AU47</f>
        <v>130.53480901482615</v>
      </c>
      <c r="AV351" s="11">
        <f>'Final Prices IND without CO2 '!AV47</f>
        <v>129.07985695132595</v>
      </c>
      <c r="AW351" s="11">
        <f>'Final Prices IND without CO2 '!AW47</f>
        <v>128.33474736605723</v>
      </c>
      <c r="AX351" s="11">
        <f>'Final Prices IND without CO2 '!AX47</f>
        <v>130.48917873794937</v>
      </c>
      <c r="AY351" s="11">
        <f>'Final Prices IND without CO2 '!AY47</f>
        <v>130.36659125743404</v>
      </c>
      <c r="AZ351" s="11">
        <f>'Final Prices IND without CO2 '!AZ47</f>
        <v>130.08290254707029</v>
      </c>
      <c r="BA351" s="11">
        <f>'Final Prices IND without CO2 '!BA47</f>
        <v>130.88203589682712</v>
      </c>
      <c r="BB351" s="11">
        <f>'Final Prices IND without CO2 '!BB47</f>
        <v>131.43758142226579</v>
      </c>
      <c r="BC351" s="11">
        <f>'Final Prices IND without CO2 '!BC47</f>
        <v>131.37533297471708</v>
      </c>
      <c r="BD351" s="11">
        <f>'Final Prices IND without CO2 '!BD47</f>
        <v>131.84053751259137</v>
      </c>
      <c r="BE351" s="11">
        <f>'Final Prices IND without CO2 '!BE47</f>
        <v>132.32624817337398</v>
      </c>
      <c r="BF351" s="11">
        <f>'Final Prices IND without CO2 '!BF47</f>
        <v>132.55976138898086</v>
      </c>
      <c r="BG351" s="11">
        <f>'Final Prices IND without CO2 '!BG47</f>
        <v>132.86647483401191</v>
      </c>
      <c r="BH351" s="11">
        <f>'Final Prices IND without CO2 '!BH47</f>
        <v>133.30412325522877</v>
      </c>
    </row>
    <row r="352" spans="1:60" x14ac:dyDescent="0.3">
      <c r="A352" s="9" t="s">
        <v>148</v>
      </c>
      <c r="B352" s="36" t="s">
        <v>156</v>
      </c>
      <c r="C352" s="9" t="s">
        <v>5</v>
      </c>
      <c r="D352" s="36" t="s">
        <v>82</v>
      </c>
      <c r="E352" s="36" t="s">
        <v>79</v>
      </c>
      <c r="F352" s="36" t="s">
        <v>90</v>
      </c>
      <c r="G352" s="36" t="s">
        <v>90</v>
      </c>
      <c r="H352" s="36" t="s">
        <v>80</v>
      </c>
      <c r="I352" s="9" t="s">
        <v>145</v>
      </c>
      <c r="J352" s="11">
        <f>'Final Prices IND without CO2 '!J48+Assumptions!$C$11*input!J$305</f>
        <v>39.419481965248181</v>
      </c>
      <c r="K352" s="11">
        <f>'Final Prices IND without CO2 '!K48+Assumptions!$C$11*input!K$305</f>
        <v>40.501517444663151</v>
      </c>
      <c r="L352" s="11">
        <f>'Final Prices IND without CO2 '!L48+Assumptions!$C$11*input!L$305</f>
        <v>45.372279300405204</v>
      </c>
      <c r="M352" s="11">
        <f>'Final Prices IND without CO2 '!M48+Assumptions!$C$11*input!M$305</f>
        <v>38.811434549274388</v>
      </c>
      <c r="N352" s="11">
        <f>'Final Prices IND without CO2 '!N48+Assumptions!$C$11*input!N$305</f>
        <v>42.99711213932121</v>
      </c>
      <c r="O352" s="11">
        <f>'Final Prices IND without CO2 '!O48+Assumptions!$C$11*input!O$305</f>
        <v>44.879633943321984</v>
      </c>
      <c r="P352" s="11">
        <f>'Final Prices IND without CO2 '!P48+Assumptions!$C$11*input!P$305</f>
        <v>59.848685703022433</v>
      </c>
      <c r="Q352" s="11">
        <f>'Final Prices IND without CO2 '!Q48+Assumptions!$C$11*input!Q$305</f>
        <v>58.10302705223895</v>
      </c>
      <c r="R352" s="11">
        <f>'Final Prices IND without CO2 '!R48+Assumptions!$C$11*input!R$305</f>
        <v>65.647207461608417</v>
      </c>
      <c r="S352" s="11">
        <f>'Final Prices IND without CO2 '!S48+Assumptions!$C$11*input!S$305</f>
        <v>53.676291213367037</v>
      </c>
      <c r="T352" s="11">
        <f>'Final Prices IND without CO2 '!T48+Assumptions!$C$11*input!T$305</f>
        <v>52.741471754980161</v>
      </c>
      <c r="U352" s="11">
        <f>'Final Prices IND without CO2 '!U48+Assumptions!$C$11*input!U$305</f>
        <v>52.767519597463632</v>
      </c>
      <c r="V352" s="11">
        <f>'Final Prices IND without CO2 '!V48+Assumptions!$C$11*input!V$305</f>
        <v>59.410243522722048</v>
      </c>
      <c r="W352" s="11">
        <f>'Final Prices IND without CO2 '!W48+Assumptions!$C$11*input!W$305</f>
        <v>58.580171854663526</v>
      </c>
      <c r="X352" s="11">
        <f>'Final Prices IND without CO2 '!X48+Assumptions!$C$11*input!X$305</f>
        <v>55.674902829947193</v>
      </c>
      <c r="Y352" s="11">
        <f>'Final Prices IND without CO2 '!Y48+Assumptions!$C$11*input!Y$305</f>
        <v>52.79135472730222</v>
      </c>
      <c r="Z352" s="11">
        <f>'Final Prices IND without CO2 '!Z48+Assumptions!$C$11*input!Z$305</f>
        <v>48.841580885032315</v>
      </c>
      <c r="AA352" s="11">
        <f>'Final Prices IND without CO2 '!AA48+Assumptions!$C$11*input!AA$305</f>
        <v>45.85653149226718</v>
      </c>
      <c r="AB352" s="11">
        <f>'Final Prices IND without CO2 '!AB48+Assumptions!$C$11*input!AB$305</f>
        <v>54.830827005284483</v>
      </c>
      <c r="AC352" s="11">
        <f>'Final Prices IND without CO2 '!AC48+Assumptions!$C$11*input!AC$305</f>
        <v>68.859231787767612</v>
      </c>
      <c r="AD352" s="11">
        <f>'Final Prices IND without CO2 '!AD48+Assumptions!$C$11*input!AD$305</f>
        <v>65.459500460824529</v>
      </c>
      <c r="AE352" s="11">
        <f>'Final Prices IND without CO2 '!AE48+Assumptions!$C$11*input!AE$305</f>
        <v>60.887874377604057</v>
      </c>
      <c r="AF352" s="11">
        <f>'Final Prices IND without CO2 '!AF48+Assumptions!$C$11*input!AF$305</f>
        <v>60.513408904051445</v>
      </c>
      <c r="AG352" s="11">
        <f>'Final Prices IND without CO2 '!AG48+Assumptions!$C$11*input!AG$305</f>
        <v>64.21712323801863</v>
      </c>
      <c r="AH352" s="11">
        <f>'Final Prices IND without CO2 '!AH48+Assumptions!$C$11*input!AH$305</f>
        <v>68.961752229331296</v>
      </c>
      <c r="AI352" s="11">
        <f>'Final Prices IND without CO2 '!AI48+Assumptions!$C$11*input!AI$305</f>
        <v>74.849760118259709</v>
      </c>
      <c r="AJ352" s="11">
        <f>'Final Prices IND without CO2 '!AJ48+Assumptions!$C$11*input!AJ$305</f>
        <v>79.300242316170312</v>
      </c>
      <c r="AK352" s="11">
        <f>'Final Prices IND without CO2 '!AK48+Assumptions!$C$11*input!AK$305</f>
        <v>83.897859625238112</v>
      </c>
      <c r="AL352" s="11">
        <f>'Final Prices IND without CO2 '!AL48+Assumptions!$C$11*input!AL$305</f>
        <v>89.804904025672528</v>
      </c>
      <c r="AM352" s="11">
        <f>'Final Prices IND without CO2 '!AM48+Assumptions!$C$11*input!AM$305</f>
        <v>97.020228409079493</v>
      </c>
      <c r="AN352" s="11">
        <f>'Final Prices IND without CO2 '!AN48+Assumptions!$C$11*input!AN$305</f>
        <v>105.69153389615337</v>
      </c>
      <c r="AO352" s="11">
        <f>'Final Prices IND without CO2 '!AO48+Assumptions!$C$11*input!AO$305</f>
        <v>107.14926175612463</v>
      </c>
      <c r="AP352" s="11">
        <f>'Final Prices IND without CO2 '!AP48+Assumptions!$C$11*input!AP$305</f>
        <v>107.73895642806295</v>
      </c>
      <c r="AQ352" s="11">
        <f>'Final Prices IND without CO2 '!AQ48+Assumptions!$C$11*input!AQ$305</f>
        <v>108.96284655946758</v>
      </c>
      <c r="AR352" s="11">
        <f>'Final Prices IND without CO2 '!AR48+Assumptions!$C$11*input!AR$305</f>
        <v>110.78569221903268</v>
      </c>
      <c r="AS352" s="11">
        <f>'Final Prices IND without CO2 '!AS48+Assumptions!$C$11*input!AS$305</f>
        <v>112.16854126649446</v>
      </c>
      <c r="AT352" s="11">
        <f>'Final Prices IND without CO2 '!AT48+Assumptions!$C$11*input!AT$305</f>
        <v>113.37027955918558</v>
      </c>
      <c r="AU352" s="11">
        <f>'Final Prices IND without CO2 '!AU48+Assumptions!$C$11*input!AU$305</f>
        <v>115.65414225688511</v>
      </c>
      <c r="AV352" s="11">
        <f>'Final Prices IND without CO2 '!AV48+Assumptions!$C$11*input!AV$305</f>
        <v>119.29943566943034</v>
      </c>
      <c r="AW352" s="11">
        <f>'Final Prices IND without CO2 '!AW48+Assumptions!$C$11*input!AW$305</f>
        <v>121.13528246761337</v>
      </c>
      <c r="AX352" s="11">
        <f>'Final Prices IND without CO2 '!AX48+Assumptions!$C$11*input!AX$305</f>
        <v>122.40637410623417</v>
      </c>
      <c r="AY352" s="11">
        <f>'Final Prices IND without CO2 '!AY48+Assumptions!$C$11*input!AY$305</f>
        <v>125.37298965983828</v>
      </c>
      <c r="AZ352" s="11">
        <f>'Final Prices IND without CO2 '!AZ48+Assumptions!$C$11*input!AZ$305</f>
        <v>127.4709161584547</v>
      </c>
      <c r="BA352" s="11">
        <f>'Final Prices IND without CO2 '!BA48+Assumptions!$C$11*input!BA$305</f>
        <v>129.2450363438694</v>
      </c>
      <c r="BB352" s="11">
        <f>'Final Prices IND without CO2 '!BB48+Assumptions!$C$11*input!BB$305</f>
        <v>131.44520412335604</v>
      </c>
      <c r="BC352" s="11">
        <f>'Final Prices IND without CO2 '!BC48+Assumptions!$C$11*input!BC$305</f>
        <v>133.70688943071551</v>
      </c>
      <c r="BD352" s="11">
        <f>'Final Prices IND without CO2 '!BD48+Assumptions!$C$11*input!BD$305</f>
        <v>135.57469135149904</v>
      </c>
      <c r="BE352" s="11">
        <f>'Final Prices IND without CO2 '!BE48+Assumptions!$C$11*input!BE$305</f>
        <v>137.6232278350065</v>
      </c>
      <c r="BF352" s="11">
        <f>'Final Prices IND without CO2 '!BF48+Assumptions!$C$11*input!BF$305</f>
        <v>139.71864017111824</v>
      </c>
      <c r="BG352" s="11">
        <f>'Final Prices IND without CO2 '!BG48+Assumptions!$C$11*input!BG$305</f>
        <v>141.68655549341315</v>
      </c>
      <c r="BH352" s="11">
        <f>'Final Prices IND without CO2 '!BH48+Assumptions!$C$11*input!BH$305</f>
        <v>143.62684641740537</v>
      </c>
    </row>
    <row r="353" spans="1:60" x14ac:dyDescent="0.3">
      <c r="A353" s="9" t="s">
        <v>148</v>
      </c>
      <c r="B353" s="36" t="s">
        <v>156</v>
      </c>
      <c r="C353" s="9" t="s">
        <v>9</v>
      </c>
      <c r="D353" s="36" t="s">
        <v>82</v>
      </c>
      <c r="E353" s="36" t="s">
        <v>79</v>
      </c>
      <c r="F353" s="36" t="s">
        <v>90</v>
      </c>
      <c r="G353" s="36" t="s">
        <v>90</v>
      </c>
      <c r="H353" s="36" t="s">
        <v>80</v>
      </c>
      <c r="I353" s="9" t="s">
        <v>145</v>
      </c>
      <c r="J353" s="11">
        <f>'Final Prices IND without CO2 '!J49+Assumptions!$C$11*input!J$305</f>
        <v>26.743965312020983</v>
      </c>
      <c r="K353" s="11">
        <f>'Final Prices IND without CO2 '!K49+Assumptions!$C$11*input!K$305</f>
        <v>37.316854876329039</v>
      </c>
      <c r="L353" s="11">
        <f>'Final Prices IND without CO2 '!L49+Assumptions!$C$11*input!L$305</f>
        <v>30.498222535335991</v>
      </c>
      <c r="M353" s="11">
        <f>'Final Prices IND without CO2 '!M49+Assumptions!$C$11*input!M$305</f>
        <v>30.706228158211516</v>
      </c>
      <c r="N353" s="11">
        <f>'Final Prices IND without CO2 '!N49+Assumptions!$C$11*input!N$305</f>
        <v>29.572948596353143</v>
      </c>
      <c r="O353" s="11">
        <f>'Final Prices IND without CO2 '!O49+Assumptions!$C$11*input!O$305</f>
        <v>28.989827184602209</v>
      </c>
      <c r="P353" s="11">
        <f>'Final Prices IND without CO2 '!P49+Assumptions!$C$11*input!P$305</f>
        <v>41.598114058226244</v>
      </c>
      <c r="Q353" s="11">
        <f>'Final Prices IND without CO2 '!Q49+Assumptions!$C$11*input!Q$305</f>
        <v>37.093364744013677</v>
      </c>
      <c r="R353" s="11">
        <f>'Final Prices IND without CO2 '!R49+Assumptions!$C$11*input!R$305</f>
        <v>49.562578790716536</v>
      </c>
      <c r="S353" s="11">
        <f>'Final Prices IND without CO2 '!S49+Assumptions!$C$11*input!S$305</f>
        <v>42.31998793010527</v>
      </c>
      <c r="T353" s="11">
        <f>'Final Prices IND without CO2 '!T49+Assumptions!$C$11*input!T$305</f>
        <v>38.596511557407474</v>
      </c>
      <c r="U353" s="11">
        <f>'Final Prices IND without CO2 '!U49+Assumptions!$C$11*input!U$305</f>
        <v>41.847600869340553</v>
      </c>
      <c r="V353" s="11">
        <f>'Final Prices IND without CO2 '!V49+Assumptions!$C$11*input!V$305</f>
        <v>41.571051632200316</v>
      </c>
      <c r="W353" s="11">
        <f>'Final Prices IND without CO2 '!W49+Assumptions!$C$11*input!W$305</f>
        <v>43.249873780828146</v>
      </c>
      <c r="X353" s="11">
        <f>'Final Prices IND without CO2 '!X49+Assumptions!$C$11*input!X$305</f>
        <v>35.756381390807348</v>
      </c>
      <c r="Y353" s="11">
        <f>'Final Prices IND without CO2 '!Y49+Assumptions!$C$11*input!Y$305</f>
        <v>34.345875212464158</v>
      </c>
      <c r="Z353" s="11">
        <f>'Final Prices IND without CO2 '!Z49+Assumptions!$C$11*input!Z$305</f>
        <v>29.610568897105683</v>
      </c>
      <c r="AA353" s="11">
        <f>'Final Prices IND without CO2 '!AA49+Assumptions!$C$11*input!AA$305</f>
        <v>26.827063802623012</v>
      </c>
      <c r="AB353" s="11">
        <f>'Final Prices IND without CO2 '!AB49+Assumptions!$C$11*input!AB$305</f>
        <v>32.118426369486109</v>
      </c>
      <c r="AC353" s="11">
        <f>'Final Prices IND without CO2 '!AC49+Assumptions!$C$11*input!AC$305</f>
        <v>40.349549714177812</v>
      </c>
      <c r="AD353" s="11">
        <f>'Final Prices IND without CO2 '!AD49+Assumptions!$C$11*input!AD$305</f>
        <v>38.62728996283041</v>
      </c>
      <c r="AE353" s="11">
        <f>'Final Prices IND without CO2 '!AE49+Assumptions!$C$11*input!AE$305</f>
        <v>36.295842396190039</v>
      </c>
      <c r="AF353" s="11">
        <f>'Final Prices IND without CO2 '!AF49+Assumptions!$C$11*input!AF$305</f>
        <v>36.454399110170691</v>
      </c>
      <c r="AG353" s="11">
        <f>'Final Prices IND without CO2 '!AG49+Assumptions!$C$11*input!AG$305</f>
        <v>39.057102070105699</v>
      </c>
      <c r="AH353" s="11">
        <f>'Final Prices IND without CO2 '!AH49+Assumptions!$C$11*input!AH$305</f>
        <v>42.389326094928045</v>
      </c>
      <c r="AI353" s="11">
        <f>'Final Prices IND without CO2 '!AI49+Assumptions!$C$11*input!AI$305</f>
        <v>46.546459009764881</v>
      </c>
      <c r="AJ353" s="11">
        <f>'Final Prices IND without CO2 '!AJ49+Assumptions!$C$11*input!AJ$305</f>
        <v>50.093871046635492</v>
      </c>
      <c r="AK353" s="11">
        <f>'Final Prices IND without CO2 '!AK49+Assumptions!$C$11*input!AK$305</f>
        <v>54.000736866622979</v>
      </c>
      <c r="AL353" s="11">
        <f>'Final Prices IND without CO2 '!AL49+Assumptions!$C$11*input!AL$305</f>
        <v>59.010325444256388</v>
      </c>
      <c r="AM353" s="11">
        <f>'Final Prices IND without CO2 '!AM49+Assumptions!$C$11*input!AM$305</f>
        <v>65.219229398978612</v>
      </c>
      <c r="AN353" s="11">
        <f>'Final Prices IND without CO2 '!AN49+Assumptions!$C$11*input!AN$305</f>
        <v>72.836406969580196</v>
      </c>
      <c r="AO353" s="11">
        <f>'Final Prices IND without CO2 '!AO49+Assumptions!$C$11*input!AO$305</f>
        <v>73.669312190465533</v>
      </c>
      <c r="AP353" s="11">
        <f>'Final Prices IND without CO2 '!AP49+Assumptions!$C$11*input!AP$305</f>
        <v>74.003338483413486</v>
      </c>
      <c r="AQ353" s="11">
        <f>'Final Prices IND without CO2 '!AQ49+Assumptions!$C$11*input!AQ$305</f>
        <v>74.701396039131993</v>
      </c>
      <c r="AR353" s="11">
        <f>'Final Prices IND without CO2 '!AR49+Assumptions!$C$11*input!AR$305</f>
        <v>75.742544744954131</v>
      </c>
      <c r="AS353" s="11">
        <f>'Final Prices IND without CO2 '!AS49+Assumptions!$C$11*input!AS$305</f>
        <v>76.53195819905568</v>
      </c>
      <c r="AT353" s="11">
        <f>'Final Prices IND without CO2 '!AT49+Assumptions!$C$11*input!AT$305</f>
        <v>77.216822007904142</v>
      </c>
      <c r="AU353" s="11">
        <f>'Final Prices IND without CO2 '!AU49+Assumptions!$C$11*input!AU$305</f>
        <v>78.523094858715126</v>
      </c>
      <c r="AV353" s="11">
        <f>'Final Prices IND without CO2 '!AV49+Assumptions!$C$11*input!AV$305</f>
        <v>80.610697448429633</v>
      </c>
      <c r="AW353" s="11">
        <f>'Final Prices IND without CO2 '!AW49+Assumptions!$C$11*input!AW$305</f>
        <v>81.659812034779989</v>
      </c>
      <c r="AX353" s="11">
        <f>'Final Prices IND without CO2 '!AX49+Assumptions!$C$11*input!AX$305</f>
        <v>82.384947509286832</v>
      </c>
      <c r="AY353" s="11">
        <f>'Final Prices IND without CO2 '!AY49+Assumptions!$C$11*input!AY$305</f>
        <v>84.054853281993388</v>
      </c>
      <c r="AZ353" s="11">
        <f>'Final Prices IND without CO2 '!AZ49+Assumptions!$C$11*input!AZ$305</f>
        <v>85.231892452506187</v>
      </c>
      <c r="BA353" s="11">
        <f>'Final Prices IND without CO2 '!BA49+Assumptions!$C$11*input!BA$305</f>
        <v>86.213506202482804</v>
      </c>
      <c r="BB353" s="11">
        <f>'Final Prices IND without CO2 '!BB49+Assumptions!$C$11*input!BB$305</f>
        <v>87.42917171453135</v>
      </c>
      <c r="BC353" s="11">
        <f>'Final Prices IND without CO2 '!BC49+Assumptions!$C$11*input!BC$305</f>
        <v>88.670877968336001</v>
      </c>
      <c r="BD353" s="11">
        <f>'Final Prices IND without CO2 '!BD49+Assumptions!$C$11*input!BD$305</f>
        <v>89.682716870637691</v>
      </c>
      <c r="BE353" s="11">
        <f>'Final Prices IND without CO2 '!BE49+Assumptions!$C$11*input!BE$305</f>
        <v>90.787198533880499</v>
      </c>
      <c r="BF353" s="11">
        <f>'Final Prices IND without CO2 '!BF49+Assumptions!$C$11*input!BF$305</f>
        <v>91.910842494747996</v>
      </c>
      <c r="BG353" s="11">
        <f>'Final Prices IND without CO2 '!BG49+Assumptions!$C$11*input!BG$305</f>
        <v>92.95392191535052</v>
      </c>
      <c r="BH353" s="11">
        <f>'Final Prices IND without CO2 '!BH49+Assumptions!$C$11*input!BH$305</f>
        <v>93.973236889582878</v>
      </c>
    </row>
    <row r="354" spans="1:60" x14ac:dyDescent="0.3">
      <c r="A354" s="9" t="s">
        <v>148</v>
      </c>
      <c r="B354" s="36" t="s">
        <v>156</v>
      </c>
      <c r="C354" s="9" t="s">
        <v>11</v>
      </c>
      <c r="D354" s="36" t="s">
        <v>82</v>
      </c>
      <c r="E354" s="36" t="s">
        <v>79</v>
      </c>
      <c r="F354" s="36" t="s">
        <v>90</v>
      </c>
      <c r="G354" s="36" t="s">
        <v>90</v>
      </c>
      <c r="H354" s="36" t="s">
        <v>80</v>
      </c>
      <c r="I354" s="9" t="s">
        <v>145</v>
      </c>
      <c r="J354" s="11">
        <f>'Final Prices IND without CO2 '!J50+Assumptions!$C$11*input!J$305</f>
        <v>20.276111991541331</v>
      </c>
      <c r="K354" s="11">
        <f>'Final Prices IND without CO2 '!K50+Assumptions!$C$11*input!K$305</f>
        <v>23.599515099062106</v>
      </c>
      <c r="L354" s="11">
        <f>'Final Prices IND without CO2 '!L50+Assumptions!$C$11*input!L$305</f>
        <v>23.052106273495685</v>
      </c>
      <c r="M354" s="11">
        <f>'Final Prices IND without CO2 '!M50+Assumptions!$C$11*input!M$305</f>
        <v>22.876398518403128</v>
      </c>
      <c r="N354" s="11">
        <f>'Final Prices IND without CO2 '!N50+Assumptions!$C$11*input!N$305</f>
        <v>21.000303018265928</v>
      </c>
      <c r="O354" s="11">
        <f>'Final Prices IND without CO2 '!O50+Assumptions!$C$11*input!O$305</f>
        <v>21.612412838861921</v>
      </c>
      <c r="P354" s="11">
        <f>'Final Prices IND without CO2 '!P50+Assumptions!$C$11*input!P$305</f>
        <v>27.504450474191223</v>
      </c>
      <c r="Q354" s="11">
        <f>'Final Prices IND without CO2 '!Q50+Assumptions!$C$11*input!Q$305</f>
        <v>24.023330817767111</v>
      </c>
      <c r="R354" s="11">
        <f>'Final Prices IND without CO2 '!R50+Assumptions!$C$11*input!R$305</f>
        <v>32.852297626047843</v>
      </c>
      <c r="S354" s="11">
        <f>'Final Prices IND without CO2 '!S50+Assumptions!$C$11*input!S$305</f>
        <v>32.931184250980223</v>
      </c>
      <c r="T354" s="11">
        <f>'Final Prices IND without CO2 '!T50+Assumptions!$C$11*input!T$305</f>
        <v>32.95225560434308</v>
      </c>
      <c r="U354" s="11">
        <f>'Final Prices IND without CO2 '!U50+Assumptions!$C$11*input!U$305</f>
        <v>33.635082207902002</v>
      </c>
      <c r="V354" s="11">
        <f>'Final Prices IND without CO2 '!V50+Assumptions!$C$11*input!V$305</f>
        <v>38.75823916971558</v>
      </c>
      <c r="W354" s="11">
        <f>'Final Prices IND without CO2 '!W50+Assumptions!$C$11*input!W$305</f>
        <v>35.270172929117102</v>
      </c>
      <c r="X354" s="11">
        <f>'Final Prices IND without CO2 '!X50+Assumptions!$C$11*input!X$305</f>
        <v>34.414728488413672</v>
      </c>
      <c r="Y354" s="11">
        <f>'Final Prices IND without CO2 '!Y50+Assumptions!$C$11*input!Y$305</f>
        <v>29.83305147777692</v>
      </c>
      <c r="Z354" s="11">
        <f>'Final Prices IND without CO2 '!Z50+Assumptions!$C$11*input!Z$305</f>
        <v>21.233680441750764</v>
      </c>
      <c r="AA354" s="11">
        <f>'Final Prices IND without CO2 '!AA50+Assumptions!$C$11*input!AA$305</f>
        <v>19.610549539678626</v>
      </c>
      <c r="AB354" s="11">
        <f>'Final Prices IND without CO2 '!AB50+Assumptions!$C$11*input!AB$305</f>
        <v>23.50523940035492</v>
      </c>
      <c r="AC354" s="11">
        <f>'Final Prices IND without CO2 '!AC50+Assumptions!$C$11*input!AC$305</f>
        <v>29.537869079094435</v>
      </c>
      <c r="AD354" s="11">
        <f>'Final Prices IND without CO2 '!AD50+Assumptions!$C$11*input!AD$305</f>
        <v>28.451754161034074</v>
      </c>
      <c r="AE354" s="11">
        <f>'Final Prices IND without CO2 '!AE50+Assumptions!$C$11*input!AE$305</f>
        <v>26.969845871061956</v>
      </c>
      <c r="AF354" s="11">
        <f>'Final Prices IND without CO2 '!AF50+Assumptions!$C$11*input!AF$305</f>
        <v>27.330539727370187</v>
      </c>
      <c r="AG354" s="11">
        <f>'Final Prices IND without CO2 '!AG50+Assumptions!$C$11*input!AG$305</f>
        <v>29.515707924170897</v>
      </c>
      <c r="AH354" s="11">
        <f>'Final Prices IND without CO2 '!AH50+Assumptions!$C$11*input!AH$305</f>
        <v>32.312307897287496</v>
      </c>
      <c r="AI354" s="11">
        <f>'Final Prices IND without CO2 '!AI50+Assumptions!$C$11*input!AI$305</f>
        <v>35.813043894374346</v>
      </c>
      <c r="AJ354" s="11">
        <f>'Final Prices IND without CO2 '!AJ50+Assumptions!$C$11*input!AJ$305</f>
        <v>39.017986094259911</v>
      </c>
      <c r="AK354" s="11">
        <f>'Final Prices IND without CO2 '!AK50+Assumptions!$C$11*input!AK$305</f>
        <v>42.662899343928743</v>
      </c>
      <c r="AL354" s="11">
        <f>'Final Prices IND without CO2 '!AL50+Assumptions!$C$11*input!AL$305</f>
        <v>47.332147200989581</v>
      </c>
      <c r="AM354" s="11">
        <f>'Final Prices IND without CO2 '!AM50+Assumptions!$C$11*input!AM$305</f>
        <v>53.159387963836274</v>
      </c>
      <c r="AN354" s="11">
        <f>'Final Prices IND without CO2 '!AN50+Assumptions!$C$11*input!AN$305</f>
        <v>60.376810309107512</v>
      </c>
      <c r="AO354" s="11">
        <f>'Final Prices IND without CO2 '!AO50+Assumptions!$C$11*input!AO$305</f>
        <v>60.972765050856324</v>
      </c>
      <c r="AP354" s="11">
        <f>'Final Prices IND without CO2 '!AP50+Assumptions!$C$11*input!AP$305</f>
        <v>61.209834637833382</v>
      </c>
      <c r="AQ354" s="11">
        <f>'Final Prices IND without CO2 '!AQ50+Assumptions!$C$11*input!AQ$305</f>
        <v>61.708481556100111</v>
      </c>
      <c r="AR354" s="11">
        <f>'Final Prices IND without CO2 '!AR50+Assumptions!$C$11*input!AR$305</f>
        <v>62.453188590090505</v>
      </c>
      <c r="AS354" s="11">
        <f>'Final Prices IND without CO2 '!AS50+Assumptions!$C$11*input!AS$305</f>
        <v>63.017554423655966</v>
      </c>
      <c r="AT354" s="11">
        <f>'Final Prices IND without CO2 '!AT50+Assumptions!$C$11*input!AT$305</f>
        <v>63.506404757737997</v>
      </c>
      <c r="AU354" s="11">
        <f>'Final Prices IND without CO2 '!AU50+Assumptions!$C$11*input!AU$305</f>
        <v>64.44194779159146</v>
      </c>
      <c r="AV354" s="11">
        <f>'Final Prices IND without CO2 '!AV50+Assumptions!$C$11*input!AV$305</f>
        <v>65.93882980921488</v>
      </c>
      <c r="AW354" s="11">
        <f>'Final Prices IND without CO2 '!AW50+Assumptions!$C$11*input!AW$305</f>
        <v>66.68959321094971</v>
      </c>
      <c r="AX354" s="11">
        <f>'Final Prices IND without CO2 '!AX50+Assumptions!$C$11*input!AX$305</f>
        <v>67.207686612103387</v>
      </c>
      <c r="AY354" s="11">
        <f>'Final Prices IND without CO2 '!AY50+Assumptions!$C$11*input!AY$305</f>
        <v>68.385843231266705</v>
      </c>
      <c r="AZ354" s="11">
        <f>'Final Prices IND without CO2 '!AZ50+Assumptions!$C$11*input!AZ$305</f>
        <v>69.213655789338006</v>
      </c>
      <c r="BA354" s="11">
        <f>'Final Prices IND without CO2 '!BA50+Assumptions!$C$11*input!BA$305</f>
        <v>69.894728605217225</v>
      </c>
      <c r="BB354" s="11">
        <f>'Final Prices IND without CO2 '!BB50+Assumptions!$C$11*input!BB$305</f>
        <v>70.73704291424022</v>
      </c>
      <c r="BC354" s="11">
        <f>'Final Prices IND without CO2 '!BC50+Assumptions!$C$11*input!BC$305</f>
        <v>71.591944160783143</v>
      </c>
      <c r="BD354" s="11">
        <f>'Final Prices IND without CO2 '!BD50+Assumptions!$C$11*input!BD$305</f>
        <v>72.279177591604579</v>
      </c>
      <c r="BE354" s="11">
        <f>'Final Prices IND without CO2 '!BE50+Assumptions!$C$11*input!BE$305</f>
        <v>73.025646871813095</v>
      </c>
      <c r="BF354" s="11">
        <f>'Final Prices IND without CO2 '!BF50+Assumptions!$C$11*input!BF$305</f>
        <v>73.780768683002336</v>
      </c>
      <c r="BG354" s="11">
        <f>'Final Prices IND without CO2 '!BG50+Assumptions!$C$11*input!BG$305</f>
        <v>74.473124079985382</v>
      </c>
      <c r="BH354" s="11">
        <f>'Final Prices IND without CO2 '!BH50+Assumptions!$C$11*input!BH$305</f>
        <v>75.14317883392907</v>
      </c>
    </row>
    <row r="355" spans="1:60" x14ac:dyDescent="0.3">
      <c r="A355" s="9" t="s">
        <v>148</v>
      </c>
      <c r="B355" s="36" t="s">
        <v>156</v>
      </c>
      <c r="C355" s="9" t="s">
        <v>13</v>
      </c>
      <c r="D355" s="36" t="s">
        <v>82</v>
      </c>
      <c r="E355" s="36" t="s">
        <v>79</v>
      </c>
      <c r="F355" s="36" t="s">
        <v>90</v>
      </c>
      <c r="G355" s="36" t="s">
        <v>90</v>
      </c>
      <c r="H355" s="36" t="s">
        <v>80</v>
      </c>
      <c r="I355" s="9" t="s">
        <v>145</v>
      </c>
      <c r="J355" s="11">
        <f>'Final Prices IND without CO2 '!J51+Assumptions!$C$11*input!J$305</f>
        <v>28.001550953245751</v>
      </c>
      <c r="K355" s="11">
        <f>'Final Prices IND without CO2 '!K51+Assumptions!$C$11*input!K$305</f>
        <v>27.793256409351834</v>
      </c>
      <c r="L355" s="11">
        <f>'Final Prices IND without CO2 '!L51+Assumptions!$C$11*input!L$305</f>
        <v>26.167988129088396</v>
      </c>
      <c r="M355" s="11">
        <f>'Final Prices IND without CO2 '!M51+Assumptions!$C$11*input!M$305</f>
        <v>26.333014561682926</v>
      </c>
      <c r="N355" s="11">
        <f>'Final Prices IND without CO2 '!N51+Assumptions!$C$11*input!N$305</f>
        <v>25.000615887060096</v>
      </c>
      <c r="O355" s="11">
        <f>'Final Prices IND without CO2 '!O51+Assumptions!$C$11*input!O$305</f>
        <v>30.781881689117633</v>
      </c>
      <c r="P355" s="11">
        <f>'Final Prices IND without CO2 '!P51+Assumptions!$C$11*input!P$305</f>
        <v>42.467775078760347</v>
      </c>
      <c r="Q355" s="11">
        <f>'Final Prices IND without CO2 '!Q51+Assumptions!$C$11*input!Q$305</f>
        <v>33.219494219085512</v>
      </c>
      <c r="R355" s="11">
        <f>'Final Prices IND without CO2 '!R51+Assumptions!$C$11*input!R$305</f>
        <v>45.578646868146805</v>
      </c>
      <c r="S355" s="11">
        <f>'Final Prices IND without CO2 '!S51+Assumptions!$C$11*input!S$305</f>
        <v>41.659820913450524</v>
      </c>
      <c r="T355" s="11">
        <f>'Final Prices IND without CO2 '!T51+Assumptions!$C$11*input!T$305</f>
        <v>41.597735544611524</v>
      </c>
      <c r="U355" s="11">
        <f>'Final Prices IND without CO2 '!U51+Assumptions!$C$11*input!U$305</f>
        <v>41.758236722834518</v>
      </c>
      <c r="V355" s="11">
        <f>'Final Prices IND without CO2 '!V51+Assumptions!$C$11*input!V$305</f>
        <v>41.752625359484412</v>
      </c>
      <c r="W355" s="11">
        <f>'Final Prices IND without CO2 '!W51+Assumptions!$C$11*input!W$305</f>
        <v>39.426923396595498</v>
      </c>
      <c r="X355" s="11">
        <f>'Final Prices IND without CO2 '!X51+Assumptions!$C$11*input!X$305</f>
        <v>38.054555478081781</v>
      </c>
      <c r="Y355" s="11">
        <f>'Final Prices IND without CO2 '!Y51+Assumptions!$C$11*input!Y$305</f>
        <v>35.821368587831067</v>
      </c>
      <c r="Z355" s="11">
        <f>'Final Prices IND without CO2 '!Z51+Assumptions!$C$11*input!Z$305</f>
        <v>31.446197944303638</v>
      </c>
      <c r="AA355" s="11">
        <f>'Final Prices IND without CO2 '!AA51+Assumptions!$C$11*input!AA$305</f>
        <v>28.935898315846341</v>
      </c>
      <c r="AB355" s="11">
        <f>'Final Prices IND without CO2 '!AB51+Assumptions!$C$11*input!AB$305</f>
        <v>34.635401364272347</v>
      </c>
      <c r="AC355" s="11">
        <f>'Final Prices IND without CO2 '!AC51+Assumptions!$C$11*input!AC$305</f>
        <v>43.508976057486883</v>
      </c>
      <c r="AD355" s="11">
        <f>'Final Prices IND without CO2 '!AD51+Assumptions!$C$11*input!AD$305</f>
        <v>41.600819884270969</v>
      </c>
      <c r="AE355" s="11">
        <f>'Final Prices IND without CO2 '!AE51+Assumptions!$C$11*input!AE$305</f>
        <v>39.021117040678405</v>
      </c>
      <c r="AF355" s="11">
        <f>'Final Prices IND without CO2 '!AF51+Assumptions!$C$11*input!AF$305</f>
        <v>39.120604546643555</v>
      </c>
      <c r="AG355" s="11">
        <f>'Final Prices IND without CO2 '!AG51+Assumptions!$C$11*input!AG$305</f>
        <v>41.845320945045586</v>
      </c>
      <c r="AH355" s="11">
        <f>'Final Prices IND without CO2 '!AH51+Assumptions!$C$11*input!AH$305</f>
        <v>45.334066864676565</v>
      </c>
      <c r="AI355" s="11">
        <f>'Final Prices IND without CO2 '!AI51+Assumptions!$C$11*input!AI$305</f>
        <v>49.683014334863529</v>
      </c>
      <c r="AJ355" s="11">
        <f>'Final Prices IND without CO2 '!AJ51+Assumptions!$C$11*input!AJ$305</f>
        <v>53.330504080397517</v>
      </c>
      <c r="AK355" s="11">
        <f>'Final Prices IND without CO2 '!AK51+Assumptions!$C$11*input!AK$305</f>
        <v>57.3139185776255</v>
      </c>
      <c r="AL355" s="11">
        <f>'Final Prices IND without CO2 '!AL51+Assumptions!$C$11*input!AL$305</f>
        <v>62.422962686232374</v>
      </c>
      <c r="AM355" s="11">
        <f>'Final Prices IND without CO2 '!AM51+Assumptions!$C$11*input!AM$305</f>
        <v>68.743397566014494</v>
      </c>
      <c r="AN355" s="11">
        <f>'Final Prices IND without CO2 '!AN51+Assumptions!$C$11*input!AN$305</f>
        <v>76.477392977654205</v>
      </c>
      <c r="AO355" s="11">
        <f>'Final Prices IND without CO2 '!AO51+Assumptions!$C$11*input!AO$305</f>
        <v>77.379540679066977</v>
      </c>
      <c r="AP355" s="11">
        <f>'Final Prices IND without CO2 '!AP51+Assumptions!$C$11*input!AP$305</f>
        <v>77.741899992693604</v>
      </c>
      <c r="AQ355" s="11">
        <f>'Final Prices IND without CO2 '!AQ51+Assumptions!$C$11*input!AQ$305</f>
        <v>78.498230007835005</v>
      </c>
      <c r="AR355" s="11">
        <f>'Final Prices IND without CO2 '!AR51+Assumptions!$C$11*input!AR$305</f>
        <v>79.626005914260958</v>
      </c>
      <c r="AS355" s="11">
        <f>'Final Prices IND without CO2 '!AS51+Assumptions!$C$11*input!AS$305</f>
        <v>80.481183554784522</v>
      </c>
      <c r="AT355" s="11">
        <f>'Final Prices IND without CO2 '!AT51+Assumptions!$C$11*input!AT$305</f>
        <v>81.223327092541268</v>
      </c>
      <c r="AU355" s="11">
        <f>'Final Prices IND without CO2 '!AU51+Assumptions!$C$11*input!AU$305</f>
        <v>82.637935880148689</v>
      </c>
      <c r="AV355" s="11">
        <f>'Final Prices IND without CO2 '!AV51+Assumptions!$C$11*input!AV$305</f>
        <v>84.898160858554846</v>
      </c>
      <c r="AW355" s="11">
        <f>'Final Prices IND without CO2 '!AW51+Assumptions!$C$11*input!AW$305</f>
        <v>86.034460649874433</v>
      </c>
      <c r="AX355" s="11">
        <f>'Final Prices IND without CO2 '!AX51+Assumptions!$C$11*input!AX$305</f>
        <v>86.820098668139622</v>
      </c>
      <c r="AY355" s="11">
        <f>'Final Prices IND without CO2 '!AY51+Assumptions!$C$11*input!AY$305</f>
        <v>88.633705062648829</v>
      </c>
      <c r="AZ355" s="11">
        <f>'Final Prices IND without CO2 '!AZ51+Assumptions!$C$11*input!AZ$305</f>
        <v>89.912796429890065</v>
      </c>
      <c r="BA355" s="11">
        <f>'Final Prices IND without CO2 '!BA51+Assumptions!$C$11*input!BA$305</f>
        <v>90.982235280928435</v>
      </c>
      <c r="BB355" s="11">
        <f>'Final Prices IND without CO2 '!BB51+Assumptions!$C$11*input!BB$305</f>
        <v>92.307002760188226</v>
      </c>
      <c r="BC355" s="11">
        <f>'Final Prices IND without CO2 '!BC51+Assumptions!$C$11*input!BC$305</f>
        <v>93.661742497954648</v>
      </c>
      <c r="BD355" s="11">
        <f>'Final Prices IND without CO2 '!BD51+Assumptions!$C$11*input!BD$305</f>
        <v>94.768438722850064</v>
      </c>
      <c r="BE355" s="11">
        <f>'Final Prices IND without CO2 '!BE51+Assumptions!$C$11*input!BE$305</f>
        <v>95.977539990792891</v>
      </c>
      <c r="BF355" s="11">
        <f>'Final Prices IND without CO2 '!BF51+Assumptions!$C$11*input!BF$305</f>
        <v>97.208874756363841</v>
      </c>
      <c r="BG355" s="11">
        <f>'Final Prices IND without CO2 '!BG51+Assumptions!$C$11*input!BG$305</f>
        <v>98.354443952317297</v>
      </c>
      <c r="BH355" s="11">
        <f>'Final Prices IND without CO2 '!BH51+Assumptions!$C$11*input!BH$305</f>
        <v>99.475820944278368</v>
      </c>
    </row>
    <row r="356" spans="1:60" x14ac:dyDescent="0.3">
      <c r="A356" s="9" t="s">
        <v>148</v>
      </c>
      <c r="B356" s="36" t="s">
        <v>156</v>
      </c>
      <c r="C356" s="9" t="s">
        <v>15</v>
      </c>
      <c r="D356" s="36" t="s">
        <v>82</v>
      </c>
      <c r="E356" s="36" t="s">
        <v>79</v>
      </c>
      <c r="F356" s="36" t="s">
        <v>90</v>
      </c>
      <c r="G356" s="36" t="s">
        <v>90</v>
      </c>
      <c r="H356" s="36" t="s">
        <v>80</v>
      </c>
      <c r="I356" s="9" t="s">
        <v>145</v>
      </c>
      <c r="J356" s="11">
        <f>'Final Prices IND without CO2 '!J52+Assumptions!$C$11*input!J$305</f>
        <v>23.510632684861843</v>
      </c>
      <c r="K356" s="11">
        <f>'Final Prices IND without CO2 '!K52+Assumptions!$C$11*input!K$305</f>
        <v>26.365207367277396</v>
      </c>
      <c r="L356" s="11">
        <f>'Final Prices IND without CO2 '!L52+Assumptions!$C$11*input!L$305</f>
        <v>22.743205928925672</v>
      </c>
      <c r="M356" s="11">
        <f>'Final Prices IND without CO2 '!M52+Assumptions!$C$11*input!M$305</f>
        <v>24.61705134719239</v>
      </c>
      <c r="N356" s="11">
        <f>'Final Prices IND without CO2 '!N52+Assumptions!$C$11*input!N$305</f>
        <v>23.774837823405271</v>
      </c>
      <c r="O356" s="11">
        <f>'Final Prices IND without CO2 '!O52+Assumptions!$C$11*input!O$305</f>
        <v>29.430230368451223</v>
      </c>
      <c r="P356" s="11">
        <f>'Final Prices IND without CO2 '!P52+Assumptions!$C$11*input!P$305</f>
        <v>39.305595818766342</v>
      </c>
      <c r="Q356" s="11">
        <f>'Final Prices IND without CO2 '!Q52+Assumptions!$C$11*input!Q$305</f>
        <v>38.599597564700737</v>
      </c>
      <c r="R356" s="11">
        <f>'Final Prices IND without CO2 '!R52+Assumptions!$C$11*input!R$305</f>
        <v>48.136709789053583</v>
      </c>
      <c r="S356" s="11">
        <f>'Final Prices IND without CO2 '!S52+Assumptions!$C$11*input!S$305</f>
        <v>44.901322125765944</v>
      </c>
      <c r="T356" s="11">
        <f>'Final Prices IND without CO2 '!T52+Assumptions!$C$11*input!T$305</f>
        <v>43.945393922671904</v>
      </c>
      <c r="U356" s="11">
        <f>'Final Prices IND without CO2 '!U52+Assumptions!$C$11*input!U$305</f>
        <v>46.108783152193112</v>
      </c>
      <c r="V356" s="11">
        <f>'Final Prices IND without CO2 '!V52+Assumptions!$C$11*input!V$305</f>
        <v>48.228334717196525</v>
      </c>
      <c r="W356" s="11">
        <f>'Final Prices IND without CO2 '!W52+Assumptions!$C$11*input!W$305</f>
        <v>48.144905002114903</v>
      </c>
      <c r="X356" s="11">
        <f>'Final Prices IND without CO2 '!X52+Assumptions!$C$11*input!X$305</f>
        <v>45.902341996942184</v>
      </c>
      <c r="Y356" s="11">
        <f>'Final Prices IND without CO2 '!Y52+Assumptions!$C$11*input!Y$305</f>
        <v>44.52603356095743</v>
      </c>
      <c r="Z356" s="11">
        <f>'Final Prices IND without CO2 '!Z52+Assumptions!$C$11*input!Z$305</f>
        <v>38.19794944713076</v>
      </c>
      <c r="AA356" s="11">
        <f>'Final Prices IND without CO2 '!AA52+Assumptions!$C$11*input!AA$305</f>
        <v>37.712898605758532</v>
      </c>
      <c r="AB356" s="11">
        <f>'Final Prices IND without CO2 '!AB52+Assumptions!$C$11*input!AB$305</f>
        <v>45.111088347019042</v>
      </c>
      <c r="AC356" s="11">
        <f>'Final Prices IND without CO2 '!AC52+Assumptions!$C$11*input!AC$305</f>
        <v>56.658555010837063</v>
      </c>
      <c r="AD356" s="11">
        <f>'Final Prices IND without CO2 '!AD52+Assumptions!$C$11*input!AD$305</f>
        <v>53.97669519307123</v>
      </c>
      <c r="AE356" s="11">
        <f>'Final Prices IND without CO2 '!AE52+Assumptions!$C$11*input!AE$305</f>
        <v>50.363750232034739</v>
      </c>
      <c r="AF356" s="11">
        <f>'Final Prices IND without CO2 '!AF52+Assumptions!$C$11*input!AF$305</f>
        <v>50.217390824633256</v>
      </c>
      <c r="AG356" s="11">
        <f>'Final Prices IND without CO2 '!AG52+Assumptions!$C$11*input!AG$305</f>
        <v>53.449928950194575</v>
      </c>
      <c r="AH356" s="11">
        <f>'Final Prices IND without CO2 '!AH52+Assumptions!$C$11*input!AH$305</f>
        <v>57.590121300305867</v>
      </c>
      <c r="AI356" s="11">
        <f>'Final Prices IND without CO2 '!AI52+Assumptions!$C$11*input!AI$305</f>
        <v>62.73740377371896</v>
      </c>
      <c r="AJ356" s="11">
        <f>'Final Prices IND without CO2 '!AJ52+Assumptions!$C$11*input!AJ$305</f>
        <v>66.801418416035659</v>
      </c>
      <c r="AK356" s="11">
        <f>'Final Prices IND without CO2 '!AK52+Assumptions!$C$11*input!AK$305</f>
        <v>71.103429634874232</v>
      </c>
      <c r="AL356" s="11">
        <f>'Final Prices IND without CO2 '!AL52+Assumptions!$C$11*input!AL$305</f>
        <v>76.626409127558844</v>
      </c>
      <c r="AM356" s="11">
        <f>'Final Prices IND without CO2 '!AM52+Assumptions!$C$11*input!AM$305</f>
        <v>83.41103735937817</v>
      </c>
      <c r="AN356" s="11">
        <f>'Final Prices IND without CO2 '!AN52+Assumptions!$C$11*input!AN$305</f>
        <v>91.631230345189479</v>
      </c>
      <c r="AO356" s="11">
        <f>'Final Prices IND without CO2 '!AO52+Assumptions!$C$11*input!AO$305</f>
        <v>92.821566269932589</v>
      </c>
      <c r="AP356" s="11">
        <f>'Final Prices IND without CO2 '!AP52+Assumptions!$C$11*input!AP$305</f>
        <v>93.301848032737382</v>
      </c>
      <c r="AQ356" s="11">
        <f>'Final Prices IND without CO2 '!AQ52+Assumptions!$C$11*input!AQ$305</f>
        <v>94.300708881873362</v>
      </c>
      <c r="AR356" s="11">
        <f>'Final Prices IND without CO2 '!AR52+Assumptions!$C$11*input!AR$305</f>
        <v>95.789028472522261</v>
      </c>
      <c r="AS356" s="11">
        <f>'Final Prices IND without CO2 '!AS52+Assumptions!$C$11*input!AS$305</f>
        <v>96.917917625102518</v>
      </c>
      <c r="AT356" s="11">
        <f>'Final Prices IND without CO2 '!AT52+Assumptions!$C$11*input!AT$305</f>
        <v>97.898460237837298</v>
      </c>
      <c r="AU356" s="11">
        <f>'Final Prices IND without CO2 '!AU52+Assumptions!$C$11*input!AU$305</f>
        <v>99.763964789293397</v>
      </c>
      <c r="AV356" s="11">
        <f>'Final Prices IND without CO2 '!AV52+Assumptions!$C$11*input!AV$305</f>
        <v>102.74264669074944</v>
      </c>
      <c r="AW356" s="11">
        <f>'Final Prices IND without CO2 '!AW52+Assumptions!$C$11*input!AW$305</f>
        <v>104.24181258867571</v>
      </c>
      <c r="AX356" s="11">
        <f>'Final Prices IND without CO2 '!AX52+Assumptions!$C$11*input!AX$305</f>
        <v>105.27926308477049</v>
      </c>
      <c r="AY356" s="11">
        <f>'Final Prices IND without CO2 '!AY52+Assumptions!$C$11*input!AY$305</f>
        <v>107.69095358276073</v>
      </c>
      <c r="AZ356" s="11">
        <f>'Final Prices IND without CO2 '!AZ52+Assumptions!$C$11*input!AZ$305</f>
        <v>109.39478769517795</v>
      </c>
      <c r="BA356" s="11">
        <f>'Final Prices IND without CO2 '!BA52+Assumptions!$C$11*input!BA$305</f>
        <v>110.82975590978334</v>
      </c>
      <c r="BB356" s="11">
        <f>'Final Prices IND without CO2 '!BB52+Assumptions!$C$11*input!BB$305</f>
        <v>112.60860738275485</v>
      </c>
      <c r="BC356" s="11">
        <f>'Final Prices IND without CO2 '!BC52+Assumptions!$C$11*input!BC$305</f>
        <v>114.43379414482904</v>
      </c>
      <c r="BD356" s="11">
        <f>'Final Prices IND without CO2 '!BD52+Assumptions!$C$11*input!BD$305</f>
        <v>115.93528794283064</v>
      </c>
      <c r="BE356" s="11">
        <f>'Final Prices IND without CO2 '!BE52+Assumptions!$C$11*input!BE$305</f>
        <v>117.57981754572741</v>
      </c>
      <c r="BF356" s="11">
        <f>'Final Prices IND without CO2 '!BF52+Assumptions!$C$11*input!BF$305</f>
        <v>119.2593630258779</v>
      </c>
      <c r="BG356" s="11">
        <f>'Final Prices IND without CO2 '!BG52+Assumptions!$C$11*input!BG$305</f>
        <v>120.83149617567756</v>
      </c>
      <c r="BH356" s="11">
        <f>'Final Prices IND without CO2 '!BH52+Assumptions!$C$11*input!BH$305</f>
        <v>122.37765678796306</v>
      </c>
    </row>
    <row r="357" spans="1:60" x14ac:dyDescent="0.3">
      <c r="A357" s="9" t="s">
        <v>148</v>
      </c>
      <c r="B357" s="36" t="s">
        <v>156</v>
      </c>
      <c r="C357" s="9" t="s">
        <v>17</v>
      </c>
      <c r="D357" s="36" t="s">
        <v>82</v>
      </c>
      <c r="E357" s="36" t="s">
        <v>79</v>
      </c>
      <c r="F357" s="36" t="s">
        <v>90</v>
      </c>
      <c r="G357" s="36" t="s">
        <v>90</v>
      </c>
      <c r="H357" s="36" t="s">
        <v>80</v>
      </c>
      <c r="I357" s="9" t="s">
        <v>145</v>
      </c>
      <c r="J357" s="11">
        <f>'Final Prices IND without CO2 '!J53+Assumptions!$C$11*input!J$305</f>
        <v>24.738126764262248</v>
      </c>
      <c r="K357" s="11">
        <f>'Final Prices IND without CO2 '!K53+Assumptions!$C$11*input!K$305</f>
        <v>37.114592653091798</v>
      </c>
      <c r="L357" s="11">
        <f>'Final Prices IND without CO2 '!L53+Assumptions!$C$11*input!L$305</f>
        <v>29.316544325306221</v>
      </c>
      <c r="M357" s="11">
        <f>'Final Prices IND without CO2 '!M53+Assumptions!$C$11*input!M$305</f>
        <v>32.907184700389152</v>
      </c>
      <c r="N357" s="11">
        <f>'Final Prices IND without CO2 '!N53+Assumptions!$C$11*input!N$305</f>
        <v>30.635004749587377</v>
      </c>
      <c r="O357" s="11">
        <f>'Final Prices IND without CO2 '!O53+Assumptions!$C$11*input!O$305</f>
        <v>36.062631225136442</v>
      </c>
      <c r="P357" s="11">
        <f>'Final Prices IND without CO2 '!P53+Assumptions!$C$11*input!P$305</f>
        <v>49.814397448086233</v>
      </c>
      <c r="Q357" s="11">
        <f>'Final Prices IND without CO2 '!Q53+Assumptions!$C$11*input!Q$305</f>
        <v>45.643456972301784</v>
      </c>
      <c r="R357" s="11">
        <f>'Final Prices IND without CO2 '!R53+Assumptions!$C$11*input!R$305</f>
        <v>52.509634464563788</v>
      </c>
      <c r="S357" s="11">
        <f>'Final Prices IND without CO2 '!S53+Assumptions!$C$11*input!S$305</f>
        <v>44.709741225026733</v>
      </c>
      <c r="T357" s="11">
        <f>'Final Prices IND without CO2 '!T53+Assumptions!$C$11*input!T$305</f>
        <v>44.081274353138618</v>
      </c>
      <c r="U357" s="11">
        <f>'Final Prices IND without CO2 '!U53+Assumptions!$C$11*input!U$305</f>
        <v>45.464865754027166</v>
      </c>
      <c r="V357" s="11">
        <f>'Final Prices IND without CO2 '!V53+Assumptions!$C$11*input!V$305</f>
        <v>41.823594867819665</v>
      </c>
      <c r="W357" s="11">
        <f>'Final Prices IND without CO2 '!W53+Assumptions!$C$11*input!W$305</f>
        <v>43.907965819259921</v>
      </c>
      <c r="X357" s="11">
        <f>'Final Prices IND without CO2 '!X53+Assumptions!$C$11*input!X$305</f>
        <v>39.338870691098741</v>
      </c>
      <c r="Y357" s="11">
        <f>'Final Prices IND without CO2 '!Y53+Assumptions!$C$11*input!Y$305</f>
        <v>36.361440767842005</v>
      </c>
      <c r="Z357" s="11">
        <f>'Final Prices IND without CO2 '!Z53+Assumptions!$C$11*input!Z$305</f>
        <v>30.865711842447705</v>
      </c>
      <c r="AA357" s="11">
        <f>'Final Prices IND without CO2 '!AA53+Assumptions!$C$11*input!AA$305</f>
        <v>27.645183064512938</v>
      </c>
      <c r="AB357" s="11">
        <f>'Final Prices IND without CO2 '!AB53+Assumptions!$C$11*input!AB$305</f>
        <v>33.094883133645602</v>
      </c>
      <c r="AC357" s="11">
        <f>'Final Prices IND without CO2 '!AC53+Assumptions!$C$11*input!AC$305</f>
        <v>41.575244538392724</v>
      </c>
      <c r="AD357" s="11">
        <f>'Final Prices IND without CO2 '!AD53+Assumptions!$C$11*input!AD$305</f>
        <v>39.780866542349777</v>
      </c>
      <c r="AE357" s="11">
        <f>'Final Prices IND without CO2 '!AE53+Assumptions!$C$11*input!AE$305</f>
        <v>37.353108704482878</v>
      </c>
      <c r="AF357" s="11">
        <f>'Final Prices IND without CO2 '!AF53+Assumptions!$C$11*input!AF$305</f>
        <v>37.488749605696313</v>
      </c>
      <c r="AG357" s="11">
        <f>'Final Prices IND without CO2 '!AG53+Assumptions!$C$11*input!AG$305</f>
        <v>40.138787500446441</v>
      </c>
      <c r="AH357" s="11">
        <f>'Final Prices IND without CO2 '!AH53+Assumptions!$C$11*input!AH$305</f>
        <v>43.531733965198285</v>
      </c>
      <c r="AI357" s="11">
        <f>'Final Prices IND without CO2 '!AI53+Assumptions!$C$11*input!AI$305</f>
        <v>47.763281055950202</v>
      </c>
      <c r="AJ357" s="11">
        <f>'Final Prices IND without CO2 '!AJ53+Assumptions!$C$11*input!AJ$305</f>
        <v>51.3495180933744</v>
      </c>
      <c r="AK357" s="11">
        <f>'Final Prices IND without CO2 '!AK53+Assumptions!$C$11*input!AK$305</f>
        <v>55.286080860623493</v>
      </c>
      <c r="AL357" s="11">
        <f>'Final Prices IND without CO2 '!AL53+Assumptions!$C$11*input!AL$305</f>
        <v>60.334253065886607</v>
      </c>
      <c r="AM357" s="11">
        <f>'Final Prices IND without CO2 '!AM53+Assumptions!$C$11*input!AM$305</f>
        <v>66.586425279694964</v>
      </c>
      <c r="AN357" s="11">
        <f>'Final Prices IND without CO2 '!AN53+Assumptions!$C$11*input!AN$305</f>
        <v>74.248922160695912</v>
      </c>
      <c r="AO357" s="11">
        <f>'Final Prices IND without CO2 '!AO53+Assumptions!$C$11*input!AO$305</f>
        <v>75.108689900524908</v>
      </c>
      <c r="AP357" s="11">
        <f>'Final Prices IND without CO2 '!AP53+Assumptions!$C$11*input!AP$305</f>
        <v>75.453707947363185</v>
      </c>
      <c r="AQ357" s="11">
        <f>'Final Prices IND without CO2 '!AQ53+Assumptions!$C$11*input!AQ$305</f>
        <v>76.174372218398901</v>
      </c>
      <c r="AR357" s="11">
        <f>'Final Prices IND without CO2 '!AR53+Assumptions!$C$11*input!AR$305</f>
        <v>77.249127819865635</v>
      </c>
      <c r="AS357" s="11">
        <f>'Final Prices IND without CO2 '!AS53+Assumptions!$C$11*input!AS$305</f>
        <v>78.064054393805179</v>
      </c>
      <c r="AT357" s="11">
        <f>'Final Prices IND without CO2 '!AT53+Assumptions!$C$11*input!AT$305</f>
        <v>78.771139789621174</v>
      </c>
      <c r="AU357" s="11">
        <f>'Final Prices IND without CO2 '!AU53+Assumptions!$C$11*input!AU$305</f>
        <v>80.119441408499199</v>
      </c>
      <c r="AV357" s="11">
        <f>'Final Prices IND without CO2 '!AV53+Assumptions!$C$11*input!AV$305</f>
        <v>82.274012601172615</v>
      </c>
      <c r="AW357" s="11">
        <f>'Final Prices IND without CO2 '!AW53+Assumptions!$C$11*input!AW$305</f>
        <v>83.356950560144156</v>
      </c>
      <c r="AX357" s="11">
        <f>'Final Prices IND without CO2 '!AX53+Assumptions!$C$11*input!AX$305</f>
        <v>84.10555790792111</v>
      </c>
      <c r="AY357" s="11">
        <f>'Final Prices IND without CO2 '!AY53+Assumptions!$C$11*input!AY$305</f>
        <v>85.831212126465658</v>
      </c>
      <c r="AZ357" s="11">
        <f>'Final Prices IND without CO2 '!AZ53+Assumptions!$C$11*input!AZ$305</f>
        <v>87.047842297286522</v>
      </c>
      <c r="BA357" s="11">
        <f>'Final Prices IND without CO2 '!BA53+Assumptions!$C$11*input!BA$305</f>
        <v>88.063527666636801</v>
      </c>
      <c r="BB357" s="11">
        <f>'Final Prices IND without CO2 '!BB53+Assumptions!$C$11*input!BB$305</f>
        <v>89.32151912713087</v>
      </c>
      <c r="BC357" s="11">
        <f>'Final Prices IND without CO2 '!BC53+Assumptions!$C$11*input!BC$305</f>
        <v>90.607076555548403</v>
      </c>
      <c r="BD357" s="11">
        <f>'Final Prices IND without CO2 '!BD53+Assumptions!$C$11*input!BD$305</f>
        <v>91.655715217271322</v>
      </c>
      <c r="BE357" s="11">
        <f>'Final Prices IND without CO2 '!BE53+Assumptions!$C$11*input!BE$305</f>
        <v>92.800783902985884</v>
      </c>
      <c r="BF357" s="11">
        <f>'Final Prices IND without CO2 '!BF53+Assumptions!$C$11*input!BF$305</f>
        <v>93.966206353870277</v>
      </c>
      <c r="BG357" s="11">
        <f>'Final Prices IND without CO2 '!BG53+Assumptions!$C$11*input!BG$305</f>
        <v>95.049046532766397</v>
      </c>
      <c r="BH357" s="11">
        <f>'Final Prices IND without CO2 '!BH53+Assumptions!$C$11*input!BH$305</f>
        <v>96.107956317349746</v>
      </c>
    </row>
    <row r="358" spans="1:60" x14ac:dyDescent="0.3">
      <c r="A358" s="9" t="s">
        <v>148</v>
      </c>
      <c r="B358" s="36" t="s">
        <v>156</v>
      </c>
      <c r="C358" s="9" t="s">
        <v>19</v>
      </c>
      <c r="D358" s="36" t="s">
        <v>82</v>
      </c>
      <c r="E358" s="36" t="s">
        <v>79</v>
      </c>
      <c r="F358" s="36" t="s">
        <v>90</v>
      </c>
      <c r="G358" s="36" t="s">
        <v>90</v>
      </c>
      <c r="H358" s="36" t="s">
        <v>80</v>
      </c>
      <c r="I358" s="9" t="s">
        <v>145</v>
      </c>
      <c r="J358" s="11">
        <f>'Final Prices IND without CO2 '!J54+Assumptions!$C$11*input!J$305</f>
        <v>28.64301690034657</v>
      </c>
      <c r="K358" s="11">
        <f>'Final Prices IND without CO2 '!K54+Assumptions!$C$11*input!K$305</f>
        <v>27.05156113441706</v>
      </c>
      <c r="L358" s="11">
        <f>'Final Prices IND without CO2 '!L54+Assumptions!$C$11*input!L$305</f>
        <v>24.330073979290457</v>
      </c>
      <c r="M358" s="11">
        <f>'Final Prices IND without CO2 '!M54+Assumptions!$C$11*input!M$305</f>
        <v>23.989952654369652</v>
      </c>
      <c r="N358" s="11">
        <f>'Final Prices IND without CO2 '!N54+Assumptions!$C$11*input!N$305</f>
        <v>22.243565181124481</v>
      </c>
      <c r="O358" s="11">
        <f>'Final Prices IND without CO2 '!O54+Assumptions!$C$11*input!O$305</f>
        <v>28.891585283167476</v>
      </c>
      <c r="P358" s="11">
        <f>'Final Prices IND without CO2 '!P54+Assumptions!$C$11*input!P$305</f>
        <v>37.90739319340976</v>
      </c>
      <c r="Q358" s="11">
        <f>'Final Prices IND without CO2 '!Q54+Assumptions!$C$11*input!Q$305</f>
        <v>34.989704543574234</v>
      </c>
      <c r="R358" s="11">
        <f>'Final Prices IND without CO2 '!R54+Assumptions!$C$11*input!R$305</f>
        <v>50.270794248247647</v>
      </c>
      <c r="S358" s="11">
        <f>'Final Prices IND without CO2 '!S54+Assumptions!$C$11*input!S$305</f>
        <v>35.271050516726461</v>
      </c>
      <c r="T358" s="11">
        <f>'Final Prices IND without CO2 '!T54+Assumptions!$C$11*input!T$305</f>
        <v>41.224607182135337</v>
      </c>
      <c r="U358" s="11">
        <f>'Final Prices IND without CO2 '!U54+Assumptions!$C$11*input!U$305</f>
        <v>47.048231731441781</v>
      </c>
      <c r="V358" s="11">
        <f>'Final Prices IND without CO2 '!V54+Assumptions!$C$11*input!V$305</f>
        <v>57.951498811239333</v>
      </c>
      <c r="W358" s="11">
        <f>'Final Prices IND without CO2 '!W54+Assumptions!$C$11*input!W$305</f>
        <v>51.307898494069818</v>
      </c>
      <c r="X358" s="11">
        <f>'Final Prices IND without CO2 '!X54+Assumptions!$C$11*input!X$305</f>
        <v>48.573451832680547</v>
      </c>
      <c r="Y358" s="11">
        <f>'Final Prices IND without CO2 '!Y54+Assumptions!$C$11*input!Y$305</f>
        <v>39.212487111760254</v>
      </c>
      <c r="Z358" s="11">
        <f>'Final Prices IND without CO2 '!Z54+Assumptions!$C$11*input!Z$305</f>
        <v>29.943554748390511</v>
      </c>
      <c r="AA358" s="11">
        <f>'Final Prices IND without CO2 '!AA54+Assumptions!$C$11*input!AA$305</f>
        <v>32.714573742806422</v>
      </c>
      <c r="AB358" s="11">
        <f>'Final Prices IND without CO2 '!AB54+Assumptions!$C$11*input!AB$305</f>
        <v>39.145395630505483</v>
      </c>
      <c r="AC358" s="11">
        <f>'Final Prices IND without CO2 '!AC54+Assumptions!$C$11*input!AC$305</f>
        <v>49.170134679414296</v>
      </c>
      <c r="AD358" s="11">
        <f>'Final Prices IND without CO2 '!AD54+Assumptions!$C$11*input!AD$305</f>
        <v>46.928883501886894</v>
      </c>
      <c r="AE358" s="11">
        <f>'Final Prices IND without CO2 '!AE54+Assumptions!$C$11*input!AE$305</f>
        <v>43.904349113310452</v>
      </c>
      <c r="AF358" s="11">
        <f>'Final Prices IND without CO2 '!AF54+Assumptions!$C$11*input!AF$305</f>
        <v>43.897994570779801</v>
      </c>
      <c r="AG358" s="11">
        <f>'Final Prices IND without CO2 '!AG54+Assumptions!$C$11*input!AG$305</f>
        <v>46.841338452184047</v>
      </c>
      <c r="AH358" s="11">
        <f>'Final Prices IND without CO2 '!AH54+Assumptions!$C$11*input!AH$305</f>
        <v>50.610545182744474</v>
      </c>
      <c r="AI358" s="11">
        <f>'Final Prices IND without CO2 '!AI54+Assumptions!$C$11*input!AI$305</f>
        <v>55.303191953322241</v>
      </c>
      <c r="AJ358" s="11">
        <f>'Final Prices IND without CO2 '!AJ54+Assumptions!$C$11*input!AJ$305</f>
        <v>59.130004057316093</v>
      </c>
      <c r="AK358" s="11">
        <f>'Final Prices IND without CO2 '!AK54+Assumptions!$C$11*input!AK$305</f>
        <v>63.250580860946592</v>
      </c>
      <c r="AL358" s="11">
        <f>'Final Prices IND without CO2 '!AL54+Assumptions!$C$11*input!AL$305</f>
        <v>68.537832490631203</v>
      </c>
      <c r="AM358" s="11">
        <f>'Final Prices IND without CO2 '!AM54+Assumptions!$C$11*input!AM$305</f>
        <v>75.058111959084144</v>
      </c>
      <c r="AN358" s="11">
        <f>'Final Prices IND without CO2 '!AN54+Assumptions!$C$11*input!AN$305</f>
        <v>83.00142522027221</v>
      </c>
      <c r="AO358" s="11">
        <f>'Final Prices IND without CO2 '!AO54+Assumptions!$C$11*input!AO$305</f>
        <v>84.027643757035094</v>
      </c>
      <c r="AP358" s="11">
        <f>'Final Prices IND without CO2 '!AP54+Assumptions!$C$11*input!AP$305</f>
        <v>84.44077106043936</v>
      </c>
      <c r="AQ358" s="11">
        <f>'Final Prices IND without CO2 '!AQ54+Assumptions!$C$11*input!AQ$305</f>
        <v>85.301515485108439</v>
      </c>
      <c r="AR358" s="11">
        <f>'Final Prices IND without CO2 '!AR54+Assumptions!$C$11*input!AR$305</f>
        <v>86.584512710312836</v>
      </c>
      <c r="AS358" s="11">
        <f>'Final Prices IND without CO2 '!AS54+Assumptions!$C$11*input!AS$305</f>
        <v>87.557528670367205</v>
      </c>
      <c r="AT358" s="11">
        <f>'Final Prices IND without CO2 '!AT54+Assumptions!$C$11*input!AT$305</f>
        <v>88.402307812165674</v>
      </c>
      <c r="AU358" s="11">
        <f>'Final Prices IND without CO2 '!AU54+Assumptions!$C$11*input!AU$305</f>
        <v>90.011036308864789</v>
      </c>
      <c r="AV358" s="11">
        <f>'Final Prices IND without CO2 '!AV54+Assumptions!$C$11*input!AV$305</f>
        <v>92.580571465097663</v>
      </c>
      <c r="AW358" s="11">
        <f>'Final Prices IND without CO2 '!AW54+Assumptions!$C$11*input!AW$305</f>
        <v>93.873092424814303</v>
      </c>
      <c r="AX358" s="11">
        <f>'Final Prices IND without CO2 '!AX54+Assumptions!$C$11*input!AX$305</f>
        <v>94.767140787245722</v>
      </c>
      <c r="AY358" s="11">
        <f>'Final Prices IND without CO2 '!AY54+Assumptions!$C$11*input!AY$305</f>
        <v>96.838234435991041</v>
      </c>
      <c r="AZ358" s="11">
        <f>'Final Prices IND without CO2 '!AZ54+Assumptions!$C$11*input!AZ$305</f>
        <v>98.300186110963793</v>
      </c>
      <c r="BA358" s="11">
        <f>'Final Prices IND without CO2 '!BA54+Assumptions!$C$11*input!BA$305</f>
        <v>99.526992716169062</v>
      </c>
      <c r="BB358" s="11">
        <f>'Final Prices IND without CO2 '!BB54+Assumptions!$C$11*input!BB$305</f>
        <v>101.04725250169921</v>
      </c>
      <c r="BC358" s="11">
        <f>'Final Prices IND without CO2 '!BC54+Assumptions!$C$11*input!BC$305</f>
        <v>102.60452916002184</v>
      </c>
      <c r="BD358" s="11">
        <f>'Final Prices IND without CO2 '!BD54+Assumptions!$C$11*input!BD$305</f>
        <v>103.88119369286322</v>
      </c>
      <c r="BE358" s="11">
        <f>'Final Prices IND without CO2 '!BE54+Assumptions!$C$11*input!BE$305</f>
        <v>105.27775563018606</v>
      </c>
      <c r="BF358" s="11">
        <f>'Final Prices IND without CO2 '!BF54+Assumptions!$C$11*input!BF$305</f>
        <v>106.70205413705109</v>
      </c>
      <c r="BG358" s="11">
        <f>'Final Prices IND without CO2 '!BG54+Assumptions!$C$11*input!BG$305</f>
        <v>108.03126770775521</v>
      </c>
      <c r="BH358" s="11">
        <f>'Final Prices IND without CO2 '!BH54+Assumptions!$C$11*input!BH$305</f>
        <v>109.33552260502294</v>
      </c>
    </row>
    <row r="359" spans="1:60" x14ac:dyDescent="0.3">
      <c r="A359" s="9" t="s">
        <v>148</v>
      </c>
      <c r="B359" s="36" t="s">
        <v>156</v>
      </c>
      <c r="C359" s="9" t="s">
        <v>21</v>
      </c>
      <c r="D359" s="36" t="s">
        <v>82</v>
      </c>
      <c r="E359" s="36" t="s">
        <v>79</v>
      </c>
      <c r="F359" s="36" t="s">
        <v>90</v>
      </c>
      <c r="G359" s="36" t="s">
        <v>90</v>
      </c>
      <c r="H359" s="36" t="s">
        <v>80</v>
      </c>
      <c r="I359" s="9" t="s">
        <v>145</v>
      </c>
      <c r="J359" s="11">
        <f>'Final Prices IND without CO2 '!J55+Assumptions!$C$11*input!J$305</f>
        <v>18.635633320850083</v>
      </c>
      <c r="K359" s="11">
        <f>'Final Prices IND without CO2 '!K55+Assumptions!$C$11*input!K$305</f>
        <v>19.464801622897806</v>
      </c>
      <c r="L359" s="11">
        <f>'Final Prices IND without CO2 '!L55+Assumptions!$C$11*input!L$305</f>
        <v>19.42412504558154</v>
      </c>
      <c r="M359" s="11">
        <f>'Final Prices IND without CO2 '!M55+Assumptions!$C$11*input!M$305</f>
        <v>26.473053703777971</v>
      </c>
      <c r="N359" s="11">
        <f>'Final Prices IND without CO2 '!N55+Assumptions!$C$11*input!N$305</f>
        <v>27.337347797515928</v>
      </c>
      <c r="O359" s="11">
        <f>'Final Prices IND without CO2 '!O55+Assumptions!$C$11*input!O$305</f>
        <v>31.232703539993413</v>
      </c>
      <c r="P359" s="11">
        <f>'Final Prices IND without CO2 '!P55+Assumptions!$C$11*input!P$305</f>
        <v>44.919935313653887</v>
      </c>
      <c r="Q359" s="11">
        <f>'Final Prices IND without CO2 '!Q55+Assumptions!$C$11*input!Q$305</f>
        <v>43.454985320191525</v>
      </c>
      <c r="R359" s="11">
        <f>'Final Prices IND without CO2 '!R55+Assumptions!$C$11*input!R$305</f>
        <v>53.977764731552952</v>
      </c>
      <c r="S359" s="11">
        <f>'Final Prices IND without CO2 '!S55+Assumptions!$C$11*input!S$305</f>
        <v>47.831261418069218</v>
      </c>
      <c r="T359" s="11">
        <f>'Final Prices IND without CO2 '!T55+Assumptions!$C$11*input!T$305</f>
        <v>33.86295216467083</v>
      </c>
      <c r="U359" s="11">
        <f>'Final Prices IND without CO2 '!U55+Assumptions!$C$11*input!U$305</f>
        <v>36.77714205879726</v>
      </c>
      <c r="V359" s="11">
        <f>'Final Prices IND without CO2 '!V55+Assumptions!$C$11*input!V$305</f>
        <v>41.202300860911848</v>
      </c>
      <c r="W359" s="11">
        <f>'Final Prices IND without CO2 '!W55+Assumptions!$C$11*input!W$305</f>
        <v>37.917643772441799</v>
      </c>
      <c r="X359" s="11">
        <f>'Final Prices IND without CO2 '!X55+Assumptions!$C$11*input!X$305</f>
        <v>44.486970458947376</v>
      </c>
      <c r="Y359" s="11">
        <f>'Final Prices IND without CO2 '!Y55+Assumptions!$C$11*input!Y$305</f>
        <v>36.345296211541701</v>
      </c>
      <c r="Z359" s="11">
        <f>'Final Prices IND without CO2 '!Z55+Assumptions!$C$11*input!Z$305</f>
        <v>29.949875990065575</v>
      </c>
      <c r="AA359" s="11">
        <f>'Final Prices IND without CO2 '!AA55+Assumptions!$C$11*input!AA$305</f>
        <v>27.166318364488653</v>
      </c>
      <c r="AB359" s="11">
        <f>'Final Prices IND without CO2 '!AB55+Assumptions!$C$11*input!AB$305</f>
        <v>32.523339720310311</v>
      </c>
      <c r="AC359" s="11">
        <f>'Final Prices IND without CO2 '!AC55+Assumptions!$C$11*input!AC$305</f>
        <v>40.857816149085387</v>
      </c>
      <c r="AD359" s="11">
        <f>'Final Prices IND without CO2 '!AD55+Assumptions!$C$11*input!AD$305</f>
        <v>39.105650680263267</v>
      </c>
      <c r="AE359" s="11">
        <f>'Final Prices IND without CO2 '!AE55+Assumptions!$C$11*input!AE$305</f>
        <v>36.734265539249407</v>
      </c>
      <c r="AF359" s="11">
        <f>'Final Prices IND without CO2 '!AF55+Assumptions!$C$11*input!AF$305</f>
        <v>36.883319611766538</v>
      </c>
      <c r="AG359" s="11">
        <f>'Final Prices IND without CO2 '!AG55+Assumptions!$C$11*input!AG$305</f>
        <v>39.505651241162937</v>
      </c>
      <c r="AH359" s="11">
        <f>'Final Prices IND without CO2 '!AH55+Assumptions!$C$11*input!AH$305</f>
        <v>42.863055414789152</v>
      </c>
      <c r="AI359" s="11">
        <f>'Final Prices IND without CO2 '!AI55+Assumptions!$C$11*input!AI$305</f>
        <v>47.051046115064679</v>
      </c>
      <c r="AJ359" s="11">
        <f>'Final Prices IND without CO2 '!AJ55+Assumptions!$C$11*input!AJ$305</f>
        <v>50.614557954452849</v>
      </c>
      <c r="AK359" s="11">
        <f>'Final Prices IND without CO2 '!AK55+Assumptions!$C$11*input!AK$305</f>
        <v>54.533738390782105</v>
      </c>
      <c r="AL359" s="11">
        <f>'Final Prices IND without CO2 '!AL55+Assumptions!$C$11*input!AL$305</f>
        <v>59.559326679333537</v>
      </c>
      <c r="AM359" s="11">
        <f>'Final Prices IND without CO2 '!AM55+Assumptions!$C$11*input!AM$305</f>
        <v>65.786172950002509</v>
      </c>
      <c r="AN359" s="11">
        <f>'Final Prices IND without CO2 '!AN55+Assumptions!$C$11*input!AN$305</f>
        <v>73.422143358653244</v>
      </c>
      <c r="AO359" s="11">
        <f>'Final Prices IND without CO2 '!AO55+Assumptions!$C$11*input!AO$305</f>
        <v>74.266187826002209</v>
      </c>
      <c r="AP359" s="11">
        <f>'Final Prices IND without CO2 '!AP55+Assumptions!$C$11*input!AP$305</f>
        <v>74.604772137351517</v>
      </c>
      <c r="AQ359" s="11">
        <f>'Final Prices IND without CO2 '!AQ55+Assumptions!$C$11*input!AQ$305</f>
        <v>75.312204159186905</v>
      </c>
      <c r="AR359" s="11">
        <f>'Final Prices IND without CO2 '!AR55+Assumptions!$C$11*input!AR$305</f>
        <v>76.367288843769927</v>
      </c>
      <c r="AS359" s="11">
        <f>'Final Prices IND without CO2 '!AS55+Assumptions!$C$11*input!AS$305</f>
        <v>77.167281980682603</v>
      </c>
      <c r="AT359" s="11">
        <f>'Final Prices IND without CO2 '!AT55+Assumptions!$C$11*input!AT$305</f>
        <v>77.861360552099072</v>
      </c>
      <c r="AU359" s="11">
        <f>'Final Prices IND without CO2 '!AU55+Assumptions!$C$11*input!AU$305</f>
        <v>79.18506173146865</v>
      </c>
      <c r="AV359" s="11">
        <f>'Final Prices IND without CO2 '!AV55+Assumptions!$C$11*input!AV$305</f>
        <v>81.300434604947284</v>
      </c>
      <c r="AW359" s="11">
        <f>'Final Prices IND without CO2 '!AW55+Assumptions!$C$11*input!AW$305</f>
        <v>82.363574937902001</v>
      </c>
      <c r="AX359" s="11">
        <f>'Final Prices IND without CO2 '!AX55+Assumptions!$C$11*input!AX$305</f>
        <v>83.098443638911817</v>
      </c>
      <c r="AY359" s="11">
        <f>'Final Prices IND without CO2 '!AY55+Assumptions!$C$11*input!AY$305</f>
        <v>84.791466963603767</v>
      </c>
      <c r="AZ359" s="11">
        <f>'Final Prices IND without CO2 '!AZ55+Assumptions!$C$11*input!AZ$305</f>
        <v>85.984923578478671</v>
      </c>
      <c r="BA359" s="11">
        <f>'Final Prices IND without CO2 '!BA55+Assumptions!$C$11*input!BA$305</f>
        <v>86.980666017071727</v>
      </c>
      <c r="BB359" s="11">
        <f>'Final Prices IND without CO2 '!BB55+Assumptions!$C$11*input!BB$305</f>
        <v>88.213883091299778</v>
      </c>
      <c r="BC359" s="11">
        <f>'Final Prices IND without CO2 '!BC55+Assumptions!$C$11*input!BC$305</f>
        <v>89.473773382228657</v>
      </c>
      <c r="BD359" s="11">
        <f>'Final Prices IND without CO2 '!BD55+Assumptions!$C$11*input!BD$305</f>
        <v>90.500872267812596</v>
      </c>
      <c r="BE359" s="11">
        <f>'Final Prices IND without CO2 '!BE55+Assumptions!$C$11*input!BE$305</f>
        <v>91.622184402072278</v>
      </c>
      <c r="BF359" s="11">
        <f>'Final Prices IND without CO2 '!BF55+Assumptions!$C$11*input!BF$305</f>
        <v>92.763152907154947</v>
      </c>
      <c r="BG359" s="11">
        <f>'Final Prices IND without CO2 '!BG55+Assumptions!$C$11*input!BG$305</f>
        <v>93.822720166710269</v>
      </c>
      <c r="BH359" s="11">
        <f>'Final Prices IND without CO2 '!BH55+Assumptions!$C$11*input!BH$305</f>
        <v>94.858454165238001</v>
      </c>
    </row>
    <row r="360" spans="1:60" x14ac:dyDescent="0.3">
      <c r="A360" s="9" t="s">
        <v>148</v>
      </c>
      <c r="B360" s="36" t="s">
        <v>156</v>
      </c>
      <c r="C360" s="9" t="s">
        <v>23</v>
      </c>
      <c r="D360" s="36" t="s">
        <v>82</v>
      </c>
      <c r="E360" s="36" t="s">
        <v>79</v>
      </c>
      <c r="F360" s="36" t="s">
        <v>90</v>
      </c>
      <c r="G360" s="36" t="s">
        <v>90</v>
      </c>
      <c r="H360" s="36" t="s">
        <v>80</v>
      </c>
      <c r="I360" s="9" t="s">
        <v>145</v>
      </c>
      <c r="J360" s="11">
        <f>'Final Prices IND without CO2 '!J56+Assumptions!$C$11*input!J$305</f>
        <v>20.87036735663213</v>
      </c>
      <c r="K360" s="11">
        <f>'Final Prices IND without CO2 '!K56+Assumptions!$C$11*input!K$305</f>
        <v>31.004657304660519</v>
      </c>
      <c r="L360" s="11">
        <f>'Final Prices IND without CO2 '!L56+Assumptions!$C$11*input!L$305</f>
        <v>27.221105241117311</v>
      </c>
      <c r="M360" s="11">
        <f>'Final Prices IND without CO2 '!M56+Assumptions!$C$11*input!M$305</f>
        <v>24.177182229468279</v>
      </c>
      <c r="N360" s="11">
        <f>'Final Prices IND without CO2 '!N56+Assumptions!$C$11*input!N$305</f>
        <v>28.337277176614084</v>
      </c>
      <c r="O360" s="11">
        <f>'Final Prices IND without CO2 '!O56+Assumptions!$C$11*input!O$305</f>
        <v>32.53552720855204</v>
      </c>
      <c r="P360" s="11">
        <f>'Final Prices IND without CO2 '!P56+Assumptions!$C$11*input!P$305</f>
        <v>44.271859203859613</v>
      </c>
      <c r="Q360" s="11">
        <f>'Final Prices IND without CO2 '!Q56+Assumptions!$C$11*input!Q$305</f>
        <v>39.757593006404953</v>
      </c>
      <c r="R360" s="11">
        <f>'Final Prices IND without CO2 '!R56+Assumptions!$C$11*input!R$305</f>
        <v>51.802574691106223</v>
      </c>
      <c r="S360" s="11">
        <f>'Final Prices IND without CO2 '!S56+Assumptions!$C$11*input!S$305</f>
        <v>45.282146293550134</v>
      </c>
      <c r="T360" s="11">
        <f>'Final Prices IND without CO2 '!T56+Assumptions!$C$11*input!T$305</f>
        <v>41.038699639575398</v>
      </c>
      <c r="U360" s="11">
        <f>'Final Prices IND without CO2 '!U56+Assumptions!$C$11*input!U$305</f>
        <v>44.480783255028541</v>
      </c>
      <c r="V360" s="11">
        <f>'Final Prices IND without CO2 '!V56+Assumptions!$C$11*input!V$305</f>
        <v>50.401966335180418</v>
      </c>
      <c r="W360" s="11">
        <f>'Final Prices IND without CO2 '!W56+Assumptions!$C$11*input!W$305</f>
        <v>49.10690693116269</v>
      </c>
      <c r="X360" s="11">
        <f>'Final Prices IND without CO2 '!X56+Assumptions!$C$11*input!X$305</f>
        <v>44.615514046583471</v>
      </c>
      <c r="Y360" s="11">
        <f>'Final Prices IND without CO2 '!Y56+Assumptions!$C$11*input!Y$305</f>
        <v>44.140630432790886</v>
      </c>
      <c r="Z360" s="11">
        <f>'Final Prices IND without CO2 '!Z56+Assumptions!$C$11*input!Z$305</f>
        <v>38.522250157499165</v>
      </c>
      <c r="AA360" s="11">
        <f>'Final Prices IND without CO2 '!AA56+Assumptions!$C$11*input!AA$305</f>
        <v>34.246117795740851</v>
      </c>
      <c r="AB360" s="11">
        <f>'Final Prices IND without CO2 '!AB56+Assumptions!$C$11*input!AB$305</f>
        <v>40.973352286410844</v>
      </c>
      <c r="AC360" s="11">
        <f>'Final Prices IND without CO2 '!AC56+Assumptions!$C$11*input!AC$305</f>
        <v>51.464672537381787</v>
      </c>
      <c r="AD360" s="11">
        <f>'Final Prices IND without CO2 '!AD56+Assumptions!$C$11*input!AD$305</f>
        <v>49.088413820102332</v>
      </c>
      <c r="AE360" s="11">
        <f>'Final Prices IND without CO2 '!AE56+Assumptions!$C$11*input!AE$305</f>
        <v>45.883583684921959</v>
      </c>
      <c r="AF360" s="11">
        <f>'Final Prices IND without CO2 '!AF56+Assumptions!$C$11*input!AF$305</f>
        <v>45.834330046383336</v>
      </c>
      <c r="AG360" s="11">
        <f>'Final Prices IND without CO2 '!AG56+Assumptions!$C$11*input!AG$305</f>
        <v>48.866286360337639</v>
      </c>
      <c r="AH360" s="11">
        <f>'Final Prices IND without CO2 '!AH56+Assumptions!$C$11*input!AH$305</f>
        <v>52.749167338756337</v>
      </c>
      <c r="AI360" s="11">
        <f>'Final Prices IND without CO2 '!AI56+Assumptions!$C$11*input!AI$305</f>
        <v>57.581119701911746</v>
      </c>
      <c r="AJ360" s="11">
        <f>'Final Prices IND without CO2 '!AJ56+Assumptions!$C$11*input!AJ$305</f>
        <v>61.480613383608151</v>
      </c>
      <c r="AK360" s="11">
        <f>'Final Prices IND without CO2 '!AK56+Assumptions!$C$11*input!AK$305</f>
        <v>65.656783772535434</v>
      </c>
      <c r="AL360" s="11">
        <f>'Final Prices IND without CO2 '!AL56+Assumptions!$C$11*input!AL$305</f>
        <v>71.016265122493849</v>
      </c>
      <c r="AM360" s="11">
        <f>'Final Prices IND without CO2 '!AM56+Assumptions!$C$11*input!AM$305</f>
        <v>77.617544083283747</v>
      </c>
      <c r="AN360" s="11">
        <f>'Final Prices IND without CO2 '!AN56+Assumptions!$C$11*input!AN$305</f>
        <v>85.645696467028259</v>
      </c>
      <c r="AO360" s="11">
        <f>'Final Prices IND without CO2 '!AO56+Assumptions!$C$11*input!AO$305</f>
        <v>86.722202453373967</v>
      </c>
      <c r="AP360" s="11">
        <f>'Final Prices IND without CO2 '!AP56+Assumptions!$C$11*input!AP$305</f>
        <v>87.155906653187117</v>
      </c>
      <c r="AQ360" s="11">
        <f>'Final Prices IND without CO2 '!AQ56+Assumptions!$C$11*input!AQ$305</f>
        <v>88.058971534069968</v>
      </c>
      <c r="AR360" s="11">
        <f>'Final Prices IND without CO2 '!AR56+Assumptions!$C$11*input!AR$305</f>
        <v>89.404881886442581</v>
      </c>
      <c r="AS360" s="11">
        <f>'Final Prices IND without CO2 '!AS56+Assumptions!$C$11*input!AS$305</f>
        <v>90.425659180057806</v>
      </c>
      <c r="AT360" s="11">
        <f>'Final Prices IND without CO2 '!AT56+Assumptions!$C$11*input!AT$305</f>
        <v>91.312037806127393</v>
      </c>
      <c r="AU360" s="11">
        <f>'Final Prices IND without CO2 '!AU56+Assumptions!$C$11*input!AU$305</f>
        <v>92.999445430410617</v>
      </c>
      <c r="AV360" s="11">
        <f>'Final Prices IND without CO2 '!AV56+Assumptions!$C$11*input!AV$305</f>
        <v>95.694347840994752</v>
      </c>
      <c r="AW360" s="11">
        <f>'Final Prices IND without CO2 '!AW56+Assumptions!$C$11*input!AW$305</f>
        <v>97.050187179340554</v>
      </c>
      <c r="AX360" s="11">
        <f>'Final Prices IND without CO2 '!AX56+Assumptions!$C$11*input!AX$305</f>
        <v>97.988175599893864</v>
      </c>
      <c r="AY360" s="11">
        <f>'Final Prices IND without CO2 '!AY56+Assumptions!$C$11*input!AY$305</f>
        <v>100.16363202881294</v>
      </c>
      <c r="AZ360" s="11">
        <f>'Final Prices IND without CO2 '!AZ56+Assumptions!$C$11*input!AZ$305</f>
        <v>101.69969925624314</v>
      </c>
      <c r="BA360" s="11">
        <f>'Final Prices IND without CO2 '!BA56+Assumptions!$C$11*input!BA$305</f>
        <v>102.99028896552149</v>
      </c>
      <c r="BB360" s="11">
        <f>'Final Prices IND without CO2 '!BB56+Assumptions!$C$11*input!BB$305</f>
        <v>104.58978420931024</v>
      </c>
      <c r="BC360" s="11">
        <f>'Final Prices IND without CO2 '!BC56+Assumptions!$C$11*input!BC$305</f>
        <v>106.22915159550091</v>
      </c>
      <c r="BD360" s="11">
        <f>'Final Prices IND without CO2 '!BD56+Assumptions!$C$11*input!BD$305</f>
        <v>107.57470639326537</v>
      </c>
      <c r="BE360" s="11">
        <f>'Final Prices IND without CO2 '!BE56+Assumptions!$C$11*input!BE$305</f>
        <v>109.04724846672191</v>
      </c>
      <c r="BF360" s="11">
        <f>'Final Prices IND without CO2 '!BF56+Assumptions!$C$11*input!BF$305</f>
        <v>110.54975757307459</v>
      </c>
      <c r="BG360" s="11">
        <f>'Final Prices IND without CO2 '!BG56+Assumptions!$C$11*input!BG$305</f>
        <v>111.95340448832962</v>
      </c>
      <c r="BH360" s="11">
        <f>'Final Prices IND without CO2 '!BH56+Assumptions!$C$11*input!BH$305</f>
        <v>113.33178207056919</v>
      </c>
    </row>
    <row r="361" spans="1:60" x14ac:dyDescent="0.3">
      <c r="A361" s="9" t="s">
        <v>148</v>
      </c>
      <c r="B361" s="36" t="s">
        <v>156</v>
      </c>
      <c r="C361" s="9" t="s">
        <v>25</v>
      </c>
      <c r="D361" s="36" t="s">
        <v>82</v>
      </c>
      <c r="E361" s="36" t="s">
        <v>79</v>
      </c>
      <c r="F361" s="36" t="s">
        <v>90</v>
      </c>
      <c r="G361" s="36" t="s">
        <v>90</v>
      </c>
      <c r="H361" s="36" t="s">
        <v>80</v>
      </c>
      <c r="I361" s="9" t="s">
        <v>145</v>
      </c>
      <c r="J361" s="11">
        <f>'Final Prices IND without CO2 '!J57+Assumptions!$C$11*input!J$305</f>
        <v>24.320469544224608</v>
      </c>
      <c r="K361" s="11">
        <f>'Final Prices IND without CO2 '!K57+Assumptions!$C$11*input!K$305</f>
        <v>33.039344178346305</v>
      </c>
      <c r="L361" s="11">
        <f>'Final Prices IND without CO2 '!L57+Assumptions!$C$11*input!L$305</f>
        <v>27.717156364144572</v>
      </c>
      <c r="M361" s="11">
        <f>'Final Prices IND without CO2 '!M57+Assumptions!$C$11*input!M$305</f>
        <v>28.587491533721575</v>
      </c>
      <c r="N361" s="11">
        <f>'Final Prices IND without CO2 '!N57+Assumptions!$C$11*input!N$305</f>
        <v>26.749200911081495</v>
      </c>
      <c r="O361" s="11">
        <f>'Final Prices IND without CO2 '!O57+Assumptions!$C$11*input!O$305</f>
        <v>30.537218117636169</v>
      </c>
      <c r="P361" s="11">
        <f>'Final Prices IND without CO2 '!P57+Assumptions!$C$11*input!P$305</f>
        <v>42.092694310614441</v>
      </c>
      <c r="Q361" s="11">
        <f>'Final Prices IND without CO2 '!Q57+Assumptions!$C$11*input!Q$305</f>
        <v>41.33525060491079</v>
      </c>
      <c r="R361" s="11">
        <f>'Final Prices IND without CO2 '!R57+Assumptions!$C$11*input!R$305</f>
        <v>54.320451324909754</v>
      </c>
      <c r="S361" s="11">
        <f>'Final Prices IND without CO2 '!S57+Assumptions!$C$11*input!S$305</f>
        <v>50.977033466291658</v>
      </c>
      <c r="T361" s="11">
        <f>'Final Prices IND without CO2 '!T57+Assumptions!$C$11*input!T$305</f>
        <v>51.792602599495524</v>
      </c>
      <c r="U361" s="11">
        <f>'Final Prices IND without CO2 '!U57+Assumptions!$C$11*input!U$305</f>
        <v>57.517757612625473</v>
      </c>
      <c r="V361" s="11">
        <f>'Final Prices IND without CO2 '!V57+Assumptions!$C$11*input!V$305</f>
        <v>60.852423429150434</v>
      </c>
      <c r="W361" s="11">
        <f>'Final Prices IND without CO2 '!W57+Assumptions!$C$11*input!W$305</f>
        <v>55.728810324179769</v>
      </c>
      <c r="X361" s="11">
        <f>'Final Prices IND without CO2 '!X57+Assumptions!$C$11*input!X$305</f>
        <v>47.817082872084541</v>
      </c>
      <c r="Y361" s="11">
        <f>'Final Prices IND without CO2 '!Y57+Assumptions!$C$11*input!Y$305</f>
        <v>44.932685516749153</v>
      </c>
      <c r="Z361" s="11">
        <f>'Final Prices IND without CO2 '!Z57+Assumptions!$C$11*input!Z$305</f>
        <v>39.547315665197189</v>
      </c>
      <c r="AA361" s="11">
        <f>'Final Prices IND without CO2 '!AA57+Assumptions!$C$11*input!AA$305</f>
        <v>36.635231962348904</v>
      </c>
      <c r="AB361" s="11">
        <f>'Final Prices IND without CO2 '!AB57+Assumptions!$C$11*input!AB$305</f>
        <v>43.824851813441406</v>
      </c>
      <c r="AC361" s="11">
        <f>'Final Prices IND without CO2 '!AC57+Assumptions!$C$11*input!AC$305</f>
        <v>55.044009933381155</v>
      </c>
      <c r="AD361" s="11">
        <f>'Final Prices IND without CO2 '!AD57+Assumptions!$C$11*input!AD$305</f>
        <v>52.457147789316458</v>
      </c>
      <c r="AE361" s="11">
        <f>'Final Prices IND without CO2 '!AE57+Assumptions!$C$11*input!AE$305</f>
        <v>48.971067420709687</v>
      </c>
      <c r="AF361" s="11">
        <f>'Final Prices IND without CO2 '!AF57+Assumptions!$C$11*input!AF$305</f>
        <v>48.854893840945117</v>
      </c>
      <c r="AG361" s="11">
        <f>'Final Prices IND without CO2 '!AG57+Assumptions!$C$11*input!AG$305</f>
        <v>52.025080078836197</v>
      </c>
      <c r="AH361" s="11">
        <f>'Final Prices IND without CO2 '!AH57+Assumptions!$C$11*input!AH$305</f>
        <v>56.085285865781508</v>
      </c>
      <c r="AI361" s="11">
        <f>'Final Prices IND without CO2 '!AI57+Assumptions!$C$11*input!AI$305</f>
        <v>61.134546352772666</v>
      </c>
      <c r="AJ361" s="11">
        <f>'Final Prices IND without CO2 '!AJ57+Assumptions!$C$11*input!AJ$305</f>
        <v>65.147418808398498</v>
      </c>
      <c r="AK361" s="11">
        <f>'Final Prices IND without CO2 '!AK57+Assumptions!$C$11*input!AK$305</f>
        <v>69.41031175809745</v>
      </c>
      <c r="AL361" s="11">
        <f>'Final Prices IND without CO2 '!AL57+Assumptions!$C$11*input!AL$305</f>
        <v>74.882467012293631</v>
      </c>
      <c r="AM361" s="11">
        <f>'Final Prices IND without CO2 '!AM57+Assumptions!$C$11*input!AM$305</f>
        <v>81.61010018030305</v>
      </c>
      <c r="AN361" s="11">
        <f>'Final Prices IND without CO2 '!AN57+Assumptions!$C$11*input!AN$305</f>
        <v>89.770596357354592</v>
      </c>
      <c r="AO361" s="11">
        <f>'Final Prices IND without CO2 '!AO57+Assumptions!$C$11*input!AO$305</f>
        <v>90.925547660353573</v>
      </c>
      <c r="AP361" s="11">
        <f>'Final Prices IND without CO2 '!AP57+Assumptions!$C$11*input!AP$305</f>
        <v>91.391350548167964</v>
      </c>
      <c r="AQ361" s="11">
        <f>'Final Prices IND without CO2 '!AQ57+Assumptions!$C$11*input!AQ$305</f>
        <v>92.360432727922486</v>
      </c>
      <c r="AR361" s="11">
        <f>'Final Prices IND without CO2 '!AR57+Assumptions!$C$11*input!AR$305</f>
        <v>93.804483674485127</v>
      </c>
      <c r="AS361" s="11">
        <f>'Final Prices IND without CO2 '!AS57+Assumptions!$C$11*input!AS$305</f>
        <v>94.899765699719183</v>
      </c>
      <c r="AT361" s="11">
        <f>'Final Prices IND without CO2 '!AT57+Assumptions!$C$11*input!AT$305</f>
        <v>95.851036952941882</v>
      </c>
      <c r="AU361" s="11">
        <f>'Final Prices IND without CO2 '!AU57+Assumptions!$C$11*input!AU$305</f>
        <v>97.661179158687133</v>
      </c>
      <c r="AV361" s="11">
        <f>'Final Prices IND without CO2 '!AV57+Assumptions!$C$11*input!AV$305</f>
        <v>100.55164674601269</v>
      </c>
      <c r="AW361" s="11">
        <f>'Final Prices IND without CO2 '!AW57+Assumptions!$C$11*input!AW$305</f>
        <v>102.00625884580779</v>
      </c>
      <c r="AX361" s="11">
        <f>'Final Prices IND without CO2 '!AX57+Assumptions!$C$11*input!AX$305</f>
        <v>103.01279104421685</v>
      </c>
      <c r="AY361" s="11">
        <f>'Final Prices IND without CO2 '!AY57+Assumptions!$C$11*input!AY$305</f>
        <v>105.35104696695535</v>
      </c>
      <c r="AZ361" s="11">
        <f>'Final Prices IND without CO2 '!AZ57+Assumptions!$C$11*input!AZ$305</f>
        <v>107.00272988039937</v>
      </c>
      <c r="BA361" s="11">
        <f>'Final Prices IND without CO2 '!BA57+Assumptions!$C$11*input!BA$305</f>
        <v>108.39281729412836</v>
      </c>
      <c r="BB361" s="11">
        <f>'Final Prices IND without CO2 '!BB57+Assumptions!$C$11*input!BB$305</f>
        <v>110.1159149608832</v>
      </c>
      <c r="BC361" s="11">
        <f>'Final Prices IND without CO2 '!BC57+Assumptions!$C$11*input!BC$305</f>
        <v>111.88333881435089</v>
      </c>
      <c r="BD361" s="11">
        <f>'Final Prices IND without CO2 '!BD57+Assumptions!$C$11*input!BD$305</f>
        <v>113.33635817218099</v>
      </c>
      <c r="BE361" s="11">
        <f>'Final Prices IND without CO2 '!BE57+Assumptions!$C$11*input!BE$305</f>
        <v>114.92742456707113</v>
      </c>
      <c r="BF361" s="11">
        <f>'Final Prices IND without CO2 '!BF57+Assumptions!$C$11*input!BF$305</f>
        <v>116.55193737998154</v>
      </c>
      <c r="BG361" s="11">
        <f>'Final Prices IND without CO2 '!BG57+Assumptions!$C$11*input!BG$305</f>
        <v>118.07169571729924</v>
      </c>
      <c r="BH361" s="11">
        <f>'Final Prices IND without CO2 '!BH57+Assumptions!$C$11*input!BH$305</f>
        <v>119.56570011183651</v>
      </c>
    </row>
    <row r="362" spans="1:60" x14ac:dyDescent="0.3">
      <c r="A362" s="9" t="s">
        <v>148</v>
      </c>
      <c r="B362" s="36" t="s">
        <v>156</v>
      </c>
      <c r="C362" s="9" t="s">
        <v>27</v>
      </c>
      <c r="D362" s="36" t="s">
        <v>82</v>
      </c>
      <c r="E362" s="36" t="s">
        <v>79</v>
      </c>
      <c r="F362" s="36" t="s">
        <v>90</v>
      </c>
      <c r="G362" s="36" t="s">
        <v>90</v>
      </c>
      <c r="H362" s="36" t="s">
        <v>80</v>
      </c>
      <c r="I362" s="9" t="s">
        <v>145</v>
      </c>
      <c r="J362" s="11">
        <f>'Final Prices IND without CO2 '!J58+Assumptions!$C$11*input!J$305</f>
        <v>23.427633555942737</v>
      </c>
      <c r="K362" s="11">
        <f>'Final Prices IND without CO2 '!K58+Assumptions!$C$11*input!K$305</f>
        <v>24.413362029227947</v>
      </c>
      <c r="L362" s="11">
        <f>'Final Prices IND without CO2 '!L58+Assumptions!$C$11*input!L$305</f>
        <v>21.02868731952708</v>
      </c>
      <c r="M362" s="11">
        <f>'Final Prices IND without CO2 '!M58+Assumptions!$C$11*input!M$305</f>
        <v>23.225283780881743</v>
      </c>
      <c r="N362" s="11">
        <f>'Final Prices IND without CO2 '!N58+Assumptions!$C$11*input!N$305</f>
        <v>21.223490127380451</v>
      </c>
      <c r="O362" s="11">
        <f>'Final Prices IND without CO2 '!O58+Assumptions!$C$11*input!O$305</f>
        <v>21.888691373901075</v>
      </c>
      <c r="P362" s="11">
        <f>'Final Prices IND without CO2 '!P58+Assumptions!$C$11*input!P$305</f>
        <v>39.737620293082067</v>
      </c>
      <c r="Q362" s="11">
        <f>'Final Prices IND without CO2 '!Q58+Assumptions!$C$11*input!Q$305</f>
        <v>37.166321678748162</v>
      </c>
      <c r="R362" s="11">
        <f>'Final Prices IND without CO2 '!R58+Assumptions!$C$11*input!R$305</f>
        <v>44.327916534722007</v>
      </c>
      <c r="S362" s="11">
        <f>'Final Prices IND without CO2 '!S58+Assumptions!$C$11*input!S$305</f>
        <v>40.830468752572912</v>
      </c>
      <c r="T362" s="11">
        <f>'Final Prices IND without CO2 '!T58+Assumptions!$C$11*input!T$305</f>
        <v>35.036216644437808</v>
      </c>
      <c r="U362" s="11">
        <f>'Final Prices IND without CO2 '!U58+Assumptions!$C$11*input!U$305</f>
        <v>36.078854978079882</v>
      </c>
      <c r="V362" s="11">
        <f>'Final Prices IND without CO2 '!V58+Assumptions!$C$11*input!V$305</f>
        <v>36.898620922808938</v>
      </c>
      <c r="W362" s="11">
        <f>'Final Prices IND without CO2 '!W58+Assumptions!$C$11*input!W$305</f>
        <v>37.049637481376664</v>
      </c>
      <c r="X362" s="11">
        <f>'Final Prices IND without CO2 '!X58+Assumptions!$C$11*input!X$305</f>
        <v>36.381282532853852</v>
      </c>
      <c r="Y362" s="11">
        <f>'Final Prices IND without CO2 '!Y58+Assumptions!$C$11*input!Y$305</f>
        <v>33.86209885512725</v>
      </c>
      <c r="Z362" s="11">
        <f>'Final Prices IND without CO2 '!Z58+Assumptions!$C$11*input!Z$305</f>
        <v>28.856388732103547</v>
      </c>
      <c r="AA362" s="11">
        <f>'Final Prices IND without CO2 '!AA58+Assumptions!$C$11*input!AA$305</f>
        <v>29.360822337255588</v>
      </c>
      <c r="AB362" s="11">
        <f>'Final Prices IND without CO2 '!AB58+Assumptions!$C$11*input!AB$305</f>
        <v>35.142564505744431</v>
      </c>
      <c r="AC362" s="11">
        <f>'Final Prices IND without CO2 '!AC58+Assumptions!$C$11*input!AC$305</f>
        <v>44.145591277281056</v>
      </c>
      <c r="AD362" s="11">
        <f>'Final Prices IND without CO2 '!AD58+Assumptions!$C$11*input!AD$305</f>
        <v>42.199977515690783</v>
      </c>
      <c r="AE362" s="11">
        <f>'Final Prices IND without CO2 '!AE58+Assumptions!$C$11*input!AE$305</f>
        <v>39.570251955779256</v>
      </c>
      <c r="AF362" s="11">
        <f>'Final Prices IND without CO2 '!AF58+Assumptions!$C$11*input!AF$305</f>
        <v>39.65783718811695</v>
      </c>
      <c r="AG362" s="11">
        <f>'Final Prices IND without CO2 '!AG58+Assumptions!$C$11*input!AG$305</f>
        <v>42.40713893952524</v>
      </c>
      <c r="AH362" s="11">
        <f>'Final Prices IND without CO2 '!AH58+Assumptions!$C$11*input!AH$305</f>
        <v>45.927423565756307</v>
      </c>
      <c r="AI362" s="11">
        <f>'Final Prices IND without CO2 '!AI58+Assumptions!$C$11*input!AI$305</f>
        <v>50.315021111002807</v>
      </c>
      <c r="AJ362" s="11">
        <f>'Final Prices IND without CO2 '!AJ58+Assumptions!$C$11*input!AJ$305</f>
        <v>53.982676223782072</v>
      </c>
      <c r="AK362" s="11">
        <f>'Final Prices IND without CO2 '!AK58+Assumptions!$C$11*input!AK$305</f>
        <v>57.981515056851784</v>
      </c>
      <c r="AL362" s="11">
        <f>'Final Prices IND without CO2 '!AL58+Assumptions!$C$11*input!AL$305</f>
        <v>63.110599165708869</v>
      </c>
      <c r="AM362" s="11">
        <f>'Final Prices IND without CO2 '!AM58+Assumptions!$C$11*input!AM$305</f>
        <v>69.453507202531426</v>
      </c>
      <c r="AN362" s="11">
        <f>'Final Prices IND without CO2 '!AN58+Assumptions!$C$11*input!AN$305</f>
        <v>77.211041069405525</v>
      </c>
      <c r="AO362" s="11">
        <f>'Final Prices IND without CO2 '!AO58+Assumptions!$C$11*input!AO$305</f>
        <v>78.127140929270539</v>
      </c>
      <c r="AP362" s="11">
        <f>'Final Prices IND without CO2 '!AP58+Assumptions!$C$11*input!AP$305</f>
        <v>78.495209264164586</v>
      </c>
      <c r="AQ362" s="11">
        <f>'Final Prices IND without CO2 '!AQ58+Assumptions!$C$11*input!AQ$305</f>
        <v>79.263281010409173</v>
      </c>
      <c r="AR362" s="11">
        <f>'Final Prices IND without CO2 '!AR58+Assumptions!$C$11*input!AR$305</f>
        <v>80.408512045823755</v>
      </c>
      <c r="AS362" s="11">
        <f>'Final Prices IND without CO2 '!AS58+Assumptions!$C$11*input!AS$305</f>
        <v>81.276940978653045</v>
      </c>
      <c r="AT362" s="11">
        <f>'Final Prices IND without CO2 '!AT58+Assumptions!$C$11*input!AT$305</f>
        <v>82.030626215201394</v>
      </c>
      <c r="AU362" s="11">
        <f>'Final Prices IND without CO2 '!AU58+Assumptions!$C$11*input!AU$305</f>
        <v>83.467064379005961</v>
      </c>
      <c r="AV362" s="11">
        <f>'Final Prices IND without CO2 '!AV58+Assumptions!$C$11*input!AV$305</f>
        <v>85.762072266705459</v>
      </c>
      <c r="AW362" s="11">
        <f>'Final Prices IND without CO2 '!AW58+Assumptions!$C$11*input!AW$305</f>
        <v>86.915939623270518</v>
      </c>
      <c r="AX362" s="11">
        <f>'Final Prices IND without CO2 '!AX58+Assumptions!$C$11*input!AX$305</f>
        <v>87.713768728146846</v>
      </c>
      <c r="AY362" s="11">
        <f>'Final Prices IND without CO2 '!AY58+Assumptions!$C$11*input!AY$305</f>
        <v>89.556330380033529</v>
      </c>
      <c r="AZ362" s="11">
        <f>'Final Prices IND without CO2 '!AZ58+Assumptions!$C$11*input!AZ$305</f>
        <v>90.855984968122854</v>
      </c>
      <c r="BA362" s="11">
        <f>'Final Prices IND without CO2 '!BA58+Assumptions!$C$11*input!BA$305</f>
        <v>91.943120321609186</v>
      </c>
      <c r="BB362" s="11">
        <f>'Final Prices IND without CO2 '!BB58+Assumptions!$C$11*input!BB$305</f>
        <v>93.289871529966859</v>
      </c>
      <c r="BC362" s="11">
        <f>'Final Prices IND without CO2 '!BC58+Assumptions!$C$11*input!BC$305</f>
        <v>94.667387186023163</v>
      </c>
      <c r="BD362" s="11">
        <f>'Final Prices IND without CO2 '!BD58+Assumptions!$C$11*input!BD$305</f>
        <v>95.793196885553229</v>
      </c>
      <c r="BE362" s="11">
        <f>'Final Prices IND without CO2 '!BE58+Assumptions!$C$11*input!BE$305</f>
        <v>97.023378699583944</v>
      </c>
      <c r="BF362" s="11">
        <f>'Final Prices IND without CO2 '!BF58+Assumptions!$C$11*input!BF$305</f>
        <v>98.276412849111622</v>
      </c>
      <c r="BG362" s="11">
        <f>'Final Prices IND without CO2 '!BG58+Assumptions!$C$11*input!BG$305</f>
        <v>99.442633436733331</v>
      </c>
      <c r="BH362" s="11">
        <f>'Final Prices IND without CO2 '!BH58+Assumptions!$C$11*input!BH$305</f>
        <v>100.58457562844517</v>
      </c>
    </row>
    <row r="363" spans="1:60" x14ac:dyDescent="0.3">
      <c r="A363" s="9" t="s">
        <v>148</v>
      </c>
      <c r="B363" s="36" t="s">
        <v>156</v>
      </c>
      <c r="C363" s="9" t="s">
        <v>29</v>
      </c>
      <c r="D363" s="36" t="s">
        <v>82</v>
      </c>
      <c r="E363" s="36" t="s">
        <v>79</v>
      </c>
      <c r="F363" s="36" t="s">
        <v>90</v>
      </c>
      <c r="G363" s="36" t="s">
        <v>90</v>
      </c>
      <c r="H363" s="36" t="s">
        <v>80</v>
      </c>
      <c r="I363" s="9" t="s">
        <v>145</v>
      </c>
      <c r="J363" s="11">
        <f>'Final Prices IND without CO2 '!J59+Assumptions!$C$11*input!J$305</f>
        <v>19.128445026398431</v>
      </c>
      <c r="K363" s="11">
        <f>'Final Prices IND without CO2 '!K59+Assumptions!$C$11*input!K$305</f>
        <v>22.26373712131748</v>
      </c>
      <c r="L363" s="11">
        <f>'Final Prices IND without CO2 '!L59+Assumptions!$C$11*input!L$305</f>
        <v>21.747312688902586</v>
      </c>
      <c r="M363" s="11">
        <f>'Final Prices IND without CO2 '!M59+Assumptions!$C$11*input!M$305</f>
        <v>20.890022741064978</v>
      </c>
      <c r="N363" s="11">
        <f>'Final Prices IND without CO2 '!N59+Assumptions!$C$11*input!N$305</f>
        <v>19.313783482103965</v>
      </c>
      <c r="O363" s="11">
        <f>'Final Prices IND without CO2 '!O59+Assumptions!$C$11*input!O$305</f>
        <v>20.98116418959323</v>
      </c>
      <c r="P363" s="11">
        <f>'Final Prices IND without CO2 '!P59+Assumptions!$C$11*input!P$305</f>
        <v>29.613127394131787</v>
      </c>
      <c r="Q363" s="11">
        <f>'Final Prices IND without CO2 '!Q59+Assumptions!$C$11*input!Q$305</f>
        <v>29.057875870206381</v>
      </c>
      <c r="R363" s="11">
        <f>'Final Prices IND without CO2 '!R59+Assumptions!$C$11*input!R$305</f>
        <v>38.775327341128389</v>
      </c>
      <c r="S363" s="11">
        <f>'Final Prices IND without CO2 '!S59+Assumptions!$C$11*input!S$305</f>
        <v>37.426208699898204</v>
      </c>
      <c r="T363" s="11">
        <f>'Final Prices IND without CO2 '!T59+Assumptions!$C$11*input!T$305</f>
        <v>37.287918223663446</v>
      </c>
      <c r="U363" s="11">
        <f>'Final Prices IND without CO2 '!U59+Assumptions!$C$11*input!U$305</f>
        <v>37.856656045688098</v>
      </c>
      <c r="V363" s="11">
        <f>'Final Prices IND without CO2 '!V59+Assumptions!$C$11*input!V$305</f>
        <v>40.101897008873223</v>
      </c>
      <c r="W363" s="11">
        <f>'Final Prices IND without CO2 '!W59+Assumptions!$C$11*input!W$305</f>
        <v>36.614014627104631</v>
      </c>
      <c r="X363" s="11">
        <f>'Final Prices IND without CO2 '!X59+Assumptions!$C$11*input!X$305</f>
        <v>38.124378057525853</v>
      </c>
      <c r="Y363" s="11">
        <f>'Final Prices IND without CO2 '!Y59+Assumptions!$C$11*input!Y$305</f>
        <v>33.930135377366739</v>
      </c>
      <c r="Z363" s="11">
        <f>'Final Prices IND without CO2 '!Z59+Assumptions!$C$11*input!Z$305</f>
        <v>26.309830120838086</v>
      </c>
      <c r="AA363" s="11">
        <f>'Final Prices IND without CO2 '!AA59+Assumptions!$C$11*input!AA$305</f>
        <v>26.602414578051789</v>
      </c>
      <c r="AB363" s="11">
        <f>'Final Prices IND without CO2 '!AB59+Assumptions!$C$11*input!AB$305</f>
        <v>31.850298890872523</v>
      </c>
      <c r="AC363" s="11">
        <f>'Final Prices IND without CO2 '!AC59+Assumptions!$C$11*input!AC$305</f>
        <v>40.012983391090941</v>
      </c>
      <c r="AD363" s="11">
        <f>'Final Prices IND without CO2 '!AD59+Assumptions!$C$11*input!AD$305</f>
        <v>38.310526752202797</v>
      </c>
      <c r="AE363" s="11">
        <f>'Final Prices IND without CO2 '!AE59+Assumptions!$C$11*input!AE$305</f>
        <v>36.005525241482573</v>
      </c>
      <c r="AF363" s="11">
        <f>'Final Prices IND without CO2 '!AF59+Assumptions!$C$11*input!AF$305</f>
        <v>36.170374460490777</v>
      </c>
      <c r="AG363" s="11">
        <f>'Final Prices IND without CO2 '!AG59+Assumptions!$C$11*input!AG$305</f>
        <v>38.760079613264054</v>
      </c>
      <c r="AH363" s="11">
        <f>'Final Prices IND without CO2 '!AH59+Assumptions!$C$11*input!AH$305</f>
        <v>42.075629725516826</v>
      </c>
      <c r="AI363" s="11">
        <f>'Final Prices IND without CO2 '!AI59+Assumptions!$C$11*input!AI$305</f>
        <v>46.212329082930978</v>
      </c>
      <c r="AJ363" s="11">
        <f>'Final Prices IND without CO2 '!AJ59+Assumptions!$C$11*input!AJ$305</f>
        <v>49.749080074799188</v>
      </c>
      <c r="AK363" s="11">
        <f>'Final Prices IND without CO2 '!AK59+Assumptions!$C$11*input!AK$305</f>
        <v>53.647791342650798</v>
      </c>
      <c r="AL363" s="11">
        <f>'Final Prices IND without CO2 '!AL59+Assumptions!$C$11*input!AL$305</f>
        <v>58.646785154420691</v>
      </c>
      <c r="AM363" s="11">
        <f>'Final Prices IND without CO2 '!AM59+Assumptions!$C$11*input!AM$305</f>
        <v>64.843807979697573</v>
      </c>
      <c r="AN363" s="11">
        <f>'Final Prices IND without CO2 '!AN59+Assumptions!$C$11*input!AN$305</f>
        <v>72.448541218019528</v>
      </c>
      <c r="AO363" s="11">
        <f>'Final Prices IND without CO2 '!AO59+Assumptions!$C$11*input!AO$305</f>
        <v>73.274070198872593</v>
      </c>
      <c r="AP363" s="11">
        <f>'Final Prices IND without CO2 '!AP59+Assumptions!$C$11*input!AP$305</f>
        <v>73.605078241177694</v>
      </c>
      <c r="AQ363" s="11">
        <f>'Final Prices IND without CO2 '!AQ59+Assumptions!$C$11*input!AQ$305</f>
        <v>74.296928167638839</v>
      </c>
      <c r="AR363" s="11">
        <f>'Final Prices IND without CO2 '!AR59+Assumptions!$C$11*input!AR$305</f>
        <v>75.328848679726292</v>
      </c>
      <c r="AS363" s="11">
        <f>'Final Prices IND without CO2 '!AS59+Assumptions!$C$11*input!AS$305</f>
        <v>76.111256428358018</v>
      </c>
      <c r="AT363" s="11">
        <f>'Final Prices IND without CO2 '!AT59+Assumptions!$C$11*input!AT$305</f>
        <v>76.790018361216582</v>
      </c>
      <c r="AU363" s="11">
        <f>'Final Prices IND without CO2 '!AU59+Assumptions!$C$11*input!AU$305</f>
        <v>78.084750437233765</v>
      </c>
      <c r="AV363" s="11">
        <f>'Final Prices IND without CO2 '!AV59+Assumptions!$C$11*input!AV$305</f>
        <v>80.153963966298875</v>
      </c>
      <c r="AW363" s="11">
        <f>'Final Prices IND without CO2 '!AW59+Assumptions!$C$11*input!AW$305</f>
        <v>81.1937909160103</v>
      </c>
      <c r="AX363" s="11">
        <f>'Final Prices IND without CO2 '!AX59+Assumptions!$C$11*input!AX$305</f>
        <v>81.912481195574316</v>
      </c>
      <c r="AY363" s="11">
        <f>'Final Prices IND without CO2 '!AY59+Assumptions!$C$11*input!AY$305</f>
        <v>83.567078876035254</v>
      </c>
      <c r="AZ363" s="11">
        <f>'Final Prices IND without CO2 '!AZ59+Assumptions!$C$11*input!AZ$305</f>
        <v>84.733246663935503</v>
      </c>
      <c r="BA363" s="11">
        <f>'Final Prices IND without CO2 '!BA59+Assumptions!$C$11*input!BA$305</f>
        <v>85.705504610634435</v>
      </c>
      <c r="BB363" s="11">
        <f>'Final Prices IND without CO2 '!BB59+Assumptions!$C$11*input!BB$305</f>
        <v>86.909547744455068</v>
      </c>
      <c r="BC363" s="11">
        <f>'Final Prices IND without CO2 '!BC59+Assumptions!$C$11*input!BC$305</f>
        <v>88.139212804717474</v>
      </c>
      <c r="BD363" s="11">
        <f>'Final Prices IND without CO2 '!BD59+Assumptions!$C$11*input!BD$305</f>
        <v>89.140946777576104</v>
      </c>
      <c r="BE363" s="11">
        <f>'Final Prices IND without CO2 '!BE59+Assumptions!$C$11*input!BE$305</f>
        <v>90.23428355821973</v>
      </c>
      <c r="BF363" s="11">
        <f>'Final Prices IND without CO2 '!BF59+Assumptions!$C$11*input!BF$305</f>
        <v>91.346455468711994</v>
      </c>
      <c r="BG363" s="11">
        <f>'Final Prices IND without CO2 '!BG59+Assumptions!$C$11*input!BG$305</f>
        <v>92.378616892470973</v>
      </c>
      <c r="BH363" s="11">
        <f>'Final Prices IND without CO2 '!BH59+Assumptions!$C$11*input!BH$305</f>
        <v>93.387059437882655</v>
      </c>
    </row>
    <row r="364" spans="1:60" x14ac:dyDescent="0.3">
      <c r="A364" s="9" t="s">
        <v>148</v>
      </c>
      <c r="B364" s="36" t="s">
        <v>156</v>
      </c>
      <c r="C364" s="9" t="s">
        <v>31</v>
      </c>
      <c r="D364" s="36" t="s">
        <v>82</v>
      </c>
      <c r="E364" s="36" t="s">
        <v>79</v>
      </c>
      <c r="F364" s="36" t="s">
        <v>90</v>
      </c>
      <c r="G364" s="36" t="s">
        <v>90</v>
      </c>
      <c r="H364" s="36" t="s">
        <v>80</v>
      </c>
      <c r="I364" s="9" t="s">
        <v>145</v>
      </c>
      <c r="J364" s="11">
        <f>'Final Prices IND without CO2 '!J60+Assumptions!$C$11*input!J$305</f>
        <v>36.377753872848238</v>
      </c>
      <c r="K364" s="11">
        <f>'Final Prices IND without CO2 '!K60+Assumptions!$C$11*input!K$305</f>
        <v>36.271906349456408</v>
      </c>
      <c r="L364" s="11">
        <f>'Final Prices IND without CO2 '!L60+Assumptions!$C$11*input!L$305</f>
        <v>30.997574362118787</v>
      </c>
      <c r="M364" s="11">
        <f>'Final Prices IND without CO2 '!M60+Assumptions!$C$11*input!M$305</f>
        <v>30.236670217052314</v>
      </c>
      <c r="N364" s="11">
        <f>'Final Prices IND without CO2 '!N60+Assumptions!$C$11*input!N$305</f>
        <v>26.698377077392102</v>
      </c>
      <c r="O364" s="11">
        <f>'Final Prices IND without CO2 '!O60+Assumptions!$C$11*input!O$305</f>
        <v>31.081343947086935</v>
      </c>
      <c r="P364" s="11">
        <f>'Final Prices IND without CO2 '!P60+Assumptions!$C$11*input!P$305</f>
        <v>38.645796519771366</v>
      </c>
      <c r="Q364" s="11">
        <f>'Final Prices IND without CO2 '!Q60+Assumptions!$C$11*input!Q$305</f>
        <v>36.011250467957339</v>
      </c>
      <c r="R364" s="11">
        <f>'Final Prices IND without CO2 '!R60+Assumptions!$C$11*input!R$305</f>
        <v>43.755301341821585</v>
      </c>
      <c r="S364" s="11">
        <f>'Final Prices IND without CO2 '!S60+Assumptions!$C$11*input!S$305</f>
        <v>40.324130290254516</v>
      </c>
      <c r="T364" s="11">
        <f>'Final Prices IND without CO2 '!T60+Assumptions!$C$11*input!T$305</f>
        <v>39.759917701819717</v>
      </c>
      <c r="U364" s="11">
        <f>'Final Prices IND without CO2 '!U60+Assumptions!$C$11*input!U$305</f>
        <v>44.679946143704882</v>
      </c>
      <c r="V364" s="11">
        <f>'Final Prices IND without CO2 '!V60+Assumptions!$C$11*input!V$305</f>
        <v>48.106436312983369</v>
      </c>
      <c r="W364" s="11">
        <f>'Final Prices IND without CO2 '!W60+Assumptions!$C$11*input!W$305</f>
        <v>48.4889486487399</v>
      </c>
      <c r="X364" s="11">
        <f>'Final Prices IND without CO2 '!X60+Assumptions!$C$11*input!X$305</f>
        <v>50.707965295811022</v>
      </c>
      <c r="Y364" s="11">
        <f>'Final Prices IND without CO2 '!Y60+Assumptions!$C$11*input!Y$305</f>
        <v>46.541065050210371</v>
      </c>
      <c r="Z364" s="11">
        <f>'Final Prices IND without CO2 '!Z60+Assumptions!$C$11*input!Z$305</f>
        <v>35.703895664570773</v>
      </c>
      <c r="AA364" s="11">
        <f>'Final Prices IND without CO2 '!AA60+Assumptions!$C$11*input!AA$305</f>
        <v>32.024884251181724</v>
      </c>
      <c r="AB364" s="11">
        <f>'Final Prices IND without CO2 '!AB60+Assumptions!$C$11*input!AB$305</f>
        <v>38.32222473032288</v>
      </c>
      <c r="AC364" s="11">
        <f>'Final Prices IND without CO2 '!AC60+Assumptions!$C$11*input!AC$305</f>
        <v>48.136851538950189</v>
      </c>
      <c r="AD364" s="11">
        <f>'Final Prices IND without CO2 '!AD60+Assumptions!$C$11*input!AD$305</f>
        <v>45.956397359901999</v>
      </c>
      <c r="AE364" s="11">
        <f>'Final Prices IND without CO2 '!AE60+Assumptions!$C$11*input!AE$305</f>
        <v>43.013054290360166</v>
      </c>
      <c r="AF364" s="11">
        <f>'Final Prices IND without CO2 '!AF60+Assumptions!$C$11*input!AF$305</f>
        <v>43.026018196855006</v>
      </c>
      <c r="AG364" s="11">
        <f>'Final Prices IND without CO2 '!AG60+Assumptions!$C$11*input!AG$305</f>
        <v>45.929457863006689</v>
      </c>
      <c r="AH364" s="11">
        <f>'Final Prices IND without CO2 '!AH60+Assumptions!$C$11*input!AH$305</f>
        <v>49.647474466801938</v>
      </c>
      <c r="AI364" s="11">
        <f>'Final Prices IND without CO2 '!AI60+Assumptions!$C$11*input!AI$305</f>
        <v>54.277388726916641</v>
      </c>
      <c r="AJ364" s="11">
        <f>'Final Prices IND without CO2 '!AJ60+Assumptions!$C$11*input!AJ$305</f>
        <v>58.071470645787755</v>
      </c>
      <c r="AK364" s="11">
        <f>'Final Prices IND without CO2 '!AK60+Assumptions!$C$11*input!AK$305</f>
        <v>62.167012380066211</v>
      </c>
      <c r="AL364" s="11">
        <f>'Final Prices IND without CO2 '!AL60+Assumptions!$C$11*input!AL$305</f>
        <v>67.421737306414812</v>
      </c>
      <c r="AM364" s="11">
        <f>'Final Prices IND without CO2 '!AM60+Assumptions!$C$11*input!AM$305</f>
        <v>73.90554084158677</v>
      </c>
      <c r="AN364" s="11">
        <f>'Final Prices IND without CO2 '!AN60+Assumptions!$C$11*input!AN$305</f>
        <v>81.810649095746996</v>
      </c>
      <c r="AO364" s="11">
        <f>'Final Prices IND without CO2 '!AO60+Assumptions!$C$11*input!AO$305</f>
        <v>82.814222038038452</v>
      </c>
      <c r="AP364" s="11">
        <f>'Final Prices IND without CO2 '!AP60+Assumptions!$C$11*input!AP$305</f>
        <v>83.218083092002317</v>
      </c>
      <c r="AQ364" s="11">
        <f>'Final Prices IND without CO2 '!AQ60+Assumptions!$C$11*input!AQ$305</f>
        <v>84.059769642446042</v>
      </c>
      <c r="AR364" s="11">
        <f>'Final Prices IND without CO2 '!AR60+Assumptions!$C$11*input!AR$305</f>
        <v>85.314435640344215</v>
      </c>
      <c r="AS364" s="11">
        <f>'Final Prices IND without CO2 '!AS60+Assumptions!$C$11*input!AS$305</f>
        <v>86.265943574038005</v>
      </c>
      <c r="AT364" s="11">
        <f>'Final Prices IND without CO2 '!AT60+Assumptions!$C$11*input!AT$305</f>
        <v>87.09198951184942</v>
      </c>
      <c r="AU364" s="11">
        <f>'Final Prices IND without CO2 '!AU60+Assumptions!$C$11*input!AU$305</f>
        <v>88.665286988852444</v>
      </c>
      <c r="AV364" s="11">
        <f>'Final Prices IND without CO2 '!AV60+Assumptions!$C$11*input!AV$305</f>
        <v>91.178366388716924</v>
      </c>
      <c r="AW364" s="11">
        <f>'Final Prices IND without CO2 '!AW60+Assumptions!$C$11*input!AW$305</f>
        <v>92.442373627079235</v>
      </c>
      <c r="AX364" s="11">
        <f>'Final Prices IND without CO2 '!AX60+Assumptions!$C$11*input!AX$305</f>
        <v>93.316634771317382</v>
      </c>
      <c r="AY364" s="11">
        <f>'Final Prices IND without CO2 '!AY60+Assumptions!$C$11*input!AY$305</f>
        <v>95.34073146123265</v>
      </c>
      <c r="AZ364" s="11">
        <f>'Final Prices IND without CO2 '!AZ60+Assumptions!$C$11*input!AZ$305</f>
        <v>96.769307199289003</v>
      </c>
      <c r="BA364" s="11">
        <f>'Final Prices IND without CO2 '!BA60+Assumptions!$C$11*input!BA$305</f>
        <v>97.967390806590302</v>
      </c>
      <c r="BB364" s="11">
        <f>'Final Prices IND without CO2 '!BB60+Assumptions!$C$11*input!BB$305</f>
        <v>99.451969043934042</v>
      </c>
      <c r="BC364" s="11">
        <f>'Final Prices IND without CO2 '!BC60+Assumptions!$C$11*input!BC$305</f>
        <v>100.97227836053268</v>
      </c>
      <c r="BD364" s="11">
        <f>'Final Prices IND without CO2 '!BD60+Assumptions!$C$11*input!BD$305</f>
        <v>102.21792002354458</v>
      </c>
      <c r="BE364" s="11">
        <f>'Final Prices IND without CO2 '!BE60+Assumptions!$C$11*input!BE$305</f>
        <v>103.58026635906101</v>
      </c>
      <c r="BF364" s="11">
        <f>'Final Prices IND without CO2 '!BF60+Assumptions!$C$11*input!BF$305</f>
        <v>104.96934483520219</v>
      </c>
      <c r="BG364" s="11">
        <f>'Final Prices IND without CO2 '!BG60+Assumptions!$C$11*input!BG$305</f>
        <v>106.2650393599049</v>
      </c>
      <c r="BH364" s="11">
        <f>'Final Prices IND without CO2 '!BH60+Assumptions!$C$11*input!BH$305</f>
        <v>107.53591510832022</v>
      </c>
    </row>
    <row r="365" spans="1:60" x14ac:dyDescent="0.3">
      <c r="A365" s="9" t="s">
        <v>148</v>
      </c>
      <c r="B365" s="36" t="s">
        <v>156</v>
      </c>
      <c r="C365" s="9" t="s">
        <v>33</v>
      </c>
      <c r="D365" s="36" t="s">
        <v>82</v>
      </c>
      <c r="E365" s="36" t="s">
        <v>79</v>
      </c>
      <c r="F365" s="36" t="s">
        <v>90</v>
      </c>
      <c r="G365" s="36" t="s">
        <v>90</v>
      </c>
      <c r="H365" s="36" t="s">
        <v>80</v>
      </c>
      <c r="I365" s="9" t="s">
        <v>145</v>
      </c>
      <c r="J365" s="11">
        <f>'Final Prices IND without CO2 '!J61+Assumptions!$C$11*input!J$305</f>
        <v>16.131358182378012</v>
      </c>
      <c r="K365" s="11">
        <f>'Final Prices IND without CO2 '!K61+Assumptions!$C$11*input!K$305</f>
        <v>16.574151974033413</v>
      </c>
      <c r="L365" s="11">
        <f>'Final Prices IND without CO2 '!L61+Assumptions!$C$11*input!L$305</f>
        <v>18.567379692888462</v>
      </c>
      <c r="M365" s="11">
        <f>'Final Prices IND without CO2 '!M61+Assumptions!$C$11*input!M$305</f>
        <v>15.882531202165795</v>
      </c>
      <c r="N365" s="11">
        <f>'Final Prices IND without CO2 '!N61+Assumptions!$C$11*input!N$305</f>
        <v>18.973749709006913</v>
      </c>
      <c r="O365" s="11">
        <f>'Final Prices IND without CO2 '!O61+Assumptions!$C$11*input!O$305</f>
        <v>20.24128123741017</v>
      </c>
      <c r="P365" s="11">
        <f>'Final Prices IND without CO2 '!P61+Assumptions!$C$11*input!P$305</f>
        <v>34.802420295056834</v>
      </c>
      <c r="Q365" s="11">
        <f>'Final Prices IND without CO2 '!Q61+Assumptions!$C$11*input!Q$305</f>
        <v>33.318874294229047</v>
      </c>
      <c r="R365" s="11">
        <f>'Final Prices IND without CO2 '!R61+Assumptions!$C$11*input!R$305</f>
        <v>38.052718363772058</v>
      </c>
      <c r="S365" s="11">
        <f>'Final Prices IND without CO2 '!S61+Assumptions!$C$11*input!S$305</f>
        <v>31.858254161235696</v>
      </c>
      <c r="T365" s="11">
        <f>'Final Prices IND without CO2 '!T61+Assumptions!$C$11*input!T$305</f>
        <v>29.92055482729015</v>
      </c>
      <c r="U365" s="11">
        <f>'Final Prices IND without CO2 '!U61+Assumptions!$C$11*input!U$305</f>
        <v>30.532096735948304</v>
      </c>
      <c r="V365" s="11">
        <f>'Final Prices IND without CO2 '!V61+Assumptions!$C$11*input!V$305</f>
        <v>32.572089958706158</v>
      </c>
      <c r="W365" s="11">
        <f>'Final Prices IND without CO2 '!W61+Assumptions!$C$11*input!W$305</f>
        <v>32.914451028088948</v>
      </c>
      <c r="X365" s="11">
        <f>'Final Prices IND without CO2 '!X61+Assumptions!$C$11*input!X$305</f>
        <v>35.219609914551953</v>
      </c>
      <c r="Y365" s="11">
        <f>'Final Prices IND without CO2 '!Y61+Assumptions!$C$11*input!Y$305</f>
        <v>34.944020517171339</v>
      </c>
      <c r="Z365" s="11">
        <f>'Final Prices IND without CO2 '!Z61+Assumptions!$C$11*input!Z$305</f>
        <v>32.608544711648449</v>
      </c>
      <c r="AA365" s="11">
        <f>'Final Prices IND without CO2 '!AA61+Assumptions!$C$11*input!AA$305</f>
        <v>30.673178268158289</v>
      </c>
      <c r="AB365" s="11">
        <f>'Final Prices IND without CO2 '!AB61+Assumptions!$C$11*input!AB$305</f>
        <v>36.708911718685606</v>
      </c>
      <c r="AC365" s="11">
        <f>'Final Prices IND without CO2 '!AC61+Assumptions!$C$11*input!AC$305</f>
        <v>46.11174455952905</v>
      </c>
      <c r="AD365" s="11">
        <f>'Final Prices IND without CO2 '!AD61+Assumptions!$C$11*input!AD$305</f>
        <v>44.050444967569938</v>
      </c>
      <c r="AE365" s="11">
        <f>'Final Prices IND without CO2 '!AE61+Assumptions!$C$11*input!AE$305</f>
        <v>41.266226827494719</v>
      </c>
      <c r="AF365" s="11">
        <f>'Final Prices IND without CO2 '!AF61+Assumptions!$C$11*input!AF$305</f>
        <v>41.317052501419084</v>
      </c>
      <c r="AG365" s="11">
        <f>'Final Prices IND without CO2 '!AG61+Assumptions!$C$11*input!AG$305</f>
        <v>44.142284847958464</v>
      </c>
      <c r="AH365" s="11">
        <f>'Final Prices IND without CO2 '!AH61+Assumptions!$C$11*input!AH$305</f>
        <v>47.759975143377993</v>
      </c>
      <c r="AI365" s="11">
        <f>'Final Prices IND without CO2 '!AI61+Assumptions!$C$11*input!AI$305</f>
        <v>52.266941452635493</v>
      </c>
      <c r="AJ365" s="11">
        <f>'Final Prices IND without CO2 '!AJ61+Assumptions!$C$11*input!AJ$305</f>
        <v>55.996876262418951</v>
      </c>
      <c r="AK365" s="11">
        <f>'Final Prices IND without CO2 '!AK61+Assumptions!$C$11*input!AK$305</f>
        <v>60.043352361452108</v>
      </c>
      <c r="AL365" s="11">
        <f>'Final Prices IND without CO2 '!AL61+Assumptions!$C$11*input!AL$305</f>
        <v>65.234328977813064</v>
      </c>
      <c r="AM365" s="11">
        <f>'Final Prices IND without CO2 '!AM61+Assumptions!$C$11*input!AM$305</f>
        <v>71.646644201431741</v>
      </c>
      <c r="AN365" s="11">
        <f>'Final Prices IND without CO2 '!AN61+Assumptions!$C$11*input!AN$305</f>
        <v>79.476875373646948</v>
      </c>
      <c r="AO365" s="11">
        <f>'Final Prices IND without CO2 '!AO61+Assumptions!$C$11*input!AO$305</f>
        <v>80.436065755513937</v>
      </c>
      <c r="AP365" s="11">
        <f>'Final Prices IND without CO2 '!AP61+Assumptions!$C$11*input!AP$305</f>
        <v>80.821766108233419</v>
      </c>
      <c r="AQ365" s="11">
        <f>'Final Prices IND without CO2 '!AQ61+Assumptions!$C$11*input!AQ$305</f>
        <v>81.626101585582745</v>
      </c>
      <c r="AR365" s="11">
        <f>'Final Prices IND without CO2 '!AR61+Assumptions!$C$11*input!AR$305</f>
        <v>82.825241886886658</v>
      </c>
      <c r="AS365" s="11">
        <f>'Final Prices IND without CO2 '!AS61+Assumptions!$C$11*input!AS$305</f>
        <v>83.734596752761291</v>
      </c>
      <c r="AT365" s="11">
        <f>'Final Prices IND without CO2 '!AT61+Assumptions!$C$11*input!AT$305</f>
        <v>84.523927930933766</v>
      </c>
      <c r="AU365" s="11">
        <f>'Final Prices IND without CO2 '!AU61+Assumptions!$C$11*input!AU$305</f>
        <v>86.027784997593542</v>
      </c>
      <c r="AV365" s="11">
        <f>'Final Prices IND without CO2 '!AV61+Assumptions!$C$11*input!AV$305</f>
        <v>88.430218107227489</v>
      </c>
      <c r="AW365" s="11">
        <f>'Final Prices IND without CO2 '!AW61+Assumptions!$C$11*input!AW$305</f>
        <v>89.638341983263814</v>
      </c>
      <c r="AX365" s="11">
        <f>'Final Prices IND without CO2 '!AX61+Assumptions!$C$11*input!AX$305</f>
        <v>90.473822630562296</v>
      </c>
      <c r="AY365" s="11">
        <f>'Final Prices IND without CO2 '!AY61+Assumptions!$C$11*input!AY$305</f>
        <v>92.405811101915248</v>
      </c>
      <c r="AZ365" s="11">
        <f>'Final Prices IND without CO2 '!AZ61+Assumptions!$C$11*input!AZ$305</f>
        <v>93.768974137347001</v>
      </c>
      <c r="BA365" s="11">
        <f>'Final Prices IND without CO2 '!BA61+Assumptions!$C$11*input!BA$305</f>
        <v>94.910764226203938</v>
      </c>
      <c r="BB365" s="11">
        <f>'Final Prices IND without CO2 '!BB61+Assumptions!$C$11*input!BB$305</f>
        <v>96.325411048392453</v>
      </c>
      <c r="BC365" s="11">
        <f>'Final Prices IND without CO2 '!BC61+Assumptions!$C$11*input!BC$305</f>
        <v>97.773268953751696</v>
      </c>
      <c r="BD365" s="11">
        <f>'Final Prices IND without CO2 '!BD61+Assumptions!$C$11*input!BD$305</f>
        <v>98.95810963419261</v>
      </c>
      <c r="BE365" s="11">
        <f>'Final Prices IND without CO2 '!BE61+Assumptions!$C$11*input!BE$305</f>
        <v>100.25339762789584</v>
      </c>
      <c r="BF365" s="11">
        <f>'Final Prices IND without CO2 '!BF61+Assumptions!$C$11*input!BF$305</f>
        <v>101.57344920594635</v>
      </c>
      <c r="BG365" s="11">
        <f>'Final Prices IND without CO2 '!BG61+Assumptions!$C$11*input!BG$305</f>
        <v>102.80345055194198</v>
      </c>
      <c r="BH365" s="11">
        <f>'Final Prices IND without CO2 '!BH61+Assumptions!$C$11*input!BH$305</f>
        <v>104.00890730273652</v>
      </c>
    </row>
    <row r="366" spans="1:60" x14ac:dyDescent="0.3">
      <c r="A366" s="9" t="s">
        <v>148</v>
      </c>
      <c r="B366" s="36" t="s">
        <v>156</v>
      </c>
      <c r="C366" s="9" t="s">
        <v>35</v>
      </c>
      <c r="D366" s="36" t="s">
        <v>82</v>
      </c>
      <c r="E366" s="36" t="s">
        <v>79</v>
      </c>
      <c r="F366" s="36" t="s">
        <v>90</v>
      </c>
      <c r="G366" s="36" t="s">
        <v>90</v>
      </c>
      <c r="H366" s="36" t="s">
        <v>80</v>
      </c>
      <c r="I366" s="9" t="s">
        <v>145</v>
      </c>
      <c r="J366" s="11">
        <f>'Final Prices IND without CO2 '!J62+Assumptions!$C$11*input!J$305</f>
        <v>25.222122001158535</v>
      </c>
      <c r="K366" s="11">
        <f>'Final Prices IND without CO2 '!K62+Assumptions!$C$11*input!K$305</f>
        <v>25.81717672648719</v>
      </c>
      <c r="L366" s="11">
        <f>'Final Prices IND without CO2 '!L62+Assumptions!$C$11*input!L$305</f>
        <v>29.174509001629584</v>
      </c>
      <c r="M366" s="11">
        <f>'Final Prices IND without CO2 '!M62+Assumptions!$C$11*input!M$305</f>
        <v>36.222737245235976</v>
      </c>
      <c r="N366" s="11">
        <f>'Final Prices IND without CO2 '!N62+Assumptions!$C$11*input!N$305</f>
        <v>32.533942520542084</v>
      </c>
      <c r="O366" s="11">
        <f>'Final Prices IND without CO2 '!O62+Assumptions!$C$11*input!O$305</f>
        <v>36.080159100252061</v>
      </c>
      <c r="P366" s="11">
        <f>'Final Prices IND without CO2 '!P62+Assumptions!$C$11*input!P$305</f>
        <v>47.023884435111725</v>
      </c>
      <c r="Q366" s="11">
        <f>'Final Prices IND without CO2 '!Q62+Assumptions!$C$11*input!Q$305</f>
        <v>39.196797309711371</v>
      </c>
      <c r="R366" s="11">
        <f>'Final Prices IND without CO2 '!R62+Assumptions!$C$11*input!R$305</f>
        <v>52.40157800368619</v>
      </c>
      <c r="S366" s="11">
        <f>'Final Prices IND without CO2 '!S62+Assumptions!$C$11*input!S$305</f>
        <v>42.391832956678066</v>
      </c>
      <c r="T366" s="11">
        <f>'Final Prices IND without CO2 '!T62+Assumptions!$C$11*input!T$305</f>
        <v>45.621398484800963</v>
      </c>
      <c r="U366" s="11">
        <f>'Final Prices IND without CO2 '!U62+Assumptions!$C$11*input!U$305</f>
        <v>45.367026590981709</v>
      </c>
      <c r="V366" s="11">
        <f>'Final Prices IND without CO2 '!V62+Assumptions!$C$11*input!V$305</f>
        <v>48.192289631356871</v>
      </c>
      <c r="W366" s="11">
        <f>'Final Prices IND without CO2 '!W62+Assumptions!$C$11*input!W$305</f>
        <v>42.785463886905703</v>
      </c>
      <c r="X366" s="11">
        <f>'Final Prices IND without CO2 '!X62+Assumptions!$C$11*input!X$305</f>
        <v>38.745750861075059</v>
      </c>
      <c r="Y366" s="11">
        <f>'Final Prices IND without CO2 '!Y62+Assumptions!$C$11*input!Y$305</f>
        <v>38.566599797559839</v>
      </c>
      <c r="Z366" s="11">
        <f>'Final Prices IND without CO2 '!Z62+Assumptions!$C$11*input!Z$305</f>
        <v>35.827352491246749</v>
      </c>
      <c r="AA366" s="11">
        <f>'Final Prices IND without CO2 '!AA62+Assumptions!$C$11*input!AA$305</f>
        <v>33.57976962032906</v>
      </c>
      <c r="AB366" s="11">
        <f>'Final Prices IND without CO2 '!AB62+Assumptions!$C$11*input!AB$305</f>
        <v>40.178040143700628</v>
      </c>
      <c r="AC366" s="11">
        <f>'Final Prices IND without CO2 '!AC62+Assumptions!$C$11*input!AC$305</f>
        <v>50.46635903008147</v>
      </c>
      <c r="AD366" s="11">
        <f>'Final Prices IND without CO2 '!AD62+Assumptions!$C$11*input!AD$305</f>
        <v>48.148839744820471</v>
      </c>
      <c r="AE366" s="11">
        <f>'Final Prices IND without CO2 '!AE62+Assumptions!$C$11*input!AE$305</f>
        <v>45.022453152647465</v>
      </c>
      <c r="AF366" s="11">
        <f>'Final Prices IND without CO2 '!AF62+Assumptions!$C$11*input!AF$305</f>
        <v>44.991864164529417</v>
      </c>
      <c r="AG366" s="11">
        <f>'Final Prices IND without CO2 '!AG62+Assumptions!$C$11*input!AG$305</f>
        <v>47.985266750541399</v>
      </c>
      <c r="AH366" s="11">
        <f>'Final Prices IND without CO2 '!AH62+Assumptions!$C$11*input!AH$305</f>
        <v>51.818690041140705</v>
      </c>
      <c r="AI366" s="11">
        <f>'Final Prices IND without CO2 '!AI62+Assumptions!$C$11*input!AI$305</f>
        <v>56.590032964260153</v>
      </c>
      <c r="AJ366" s="11">
        <f>'Final Prices IND without CO2 '!AJ62+Assumptions!$C$11*input!AJ$305</f>
        <v>60.457904155832715</v>
      </c>
      <c r="AK366" s="11">
        <f>'Final Prices IND without CO2 '!AK62+Assumptions!$C$11*input!AK$305</f>
        <v>64.609886742877222</v>
      </c>
      <c r="AL366" s="11">
        <f>'Final Prices IND without CO2 '!AL62+Assumptions!$C$11*input!AL$305</f>
        <v>69.93794219801876</v>
      </c>
      <c r="AM366" s="11">
        <f>'Final Prices IND without CO2 '!AM62+Assumptions!$C$11*input!AM$305</f>
        <v>76.503979688721927</v>
      </c>
      <c r="AN366" s="11">
        <f>'Final Prices IND without CO2 '!AN62+Assumptions!$C$11*input!AN$305</f>
        <v>84.495220046063594</v>
      </c>
      <c r="AO366" s="11">
        <f>'Final Prices IND without CO2 '!AO62+Assumptions!$C$11*input!AO$305</f>
        <v>85.549846837872636</v>
      </c>
      <c r="AP366" s="11">
        <f>'Final Prices IND without CO2 '!AP62+Assumptions!$C$11*input!AP$305</f>
        <v>85.974598388004296</v>
      </c>
      <c r="AQ366" s="11">
        <f>'Final Prices IND without CO2 '!AQ62+Assumptions!$C$11*input!AQ$305</f>
        <v>86.859250374575282</v>
      </c>
      <c r="AR366" s="11">
        <f>'Final Prices IND without CO2 '!AR62+Assumptions!$C$11*input!AR$305</f>
        <v>88.177788319724172</v>
      </c>
      <c r="AS366" s="11">
        <f>'Final Prices IND without CO2 '!AS62+Assumptions!$C$11*input!AS$305</f>
        <v>89.177785487940767</v>
      </c>
      <c r="AT366" s="11">
        <f>'Final Prices IND without CO2 '!AT62+Assumptions!$C$11*input!AT$305</f>
        <v>90.046064902049039</v>
      </c>
      <c r="AU366" s="11">
        <f>'Final Prices IND without CO2 '!AU62+Assumptions!$C$11*input!AU$305</f>
        <v>91.699240606585505</v>
      </c>
      <c r="AV366" s="11">
        <f>'Final Prices IND without CO2 '!AV62+Assumptions!$C$11*input!AV$305</f>
        <v>94.339597905631209</v>
      </c>
      <c r="AW366" s="11">
        <f>'Final Prices IND without CO2 '!AW62+Assumptions!$C$11*input!AW$305</f>
        <v>95.667888518892198</v>
      </c>
      <c r="AX366" s="11">
        <f>'Final Prices IND without CO2 '!AX62+Assumptions!$C$11*input!AX$305</f>
        <v>96.586759384517265</v>
      </c>
      <c r="AY366" s="11">
        <f>'Final Prices IND without CO2 '!AY62+Assumptions!$C$11*input!AY$305</f>
        <v>98.716809383229162</v>
      </c>
      <c r="AZ366" s="11">
        <f>'Final Prices IND without CO2 '!AZ62+Assumptions!$C$11*input!AZ$305</f>
        <v>100.22063022306433</v>
      </c>
      <c r="BA366" s="11">
        <f>'Final Prices IND without CO2 '!BA62+Assumptions!$C$11*input!BA$305</f>
        <v>101.48346901330173</v>
      </c>
      <c r="BB366" s="11">
        <f>'Final Prices IND without CO2 '!BB62+Assumptions!$C$11*input!BB$305</f>
        <v>103.04849028754487</v>
      </c>
      <c r="BC366" s="11">
        <f>'Final Prices IND without CO2 '!BC62+Assumptions!$C$11*input!BC$305</f>
        <v>104.65214142605207</v>
      </c>
      <c r="BD366" s="11">
        <f>'Final Prices IND without CO2 '!BD62+Assumptions!$C$11*input!BD$305</f>
        <v>105.96772326793096</v>
      </c>
      <c r="BE366" s="11">
        <f>'Final Prices IND without CO2 '!BE62+Assumptions!$C$11*input!BE$305</f>
        <v>107.4072077058707</v>
      </c>
      <c r="BF366" s="11">
        <f>'Final Prices IND without CO2 '!BF62+Assumptions!$C$11*input!BF$305</f>
        <v>108.87568874090123</v>
      </c>
      <c r="BG366" s="11">
        <f>'Final Prices IND without CO2 '!BG62+Assumptions!$C$11*input!BG$305</f>
        <v>110.24695100274971</v>
      </c>
      <c r="BH366" s="11">
        <f>'Final Prices IND without CO2 '!BH62+Assumptions!$C$11*input!BH$305</f>
        <v>111.5930790941615</v>
      </c>
    </row>
    <row r="367" spans="1:60" x14ac:dyDescent="0.3">
      <c r="A367" s="9" t="s">
        <v>148</v>
      </c>
      <c r="B367" s="36" t="s">
        <v>156</v>
      </c>
      <c r="C367" s="9" t="s">
        <v>37</v>
      </c>
      <c r="D367" s="36" t="s">
        <v>82</v>
      </c>
      <c r="E367" s="36" t="s">
        <v>79</v>
      </c>
      <c r="F367" s="36" t="s">
        <v>90</v>
      </c>
      <c r="G367" s="36" t="s">
        <v>90</v>
      </c>
      <c r="H367" s="36" t="s">
        <v>80</v>
      </c>
      <c r="I367" s="9" t="s">
        <v>145</v>
      </c>
      <c r="J367" s="11">
        <f>'Final Prices IND without CO2 '!J63+Assumptions!$C$11*input!J$305</f>
        <v>37.406884416695618</v>
      </c>
      <c r="K367" s="11">
        <f>'Final Prices IND without CO2 '!K63+Assumptions!$C$11*input!K$305</f>
        <v>54.485601166087264</v>
      </c>
      <c r="L367" s="11">
        <f>'Final Prices IND without CO2 '!L63+Assumptions!$C$11*input!L$305</f>
        <v>44.096088896632644</v>
      </c>
      <c r="M367" s="11">
        <f>'Final Prices IND without CO2 '!M63+Assumptions!$C$11*input!M$305</f>
        <v>30.291854131564669</v>
      </c>
      <c r="N367" s="11">
        <f>'Final Prices IND without CO2 '!N63+Assumptions!$C$11*input!N$305</f>
        <v>26.583946843745203</v>
      </c>
      <c r="O367" s="11">
        <f>'Final Prices IND without CO2 '!O63+Assumptions!$C$11*input!O$305</f>
        <v>31.832092080597899</v>
      </c>
      <c r="P367" s="11">
        <f>'Final Prices IND without CO2 '!P63+Assumptions!$C$11*input!P$305</f>
        <v>45.521214973651475</v>
      </c>
      <c r="Q367" s="11">
        <f>'Final Prices IND without CO2 '!Q63+Assumptions!$C$11*input!Q$305</f>
        <v>41.520273874050801</v>
      </c>
      <c r="R367" s="11">
        <f>'Final Prices IND without CO2 '!R63+Assumptions!$C$11*input!R$305</f>
        <v>54.995939910721518</v>
      </c>
      <c r="S367" s="11">
        <f>'Final Prices IND without CO2 '!S63+Assumptions!$C$11*input!S$305</f>
        <v>50.44170659512821</v>
      </c>
      <c r="T367" s="11">
        <f>'Final Prices IND without CO2 '!T63+Assumptions!$C$11*input!T$305</f>
        <v>53.852933402358964</v>
      </c>
      <c r="U367" s="11">
        <f>'Final Prices IND without CO2 '!U63+Assumptions!$C$11*input!U$305</f>
        <v>59.47745634926568</v>
      </c>
      <c r="V367" s="11">
        <f>'Final Prices IND without CO2 '!V63+Assumptions!$C$11*input!V$305</f>
        <v>66.225785284336581</v>
      </c>
      <c r="W367" s="11">
        <f>'Final Prices IND without CO2 '!W63+Assumptions!$C$11*input!W$305</f>
        <v>55.787557597918912</v>
      </c>
      <c r="X367" s="11">
        <f>'Final Prices IND without CO2 '!X63+Assumptions!$C$11*input!X$305</f>
        <v>50.111220820283904</v>
      </c>
      <c r="Y367" s="11">
        <f>'Final Prices IND without CO2 '!Y63+Assumptions!$C$11*input!Y$305</f>
        <v>43.853644309706581</v>
      </c>
      <c r="Z367" s="11">
        <f>'Final Prices IND without CO2 '!Z63+Assumptions!$C$11*input!Z$305</f>
        <v>39.073213784385132</v>
      </c>
      <c r="AA367" s="11">
        <f>'Final Prices IND without CO2 '!AA63+Assumptions!$C$11*input!AA$305</f>
        <v>36.825806017114949</v>
      </c>
      <c r="AB367" s="11">
        <f>'Final Prices IND without CO2 '!AB63+Assumptions!$C$11*input!AB$305</f>
        <v>44.05230926801805</v>
      </c>
      <c r="AC367" s="11">
        <f>'Final Prices IND without CO2 '!AC63+Assumptions!$C$11*input!AC$305</f>
        <v>55.329525314129903</v>
      </c>
      <c r="AD367" s="11">
        <f>'Final Prices IND without CO2 '!AD63+Assumptions!$C$11*input!AD$305</f>
        <v>52.72586382679772</v>
      </c>
      <c r="AE367" s="11">
        <f>'Final Prices IND without CO2 '!AE63+Assumptions!$C$11*input!AE$305</f>
        <v>49.217348784228058</v>
      </c>
      <c r="AF367" s="11">
        <f>'Final Prices IND without CO2 '!AF63+Assumptions!$C$11*input!AF$305</f>
        <v>49.095837157114232</v>
      </c>
      <c r="AG367" s="11">
        <f>'Final Prices IND without CO2 '!AG63+Assumptions!$C$11*input!AG$305</f>
        <v>52.277049673055487</v>
      </c>
      <c r="AH367" s="11">
        <f>'Final Prices IND without CO2 '!AH63+Assumptions!$C$11*input!AH$305</f>
        <v>56.351400245647227</v>
      </c>
      <c r="AI367" s="11">
        <f>'Final Prices IND without CO2 '!AI63+Assumptions!$C$11*input!AI$305</f>
        <v>61.417994893923677</v>
      </c>
      <c r="AJ367" s="11">
        <f>'Final Prices IND without CO2 '!AJ63+Assumptions!$C$11*input!AJ$305</f>
        <v>65.43991130942976</v>
      </c>
      <c r="AK367" s="11">
        <f>'Final Prices IND without CO2 '!AK63+Assumptions!$C$11*input!AK$305</f>
        <v>69.709721915169155</v>
      </c>
      <c r="AL367" s="11">
        <f>'Final Prices IND without CO2 '!AL63+Assumptions!$C$11*input!AL$305</f>
        <v>75.190864903437244</v>
      </c>
      <c r="AM367" s="11">
        <f>'Final Prices IND without CO2 '!AM63+Assumptions!$C$11*input!AM$305</f>
        <v>81.92857705132262</v>
      </c>
      <c r="AN367" s="11">
        <f>'Final Prices IND without CO2 '!AN63+Assumptions!$C$11*input!AN$305</f>
        <v>90.09962998353727</v>
      </c>
      <c r="AO367" s="11">
        <f>'Final Prices IND without CO2 '!AO63+Assumptions!$C$11*input!AO$305</f>
        <v>91.260838686153647</v>
      </c>
      <c r="AP367" s="11">
        <f>'Final Prices IND without CO2 '!AP63+Assumptions!$C$11*input!AP$305</f>
        <v>91.72920201130944</v>
      </c>
      <c r="AQ367" s="11">
        <f>'Final Prices IND without CO2 '!AQ63+Assumptions!$C$11*input!AQ$305</f>
        <v>92.703550236741691</v>
      </c>
      <c r="AR367" s="11">
        <f>'Final Prices IND without CO2 '!AR63+Assumptions!$C$11*input!AR$305</f>
        <v>94.155429629191659</v>
      </c>
      <c r="AS367" s="11">
        <f>'Final Prices IND without CO2 '!AS63+Assumptions!$C$11*input!AS$305</f>
        <v>95.256654722782315</v>
      </c>
      <c r="AT367" s="11">
        <f>'Final Prices IND without CO2 '!AT63+Assumptions!$C$11*input!AT$305</f>
        <v>96.213102309247631</v>
      </c>
      <c r="AU367" s="11">
        <f>'Final Prices IND without CO2 '!AU63+Assumptions!$C$11*input!AU$305</f>
        <v>98.033034765779604</v>
      </c>
      <c r="AV367" s="11">
        <f>'Final Prices IND without CO2 '!AV63+Assumptions!$C$11*input!AV$305</f>
        <v>100.93910213030441</v>
      </c>
      <c r="AW367" s="11">
        <f>'Final Prices IND without CO2 '!AW63+Assumptions!$C$11*input!AW$305</f>
        <v>102.401593102492</v>
      </c>
      <c r="AX367" s="11">
        <f>'Final Prices IND without CO2 '!AX63+Assumptions!$C$11*input!AX$305</f>
        <v>103.41359287790408</v>
      </c>
      <c r="AY367" s="11">
        <f>'Final Prices IND without CO2 '!AY63+Assumptions!$C$11*input!AY$305</f>
        <v>105.76483493587412</v>
      </c>
      <c r="AZ367" s="11">
        <f>'Final Prices IND without CO2 '!AZ63+Assumptions!$C$11*input!AZ$305</f>
        <v>107.42574024244873</v>
      </c>
      <c r="BA367" s="11">
        <f>'Final Prices IND without CO2 '!BA63+Assumptions!$C$11*input!BA$305</f>
        <v>108.82376435557957</v>
      </c>
      <c r="BB367" s="11">
        <f>'Final Prices IND without CO2 '!BB63+Assumptions!$C$11*input!BB$305</f>
        <v>110.55672149880982</v>
      </c>
      <c r="BC367" s="11">
        <f>'Final Prices IND without CO2 '!BC63+Assumptions!$C$11*input!BC$305</f>
        <v>112.33436011746123</v>
      </c>
      <c r="BD367" s="11">
        <f>'Final Prices IND without CO2 '!BD63+Assumptions!$C$11*input!BD$305</f>
        <v>113.79595167214983</v>
      </c>
      <c r="BE367" s="11">
        <f>'Final Prices IND without CO2 '!BE63+Assumptions!$C$11*input!BE$305</f>
        <v>115.39647247522164</v>
      </c>
      <c r="BF367" s="11">
        <f>'Final Prices IND without CO2 '!BF63+Assumptions!$C$11*input!BF$305</f>
        <v>117.03071723873511</v>
      </c>
      <c r="BG367" s="11">
        <f>'Final Prices IND without CO2 '!BG63+Assumptions!$C$11*input!BG$305</f>
        <v>118.55973751288934</v>
      </c>
      <c r="BH367" s="11">
        <f>'Final Prices IND without CO2 '!BH63+Assumptions!$C$11*input!BH$305</f>
        <v>120.06296518807487</v>
      </c>
    </row>
    <row r="368" spans="1:60" x14ac:dyDescent="0.3">
      <c r="A368" s="9" t="s">
        <v>148</v>
      </c>
      <c r="B368" s="36" t="s">
        <v>156</v>
      </c>
      <c r="C368" s="9" t="s">
        <v>39</v>
      </c>
      <c r="D368" s="36" t="s">
        <v>82</v>
      </c>
      <c r="E368" s="36" t="s">
        <v>79</v>
      </c>
      <c r="F368" s="36" t="s">
        <v>90</v>
      </c>
      <c r="G368" s="36" t="s">
        <v>90</v>
      </c>
      <c r="H368" s="36" t="s">
        <v>80</v>
      </c>
      <c r="I368" s="9" t="s">
        <v>145</v>
      </c>
      <c r="J368" s="11">
        <f>'Final Prices IND without CO2 '!J64+Assumptions!$C$11*input!J$305</f>
        <v>25.964552711412846</v>
      </c>
      <c r="K368" s="11">
        <f>'Final Prices IND without CO2 '!K64+Assumptions!$C$11*input!K$305</f>
        <v>25.88900424269524</v>
      </c>
      <c r="L368" s="11">
        <f>'Final Prices IND without CO2 '!L64+Assumptions!$C$11*input!L$305</f>
        <v>22.438753217002375</v>
      </c>
      <c r="M368" s="11">
        <f>'Final Prices IND without CO2 '!M64+Assumptions!$C$11*input!M$305</f>
        <v>22.390704776126004</v>
      </c>
      <c r="N368" s="11">
        <f>'Final Prices IND without CO2 '!N64+Assumptions!$C$11*input!N$305</f>
        <v>20.893209627449636</v>
      </c>
      <c r="O368" s="11">
        <f>'Final Prices IND without CO2 '!O64+Assumptions!$C$11*input!O$305</f>
        <v>23.826300785408066</v>
      </c>
      <c r="P368" s="11">
        <f>'Final Prices IND without CO2 '!P64+Assumptions!$C$11*input!P$305</f>
        <v>35.354802261487627</v>
      </c>
      <c r="Q368" s="11">
        <f>'Final Prices IND without CO2 '!Q64+Assumptions!$C$11*input!Q$305</f>
        <v>30.514860790031626</v>
      </c>
      <c r="R368" s="11">
        <f>'Final Prices IND without CO2 '!R64+Assumptions!$C$11*input!R$305</f>
        <v>39.521382696886128</v>
      </c>
      <c r="S368" s="11">
        <f>'Final Prices IND without CO2 '!S64+Assumptions!$C$11*input!S$305</f>
        <v>35.610672796251869</v>
      </c>
      <c r="T368" s="11">
        <f>'Final Prices IND without CO2 '!T64+Assumptions!$C$11*input!T$305</f>
        <v>33.461842239322756</v>
      </c>
      <c r="U368" s="11">
        <f>'Final Prices IND without CO2 '!U64+Assumptions!$C$11*input!U$305</f>
        <v>34.300992624195032</v>
      </c>
      <c r="V368" s="11">
        <f>'Final Prices IND without CO2 '!V64+Assumptions!$C$11*input!V$305</f>
        <v>40.488849804320225</v>
      </c>
      <c r="W368" s="11">
        <f>'Final Prices IND without CO2 '!W64+Assumptions!$C$11*input!W$305</f>
        <v>39.668566430157441</v>
      </c>
      <c r="X368" s="11">
        <f>'Final Prices IND without CO2 '!X64+Assumptions!$C$11*input!X$305</f>
        <v>38.918122891682579</v>
      </c>
      <c r="Y368" s="11">
        <f>'Final Prices IND without CO2 '!Y64+Assumptions!$C$11*input!Y$305</f>
        <v>35.454351342652927</v>
      </c>
      <c r="Z368" s="11">
        <f>'Final Prices IND without CO2 '!Z64+Assumptions!$C$11*input!Z$305</f>
        <v>28.138840250160214</v>
      </c>
      <c r="AA368" s="11">
        <f>'Final Prices IND without CO2 '!AA64+Assumptions!$C$11*input!AA$305</f>
        <v>27.66559139463007</v>
      </c>
      <c r="AB368" s="11">
        <f>'Final Prices IND without CO2 '!AB64+Assumptions!$C$11*input!AB$305</f>
        <v>33.119241259552631</v>
      </c>
      <c r="AC368" s="11">
        <f>'Final Prices IND without CO2 '!AC64+Assumptions!$C$11*input!AC$305</f>
        <v>41.605820012850636</v>
      </c>
      <c r="AD368" s="11">
        <f>'Final Prices IND without CO2 '!AD64+Assumptions!$C$11*input!AD$305</f>
        <v>39.809642996770179</v>
      </c>
      <c r="AE368" s="11">
        <f>'Final Prices IND without CO2 '!AE64+Assumptions!$C$11*input!AE$305</f>
        <v>37.379482658558381</v>
      </c>
      <c r="AF368" s="11">
        <f>'Final Prices IND without CO2 '!AF64+Assumptions!$C$11*input!AF$305</f>
        <v>37.514551915155145</v>
      </c>
      <c r="AG368" s="11">
        <f>'Final Prices IND without CO2 '!AG64+Assumptions!$C$11*input!AG$305</f>
        <v>40.165770599822793</v>
      </c>
      <c r="AH368" s="11">
        <f>'Final Prices IND without CO2 '!AH64+Assumptions!$C$11*input!AH$305</f>
        <v>43.560231811454869</v>
      </c>
      <c r="AI368" s="11">
        <f>'Final Prices IND without CO2 '!AI64+Assumptions!$C$11*input!AI$305</f>
        <v>47.793635195217121</v>
      </c>
      <c r="AJ368" s="11">
        <f>'Final Prices IND without CO2 '!AJ64+Assumptions!$C$11*input!AJ$305</f>
        <v>51.380840738658726</v>
      </c>
      <c r="AK368" s="11">
        <f>'Final Prices IND without CO2 '!AK64+Assumptions!$C$11*input!AK$305</f>
        <v>55.318144308785122</v>
      </c>
      <c r="AL368" s="11">
        <f>'Final Prices IND without CO2 '!AL64+Assumptions!$C$11*input!AL$305</f>
        <v>60.367278998916234</v>
      </c>
      <c r="AM368" s="11">
        <f>'Final Prices IND without CO2 '!AM64+Assumptions!$C$11*input!AM$305</f>
        <v>66.620530557700505</v>
      </c>
      <c r="AN368" s="11">
        <f>'Final Prices IND without CO2 '!AN64+Assumptions!$C$11*input!AN$305</f>
        <v>74.284157948017636</v>
      </c>
      <c r="AO368" s="11">
        <f>'Final Prices IND without CO2 '!AO64+Assumptions!$C$11*input!AO$305</f>
        <v>75.144595784713829</v>
      </c>
      <c r="AP368" s="11">
        <f>'Final Prices IND without CO2 '!AP64+Assumptions!$C$11*input!AP$305</f>
        <v>75.489888025489847</v>
      </c>
      <c r="AQ368" s="11">
        <f>'Final Prices IND without CO2 '!AQ64+Assumptions!$C$11*input!AQ$305</f>
        <v>76.211116230575954</v>
      </c>
      <c r="AR368" s="11">
        <f>'Final Prices IND without CO2 '!AR64+Assumptions!$C$11*input!AR$305</f>
        <v>77.286710170231828</v>
      </c>
      <c r="AS368" s="11">
        <f>'Final Prices IND without CO2 '!AS64+Assumptions!$C$11*input!AS$305</f>
        <v>78.102273179708618</v>
      </c>
      <c r="AT368" s="11">
        <f>'Final Prices IND without CO2 '!AT64+Assumptions!$C$11*input!AT$305</f>
        <v>78.809912902385847</v>
      </c>
      <c r="AU368" s="11">
        <f>'Final Prices IND without CO2 '!AU64+Assumptions!$C$11*input!AU$305</f>
        <v>80.159262946613438</v>
      </c>
      <c r="AV368" s="11">
        <f>'Final Prices IND without CO2 '!AV64+Assumptions!$C$11*input!AV$305</f>
        <v>82.315504699338831</v>
      </c>
      <c r="AW368" s="11">
        <f>'Final Prices IND without CO2 '!AW64+Assumptions!$C$11*input!AW$305</f>
        <v>83.399286396609028</v>
      </c>
      <c r="AX368" s="11">
        <f>'Final Prices IND without CO2 '!AX64+Assumptions!$C$11*input!AX$305</f>
        <v>84.148479260166482</v>
      </c>
      <c r="AY368" s="11">
        <f>'Final Prices IND without CO2 '!AY64+Assumptions!$C$11*input!AY$305</f>
        <v>85.875524147210768</v>
      </c>
      <c r="AZ368" s="11">
        <f>'Final Prices IND without CO2 '!AZ64+Assumptions!$C$11*input!AZ$305</f>
        <v>87.093141932236037</v>
      </c>
      <c r="BA368" s="11">
        <f>'Final Prices IND without CO2 '!BA64+Assumptions!$C$11*input!BA$305</f>
        <v>88.109677232504637</v>
      </c>
      <c r="BB368" s="11">
        <f>'Final Prices IND without CO2 '!BB64+Assumptions!$C$11*input!BB$305</f>
        <v>89.368724531638037</v>
      </c>
      <c r="BC368" s="11">
        <f>'Final Prices IND without CO2 '!BC64+Assumptions!$C$11*input!BC$305</f>
        <v>90.655375846104718</v>
      </c>
      <c r="BD368" s="11">
        <f>'Final Prices IND without CO2 '!BD64+Assumptions!$C$11*input!BD$305</f>
        <v>91.704932493350938</v>
      </c>
      <c r="BE368" s="11">
        <f>'Final Prices IND without CO2 '!BE64+Assumptions!$C$11*input!BE$305</f>
        <v>92.851013639462806</v>
      </c>
      <c r="BF368" s="11">
        <f>'Final Prices IND without CO2 '!BF64+Assumptions!$C$11*input!BF$305</f>
        <v>94.017478272404716</v>
      </c>
      <c r="BG368" s="11">
        <f>'Final Prices IND without CO2 '!BG64+Assumptions!$C$11*input!BG$305</f>
        <v>95.101310300190335</v>
      </c>
      <c r="BH368" s="11">
        <f>'Final Prices IND without CO2 '!BH64+Assumptions!$C$11*input!BH$305</f>
        <v>96.161207794021195</v>
      </c>
    </row>
    <row r="369" spans="1:60" x14ac:dyDescent="0.3">
      <c r="A369" s="9" t="s">
        <v>148</v>
      </c>
      <c r="B369" s="36" t="s">
        <v>156</v>
      </c>
      <c r="C369" s="9" t="s">
        <v>41</v>
      </c>
      <c r="D369" s="36" t="s">
        <v>82</v>
      </c>
      <c r="E369" s="36" t="s">
        <v>79</v>
      </c>
      <c r="F369" s="36" t="s">
        <v>90</v>
      </c>
      <c r="G369" s="36" t="s">
        <v>90</v>
      </c>
      <c r="H369" s="36" t="s">
        <v>80</v>
      </c>
      <c r="I369" s="9" t="s">
        <v>145</v>
      </c>
      <c r="J369" s="11">
        <f>'Final Prices IND without CO2 '!J65+Assumptions!$C$11*input!J$305</f>
        <v>26.940904384373965</v>
      </c>
      <c r="K369" s="11">
        <f>'Final Prices IND without CO2 '!K65+Assumptions!$C$11*input!K$305</f>
        <v>50.798715071151221</v>
      </c>
      <c r="L369" s="11">
        <f>'Final Prices IND without CO2 '!L65+Assumptions!$C$11*input!L$305</f>
        <v>41.683782251912071</v>
      </c>
      <c r="M369" s="11">
        <f>'Final Prices IND without CO2 '!M65+Assumptions!$C$11*input!M$305</f>
        <v>31.772084060596686</v>
      </c>
      <c r="N369" s="11">
        <f>'Final Prices IND without CO2 '!N65+Assumptions!$C$11*input!N$305</f>
        <v>33.956808494650268</v>
      </c>
      <c r="O369" s="11">
        <f>'Final Prices IND without CO2 '!O65+Assumptions!$C$11*input!O$305</f>
        <v>41.403809029910484</v>
      </c>
      <c r="P369" s="11">
        <f>'Final Prices IND without CO2 '!P65+Assumptions!$C$11*input!P$305</f>
        <v>57.750226080913997</v>
      </c>
      <c r="Q369" s="11">
        <f>'Final Prices IND without CO2 '!Q65+Assumptions!$C$11*input!Q$305</f>
        <v>52.926814393782799</v>
      </c>
      <c r="R369" s="11">
        <f>'Final Prices IND without CO2 '!R65+Assumptions!$C$11*input!R$305</f>
        <v>67.275485930655037</v>
      </c>
      <c r="S369" s="11">
        <f>'Final Prices IND without CO2 '!S65+Assumptions!$C$11*input!S$305</f>
        <v>57.702694525639984</v>
      </c>
      <c r="T369" s="11">
        <f>'Final Prices IND without CO2 '!T65+Assumptions!$C$11*input!T$305</f>
        <v>57.581432879125444</v>
      </c>
      <c r="U369" s="11">
        <f>'Final Prices IND without CO2 '!U65+Assumptions!$C$11*input!U$305</f>
        <v>61.631677727923268</v>
      </c>
      <c r="V369" s="11">
        <f>'Final Prices IND without CO2 '!V65+Assumptions!$C$11*input!V$305</f>
        <v>58.428621229970908</v>
      </c>
      <c r="W369" s="11">
        <f>'Final Prices IND without CO2 '!W65+Assumptions!$C$11*input!W$305</f>
        <v>58.087281352473795</v>
      </c>
      <c r="X369" s="11">
        <f>'Final Prices IND without CO2 '!X65+Assumptions!$C$11*input!X$305</f>
        <v>52.729676989216415</v>
      </c>
      <c r="Y369" s="11">
        <f>'Final Prices IND without CO2 '!Y65+Assumptions!$C$11*input!Y$305</f>
        <v>50.609248092778891</v>
      </c>
      <c r="Z369" s="11">
        <f>'Final Prices IND without CO2 '!Z65+Assumptions!$C$11*input!Z$305</f>
        <v>44.350793944384037</v>
      </c>
      <c r="AA369" s="11">
        <f>'Final Prices IND without CO2 '!AA65+Assumptions!$C$11*input!AA$305</f>
        <v>49.154053780420952</v>
      </c>
      <c r="AB369" s="11">
        <f>'Final Prices IND without CO2 '!AB65+Assumptions!$C$11*input!AB$305</f>
        <v>58.76654651859387</v>
      </c>
      <c r="AC369" s="11">
        <f>'Final Prices IND without CO2 '!AC65+Assumptions!$C$11*input!AC$305</f>
        <v>73.799533513443407</v>
      </c>
      <c r="AD369" s="11">
        <f>'Final Prices IND without CO2 '!AD65+Assumptions!$C$11*input!AD$305</f>
        <v>70.109121438174327</v>
      </c>
      <c r="AE369" s="11">
        <f>'Final Prices IND without CO2 '!AE65+Assumptions!$C$11*input!AE$305</f>
        <v>65.149305905393661</v>
      </c>
      <c r="AF369" s="11">
        <f>'Final Prices IND without CO2 '!AF65+Assumptions!$C$11*input!AF$305</f>
        <v>64.682475654636718</v>
      </c>
      <c r="AG369" s="11">
        <f>'Final Prices IND without CO2 '!AG65+Assumptions!$C$11*input!AG$305</f>
        <v>68.576978801228321</v>
      </c>
      <c r="AH369" s="11">
        <f>'Final Prices IND without CO2 '!AH65+Assumptions!$C$11*input!AH$305</f>
        <v>73.566356459863698</v>
      </c>
      <c r="AI369" s="11">
        <f>'Final Prices IND without CO2 '!AI65+Assumptions!$C$11*input!AI$305</f>
        <v>79.754299107775452</v>
      </c>
      <c r="AJ369" s="11">
        <f>'Final Prices IND without CO2 '!AJ65+Assumptions!$C$11*input!AJ$305</f>
        <v>84.361269865027978</v>
      </c>
      <c r="AK369" s="11">
        <f>'Final Prices IND without CO2 '!AK65+Assumptions!$C$11*input!AK$305</f>
        <v>89.078584081437938</v>
      </c>
      <c r="AL369" s="11">
        <f>'Final Prices IND without CO2 '!AL65+Assumptions!$C$11*input!AL$305</f>
        <v>95.141144160323506</v>
      </c>
      <c r="AM369" s="11">
        <f>'Final Prices IND without CO2 '!AM65+Assumptions!$C$11*input!AM$305</f>
        <v>102.53086615952125</v>
      </c>
      <c r="AN369" s="11">
        <f>'Final Prices IND without CO2 '!AN65+Assumptions!$C$11*input!AN$305</f>
        <v>111.38483625686293</v>
      </c>
      <c r="AO369" s="11">
        <f>'Final Prices IND without CO2 '!AO65+Assumptions!$C$11*input!AO$305</f>
        <v>112.95083654001132</v>
      </c>
      <c r="AP369" s="11">
        <f>'Final Prices IND without CO2 '!AP65+Assumptions!$C$11*input!AP$305</f>
        <v>113.58483472016366</v>
      </c>
      <c r="AQ369" s="11">
        <f>'Final Prices IND without CO2 '!AQ65+Assumptions!$C$11*input!AQ$305</f>
        <v>114.89984377651362</v>
      </c>
      <c r="AR369" s="11">
        <f>'Final Prices IND without CO2 '!AR65+Assumptions!$C$11*input!AR$305</f>
        <v>116.85814583294643</v>
      </c>
      <c r="AS369" s="11">
        <f>'Final Prices IND without CO2 '!AS65+Assumptions!$C$11*input!AS$305</f>
        <v>118.3438283977511</v>
      </c>
      <c r="AT369" s="11">
        <f>'Final Prices IND without CO2 '!AT65+Assumptions!$C$11*input!AT$305</f>
        <v>119.63513331198135</v>
      </c>
      <c r="AU369" s="11">
        <f>'Final Prices IND without CO2 '!AU65+Assumptions!$C$11*input!AU$305</f>
        <v>122.08839771662099</v>
      </c>
      <c r="AV369" s="11">
        <f>'Final Prices IND without CO2 '!AV65+Assumptions!$C$11*input!AV$305</f>
        <v>126.00361566358355</v>
      </c>
      <c r="AW369" s="11">
        <f>'Final Prices IND without CO2 '!AW65+Assumptions!$C$11*input!AW$305</f>
        <v>127.97579139359152</v>
      </c>
      <c r="AX369" s="11">
        <f>'Final Prices IND without CO2 '!AX65+Assumptions!$C$11*input!AX$305</f>
        <v>129.34148907421425</v>
      </c>
      <c r="AY369" s="11">
        <f>'Final Prices IND without CO2 '!AY65+Assumptions!$C$11*input!AY$305</f>
        <v>132.53280504895011</v>
      </c>
      <c r="AZ369" s="11">
        <f>'Final Prices IND without CO2 '!AZ65+Assumptions!$C$11*input!AZ$305</f>
        <v>134.7903075556201</v>
      </c>
      <c r="BA369" s="11">
        <f>'Final Prices IND without CO2 '!BA65+Assumptions!$C$11*input!BA$305</f>
        <v>136.70175725949514</v>
      </c>
      <c r="BB369" s="11">
        <f>'Final Prices IND without CO2 '!BB65+Assumptions!$C$11*input!BB$305</f>
        <v>139.07252456507265</v>
      </c>
      <c r="BC369" s="11">
        <f>'Final Prices IND without CO2 '!BC65+Assumptions!$C$11*input!BC$305</f>
        <v>141.51095699523162</v>
      </c>
      <c r="BD369" s="11">
        <f>'Final Prices IND without CO2 '!BD65+Assumptions!$C$11*input!BD$305</f>
        <v>143.52708451173339</v>
      </c>
      <c r="BE369" s="11">
        <f>'Final Prices IND without CO2 '!BE65+Assumptions!$C$11*input!BE$305</f>
        <v>145.73921158336572</v>
      </c>
      <c r="BF369" s="11">
        <f>'Final Prices IND without CO2 '!BF65+Assumptions!$C$11*input!BF$305</f>
        <v>148.00301685240396</v>
      </c>
      <c r="BG369" s="11">
        <f>'Final Prices IND without CO2 '!BG65+Assumptions!$C$11*input!BG$305</f>
        <v>150.13119241153095</v>
      </c>
      <c r="BH369" s="11">
        <f>'Final Prices IND without CO2 '!BH65+Assumptions!$C$11*input!BH$305</f>
        <v>152.2310747003848</v>
      </c>
    </row>
    <row r="370" spans="1:60" x14ac:dyDescent="0.3">
      <c r="A370" s="9" t="s">
        <v>148</v>
      </c>
      <c r="B370" s="36" t="s">
        <v>156</v>
      </c>
      <c r="C370" s="9" t="s">
        <v>43</v>
      </c>
      <c r="D370" s="36" t="s">
        <v>82</v>
      </c>
      <c r="E370" s="36" t="s">
        <v>79</v>
      </c>
      <c r="F370" s="36" t="s">
        <v>90</v>
      </c>
      <c r="G370" s="36" t="s">
        <v>90</v>
      </c>
      <c r="H370" s="36" t="s">
        <v>80</v>
      </c>
      <c r="I370" s="9" t="s">
        <v>145</v>
      </c>
      <c r="J370" s="11">
        <f>'Final Prices IND without CO2 '!J66+Assumptions!$C$11*input!J$305</f>
        <v>24.09701012269969</v>
      </c>
      <c r="K370" s="11">
        <f>'Final Prices IND without CO2 '!K66+Assumptions!$C$11*input!K$305</f>
        <v>44.688974371490929</v>
      </c>
      <c r="L370" s="11">
        <f>'Final Prices IND without CO2 '!L66+Assumptions!$C$11*input!L$305</f>
        <v>37.668986005017246</v>
      </c>
      <c r="M370" s="11">
        <f>'Final Prices IND without CO2 '!M66+Assumptions!$C$11*input!M$305</f>
        <v>26.350439960740541</v>
      </c>
      <c r="N370" s="11">
        <f>'Final Prices IND without CO2 '!N66+Assumptions!$C$11*input!N$305</f>
        <v>28.162359188969187</v>
      </c>
      <c r="O370" s="11">
        <f>'Final Prices IND without CO2 '!O66+Assumptions!$C$11*input!O$305</f>
        <v>34.338590503154236</v>
      </c>
      <c r="P370" s="11">
        <f>'Final Prices IND without CO2 '!P66+Assumptions!$C$11*input!P$305</f>
        <v>48.498993223734239</v>
      </c>
      <c r="Q370" s="11">
        <f>'Final Prices IND without CO2 '!Q66+Assumptions!$C$11*input!Q$305</f>
        <v>43.917956089877698</v>
      </c>
      <c r="R370" s="11">
        <f>'Final Prices IND without CO2 '!R66+Assumptions!$C$11*input!R$305</f>
        <v>56.567204504459795</v>
      </c>
      <c r="S370" s="11">
        <f>'Final Prices IND without CO2 '!S66+Assumptions!$C$11*input!S$305</f>
        <v>48.31375822555205</v>
      </c>
      <c r="T370" s="11">
        <f>'Final Prices IND without CO2 '!T66+Assumptions!$C$11*input!T$305</f>
        <v>48.254808316968251</v>
      </c>
      <c r="U370" s="11">
        <f>'Final Prices IND without CO2 '!U66+Assumptions!$C$11*input!U$305</f>
        <v>51.567096514388055</v>
      </c>
      <c r="V370" s="11">
        <f>'Final Prices IND without CO2 '!V66+Assumptions!$C$11*input!V$305</f>
        <v>48.714881933219694</v>
      </c>
      <c r="W370" s="11">
        <f>'Final Prices IND without CO2 '!W66+Assumptions!$C$11*input!W$305</f>
        <v>48.330759881382292</v>
      </c>
      <c r="X370" s="11">
        <f>'Final Prices IND without CO2 '!X66+Assumptions!$C$11*input!X$305</f>
        <v>43.939743419880656</v>
      </c>
      <c r="Y370" s="11">
        <f>'Final Prices IND without CO2 '!Y66+Assumptions!$C$11*input!Y$305</f>
        <v>42.240676212304592</v>
      </c>
      <c r="Z370" s="11">
        <f>'Final Prices IND without CO2 '!Z66+Assumptions!$C$11*input!Z$305</f>
        <v>36.963802252280402</v>
      </c>
      <c r="AA370" s="11">
        <f>'Final Prices IND without CO2 '!AA66+Assumptions!$C$11*input!AA$305</f>
        <v>40.969481973693661</v>
      </c>
      <c r="AB370" s="11">
        <f>'Final Prices IND without CO2 '!AB66+Assumptions!$C$11*input!AB$305</f>
        <v>48.997945686526862</v>
      </c>
      <c r="AC370" s="11">
        <f>'Final Prices IND without CO2 '!AC66+Assumptions!$C$11*input!AC$305</f>
        <v>61.537522619400107</v>
      </c>
      <c r="AD370" s="11">
        <f>'Final Prices IND without CO2 '!AD66+Assumptions!$C$11*input!AD$305</f>
        <v>58.568590870755109</v>
      </c>
      <c r="AE370" s="11">
        <f>'Final Prices IND without CO2 '!AE66+Assumptions!$C$11*input!AE$305</f>
        <v>54.572275853483653</v>
      </c>
      <c r="AF370" s="11">
        <f>'Final Prices IND without CO2 '!AF66+Assumptions!$C$11*input!AF$305</f>
        <v>54.334698382656995</v>
      </c>
      <c r="AG370" s="11">
        <f>'Final Prices IND without CO2 '!AG66+Assumptions!$C$11*input!AG$305</f>
        <v>57.755656667261022</v>
      </c>
      <c r="AH370" s="11">
        <f>'Final Prices IND without CO2 '!AH66+Assumptions!$C$11*input!AH$305</f>
        <v>62.137559116555195</v>
      </c>
      <c r="AI370" s="11">
        <f>'Final Prices IND without CO2 '!AI66+Assumptions!$C$11*input!AI$305</f>
        <v>67.581052642454495</v>
      </c>
      <c r="AJ370" s="11">
        <f>'Final Prices IND without CO2 '!AJ66+Assumptions!$C$11*input!AJ$305</f>
        <v>71.799613030058737</v>
      </c>
      <c r="AK370" s="11">
        <f>'Final Prices IND without CO2 '!AK66+Assumptions!$C$11*input!AK$305</f>
        <v>76.219835112564269</v>
      </c>
      <c r="AL370" s="11">
        <f>'Final Prices IND without CO2 '!AL66+Assumptions!$C$11*input!AL$305</f>
        <v>81.896399548015353</v>
      </c>
      <c r="AM370" s="11">
        <f>'Final Prices IND without CO2 '!AM66+Assumptions!$C$11*input!AM$305</f>
        <v>88.853260239652172</v>
      </c>
      <c r="AN370" s="11">
        <f>'Final Prices IND without CO2 '!AN66+Assumptions!$C$11*input!AN$305</f>
        <v>97.25385004456777</v>
      </c>
      <c r="AO370" s="11">
        <f>'Final Prices IND without CO2 '!AO66+Assumptions!$C$11*input!AO$305</f>
        <v>98.551114184410878</v>
      </c>
      <c r="AP370" s="11">
        <f>'Final Prices IND without CO2 '!AP66+Assumptions!$C$11*input!AP$305</f>
        <v>99.075149424943277</v>
      </c>
      <c r="AQ370" s="11">
        <f>'Final Prices IND without CO2 '!AQ66+Assumptions!$C$11*input!AQ$305</f>
        <v>100.16399795256959</v>
      </c>
      <c r="AR370" s="11">
        <f>'Final Prices IND without CO2 '!AR66+Assumptions!$C$11*input!AR$305</f>
        <v>101.78609224148344</v>
      </c>
      <c r="AS370" s="11">
        <f>'Final Prices IND without CO2 '!AS66+Assumptions!$C$11*input!AS$305</f>
        <v>103.01653822764393</v>
      </c>
      <c r="AT370" s="11">
        <f>'Final Prices IND without CO2 '!AT66+Assumptions!$C$11*input!AT$305</f>
        <v>104.08553548739482</v>
      </c>
      <c r="AU370" s="11">
        <f>'Final Prices IND without CO2 '!AU66+Assumptions!$C$11*input!AU$305</f>
        <v>106.1183386143004</v>
      </c>
      <c r="AV370" s="11">
        <f>'Final Prices IND without CO2 '!AV66+Assumptions!$C$11*input!AV$305</f>
        <v>109.36359392226198</v>
      </c>
      <c r="AW370" s="11">
        <f>'Final Prices IND without CO2 '!AW66+Assumptions!$C$11*input!AW$305</f>
        <v>110.99739622084107</v>
      </c>
      <c r="AX370" s="11">
        <f>'Final Prices IND without CO2 '!AX66+Assumptions!$C$11*input!AX$305</f>
        <v>112.1282782197331</v>
      </c>
      <c r="AY370" s="11">
        <f>'Final Prices IND without CO2 '!AY66+Assumptions!$C$11*input!AY$305</f>
        <v>114.7618794707918</v>
      </c>
      <c r="AZ370" s="11">
        <f>'Final Prices IND without CO2 '!AZ66+Assumptions!$C$11*input!AZ$305</f>
        <v>116.6233084463634</v>
      </c>
      <c r="BA370" s="11">
        <f>'Final Prices IND without CO2 '!BA66+Assumptions!$C$11*input!BA$305</f>
        <v>118.19390122591825</v>
      </c>
      <c r="BB370" s="11">
        <f>'Final Prices IND without CO2 '!BB66+Assumptions!$C$11*input!BB$305</f>
        <v>120.14123422249966</v>
      </c>
      <c r="BC370" s="11">
        <f>'Final Prices IND without CO2 '!BC66+Assumptions!$C$11*input!BC$305</f>
        <v>122.14097378214244</v>
      </c>
      <c r="BD370" s="11">
        <f>'Final Prices IND without CO2 '!BD66+Assumptions!$C$11*input!BD$305</f>
        <v>123.78895170545</v>
      </c>
      <c r="BE370" s="11">
        <f>'Final Prices IND without CO2 '!BE66+Assumptions!$C$11*input!BE$305</f>
        <v>125.59504091034098</v>
      </c>
      <c r="BF370" s="11">
        <f>'Final Prices IND without CO2 '!BF66+Assumptions!$C$11*input!BF$305</f>
        <v>127.44088871591286</v>
      </c>
      <c r="BG370" s="11">
        <f>'Final Prices IND without CO2 '!BG66+Assumptions!$C$11*input!BG$305</f>
        <v>129.1712924629071</v>
      </c>
      <c r="BH370" s="11">
        <f>'Final Prices IND without CO2 '!BH66+Assumptions!$C$11*input!BH$305</f>
        <v>130.87506310449902</v>
      </c>
    </row>
    <row r="371" spans="1:60" x14ac:dyDescent="0.3">
      <c r="A371" s="9" t="s">
        <v>148</v>
      </c>
      <c r="B371" s="36" t="s">
        <v>156</v>
      </c>
      <c r="C371" s="9" t="s">
        <v>45</v>
      </c>
      <c r="D371" s="36" t="s">
        <v>82</v>
      </c>
      <c r="E371" s="36" t="s">
        <v>79</v>
      </c>
      <c r="F371" s="36" t="s">
        <v>90</v>
      </c>
      <c r="G371" s="36" t="s">
        <v>90</v>
      </c>
      <c r="H371" s="36" t="s">
        <v>80</v>
      </c>
      <c r="I371" s="9" t="s">
        <v>145</v>
      </c>
      <c r="J371" s="11">
        <f>'Final Prices IND without CO2 '!J67+Assumptions!$C$11*input!J$305</f>
        <v>36.565992925447183</v>
      </c>
      <c r="K371" s="11">
        <f>'Final Prices IND without CO2 '!K67+Assumptions!$C$11*input!K$305</f>
        <v>48.120023247475729</v>
      </c>
      <c r="L371" s="11">
        <f>'Final Prices IND without CO2 '!L67+Assumptions!$C$11*input!L$305</f>
        <v>41.560071524947212</v>
      </c>
      <c r="M371" s="11">
        <f>'Final Prices IND without CO2 '!M67+Assumptions!$C$11*input!M$305</f>
        <v>40.925959931041753</v>
      </c>
      <c r="N371" s="11">
        <f>'Final Prices IND without CO2 '!N67+Assumptions!$C$11*input!N$305</f>
        <v>41.269110549064457</v>
      </c>
      <c r="O371" s="11">
        <f>'Final Prices IND without CO2 '!O67+Assumptions!$C$11*input!O$305</f>
        <v>46.727590287304544</v>
      </c>
      <c r="P371" s="11">
        <f>'Final Prices IND without CO2 '!P67+Assumptions!$C$11*input!P$305</f>
        <v>59.859761008727354</v>
      </c>
      <c r="Q371" s="11">
        <f>'Final Prices IND without CO2 '!Q67+Assumptions!$C$11*input!Q$305</f>
        <v>63.445264234080419</v>
      </c>
      <c r="R371" s="11">
        <f>'Final Prices IND without CO2 '!R67+Assumptions!$C$11*input!R$305</f>
        <v>76.677982715015261</v>
      </c>
      <c r="S371" s="11">
        <f>'Final Prices IND without CO2 '!S67+Assumptions!$C$11*input!S$305</f>
        <v>71.349931360351718</v>
      </c>
      <c r="T371" s="11">
        <f>'Final Prices IND without CO2 '!T67+Assumptions!$C$11*input!T$305</f>
        <v>64.457446685407078</v>
      </c>
      <c r="U371" s="11">
        <f>'Final Prices IND without CO2 '!U67+Assumptions!$C$11*input!U$305</f>
        <v>69.187084931356083</v>
      </c>
      <c r="V371" s="11">
        <f>'Final Prices IND without CO2 '!V67+Assumptions!$C$11*input!V$305</f>
        <v>71.524658047872521</v>
      </c>
      <c r="W371" s="11">
        <f>'Final Prices IND without CO2 '!W67+Assumptions!$C$11*input!W$305</f>
        <v>70.816309680379646</v>
      </c>
      <c r="X371" s="11">
        <f>'Final Prices IND without CO2 '!X67+Assumptions!$C$11*input!X$305</f>
        <v>71.47947788824213</v>
      </c>
      <c r="Y371" s="11">
        <f>'Final Prices IND without CO2 '!Y67+Assumptions!$C$11*input!Y$305</f>
        <v>68.401214529567525</v>
      </c>
      <c r="Z371" s="11">
        <f>'Final Prices IND without CO2 '!Z67+Assumptions!$C$11*input!Z$305</f>
        <v>65.691533474136278</v>
      </c>
      <c r="AA371" s="11">
        <f>'Final Prices IND without CO2 '!AA67+Assumptions!$C$11*input!AA$305</f>
        <v>64.245540080783698</v>
      </c>
      <c r="AB371" s="11">
        <f>'Final Prices IND without CO2 '!AB67+Assumptions!$C$11*input!AB$305</f>
        <v>76.77881510296595</v>
      </c>
      <c r="AC371" s="11">
        <f>'Final Prices IND without CO2 '!AC67+Assumptions!$C$11*input!AC$305</f>
        <v>96.409387002693734</v>
      </c>
      <c r="AD371" s="11">
        <f>'Final Prices IND without CO2 '!AD67+Assumptions!$C$11*input!AD$305</f>
        <v>91.388641377625646</v>
      </c>
      <c r="AE371" s="11">
        <f>'Final Prices IND without CO2 '!AE67+Assumptions!$C$11*input!AE$305</f>
        <v>84.652232618764685</v>
      </c>
      <c r="AF371" s="11">
        <f>'Final Prices IND without CO2 '!AF67+Assumptions!$C$11*input!AF$305</f>
        <v>83.762684445880836</v>
      </c>
      <c r="AG371" s="11">
        <f>'Final Prices IND without CO2 '!AG67+Assumptions!$C$11*input!AG$305</f>
        <v>88.530354322028032</v>
      </c>
      <c r="AH371" s="11">
        <f>'Final Prices IND without CO2 '!AH67+Assumptions!$C$11*input!AH$305</f>
        <v>94.639852130632335</v>
      </c>
      <c r="AI371" s="11">
        <f>'Final Prices IND without CO2 '!AI67+Assumptions!$C$11*input!AI$305</f>
        <v>102.20048036203832</v>
      </c>
      <c r="AJ371" s="11">
        <f>'Final Prices IND without CO2 '!AJ67+Assumptions!$C$11*input!AJ$305</f>
        <v>107.52363883330757</v>
      </c>
      <c r="AK371" s="11">
        <f>'Final Prices IND without CO2 '!AK67+Assumptions!$C$11*input!AK$305</f>
        <v>112.78875957822508</v>
      </c>
      <c r="AL371" s="11">
        <f>'Final Prices IND without CO2 '!AL67+Assumptions!$C$11*input!AL$305</f>
        <v>119.5630548709313</v>
      </c>
      <c r="AM371" s="11">
        <f>'Final Prices IND without CO2 '!AM67+Assumptions!$C$11*input!AM$305</f>
        <v>127.75092742061273</v>
      </c>
      <c r="AN371" s="11">
        <f>'Final Prices IND without CO2 '!AN67+Assumptions!$C$11*input!AN$305</f>
        <v>137.44088291017476</v>
      </c>
      <c r="AO371" s="11">
        <f>'Final Prices IND without CO2 '!AO67+Assumptions!$C$11*input!AO$305</f>
        <v>139.50240426893649</v>
      </c>
      <c r="AP371" s="11">
        <f>'Final Prices IND without CO2 '!AP67+Assumptions!$C$11*input!AP$305</f>
        <v>140.33916250007377</v>
      </c>
      <c r="AQ371" s="11">
        <f>'Final Prices IND without CO2 '!AQ67+Assumptions!$C$11*input!AQ$305</f>
        <v>142.07118769379946</v>
      </c>
      <c r="AR371" s="11">
        <f>'Final Prices IND without CO2 '!AR67+Assumptions!$C$11*input!AR$305</f>
        <v>144.64942137737216</v>
      </c>
      <c r="AS371" s="11">
        <f>'Final Prices IND without CO2 '!AS67+Assumptions!$C$11*input!AS$305</f>
        <v>146.60573324581296</v>
      </c>
      <c r="AT371" s="11">
        <f>'Final Prices IND without CO2 '!AT67+Assumptions!$C$11*input!AT$305</f>
        <v>148.30695000409145</v>
      </c>
      <c r="AU371" s="11">
        <f>'Final Prices IND without CO2 '!AU67+Assumptions!$C$11*input!AU$305</f>
        <v>151.53550061338518</v>
      </c>
      <c r="AV371" s="11">
        <f>'Final Prices IND without CO2 '!AV67+Assumptions!$C$11*input!AV$305</f>
        <v>156.68605893330749</v>
      </c>
      <c r="AW371" s="11">
        <f>'Final Prices IND without CO2 '!AW67+Assumptions!$C$11*input!AW$305</f>
        <v>159.28215954605867</v>
      </c>
      <c r="AX371" s="11">
        <f>'Final Prices IND without CO2 '!AX67+Assumptions!$C$11*input!AX$305</f>
        <v>161.08083255240786</v>
      </c>
      <c r="AY371" s="11">
        <f>'Final Prices IND without CO2 '!AY67+Assumptions!$C$11*input!AY$305</f>
        <v>165.30051559516269</v>
      </c>
      <c r="AZ371" s="11">
        <f>'Final Prices IND without CO2 '!AZ67+Assumptions!$C$11*input!AZ$305</f>
        <v>168.28833587650254</v>
      </c>
      <c r="BA371" s="11">
        <f>'Final Prices IND without CO2 '!BA67+Assumptions!$C$11*input!BA$305</f>
        <v>170.8282897618102</v>
      </c>
      <c r="BB371" s="11">
        <f>'Final Prices IND without CO2 '!BB67+Assumptions!$C$11*input!BB$305</f>
        <v>173.97982522780219</v>
      </c>
      <c r="BC371" s="11">
        <f>'Final Prices IND without CO2 '!BC67+Assumptions!$C$11*input!BC$305</f>
        <v>177.22716099485083</v>
      </c>
      <c r="BD371" s="11">
        <f>'Final Prices IND without CO2 '!BD67+Assumptions!$C$11*input!BD$305</f>
        <v>179.9221174926829</v>
      </c>
      <c r="BE371" s="11">
        <f>'Final Prices IND without CO2 '!BE67+Assumptions!$C$11*input!BE$305</f>
        <v>182.88293552189617</v>
      </c>
      <c r="BF371" s="11">
        <f>'Final Prices IND without CO2 '!BF67+Assumptions!$C$11*input!BF$305</f>
        <v>185.91741022642822</v>
      </c>
      <c r="BG371" s="11">
        <f>'Final Prices IND without CO2 '!BG67+Assumptions!$C$11*input!BG$305</f>
        <v>188.77903501115202</v>
      </c>
      <c r="BH371" s="11">
        <f>'Final Prices IND without CO2 '!BH67+Assumptions!$C$11*input!BH$305</f>
        <v>191.60930535685742</v>
      </c>
    </row>
    <row r="372" spans="1:60" x14ac:dyDescent="0.3">
      <c r="A372" s="9" t="s">
        <v>148</v>
      </c>
      <c r="B372" s="36" t="s">
        <v>156</v>
      </c>
      <c r="C372" s="9" t="s">
        <v>47</v>
      </c>
      <c r="D372" s="36" t="s">
        <v>82</v>
      </c>
      <c r="E372" s="36" t="s">
        <v>79</v>
      </c>
      <c r="F372" s="36" t="s">
        <v>90</v>
      </c>
      <c r="G372" s="36" t="s">
        <v>90</v>
      </c>
      <c r="H372" s="36" t="s">
        <v>80</v>
      </c>
      <c r="I372" s="9" t="s">
        <v>145</v>
      </c>
      <c r="J372" s="11">
        <f>'Final Prices IND without CO2 '!J68+Assumptions!$C$11*input!J$305</f>
        <v>12.706851450948877</v>
      </c>
      <c r="K372" s="11">
        <f>'Final Prices IND without CO2 '!K68+Assumptions!$C$11*input!K$305</f>
        <v>17.678937032321809</v>
      </c>
      <c r="L372" s="11">
        <f>'Final Prices IND without CO2 '!L68+Assumptions!$C$11*input!L$305</f>
        <v>17.498142516269127</v>
      </c>
      <c r="M372" s="11">
        <f>'Final Prices IND without CO2 '!M68+Assumptions!$C$11*input!M$305</f>
        <v>17.81624455751572</v>
      </c>
      <c r="N372" s="11">
        <f>'Final Prices IND without CO2 '!N68+Assumptions!$C$11*input!N$305</f>
        <v>19.296509507277239</v>
      </c>
      <c r="O372" s="11">
        <f>'Final Prices IND without CO2 '!O68+Assumptions!$C$11*input!O$305</f>
        <v>28.095870532976285</v>
      </c>
      <c r="P372" s="11">
        <f>'Final Prices IND without CO2 '!P68+Assumptions!$C$11*input!P$305</f>
        <v>38.349757538110865</v>
      </c>
      <c r="Q372" s="11">
        <f>'Final Prices IND without CO2 '!Q68+Assumptions!$C$11*input!Q$305</f>
        <v>27.301551264965099</v>
      </c>
      <c r="R372" s="11">
        <f>'Final Prices IND without CO2 '!R68+Assumptions!$C$11*input!R$305</f>
        <v>42.898659277479759</v>
      </c>
      <c r="S372" s="11">
        <f>'Final Prices IND without CO2 '!S68+Assumptions!$C$11*input!S$305</f>
        <v>37.605269689840554</v>
      </c>
      <c r="T372" s="11">
        <f>'Final Prices IND without CO2 '!T68+Assumptions!$C$11*input!T$305</f>
        <v>34.717055226123783</v>
      </c>
      <c r="U372" s="11">
        <f>'Final Prices IND without CO2 '!U68+Assumptions!$C$11*input!U$305</f>
        <v>39.49248307589631</v>
      </c>
      <c r="V372" s="11">
        <f>'Final Prices IND without CO2 '!V68+Assumptions!$C$11*input!V$305</f>
        <v>40.730352754964159</v>
      </c>
      <c r="W372" s="11">
        <f>'Final Prices IND without CO2 '!W68+Assumptions!$C$11*input!W$305</f>
        <v>43.147919682066238</v>
      </c>
      <c r="X372" s="11">
        <f>'Final Prices IND without CO2 '!X68+Assumptions!$C$11*input!X$305</f>
        <v>39.019008858194681</v>
      </c>
      <c r="Y372" s="11">
        <f>'Final Prices IND without CO2 '!Y68+Assumptions!$C$11*input!Y$305</f>
        <v>35.379468267795858</v>
      </c>
      <c r="Z372" s="11">
        <f>'Final Prices IND without CO2 '!Z68+Assumptions!$C$11*input!Z$305</f>
        <v>29.54219967793593</v>
      </c>
      <c r="AA372" s="11">
        <f>'Final Prices IND without CO2 '!AA68+Assumptions!$C$11*input!AA$305</f>
        <v>30.598087200186974</v>
      </c>
      <c r="AB372" s="11">
        <f>'Final Prices IND without CO2 '!AB68+Assumptions!$C$11*input!AB$305</f>
        <v>36.619287644709921</v>
      </c>
      <c r="AC372" s="11">
        <f>'Final Prices IND without CO2 '!AC68+Assumptions!$C$11*input!AC$305</f>
        <v>45.999244172794974</v>
      </c>
      <c r="AD372" s="11">
        <f>'Final Prices IND without CO2 '!AD68+Assumptions!$C$11*input!AD$305</f>
        <v>43.9445639531776</v>
      </c>
      <c r="AE372" s="11">
        <f>'Final Prices IND without CO2 '!AE68+Assumptions!$C$11*input!AE$305</f>
        <v>41.169185650348489</v>
      </c>
      <c r="AF372" s="11">
        <f>'Final Prices IND without CO2 '!AF68+Assumptions!$C$11*input!AF$305</f>
        <v>41.222114651910125</v>
      </c>
      <c r="AG372" s="11">
        <f>'Final Prices IND without CO2 '!AG68+Assumptions!$C$11*input!AG$305</f>
        <v>44.043002361948197</v>
      </c>
      <c r="AH372" s="11">
        <f>'Final Prices IND without CO2 '!AH68+Assumptions!$C$11*input!AH$305</f>
        <v>47.655119248848294</v>
      </c>
      <c r="AI372" s="11">
        <f>'Final Prices IND without CO2 '!AI68+Assumptions!$C$11*input!AI$305</f>
        <v>52.155255453740857</v>
      </c>
      <c r="AJ372" s="11">
        <f>'Final Prices IND without CO2 '!AJ68+Assumptions!$C$11*input!AJ$305</f>
        <v>55.881626711250988</v>
      </c>
      <c r="AK372" s="11">
        <f>'Final Prices IND without CO2 '!AK68+Assumptions!$C$11*input!AK$305</f>
        <v>59.925377076287603</v>
      </c>
      <c r="AL372" s="11">
        <f>'Final Prices IND without CO2 '!AL68+Assumptions!$C$11*input!AL$305</f>
        <v>65.112812294786551</v>
      </c>
      <c r="AM372" s="11">
        <f>'Final Prices IND without CO2 '!AM68+Assumptions!$C$11*input!AM$305</f>
        <v>71.521156141693567</v>
      </c>
      <c r="AN372" s="11">
        <f>'Final Prices IND without CO2 '!AN68+Assumptions!$C$11*input!AN$305</f>
        <v>79.347227681473569</v>
      </c>
      <c r="AO372" s="11">
        <f>'Final Prices IND without CO2 '!AO68+Assumptions!$C$11*input!AO$305</f>
        <v>80.303952487317801</v>
      </c>
      <c r="AP372" s="11">
        <f>'Final Prices IND without CO2 '!AP68+Assumptions!$C$11*input!AP$305</f>
        <v>80.688643962020407</v>
      </c>
      <c r="AQ372" s="11">
        <f>'Final Prices IND without CO2 '!AQ68+Assumptions!$C$11*input!AQ$305</f>
        <v>81.49090448223869</v>
      </c>
      <c r="AR372" s="11">
        <f>'Final Prices IND without CO2 '!AR68+Assumptions!$C$11*input!AR$305</f>
        <v>82.68696017497426</v>
      </c>
      <c r="AS372" s="11">
        <f>'Final Prices IND without CO2 '!AS68+Assumptions!$C$11*input!AS$305</f>
        <v>83.593973319409059</v>
      </c>
      <c r="AT372" s="11">
        <f>'Final Prices IND without CO2 '!AT68+Assumptions!$C$11*input!AT$305</f>
        <v>84.381264889452069</v>
      </c>
      <c r="AU372" s="11">
        <f>'Final Prices IND without CO2 '!AU68+Assumptions!$C$11*input!AU$305</f>
        <v>85.881264346070523</v>
      </c>
      <c r="AV372" s="11">
        <f>'Final Prices IND without CO2 '!AV68+Assumptions!$C$11*input!AV$305</f>
        <v>88.277550743176135</v>
      </c>
      <c r="AW372" s="11">
        <f>'Final Prices IND without CO2 '!AW68+Assumptions!$C$11*input!AW$305</f>
        <v>89.48257014130705</v>
      </c>
      <c r="AX372" s="11">
        <f>'Final Prices IND without CO2 '!AX68+Assumptions!$C$11*input!AX$305</f>
        <v>90.315896422960762</v>
      </c>
      <c r="AY372" s="11">
        <f>'Final Prices IND without CO2 '!AY68+Assumptions!$C$11*input!AY$305</f>
        <v>92.242768023790092</v>
      </c>
      <c r="AZ372" s="11">
        <f>'Final Prices IND without CO2 '!AZ68+Assumptions!$C$11*input!AZ$305</f>
        <v>93.602297199669053</v>
      </c>
      <c r="BA372" s="11">
        <f>'Final Prices IND without CO2 '!BA68+Assumptions!$C$11*input!BA$305</f>
        <v>94.740960025295081</v>
      </c>
      <c r="BB372" s="11">
        <f>'Final Prices IND without CO2 '!BB68+Assumptions!$C$11*input!BB$305</f>
        <v>96.151721960744254</v>
      </c>
      <c r="BC372" s="11">
        <f>'Final Prices IND without CO2 '!BC68+Assumptions!$C$11*input!BC$305</f>
        <v>97.595554986495856</v>
      </c>
      <c r="BD372" s="11">
        <f>'Final Prices IND without CO2 '!BD68+Assumptions!$C$11*input!BD$305</f>
        <v>98.777018001399924</v>
      </c>
      <c r="BE372" s="11">
        <f>'Final Prices IND without CO2 '!BE68+Assumptions!$C$11*input!BE$305</f>
        <v>100.06858071566633</v>
      </c>
      <c r="BF372" s="11">
        <f>'Final Prices IND without CO2 '!BF68+Assumptions!$C$11*input!BF$305</f>
        <v>101.38479765544336</v>
      </c>
      <c r="BG372" s="11">
        <f>'Final Prices IND without CO2 '!BG68+Assumptions!$C$11*input!BG$305</f>
        <v>102.6111495606508</v>
      </c>
      <c r="BH372" s="11">
        <f>'Final Prices IND without CO2 '!BH68+Assumptions!$C$11*input!BH$305</f>
        <v>103.81297210218774</v>
      </c>
    </row>
    <row r="373" spans="1:60" x14ac:dyDescent="0.3">
      <c r="A373" s="9" t="s">
        <v>148</v>
      </c>
      <c r="B373" s="36" t="s">
        <v>156</v>
      </c>
      <c r="C373" s="9" t="s">
        <v>49</v>
      </c>
      <c r="D373" s="36" t="s">
        <v>82</v>
      </c>
      <c r="E373" s="36" t="s">
        <v>79</v>
      </c>
      <c r="F373" s="36" t="s">
        <v>90</v>
      </c>
      <c r="G373" s="36" t="s">
        <v>90</v>
      </c>
      <c r="H373" s="36" t="s">
        <v>80</v>
      </c>
      <c r="I373" s="9" t="s">
        <v>145</v>
      </c>
      <c r="J373" s="11">
        <f>'Final Prices IND without CO2 '!J69+Assumptions!$C$11*input!J$305</f>
        <v>32.512378506351389</v>
      </c>
      <c r="K373" s="11">
        <f>'Final Prices IND without CO2 '!K69+Assumptions!$C$11*input!K$305</f>
        <v>40.80914828778873</v>
      </c>
      <c r="L373" s="11">
        <f>'Final Prices IND without CO2 '!L69+Assumptions!$C$11*input!L$305</f>
        <v>30.760869251416594</v>
      </c>
      <c r="M373" s="11">
        <f>'Final Prices IND without CO2 '!M69+Assumptions!$C$11*input!M$305</f>
        <v>31.806798358715273</v>
      </c>
      <c r="N373" s="11">
        <f>'Final Prices IND without CO2 '!N69+Assumptions!$C$11*input!N$305</f>
        <v>30.464550103920075</v>
      </c>
      <c r="O373" s="11">
        <f>'Final Prices IND without CO2 '!O69+Assumptions!$C$11*input!O$305</f>
        <v>39.096477021871351</v>
      </c>
      <c r="P373" s="11">
        <f>'Final Prices IND without CO2 '!P69+Assumptions!$C$11*input!P$305</f>
        <v>42.93703534371879</v>
      </c>
      <c r="Q373" s="11">
        <f>'Final Prices IND without CO2 '!Q69+Assumptions!$C$11*input!Q$305</f>
        <v>36.322821143151856</v>
      </c>
      <c r="R373" s="11">
        <f>'Final Prices IND without CO2 '!R69+Assumptions!$C$11*input!R$305</f>
        <v>45.485185296289067</v>
      </c>
      <c r="S373" s="11">
        <f>'Final Prices IND without CO2 '!S69+Assumptions!$C$11*input!S$305</f>
        <v>35.781591466585063</v>
      </c>
      <c r="T373" s="11">
        <f>'Final Prices IND without CO2 '!T69+Assumptions!$C$11*input!T$305</f>
        <v>46.132298397136964</v>
      </c>
      <c r="U373" s="11">
        <f>'Final Prices IND without CO2 '!U69+Assumptions!$C$11*input!U$305</f>
        <v>52.325864422534934</v>
      </c>
      <c r="V373" s="11">
        <f>'Final Prices IND without CO2 '!V69+Assumptions!$C$11*input!V$305</f>
        <v>49.315176791735603</v>
      </c>
      <c r="W373" s="11">
        <f>'Final Prices IND without CO2 '!W69+Assumptions!$C$11*input!W$305</f>
        <v>51.918703792491868</v>
      </c>
      <c r="X373" s="11">
        <f>'Final Prices IND without CO2 '!X69+Assumptions!$C$11*input!X$305</f>
        <v>43.280541348342261</v>
      </c>
      <c r="Y373" s="11">
        <f>'Final Prices IND without CO2 '!Y69+Assumptions!$C$11*input!Y$305</f>
        <v>41.829726310342579</v>
      </c>
      <c r="Z373" s="11">
        <f>'Final Prices IND without CO2 '!Z69+Assumptions!$C$11*input!Z$305</f>
        <v>34.42074489080975</v>
      </c>
      <c r="AA373" s="11">
        <f>'Final Prices IND without CO2 '!AA69+Assumptions!$C$11*input!AA$305</f>
        <v>38.151848429333214</v>
      </c>
      <c r="AB373" s="11">
        <f>'Final Prices IND without CO2 '!AB69+Assumptions!$C$11*input!AB$305</f>
        <v>45.634991822126061</v>
      </c>
      <c r="AC373" s="11">
        <f>'Final Prices IND without CO2 '!AC69+Assumptions!$C$11*input!AC$305</f>
        <v>57.316183491069481</v>
      </c>
      <c r="AD373" s="11">
        <f>'Final Prices IND without CO2 '!AD69+Assumptions!$C$11*input!AD$305</f>
        <v>54.595629692779958</v>
      </c>
      <c r="AE373" s="11">
        <f>'Final Prices IND without CO2 '!AE69+Assumptions!$C$11*input!AE$305</f>
        <v>50.93101087619133</v>
      </c>
      <c r="AF373" s="11">
        <f>'Final Prices IND without CO2 '!AF69+Assumptions!$C$11*input!AF$305</f>
        <v>50.772356327433556</v>
      </c>
      <c r="AG373" s="11">
        <f>'Final Prices IND without CO2 '!AG69+Assumptions!$C$11*input!AG$305</f>
        <v>54.030291314129784</v>
      </c>
      <c r="AH373" s="11">
        <f>'Final Prices IND without CO2 '!AH69+Assumptions!$C$11*input!AH$305</f>
        <v>58.203063393793592</v>
      </c>
      <c r="AI373" s="11">
        <f>'Final Prices IND without CO2 '!AI69+Assumptions!$C$11*input!AI$305</f>
        <v>63.390271695763666</v>
      </c>
      <c r="AJ373" s="11">
        <f>'Final Prices IND without CO2 '!AJ69+Assumptions!$C$11*input!AJ$305</f>
        <v>67.475117319499773</v>
      </c>
      <c r="AK373" s="11">
        <f>'Final Prices IND without CO2 '!AK69+Assumptions!$C$11*input!AK$305</f>
        <v>71.793061997393039</v>
      </c>
      <c r="AL373" s="11">
        <f>'Final Prices IND without CO2 '!AL69+Assumptions!$C$11*input!AL$305</f>
        <v>77.336742966414747</v>
      </c>
      <c r="AM373" s="11">
        <f>'Final Prices IND without CO2 '!AM69+Assumptions!$C$11*input!AM$305</f>
        <v>84.144586144485743</v>
      </c>
      <c r="AN373" s="11">
        <f>'Final Prices IND without CO2 '!AN69+Assumptions!$C$11*input!AN$305</f>
        <v>92.389094537880027</v>
      </c>
      <c r="AO373" s="11">
        <f>'Final Prices IND without CO2 '!AO69+Assumptions!$C$11*input!AO$305</f>
        <v>93.593843150968667</v>
      </c>
      <c r="AP373" s="11">
        <f>'Final Prices IND without CO2 '!AP69+Assumptions!$C$11*input!AP$305</f>
        <v>94.080022377206589</v>
      </c>
      <c r="AQ373" s="11">
        <f>'Final Prices IND without CO2 '!AQ69+Assumptions!$C$11*input!AQ$305</f>
        <v>95.091012526020918</v>
      </c>
      <c r="AR373" s="11">
        <f>'Final Prices IND without CO2 '!AR69+Assumptions!$C$11*input!AR$305</f>
        <v>96.597363400861809</v>
      </c>
      <c r="AS373" s="11">
        <f>'Final Prices IND without CO2 '!AS69+Assumptions!$C$11*input!AS$305</f>
        <v>97.739941241599652</v>
      </c>
      <c r="AT373" s="11">
        <f>'Final Prices IND without CO2 '!AT69+Assumptions!$C$11*input!AT$305</f>
        <v>98.732406519076989</v>
      </c>
      <c r="AU373" s="11">
        <f>'Final Prices IND without CO2 '!AU69+Assumptions!$C$11*input!AU$305</f>
        <v>100.62046098615966</v>
      </c>
      <c r="AV373" s="11">
        <f>'Final Prices IND without CO2 '!AV69+Assumptions!$C$11*input!AV$305</f>
        <v>103.63507390381736</v>
      </c>
      <c r="AW373" s="11">
        <f>'Final Prices IND without CO2 '!AW69+Assumptions!$C$11*input!AW$305</f>
        <v>105.15238723346459</v>
      </c>
      <c r="AX373" s="11">
        <f>'Final Prices IND without CO2 '!AX69+Assumptions!$C$11*input!AX$305</f>
        <v>106.20243121697719</v>
      </c>
      <c r="AY373" s="11">
        <f>'Final Prices IND without CO2 '!AY69+Assumptions!$C$11*input!AY$305</f>
        <v>108.64403272135169</v>
      </c>
      <c r="AZ373" s="11">
        <f>'Final Prices IND without CO2 '!AZ69+Assumptions!$C$11*input!AZ$305</f>
        <v>110.36910880105829</v>
      </c>
      <c r="BA373" s="11">
        <f>'Final Prices IND without CO2 '!BA69+Assumptions!$C$11*input!BA$305</f>
        <v>111.8223576405186</v>
      </c>
      <c r="BB373" s="11">
        <f>'Final Prices IND without CO2 '!BB69+Assumptions!$C$11*input!BB$305</f>
        <v>113.62391847686493</v>
      </c>
      <c r="BC373" s="11">
        <f>'Final Prices IND without CO2 '!BC69+Assumptions!$C$11*input!BC$305</f>
        <v>115.47263293991925</v>
      </c>
      <c r="BD373" s="11">
        <f>'Final Prices IND without CO2 '!BD69+Assumptions!$C$11*input!BD$305</f>
        <v>116.99387110607994</v>
      </c>
      <c r="BE373" s="11">
        <f>'Final Prices IND without CO2 '!BE69+Assumptions!$C$11*input!BE$305</f>
        <v>118.66017707726799</v>
      </c>
      <c r="BF373" s="11">
        <f>'Final Prices IND without CO2 '!BF69+Assumptions!$C$11*input!BF$305</f>
        <v>120.3621381900479</v>
      </c>
      <c r="BG373" s="11">
        <f>'Final Prices IND without CO2 '!BG69+Assumptions!$C$11*input!BG$305</f>
        <v>121.95560438828102</v>
      </c>
      <c r="BH373" s="11">
        <f>'Final Prices IND without CO2 '!BH69+Assumptions!$C$11*input!BH$305</f>
        <v>123.52300901207757</v>
      </c>
    </row>
    <row r="374" spans="1:60" x14ac:dyDescent="0.3">
      <c r="A374" s="9" t="s">
        <v>148</v>
      </c>
      <c r="B374" s="36" t="s">
        <v>156</v>
      </c>
      <c r="C374" s="9" t="s">
        <v>97</v>
      </c>
      <c r="D374" s="36" t="s">
        <v>82</v>
      </c>
      <c r="E374" s="36" t="s">
        <v>79</v>
      </c>
      <c r="F374" s="36" t="s">
        <v>90</v>
      </c>
      <c r="G374" s="36" t="s">
        <v>90</v>
      </c>
      <c r="H374" s="36" t="s">
        <v>80</v>
      </c>
      <c r="I374" s="9" t="s">
        <v>145</v>
      </c>
      <c r="J374" s="11">
        <f>'Final Prices IND without CO2 '!J70+Assumptions!$C$11*input!J$305</f>
        <v>17.477786717246246</v>
      </c>
      <c r="K374" s="11">
        <f>'Final Prices IND without CO2 '!K70+Assumptions!$C$11*input!K$305</f>
        <v>20.129722703582409</v>
      </c>
      <c r="L374" s="11">
        <f>'Final Prices IND without CO2 '!L70+Assumptions!$C$11*input!L$305</f>
        <v>18.935034292542753</v>
      </c>
      <c r="M374" s="11">
        <f>'Final Prices IND without CO2 '!M70+Assumptions!$C$11*input!M$305</f>
        <v>19.581429407320943</v>
      </c>
      <c r="N374" s="11">
        <f>'Final Prices IND without CO2 '!N70+Assumptions!$C$11*input!N$305</f>
        <v>19.061520412320625</v>
      </c>
      <c r="O374" s="11">
        <f>'Final Prices IND without CO2 '!O70+Assumptions!$C$11*input!O$305</f>
        <v>21.165171857577697</v>
      </c>
      <c r="P374" s="11">
        <f>'Final Prices IND without CO2 '!P70+Assumptions!$C$11*input!P$305</f>
        <v>30.59102873437336</v>
      </c>
      <c r="Q374" s="11">
        <f>'Final Prices IND without CO2 '!Q70+Assumptions!$C$11*input!Q$305</f>
        <v>26.236352001258091</v>
      </c>
      <c r="R374" s="11">
        <f>'Final Prices IND without CO2 '!R70+Assumptions!$C$11*input!R$305</f>
        <v>37.270968129469679</v>
      </c>
      <c r="S374" s="11">
        <f>'Final Prices IND without CO2 '!S70+Assumptions!$C$11*input!S$305</f>
        <v>33.456687807518435</v>
      </c>
      <c r="T374" s="11">
        <f>'Final Prices IND without CO2 '!T70+Assumptions!$C$11*input!T$305</f>
        <v>36.69450947262137</v>
      </c>
      <c r="U374" s="11">
        <f>'Final Prices IND without CO2 '!U70+Assumptions!$C$11*input!U$305</f>
        <v>47.881663807306339</v>
      </c>
      <c r="V374" s="11">
        <f>'Final Prices IND without CO2 '!V70+Assumptions!$C$11*input!V$305</f>
        <v>50.012378229838426</v>
      </c>
      <c r="W374" s="11">
        <f>'Final Prices IND without CO2 '!W70+Assumptions!$C$11*input!W$305</f>
        <v>48.693417177935757</v>
      </c>
      <c r="X374" s="11">
        <f>'Final Prices IND without CO2 '!X70+Assumptions!$C$11*input!X$305</f>
        <v>46.717475741642083</v>
      </c>
      <c r="Y374" s="11">
        <f>'Final Prices IND without CO2 '!Y70+Assumptions!$C$11*input!Y$305</f>
        <v>43.684599248401732</v>
      </c>
      <c r="Z374" s="11">
        <f>'Final Prices IND without CO2 '!Z70+Assumptions!$C$11*input!Z$305</f>
        <v>41.346952157649739</v>
      </c>
      <c r="AA374" s="11">
        <f>'Final Prices IND without CO2 '!AA70+Assumptions!$C$11*input!AA$305</f>
        <v>46.949151987174034</v>
      </c>
      <c r="AB374" s="11">
        <f>'Final Prices IND without CO2 '!AB70+Assumptions!$C$11*input!AB$305</f>
        <v>56.134911535022205</v>
      </c>
      <c r="AC374" s="11">
        <f>'Final Prices IND without CO2 '!AC70+Assumptions!$C$11*input!AC$305</f>
        <v>70.49618051617766</v>
      </c>
      <c r="AD374" s="11">
        <f>'Final Prices IND without CO2 '!AD70+Assumptions!$C$11*input!AD$305</f>
        <v>67.000133314665106</v>
      </c>
      <c r="AE374" s="11">
        <f>'Final Prices IND without CO2 '!AE70+Assumptions!$C$11*input!AE$305</f>
        <v>62.299882248371809</v>
      </c>
      <c r="AF374" s="11">
        <f>'Final Prices IND without CO2 '!AF70+Assumptions!$C$11*input!AF$305</f>
        <v>61.894812084460156</v>
      </c>
      <c r="AG374" s="11">
        <f>'Final Prices IND without CO2 '!AG70+Assumptions!$C$11*input!AG$305</f>
        <v>65.661743509520647</v>
      </c>
      <c r="AH374" s="11">
        <f>'Final Prices IND without CO2 '!AH70+Assumptions!$C$11*input!AH$305</f>
        <v>70.487468968620249</v>
      </c>
      <c r="AI374" s="11">
        <f>'Final Prices IND without CO2 '!AI70+Assumptions!$C$11*input!AI$305</f>
        <v>76.474859010620804</v>
      </c>
      <c r="AJ374" s="11">
        <f>'Final Prices IND without CO2 '!AJ70+Assumptions!$C$11*input!AJ$305</f>
        <v>80.977193051283066</v>
      </c>
      <c r="AK374" s="11">
        <f>'Final Prices IND without CO2 '!AK70+Assumptions!$C$11*input!AK$305</f>
        <v>85.614471440007193</v>
      </c>
      <c r="AL374" s="11">
        <f>'Final Prices IND without CO2 '!AL70+Assumptions!$C$11*input!AL$305</f>
        <v>91.573045323097574</v>
      </c>
      <c r="AM374" s="11">
        <f>'Final Prices IND without CO2 '!AM70+Assumptions!$C$11*input!AM$305</f>
        <v>98.846155641708208</v>
      </c>
      <c r="AN374" s="11">
        <f>'Final Prices IND without CO2 '!AN70+Assumptions!$C$11*input!AN$305</f>
        <v>107.57798629872248</v>
      </c>
      <c r="AO374" s="11">
        <f>'Final Prices IND without CO2 '!AO70+Assumptions!$C$11*input!AO$305</f>
        <v>109.07158978234655</v>
      </c>
      <c r="AP374" s="11">
        <f>'Final Prices IND without CO2 '!AP70+Assumptions!$C$11*input!AP$305</f>
        <v>109.67596424014857</v>
      </c>
      <c r="AQ374" s="11">
        <f>'Final Prices IND without CO2 '!AQ70+Assumptions!$C$11*input!AQ$305</f>
        <v>110.93004625387249</v>
      </c>
      <c r="AR374" s="11">
        <f>'Final Prices IND without CO2 '!AR70+Assumptions!$C$11*input!AR$305</f>
        <v>112.79777483535615</v>
      </c>
      <c r="AS374" s="11">
        <f>'Final Prices IND without CO2 '!AS70+Assumptions!$C$11*input!AS$305</f>
        <v>114.21469734731453</v>
      </c>
      <c r="AT374" s="11">
        <f>'Final Prices IND without CO2 '!AT70+Assumptions!$C$11*input!AT$305</f>
        <v>115.44611317295357</v>
      </c>
      <c r="AU374" s="11">
        <f>'Final Prices IND without CO2 '!AU70+Assumptions!$C$11*input!AU$305</f>
        <v>117.78610643193539</v>
      </c>
      <c r="AV374" s="11">
        <f>'Final Prices IND without CO2 '!AV70+Assumptions!$C$11*input!AV$305</f>
        <v>121.5208382326432</v>
      </c>
      <c r="AW374" s="11">
        <f>'Final Prices IND without CO2 '!AW70+Assumptions!$C$11*input!AW$305</f>
        <v>123.40185706362666</v>
      </c>
      <c r="AX374" s="11">
        <f>'Final Prices IND without CO2 '!AX70+Assumptions!$C$11*input!AX$305</f>
        <v>124.7042960265111</v>
      </c>
      <c r="AY374" s="11">
        <f>'Final Prices IND without CO2 '!AY70+Assumptions!$C$11*input!AY$305</f>
        <v>127.74536514369666</v>
      </c>
      <c r="AZ374" s="11">
        <f>'Final Prices IND without CO2 '!AZ70+Assumptions!$C$11*input!AZ$305</f>
        <v>129.89616649854136</v>
      </c>
      <c r="BA374" s="11">
        <f>'Final Prices IND without CO2 '!BA70+Assumptions!$C$11*input!BA$305</f>
        <v>131.71579025703716</v>
      </c>
      <c r="BB374" s="11">
        <f>'Final Prices IND without CO2 '!BB70+Assumptions!$C$11*input!BB$305</f>
        <v>133.97248549027225</v>
      </c>
      <c r="BC374" s="11">
        <f>'Final Prices IND without CO2 '!BC70+Assumptions!$C$11*input!BC$305</f>
        <v>136.29273523235284</v>
      </c>
      <c r="BD374" s="11">
        <f>'Final Prices IND without CO2 '!BD70+Assumptions!$C$11*input!BD$305</f>
        <v>138.20968423134809</v>
      </c>
      <c r="BE374" s="11">
        <f>'Final Prices IND without CO2 '!BE70+Assumptions!$C$11*input!BE$305</f>
        <v>140.31242578573648</v>
      </c>
      <c r="BF374" s="11">
        <f>'Final Prices IND without CO2 '!BF70+Assumptions!$C$11*input!BF$305</f>
        <v>142.46363442999558</v>
      </c>
      <c r="BG374" s="11">
        <f>'Final Prices IND without CO2 '!BG70+Assumptions!$C$11*input!BG$305</f>
        <v>144.48465132492061</v>
      </c>
      <c r="BH374" s="11">
        <f>'Final Prices IND without CO2 '!BH70+Assumptions!$C$11*input!BH$305</f>
        <v>146.47782219355662</v>
      </c>
    </row>
    <row r="375" spans="1:60" x14ac:dyDescent="0.3">
      <c r="A375" s="9" t="s">
        <v>148</v>
      </c>
      <c r="B375" s="36" t="s">
        <v>156</v>
      </c>
      <c r="C375" s="9" t="s">
        <v>5</v>
      </c>
      <c r="D375" s="36" t="s">
        <v>83</v>
      </c>
      <c r="E375" s="36" t="s">
        <v>79</v>
      </c>
      <c r="F375" s="36" t="s">
        <v>90</v>
      </c>
      <c r="G375" s="36" t="s">
        <v>90</v>
      </c>
      <c r="H375" s="36" t="s">
        <v>80</v>
      </c>
      <c r="I375" s="9" t="s">
        <v>145</v>
      </c>
      <c r="J375" s="11">
        <f>'Final Prices IND without CO2 '!J71+Assumptions!$C$10*input!J$305</f>
        <v>23.301646481560269</v>
      </c>
      <c r="K375" s="11">
        <f>'Final Prices IND without CO2 '!K71+Assumptions!$C$10*input!K$305</f>
        <v>21.684109027334337</v>
      </c>
      <c r="L375" s="11">
        <f>'Final Prices IND without CO2 '!L71+Assumptions!$C$10*input!L$305</f>
        <v>21.966761335142806</v>
      </c>
      <c r="M375" s="11">
        <f>'Final Prices IND without CO2 '!M71+Assumptions!$C$10*input!M$305</f>
        <v>22.925874054006695</v>
      </c>
      <c r="N375" s="11">
        <f>'Final Prices IND without CO2 '!N71+Assumptions!$C$10*input!N$305</f>
        <v>24.190078613107289</v>
      </c>
      <c r="O375" s="11">
        <f>'Final Prices IND without CO2 '!O71+Assumptions!$C$10*input!O$305</f>
        <v>31.481149350261056</v>
      </c>
      <c r="P375" s="11">
        <f>'Final Prices IND without CO2 '!P71+Assumptions!$C$10*input!P$305</f>
        <v>41.283404175851985</v>
      </c>
      <c r="Q375" s="11">
        <f>'Final Prices IND without CO2 '!Q71+Assumptions!$C$10*input!Q$305</f>
        <v>37.139990026989949</v>
      </c>
      <c r="R375" s="11">
        <f>'Final Prices IND without CO2 '!R71+Assumptions!$C$10*input!R$305</f>
        <v>53.750771746607839</v>
      </c>
      <c r="S375" s="11">
        <f>'Final Prices IND without CO2 '!S71+Assumptions!$C$10*input!S$305</f>
        <v>39.823706301603643</v>
      </c>
      <c r="T375" s="11">
        <f>'Final Prices IND without CO2 '!T71+Assumptions!$C$10*input!T$305</f>
        <v>49.857593461087987</v>
      </c>
      <c r="U375" s="11">
        <f>'Final Prices IND without CO2 '!U71+Assumptions!$C$10*input!U$305</f>
        <v>59.569050287589391</v>
      </c>
      <c r="V375" s="11">
        <f>'Final Prices IND without CO2 '!V71+Assumptions!$C$10*input!V$305</f>
        <v>63.256443526569896</v>
      </c>
      <c r="W375" s="11">
        <f>'Final Prices IND without CO2 '!W71+Assumptions!$C$10*input!W$305</f>
        <v>55.441694745226059</v>
      </c>
      <c r="X375" s="11">
        <f>'Final Prices IND without CO2 '!X71+Assumptions!$C$10*input!X$305</f>
        <v>51.423443093857998</v>
      </c>
      <c r="Y375" s="11">
        <f>'Final Prices IND without CO2 '!Y71+Assumptions!$C$10*input!Y$305</f>
        <v>34.328198027911135</v>
      </c>
      <c r="Z375" s="11">
        <f>'Final Prices IND without CO2 '!Z71+Assumptions!$C$10*input!Z$305</f>
        <v>29.178019066312441</v>
      </c>
      <c r="AA375" s="11">
        <f>'Final Prices IND without CO2 '!AA71+Assumptions!$C$10*input!AA$305</f>
        <v>36.245275594272172</v>
      </c>
      <c r="AB375" s="11">
        <f>'Final Prices IND without CO2 '!AB71+Assumptions!$C$10*input!AB$305</f>
        <v>46.017439339209787</v>
      </c>
      <c r="AC375" s="11">
        <f>'Final Prices IND without CO2 '!AC71+Assumptions!$C$10*input!AC$305</f>
        <v>45.414847314905195</v>
      </c>
      <c r="AD375" s="11">
        <f>'Final Prices IND without CO2 '!AD71+Assumptions!$C$10*input!AD$305</f>
        <v>41.639012444773606</v>
      </c>
      <c r="AE375" s="11">
        <f>'Final Prices IND without CO2 '!AE71+Assumptions!$C$10*input!AE$305</f>
        <v>42.37434670702271</v>
      </c>
      <c r="AF375" s="11">
        <f>'Final Prices IND without CO2 '!AF71+Assumptions!$C$10*input!AF$305</f>
        <v>46.411851372666632</v>
      </c>
      <c r="AG375" s="11">
        <f>'Final Prices IND without CO2 '!AG71+Assumptions!$C$10*input!AG$305</f>
        <v>50.67395976631903</v>
      </c>
      <c r="AH375" s="11">
        <f>'Final Prices IND without CO2 '!AH71+Assumptions!$C$10*input!AH$305</f>
        <v>55.257952482889479</v>
      </c>
      <c r="AI375" s="11">
        <f>'Final Prices IND without CO2 '!AI71+Assumptions!$C$10*input!AI$305</f>
        <v>60.048294298754463</v>
      </c>
      <c r="AJ375" s="11">
        <f>'Final Prices IND without CO2 '!AJ71+Assumptions!$C$10*input!AJ$305</f>
        <v>64.110626891239974</v>
      </c>
      <c r="AK375" s="11">
        <f>'Final Prices IND without CO2 '!AK71+Assumptions!$C$10*input!AK$305</f>
        <v>68.799065847848581</v>
      </c>
      <c r="AL375" s="11">
        <f>'Final Prices IND without CO2 '!AL71+Assumptions!$C$10*input!AL$305</f>
        <v>74.605994532195751</v>
      </c>
      <c r="AM375" s="11">
        <f>'Final Prices IND without CO2 '!AM71+Assumptions!$C$10*input!AM$305</f>
        <v>81.875397813814004</v>
      </c>
      <c r="AN375" s="11">
        <f>'Final Prices IND without CO2 '!AN71+Assumptions!$C$10*input!AN$305</f>
        <v>90.993712774342242</v>
      </c>
      <c r="AO375" s="11">
        <f>'Final Prices IND without CO2 '!AO71+Assumptions!$C$10*input!AO$305</f>
        <v>91.480060042276932</v>
      </c>
      <c r="AP375" s="11">
        <f>'Final Prices IND without CO2 '!AP71+Assumptions!$C$10*input!AP$305</f>
        <v>91.935930789799755</v>
      </c>
      <c r="AQ375" s="11">
        <f>'Final Prices IND without CO2 '!AQ71+Assumptions!$C$10*input!AQ$305</f>
        <v>92.353778102538655</v>
      </c>
      <c r="AR375" s="11">
        <f>'Final Prices IND without CO2 '!AR71+Assumptions!$C$10*input!AR$305</f>
        <v>92.732173911064649</v>
      </c>
      <c r="AS375" s="11">
        <f>'Final Prices IND without CO2 '!AS71+Assumptions!$C$10*input!AS$305</f>
        <v>93.081881083414771</v>
      </c>
      <c r="AT375" s="11">
        <f>'Final Prices IND without CO2 '!AT71+Assumptions!$C$10*input!AT$305</f>
        <v>93.403121076136017</v>
      </c>
      <c r="AU375" s="11">
        <f>'Final Prices IND without CO2 '!AU71+Assumptions!$C$10*input!AU$305</f>
        <v>93.691305932486159</v>
      </c>
      <c r="AV375" s="11">
        <f>'Final Prices IND without CO2 '!AV71+Assumptions!$C$10*input!AV$305</f>
        <v>93.949574409762789</v>
      </c>
      <c r="AW375" s="11">
        <f>'Final Prices IND without CO2 '!AW71+Assumptions!$C$10*input!AW$305</f>
        <v>94.175772499841798</v>
      </c>
      <c r="AX375" s="11">
        <f>'Final Prices IND without CO2 '!AX71+Assumptions!$C$10*input!AX$305</f>
        <v>94.374733421267692</v>
      </c>
      <c r="AY375" s="11">
        <f>'Final Prices IND without CO2 '!AY71+Assumptions!$C$10*input!AY$305</f>
        <v>94.5555720553252</v>
      </c>
      <c r="AZ375" s="11">
        <f>'Final Prices IND without CO2 '!AZ71+Assumptions!$C$10*input!AZ$305</f>
        <v>94.703852960269955</v>
      </c>
      <c r="BA375" s="11">
        <f>'Final Prices IND without CO2 '!BA71+Assumptions!$C$10*input!BA$305</f>
        <v>94.8266995103684</v>
      </c>
      <c r="BB375" s="11">
        <f>'Final Prices IND without CO2 '!BB71+Assumptions!$C$10*input!BB$305</f>
        <v>94.924955556188422</v>
      </c>
      <c r="BC375" s="11">
        <f>'Final Prices IND without CO2 '!BC71+Assumptions!$C$10*input!BC$305</f>
        <v>94.996977025616843</v>
      </c>
      <c r="BD375" s="11">
        <f>'Final Prices IND without CO2 '!BD71+Assumptions!$C$10*input!BD$305</f>
        <v>95.041106671110725</v>
      </c>
      <c r="BE375" s="11">
        <f>'Final Prices IND without CO2 '!BE71+Assumptions!$C$10*input!BE$305</f>
        <v>95.060477192946024</v>
      </c>
      <c r="BF375" s="11">
        <f>'Final Prices IND without CO2 '!BF71+Assumptions!$C$10*input!BF$305</f>
        <v>95.053492334942362</v>
      </c>
      <c r="BG375" s="11">
        <f>'Final Prices IND without CO2 '!BG71+Assumptions!$C$10*input!BG$305</f>
        <v>95.019900636099919</v>
      </c>
      <c r="BH375" s="11">
        <f>'Final Prices IND without CO2 '!BH71+Assumptions!$C$10*input!BH$305</f>
        <v>94.960186729787907</v>
      </c>
    </row>
    <row r="376" spans="1:60" x14ac:dyDescent="0.3">
      <c r="A376" s="9" t="s">
        <v>148</v>
      </c>
      <c r="B376" s="36" t="s">
        <v>156</v>
      </c>
      <c r="C376" s="9" t="s">
        <v>9</v>
      </c>
      <c r="D376" s="36" t="s">
        <v>83</v>
      </c>
      <c r="E376" s="36" t="s">
        <v>79</v>
      </c>
      <c r="F376" s="36" t="s">
        <v>90</v>
      </c>
      <c r="G376" s="36" t="s">
        <v>90</v>
      </c>
      <c r="H376" s="36" t="s">
        <v>80</v>
      </c>
      <c r="I376" s="9" t="s">
        <v>145</v>
      </c>
      <c r="J376" s="11">
        <f>'Final Prices IND without CO2 '!J72+Assumptions!$C$10*input!J$305</f>
        <v>21.654402693534497</v>
      </c>
      <c r="K376" s="11">
        <f>'Final Prices IND without CO2 '!K72+Assumptions!$C$10*input!K$305</f>
        <v>18.628550378308358</v>
      </c>
      <c r="L376" s="11">
        <f>'Final Prices IND without CO2 '!L72+Assumptions!$C$10*input!L$305</f>
        <v>18.938588896587177</v>
      </c>
      <c r="M376" s="11">
        <f>'Final Prices IND without CO2 '!M72+Assumptions!$C$10*input!M$305</f>
        <v>22.156810078966323</v>
      </c>
      <c r="N376" s="11">
        <f>'Final Prices IND without CO2 '!N72+Assumptions!$C$10*input!N$305</f>
        <v>19.453559968727745</v>
      </c>
      <c r="O376" s="11">
        <f>'Final Prices IND without CO2 '!O72+Assumptions!$C$10*input!O$305</f>
        <v>27.10013488623596</v>
      </c>
      <c r="P376" s="11">
        <f>'Final Prices IND without CO2 '!P72+Assumptions!$C$10*input!P$305</f>
        <v>34.970269799669296</v>
      </c>
      <c r="Q376" s="11">
        <f>'Final Prices IND without CO2 '!Q72+Assumptions!$C$10*input!Q$305</f>
        <v>31.336582368704939</v>
      </c>
      <c r="R376" s="11">
        <f>'Final Prices IND without CO2 '!R72+Assumptions!$C$10*input!R$305</f>
        <v>49.123885495933457</v>
      </c>
      <c r="S376" s="11">
        <f>'Final Prices IND without CO2 '!S72+Assumptions!$C$10*input!S$305</f>
        <v>34.262992298765624</v>
      </c>
      <c r="T376" s="11">
        <f>'Final Prices IND without CO2 '!T72+Assumptions!$C$10*input!T$305</f>
        <v>44.124892655666962</v>
      </c>
      <c r="U376" s="11">
        <f>'Final Prices IND without CO2 '!U72+Assumptions!$C$10*input!U$305</f>
        <v>53.177215577033934</v>
      </c>
      <c r="V376" s="11">
        <f>'Final Prices IND without CO2 '!V72+Assumptions!$C$10*input!V$305</f>
        <v>56.420388372649739</v>
      </c>
      <c r="W376" s="11">
        <f>'Final Prices IND without CO2 '!W72+Assumptions!$C$10*input!W$305</f>
        <v>49.353831211563239</v>
      </c>
      <c r="X376" s="11">
        <f>'Final Prices IND without CO2 '!X72+Assumptions!$C$10*input!X$305</f>
        <v>45.866555105718035</v>
      </c>
      <c r="Y376" s="11">
        <f>'Final Prices IND without CO2 '!Y72+Assumptions!$C$10*input!Y$305</f>
        <v>28.600014896595837</v>
      </c>
      <c r="Z376" s="11">
        <f>'Final Prices IND without CO2 '!Z72+Assumptions!$C$10*input!Z$305</f>
        <v>23.645330402258185</v>
      </c>
      <c r="AA376" s="11">
        <f>'Final Prices IND without CO2 '!AA72+Assumptions!$C$10*input!AA$305</f>
        <v>30.64129348013477</v>
      </c>
      <c r="AB376" s="11">
        <f>'Final Prices IND without CO2 '!AB72+Assumptions!$C$10*input!AB$305</f>
        <v>38.904514748423068</v>
      </c>
      <c r="AC376" s="11">
        <f>'Final Prices IND without CO2 '!AC72+Assumptions!$C$10*input!AC$305</f>
        <v>38.494068823401392</v>
      </c>
      <c r="AD376" s="11">
        <f>'Final Prices IND without CO2 '!AD72+Assumptions!$C$10*input!AD$305</f>
        <v>35.450587481057113</v>
      </c>
      <c r="AE376" s="11">
        <f>'Final Prices IND without CO2 '!AE72+Assumptions!$C$10*input!AE$305</f>
        <v>36.220950100326277</v>
      </c>
      <c r="AF376" s="11">
        <f>'Final Prices IND without CO2 '!AF72+Assumptions!$C$10*input!AF$305</f>
        <v>39.801259460916022</v>
      </c>
      <c r="AG376" s="11">
        <f>'Final Prices IND without CO2 '!AG72+Assumptions!$C$10*input!AG$305</f>
        <v>43.624300017292256</v>
      </c>
      <c r="AH376" s="11">
        <f>'Final Prices IND without CO2 '!AH72+Assumptions!$C$10*input!AH$305</f>
        <v>47.786690199946591</v>
      </c>
      <c r="AI376" s="11">
        <f>'Final Prices IND without CO2 '!AI72+Assumptions!$C$10*input!AI$305</f>
        <v>52.21088695224968</v>
      </c>
      <c r="AJ376" s="11">
        <f>'Final Prices IND without CO2 '!AJ72+Assumptions!$C$10*input!AJ$305</f>
        <v>56.138502189082431</v>
      </c>
      <c r="AK376" s="11">
        <f>'Final Prices IND without CO2 '!AK72+Assumptions!$C$10*input!AK$305</f>
        <v>60.735733281836858</v>
      </c>
      <c r="AL376" s="11">
        <f>'Final Prices IND without CO2 '!AL72+Assumptions!$C$10*input!AL$305</f>
        <v>66.455340545056941</v>
      </c>
      <c r="AM376" s="11">
        <f>'Final Prices IND without CO2 '!AM72+Assumptions!$C$10*input!AM$305</f>
        <v>73.636840144837151</v>
      </c>
      <c r="AN376" s="11">
        <f>'Final Prices IND without CO2 '!AN72+Assumptions!$C$10*input!AN$305</f>
        <v>82.669517609579486</v>
      </c>
      <c r="AO376" s="11">
        <f>'Final Prices IND without CO2 '!AO72+Assumptions!$C$10*input!AO$305</f>
        <v>83.075094124868912</v>
      </c>
      <c r="AP376" s="11">
        <f>'Final Prices IND without CO2 '!AP72+Assumptions!$C$10*input!AP$305</f>
        <v>83.454781913445458</v>
      </c>
      <c r="AQ376" s="11">
        <f>'Final Prices IND without CO2 '!AQ72+Assumptions!$C$10*input!AQ$305</f>
        <v>83.802620477826594</v>
      </c>
      <c r="AR376" s="11">
        <f>'Final Prices IND without CO2 '!AR72+Assumptions!$C$10*input!AR$305</f>
        <v>84.117036901185941</v>
      </c>
      <c r="AS376" s="11">
        <f>'Final Prices IND without CO2 '!AS72+Assumptions!$C$10*input!AS$305</f>
        <v>84.407836340687112</v>
      </c>
      <c r="AT376" s="11">
        <f>'Final Prices IND without CO2 '!AT72+Assumptions!$C$10*input!AT$305</f>
        <v>84.674464128341981</v>
      </c>
      <c r="AU376" s="11">
        <f>'Final Prices IND without CO2 '!AU72+Assumptions!$C$10*input!AU$305</f>
        <v>84.913556028003256</v>
      </c>
      <c r="AV376" s="11">
        <f>'Final Prices IND without CO2 '!AV72+Assumptions!$C$10*input!AV$305</f>
        <v>85.127536793004225</v>
      </c>
      <c r="AW376" s="11">
        <f>'Final Prices IND without CO2 '!AW72+Assumptions!$C$10*input!AW$305</f>
        <v>85.314675188645793</v>
      </c>
      <c r="AX376" s="11">
        <f>'Final Prices IND without CO2 '!AX72+Assumptions!$C$10*input!AX$305</f>
        <v>85.479077028164966</v>
      </c>
      <c r="AY376" s="11">
        <f>'Final Prices IND without CO2 '!AY72+Assumptions!$C$10*input!AY$305</f>
        <v>85.613328531459302</v>
      </c>
      <c r="AZ376" s="11">
        <f>'Final Prices IND without CO2 '!AZ72+Assumptions!$C$10*input!AZ$305</f>
        <v>85.723314205855672</v>
      </c>
      <c r="BA376" s="11">
        <f>'Final Prices IND without CO2 '!BA72+Assumptions!$C$10*input!BA$305</f>
        <v>85.806940244106585</v>
      </c>
      <c r="BB376" s="11">
        <f>'Final Prices IND without CO2 '!BB72+Assumptions!$C$10*input!BB$305</f>
        <v>85.864434624987268</v>
      </c>
      <c r="BC376" s="11">
        <f>'Final Prices IND without CO2 '!BC72+Assumptions!$C$10*input!BC$305</f>
        <v>85.895059806269785</v>
      </c>
      <c r="BD376" s="11">
        <f>'Final Prices IND without CO2 '!BD72+Assumptions!$C$10*input!BD$305</f>
        <v>85.900311861767904</v>
      </c>
      <c r="BE376" s="11">
        <f>'Final Prices IND without CO2 '!BE72+Assumptions!$C$10*input!BE$305</f>
        <v>85.878969977949765</v>
      </c>
      <c r="BF376" s="11">
        <f>'Final Prices IND without CO2 '!BF72+Assumptions!$C$10*input!BF$305</f>
        <v>85.831461514029357</v>
      </c>
      <c r="BG376" s="11">
        <f>'Final Prices IND without CO2 '!BG72+Assumptions!$C$10*input!BG$305</f>
        <v>85.757763504417994</v>
      </c>
      <c r="BH376" s="11">
        <f>'Final Prices IND without CO2 '!BH72+Assumptions!$C$10*input!BH$305</f>
        <v>85.658006539659667</v>
      </c>
    </row>
    <row r="377" spans="1:60" x14ac:dyDescent="0.3">
      <c r="A377" s="9" t="s">
        <v>148</v>
      </c>
      <c r="B377" s="36" t="s">
        <v>156</v>
      </c>
      <c r="C377" s="9" t="s">
        <v>11</v>
      </c>
      <c r="D377" s="36" t="s">
        <v>83</v>
      </c>
      <c r="E377" s="36" t="s">
        <v>79</v>
      </c>
      <c r="F377" s="36" t="s">
        <v>90</v>
      </c>
      <c r="G377" s="36" t="s">
        <v>90</v>
      </c>
      <c r="H377" s="36" t="s">
        <v>80</v>
      </c>
      <c r="I377" s="9" t="s">
        <v>145</v>
      </c>
      <c r="J377" s="11">
        <f>'Final Prices IND without CO2 '!J73+Assumptions!$C$10*input!J$305</f>
        <v>20.290249375717675</v>
      </c>
      <c r="K377" s="11">
        <f>'Final Prices IND without CO2 '!K73+Assumptions!$C$10*input!K$305</f>
        <v>17.455015408799611</v>
      </c>
      <c r="L377" s="11">
        <f>'Final Prices IND without CO2 '!L73+Assumptions!$C$10*input!L$305</f>
        <v>17.745522560670096</v>
      </c>
      <c r="M377" s="11">
        <f>'Final Prices IND without CO2 '!M73+Assumptions!$C$10*input!M$305</f>
        <v>20.761006813957145</v>
      </c>
      <c r="N377" s="11">
        <f>'Final Prices IND without CO2 '!N73+Assumptions!$C$10*input!N$305</f>
        <v>18.228052216319877</v>
      </c>
      <c r="O377" s="11">
        <f>'Final Prices IND without CO2 '!O73+Assumptions!$C$10*input!O$305</f>
        <v>25.392919063128538</v>
      </c>
      <c r="P377" s="11">
        <f>'Final Prices IND without CO2 '!P73+Assumptions!$C$10*input!P$305</f>
        <v>33.07600964989409</v>
      </c>
      <c r="Q377" s="11">
        <f>'Final Prices IND without CO2 '!Q73+Assumptions!$C$10*input!Q$305</f>
        <v>29.374083225194887</v>
      </c>
      <c r="R377" s="11">
        <f>'Final Prices IND without CO2 '!R73+Assumptions!$C$10*input!R$305</f>
        <v>46.424146213827434</v>
      </c>
      <c r="S377" s="11">
        <f>'Final Prices IND without CO2 '!S73+Assumptions!$C$10*input!S$305</f>
        <v>35.540347141794115</v>
      </c>
      <c r="T377" s="11">
        <f>'Final Prices IND without CO2 '!T73+Assumptions!$C$10*input!T$305</f>
        <v>45.673763214522381</v>
      </c>
      <c r="U377" s="11">
        <f>'Final Prices IND without CO2 '!U73+Assumptions!$C$10*input!U$305</f>
        <v>53.75981167784235</v>
      </c>
      <c r="V377" s="11">
        <f>'Final Prices IND without CO2 '!V73+Assumptions!$C$10*input!V$305</f>
        <v>57.657324135097312</v>
      </c>
      <c r="W377" s="11">
        <f>'Final Prices IND without CO2 '!W73+Assumptions!$C$10*input!W$305</f>
        <v>58.838648390347764</v>
      </c>
      <c r="X377" s="11">
        <f>'Final Prices IND without CO2 '!X73+Assumptions!$C$10*input!X$305</f>
        <v>80.892704765764805</v>
      </c>
      <c r="Y377" s="11">
        <f>'Final Prices IND without CO2 '!Y73+Assumptions!$C$10*input!Y$305</f>
        <v>58.62733563586427</v>
      </c>
      <c r="Z377" s="11">
        <f>'Final Prices IND without CO2 '!Z73+Assumptions!$C$10*input!Z$305</f>
        <v>75.527327027747603</v>
      </c>
      <c r="AA377" s="11">
        <f>'Final Prices IND without CO2 '!AA73+Assumptions!$C$10*input!AA$305</f>
        <v>93.139448897096102</v>
      </c>
      <c r="AB377" s="11">
        <f>'Final Prices IND without CO2 '!AB73+Assumptions!$C$10*input!AB$305</f>
        <v>118.23108244439105</v>
      </c>
      <c r="AC377" s="11">
        <f>'Final Prices IND without CO2 '!AC73+Assumptions!$C$10*input!AC$305</f>
        <v>115.6777358942136</v>
      </c>
      <c r="AD377" s="11">
        <f>'Final Prices IND without CO2 '!AD73+Assumptions!$C$10*input!AD$305</f>
        <v>104.46671517226584</v>
      </c>
      <c r="AE377" s="11">
        <f>'Final Prices IND without CO2 '!AE73+Assumptions!$C$10*input!AE$305</f>
        <v>104.84642563447008</v>
      </c>
      <c r="AF377" s="11">
        <f>'Final Prices IND without CO2 '!AF73+Assumptions!$C$10*input!AF$305</f>
        <v>113.52558482170302</v>
      </c>
      <c r="AG377" s="11">
        <f>'Final Prices IND without CO2 '!AG73+Assumptions!$C$10*input!AG$305</f>
        <v>122.24530944554776</v>
      </c>
      <c r="AH377" s="11">
        <f>'Final Prices IND without CO2 '!AH73+Assumptions!$C$10*input!AH$305</f>
        <v>131.10960269502328</v>
      </c>
      <c r="AI377" s="11">
        <f>'Final Prices IND without CO2 '!AI73+Assumptions!$C$10*input!AI$305</f>
        <v>139.61721560062131</v>
      </c>
      <c r="AJ377" s="11">
        <f>'Final Prices IND without CO2 '!AJ73+Assumptions!$C$10*input!AJ$305</f>
        <v>145.04726001361212</v>
      </c>
      <c r="AK377" s="11">
        <f>'Final Prices IND without CO2 '!AK73+Assumptions!$C$10*input!AK$305</f>
        <v>150.66168265593049</v>
      </c>
      <c r="AL377" s="11">
        <f>'Final Prices IND without CO2 '!AL73+Assumptions!$C$10*input!AL$305</f>
        <v>157.3551380931234</v>
      </c>
      <c r="AM377" s="11">
        <f>'Final Prices IND without CO2 '!AM73+Assumptions!$C$10*input!AM$305</f>
        <v>165.51697950294948</v>
      </c>
      <c r="AN377" s="11">
        <f>'Final Prices IND without CO2 '!AN73+Assumptions!$C$10*input!AN$305</f>
        <v>175.50472524095488</v>
      </c>
      <c r="AO377" s="11">
        <f>'Final Prices IND without CO2 '!AO73+Assumptions!$C$10*input!AO$305</f>
        <v>176.81109389818096</v>
      </c>
      <c r="AP377" s="11">
        <f>'Final Prices IND without CO2 '!AP73+Assumptions!$C$10*input!AP$305</f>
        <v>178.0404086683169</v>
      </c>
      <c r="AQ377" s="11">
        <f>'Final Prices IND without CO2 '!AQ73+Assumptions!$C$10*input!AQ$305</f>
        <v>179.16901661173878</v>
      </c>
      <c r="AR377" s="11">
        <f>'Final Prices IND without CO2 '!AR73+Assumptions!$C$10*input!AR$305</f>
        <v>180.19696021562584</v>
      </c>
      <c r="AS377" s="11">
        <f>'Final Prices IND without CO2 '!AS73+Assumptions!$C$10*input!AS$305</f>
        <v>181.14472546405887</v>
      </c>
      <c r="AT377" s="11">
        <f>'Final Prices IND without CO2 '!AT73+Assumptions!$C$10*input!AT$305</f>
        <v>182.02041338259644</v>
      </c>
      <c r="AU377" s="11">
        <f>'Final Prices IND without CO2 '!AU73+Assumptions!$C$10*input!AU$305</f>
        <v>182.80701224686413</v>
      </c>
      <c r="AV377" s="11">
        <f>'Final Prices IND without CO2 '!AV73+Assumptions!$C$10*input!AV$305</f>
        <v>183.5149097069027</v>
      </c>
      <c r="AW377" s="11">
        <f>'Final Prices IND without CO2 '!AW73+Assumptions!$C$10*input!AW$305</f>
        <v>184.13765956663747</v>
      </c>
      <c r="AX377" s="11">
        <f>'Final Prices IND without CO2 '!AX73+Assumptions!$C$10*input!AX$305</f>
        <v>184.68747999388276</v>
      </c>
      <c r="AY377" s="11">
        <f>'Final Prices IND without CO2 '!AY73+Assumptions!$C$10*input!AY$305</f>
        <v>185.34129235222113</v>
      </c>
      <c r="AZ377" s="11">
        <f>'Final Prices IND without CO2 '!AZ73+Assumptions!$C$10*input!AZ$305</f>
        <v>185.87836384198806</v>
      </c>
      <c r="BA377" s="11">
        <f>'Final Prices IND without CO2 '!BA73+Assumptions!$C$10*input!BA$305</f>
        <v>186.39939485317834</v>
      </c>
      <c r="BB377" s="11">
        <f>'Final Prices IND without CO2 '!BB73+Assumptions!$C$10*input!BB$305</f>
        <v>186.91148184669493</v>
      </c>
      <c r="BC377" s="11">
        <f>'Final Prices IND without CO2 '!BC73+Assumptions!$C$10*input!BC$305</f>
        <v>187.40377724703507</v>
      </c>
      <c r="BD377" s="11">
        <f>'Final Prices IND without CO2 '!BD73+Assumptions!$C$10*input!BD$305</f>
        <v>187.84260985513063</v>
      </c>
      <c r="BE377" s="11">
        <f>'Final Prices IND without CO2 '!BE73+Assumptions!$C$10*input!BE$305</f>
        <v>188.27531122200404</v>
      </c>
      <c r="BF377" s="11">
        <f>'Final Prices IND without CO2 '!BF73+Assumptions!$C$10*input!BF$305</f>
        <v>188.6797404283077</v>
      </c>
      <c r="BG377" s="11">
        <f>'Final Prices IND without CO2 '!BG73+Assumptions!$C$10*input!BG$305</f>
        <v>189.05332622378069</v>
      </c>
      <c r="BH377" s="11">
        <f>'Final Prices IND without CO2 '!BH73+Assumptions!$C$10*input!BH$305</f>
        <v>189.40014764545737</v>
      </c>
    </row>
    <row r="378" spans="1:60" x14ac:dyDescent="0.3">
      <c r="A378" s="9" t="s">
        <v>148</v>
      </c>
      <c r="B378" s="36" t="s">
        <v>156</v>
      </c>
      <c r="C378" s="9" t="s">
        <v>13</v>
      </c>
      <c r="D378" s="36" t="s">
        <v>83</v>
      </c>
      <c r="E378" s="36" t="s">
        <v>79</v>
      </c>
      <c r="F378" s="36" t="s">
        <v>90</v>
      </c>
      <c r="G378" s="36" t="s">
        <v>90</v>
      </c>
      <c r="H378" s="36" t="s">
        <v>80</v>
      </c>
      <c r="I378" s="9" t="s">
        <v>145</v>
      </c>
      <c r="J378" s="11">
        <f>'Final Prices IND without CO2 '!J74+Assumptions!$C$10*input!J$305</f>
        <v>19.825462605671373</v>
      </c>
      <c r="K378" s="11">
        <f>'Final Prices IND without CO2 '!K74+Assumptions!$C$10*input!K$305</f>
        <v>21.53260059632748</v>
      </c>
      <c r="L378" s="11">
        <f>'Final Prices IND without CO2 '!L74+Assumptions!$C$10*input!L$305</f>
        <v>21.172246044937047</v>
      </c>
      <c r="M378" s="11">
        <f>'Final Prices IND without CO2 '!M74+Assumptions!$C$10*input!M$305</f>
        <v>20.454837645911724</v>
      </c>
      <c r="N378" s="11">
        <f>'Final Prices IND without CO2 '!N74+Assumptions!$C$10*input!N$305</f>
        <v>20.710611543827611</v>
      </c>
      <c r="O378" s="11">
        <f>'Final Prices IND without CO2 '!O74+Assumptions!$C$10*input!O$305</f>
        <v>24.314883737869081</v>
      </c>
      <c r="P378" s="11">
        <f>'Final Prices IND without CO2 '!P74+Assumptions!$C$10*input!P$305</f>
        <v>35.02535740717552</v>
      </c>
      <c r="Q378" s="11">
        <f>'Final Prices IND without CO2 '!Q74+Assumptions!$C$10*input!Q$305</f>
        <v>26.968779474884371</v>
      </c>
      <c r="R378" s="11">
        <f>'Final Prices IND without CO2 '!R74+Assumptions!$C$10*input!R$305</f>
        <v>38.486916751819614</v>
      </c>
      <c r="S378" s="11">
        <f>'Final Prices IND without CO2 '!S74+Assumptions!$C$10*input!S$305</f>
        <v>28.303497249091397</v>
      </c>
      <c r="T378" s="11">
        <f>'Final Prices IND without CO2 '!T74+Assumptions!$C$10*input!T$305</f>
        <v>32.871086292474395</v>
      </c>
      <c r="U378" s="11">
        <f>'Final Prices IND without CO2 '!U74+Assumptions!$C$10*input!U$305</f>
        <v>36.519036502681438</v>
      </c>
      <c r="V378" s="11">
        <f>'Final Prices IND without CO2 '!V74+Assumptions!$C$10*input!V$305</f>
        <v>38.108941944797181</v>
      </c>
      <c r="W378" s="11">
        <f>'Final Prices IND without CO2 '!W74+Assumptions!$C$10*input!W$305</f>
        <v>36.319273284301921</v>
      </c>
      <c r="X378" s="11">
        <f>'Final Prices IND without CO2 '!X74+Assumptions!$C$10*input!X$305</f>
        <v>35.323109219738562</v>
      </c>
      <c r="Y378" s="11">
        <f>'Final Prices IND without CO2 '!Y74+Assumptions!$C$10*input!Y$305</f>
        <v>26.533643017893361</v>
      </c>
      <c r="Z378" s="11">
        <f>'Final Prices IND without CO2 '!Z74+Assumptions!$C$10*input!Z$305</f>
        <v>21.301436752619242</v>
      </c>
      <c r="AA378" s="11">
        <f>'Final Prices IND without CO2 '!AA74+Assumptions!$C$10*input!AA$305</f>
        <v>23.076421924554094</v>
      </c>
      <c r="AB378" s="11">
        <f>'Final Prices IND without CO2 '!AB74+Assumptions!$C$10*input!AB$305</f>
        <v>29.3027066380638</v>
      </c>
      <c r="AC378" s="11">
        <f>'Final Prices IND without CO2 '!AC74+Assumptions!$C$10*input!AC$305</f>
        <v>29.151640655978451</v>
      </c>
      <c r="AD378" s="11">
        <f>'Final Prices IND without CO2 '!AD74+Assumptions!$C$10*input!AD$305</f>
        <v>27.096770672155639</v>
      </c>
      <c r="AE378" s="11">
        <f>'Final Prices IND without CO2 '!AE74+Assumptions!$C$10*input!AE$305</f>
        <v>27.914418421224084</v>
      </c>
      <c r="AF378" s="11">
        <f>'Final Prices IND without CO2 '!AF74+Assumptions!$C$10*input!AF$305</f>
        <v>30.877555262682449</v>
      </c>
      <c r="AG378" s="11">
        <f>'Final Prices IND without CO2 '!AG74+Assumptions!$C$10*input!AG$305</f>
        <v>34.107893750149231</v>
      </c>
      <c r="AH378" s="11">
        <f>'Final Prices IND without CO2 '!AH74+Assumptions!$C$10*input!AH$305</f>
        <v>37.701158451739531</v>
      </c>
      <c r="AI378" s="11">
        <f>'Final Prices IND without CO2 '!AI74+Assumptions!$C$10*input!AI$305</f>
        <v>41.63109231737706</v>
      </c>
      <c r="AJ378" s="11">
        <f>'Final Prices IND without CO2 '!AJ74+Assumptions!$C$10*input!AJ$305</f>
        <v>45.376851247200989</v>
      </c>
      <c r="AK378" s="11">
        <f>'Final Prices IND without CO2 '!AK74+Assumptions!$C$10*input!AK$305</f>
        <v>49.850959931485335</v>
      </c>
      <c r="AL378" s="11">
        <f>'Final Prices IND without CO2 '!AL74+Assumptions!$C$10*input!AL$305</f>
        <v>55.45269113417865</v>
      </c>
      <c r="AM378" s="11">
        <f>'Final Prices IND without CO2 '!AM74+Assumptions!$C$10*input!AM$305</f>
        <v>62.515528673869476</v>
      </c>
      <c r="AN378" s="11">
        <f>'Final Prices IND without CO2 '!AN74+Assumptions!$C$10*input!AN$305</f>
        <v>71.432603225760332</v>
      </c>
      <c r="AO378" s="11">
        <f>'Final Prices IND without CO2 '!AO74+Assumptions!$C$10*input!AO$305</f>
        <v>71.72914649348327</v>
      </c>
      <c r="AP378" s="11">
        <f>'Final Prices IND without CO2 '!AP74+Assumptions!$C$10*input!AP$305</f>
        <v>72.005994143134558</v>
      </c>
      <c r="AQ378" s="11">
        <f>'Final Prices IND without CO2 '!AQ74+Assumptions!$C$10*input!AQ$305</f>
        <v>72.259327197271929</v>
      </c>
      <c r="AR378" s="11">
        <f>'Final Prices IND without CO2 '!AR74+Assumptions!$C$10*input!AR$305</f>
        <v>72.487377208117238</v>
      </c>
      <c r="AS378" s="11">
        <f>'Final Prices IND without CO2 '!AS74+Assumptions!$C$10*input!AS$305</f>
        <v>72.69865650933879</v>
      </c>
      <c r="AT378" s="11">
        <f>'Final Prices IND without CO2 '!AT74+Assumptions!$C$10*input!AT$305</f>
        <v>72.891562734668938</v>
      </c>
      <c r="AU378" s="11">
        <f>'Final Prices IND without CO2 '!AU74+Assumptions!$C$10*input!AU$305</f>
        <v>73.064383560641687</v>
      </c>
      <c r="AV378" s="11">
        <f>'Final Prices IND without CO2 '!AV74+Assumptions!$C$10*input!AV$305</f>
        <v>73.218579899491402</v>
      </c>
      <c r="AW378" s="11">
        <f>'Final Prices IND without CO2 '!AW74+Assumptions!$C$10*input!AW$305</f>
        <v>73.352991222597495</v>
      </c>
      <c r="AX378" s="11">
        <f>'Final Prices IND without CO2 '!AX74+Assumptions!$C$10*input!AX$305</f>
        <v>73.470741411490664</v>
      </c>
      <c r="AY378" s="11">
        <f>'Final Prices IND without CO2 '!AY74+Assumptions!$C$10*input!AY$305</f>
        <v>73.54210448059851</v>
      </c>
      <c r="AZ378" s="11">
        <f>'Final Prices IND without CO2 '!AZ74+Assumptions!$C$10*input!AZ$305</f>
        <v>73.600395039916123</v>
      </c>
      <c r="BA378" s="11">
        <f>'Final Prices IND without CO2 '!BA74+Assumptions!$C$10*input!BA$305</f>
        <v>73.631076916599653</v>
      </c>
      <c r="BB378" s="11">
        <f>'Final Prices IND without CO2 '!BB74+Assumptions!$C$10*input!BB$305</f>
        <v>73.633546717926549</v>
      </c>
      <c r="BC378" s="11">
        <f>'Final Prices IND without CO2 '!BC74+Assumptions!$C$10*input!BC$305</f>
        <v>73.608290635435594</v>
      </c>
      <c r="BD378" s="11">
        <f>'Final Prices IND without CO2 '!BD74+Assumptions!$C$10*input!BD$305</f>
        <v>73.561061443007105</v>
      </c>
      <c r="BE378" s="11">
        <f>'Final Prices IND without CO2 '!BE74+Assumptions!$C$10*input!BE$305</f>
        <v>73.484761475238514</v>
      </c>
      <c r="BF378" s="11">
        <f>'Final Prices IND without CO2 '!BF74+Assumptions!$C$10*input!BF$305</f>
        <v>73.38254979002194</v>
      </c>
      <c r="BG378" s="11">
        <f>'Final Prices IND without CO2 '!BG74+Assumptions!$C$10*input!BG$305</f>
        <v>73.254711870011988</v>
      </c>
      <c r="BH378" s="11">
        <f>'Final Prices IND without CO2 '!BH74+Assumptions!$C$10*input!BH$305</f>
        <v>73.100900379798716</v>
      </c>
    </row>
    <row r="379" spans="1:60" x14ac:dyDescent="0.3">
      <c r="A379" s="9" t="s">
        <v>148</v>
      </c>
      <c r="B379" s="36" t="s">
        <v>156</v>
      </c>
      <c r="C379" s="9" t="s">
        <v>15</v>
      </c>
      <c r="D379" s="36" t="s">
        <v>83</v>
      </c>
      <c r="E379" s="36" t="s">
        <v>79</v>
      </c>
      <c r="F379" s="36" t="s">
        <v>90</v>
      </c>
      <c r="G379" s="36" t="s">
        <v>90</v>
      </c>
      <c r="H379" s="36" t="s">
        <v>80</v>
      </c>
      <c r="I379" s="9" t="s">
        <v>145</v>
      </c>
      <c r="J379" s="11">
        <f>'Final Prices IND without CO2 '!J75+Assumptions!$C$10*input!J$305</f>
        <v>24.202449685803778</v>
      </c>
      <c r="K379" s="11">
        <f>'Final Prices IND without CO2 '!K75+Assumptions!$C$10*input!K$305</f>
        <v>21.331975592194439</v>
      </c>
      <c r="L379" s="11">
        <f>'Final Prices IND without CO2 '!L75+Assumptions!$C$10*input!L$305</f>
        <v>22.063155893096319</v>
      </c>
      <c r="M379" s="11">
        <f>'Final Prices IND without CO2 '!M75+Assumptions!$C$10*input!M$305</f>
        <v>21.780232174634214</v>
      </c>
      <c r="N379" s="11">
        <f>'Final Prices IND without CO2 '!N75+Assumptions!$C$10*input!N$305</f>
        <v>19.768606451325315</v>
      </c>
      <c r="O379" s="11">
        <f>'Final Prices IND without CO2 '!O75+Assumptions!$C$10*input!O$305</f>
        <v>27.067320462692834</v>
      </c>
      <c r="P379" s="11">
        <f>'Final Prices IND without CO2 '!P75+Assumptions!$C$10*input!P$305</f>
        <v>35.214775777867999</v>
      </c>
      <c r="Q379" s="11">
        <f>'Final Prices IND without CO2 '!Q75+Assumptions!$C$10*input!Q$305</f>
        <v>31.16429788992118</v>
      </c>
      <c r="R379" s="11">
        <f>'Final Prices IND without CO2 '!R75+Assumptions!$C$10*input!R$305</f>
        <v>45.585180862701598</v>
      </c>
      <c r="S379" s="11">
        <f>'Final Prices IND without CO2 '!S75+Assumptions!$C$10*input!S$305</f>
        <v>34.679432548453079</v>
      </c>
      <c r="T379" s="11">
        <f>'Final Prices IND without CO2 '!T75+Assumptions!$C$10*input!T$305</f>
        <v>43.632369871137008</v>
      </c>
      <c r="U379" s="11">
        <f>'Final Prices IND without CO2 '!U75+Assumptions!$C$10*input!U$305</f>
        <v>52.935913995584635</v>
      </c>
      <c r="V379" s="11">
        <f>'Final Prices IND without CO2 '!V75+Assumptions!$C$10*input!V$305</f>
        <v>57.705237651791606</v>
      </c>
      <c r="W379" s="11">
        <f>'Final Prices IND without CO2 '!W75+Assumptions!$C$10*input!W$305</f>
        <v>51.879815144246429</v>
      </c>
      <c r="X379" s="11">
        <f>'Final Prices IND without CO2 '!X75+Assumptions!$C$10*input!X$305</f>
        <v>48.967500620178264</v>
      </c>
      <c r="Y379" s="11">
        <f>'Final Prices IND without CO2 '!Y75+Assumptions!$C$10*input!Y$305</f>
        <v>36.052653769305842</v>
      </c>
      <c r="Z379" s="11">
        <f>'Final Prices IND without CO2 '!Z75+Assumptions!$C$10*input!Z$305</f>
        <v>32.680442223780503</v>
      </c>
      <c r="AA379" s="11">
        <f>'Final Prices IND without CO2 '!AA75+Assumptions!$C$10*input!AA$305</f>
        <v>42.383674040605989</v>
      </c>
      <c r="AB379" s="11">
        <f>'Final Prices IND without CO2 '!AB75+Assumptions!$C$10*input!AB$305</f>
        <v>53.808678562980134</v>
      </c>
      <c r="AC379" s="11">
        <f>'Final Prices IND without CO2 '!AC75+Assumptions!$C$10*input!AC$305</f>
        <v>52.995616681119806</v>
      </c>
      <c r="AD379" s="11">
        <f>'Final Prices IND without CO2 '!AD75+Assumptions!$C$10*input!AD$305</f>
        <v>48.417588358979202</v>
      </c>
      <c r="AE379" s="11">
        <f>'Final Prices IND without CO2 '!AE75+Assumptions!$C$10*input!AE$305</f>
        <v>49.114553831333851</v>
      </c>
      <c r="AF379" s="11">
        <f>'Final Prices IND without CO2 '!AF75+Assumptions!$C$10*input!AF$305</f>
        <v>53.652853626772298</v>
      </c>
      <c r="AG379" s="11">
        <f>'Final Prices IND without CO2 '!AG75+Assumptions!$C$10*input!AG$305</f>
        <v>58.395900980485251</v>
      </c>
      <c r="AH379" s="11">
        <f>'Final Prices IND without CO2 '!AH75+Assumptions!$C$10*input!AH$305</f>
        <v>63.441701798232955</v>
      </c>
      <c r="AI379" s="11">
        <f>'Final Prices IND without CO2 '!AI75+Assumptions!$C$10*input!AI$305</f>
        <v>68.633105616710537</v>
      </c>
      <c r="AJ379" s="11">
        <f>'Final Prices IND without CO2 '!AJ75+Assumptions!$C$10*input!AJ$305</f>
        <v>72.843002707046054</v>
      </c>
      <c r="AK379" s="11">
        <f>'Final Prices IND without CO2 '!AK75+Assumptions!$C$10*input!AK$305</f>
        <v>77.631347444646266</v>
      </c>
      <c r="AL379" s="11">
        <f>'Final Prices IND without CO2 '!AL75+Assumptions!$C$10*input!AL$305</f>
        <v>83.533924841794601</v>
      </c>
      <c r="AM379" s="11">
        <f>'Final Prices IND without CO2 '!AM75+Assumptions!$C$10*input!AM$305</f>
        <v>90.899614623446567</v>
      </c>
      <c r="AN379" s="11">
        <f>'Final Prices IND without CO2 '!AN75+Assumptions!$C$10*input!AN$305</f>
        <v>100.11173378612489</v>
      </c>
      <c r="AO379" s="11">
        <f>'Final Prices IND without CO2 '!AO75+Assumptions!$C$10*input!AO$305</f>
        <v>100.68655440255513</v>
      </c>
      <c r="AP379" s="11">
        <f>'Final Prices IND without CO2 '!AP75+Assumptions!$C$10*input!AP$305</f>
        <v>101.22587319600463</v>
      </c>
      <c r="AQ379" s="11">
        <f>'Final Prices IND without CO2 '!AQ75+Assumptions!$C$10*input!AQ$305</f>
        <v>101.72040554866629</v>
      </c>
      <c r="AR379" s="11">
        <f>'Final Prices IND without CO2 '!AR75+Assumptions!$C$10*input!AR$305</f>
        <v>102.16888205168877</v>
      </c>
      <c r="AS379" s="11">
        <f>'Final Prices IND without CO2 '!AS75+Assumptions!$C$10*input!AS$305</f>
        <v>102.58311461481139</v>
      </c>
      <c r="AT379" s="11">
        <f>'Final Prices IND without CO2 '!AT75+Assumptions!$C$10*input!AT$305</f>
        <v>102.96417483320477</v>
      </c>
      <c r="AU379" s="11">
        <f>'Final Prices IND without CO2 '!AU75+Assumptions!$C$10*input!AU$305</f>
        <v>103.30613433103794</v>
      </c>
      <c r="AV379" s="11">
        <f>'Final Prices IND without CO2 '!AV75+Assumptions!$C$10*input!AV$305</f>
        <v>103.6129139596151</v>
      </c>
      <c r="AW379" s="11">
        <f>'Final Prices IND without CO2 '!AW75+Assumptions!$C$10*input!AW$305</f>
        <v>103.88189662015952</v>
      </c>
      <c r="AX379" s="11">
        <f>'Final Prices IND without CO2 '!AX75+Assumptions!$C$10*input!AX$305</f>
        <v>104.11871230456686</v>
      </c>
      <c r="AY379" s="11">
        <f>'Final Prices IND without CO2 '!AY75+Assumptions!$C$10*input!AY$305</f>
        <v>104.35058078941134</v>
      </c>
      <c r="AZ379" s="11">
        <f>'Final Prices IND without CO2 '!AZ75+Assumptions!$C$10*input!AZ$305</f>
        <v>104.54080889884608</v>
      </c>
      <c r="BA379" s="11">
        <f>'Final Prices IND without CO2 '!BA75+Assumptions!$C$10*input!BA$305</f>
        <v>104.70661617295954</v>
      </c>
      <c r="BB379" s="11">
        <f>'Final Prices IND without CO2 '!BB75+Assumptions!$C$10*input!BB$305</f>
        <v>104.84952106590964</v>
      </c>
      <c r="BC379" s="11">
        <f>'Final Prices IND without CO2 '!BC75+Assumptions!$C$10*input!BC$305</f>
        <v>104.96688652567633</v>
      </c>
      <c r="BD379" s="11">
        <f>'Final Prices IND without CO2 '!BD75+Assumptions!$C$10*input!BD$305</f>
        <v>105.0536012710451</v>
      </c>
      <c r="BE379" s="11">
        <f>'Final Prices IND without CO2 '!BE75+Assumptions!$C$10*input!BE$305</f>
        <v>105.11756668317778</v>
      </c>
      <c r="BF379" s="11">
        <f>'Final Prices IND without CO2 '!BF75+Assumptions!$C$10*input!BF$305</f>
        <v>105.15496991109821</v>
      </c>
      <c r="BG379" s="11">
        <f>'Final Prices IND without CO2 '!BG75+Assumptions!$C$10*input!BG$305</f>
        <v>105.16530920823288</v>
      </c>
      <c r="BH379" s="11">
        <f>'Final Prices IND without CO2 '!BH75+Assumptions!$C$10*input!BH$305</f>
        <v>105.14945701360143</v>
      </c>
    </row>
    <row r="380" spans="1:60" x14ac:dyDescent="0.3">
      <c r="A380" s="9" t="s">
        <v>148</v>
      </c>
      <c r="B380" s="36" t="s">
        <v>156</v>
      </c>
      <c r="C380" s="9" t="s">
        <v>17</v>
      </c>
      <c r="D380" s="36" t="s">
        <v>83</v>
      </c>
      <c r="E380" s="36" t="s">
        <v>79</v>
      </c>
      <c r="F380" s="36" t="s">
        <v>90</v>
      </c>
      <c r="G380" s="36" t="s">
        <v>90</v>
      </c>
      <c r="H380" s="36" t="s">
        <v>80</v>
      </c>
      <c r="I380" s="9" t="s">
        <v>145</v>
      </c>
      <c r="J380" s="11">
        <f>'Final Prices IND without CO2 '!J76+Assumptions!$C$10*input!J$305</f>
        <v>21.375979138813364</v>
      </c>
      <c r="K380" s="11">
        <f>'Final Prices IND without CO2 '!K76+Assumptions!$C$10*input!K$305</f>
        <v>18.752593802203485</v>
      </c>
      <c r="L380" s="11">
        <f>'Final Prices IND without CO2 '!L76+Assumptions!$C$10*input!L$305</f>
        <v>20.137488550349417</v>
      </c>
      <c r="M380" s="11">
        <f>'Final Prices IND without CO2 '!M76+Assumptions!$C$10*input!M$305</f>
        <v>20.27644204982991</v>
      </c>
      <c r="N380" s="11">
        <f>'Final Prices IND without CO2 '!N76+Assumptions!$C$10*input!N$305</f>
        <v>18.717117803218233</v>
      </c>
      <c r="O380" s="11">
        <f>'Final Prices IND without CO2 '!O76+Assumptions!$C$10*input!O$305</f>
        <v>25.710941343543688</v>
      </c>
      <c r="P380" s="11">
        <f>'Final Prices IND without CO2 '!P76+Assumptions!$C$10*input!P$305</f>
        <v>35.620604746516427</v>
      </c>
      <c r="Q380" s="11">
        <f>'Final Prices IND without CO2 '!Q76+Assumptions!$C$10*input!Q$305</f>
        <v>29.366193554384328</v>
      </c>
      <c r="R380" s="11">
        <f>'Final Prices IND without CO2 '!R76+Assumptions!$C$10*input!R$305</f>
        <v>46.296653248076382</v>
      </c>
      <c r="S380" s="11">
        <f>'Final Prices IND without CO2 '!S76+Assumptions!$C$10*input!S$305</f>
        <v>34.719592570009191</v>
      </c>
      <c r="T380" s="11">
        <f>'Final Prices IND without CO2 '!T76+Assumptions!$C$10*input!T$305</f>
        <v>42.418209934494385</v>
      </c>
      <c r="U380" s="11">
        <f>'Final Prices IND without CO2 '!U76+Assumptions!$C$10*input!U$305</f>
        <v>52.640943146173939</v>
      </c>
      <c r="V380" s="11">
        <f>'Final Prices IND without CO2 '!V76+Assumptions!$C$10*input!V$305</f>
        <v>55.204065905960391</v>
      </c>
      <c r="W380" s="11">
        <f>'Final Prices IND without CO2 '!W76+Assumptions!$C$10*input!W$305</f>
        <v>47.956801780644959</v>
      </c>
      <c r="X380" s="11">
        <f>'Final Prices IND without CO2 '!X76+Assumptions!$C$10*input!X$305</f>
        <v>42.97449948755326</v>
      </c>
      <c r="Y380" s="11">
        <f>'Final Prices IND without CO2 '!Y76+Assumptions!$C$10*input!Y$305</f>
        <v>27.562552050654194</v>
      </c>
      <c r="Z380" s="11">
        <f>'Final Prices IND without CO2 '!Z76+Assumptions!$C$10*input!Z$305</f>
        <v>22.475471688435253</v>
      </c>
      <c r="AA380" s="11">
        <f>'Final Prices IND without CO2 '!AA76+Assumptions!$C$10*input!AA$305</f>
        <v>27.986145919344395</v>
      </c>
      <c r="AB380" s="11">
        <f>'Final Prices IND without CO2 '!AB76+Assumptions!$C$10*input!AB$305</f>
        <v>35.534435402582709</v>
      </c>
      <c r="AC380" s="11">
        <f>'Final Prices IND without CO2 '!AC76+Assumptions!$C$10*input!AC$305</f>
        <v>35.215027642286685</v>
      </c>
      <c r="AD380" s="11">
        <f>'Final Prices IND without CO2 '!AD76+Assumptions!$C$10*input!AD$305</f>
        <v>32.518532896854488</v>
      </c>
      <c r="AE380" s="11">
        <f>'Final Prices IND without CO2 '!AE76+Assumptions!$C$10*input!AE$305</f>
        <v>33.305491831887352</v>
      </c>
      <c r="AF380" s="11">
        <f>'Final Prices IND without CO2 '!AF76+Assumptions!$C$10*input!AF$305</f>
        <v>36.669183620490735</v>
      </c>
      <c r="AG380" s="11">
        <f>'Final Prices IND without CO2 '!AG76+Assumptions!$C$10*input!AG$305</f>
        <v>40.284195337120252</v>
      </c>
      <c r="AH380" s="11">
        <f>'Final Prices IND without CO2 '!AH76+Assumptions!$C$10*input!AH$305</f>
        <v>44.246831681030812</v>
      </c>
      <c r="AI380" s="11">
        <f>'Final Prices IND without CO2 '!AI76+Assumptions!$C$10*input!AI$305</f>
        <v>48.49755015438663</v>
      </c>
      <c r="AJ380" s="11">
        <f>'Final Prices IND without CO2 '!AJ76+Assumptions!$C$10*input!AJ$305</f>
        <v>52.361336768826902</v>
      </c>
      <c r="AK380" s="11">
        <f>'Final Prices IND without CO2 '!AK76+Assumptions!$C$10*input!AK$305</f>
        <v>56.915353887606202</v>
      </c>
      <c r="AL380" s="11">
        <f>'Final Prices IND without CO2 '!AL76+Assumptions!$C$10*input!AL$305</f>
        <v>62.593588560124175</v>
      </c>
      <c r="AM380" s="11">
        <f>'Final Prices IND without CO2 '!AM76+Assumptions!$C$10*input!AM$305</f>
        <v>69.733439696068629</v>
      </c>
      <c r="AN380" s="11">
        <f>'Final Prices IND without CO2 '!AN76+Assumptions!$C$10*input!AN$305</f>
        <v>78.725542408176679</v>
      </c>
      <c r="AO380" s="11">
        <f>'Final Prices IND without CO2 '!AO76+Assumptions!$C$10*input!AO$305</f>
        <v>79.092850017088224</v>
      </c>
      <c r="AP380" s="11">
        <f>'Final Prices IND without CO2 '!AP76+Assumptions!$C$10*input!AP$305</f>
        <v>79.436442580251821</v>
      </c>
      <c r="AQ380" s="11">
        <f>'Final Prices IND without CO2 '!AQ76+Assumptions!$C$10*input!AQ$305</f>
        <v>79.751111239081837</v>
      </c>
      <c r="AR380" s="11">
        <f>'Final Prices IND without CO2 '!AR76+Assumptions!$C$10*input!AR$305</f>
        <v>80.035214448550363</v>
      </c>
      <c r="AS380" s="11">
        <f>'Final Prices IND without CO2 '!AS76+Assumptions!$C$10*input!AS$305</f>
        <v>80.298103605684474</v>
      </c>
      <c r="AT380" s="11">
        <f>'Final Prices IND without CO2 '!AT76+Assumptions!$C$10*input!AT$305</f>
        <v>80.53885631734552</v>
      </c>
      <c r="AU380" s="11">
        <f>'Final Prices IND without CO2 '!AU76+Assumptions!$C$10*input!AU$305</f>
        <v>80.754688142019106</v>
      </c>
      <c r="AV380" s="11">
        <f>'Final Prices IND without CO2 '!AV76+Assumptions!$C$10*input!AV$305</f>
        <v>80.947685540402091</v>
      </c>
      <c r="AW380" s="11">
        <f>'Final Prices IND without CO2 '!AW76+Assumptions!$C$10*input!AW$305</f>
        <v>81.116317586398239</v>
      </c>
      <c r="AX380" s="11">
        <f>'Final Prices IND without CO2 '!AX76+Assumptions!$C$10*input!AX$305</f>
        <v>81.264345451097569</v>
      </c>
      <c r="AY380" s="11">
        <f>'Final Prices IND without CO2 '!AY76+Assumptions!$C$10*input!AY$305</f>
        <v>81.37652413115822</v>
      </c>
      <c r="AZ380" s="11">
        <f>'Final Prices IND without CO2 '!AZ76+Assumptions!$C$10*input!AZ$305</f>
        <v>81.468365656285471</v>
      </c>
      <c r="BA380" s="11">
        <f>'Final Prices IND without CO2 '!BA76+Assumptions!$C$10*input!BA$305</f>
        <v>81.533409150151982</v>
      </c>
      <c r="BB380" s="11">
        <f>'Final Prices IND without CO2 '!BB76+Assumptions!$C$10*input!BB$305</f>
        <v>81.571590793584051</v>
      </c>
      <c r="BC380" s="11">
        <f>'Final Prices IND without CO2 '!BC76+Assumptions!$C$10*input!BC$305</f>
        <v>81.582602555112885</v>
      </c>
      <c r="BD380" s="11">
        <f>'Final Prices IND without CO2 '!BD76+Assumptions!$C$10*input!BD$305</f>
        <v>81.569434541427341</v>
      </c>
      <c r="BE380" s="11">
        <f>'Final Prices IND without CO2 '!BE76+Assumptions!$C$10*input!BE$305</f>
        <v>81.528803259041837</v>
      </c>
      <c r="BF380" s="11">
        <f>'Final Prices IND without CO2 '!BF76+Assumptions!$C$10*input!BF$305</f>
        <v>81.462094849223504</v>
      </c>
      <c r="BG380" s="11">
        <f>'Final Prices IND without CO2 '!BG76+Assumptions!$C$10*input!BG$305</f>
        <v>81.369394606728179</v>
      </c>
      <c r="BH380" s="11">
        <f>'Final Prices IND without CO2 '!BH76+Assumptions!$C$10*input!BH$305</f>
        <v>81.25066537782017</v>
      </c>
    </row>
    <row r="381" spans="1:60" x14ac:dyDescent="0.3">
      <c r="A381" s="9" t="s">
        <v>148</v>
      </c>
      <c r="B381" s="36" t="s">
        <v>156</v>
      </c>
      <c r="C381" s="9" t="s">
        <v>19</v>
      </c>
      <c r="D381" s="36" t="s">
        <v>83</v>
      </c>
      <c r="E381" s="36" t="s">
        <v>79</v>
      </c>
      <c r="F381" s="36" t="s">
        <v>90</v>
      </c>
      <c r="G381" s="36" t="s">
        <v>90</v>
      </c>
      <c r="H381" s="36" t="s">
        <v>80</v>
      </c>
      <c r="I381" s="9" t="s">
        <v>145</v>
      </c>
      <c r="J381" s="11">
        <f>'Final Prices IND without CO2 '!J77+Assumptions!$C$10*input!J$305</f>
        <v>31.750607598229749</v>
      </c>
      <c r="K381" s="11">
        <f>'Final Prices IND without CO2 '!K77+Assumptions!$C$10*input!K$305</f>
        <v>29.018780572717766</v>
      </c>
      <c r="L381" s="11">
        <f>'Final Prices IND without CO2 '!L77+Assumptions!$C$10*input!L$305</f>
        <v>26.380563957163901</v>
      </c>
      <c r="M381" s="11">
        <f>'Final Prices IND without CO2 '!M77+Assumptions!$C$10*input!M$305</f>
        <v>27.07883352751653</v>
      </c>
      <c r="N381" s="11">
        <f>'Final Prices IND without CO2 '!N77+Assumptions!$C$10*input!N$305</f>
        <v>24.954134623828917</v>
      </c>
      <c r="O381" s="11">
        <f>'Final Prices IND without CO2 '!O77+Assumptions!$C$10*input!O$305</f>
        <v>31.126897160986307</v>
      </c>
      <c r="P381" s="11">
        <f>'Final Prices IND without CO2 '!P77+Assumptions!$C$10*input!P$305</f>
        <v>38.630610181643036</v>
      </c>
      <c r="Q381" s="11">
        <f>'Final Prices IND without CO2 '!Q77+Assumptions!$C$10*input!Q$305</f>
        <v>35.354729543997863</v>
      </c>
      <c r="R381" s="11">
        <f>'Final Prices IND without CO2 '!R77+Assumptions!$C$10*input!R$305</f>
        <v>49.236923655582672</v>
      </c>
      <c r="S381" s="11">
        <f>'Final Prices IND without CO2 '!S77+Assumptions!$C$10*input!S$305</f>
        <v>37.505544132966094</v>
      </c>
      <c r="T381" s="11">
        <f>'Final Prices IND without CO2 '!T77+Assumptions!$C$10*input!T$305</f>
        <v>45.122563197712267</v>
      </c>
      <c r="U381" s="11">
        <f>'Final Prices IND without CO2 '!U77+Assumptions!$C$10*input!U$305</f>
        <v>54.797817345091268</v>
      </c>
      <c r="V381" s="11">
        <f>'Final Prices IND without CO2 '!V77+Assumptions!$C$10*input!V$305</f>
        <v>59.443097577403094</v>
      </c>
      <c r="W381" s="11">
        <f>'Final Prices IND without CO2 '!W77+Assumptions!$C$10*input!W$305</f>
        <v>53.594211181091765</v>
      </c>
      <c r="X381" s="11">
        <f>'Final Prices IND without CO2 '!X77+Assumptions!$C$10*input!X$305</f>
        <v>51.302280124964383</v>
      </c>
      <c r="Y381" s="11">
        <f>'Final Prices IND without CO2 '!Y77+Assumptions!$C$10*input!Y$305</f>
        <v>36.117696019172925</v>
      </c>
      <c r="Z381" s="11">
        <f>'Final Prices IND without CO2 '!Z77+Assumptions!$C$10*input!Z$305</f>
        <v>31.55385162125696</v>
      </c>
      <c r="AA381" s="11">
        <f>'Final Prices IND without CO2 '!AA77+Assumptions!$C$10*input!AA$305</f>
        <v>38.836249245728204</v>
      </c>
      <c r="AB381" s="11">
        <f>'Final Prices IND without CO2 '!AB77+Assumptions!$C$10*input!AB$305</f>
        <v>49.306065145675056</v>
      </c>
      <c r="AC381" s="11">
        <f>'Final Prices IND without CO2 '!AC77+Assumptions!$C$10*input!AC$305</f>
        <v>48.614635314551599</v>
      </c>
      <c r="AD381" s="11">
        <f>'Final Prices IND without CO2 '!AD77+Assumptions!$C$10*input!AD$305</f>
        <v>44.500200381928586</v>
      </c>
      <c r="AE381" s="11">
        <f>'Final Prices IND without CO2 '!AE77+Assumptions!$C$10*input!AE$305</f>
        <v>45.219339455070312</v>
      </c>
      <c r="AF381" s="11">
        <f>'Final Prices IND without CO2 '!AF77+Assumptions!$C$10*input!AF$305</f>
        <v>49.468226128157902</v>
      </c>
      <c r="AG381" s="11">
        <f>'Final Prices IND without CO2 '!AG77+Assumptions!$C$10*input!AG$305</f>
        <v>53.933335383414487</v>
      </c>
      <c r="AH381" s="11">
        <f>'Final Prices IND without CO2 '!AH77+Assumptions!$C$10*input!AH$305</f>
        <v>58.712253964221375</v>
      </c>
      <c r="AI381" s="11">
        <f>'Final Prices IND without CO2 '!AI77+Assumptions!$C$10*input!AI$305</f>
        <v>63.671881154839127</v>
      </c>
      <c r="AJ381" s="11">
        <f>'Final Prices IND without CO2 '!AJ77+Assumptions!$C$10*input!AJ$305</f>
        <v>67.796499656126798</v>
      </c>
      <c r="AK381" s="11">
        <f>'Final Prices IND without CO2 '!AK77+Assumptions!$C$10*input!AK$305</f>
        <v>72.527108121352427</v>
      </c>
      <c r="AL381" s="11">
        <f>'Final Prices IND without CO2 '!AL77+Assumptions!$C$10*input!AL$305</f>
        <v>78.374409436578816</v>
      </c>
      <c r="AM381" s="11">
        <f>'Final Prices IND without CO2 '!AM77+Assumptions!$C$10*input!AM$305</f>
        <v>85.684454554460956</v>
      </c>
      <c r="AN381" s="11">
        <f>'Final Prices IND without CO2 '!AN77+Assumptions!$C$10*input!AN$305</f>
        <v>94.842363591244023</v>
      </c>
      <c r="AO381" s="11">
        <f>'Final Prices IND without CO2 '!AO77+Assumptions!$C$10*input!AO$305</f>
        <v>95.36605482060645</v>
      </c>
      <c r="AP381" s="11">
        <f>'Final Prices IND without CO2 '!AP77+Assumptions!$C$10*input!AP$305</f>
        <v>95.857148385636449</v>
      </c>
      <c r="AQ381" s="11">
        <f>'Final Prices IND without CO2 '!AQ77+Assumptions!$C$10*input!AQ$305</f>
        <v>96.307363899892053</v>
      </c>
      <c r="AR381" s="11">
        <f>'Final Prices IND without CO2 '!AR77+Assumptions!$C$10*input!AR$305</f>
        <v>96.715340263428217</v>
      </c>
      <c r="AS381" s="11">
        <f>'Final Prices IND without CO2 '!AS77+Assumptions!$C$10*input!AS$305</f>
        <v>97.092283137208142</v>
      </c>
      <c r="AT381" s="11">
        <f>'Final Prices IND without CO2 '!AT77+Assumptions!$C$10*input!AT$305</f>
        <v>97.438772815151964</v>
      </c>
      <c r="AU381" s="11">
        <f>'Final Prices IND without CO2 '!AU77+Assumptions!$C$10*input!AU$305</f>
        <v>97.749655559300862</v>
      </c>
      <c r="AV381" s="11">
        <f>'Final Prices IND without CO2 '!AV77+Assumptions!$C$10*input!AV$305</f>
        <v>98.028400243184208</v>
      </c>
      <c r="AW381" s="11">
        <f>'Final Prices IND without CO2 '!AW77+Assumptions!$C$10*input!AW$305</f>
        <v>98.272657391457955</v>
      </c>
      <c r="AX381" s="11">
        <f>'Final Prices IND without CO2 '!AX77+Assumptions!$C$10*input!AX$305</f>
        <v>98.487596534943634</v>
      </c>
      <c r="AY381" s="11">
        <f>'Final Prices IND without CO2 '!AY77+Assumptions!$C$10*input!AY$305</f>
        <v>98.689974500470584</v>
      </c>
      <c r="AZ381" s="11">
        <f>'Final Prices IND without CO2 '!AZ77+Assumptions!$C$10*input!AZ$305</f>
        <v>98.855961017479387</v>
      </c>
      <c r="BA381" s="11">
        <f>'Final Prices IND without CO2 '!BA77+Assumptions!$C$10*input!BA$305</f>
        <v>98.996940978913727</v>
      </c>
      <c r="BB381" s="11">
        <f>'Final Prices IND without CO2 '!BB77+Assumptions!$C$10*input!BB$305</f>
        <v>99.114042980644342</v>
      </c>
      <c r="BC381" s="11">
        <f>'Final Prices IND without CO2 '!BC77+Assumptions!$C$10*input!BC$305</f>
        <v>99.205203820911095</v>
      </c>
      <c r="BD381" s="11">
        <f>'Final Prices IND without CO2 '!BD77+Assumptions!$C$10*input!BD$305</f>
        <v>99.267308329504004</v>
      </c>
      <c r="BE381" s="11">
        <f>'Final Prices IND without CO2 '!BE77+Assumptions!$C$10*input!BE$305</f>
        <v>99.305502032460623</v>
      </c>
      <c r="BF381" s="11">
        <f>'Final Prices IND without CO2 '!BF77+Assumptions!$C$10*input!BF$305</f>
        <v>99.317253064945774</v>
      </c>
      <c r="BG381" s="11">
        <f>'Final Prices IND without CO2 '!BG77+Assumptions!$C$10*input!BG$305</f>
        <v>99.302204322226828</v>
      </c>
      <c r="BH381" s="11">
        <f>'Final Prices IND without CO2 '!BH77+Assumptions!$C$10*input!BH$305</f>
        <v>99.261004127636923</v>
      </c>
    </row>
    <row r="382" spans="1:60" x14ac:dyDescent="0.3">
      <c r="A382" s="9" t="s">
        <v>148</v>
      </c>
      <c r="B382" s="36" t="s">
        <v>156</v>
      </c>
      <c r="C382" s="9" t="s">
        <v>21</v>
      </c>
      <c r="D382" s="36" t="s">
        <v>83</v>
      </c>
      <c r="E382" s="36" t="s">
        <v>79</v>
      </c>
      <c r="F382" s="36" t="s">
        <v>90</v>
      </c>
      <c r="G382" s="36" t="s">
        <v>90</v>
      </c>
      <c r="H382" s="36" t="s">
        <v>80</v>
      </c>
      <c r="I382" s="9" t="s">
        <v>145</v>
      </c>
      <c r="J382" s="11">
        <f>'Final Prices IND without CO2 '!J78+Assumptions!$C$10*input!J$305</f>
        <v>21.56412800806141</v>
      </c>
      <c r="K382" s="11">
        <f>'Final Prices IND without CO2 '!K78+Assumptions!$C$10*input!K$305</f>
        <v>22.385425401153615</v>
      </c>
      <c r="L382" s="11">
        <f>'Final Prices IND without CO2 '!L78+Assumptions!$C$10*input!L$305</f>
        <v>23.013828616150295</v>
      </c>
      <c r="M382" s="11">
        <f>'Final Prices IND without CO2 '!M78+Assumptions!$C$10*input!M$305</f>
        <v>23.157177217183254</v>
      </c>
      <c r="N382" s="11">
        <f>'Final Prices IND without CO2 '!N78+Assumptions!$C$10*input!N$305</f>
        <v>19.332379489469385</v>
      </c>
      <c r="O382" s="11">
        <f>'Final Prices IND without CO2 '!O78+Assumptions!$C$10*input!O$305</f>
        <v>27.987752785822067</v>
      </c>
      <c r="P382" s="11">
        <f>'Final Prices IND without CO2 '!P78+Assumptions!$C$10*input!P$305</f>
        <v>38.047296155879835</v>
      </c>
      <c r="Q382" s="11">
        <f>'Final Prices IND without CO2 '!Q78+Assumptions!$C$10*input!Q$305</f>
        <v>30.791869942035024</v>
      </c>
      <c r="R382" s="11">
        <f>'Final Prices IND without CO2 '!R78+Assumptions!$C$10*input!R$305</f>
        <v>44.653988420432967</v>
      </c>
      <c r="S382" s="11">
        <f>'Final Prices IND without CO2 '!S78+Assumptions!$C$10*input!S$305</f>
        <v>34.186542046263341</v>
      </c>
      <c r="T382" s="11">
        <f>'Final Prices IND without CO2 '!T78+Assumptions!$C$10*input!T$305</f>
        <v>40.875853231326303</v>
      </c>
      <c r="U382" s="11">
        <f>'Final Prices IND without CO2 '!U78+Assumptions!$C$10*input!U$305</f>
        <v>50.286832198702854</v>
      </c>
      <c r="V382" s="11">
        <f>'Final Prices IND without CO2 '!V78+Assumptions!$C$10*input!V$305</f>
        <v>54.26628081136306</v>
      </c>
      <c r="W382" s="11">
        <f>'Final Prices IND without CO2 '!W78+Assumptions!$C$10*input!W$305</f>
        <v>46.709617296082214</v>
      </c>
      <c r="X382" s="11">
        <f>'Final Prices IND without CO2 '!X78+Assumptions!$C$10*input!X$305</f>
        <v>52.916919613824042</v>
      </c>
      <c r="Y382" s="11">
        <f>'Final Prices IND without CO2 '!Y78+Assumptions!$C$10*input!Y$305</f>
        <v>42.963189259693806</v>
      </c>
      <c r="Z382" s="11">
        <f>'Final Prices IND without CO2 '!Z78+Assumptions!$C$10*input!Z$305</f>
        <v>36.390765941935591</v>
      </c>
      <c r="AA382" s="11">
        <f>'Final Prices IND without CO2 '!AA78+Assumptions!$C$10*input!AA$305</f>
        <v>39.414660369361158</v>
      </c>
      <c r="AB382" s="11">
        <f>'Final Prices IND without CO2 '!AB78+Assumptions!$C$10*input!AB$305</f>
        <v>50.040220719529287</v>
      </c>
      <c r="AC382" s="11">
        <f>'Final Prices IND without CO2 '!AC78+Assumptions!$C$10*input!AC$305</f>
        <v>49.328958662155934</v>
      </c>
      <c r="AD382" s="11">
        <f>'Final Prices IND without CO2 '!AD78+Assumptions!$C$10*input!AD$305</f>
        <v>45.138934368561308</v>
      </c>
      <c r="AE382" s="11">
        <f>'Final Prices IND without CO2 '!AE78+Assumptions!$C$10*input!AE$305</f>
        <v>45.854458014149856</v>
      </c>
      <c r="AF382" s="11">
        <f>'Final Prices IND without CO2 '!AF78+Assumptions!$C$10*input!AF$305</f>
        <v>50.150533783264173</v>
      </c>
      <c r="AG382" s="11">
        <f>'Final Prices IND without CO2 '!AG78+Assumptions!$C$10*input!AG$305</f>
        <v>54.66096112054484</v>
      </c>
      <c r="AH382" s="11">
        <f>'Final Prices IND without CO2 '!AH78+Assumptions!$C$10*input!AH$305</f>
        <v>59.483395114213906</v>
      </c>
      <c r="AI382" s="11">
        <f>'Final Prices IND without CO2 '!AI78+Assumptions!$C$10*input!AI$305</f>
        <v>64.480813713389722</v>
      </c>
      <c r="AJ382" s="11">
        <f>'Final Prices IND without CO2 '!AJ78+Assumptions!$C$10*input!AJ$305</f>
        <v>68.619336973020467</v>
      </c>
      <c r="AK382" s="11">
        <f>'Final Prices IND without CO2 '!AK78+Assumptions!$C$10*input!AK$305</f>
        <v>73.359359394597419</v>
      </c>
      <c r="AL382" s="11">
        <f>'Final Prices IND without CO2 '!AL78+Assumptions!$C$10*input!AL$305</f>
        <v>79.215673529687024</v>
      </c>
      <c r="AM382" s="11">
        <f>'Final Prices IND without CO2 '!AM78+Assumptions!$C$10*input!AM$305</f>
        <v>86.534791565067437</v>
      </c>
      <c r="AN382" s="11">
        <f>'Final Prices IND without CO2 '!AN78+Assumptions!$C$10*input!AN$305</f>
        <v>95.701539616528606</v>
      </c>
      <c r="AO382" s="11">
        <f>'Final Prices IND without CO2 '!AO78+Assumptions!$C$10*input!AO$305</f>
        <v>96.233567543054363</v>
      </c>
      <c r="AP382" s="11">
        <f>'Final Prices IND without CO2 '!AP78+Assumptions!$C$10*input!AP$305</f>
        <v>96.732524279305878</v>
      </c>
      <c r="AQ382" s="11">
        <f>'Final Prices IND without CO2 '!AQ78+Assumptions!$C$10*input!AQ$305</f>
        <v>97.189965697923242</v>
      </c>
      <c r="AR382" s="11">
        <f>'Final Prices IND without CO2 '!AR78+Assumptions!$C$10*input!AR$305</f>
        <v>97.604545649284972</v>
      </c>
      <c r="AS382" s="11">
        <f>'Final Prices IND without CO2 '!AS78+Assumptions!$C$10*input!AS$305</f>
        <v>97.987568643817212</v>
      </c>
      <c r="AT382" s="11">
        <f>'Final Prices IND without CO2 '!AT78+Assumptions!$C$10*input!AT$305</f>
        <v>98.339695082595242</v>
      </c>
      <c r="AU382" s="11">
        <f>'Final Prices IND without CO2 '!AU78+Assumptions!$C$10*input!AU$305</f>
        <v>98.655644922188529</v>
      </c>
      <c r="AV382" s="11">
        <f>'Final Prices IND without CO2 '!AV78+Assumptions!$C$10*input!AV$305</f>
        <v>98.938960731549926</v>
      </c>
      <c r="AW382" s="11">
        <f>'Final Prices IND without CO2 '!AW78+Assumptions!$C$10*input!AW$305</f>
        <v>99.187249399069827</v>
      </c>
      <c r="AX382" s="11">
        <f>'Final Prices IND without CO2 '!AX78+Assumptions!$C$10*input!AX$305</f>
        <v>99.405755534203649</v>
      </c>
      <c r="AY382" s="11">
        <f>'Final Prices IND without CO2 '!AY78+Assumptions!$C$10*input!AY$305</f>
        <v>99.612941958091511</v>
      </c>
      <c r="AZ382" s="11">
        <f>'Final Prices IND without CO2 '!AZ78+Assumptions!$C$10*input!AZ$305</f>
        <v>99.782881090736851</v>
      </c>
      <c r="BA382" s="11">
        <f>'Final Prices IND without CO2 '!BA78+Assumptions!$C$10*input!BA$305</f>
        <v>99.927909170074685</v>
      </c>
      <c r="BB382" s="11">
        <f>'Final Prices IND without CO2 '!BB78+Assumptions!$C$10*input!BB$305</f>
        <v>100.04921835875535</v>
      </c>
      <c r="BC382" s="11">
        <f>'Final Prices IND without CO2 '!BC78+Assumptions!$C$10*input!BC$305</f>
        <v>100.14465188816581</v>
      </c>
      <c r="BD382" s="11">
        <f>'Final Prices IND without CO2 '!BD78+Assumptions!$C$10*input!BD$305</f>
        <v>100.21076912022144</v>
      </c>
      <c r="BE382" s="11">
        <f>'Final Prices IND without CO2 '!BE78+Assumptions!$C$10*input!BE$305</f>
        <v>100.25316492586504</v>
      </c>
      <c r="BF382" s="11">
        <f>'Final Prices IND without CO2 '!BF78+Assumptions!$C$10*input!BF$305</f>
        <v>100.26909857420345</v>
      </c>
      <c r="BG382" s="11">
        <f>'Final Prices IND without CO2 '!BG78+Assumptions!$C$10*input!BG$305</f>
        <v>100.25818937650871</v>
      </c>
      <c r="BH382" s="11">
        <f>'Final Prices IND without CO2 '!BH78+Assumptions!$C$10*input!BH$305</f>
        <v>100.22112219839865</v>
      </c>
    </row>
    <row r="383" spans="1:60" x14ac:dyDescent="0.3">
      <c r="A383" s="9" t="s">
        <v>148</v>
      </c>
      <c r="B383" s="36" t="s">
        <v>156</v>
      </c>
      <c r="C383" s="9" t="s">
        <v>23</v>
      </c>
      <c r="D383" s="36" t="s">
        <v>83</v>
      </c>
      <c r="E383" s="36" t="s">
        <v>79</v>
      </c>
      <c r="F383" s="36" t="s">
        <v>90</v>
      </c>
      <c r="G383" s="36" t="s">
        <v>90</v>
      </c>
      <c r="H383" s="36" t="s">
        <v>80</v>
      </c>
      <c r="I383" s="9" t="s">
        <v>145</v>
      </c>
      <c r="J383" s="11">
        <f>'Final Prices IND without CO2 '!J79+Assumptions!$C$10*input!J$305</f>
        <v>28.061550218064589</v>
      </c>
      <c r="K383" s="11">
        <f>'Final Prices IND without CO2 '!K79+Assumptions!$C$10*input!K$305</f>
        <v>23.733732242152616</v>
      </c>
      <c r="L383" s="11">
        <f>'Final Prices IND without CO2 '!L79+Assumptions!$C$10*input!L$305</f>
        <v>24.250988416893172</v>
      </c>
      <c r="M383" s="11">
        <f>'Final Prices IND without CO2 '!M79+Assumptions!$C$10*input!M$305</f>
        <v>26.097281276224404</v>
      </c>
      <c r="N383" s="11">
        <f>'Final Prices IND without CO2 '!N79+Assumptions!$C$10*input!N$305</f>
        <v>25.518519945296429</v>
      </c>
      <c r="O383" s="11">
        <f>'Final Prices IND without CO2 '!O79+Assumptions!$C$10*input!O$305</f>
        <v>32.894323337479634</v>
      </c>
      <c r="P383" s="11">
        <f>'Final Prices IND without CO2 '!P79+Assumptions!$C$10*input!P$305</f>
        <v>41.748330625534592</v>
      </c>
      <c r="Q383" s="11">
        <f>'Final Prices IND without CO2 '!Q79+Assumptions!$C$10*input!Q$305</f>
        <v>35.6499017626032</v>
      </c>
      <c r="R383" s="11">
        <f>'Final Prices IND without CO2 '!R79+Assumptions!$C$10*input!R$305</f>
        <v>49.757962069109418</v>
      </c>
      <c r="S383" s="11">
        <f>'Final Prices IND without CO2 '!S79+Assumptions!$C$10*input!S$305</f>
        <v>36.653533560100868</v>
      </c>
      <c r="T383" s="11">
        <f>'Final Prices IND without CO2 '!T79+Assumptions!$C$10*input!T$305</f>
        <v>47.153651691441752</v>
      </c>
      <c r="U383" s="11">
        <f>'Final Prices IND without CO2 '!U79+Assumptions!$C$10*input!U$305</f>
        <v>57.062091366208016</v>
      </c>
      <c r="V383" s="11">
        <f>'Final Prices IND without CO2 '!V79+Assumptions!$C$10*input!V$305</f>
        <v>61.680685802639545</v>
      </c>
      <c r="W383" s="11">
        <f>'Final Prices IND without CO2 '!W79+Assumptions!$C$10*input!W$305</f>
        <v>53.754518570385933</v>
      </c>
      <c r="X383" s="11">
        <f>'Final Prices IND without CO2 '!X79+Assumptions!$C$10*input!X$305</f>
        <v>50.737824762037867</v>
      </c>
      <c r="Y383" s="11">
        <f>'Final Prices IND without CO2 '!Y79+Assumptions!$C$10*input!Y$305</f>
        <v>37.389158624462759</v>
      </c>
      <c r="Z383" s="11">
        <f>'Final Prices IND without CO2 '!Z79+Assumptions!$C$10*input!Z$305</f>
        <v>30.229936718355923</v>
      </c>
      <c r="AA383" s="11">
        <f>'Final Prices IND without CO2 '!AA79+Assumptions!$C$10*input!AA$305</f>
        <v>36.043591213071707</v>
      </c>
      <c r="AB383" s="11">
        <f>'Final Prices IND without CO2 '!AB79+Assumptions!$C$10*input!AB$305</f>
        <v>45.761448908583795</v>
      </c>
      <c r="AC383" s="11">
        <f>'Final Prices IND without CO2 '!AC79+Assumptions!$C$10*input!AC$305</f>
        <v>45.165772121755815</v>
      </c>
      <c r="AD383" s="11">
        <f>'Final Prices IND without CO2 '!AD79+Assumptions!$C$10*input!AD$305</f>
        <v>41.416294271518915</v>
      </c>
      <c r="AE383" s="11">
        <f>'Final Prices IND without CO2 '!AE79+Assumptions!$C$10*input!AE$305</f>
        <v>42.152889185991057</v>
      </c>
      <c r="AF383" s="11">
        <f>'Final Prices IND without CO2 '!AF79+Assumptions!$C$10*input!AF$305</f>
        <v>46.173939632062257</v>
      </c>
      <c r="AG383" s="11">
        <f>'Final Prices IND without CO2 '!AG79+Assumptions!$C$10*input!AG$305</f>
        <v>50.420246204213001</v>
      </c>
      <c r="AH383" s="11">
        <f>'Final Prices IND without CO2 '!AH79+Assumptions!$C$10*input!AH$305</f>
        <v>54.989065666402269</v>
      </c>
      <c r="AI383" s="11">
        <f>'Final Prices IND without CO2 '!AI79+Assumptions!$C$10*input!AI$305</f>
        <v>59.766230113198247</v>
      </c>
      <c r="AJ383" s="11">
        <f>'Final Prices IND without CO2 '!AJ79+Assumptions!$C$10*input!AJ$305</f>
        <v>63.823714298612074</v>
      </c>
      <c r="AK383" s="11">
        <f>'Final Prices IND without CO2 '!AK79+Assumptions!$C$10*input!AK$305</f>
        <v>68.508870731970717</v>
      </c>
      <c r="AL383" s="11">
        <f>'Final Prices IND without CO2 '!AL79+Assumptions!$C$10*input!AL$305</f>
        <v>74.312656764106137</v>
      </c>
      <c r="AM383" s="11">
        <f>'Final Prices IND without CO2 '!AM79+Assumptions!$C$10*input!AM$305</f>
        <v>81.578896438254617</v>
      </c>
      <c r="AN383" s="11">
        <f>'Final Prices IND without CO2 '!AN79+Assumptions!$C$10*input!AN$305</f>
        <v>90.694129350162186</v>
      </c>
      <c r="AO383" s="11">
        <f>'Final Prices IND without CO2 '!AO79+Assumptions!$C$10*input!AO$305</f>
        <v>91.177569721012873</v>
      </c>
      <c r="AP383" s="11">
        <f>'Final Prices IND without CO2 '!AP79+Assumptions!$C$10*input!AP$305</f>
        <v>91.630698683744072</v>
      </c>
      <c r="AQ383" s="11">
        <f>'Final Prices IND without CO2 '!AQ79+Assumptions!$C$10*input!AQ$305</f>
        <v>92.046026418296663</v>
      </c>
      <c r="AR383" s="11">
        <f>'Final Prices IND without CO2 '!AR79+Assumptions!$C$10*input!AR$305</f>
        <v>92.422119642259759</v>
      </c>
      <c r="AS383" s="11">
        <f>'Final Prices IND without CO2 '!AS79+Assumptions!$C$10*input!AS$305</f>
        <v>92.769706756157575</v>
      </c>
      <c r="AT383" s="11">
        <f>'Final Prices IND without CO2 '!AT79+Assumptions!$C$10*input!AT$305</f>
        <v>93.08898128422166</v>
      </c>
      <c r="AU383" s="11">
        <f>'Final Prices IND without CO2 '!AU79+Assumptions!$C$10*input!AU$305</f>
        <v>93.37539931077302</v>
      </c>
      <c r="AV383" s="11">
        <f>'Final Prices IND without CO2 '!AV79+Assumptions!$C$10*input!AV$305</f>
        <v>93.632073896480549</v>
      </c>
      <c r="AW383" s="11">
        <f>'Final Prices IND without CO2 '!AW79+Assumptions!$C$10*input!AW$305</f>
        <v>93.856866248614296</v>
      </c>
      <c r="AX383" s="11">
        <f>'Final Prices IND without CO2 '!AX79+Assumptions!$C$10*input!AX$305</f>
        <v>94.054583406782683</v>
      </c>
      <c r="AY383" s="11">
        <f>'Final Prices IND without CO2 '!AY79+Assumptions!$C$10*input!AY$305</f>
        <v>94.233745394404224</v>
      </c>
      <c r="AZ383" s="11">
        <f>'Final Prices IND without CO2 '!AZ79+Assumptions!$C$10*input!AZ$305</f>
        <v>94.380648074058684</v>
      </c>
      <c r="BA383" s="11">
        <f>'Final Prices IND without CO2 '!BA79+Assumptions!$C$10*input!BA$305</f>
        <v>94.502083098477584</v>
      </c>
      <c r="BB383" s="11">
        <f>'Final Prices IND without CO2 '!BB79+Assumptions!$C$10*input!BB$305</f>
        <v>94.598872153325431</v>
      </c>
      <c r="BC383" s="11">
        <f>'Final Prices IND without CO2 '!BC79+Assumptions!$C$10*input!BC$305</f>
        <v>94.669403792024809</v>
      </c>
      <c r="BD383" s="11">
        <f>'Final Prices IND without CO2 '!BD79+Assumptions!$C$10*input!BD$305</f>
        <v>94.712134253416963</v>
      </c>
      <c r="BE383" s="11">
        <f>'Final Prices IND without CO2 '!BE79+Assumptions!$C$10*input!BE$305</f>
        <v>94.730039557095921</v>
      </c>
      <c r="BF383" s="11">
        <f>'Final Prices IND without CO2 '!BF79+Assumptions!$C$10*input!BF$305</f>
        <v>94.721596275739628</v>
      </c>
      <c r="BG383" s="11">
        <f>'Final Prices IND without CO2 '!BG79+Assumptions!$C$10*input!BG$305</f>
        <v>94.686561171778294</v>
      </c>
      <c r="BH383" s="11">
        <f>'Final Prices IND without CO2 '!BH79+Assumptions!$C$10*input!BH$305</f>
        <v>94.625406136765392</v>
      </c>
    </row>
    <row r="384" spans="1:60" x14ac:dyDescent="0.3">
      <c r="A384" s="9" t="s">
        <v>148</v>
      </c>
      <c r="B384" s="36" t="s">
        <v>156</v>
      </c>
      <c r="C384" s="9" t="s">
        <v>25</v>
      </c>
      <c r="D384" s="36" t="s">
        <v>83</v>
      </c>
      <c r="E384" s="36" t="s">
        <v>79</v>
      </c>
      <c r="F384" s="36" t="s">
        <v>90</v>
      </c>
      <c r="G384" s="36" t="s">
        <v>90</v>
      </c>
      <c r="H384" s="36" t="s">
        <v>80</v>
      </c>
      <c r="I384" s="9" t="s">
        <v>145</v>
      </c>
      <c r="J384" s="11">
        <f>'Final Prices IND without CO2 '!J80+Assumptions!$C$10*input!J$305</f>
        <v>24.303029220932746</v>
      </c>
      <c r="K384" s="11">
        <f>'Final Prices IND without CO2 '!K80+Assumptions!$C$10*input!K$305</f>
        <v>21.06013593461963</v>
      </c>
      <c r="L384" s="11">
        <f>'Final Prices IND without CO2 '!L80+Assumptions!$C$10*input!L$305</f>
        <v>21.22580149552757</v>
      </c>
      <c r="M384" s="11">
        <f>'Final Prices IND without CO2 '!M80+Assumptions!$C$10*input!M$305</f>
        <v>22.15590829518165</v>
      </c>
      <c r="N384" s="11">
        <f>'Final Prices IND without CO2 '!N80+Assumptions!$C$10*input!N$305</f>
        <v>19.250684882724222</v>
      </c>
      <c r="O384" s="11">
        <f>'Final Prices IND without CO2 '!O80+Assumptions!$C$10*input!O$305</f>
        <v>18.799985604401705</v>
      </c>
      <c r="P384" s="11">
        <f>'Final Prices IND without CO2 '!P80+Assumptions!$C$10*input!P$305</f>
        <v>26.035306719882538</v>
      </c>
      <c r="Q384" s="11">
        <f>'Final Prices IND without CO2 '!Q80+Assumptions!$C$10*input!Q$305</f>
        <v>22.859969635204784</v>
      </c>
      <c r="R384" s="11">
        <f>'Final Prices IND without CO2 '!R80+Assumptions!$C$10*input!R$305</f>
        <v>38.05615724571895</v>
      </c>
      <c r="S384" s="11">
        <f>'Final Prices IND without CO2 '!S80+Assumptions!$C$10*input!S$305</f>
        <v>26.740612853141144</v>
      </c>
      <c r="T384" s="11">
        <f>'Final Prices IND without CO2 '!T80+Assumptions!$C$10*input!T$305</f>
        <v>34.462319388911709</v>
      </c>
      <c r="U384" s="11">
        <f>'Final Prices IND without CO2 '!U80+Assumptions!$C$10*input!U$305</f>
        <v>38.347452939505104</v>
      </c>
      <c r="V384" s="11">
        <f>'Final Prices IND without CO2 '!V80+Assumptions!$C$10*input!V$305</f>
        <v>39.176385004190465</v>
      </c>
      <c r="W384" s="11">
        <f>'Final Prices IND without CO2 '!W80+Assumptions!$C$10*input!W$305</f>
        <v>36.125034143065101</v>
      </c>
      <c r="X384" s="11">
        <f>'Final Prices IND without CO2 '!X80+Assumptions!$C$10*input!X$305</f>
        <v>34.890614573672558</v>
      </c>
      <c r="Y384" s="11">
        <f>'Final Prices IND without CO2 '!Y80+Assumptions!$C$10*input!Y$305</f>
        <v>27.400809540248748</v>
      </c>
      <c r="Z384" s="11">
        <f>'Final Prices IND without CO2 '!Z80+Assumptions!$C$10*input!Z$305</f>
        <v>24.764043541060744</v>
      </c>
      <c r="AA384" s="11">
        <f>'Final Prices IND without CO2 '!AA80+Assumptions!$C$10*input!AA$305</f>
        <v>30.223772559842242</v>
      </c>
      <c r="AB384" s="11">
        <f>'Final Prices IND without CO2 '!AB80+Assumptions!$C$10*input!AB$305</f>
        <v>38.374571083252434</v>
      </c>
      <c r="AC384" s="11">
        <f>'Final Prices IND without CO2 '!AC80+Assumptions!$C$10*input!AC$305</f>
        <v>37.978440874192962</v>
      </c>
      <c r="AD384" s="11">
        <f>'Final Prices IND without CO2 '!AD80+Assumptions!$C$10*input!AD$305</f>
        <v>34.989523039132166</v>
      </c>
      <c r="AE384" s="11">
        <f>'Final Prices IND without CO2 '!AE80+Assumptions!$C$10*input!AE$305</f>
        <v>35.76249542259427</v>
      </c>
      <c r="AF384" s="11">
        <f>'Final Prices IND without CO2 '!AF80+Assumptions!$C$10*input!AF$305</f>
        <v>39.308741754317801</v>
      </c>
      <c r="AG384" s="11">
        <f>'Final Prices IND without CO2 '!AG80+Assumptions!$C$10*input!AG$305</f>
        <v>43.09906985662893</v>
      </c>
      <c r="AH384" s="11">
        <f>'Final Prices IND without CO2 '!AH80+Assumptions!$C$10*input!AH$305</f>
        <v>47.230048825904433</v>
      </c>
      <c r="AI384" s="11">
        <f>'Final Prices IND without CO2 '!AI80+Assumptions!$C$10*input!AI$305</f>
        <v>51.626966186377686</v>
      </c>
      <c r="AJ384" s="11">
        <f>'Final Prices IND without CO2 '!AJ80+Assumptions!$C$10*input!AJ$305</f>
        <v>55.544544397187536</v>
      </c>
      <c r="AK384" s="11">
        <f>'Final Prices IND without CO2 '!AK80+Assumptions!$C$10*input!AK$305</f>
        <v>60.134980109357443</v>
      </c>
      <c r="AL384" s="11">
        <f>'Final Prices IND without CO2 '!AL80+Assumptions!$C$10*input!AL$305</f>
        <v>65.848081548795861</v>
      </c>
      <c r="AM384" s="11">
        <f>'Final Prices IND without CO2 '!AM80+Assumptions!$C$10*input!AM$305</f>
        <v>73.023031943851521</v>
      </c>
      <c r="AN384" s="11">
        <f>'Final Prices IND without CO2 '!AN80+Assumptions!$C$10*input!AN$305</f>
        <v>82.049329044537757</v>
      </c>
      <c r="AO384" s="11">
        <f>'Final Prices IND without CO2 '!AO80+Assumptions!$C$10*input!AO$305</f>
        <v>82.448887789197244</v>
      </c>
      <c r="AP384" s="11">
        <f>'Final Prices IND without CO2 '!AP80+Assumptions!$C$10*input!AP$305</f>
        <v>82.822899617629389</v>
      </c>
      <c r="AQ384" s="11">
        <f>'Final Prices IND without CO2 '!AQ80+Assumptions!$C$10*input!AQ$305</f>
        <v>83.165522227275559</v>
      </c>
      <c r="AR384" s="11">
        <f>'Final Prices IND without CO2 '!AR80+Assumptions!$C$10*input!AR$305</f>
        <v>83.47517190955142</v>
      </c>
      <c r="AS384" s="11">
        <f>'Final Prices IND without CO2 '!AS80+Assumptions!$C$10*input!AS$305</f>
        <v>83.761582468015774</v>
      </c>
      <c r="AT384" s="11">
        <f>'Final Prices IND without CO2 '!AT80+Assumptions!$C$10*input!AT$305</f>
        <v>84.024141410043711</v>
      </c>
      <c r="AU384" s="11">
        <f>'Final Prices IND without CO2 '!AU80+Assumptions!$C$10*input!AU$305</f>
        <v>84.259575671968264</v>
      </c>
      <c r="AV384" s="11">
        <f>'Final Prices IND without CO2 '!AV80+Assumptions!$C$10*input!AV$305</f>
        <v>84.470256810737325</v>
      </c>
      <c r="AW384" s="11">
        <f>'Final Prices IND without CO2 '!AW80+Assumptions!$C$10*input!AW$305</f>
        <v>84.654485090101616</v>
      </c>
      <c r="AX384" s="11">
        <f>'Final Prices IND without CO2 '!AX80+Assumptions!$C$10*input!AX$305</f>
        <v>84.816312128454712</v>
      </c>
      <c r="AY384" s="11">
        <f>'Final Prices IND without CO2 '!AY80+Assumptions!$C$10*input!AY$305</f>
        <v>84.947092688888432</v>
      </c>
      <c r="AZ384" s="11">
        <f>'Final Prices IND without CO2 '!AZ80+Assumptions!$C$10*input!AZ$305</f>
        <v>85.054225202875728</v>
      </c>
      <c r="BA384" s="11">
        <f>'Final Prices IND without CO2 '!BA80+Assumptions!$C$10*input!BA$305</f>
        <v>85.134929143256301</v>
      </c>
      <c r="BB384" s="11">
        <f>'Final Prices IND without CO2 '!BB80+Assumptions!$C$10*input!BB$305</f>
        <v>85.189386603691673</v>
      </c>
      <c r="BC384" s="11">
        <f>'Final Prices IND without CO2 '!BC80+Assumptions!$C$10*input!BC$305</f>
        <v>85.216927582353378</v>
      </c>
      <c r="BD384" s="11">
        <f>'Final Prices IND without CO2 '!BD80+Assumptions!$C$10*input!BD$305</f>
        <v>85.219283089143261</v>
      </c>
      <c r="BE384" s="11">
        <f>'Final Prices IND without CO2 '!BE80+Assumptions!$C$10*input!BE$305</f>
        <v>85.194907954909837</v>
      </c>
      <c r="BF384" s="11">
        <f>'Final Prices IND without CO2 '!BF80+Assumptions!$C$10*input!BF$305</f>
        <v>85.144380306971485</v>
      </c>
      <c r="BG384" s="11">
        <f>'Final Prices IND without CO2 '!BG80+Assumptions!$C$10*input!BG$305</f>
        <v>85.067694203636677</v>
      </c>
      <c r="BH384" s="11">
        <f>'Final Prices IND without CO2 '!BH80+Assumptions!$C$10*input!BH$305</f>
        <v>84.964953857726769</v>
      </c>
    </row>
    <row r="385" spans="1:60" x14ac:dyDescent="0.3">
      <c r="A385" s="9" t="s">
        <v>148</v>
      </c>
      <c r="B385" s="36" t="s">
        <v>156</v>
      </c>
      <c r="C385" s="9" t="s">
        <v>27</v>
      </c>
      <c r="D385" s="36" t="s">
        <v>83</v>
      </c>
      <c r="E385" s="36" t="s">
        <v>79</v>
      </c>
      <c r="F385" s="36" t="s">
        <v>90</v>
      </c>
      <c r="G385" s="36" t="s">
        <v>90</v>
      </c>
      <c r="H385" s="36" t="s">
        <v>80</v>
      </c>
      <c r="I385" s="9" t="s">
        <v>145</v>
      </c>
      <c r="J385" s="11">
        <f>'Final Prices IND without CO2 '!J81+Assumptions!$C$10*input!J$305</f>
        <v>28.782863428429355</v>
      </c>
      <c r="K385" s="11">
        <f>'Final Prices IND without CO2 '!K81+Assumptions!$C$10*input!K$305</f>
        <v>25.541134581372177</v>
      </c>
      <c r="L385" s="11">
        <f>'Final Prices IND without CO2 '!L81+Assumptions!$C$10*input!L$305</f>
        <v>24.882070717696731</v>
      </c>
      <c r="M385" s="11">
        <f>'Final Prices IND without CO2 '!M81+Assumptions!$C$10*input!M$305</f>
        <v>26.052726153115827</v>
      </c>
      <c r="N385" s="11">
        <f>'Final Prices IND without CO2 '!N81+Assumptions!$C$10*input!N$305</f>
        <v>24.4756026207349</v>
      </c>
      <c r="O385" s="11">
        <f>'Final Prices IND without CO2 '!O81+Assumptions!$C$10*input!O$305</f>
        <v>30.822794656358031</v>
      </c>
      <c r="P385" s="11">
        <f>'Final Prices IND without CO2 '!P81+Assumptions!$C$10*input!P$305</f>
        <v>39.849147709473371</v>
      </c>
      <c r="Q385" s="11">
        <f>'Final Prices IND without CO2 '!Q81+Assumptions!$C$10*input!Q$305</f>
        <v>34.671431335507229</v>
      </c>
      <c r="R385" s="11">
        <f>'Final Prices IND without CO2 '!R81+Assumptions!$C$10*input!R$305</f>
        <v>46.766815296819495</v>
      </c>
      <c r="S385" s="11">
        <f>'Final Prices IND without CO2 '!S81+Assumptions!$C$10*input!S$305</f>
        <v>32.045803648463938</v>
      </c>
      <c r="T385" s="11">
        <f>'Final Prices IND without CO2 '!T81+Assumptions!$C$10*input!T$305</f>
        <v>42.082816408056317</v>
      </c>
      <c r="U385" s="11">
        <f>'Final Prices IND without CO2 '!U81+Assumptions!$C$10*input!U$305</f>
        <v>51.769145861140224</v>
      </c>
      <c r="V385" s="11">
        <f>'Final Prices IND without CO2 '!V81+Assumptions!$C$10*input!V$305</f>
        <v>55.151132073318522</v>
      </c>
      <c r="W385" s="11">
        <f>'Final Prices IND without CO2 '!W81+Assumptions!$C$10*input!W$305</f>
        <v>47.35106573281827</v>
      </c>
      <c r="X385" s="11">
        <f>'Final Prices IND without CO2 '!X81+Assumptions!$C$10*input!X$305</f>
        <v>47.298526469496672</v>
      </c>
      <c r="Y385" s="11">
        <f>'Final Prices IND without CO2 '!Y81+Assumptions!$C$10*input!Y$305</f>
        <v>47.707666364852614</v>
      </c>
      <c r="Z385" s="11">
        <f>'Final Prices IND without CO2 '!Z81+Assumptions!$C$10*input!Z$305</f>
        <v>47.184487471299178</v>
      </c>
      <c r="AA385" s="11">
        <f>'Final Prices IND without CO2 '!AA81+Assumptions!$C$10*input!AA$305</f>
        <v>55.180668849292324</v>
      </c>
      <c r="AB385" s="11">
        <f>'Final Prices IND without CO2 '!AB81+Assumptions!$C$10*input!AB$305</f>
        <v>70.051424740425048</v>
      </c>
      <c r="AC385" s="11">
        <f>'Final Prices IND without CO2 '!AC81+Assumptions!$C$10*input!AC$305</f>
        <v>68.799586898015221</v>
      </c>
      <c r="AD385" s="11">
        <f>'Final Prices IND without CO2 '!AD81+Assumptions!$C$10*input!AD$305</f>
        <v>62.549189874059124</v>
      </c>
      <c r="AE385" s="11">
        <f>'Final Prices IND without CO2 '!AE81+Assumptions!$C$10*input!AE$305</f>
        <v>63.166166207652637</v>
      </c>
      <c r="AF385" s="11">
        <f>'Final Prices IND without CO2 '!AF81+Assumptions!$C$10*input!AF$305</f>
        <v>68.748496092083386</v>
      </c>
      <c r="AG385" s="11">
        <f>'Final Prices IND without CO2 '!AG81+Assumptions!$C$10*input!AG$305</f>
        <v>74.49417848635251</v>
      </c>
      <c r="AH385" s="11">
        <f>'Final Prices IND without CO2 '!AH81+Assumptions!$C$10*input!AH$305</f>
        <v>80.502731384311659</v>
      </c>
      <c r="AI385" s="11">
        <f>'Final Prices IND without CO2 '!AI81+Assumptions!$C$10*input!AI$305</f>
        <v>86.530247164283054</v>
      </c>
      <c r="AJ385" s="11">
        <f>'Final Prices IND without CO2 '!AJ81+Assumptions!$C$10*input!AJ$305</f>
        <v>91.047778587815145</v>
      </c>
      <c r="AK385" s="11">
        <f>'Final Prices IND without CO2 '!AK81+Assumptions!$C$10*input!AK$305</f>
        <v>96.044401392061744</v>
      </c>
      <c r="AL385" s="11">
        <f>'Final Prices IND without CO2 '!AL81+Assumptions!$C$10*input!AL$305</f>
        <v>102.14638195468969</v>
      </c>
      <c r="AM385" s="11">
        <f>'Final Prices IND without CO2 '!AM81+Assumptions!$C$10*input!AM$305</f>
        <v>109.71280452549675</v>
      </c>
      <c r="AN385" s="11">
        <f>'Final Prices IND without CO2 '!AN81+Assumptions!$C$10*input!AN$305</f>
        <v>119.12048151949583</v>
      </c>
      <c r="AO385" s="11">
        <f>'Final Prices IND without CO2 '!AO81+Assumptions!$C$10*input!AO$305</f>
        <v>119.87974649731821</v>
      </c>
      <c r="AP385" s="11">
        <f>'Final Prices IND without CO2 '!AP81+Assumptions!$C$10*input!AP$305</f>
        <v>120.59303317829651</v>
      </c>
      <c r="AQ385" s="11">
        <f>'Final Prices IND without CO2 '!AQ81+Assumptions!$C$10*input!AQ$305</f>
        <v>121.24743427626285</v>
      </c>
      <c r="AR385" s="11">
        <f>'Final Prices IND without CO2 '!AR81+Assumptions!$C$10*input!AR$305</f>
        <v>121.84201114919465</v>
      </c>
      <c r="AS385" s="11">
        <f>'Final Prices IND without CO2 '!AS81+Assumptions!$C$10*input!AS$305</f>
        <v>122.39076269116229</v>
      </c>
      <c r="AT385" s="11">
        <f>'Final Prices IND without CO2 '!AT81+Assumptions!$C$10*input!AT$305</f>
        <v>122.89653281948958</v>
      </c>
      <c r="AU385" s="11">
        <f>'Final Prices IND without CO2 '!AU81+Assumptions!$C$10*input!AU$305</f>
        <v>123.35059872649664</v>
      </c>
      <c r="AV385" s="11">
        <f>'Final Prices IND without CO2 '!AV81+Assumptions!$C$10*input!AV$305</f>
        <v>123.75851172997346</v>
      </c>
      <c r="AW385" s="11">
        <f>'Final Prices IND without CO2 '!AW81+Assumptions!$C$10*input!AW$305</f>
        <v>124.1166893052704</v>
      </c>
      <c r="AX385" s="11">
        <f>'Final Prices IND without CO2 '!AX81+Assumptions!$C$10*input!AX$305</f>
        <v>124.43242251345737</v>
      </c>
      <c r="AY385" s="11">
        <f>'Final Prices IND without CO2 '!AY81+Assumptions!$C$10*input!AY$305</f>
        <v>124.77067521909092</v>
      </c>
      <c r="AZ385" s="11">
        <f>'Final Prices IND without CO2 '!AZ81+Assumptions!$C$10*input!AZ$305</f>
        <v>125.04835254883778</v>
      </c>
      <c r="BA385" s="11">
        <f>'Final Prices IND without CO2 '!BA81+Assumptions!$C$10*input!BA$305</f>
        <v>125.30372197291646</v>
      </c>
      <c r="BB385" s="11">
        <f>'Final Prices IND without CO2 '!BB81+Assumptions!$C$10*input!BB$305</f>
        <v>125.53970832187355</v>
      </c>
      <c r="BC385" s="11">
        <f>'Final Prices IND without CO2 '!BC81+Assumptions!$C$10*input!BC$305</f>
        <v>125.75160443390001</v>
      </c>
      <c r="BD385" s="11">
        <f>'Final Prices IND without CO2 '!BD81+Assumptions!$C$10*input!BD$305</f>
        <v>125.92709824872637</v>
      </c>
      <c r="BE385" s="11">
        <f>'Final Prices IND without CO2 '!BE81+Assumptions!$C$10*input!BE$305</f>
        <v>126.08403263063511</v>
      </c>
      <c r="BF385" s="11">
        <f>'Final Prices IND without CO2 '!BF81+Assumptions!$C$10*input!BF$305</f>
        <v>126.21397369397029</v>
      </c>
      <c r="BG385" s="11">
        <f>'Final Prices IND without CO2 '!BG81+Assumptions!$C$10*input!BG$305</f>
        <v>126.31589791058752</v>
      </c>
      <c r="BH385" s="11">
        <f>'Final Prices IND without CO2 '!BH81+Assumptions!$C$10*input!BH$305</f>
        <v>126.39148619535497</v>
      </c>
    </row>
    <row r="386" spans="1:60" x14ac:dyDescent="0.3">
      <c r="A386" s="9" t="s">
        <v>148</v>
      </c>
      <c r="B386" s="36" t="s">
        <v>156</v>
      </c>
      <c r="C386" s="9" t="s">
        <v>29</v>
      </c>
      <c r="D386" s="36" t="s">
        <v>83</v>
      </c>
      <c r="E386" s="36" t="s">
        <v>79</v>
      </c>
      <c r="F386" s="36" t="s">
        <v>90</v>
      </c>
      <c r="G386" s="36" t="s">
        <v>90</v>
      </c>
      <c r="H386" s="36" t="s">
        <v>80</v>
      </c>
      <c r="I386" s="9" t="s">
        <v>145</v>
      </c>
      <c r="J386" s="11">
        <f>'Final Prices IND without CO2 '!J82+Assumptions!$C$10*input!J$305</f>
        <v>15.201973365758665</v>
      </c>
      <c r="K386" s="11">
        <f>'Final Prices IND without CO2 '!K82+Assumptions!$C$10*input!K$305</f>
        <v>12.704899045279154</v>
      </c>
      <c r="L386" s="11">
        <f>'Final Prices IND without CO2 '!L82+Assumptions!$C$10*input!L$305</f>
        <v>15.440674658042461</v>
      </c>
      <c r="M386" s="11">
        <f>'Final Prices IND without CO2 '!M82+Assumptions!$C$10*input!M$305</f>
        <v>17.807664478787796</v>
      </c>
      <c r="N386" s="11">
        <f>'Final Prices IND without CO2 '!N82+Assumptions!$C$10*input!N$305</f>
        <v>19.976086763258316</v>
      </c>
      <c r="O386" s="11">
        <f>'Final Prices IND without CO2 '!O82+Assumptions!$C$10*input!O$305</f>
        <v>26.099233681894123</v>
      </c>
      <c r="P386" s="11">
        <f>'Final Prices IND without CO2 '!P82+Assumptions!$C$10*input!P$305</f>
        <v>35.592413059267535</v>
      </c>
      <c r="Q386" s="11">
        <f>'Final Prices IND without CO2 '!Q82+Assumptions!$C$10*input!Q$305</f>
        <v>31.139109230227064</v>
      </c>
      <c r="R386" s="11">
        <f>'Final Prices IND without CO2 '!R82+Assumptions!$C$10*input!R$305</f>
        <v>44.567259583821929</v>
      </c>
      <c r="S386" s="11">
        <f>'Final Prices IND without CO2 '!S82+Assumptions!$C$10*input!S$305</f>
        <v>38.546841748788175</v>
      </c>
      <c r="T386" s="11">
        <f>'Final Prices IND without CO2 '!T82+Assumptions!$C$10*input!T$305</f>
        <v>45.399594678435697</v>
      </c>
      <c r="U386" s="11">
        <f>'Final Prices IND without CO2 '!U82+Assumptions!$C$10*input!U$305</f>
        <v>53.536484485809815</v>
      </c>
      <c r="V386" s="11">
        <f>'Final Prices IND without CO2 '!V82+Assumptions!$C$10*input!V$305</f>
        <v>58.684688659313622</v>
      </c>
      <c r="W386" s="11">
        <f>'Final Prices IND without CO2 '!W82+Assumptions!$C$10*input!W$305</f>
        <v>53.977119082281305</v>
      </c>
      <c r="X386" s="11">
        <f>'Final Prices IND without CO2 '!X82+Assumptions!$C$10*input!X$305</f>
        <v>52.803198549949542</v>
      </c>
      <c r="Y386" s="11">
        <f>'Final Prices IND without CO2 '!Y82+Assumptions!$C$10*input!Y$305</f>
        <v>39.357717605666899</v>
      </c>
      <c r="Z386" s="11">
        <f>'Final Prices IND without CO2 '!Z82+Assumptions!$C$10*input!Z$305</f>
        <v>31.329622645439756</v>
      </c>
      <c r="AA386" s="11">
        <f>'Final Prices IND without CO2 '!AA82+Assumptions!$C$10*input!AA$305</f>
        <v>36.875149679907928</v>
      </c>
      <c r="AB386" s="11">
        <f>'Final Prices IND without CO2 '!AB82+Assumptions!$C$10*input!AB$305</f>
        <v>46.816914923101351</v>
      </c>
      <c r="AC386" s="11">
        <f>'Final Prices IND without CO2 '!AC82+Assumptions!$C$10*input!AC$305</f>
        <v>46.192726140254479</v>
      </c>
      <c r="AD386" s="11">
        <f>'Final Prices IND without CO2 '!AD82+Assumptions!$C$10*input!AD$305</f>
        <v>42.33457649836204</v>
      </c>
      <c r="AE386" s="11">
        <f>'Final Prices IND without CO2 '!AE82+Assumptions!$C$10*input!AE$305</f>
        <v>43.065973657690407</v>
      </c>
      <c r="AF386" s="11">
        <f>'Final Prices IND without CO2 '!AF82+Assumptions!$C$10*input!AF$305</f>
        <v>47.154865973912564</v>
      </c>
      <c r="AG386" s="11">
        <f>'Final Prices IND without CO2 '!AG82+Assumptions!$C$10*input!AG$305</f>
        <v>51.466324534446969</v>
      </c>
      <c r="AH386" s="11">
        <f>'Final Prices IND without CO2 '!AH82+Assumptions!$C$10*input!AH$305</f>
        <v>56.097704359888127</v>
      </c>
      <c r="AI386" s="11">
        <f>'Final Prices IND without CO2 '!AI82+Assumptions!$C$10*input!AI$305</f>
        <v>60.929199998592644</v>
      </c>
      <c r="AJ386" s="11">
        <f>'Final Prices IND without CO2 '!AJ82+Assumptions!$C$10*input!AJ$305</f>
        <v>65.006674497223244</v>
      </c>
      <c r="AK386" s="11">
        <f>'Final Prices IND without CO2 '!AK82+Assumptions!$C$10*input!AK$305</f>
        <v>69.705364997944216</v>
      </c>
      <c r="AL386" s="11">
        <f>'Final Prices IND without CO2 '!AL82+Assumptions!$C$10*input!AL$305</f>
        <v>75.522108399606424</v>
      </c>
      <c r="AM386" s="11">
        <f>'Final Prices IND without CO2 '!AM82+Assumptions!$C$10*input!AM$305</f>
        <v>82.801391843240566</v>
      </c>
      <c r="AN386" s="11">
        <f>'Final Prices IND without CO2 '!AN82+Assumptions!$C$10*input!AN$305</f>
        <v>91.929332251933261</v>
      </c>
      <c r="AO386" s="11">
        <f>'Final Prices IND without CO2 '!AO82+Assumptions!$C$10*input!AO$305</f>
        <v>92.424757957830877</v>
      </c>
      <c r="AP386" s="11">
        <f>'Final Prices IND without CO2 '!AP82+Assumptions!$C$10*input!AP$305</f>
        <v>92.889191486360119</v>
      </c>
      <c r="AQ386" s="11">
        <f>'Final Prices IND without CO2 '!AQ82+Assumptions!$C$10*input!AQ$305</f>
        <v>93.314907613713387</v>
      </c>
      <c r="AR386" s="11">
        <f>'Final Prices IND without CO2 '!AR82+Assumptions!$C$10*input!AR$305</f>
        <v>93.70049455096013</v>
      </c>
      <c r="AS386" s="11">
        <f>'Final Prices IND without CO2 '!AS82+Assumptions!$C$10*input!AS$305</f>
        <v>94.056822810531685</v>
      </c>
      <c r="AT386" s="11">
        <f>'Final Prices IND without CO2 '!AT82+Assumptions!$C$10*input!AT$305</f>
        <v>94.384201083502603</v>
      </c>
      <c r="AU386" s="11">
        <f>'Final Prices IND without CO2 '!AU82+Assumptions!$C$10*input!AU$305</f>
        <v>94.677903869884616</v>
      </c>
      <c r="AV386" s="11">
        <f>'Final Prices IND without CO2 '!AV82+Assumptions!$C$10*input!AV$305</f>
        <v>94.941150179300308</v>
      </c>
      <c r="AW386" s="11">
        <f>'Final Prices IND without CO2 '!AW82+Assumptions!$C$10*input!AW$305</f>
        <v>95.171738484911401</v>
      </c>
      <c r="AX386" s="11">
        <f>'Final Prices IND without CO2 '!AX82+Assumptions!$C$10*input!AX$305</f>
        <v>95.374583763866113</v>
      </c>
      <c r="AY386" s="11">
        <f>'Final Prices IND without CO2 '!AY82+Assumptions!$C$10*input!AY$305</f>
        <v>95.5606586791599</v>
      </c>
      <c r="AZ386" s="11">
        <f>'Final Prices IND without CO2 '!AZ82+Assumptions!$C$10*input!AZ$305</f>
        <v>95.713243875737589</v>
      </c>
      <c r="BA386" s="11">
        <f>'Final Prices IND without CO2 '!BA82+Assumptions!$C$10*input!BA$305</f>
        <v>95.840498716857638</v>
      </c>
      <c r="BB386" s="11">
        <f>'Final Prices IND without CO2 '!BB82+Assumptions!$C$10*input!BB$305</f>
        <v>95.943336275592912</v>
      </c>
      <c r="BC386" s="11">
        <f>'Final Prices IND without CO2 '!BC82+Assumptions!$C$10*input!BC$305</f>
        <v>96.020010588055698</v>
      </c>
      <c r="BD386" s="11">
        <f>'Final Prices IND without CO2 '!BD82+Assumptions!$C$10*input!BD$305</f>
        <v>96.068509980981247</v>
      </c>
      <c r="BE386" s="11">
        <f>'Final Prices IND without CO2 '!BE82+Assumptions!$C$10*input!BE$305</f>
        <v>96.09245647910663</v>
      </c>
      <c r="BF386" s="11">
        <f>'Final Prices IND without CO2 '!BF82+Assumptions!$C$10*input!BF$305</f>
        <v>96.090026376757649</v>
      </c>
      <c r="BG386" s="11">
        <f>'Final Prices IND without CO2 '!BG82+Assumptions!$C$10*input!BG$305</f>
        <v>96.060942530600812</v>
      </c>
      <c r="BH386" s="11">
        <f>'Final Prices IND without CO2 '!BH82+Assumptions!$C$10*input!BH$305</f>
        <v>96.005729367565792</v>
      </c>
    </row>
    <row r="387" spans="1:60" x14ac:dyDescent="0.3">
      <c r="A387" s="9" t="s">
        <v>148</v>
      </c>
      <c r="B387" s="36" t="s">
        <v>156</v>
      </c>
      <c r="C387" s="9" t="s">
        <v>31</v>
      </c>
      <c r="D387" s="36" t="s">
        <v>83</v>
      </c>
      <c r="E387" s="36" t="s">
        <v>79</v>
      </c>
      <c r="F387" s="36" t="s">
        <v>90</v>
      </c>
      <c r="G387" s="36" t="s">
        <v>90</v>
      </c>
      <c r="H387" s="36" t="s">
        <v>80</v>
      </c>
      <c r="I387" s="9" t="s">
        <v>145</v>
      </c>
      <c r="J387" s="11">
        <f>'Final Prices IND without CO2 '!J83+Assumptions!$C$10*input!J$305</f>
        <v>31.480676570412783</v>
      </c>
      <c r="K387" s="11">
        <f>'Final Prices IND without CO2 '!K83+Assumptions!$C$10*input!K$305</f>
        <v>30.047024211618069</v>
      </c>
      <c r="L387" s="11">
        <f>'Final Prices IND without CO2 '!L83+Assumptions!$C$10*input!L$305</f>
        <v>28.423585764471103</v>
      </c>
      <c r="M387" s="11">
        <f>'Final Prices IND without CO2 '!M83+Assumptions!$C$10*input!M$305</f>
        <v>28.335569916050879</v>
      </c>
      <c r="N387" s="11">
        <f>'Final Prices IND without CO2 '!N83+Assumptions!$C$10*input!N$305</f>
        <v>25.964981715349243</v>
      </c>
      <c r="O387" s="11">
        <f>'Final Prices IND without CO2 '!O83+Assumptions!$C$10*input!O$305</f>
        <v>33.188322361646662</v>
      </c>
      <c r="P387" s="11">
        <f>'Final Prices IND without CO2 '!P83+Assumptions!$C$10*input!P$305</f>
        <v>44.890136576140961</v>
      </c>
      <c r="Q387" s="11">
        <f>'Final Prices IND without CO2 '!Q83+Assumptions!$C$10*input!Q$305</f>
        <v>38.858124526709602</v>
      </c>
      <c r="R387" s="11">
        <f>'Final Prices IND without CO2 '!R83+Assumptions!$C$10*input!R$305</f>
        <v>53.648537482009907</v>
      </c>
      <c r="S387" s="11">
        <f>'Final Prices IND without CO2 '!S83+Assumptions!$C$10*input!S$305</f>
        <v>43.609350853734576</v>
      </c>
      <c r="T387" s="11">
        <f>'Final Prices IND without CO2 '!T83+Assumptions!$C$10*input!T$305</f>
        <v>52.081173394523731</v>
      </c>
      <c r="U387" s="11">
        <f>'Final Prices IND without CO2 '!U83+Assumptions!$C$10*input!U$305</f>
        <v>68.978297317561072</v>
      </c>
      <c r="V387" s="11">
        <f>'Final Prices IND without CO2 '!V83+Assumptions!$C$10*input!V$305</f>
        <v>71.364854314382185</v>
      </c>
      <c r="W387" s="11">
        <f>'Final Prices IND without CO2 '!W83+Assumptions!$C$10*input!W$305</f>
        <v>66.363171895811959</v>
      </c>
      <c r="X387" s="11">
        <f>'Final Prices IND without CO2 '!X83+Assumptions!$C$10*input!X$305</f>
        <v>63.689147170455946</v>
      </c>
      <c r="Y387" s="11">
        <f>'Final Prices IND without CO2 '!Y83+Assumptions!$C$10*input!Y$305</f>
        <v>49.283371557688724</v>
      </c>
      <c r="Z387" s="11">
        <f>'Final Prices IND without CO2 '!Z83+Assumptions!$C$10*input!Z$305</f>
        <v>44.968060521864167</v>
      </c>
      <c r="AA387" s="11">
        <f>'Final Prices IND without CO2 '!AA83+Assumptions!$C$10*input!AA$305</f>
        <v>55.008086694307792</v>
      </c>
      <c r="AB387" s="11">
        <f>'Final Prices IND without CO2 '!AB83+Assumptions!$C$10*input!AB$305</f>
        <v>69.832372675461514</v>
      </c>
      <c r="AC387" s="11">
        <f>'Final Prices IND without CO2 '!AC83+Assumptions!$C$10*input!AC$305</f>
        <v>68.586452230218683</v>
      </c>
      <c r="AD387" s="11">
        <f>'Final Prices IND without CO2 '!AD83+Assumptions!$C$10*input!AD$305</f>
        <v>62.358609016653453</v>
      </c>
      <c r="AE387" s="11">
        <f>'Final Prices IND without CO2 '!AE83+Assumptions!$C$10*input!AE$305</f>
        <v>62.976664095542191</v>
      </c>
      <c r="AF387" s="11">
        <f>'Final Prices IND without CO2 '!AF83+Assumptions!$C$10*input!AF$305</f>
        <v>68.544914036570546</v>
      </c>
      <c r="AG387" s="11">
        <f>'Final Prices IND without CO2 '!AG83+Assumptions!$C$10*input!AG$305</f>
        <v>74.277074747151502</v>
      </c>
      <c r="AH387" s="11">
        <f>'Final Prices IND without CO2 '!AH83+Assumptions!$C$10*input!AH$305</f>
        <v>80.272643828894203</v>
      </c>
      <c r="AI387" s="11">
        <f>'Final Prices IND without CO2 '!AI83+Assumptions!$C$10*input!AI$305</f>
        <v>86.288883679924453</v>
      </c>
      <c r="AJ387" s="11">
        <f>'Final Prices IND without CO2 '!AJ83+Assumptions!$C$10*input!AJ$305</f>
        <v>90.802266301572658</v>
      </c>
      <c r="AK387" s="11">
        <f>'Final Prices IND without CO2 '!AK83+Assumptions!$C$10*input!AK$305</f>
        <v>95.796080237165711</v>
      </c>
      <c r="AL387" s="11">
        <f>'Final Prices IND without CO2 '!AL83+Assumptions!$C$10*input!AL$305</f>
        <v>101.8953716193631</v>
      </c>
      <c r="AM387" s="11">
        <f>'Final Prices IND without CO2 '!AM83+Assumptions!$C$10*input!AM$305</f>
        <v>109.45908707823912</v>
      </c>
      <c r="AN387" s="11">
        <f>'Final Prices IND without CO2 '!AN83+Assumptions!$C$10*input!AN$305</f>
        <v>118.86412675054994</v>
      </c>
      <c r="AO387" s="11">
        <f>'Final Prices IND without CO2 '!AO83+Assumptions!$C$10*input!AO$305</f>
        <v>119.62090428457481</v>
      </c>
      <c r="AP387" s="11">
        <f>'Final Prices IND without CO2 '!AP83+Assumptions!$C$10*input!AP$305</f>
        <v>120.33184480902365</v>
      </c>
      <c r="AQ387" s="11">
        <f>'Final Prices IND without CO2 '!AQ83+Assumptions!$C$10*input!AQ$305</f>
        <v>120.98408989356716</v>
      </c>
      <c r="AR387" s="11">
        <f>'Final Prices IND without CO2 '!AR83+Assumptions!$C$10*input!AR$305</f>
        <v>121.57669643541264</v>
      </c>
      <c r="AS387" s="11">
        <f>'Final Prices IND without CO2 '!AS83+Assumptions!$C$10*input!AS$305</f>
        <v>122.12363383463799</v>
      </c>
      <c r="AT387" s="11">
        <f>'Final Prices IND without CO2 '!AT83+Assumptions!$C$10*input!AT$305</f>
        <v>122.62772210676962</v>
      </c>
      <c r="AU387" s="11">
        <f>'Final Prices IND without CO2 '!AU83+Assumptions!$C$10*input!AU$305</f>
        <v>123.08027613024684</v>
      </c>
      <c r="AV387" s="11">
        <f>'Final Prices IND without CO2 '!AV83+Assumptions!$C$10*input!AV$305</f>
        <v>123.48682523414863</v>
      </c>
      <c r="AW387" s="11">
        <f>'Final Prices IND without CO2 '!AW83+Assumptions!$C$10*input!AW$305</f>
        <v>123.84379991370076</v>
      </c>
      <c r="AX387" s="11">
        <f>'Final Prices IND without CO2 '!AX83+Assumptions!$C$10*input!AX$305</f>
        <v>124.15846882854984</v>
      </c>
      <c r="AY387" s="11">
        <f>'Final Prices IND without CO2 '!AY83+Assumptions!$C$10*input!AY$305</f>
        <v>124.4952868209281</v>
      </c>
      <c r="AZ387" s="11">
        <f>'Final Prices IND without CO2 '!AZ83+Assumptions!$C$10*input!AZ$305</f>
        <v>124.77178479762222</v>
      </c>
      <c r="BA387" s="11">
        <f>'Final Prices IND without CO2 '!BA83+Assumptions!$C$10*input!BA$305</f>
        <v>125.02594637336787</v>
      </c>
      <c r="BB387" s="11">
        <f>'Final Prices IND without CO2 '!BB83+Assumptions!$C$10*input!BB$305</f>
        <v>125.26067741211301</v>
      </c>
      <c r="BC387" s="11">
        <f>'Final Prices IND without CO2 '!BC83+Assumptions!$C$10*input!BC$305</f>
        <v>125.47129866985341</v>
      </c>
      <c r="BD387" s="11">
        <f>'Final Prices IND without CO2 '!BD83+Assumptions!$C$10*input!BD$305</f>
        <v>125.64559519708578</v>
      </c>
      <c r="BE387" s="11">
        <f>'Final Prices IND without CO2 '!BE83+Assumptions!$C$10*input!BE$305</f>
        <v>125.80127578578836</v>
      </c>
      <c r="BF387" s="11">
        <f>'Final Prices IND without CO2 '!BF83+Assumptions!$C$10*input!BF$305</f>
        <v>125.9299688702588</v>
      </c>
      <c r="BG387" s="11">
        <f>'Final Prices IND without CO2 '!BG83+Assumptions!$C$10*input!BG$305</f>
        <v>126.03065795917576</v>
      </c>
      <c r="BH387" s="11">
        <f>'Final Prices IND without CO2 '!BH83+Assumptions!$C$10*input!BH$305</f>
        <v>126.1050130641831</v>
      </c>
    </row>
    <row r="388" spans="1:60" x14ac:dyDescent="0.3">
      <c r="A388" s="9" t="s">
        <v>148</v>
      </c>
      <c r="B388" s="36" t="s">
        <v>156</v>
      </c>
      <c r="C388" s="9" t="s">
        <v>33</v>
      </c>
      <c r="D388" s="36" t="s">
        <v>83</v>
      </c>
      <c r="E388" s="36" t="s">
        <v>79</v>
      </c>
      <c r="F388" s="36" t="s">
        <v>90</v>
      </c>
      <c r="G388" s="36" t="s">
        <v>90</v>
      </c>
      <c r="H388" s="36" t="s">
        <v>80</v>
      </c>
      <c r="I388" s="9" t="s">
        <v>145</v>
      </c>
      <c r="J388" s="11">
        <f>'Final Prices IND without CO2 '!J84+Assumptions!$C$10*input!J$305</f>
        <v>35.236844383211952</v>
      </c>
      <c r="K388" s="11">
        <f>'Final Prices IND without CO2 '!K84+Assumptions!$C$10*input!K$305</f>
        <v>32.189891950570697</v>
      </c>
      <c r="L388" s="11">
        <f>'Final Prices IND without CO2 '!L84+Assumptions!$C$10*input!L$305</f>
        <v>33.543248690881668</v>
      </c>
      <c r="M388" s="11">
        <f>'Final Prices IND without CO2 '!M84+Assumptions!$C$10*input!M$305</f>
        <v>33.582371845246065</v>
      </c>
      <c r="N388" s="11">
        <f>'Final Prices IND without CO2 '!N84+Assumptions!$C$10*input!N$305</f>
        <v>32.068142621329784</v>
      </c>
      <c r="O388" s="11">
        <f>'Final Prices IND without CO2 '!O84+Assumptions!$C$10*input!O$305</f>
        <v>33.162079889712025</v>
      </c>
      <c r="P388" s="11">
        <f>'Final Prices IND without CO2 '!P84+Assumptions!$C$10*input!P$305</f>
        <v>45.475964776380629</v>
      </c>
      <c r="Q388" s="11">
        <f>'Final Prices IND without CO2 '!Q84+Assumptions!$C$10*input!Q$305</f>
        <v>37.107215119744815</v>
      </c>
      <c r="R388" s="11">
        <f>'Final Prices IND without CO2 '!R84+Assumptions!$C$10*input!R$305</f>
        <v>52.044999564402303</v>
      </c>
      <c r="S388" s="11">
        <f>'Final Prices IND without CO2 '!S84+Assumptions!$C$10*input!S$305</f>
        <v>40.727967802885452</v>
      </c>
      <c r="T388" s="11">
        <f>'Final Prices IND without CO2 '!T84+Assumptions!$C$10*input!T$305</f>
        <v>49.992458290399149</v>
      </c>
      <c r="U388" s="11">
        <f>'Final Prices IND without CO2 '!U84+Assumptions!$C$10*input!U$305</f>
        <v>57.605017735673336</v>
      </c>
      <c r="V388" s="11">
        <f>'Final Prices IND without CO2 '!V84+Assumptions!$C$10*input!V$305</f>
        <v>63.304465701899161</v>
      </c>
      <c r="W388" s="11">
        <f>'Final Prices IND without CO2 '!W84+Assumptions!$C$10*input!W$305</f>
        <v>58.477046433329527</v>
      </c>
      <c r="X388" s="11">
        <f>'Final Prices IND without CO2 '!X84+Assumptions!$C$10*input!X$305</f>
        <v>53.994236049938642</v>
      </c>
      <c r="Y388" s="11">
        <f>'Final Prices IND without CO2 '!Y84+Assumptions!$C$10*input!Y$305</f>
        <v>43.801804403524621</v>
      </c>
      <c r="Z388" s="11">
        <f>'Final Prices IND without CO2 '!Z84+Assumptions!$C$10*input!Z$305</f>
        <v>29.916264799391293</v>
      </c>
      <c r="AA388" s="11">
        <f>'Final Prices IND without CO2 '!AA84+Assumptions!$C$10*input!AA$305</f>
        <v>40.504948268522654</v>
      </c>
      <c r="AB388" s="11">
        <f>'Final Prices IND without CO2 '!AB84+Assumptions!$C$10*input!AB$305</f>
        <v>51.424082311346076</v>
      </c>
      <c r="AC388" s="11">
        <f>'Final Prices IND without CO2 '!AC84+Assumptions!$C$10*input!AC$305</f>
        <v>50.675437092739799</v>
      </c>
      <c r="AD388" s="11">
        <f>'Final Prices IND without CO2 '!AD84+Assumptions!$C$10*input!AD$305</f>
        <v>46.342929084352363</v>
      </c>
      <c r="AE388" s="11">
        <f>'Final Prices IND without CO2 '!AE84+Assumptions!$C$10*input!AE$305</f>
        <v>47.051637755694273</v>
      </c>
      <c r="AF388" s="11">
        <f>'Final Prices IND without CO2 '!AF84+Assumptions!$C$10*input!AF$305</f>
        <v>51.436663578270839</v>
      </c>
      <c r="AG388" s="11">
        <f>'Final Prices IND without CO2 '!AG84+Assumptions!$C$10*input!AG$305</f>
        <v>56.032514162832328</v>
      </c>
      <c r="AH388" s="11">
        <f>'Final Prices IND without CO2 '!AH84+Assumptions!$C$10*input!AH$305</f>
        <v>60.936973425608684</v>
      </c>
      <c r="AI388" s="11">
        <f>'Final Prices IND without CO2 '!AI84+Assumptions!$C$10*input!AI$305</f>
        <v>66.005627714693674</v>
      </c>
      <c r="AJ388" s="11">
        <f>'Final Prices IND without CO2 '!AJ84+Assumptions!$C$10*input!AJ$305</f>
        <v>70.170361033472318</v>
      </c>
      <c r="AK388" s="11">
        <f>'Final Prices IND without CO2 '!AK84+Assumptions!$C$10*input!AK$305</f>
        <v>74.928128484966081</v>
      </c>
      <c r="AL388" s="11">
        <f>'Final Prices IND without CO2 '!AL84+Assumptions!$C$10*input!AL$305</f>
        <v>80.801431519529899</v>
      </c>
      <c r="AM388" s="11">
        <f>'Final Prices IND without CO2 '!AM84+Assumptions!$C$10*input!AM$305</f>
        <v>88.137651736653183</v>
      </c>
      <c r="AN388" s="11">
        <f>'Final Prices IND without CO2 '!AN84+Assumptions!$C$10*input!AN$305</f>
        <v>97.321061069943624</v>
      </c>
      <c r="AO388" s="11">
        <f>'Final Prices IND without CO2 '!AO84+Assumptions!$C$10*input!AO$305</f>
        <v>97.868803424606682</v>
      </c>
      <c r="AP388" s="11">
        <f>'Final Prices IND without CO2 '!AP84+Assumptions!$C$10*input!AP$305</f>
        <v>98.382582006568924</v>
      </c>
      <c r="AQ388" s="11">
        <f>'Final Prices IND without CO2 '!AQ84+Assumptions!$C$10*input!AQ$305</f>
        <v>98.853644041672055</v>
      </c>
      <c r="AR388" s="11">
        <f>'Final Prices IND without CO2 '!AR84+Assumptions!$C$10*input!AR$305</f>
        <v>99.280671561213396</v>
      </c>
      <c r="AS388" s="11">
        <f>'Final Prices IND without CO2 '!AS84+Assumptions!$C$10*input!AS$305</f>
        <v>99.675155403939669</v>
      </c>
      <c r="AT388" s="11">
        <f>'Final Prices IND without CO2 '!AT84+Assumptions!$C$10*input!AT$305</f>
        <v>100.03790697054959</v>
      </c>
      <c r="AU388" s="11">
        <f>'Final Prices IND without CO2 '!AU84+Assumptions!$C$10*input!AU$305</f>
        <v>100.36340813552576</v>
      </c>
      <c r="AV388" s="11">
        <f>'Final Prices IND without CO2 '!AV84+Assumptions!$C$10*input!AV$305</f>
        <v>100.65534038151958</v>
      </c>
      <c r="AW388" s="11">
        <f>'Final Prices IND without CO2 '!AW84+Assumptions!$C$10*input!AW$305</f>
        <v>100.91122834384856</v>
      </c>
      <c r="AX388" s="11">
        <f>'Final Prices IND without CO2 '!AX84+Assumptions!$C$10*input!AX$305</f>
        <v>101.13645815297733</v>
      </c>
      <c r="AY388" s="11">
        <f>'Final Prices IND without CO2 '!AY84+Assumptions!$C$10*input!AY$305</f>
        <v>101.35270837897841</v>
      </c>
      <c r="AZ388" s="11">
        <f>'Final Prices IND without CO2 '!AZ84+Assumptions!$C$10*input!AZ$305</f>
        <v>101.53009807545726</v>
      </c>
      <c r="BA388" s="11">
        <f>'Final Prices IND without CO2 '!BA84+Assumptions!$C$10*input!BA$305</f>
        <v>101.6827567375835</v>
      </c>
      <c r="BB388" s="11">
        <f>'Final Prices IND without CO2 '!BB84+Assumptions!$C$10*input!BB$305</f>
        <v>101.81199634951111</v>
      </c>
      <c r="BC388" s="11">
        <f>'Final Prices IND without CO2 '!BC84+Assumptions!$C$10*input!BC$305</f>
        <v>101.91548377187081</v>
      </c>
      <c r="BD388" s="11">
        <f>'Final Prices IND without CO2 '!BD84+Assumptions!$C$10*input!BD$305</f>
        <v>101.98916486923824</v>
      </c>
      <c r="BE388" s="11">
        <f>'Final Prices IND without CO2 '!BE84+Assumptions!$C$10*input!BE$305</f>
        <v>102.039481514443</v>
      </c>
      <c r="BF388" s="11">
        <f>'Final Prices IND without CO2 '!BF84+Assumptions!$C$10*input!BF$305</f>
        <v>102.06329927023616</v>
      </c>
      <c r="BG388" s="11">
        <f>'Final Prices IND without CO2 '!BG84+Assumptions!$C$10*input!BG$305</f>
        <v>102.06019299275448</v>
      </c>
      <c r="BH388" s="11">
        <f>'Final Prices IND without CO2 '!BH84+Assumptions!$C$10*input!BH$305</f>
        <v>102.03091642874348</v>
      </c>
    </row>
    <row r="389" spans="1:60" x14ac:dyDescent="0.3">
      <c r="A389" s="9" t="s">
        <v>148</v>
      </c>
      <c r="B389" s="36" t="s">
        <v>156</v>
      </c>
      <c r="C389" s="9" t="s">
        <v>35</v>
      </c>
      <c r="D389" s="36" t="s">
        <v>83</v>
      </c>
      <c r="E389" s="36" t="s">
        <v>79</v>
      </c>
      <c r="F389" s="36" t="s">
        <v>90</v>
      </c>
      <c r="G389" s="36" t="s">
        <v>90</v>
      </c>
      <c r="H389" s="36" t="s">
        <v>80</v>
      </c>
      <c r="I389" s="9" t="s">
        <v>145</v>
      </c>
      <c r="J389" s="11">
        <f>'Final Prices IND without CO2 '!J85+Assumptions!$C$10*input!J$305</f>
        <v>28.174833522820311</v>
      </c>
      <c r="K389" s="11">
        <f>'Final Prices IND without CO2 '!K85+Assumptions!$C$10*input!K$305</f>
        <v>25.738537678391051</v>
      </c>
      <c r="L389" s="11">
        <f>'Final Prices IND without CO2 '!L85+Assumptions!$C$10*input!L$305</f>
        <v>26.820660709629774</v>
      </c>
      <c r="M389" s="11">
        <f>'Final Prices IND without CO2 '!M85+Assumptions!$C$10*input!M$305</f>
        <v>26.851942976257195</v>
      </c>
      <c r="N389" s="11">
        <f>'Final Prices IND without CO2 '!N85+Assumptions!$C$10*input!N$305</f>
        <v>25.641188805558617</v>
      </c>
      <c r="O389" s="11">
        <f>'Final Prices IND without CO2 '!O85+Assumptions!$C$10*input!O$305</f>
        <v>26.51588405595859</v>
      </c>
      <c r="P389" s="11">
        <f>'Final Prices IND without CO2 '!P85+Assumptions!$C$10*input!P$305</f>
        <v>37.344114928214594</v>
      </c>
      <c r="Q389" s="11">
        <f>'Final Prices IND without CO2 '!Q85+Assumptions!$C$10*input!Q$305</f>
        <v>29.707251683819312</v>
      </c>
      <c r="R389" s="11">
        <f>'Final Prices IND without CO2 '!R85+Assumptions!$C$10*input!R$305</f>
        <v>42.870689098292978</v>
      </c>
      <c r="S389" s="11">
        <f>'Final Prices IND without CO2 '!S85+Assumptions!$C$10*input!S$305</f>
        <v>27.212076214169965</v>
      </c>
      <c r="T389" s="11">
        <f>'Final Prices IND without CO2 '!T85+Assumptions!$C$10*input!T$305</f>
        <v>37.360200993288956</v>
      </c>
      <c r="U389" s="11">
        <f>'Final Prices IND without CO2 '!U85+Assumptions!$C$10*input!U$305</f>
        <v>45.944918379166438</v>
      </c>
      <c r="V389" s="11">
        <f>'Final Prices IND without CO2 '!V85+Assumptions!$C$10*input!V$305</f>
        <v>53.16008102859189</v>
      </c>
      <c r="W389" s="11">
        <f>'Final Prices IND without CO2 '!W85+Assumptions!$C$10*input!W$305</f>
        <v>47.319818486920354</v>
      </c>
      <c r="X389" s="11">
        <f>'Final Prices IND without CO2 '!X85+Assumptions!$C$10*input!X$305</f>
        <v>44.569185915779308</v>
      </c>
      <c r="Y389" s="11">
        <f>'Final Prices IND without CO2 '!Y85+Assumptions!$C$10*input!Y$305</f>
        <v>33.875555099101263</v>
      </c>
      <c r="Z389" s="11">
        <f>'Final Prices IND without CO2 '!Z85+Assumptions!$C$10*input!Z$305</f>
        <v>23.646162144583851</v>
      </c>
      <c r="AA389" s="11">
        <f>'Final Prices IND without CO2 '!AA85+Assumptions!$C$10*input!AA$305</f>
        <v>31.940299889177705</v>
      </c>
      <c r="AB389" s="11">
        <f>'Final Prices IND without CO2 '!AB85+Assumptions!$C$10*input!AB$305</f>
        <v>40.553294926925339</v>
      </c>
      <c r="AC389" s="11">
        <f>'Final Prices IND without CO2 '!AC85+Assumptions!$C$10*input!AC$305</f>
        <v>40.098309421056072</v>
      </c>
      <c r="AD389" s="11">
        <f>'Final Prices IND without CO2 '!AD85+Assumptions!$C$10*input!AD$305</f>
        <v>36.885068092526083</v>
      </c>
      <c r="AE389" s="11">
        <f>'Final Prices IND without CO2 '!AE85+Assumptions!$C$10*input!AE$305</f>
        <v>37.647311117667257</v>
      </c>
      <c r="AF389" s="11">
        <f>'Final Prices IND without CO2 '!AF85+Assumptions!$C$10*input!AF$305</f>
        <v>41.333598623681752</v>
      </c>
      <c r="AG389" s="11">
        <f>'Final Prices IND without CO2 '!AG85+Assumptions!$C$10*input!AG$305</f>
        <v>45.258415367599255</v>
      </c>
      <c r="AH389" s="11">
        <f>'Final Prices IND without CO2 '!AH85+Assumptions!$C$10*input!AH$305</f>
        <v>49.518533270019887</v>
      </c>
      <c r="AI389" s="11">
        <f>'Final Prices IND without CO2 '!AI85+Assumptions!$C$10*input!AI$305</f>
        <v>54.027602667259949</v>
      </c>
      <c r="AJ389" s="11">
        <f>'Final Prices IND without CO2 '!AJ85+Assumptions!$C$10*input!AJ$305</f>
        <v>57.986445467785458</v>
      </c>
      <c r="AK389" s="11">
        <f>'Final Prices IND without CO2 '!AK85+Assumptions!$C$10*input!AK$305</f>
        <v>62.604818597985499</v>
      </c>
      <c r="AL389" s="11">
        <f>'Final Prices IND without CO2 '!AL85+Assumptions!$C$10*input!AL$305</f>
        <v>68.344667018900338</v>
      </c>
      <c r="AM389" s="11">
        <f>'Final Prices IND without CO2 '!AM85+Assumptions!$C$10*input!AM$305</f>
        <v>75.546542744756692</v>
      </c>
      <c r="AN389" s="11">
        <f>'Final Prices IND without CO2 '!AN85+Assumptions!$C$10*input!AN$305</f>
        <v>84.599071032291562</v>
      </c>
      <c r="AO389" s="11">
        <f>'Final Prices IND without CO2 '!AO85+Assumptions!$C$10*input!AO$305</f>
        <v>85.023370256399915</v>
      </c>
      <c r="AP389" s="11">
        <f>'Final Prices IND without CO2 '!AP85+Assumptions!$C$10*input!AP$305</f>
        <v>85.420717300469335</v>
      </c>
      <c r="AQ389" s="11">
        <f>'Final Prices IND without CO2 '!AQ85+Assumptions!$C$10*input!AQ$305</f>
        <v>85.784783934632557</v>
      </c>
      <c r="AR389" s="11">
        <f>'Final Prices IND without CO2 '!AR85+Assumptions!$C$10*input!AR$305</f>
        <v>86.114030817776637</v>
      </c>
      <c r="AS389" s="11">
        <f>'Final Prices IND without CO2 '!AS85+Assumptions!$C$10*input!AS$305</f>
        <v>86.418485105019016</v>
      </c>
      <c r="AT389" s="11">
        <f>'Final Prices IND without CO2 '!AT85+Assumptions!$C$10*input!AT$305</f>
        <v>86.697772034503458</v>
      </c>
      <c r="AU389" s="11">
        <f>'Final Prices IND without CO2 '!AU85+Assumptions!$C$10*input!AU$305</f>
        <v>86.948243710916131</v>
      </c>
      <c r="AV389" s="11">
        <f>'Final Prices IND without CO2 '!AV85+Assumptions!$C$10*input!AV$305</f>
        <v>87.17249039413673</v>
      </c>
      <c r="AW389" s="11">
        <f>'Final Prices IND without CO2 '!AW85+Assumptions!$C$10*input!AW$305</f>
        <v>87.368682850333101</v>
      </c>
      <c r="AX389" s="11">
        <f>'Final Prices IND without CO2 '!AX85+Assumptions!$C$10*input!AX$305</f>
        <v>87.541095505728038</v>
      </c>
      <c r="AY389" s="11">
        <f>'Final Prices IND without CO2 '!AY85+Assumptions!$C$10*input!AY$305</f>
        <v>87.686145933824065</v>
      </c>
      <c r="AZ389" s="11">
        <f>'Final Prices IND without CO2 '!AZ85+Assumptions!$C$10*input!AZ$305</f>
        <v>87.80500846558806</v>
      </c>
      <c r="BA389" s="11">
        <f>'Final Prices IND without CO2 '!BA85+Assumptions!$C$10*input!BA$305</f>
        <v>87.897725841965752</v>
      </c>
      <c r="BB389" s="11">
        <f>'Final Prices IND without CO2 '!BB85+Assumptions!$C$10*input!BB$305</f>
        <v>87.964668801182597</v>
      </c>
      <c r="BC389" s="11">
        <f>'Final Prices IND without CO2 '!BC85+Assumptions!$C$10*input!BC$305</f>
        <v>88.00488966684037</v>
      </c>
      <c r="BD389" s="11">
        <f>'Final Prices IND without CO2 '!BD85+Assumptions!$C$10*input!BD$305</f>
        <v>88.019153570974737</v>
      </c>
      <c r="BE389" s="11">
        <f>'Final Prices IND without CO2 '!BE85+Assumptions!$C$10*input!BE$305</f>
        <v>88.00724884716081</v>
      </c>
      <c r="BF389" s="11">
        <f>'Final Prices IND without CO2 '!BF85+Assumptions!$C$10*input!BF$305</f>
        <v>87.969133779352504</v>
      </c>
      <c r="BG389" s="11">
        <f>'Final Prices IND without CO2 '!BG85+Assumptions!$C$10*input!BG$305</f>
        <v>87.904732436588176</v>
      </c>
      <c r="BH389" s="11">
        <f>'Final Prices IND without CO2 '!BH85+Assumptions!$C$10*input!BH$305</f>
        <v>87.814257476750711</v>
      </c>
    </row>
    <row r="390" spans="1:60" x14ac:dyDescent="0.3">
      <c r="A390" s="9" t="s">
        <v>148</v>
      </c>
      <c r="B390" s="36" t="s">
        <v>156</v>
      </c>
      <c r="C390" s="9" t="s">
        <v>37</v>
      </c>
      <c r="D390" s="36" t="s">
        <v>83</v>
      </c>
      <c r="E390" s="36" t="s">
        <v>79</v>
      </c>
      <c r="F390" s="36" t="s">
        <v>90</v>
      </c>
      <c r="G390" s="36" t="s">
        <v>90</v>
      </c>
      <c r="H390" s="36" t="s">
        <v>80</v>
      </c>
      <c r="I390" s="9" t="s">
        <v>145</v>
      </c>
      <c r="J390" s="11">
        <f>'Final Prices IND without CO2 '!J86+Assumptions!$C$10*input!J$305</f>
        <v>32.446783333370057</v>
      </c>
      <c r="K390" s="11">
        <f>'Final Prices IND without CO2 '!K86+Assumptions!$C$10*input!K$305</f>
        <v>29.64108926117051</v>
      </c>
      <c r="L390" s="11">
        <f>'Final Prices IND without CO2 '!L86+Assumptions!$C$10*input!L$305</f>
        <v>30.887286918601699</v>
      </c>
      <c r="M390" s="11">
        <f>'Final Prices IND without CO2 '!M86+Assumptions!$C$10*input!M$305</f>
        <v>30.923312293041427</v>
      </c>
      <c r="N390" s="11">
        <f>'Final Prices IND without CO2 '!N86+Assumptions!$C$10*input!N$305</f>
        <v>29.528980070463721</v>
      </c>
      <c r="O390" s="11">
        <f>'Final Prices IND without CO2 '!O86+Assumptions!$C$10*input!O$305</f>
        <v>34.091760875785177</v>
      </c>
      <c r="P390" s="11">
        <f>'Final Prices IND without CO2 '!P86+Assumptions!$C$10*input!P$305</f>
        <v>44.956702227741374</v>
      </c>
      <c r="Q390" s="11">
        <f>'Final Prices IND without CO2 '!Q86+Assumptions!$C$10*input!Q$305</f>
        <v>38.062330979877032</v>
      </c>
      <c r="R390" s="11">
        <f>'Final Prices IND without CO2 '!R86+Assumptions!$C$10*input!R$305</f>
        <v>54.139484333712304</v>
      </c>
      <c r="S390" s="11">
        <f>'Final Prices IND without CO2 '!S86+Assumptions!$C$10*input!S$305</f>
        <v>39.997960696421877</v>
      </c>
      <c r="T390" s="11">
        <f>'Final Prices IND without CO2 '!T86+Assumptions!$C$10*input!T$305</f>
        <v>50.558472075788494</v>
      </c>
      <c r="U390" s="11">
        <f>'Final Prices IND without CO2 '!U86+Assumptions!$C$10*input!U$305</f>
        <v>60.155892651849889</v>
      </c>
      <c r="V390" s="11">
        <f>'Final Prices IND without CO2 '!V86+Assumptions!$C$10*input!V$305</f>
        <v>65.795551477633865</v>
      </c>
      <c r="W390" s="11">
        <f>'Final Prices IND without CO2 '!W86+Assumptions!$C$10*input!W$305</f>
        <v>60.581109372158267</v>
      </c>
      <c r="X390" s="11">
        <f>'Final Prices IND without CO2 '!X86+Assumptions!$C$10*input!X$305</f>
        <v>61.543786036362313</v>
      </c>
      <c r="Y390" s="11">
        <f>'Final Prices IND without CO2 '!Y86+Assumptions!$C$10*input!Y$305</f>
        <v>47.103681353501024</v>
      </c>
      <c r="Z390" s="11">
        <f>'Final Prices IND without CO2 '!Z86+Assumptions!$C$10*input!Z$305</f>
        <v>41.205757285946135</v>
      </c>
      <c r="AA390" s="11">
        <f>'Final Prices IND without CO2 '!AA86+Assumptions!$C$10*input!AA$305</f>
        <v>47.845288134136489</v>
      </c>
      <c r="AB390" s="11">
        <f>'Final Prices IND without CO2 '!AB86+Assumptions!$C$10*input!AB$305</f>
        <v>60.740900757847022</v>
      </c>
      <c r="AC390" s="11">
        <f>'Final Prices IND without CO2 '!AC86+Assumptions!$C$10*input!AC$305</f>
        <v>59.740574209096863</v>
      </c>
      <c r="AD390" s="11">
        <f>'Final Prices IND without CO2 '!AD86+Assumptions!$C$10*input!AD$305</f>
        <v>54.448797650908297</v>
      </c>
      <c r="AE390" s="11">
        <f>'Final Prices IND without CO2 '!AE86+Assumptions!$C$10*input!AE$305</f>
        <v>55.111624654495998</v>
      </c>
      <c r="AF390" s="11">
        <f>'Final Prices IND without CO2 '!AF86+Assumptions!$C$10*input!AF$305</f>
        <v>60.095504801677642</v>
      </c>
      <c r="AG390" s="11">
        <f>'Final Prices IND without CO2 '!AG86+Assumptions!$C$10*input!AG$305</f>
        <v>65.266465563970883</v>
      </c>
      <c r="AH390" s="11">
        <f>'Final Prices IND without CO2 '!AH86+Assumptions!$C$10*input!AH$305</f>
        <v>70.72315818940217</v>
      </c>
      <c r="AI390" s="11">
        <f>'Final Prices IND without CO2 '!AI86+Assumptions!$C$10*input!AI$305</f>
        <v>76.271405230912421</v>
      </c>
      <c r="AJ390" s="11">
        <f>'Final Prices IND without CO2 '!AJ86+Assumptions!$C$10*input!AJ$305</f>
        <v>80.612597210005703</v>
      </c>
      <c r="AK390" s="11">
        <f>'Final Prices IND without CO2 '!AK86+Assumptions!$C$10*input!AK$305</f>
        <v>85.489832694314444</v>
      </c>
      <c r="AL390" s="11">
        <f>'Final Prices IND without CO2 '!AL86+Assumptions!$C$10*input!AL$305</f>
        <v>91.477513129727569</v>
      </c>
      <c r="AM390" s="11">
        <f>'Final Prices IND without CO2 '!AM86+Assumptions!$C$10*input!AM$305</f>
        <v>98.928873418140938</v>
      </c>
      <c r="AN390" s="11">
        <f>'Final Prices IND without CO2 '!AN86+Assumptions!$C$10*input!AN$305</f>
        <v>108.22445447352213</v>
      </c>
      <c r="AO390" s="11">
        <f>'Final Prices IND without CO2 '!AO86+Assumptions!$C$10*input!AO$305</f>
        <v>108.87799387812971</v>
      </c>
      <c r="AP390" s="11">
        <f>'Final Prices IND without CO2 '!AP86+Assumptions!$C$10*input!AP$305</f>
        <v>109.4915602180191</v>
      </c>
      <c r="AQ390" s="11">
        <f>'Final Prices IND without CO2 '!AQ86+Assumptions!$C$10*input!AQ$305</f>
        <v>110.05432276109065</v>
      </c>
      <c r="AR390" s="11">
        <f>'Final Prices IND without CO2 '!AR86+Assumptions!$C$10*input!AR$305</f>
        <v>110.56515326607186</v>
      </c>
      <c r="AS390" s="11">
        <f>'Final Prices IND without CO2 '!AS86+Assumptions!$C$10*input!AS$305</f>
        <v>111.03679702312641</v>
      </c>
      <c r="AT390" s="11">
        <f>'Final Prices IND without CO2 '!AT86+Assumptions!$C$10*input!AT$305</f>
        <v>111.47108203467479</v>
      </c>
      <c r="AU390" s="11">
        <f>'Final Prices IND without CO2 '!AU86+Assumptions!$C$10*input!AU$305</f>
        <v>111.8608872926628</v>
      </c>
      <c r="AV390" s="11">
        <f>'Final Prices IND without CO2 '!AV86+Assumptions!$C$10*input!AV$305</f>
        <v>112.21082951323407</v>
      </c>
      <c r="AW390" s="11">
        <f>'Final Prices IND without CO2 '!AW86+Assumptions!$C$10*input!AW$305</f>
        <v>112.51787956465945</v>
      </c>
      <c r="AX390" s="11">
        <f>'Final Prices IND without CO2 '!AX86+Assumptions!$C$10*input!AX$305</f>
        <v>112.78837636455876</v>
      </c>
      <c r="AY390" s="11">
        <f>'Final Prices IND without CO2 '!AY86+Assumptions!$C$10*input!AY$305</f>
        <v>113.06564844362813</v>
      </c>
      <c r="AZ390" s="11">
        <f>'Final Prices IND without CO2 '!AZ86+Assumptions!$C$10*input!AZ$305</f>
        <v>113.29319890110355</v>
      </c>
      <c r="BA390" s="11">
        <f>'Final Prices IND without CO2 '!BA86+Assumptions!$C$10*input!BA$305</f>
        <v>113.49723029797471</v>
      </c>
      <c r="BB390" s="11">
        <f>'Final Prices IND without CO2 '!BB86+Assumptions!$C$10*input!BB$305</f>
        <v>113.67986131409469</v>
      </c>
      <c r="BC390" s="11">
        <f>'Final Prices IND without CO2 '!BC86+Assumptions!$C$10*input!BC$305</f>
        <v>113.83757139776498</v>
      </c>
      <c r="BD390" s="11">
        <f>'Final Prices IND without CO2 '!BD86+Assumptions!$C$10*input!BD$305</f>
        <v>113.96217605589916</v>
      </c>
      <c r="BE390" s="11">
        <f>'Final Prices IND without CO2 '!BE86+Assumptions!$C$10*input!BE$305</f>
        <v>114.06581958333791</v>
      </c>
      <c r="BF390" s="11">
        <f>'Final Prices IND without CO2 '!BF86+Assumptions!$C$10*input!BF$305</f>
        <v>114.14271692324657</v>
      </c>
      <c r="BG390" s="11">
        <f>'Final Prices IND without CO2 '!BG86+Assumptions!$C$10*input!BG$305</f>
        <v>114.19214363851961</v>
      </c>
      <c r="BH390" s="11">
        <f>'Final Prices IND without CO2 '!BH86+Assumptions!$C$10*input!BH$305</f>
        <v>114.21531721661616</v>
      </c>
    </row>
    <row r="391" spans="1:60" x14ac:dyDescent="0.3">
      <c r="A391" s="9" t="s">
        <v>148</v>
      </c>
      <c r="B391" s="36" t="s">
        <v>156</v>
      </c>
      <c r="C391" s="9" t="s">
        <v>39</v>
      </c>
      <c r="D391" s="36" t="s">
        <v>83</v>
      </c>
      <c r="E391" s="36" t="s">
        <v>79</v>
      </c>
      <c r="F391" s="36" t="s">
        <v>90</v>
      </c>
      <c r="G391" s="36" t="s">
        <v>90</v>
      </c>
      <c r="H391" s="36" t="s">
        <v>80</v>
      </c>
      <c r="I391" s="9" t="s">
        <v>145</v>
      </c>
      <c r="J391" s="11">
        <f>'Final Prices IND without CO2 '!J87+Assumptions!$C$10*input!J$305</f>
        <v>31.559552008433059</v>
      </c>
      <c r="K391" s="11">
        <f>'Final Prices IND without CO2 '!K87+Assumptions!$C$10*input!K$305</f>
        <v>27.428462980497059</v>
      </c>
      <c r="L391" s="11">
        <f>'Final Prices IND without CO2 '!L87+Assumptions!$C$10*input!L$305</f>
        <v>28.148576730876393</v>
      </c>
      <c r="M391" s="11">
        <f>'Final Prices IND without CO2 '!M87+Assumptions!$C$10*input!M$305</f>
        <v>27.864260938416589</v>
      </c>
      <c r="N391" s="11">
        <f>'Final Prices IND without CO2 '!N87+Assumptions!$C$10*input!N$305</f>
        <v>24.904772905596229</v>
      </c>
      <c r="O391" s="11">
        <f>'Final Prices IND without CO2 '!O87+Assumptions!$C$10*input!O$305</f>
        <v>32.857525305955697</v>
      </c>
      <c r="P391" s="11">
        <f>'Final Prices IND without CO2 '!P87+Assumptions!$C$10*input!P$305</f>
        <v>41.352219909322891</v>
      </c>
      <c r="Q391" s="11">
        <f>'Final Prices IND without CO2 '!Q87+Assumptions!$C$10*input!Q$305</f>
        <v>34.910701714645427</v>
      </c>
      <c r="R391" s="11">
        <f>'Final Prices IND without CO2 '!R87+Assumptions!$C$10*input!R$305</f>
        <v>49.435412395216105</v>
      </c>
      <c r="S391" s="11">
        <f>'Final Prices IND without CO2 '!S87+Assumptions!$C$10*input!S$305</f>
        <v>36.195567480406737</v>
      </c>
      <c r="T391" s="11">
        <f>'Final Prices IND without CO2 '!T87+Assumptions!$C$10*input!T$305</f>
        <v>45.108738764741453</v>
      </c>
      <c r="U391" s="11">
        <f>'Final Prices IND without CO2 '!U87+Assumptions!$C$10*input!U$305</f>
        <v>53.045975393226193</v>
      </c>
      <c r="V391" s="11">
        <f>'Final Prices IND without CO2 '!V87+Assumptions!$C$10*input!V$305</f>
        <v>57.329115016943021</v>
      </c>
      <c r="W391" s="11">
        <f>'Final Prices IND without CO2 '!W87+Assumptions!$C$10*input!W$305</f>
        <v>51.944437145359494</v>
      </c>
      <c r="X391" s="11">
        <f>'Final Prices IND without CO2 '!X87+Assumptions!$C$10*input!X$305</f>
        <v>49.693051338812737</v>
      </c>
      <c r="Y391" s="11">
        <f>'Final Prices IND without CO2 '!Y87+Assumptions!$C$10*input!Y$305</f>
        <v>33.659932467559109</v>
      </c>
      <c r="Z391" s="11">
        <f>'Final Prices IND without CO2 '!Z87+Assumptions!$C$10*input!Z$305</f>
        <v>26.944747145987094</v>
      </c>
      <c r="AA391" s="11">
        <f>'Final Prices IND without CO2 '!AA87+Assumptions!$C$10*input!AA$305</f>
        <v>34.208181045433143</v>
      </c>
      <c r="AB391" s="11">
        <f>'Final Prices IND without CO2 '!AB87+Assumptions!$C$10*input!AB$305</f>
        <v>43.431831531211806</v>
      </c>
      <c r="AC391" s="11">
        <f>'Final Prices IND without CO2 '!AC87+Assumptions!$C$10*input!AC$305</f>
        <v>42.899086227231756</v>
      </c>
      <c r="AD391" s="11">
        <f>'Final Prices IND without CO2 '!AD87+Assumptions!$C$10*input!AD$305</f>
        <v>39.389468013201721</v>
      </c>
      <c r="AE391" s="11">
        <f>'Final Prices IND without CO2 '!AE87+Assumptions!$C$10*input!AE$305</f>
        <v>40.137535377321427</v>
      </c>
      <c r="AF391" s="11">
        <f>'Final Prices IND without CO2 '!AF87+Assumptions!$C$10*input!AF$305</f>
        <v>44.008845711022161</v>
      </c>
      <c r="AG391" s="11">
        <f>'Final Prices IND without CO2 '!AG87+Assumptions!$C$10*input!AG$305</f>
        <v>48.111349259464689</v>
      </c>
      <c r="AH391" s="11">
        <f>'Final Prices IND without CO2 '!AH87+Assumptions!$C$10*input!AH$305</f>
        <v>52.542085915233201</v>
      </c>
      <c r="AI391" s="11">
        <f>'Final Prices IND without CO2 '!AI87+Assumptions!$C$10*input!AI$305</f>
        <v>57.19933092638415</v>
      </c>
      <c r="AJ391" s="11">
        <f>'Final Prices IND without CO2 '!AJ87+Assumptions!$C$10*input!AJ$305</f>
        <v>61.212692629019401</v>
      </c>
      <c r="AK391" s="11">
        <f>'Final Prices IND without CO2 '!AK87+Assumptions!$C$10*input!AK$305</f>
        <v>65.867976761346924</v>
      </c>
      <c r="AL391" s="11">
        <f>'Final Prices IND without CO2 '!AL87+Assumptions!$C$10*input!AL$305</f>
        <v>71.643163375974396</v>
      </c>
      <c r="AM391" s="11">
        <f>'Final Prices IND without CO2 '!AM87+Assumptions!$C$10*input!AM$305</f>
        <v>78.880612931215936</v>
      </c>
      <c r="AN391" s="11">
        <f>'Final Prices IND without CO2 '!AN87+Assumptions!$C$10*input!AN$305</f>
        <v>87.967797943024038</v>
      </c>
      <c r="AO391" s="11">
        <f>'Final Prices IND without CO2 '!AO87+Assumptions!$C$10*input!AO$305</f>
        <v>88.424784364230788</v>
      </c>
      <c r="AP391" s="11">
        <f>'Final Prices IND without CO2 '!AP87+Assumptions!$C$10*input!AP$305</f>
        <v>88.852961966553806</v>
      </c>
      <c r="AQ391" s="11">
        <f>'Final Prices IND without CO2 '!AQ87+Assumptions!$C$10*input!AQ$305</f>
        <v>89.24536051147976</v>
      </c>
      <c r="AR391" s="11">
        <f>'Final Prices IND without CO2 '!AR87+Assumptions!$C$10*input!AR$305</f>
        <v>89.600499276334574</v>
      </c>
      <c r="AS391" s="11">
        <f>'Final Prices IND without CO2 '!AS87+Assumptions!$C$10*input!AS$305</f>
        <v>89.928792993211943</v>
      </c>
      <c r="AT391" s="11">
        <f>'Final Prices IND without CO2 '!AT87+Assumptions!$C$10*input!AT$305</f>
        <v>90.230180990874175</v>
      </c>
      <c r="AU391" s="11">
        <f>'Final Prices IND without CO2 '!AU87+Assumptions!$C$10*input!AU$305</f>
        <v>90.500520145289443</v>
      </c>
      <c r="AV391" s="11">
        <f>'Final Prices IND without CO2 '!AV87+Assumptions!$C$10*input!AV$305</f>
        <v>90.742689667319638</v>
      </c>
      <c r="AW391" s="11">
        <f>'Final Prices IND without CO2 '!AW87+Assumptions!$C$10*input!AW$305</f>
        <v>90.954689230530192</v>
      </c>
      <c r="AX391" s="11">
        <f>'Final Prices IND without CO2 '!AX87+Assumptions!$C$10*input!AX$305</f>
        <v>91.141087635529161</v>
      </c>
      <c r="AY391" s="11">
        <f>'Final Prices IND without CO2 '!AY87+Assumptions!$C$10*input!AY$305</f>
        <v>91.304991456414456</v>
      </c>
      <c r="AZ391" s="11">
        <f>'Final Prices IND without CO2 '!AZ87+Assumptions!$C$10*input!AZ$305</f>
        <v>91.439351723532752</v>
      </c>
      <c r="BA391" s="11">
        <f>'Final Prices IND without CO2 '!BA87+Assumptions!$C$10*input!BA$305</f>
        <v>91.547941288284022</v>
      </c>
      <c r="BB391" s="11">
        <f>'Final Prices IND without CO2 '!BB87+Assumptions!$C$10*input!BB$305</f>
        <v>91.63138012666866</v>
      </c>
      <c r="BC391" s="11">
        <f>'Final Prices IND without CO2 '!BC87+Assumptions!$C$10*input!BC$305</f>
        <v>91.688353697797766</v>
      </c>
      <c r="BD391" s="11">
        <f>'Final Prices IND without CO2 '!BD87+Assumptions!$C$10*input!BD$305</f>
        <v>91.718351012916713</v>
      </c>
      <c r="BE391" s="11">
        <f>'Final Prices IND without CO2 '!BE87+Assumptions!$C$10*input!BE$305</f>
        <v>91.722922233480546</v>
      </c>
      <c r="BF391" s="11">
        <f>'Final Prices IND without CO2 '!BF87+Assumptions!$C$10*input!BF$305</f>
        <v>91.701206704494851</v>
      </c>
      <c r="BG391" s="11">
        <f>'Final Prices IND without CO2 '!BG87+Assumptions!$C$10*input!BG$305</f>
        <v>91.653036024960159</v>
      </c>
      <c r="BH391" s="11">
        <f>'Final Prices IND without CO2 '!BH87+Assumptions!$C$10*input!BH$305</f>
        <v>91.578766130706313</v>
      </c>
    </row>
    <row r="392" spans="1:60" x14ac:dyDescent="0.3">
      <c r="A392" s="9" t="s">
        <v>148</v>
      </c>
      <c r="B392" s="36" t="s">
        <v>156</v>
      </c>
      <c r="C392" s="9" t="s">
        <v>41</v>
      </c>
      <c r="D392" s="36" t="s">
        <v>83</v>
      </c>
      <c r="E392" s="36" t="s">
        <v>79</v>
      </c>
      <c r="F392" s="36" t="s">
        <v>90</v>
      </c>
      <c r="G392" s="36" t="s">
        <v>90</v>
      </c>
      <c r="H392" s="36" t="s">
        <v>80</v>
      </c>
      <c r="I392" s="9" t="s">
        <v>145</v>
      </c>
      <c r="J392" s="11">
        <f>'Final Prices IND without CO2 '!J88+Assumptions!$C$10*input!J$305</f>
        <v>47.028129432706024</v>
      </c>
      <c r="K392" s="11">
        <f>'Final Prices IND without CO2 '!K88+Assumptions!$C$10*input!K$305</f>
        <v>54.172148126682025</v>
      </c>
      <c r="L392" s="11">
        <f>'Final Prices IND without CO2 '!L88+Assumptions!$C$10*input!L$305</f>
        <v>52.065292284675543</v>
      </c>
      <c r="M392" s="11">
        <f>'Final Prices IND without CO2 '!M88+Assumptions!$C$10*input!M$305</f>
        <v>55.360926789618269</v>
      </c>
      <c r="N392" s="11">
        <f>'Final Prices IND without CO2 '!N88+Assumptions!$C$10*input!N$305</f>
        <v>60.967903176128075</v>
      </c>
      <c r="O392" s="11">
        <f>'Final Prices IND without CO2 '!O88+Assumptions!$C$10*input!O$305</f>
        <v>69.38370841714179</v>
      </c>
      <c r="P392" s="11">
        <f>'Final Prices IND without CO2 '!P88+Assumptions!$C$10*input!P$305</f>
        <v>78.595434946692166</v>
      </c>
      <c r="Q392" s="11">
        <f>'Final Prices IND without CO2 '!Q88+Assumptions!$C$10*input!Q$305</f>
        <v>73.606121342262952</v>
      </c>
      <c r="R392" s="11">
        <f>'Final Prices IND without CO2 '!R88+Assumptions!$C$10*input!R$305</f>
        <v>89.061998199555148</v>
      </c>
      <c r="S392" s="11">
        <f>'Final Prices IND without CO2 '!S88+Assumptions!$C$10*input!S$305</f>
        <v>80.374112684651209</v>
      </c>
      <c r="T392" s="11">
        <f>'Final Prices IND without CO2 '!T88+Assumptions!$C$10*input!T$305</f>
        <v>87.832111371912404</v>
      </c>
      <c r="U392" s="11">
        <f>'Final Prices IND without CO2 '!U88+Assumptions!$C$10*input!U$305</f>
        <v>94.781360690059074</v>
      </c>
      <c r="V392" s="11">
        <f>'Final Prices IND without CO2 '!V88+Assumptions!$C$10*input!V$305</f>
        <v>96.187617426667728</v>
      </c>
      <c r="W392" s="11">
        <f>'Final Prices IND without CO2 '!W88+Assumptions!$C$10*input!W$305</f>
        <v>91.282635997434184</v>
      </c>
      <c r="X392" s="11">
        <f>'Final Prices IND without CO2 '!X88+Assumptions!$C$10*input!X$305</f>
        <v>89.361434383812096</v>
      </c>
      <c r="Y392" s="11">
        <f>'Final Prices IND without CO2 '!Y88+Assumptions!$C$10*input!Y$305</f>
        <v>76.260268496808095</v>
      </c>
      <c r="Z392" s="11">
        <f>'Final Prices IND without CO2 '!Z88+Assumptions!$C$10*input!Z$305</f>
        <v>69.933874558981913</v>
      </c>
      <c r="AA392" s="11">
        <f>'Final Prices IND without CO2 '!AA88+Assumptions!$C$10*input!AA$305</f>
        <v>76.140102676229716</v>
      </c>
      <c r="AB392" s="11">
        <f>'Final Prices IND without CO2 '!AB88+Assumptions!$C$10*input!AB$305</f>
        <v>96.654449025690397</v>
      </c>
      <c r="AC392" s="11">
        <f>'Final Prices IND without CO2 '!AC88+Assumptions!$C$10*input!AC$305</f>
        <v>94.683966232065487</v>
      </c>
      <c r="AD392" s="11">
        <f>'Final Prices IND without CO2 '!AD88+Assumptions!$C$10*input!AD$305</f>
        <v>85.694496350460753</v>
      </c>
      <c r="AE392" s="11">
        <f>'Final Prices IND without CO2 '!AE88+Assumptions!$C$10*input!AE$305</f>
        <v>86.180463248964116</v>
      </c>
      <c r="AF392" s="11">
        <f>'Final Prices IND without CO2 '!AF88+Assumptions!$C$10*input!AF$305</f>
        <v>93.47274768840586</v>
      </c>
      <c r="AG392" s="11">
        <f>'Final Prices IND without CO2 '!AG88+Assumptions!$C$10*input!AG$305</f>
        <v>100.86058615910331</v>
      </c>
      <c r="AH392" s="11">
        <f>'Final Prices IND without CO2 '!AH88+Assumptions!$C$10*input!AH$305</f>
        <v>108.44597321372251</v>
      </c>
      <c r="AI392" s="11">
        <f>'Final Prices IND without CO2 '!AI88+Assumptions!$C$10*input!AI$305</f>
        <v>115.84290686021873</v>
      </c>
      <c r="AJ392" s="11">
        <f>'Final Prices IND without CO2 '!AJ88+Assumptions!$C$10*input!AJ$305</f>
        <v>120.86429419257335</v>
      </c>
      <c r="AK392" s="11">
        <f>'Final Prices IND without CO2 '!AK88+Assumptions!$C$10*input!AK$305</f>
        <v>126.20204320814841</v>
      </c>
      <c r="AL392" s="11">
        <f>'Final Prices IND without CO2 '!AL88+Assumptions!$C$10*input!AL$305</f>
        <v>132.63061431130819</v>
      </c>
      <c r="AM392" s="11">
        <f>'Final Prices IND without CO2 '!AM88+Assumptions!$C$10*input!AM$305</f>
        <v>140.5258051338877</v>
      </c>
      <c r="AN392" s="11">
        <f>'Final Prices IND without CO2 '!AN88+Assumptions!$C$10*input!AN$305</f>
        <v>150.25377462516312</v>
      </c>
      <c r="AO392" s="11">
        <f>'Final Prices IND without CO2 '!AO88+Assumptions!$C$10*input!AO$305</f>
        <v>151.31513001133095</v>
      </c>
      <c r="AP392" s="11">
        <f>'Final Prices IND without CO2 '!AP88+Assumptions!$C$10*input!AP$305</f>
        <v>152.31334830955089</v>
      </c>
      <c r="AQ392" s="11">
        <f>'Final Prices IND without CO2 '!AQ88+Assumptions!$C$10*input!AQ$305</f>
        <v>153.22958888141733</v>
      </c>
      <c r="AR392" s="11">
        <f>'Final Prices IND without CO2 '!AR88+Assumptions!$C$10*input!AR$305</f>
        <v>154.06345482815007</v>
      </c>
      <c r="AS392" s="11">
        <f>'Final Prices IND without CO2 '!AS88+Assumptions!$C$10*input!AS$305</f>
        <v>154.83252697489399</v>
      </c>
      <c r="AT392" s="11">
        <f>'Final Prices IND without CO2 '!AT88+Assumptions!$C$10*input!AT$305</f>
        <v>155.54255201962152</v>
      </c>
      <c r="AU392" s="11">
        <f>'Final Prices IND without CO2 '!AU88+Assumptions!$C$10*input!AU$305</f>
        <v>156.18023032155281</v>
      </c>
      <c r="AV392" s="11">
        <f>'Final Prices IND without CO2 '!AV88+Assumptions!$C$10*input!AV$305</f>
        <v>156.75378364219731</v>
      </c>
      <c r="AW392" s="11">
        <f>'Final Prices IND without CO2 '!AW88+Assumptions!$C$10*input!AW$305</f>
        <v>157.25804824350331</v>
      </c>
      <c r="AX392" s="11">
        <f>'Final Prices IND without CO2 '!AX88+Assumptions!$C$10*input!AX$305</f>
        <v>157.70303575257682</v>
      </c>
      <c r="AY392" s="11">
        <f>'Final Prices IND without CO2 '!AY88+Assumptions!$C$10*input!AY$305</f>
        <v>158.21552882238942</v>
      </c>
      <c r="AZ392" s="11">
        <f>'Final Prices IND without CO2 '!AZ88+Assumptions!$C$10*input!AZ$305</f>
        <v>158.63643400943806</v>
      </c>
      <c r="BA392" s="11">
        <f>'Final Prices IND without CO2 '!BA88+Assumptions!$C$10*input!BA$305</f>
        <v>159.03849193215703</v>
      </c>
      <c r="BB392" s="11">
        <f>'Final Prices IND without CO2 '!BB88+Assumptions!$C$10*input!BB$305</f>
        <v>159.42693084102058</v>
      </c>
      <c r="BC392" s="11">
        <f>'Final Prices IND without CO2 '!BC88+Assumptions!$C$10*input!BC$305</f>
        <v>159.79365306498033</v>
      </c>
      <c r="BD392" s="11">
        <f>'Final Prices IND without CO2 '!BD88+Assumptions!$C$10*input!BD$305</f>
        <v>160.11455281763281</v>
      </c>
      <c r="BE392" s="11">
        <f>'Final Prices IND without CO2 '!BE88+Assumptions!$C$10*input!BE$305</f>
        <v>160.42375552496574</v>
      </c>
      <c r="BF392" s="11">
        <f>'Final Prices IND without CO2 '!BF88+Assumptions!$C$10*input!BF$305</f>
        <v>160.70525878449314</v>
      </c>
      <c r="BG392" s="11">
        <f>'Final Prices IND without CO2 '!BG88+Assumptions!$C$10*input!BG$305</f>
        <v>160.95718447318575</v>
      </c>
      <c r="BH392" s="11">
        <f>'Final Prices IND without CO2 '!BH88+Assumptions!$C$10*input!BH$305</f>
        <v>161.18253766023832</v>
      </c>
    </row>
    <row r="393" spans="1:60" x14ac:dyDescent="0.3">
      <c r="A393" s="9" t="s">
        <v>148</v>
      </c>
      <c r="B393" s="36" t="s">
        <v>156</v>
      </c>
      <c r="C393" s="9" t="s">
        <v>43</v>
      </c>
      <c r="D393" s="36" t="s">
        <v>83</v>
      </c>
      <c r="E393" s="36" t="s">
        <v>79</v>
      </c>
      <c r="F393" s="36" t="s">
        <v>90</v>
      </c>
      <c r="G393" s="36" t="s">
        <v>90</v>
      </c>
      <c r="H393" s="36" t="s">
        <v>80</v>
      </c>
      <c r="I393" s="9" t="s">
        <v>145</v>
      </c>
      <c r="J393" s="11">
        <f>'Final Prices IND without CO2 '!J89+Assumptions!$C$10*input!J$305</f>
        <v>42.063818453282472</v>
      </c>
      <c r="K393" s="11">
        <f>'Final Prices IND without CO2 '!K89+Assumptions!$C$10*input!K$305</f>
        <v>47.656672730620706</v>
      </c>
      <c r="L393" s="11">
        <f>'Final Prices IND without CO2 '!L89+Assumptions!$C$10*input!L$305</f>
        <v>47.050595230681381</v>
      </c>
      <c r="M393" s="11">
        <f>'Final Prices IND without CO2 '!M89+Assumptions!$C$10*input!M$305</f>
        <v>45.914041230614593</v>
      </c>
      <c r="N393" s="11">
        <f>'Final Prices IND without CO2 '!N89+Assumptions!$C$10*input!N$305</f>
        <v>50.564233341155109</v>
      </c>
      <c r="O393" s="11">
        <f>'Final Prices IND without CO2 '!O89+Assumptions!$C$10*input!O$305</f>
        <v>57.543950828420655</v>
      </c>
      <c r="P393" s="11">
        <f>'Final Prices IND without CO2 '!P89+Assumptions!$C$10*input!P$305</f>
        <v>66.020090190058028</v>
      </c>
      <c r="Q393" s="11">
        <f>'Final Prices IND without CO2 '!Q89+Assumptions!$C$10*input!Q$305</f>
        <v>61.077260891133186</v>
      </c>
      <c r="R393" s="11">
        <f>'Final Prices IND without CO2 '!R89+Assumptions!$C$10*input!R$305</f>
        <v>74.933979931496523</v>
      </c>
      <c r="S393" s="11">
        <f>'Final Prices IND without CO2 '!S89+Assumptions!$C$10*input!S$305</f>
        <v>67.293140176181879</v>
      </c>
      <c r="T393" s="11">
        <f>'Final Prices IND without CO2 '!T89+Assumptions!$C$10*input!T$305</f>
        <v>73.536180987766372</v>
      </c>
      <c r="U393" s="11">
        <f>'Final Prices IND without CO2 '!U89+Assumptions!$C$10*input!U$305</f>
        <v>79.234707572311606</v>
      </c>
      <c r="V393" s="11">
        <f>'Final Prices IND without CO2 '!V89+Assumptions!$C$10*input!V$305</f>
        <v>80.129695214358847</v>
      </c>
      <c r="W393" s="11">
        <f>'Final Prices IND without CO2 '!W89+Assumptions!$C$10*input!W$305</f>
        <v>75.921673591759927</v>
      </c>
      <c r="X393" s="11">
        <f>'Final Prices IND without CO2 '!X89+Assumptions!$C$10*input!X$305</f>
        <v>74.400880321730313</v>
      </c>
      <c r="Y393" s="11">
        <f>'Final Prices IND without CO2 '!Y89+Assumptions!$C$10*input!Y$305</f>
        <v>63.617831203322638</v>
      </c>
      <c r="Z393" s="11">
        <f>'Final Prices IND without CO2 '!Z89+Assumptions!$C$10*input!Z$305</f>
        <v>58.251263324778954</v>
      </c>
      <c r="AA393" s="11">
        <f>'Final Prices IND without CO2 '!AA89+Assumptions!$C$10*input!AA$305</f>
        <v>63.429022074243122</v>
      </c>
      <c r="AB393" s="11">
        <f>'Final Prices IND without CO2 '!AB89+Assumptions!$C$10*input!AB$305</f>
        <v>80.520750532746604</v>
      </c>
      <c r="AC393" s="11">
        <f>'Final Prices IND without CO2 '!AC89+Assumptions!$C$10*input!AC$305</f>
        <v>78.986097923015578</v>
      </c>
      <c r="AD393" s="11">
        <f>'Final Prices IND without CO2 '!AD89+Assumptions!$C$10*input!AD$305</f>
        <v>71.657769089197103</v>
      </c>
      <c r="AE393" s="11">
        <f>'Final Prices IND without CO2 '!AE89+Assumptions!$C$10*input!AE$305</f>
        <v>72.223188109489712</v>
      </c>
      <c r="AF393" s="11">
        <f>'Final Prices IND without CO2 '!AF89+Assumptions!$C$10*input!AF$305</f>
        <v>78.478451685011734</v>
      </c>
      <c r="AG393" s="11">
        <f>'Final Prices IND without CO2 '!AG89+Assumptions!$C$10*input!AG$305</f>
        <v>84.870386429450349</v>
      </c>
      <c r="AH393" s="11">
        <f>'Final Prices IND without CO2 '!AH89+Assumptions!$C$10*input!AH$305</f>
        <v>91.499484958970569</v>
      </c>
      <c r="AI393" s="11">
        <f>'Final Prices IND without CO2 '!AI89+Assumptions!$C$10*input!AI$305</f>
        <v>98.06591998499232</v>
      </c>
      <c r="AJ393" s="11">
        <f>'Final Prices IND without CO2 '!AJ89+Assumptions!$C$10*input!AJ$305</f>
        <v>102.78173832527813</v>
      </c>
      <c r="AK393" s="11">
        <f>'Final Prices IND without CO2 '!AK89+Assumptions!$C$10*input!AK$305</f>
        <v>107.912607574756</v>
      </c>
      <c r="AL393" s="11">
        <f>'Final Prices IND without CO2 '!AL89+Assumptions!$C$10*input!AL$305</f>
        <v>114.14311423023918</v>
      </c>
      <c r="AM393" s="11">
        <f>'Final Prices IND without CO2 '!AM89+Assumptions!$C$10*input!AM$305</f>
        <v>121.83891990805955</v>
      </c>
      <c r="AN393" s="11">
        <f>'Final Prices IND without CO2 '!AN89+Assumptions!$C$10*input!AN$305</f>
        <v>131.37264446969101</v>
      </c>
      <c r="AO393" s="11">
        <f>'Final Prices IND without CO2 '!AO89+Assumptions!$C$10*input!AO$305</f>
        <v>132.25079378448913</v>
      </c>
      <c r="AP393" s="11">
        <f>'Final Prices IND without CO2 '!AP89+Assumptions!$C$10*input!AP$305</f>
        <v>133.0762121501003</v>
      </c>
      <c r="AQ393" s="11">
        <f>'Final Prices IND without CO2 '!AQ89+Assumptions!$C$10*input!AQ$305</f>
        <v>133.83365727524773</v>
      </c>
      <c r="AR393" s="11">
        <f>'Final Prices IND without CO2 '!AR89+Assumptions!$C$10*input!AR$305</f>
        <v>134.52240371496646</v>
      </c>
      <c r="AS393" s="11">
        <f>'Final Prices IND without CO2 '!AS89+Assumptions!$C$10*input!AS$305</f>
        <v>135.15785999266001</v>
      </c>
      <c r="AT393" s="11">
        <f>'Final Prices IND without CO2 '!AT89+Assumptions!$C$10*input!AT$305</f>
        <v>135.74401238285145</v>
      </c>
      <c r="AU393" s="11">
        <f>'Final Prices IND without CO2 '!AU89+Assumptions!$C$10*input!AU$305</f>
        <v>136.2703369158462</v>
      </c>
      <c r="AV393" s="11">
        <f>'Final Prices IND without CO2 '!AV89+Assumptions!$C$10*input!AV$305</f>
        <v>136.74343583300626</v>
      </c>
      <c r="AW393" s="11">
        <f>'Final Prices IND without CO2 '!AW89+Assumptions!$C$10*input!AW$305</f>
        <v>137.15910434064682</v>
      </c>
      <c r="AX393" s="11">
        <f>'Final Prices IND without CO2 '!AX89+Assumptions!$C$10*input!AX$305</f>
        <v>137.52570414849288</v>
      </c>
      <c r="AY393" s="11">
        <f>'Final Prices IND without CO2 '!AY89+Assumptions!$C$10*input!AY$305</f>
        <v>137.93252722113439</v>
      </c>
      <c r="AZ393" s="11">
        <f>'Final Prices IND without CO2 '!AZ89+Assumptions!$C$10*input!AZ$305</f>
        <v>138.26657028902252</v>
      </c>
      <c r="BA393" s="11">
        <f>'Final Prices IND without CO2 '!BA89+Assumptions!$C$10*input!BA$305</f>
        <v>138.57966734834221</v>
      </c>
      <c r="BB393" s="11">
        <f>'Final Prices IND without CO2 '!BB89+Assumptions!$C$10*input!BB$305</f>
        <v>138.87564971506112</v>
      </c>
      <c r="BC393" s="11">
        <f>'Final Prices IND without CO2 '!BC89+Assumptions!$C$10*input!BC$305</f>
        <v>139.14847592998143</v>
      </c>
      <c r="BD393" s="11">
        <f>'Final Prices IND without CO2 '!BD89+Assumptions!$C$10*input!BD$305</f>
        <v>139.38119264243451</v>
      </c>
      <c r="BE393" s="11">
        <f>'Final Prices IND without CO2 '!BE89+Assumptions!$C$10*input!BE$305</f>
        <v>139.59805053866344</v>
      </c>
      <c r="BF393" s="11">
        <f>'Final Prices IND without CO2 '!BF89+Assumptions!$C$10*input!BF$305</f>
        <v>139.7876372269742</v>
      </c>
      <c r="BG393" s="11">
        <f>'Final Prices IND without CO2 '!BG89+Assumptions!$C$10*input!BG$305</f>
        <v>139.94859286286339</v>
      </c>
      <c r="BH393" s="11">
        <f>'Final Prices IND without CO2 '!BH89+Assumptions!$C$10*input!BH$305</f>
        <v>140.08311946747989</v>
      </c>
    </row>
    <row r="394" spans="1:60" x14ac:dyDescent="0.3">
      <c r="A394" s="9" t="s">
        <v>148</v>
      </c>
      <c r="B394" s="36" t="s">
        <v>156</v>
      </c>
      <c r="C394" s="9" t="s">
        <v>45</v>
      </c>
      <c r="D394" s="36" t="s">
        <v>83</v>
      </c>
      <c r="E394" s="36" t="s">
        <v>79</v>
      </c>
      <c r="F394" s="36" t="s">
        <v>90</v>
      </c>
      <c r="G394" s="36" t="s">
        <v>90</v>
      </c>
      <c r="H394" s="36" t="s">
        <v>80</v>
      </c>
      <c r="I394" s="9" t="s">
        <v>145</v>
      </c>
      <c r="J394" s="11">
        <f>'Final Prices IND without CO2 '!J90+Assumptions!$C$10*input!J$305</f>
        <v>29.412124651298825</v>
      </c>
      <c r="K394" s="11">
        <f>'Final Prices IND without CO2 '!K90+Assumptions!$C$10*input!K$305</f>
        <v>26.119642012011262</v>
      </c>
      <c r="L394" s="11">
        <f>'Final Prices IND without CO2 '!L90+Assumptions!$C$10*input!L$305</f>
        <v>24.814323116475634</v>
      </c>
      <c r="M394" s="11">
        <f>'Final Prices IND without CO2 '!M90+Assumptions!$C$10*input!M$305</f>
        <v>26.52312459178307</v>
      </c>
      <c r="N394" s="11">
        <f>'Final Prices IND without CO2 '!N90+Assumptions!$C$10*input!N$305</f>
        <v>23.020114837095857</v>
      </c>
      <c r="O394" s="11">
        <f>'Final Prices IND without CO2 '!O90+Assumptions!$C$10*input!O$305</f>
        <v>33.540604634886947</v>
      </c>
      <c r="P394" s="11">
        <f>'Final Prices IND without CO2 '!P90+Assumptions!$C$10*input!P$305</f>
        <v>42.606198415408976</v>
      </c>
      <c r="Q394" s="11">
        <f>'Final Prices IND without CO2 '!Q90+Assumptions!$C$10*input!Q$305</f>
        <v>40.639567750186004</v>
      </c>
      <c r="R394" s="11">
        <f>'Final Prices IND without CO2 '!R90+Assumptions!$C$10*input!R$305</f>
        <v>62.9800560028525</v>
      </c>
      <c r="S394" s="11">
        <f>'Final Prices IND without CO2 '!S90+Assumptions!$C$10*input!S$305</f>
        <v>44.793191593811073</v>
      </c>
      <c r="T394" s="11">
        <f>'Final Prices IND without CO2 '!T90+Assumptions!$C$10*input!T$305</f>
        <v>58.304234454427984</v>
      </c>
      <c r="U394" s="11">
        <f>'Final Prices IND without CO2 '!U90+Assumptions!$C$10*input!U$305</f>
        <v>65.533772181141742</v>
      </c>
      <c r="V394" s="11">
        <f>'Final Prices IND without CO2 '!V90+Assumptions!$C$10*input!V$305</f>
        <v>68.259251042898214</v>
      </c>
      <c r="W394" s="11">
        <f>'Final Prices IND without CO2 '!W90+Assumptions!$C$10*input!W$305</f>
        <v>63.458850267139198</v>
      </c>
      <c r="X394" s="11">
        <f>'Final Prices IND without CO2 '!X90+Assumptions!$C$10*input!X$305</f>
        <v>60.923097165035976</v>
      </c>
      <c r="Y394" s="11">
        <f>'Final Prices IND without CO2 '!Y90+Assumptions!$C$10*input!Y$305</f>
        <v>47.181588746931787</v>
      </c>
      <c r="Z394" s="11">
        <f>'Final Prices IND without CO2 '!Z90+Assumptions!$C$10*input!Z$305</f>
        <v>43.027499102929283</v>
      </c>
      <c r="AA394" s="11">
        <f>'Final Prices IND without CO2 '!AA90+Assumptions!$C$10*input!AA$305</f>
        <v>52.627595535059427</v>
      </c>
      <c r="AB394" s="11">
        <f>'Final Prices IND without CO2 '!AB90+Assumptions!$C$10*input!AB$305</f>
        <v>66.810904412375464</v>
      </c>
      <c r="AC394" s="11">
        <f>'Final Prices IND without CO2 '!AC90+Assumptions!$C$10*input!AC$305</f>
        <v>65.646604871930521</v>
      </c>
      <c r="AD394" s="11">
        <f>'Final Prices IND without CO2 '!AD90+Assumptions!$C$10*input!AD$305</f>
        <v>59.729854924338426</v>
      </c>
      <c r="AE394" s="11">
        <f>'Final Prices IND without CO2 '!AE90+Assumptions!$C$10*input!AE$305</f>
        <v>60.36278954647176</v>
      </c>
      <c r="AF394" s="11">
        <f>'Final Prices IND without CO2 '!AF90+Assumptions!$C$10*input!AF$305</f>
        <v>65.736829484761927</v>
      </c>
      <c r="AG394" s="11">
        <f>'Final Prices IND without CO2 '!AG90+Assumptions!$C$10*input!AG$305</f>
        <v>71.28248048070455</v>
      </c>
      <c r="AH394" s="11">
        <f>'Final Prices IND without CO2 '!AH90+Assumptions!$C$10*input!AH$305</f>
        <v>77.098958857969066</v>
      </c>
      <c r="AI394" s="11">
        <f>'Final Prices IND without CO2 '!AI90+Assumptions!$C$10*input!AI$305</f>
        <v>82.959665541858641</v>
      </c>
      <c r="AJ394" s="11">
        <f>'Final Prices IND without CO2 '!AJ90+Assumptions!$C$10*input!AJ$305</f>
        <v>87.415822164637277</v>
      </c>
      <c r="AK394" s="11">
        <f>'Final Prices IND without CO2 '!AK90+Assumptions!$C$10*input!AK$305</f>
        <v>92.370892308916083</v>
      </c>
      <c r="AL394" s="11">
        <f>'Final Prices IND without CO2 '!AL90+Assumptions!$C$10*input!AL$305</f>
        <v>98.433090804881473</v>
      </c>
      <c r="AM394" s="11">
        <f>'Final Prices IND without CO2 '!AM90+Assumptions!$C$10*input!AM$305</f>
        <v>105.95946604153352</v>
      </c>
      <c r="AN394" s="11">
        <f>'Final Prices IND without CO2 '!AN90+Assumptions!$C$10*input!AN$305</f>
        <v>115.32812813492521</v>
      </c>
      <c r="AO394" s="11">
        <f>'Final Prices IND without CO2 '!AO90+Assumptions!$C$10*input!AO$305</f>
        <v>116.05059541265699</v>
      </c>
      <c r="AP394" s="11">
        <f>'Final Prices IND without CO2 '!AP90+Assumptions!$C$10*input!AP$305</f>
        <v>116.72917450972021</v>
      </c>
      <c r="AQ394" s="11">
        <f>'Final Prices IND without CO2 '!AQ90+Assumptions!$C$10*input!AQ$305</f>
        <v>117.35168088290786</v>
      </c>
      <c r="AR394" s="11">
        <f>'Final Prices IND without CO2 '!AR90+Assumptions!$C$10*input!AR$305</f>
        <v>117.91710990033206</v>
      </c>
      <c r="AS394" s="11">
        <f>'Final Prices IND without CO2 '!AS90+Assumptions!$C$10*input!AS$305</f>
        <v>118.43902414023923</v>
      </c>
      <c r="AT394" s="11">
        <f>'Final Prices IND without CO2 '!AT90+Assumptions!$C$10*input!AT$305</f>
        <v>118.91991393159421</v>
      </c>
      <c r="AU394" s="11">
        <f>'Final Prices IND without CO2 '!AU90+Assumptions!$C$10*input!AU$305</f>
        <v>119.35161397177902</v>
      </c>
      <c r="AV394" s="11">
        <f>'Final Prices IND without CO2 '!AV90+Assumptions!$C$10*input!AV$305</f>
        <v>119.73935029123786</v>
      </c>
      <c r="AW394" s="11">
        <f>'Final Prices IND without CO2 '!AW90+Assumptions!$C$10*input!AW$305</f>
        <v>120.07973297327864</v>
      </c>
      <c r="AX394" s="11">
        <f>'Final Prices IND without CO2 '!AX90+Assumptions!$C$10*input!AX$305</f>
        <v>120.37972168621502</v>
      </c>
      <c r="AY394" s="11">
        <f>'Final Prices IND without CO2 '!AY90+Assumptions!$C$10*input!AY$305</f>
        <v>120.69675013418399</v>
      </c>
      <c r="AZ394" s="11">
        <f>'Final Prices IND without CO2 '!AZ90+Assumptions!$C$10*input!AZ$305</f>
        <v>120.95698084665344</v>
      </c>
      <c r="BA394" s="11">
        <f>'Final Prices IND without CO2 '!BA90+Assumptions!$C$10*input!BA$305</f>
        <v>121.19448211196035</v>
      </c>
      <c r="BB394" s="11">
        <f>'Final Prices IND without CO2 '!BB90+Assumptions!$C$10*input!BB$305</f>
        <v>121.41189818055597</v>
      </c>
      <c r="BC394" s="11">
        <f>'Final Prices IND without CO2 '!BC90+Assumptions!$C$10*input!BC$305</f>
        <v>121.60493488931871</v>
      </c>
      <c r="BD394" s="11">
        <f>'Final Prices IND without CO2 '!BD90+Assumptions!$C$10*input!BD$305</f>
        <v>121.76271677439254</v>
      </c>
      <c r="BE394" s="11">
        <f>'Final Prices IND without CO2 '!BE90+Assumptions!$C$10*input!BE$305</f>
        <v>121.90110331758322</v>
      </c>
      <c r="BF394" s="11">
        <f>'Final Prices IND without CO2 '!BF90+Assumptions!$C$10*input!BF$305</f>
        <v>122.01258255595987</v>
      </c>
      <c r="BG394" s="11">
        <f>'Final Prices IND without CO2 '!BG90+Assumptions!$C$10*input!BG$305</f>
        <v>122.09623505977163</v>
      </c>
      <c r="BH394" s="11">
        <f>'Final Prices IND without CO2 '!BH90+Assumptions!$C$10*input!BH$305</f>
        <v>122.15358044835257</v>
      </c>
    </row>
    <row r="395" spans="1:60" x14ac:dyDescent="0.3">
      <c r="A395" s="9" t="s">
        <v>148</v>
      </c>
      <c r="B395" s="36" t="s">
        <v>156</v>
      </c>
      <c r="C395" s="9" t="s">
        <v>47</v>
      </c>
      <c r="D395" s="36" t="s">
        <v>83</v>
      </c>
      <c r="E395" s="36" t="s">
        <v>79</v>
      </c>
      <c r="F395" s="36" t="s">
        <v>90</v>
      </c>
      <c r="G395" s="36" t="s">
        <v>90</v>
      </c>
      <c r="H395" s="36" t="s">
        <v>80</v>
      </c>
      <c r="I395" s="9" t="s">
        <v>145</v>
      </c>
      <c r="J395" s="11">
        <f>'Final Prices IND without CO2 '!J91+Assumptions!$C$10*input!J$305</f>
        <v>21.815997094637854</v>
      </c>
      <c r="K395" s="11">
        <f>'Final Prices IND without CO2 '!K91+Assumptions!$C$10*input!K$305</f>
        <v>20.950731175656223</v>
      </c>
      <c r="L395" s="11">
        <f>'Final Prices IND without CO2 '!L91+Assumptions!$C$10*input!L$305</f>
        <v>25.370741221981504</v>
      </c>
      <c r="M395" s="11">
        <f>'Final Prices IND without CO2 '!M91+Assumptions!$C$10*input!M$305</f>
        <v>25.823699337356889</v>
      </c>
      <c r="N395" s="11">
        <f>'Final Prices IND without CO2 '!N91+Assumptions!$C$10*input!N$305</f>
        <v>24.825118256344545</v>
      </c>
      <c r="O395" s="11">
        <f>'Final Prices IND without CO2 '!O91+Assumptions!$C$10*input!O$305</f>
        <v>33.097898838073199</v>
      </c>
      <c r="P395" s="11">
        <f>'Final Prices IND without CO2 '!P91+Assumptions!$C$10*input!P$305</f>
        <v>41.833754939971683</v>
      </c>
      <c r="Q395" s="11">
        <f>'Final Prices IND without CO2 '!Q91+Assumptions!$C$10*input!Q$305</f>
        <v>44.250336289550042</v>
      </c>
      <c r="R395" s="11">
        <f>'Final Prices IND without CO2 '!R91+Assumptions!$C$10*input!R$305</f>
        <v>49.3091889309095</v>
      </c>
      <c r="S395" s="11">
        <f>'Final Prices IND without CO2 '!S91+Assumptions!$C$10*input!S$305</f>
        <v>41.312420002357456</v>
      </c>
      <c r="T395" s="11">
        <f>'Final Prices IND without CO2 '!T91+Assumptions!$C$10*input!T$305</f>
        <v>61.300608070596034</v>
      </c>
      <c r="U395" s="11">
        <f>'Final Prices IND without CO2 '!U91+Assumptions!$C$10*input!U$305</f>
        <v>71.07104856076073</v>
      </c>
      <c r="V395" s="11">
        <f>'Final Prices IND without CO2 '!V91+Assumptions!$C$10*input!V$305</f>
        <v>72.575634750627884</v>
      </c>
      <c r="W395" s="11">
        <f>'Final Prices IND without CO2 '!W91+Assumptions!$C$10*input!W$305</f>
        <v>65.413689877561055</v>
      </c>
      <c r="X395" s="11">
        <f>'Final Prices IND without CO2 '!X91+Assumptions!$C$10*input!X$305</f>
        <v>57.245534311332172</v>
      </c>
      <c r="Y395" s="11">
        <f>'Final Prices IND without CO2 '!Y91+Assumptions!$C$10*input!Y$305</f>
        <v>40.519906779728956</v>
      </c>
      <c r="Z395" s="11">
        <f>'Final Prices IND without CO2 '!Z91+Assumptions!$C$10*input!Z$305</f>
        <v>33.805500669388351</v>
      </c>
      <c r="AA395" s="11">
        <f>'Final Prices IND without CO2 '!AA91+Assumptions!$C$10*input!AA$305</f>
        <v>37.858733133511151</v>
      </c>
      <c r="AB395" s="11">
        <f>'Final Prices IND without CO2 '!AB91+Assumptions!$C$10*input!AB$305</f>
        <v>48.065340558967634</v>
      </c>
      <c r="AC395" s="11">
        <f>'Final Prices IND without CO2 '!AC91+Assumptions!$C$10*input!AC$305</f>
        <v>47.407427235235389</v>
      </c>
      <c r="AD395" s="11">
        <f>'Final Prices IND without CO2 '!AD91+Assumptions!$C$10*input!AD$305</f>
        <v>43.420738494279391</v>
      </c>
      <c r="AE395" s="11">
        <f>'Final Prices IND without CO2 '!AE91+Assumptions!$C$10*input!AE$305</f>
        <v>44.14598764819479</v>
      </c>
      <c r="AF395" s="11">
        <f>'Final Prices IND without CO2 '!AF91+Assumptions!$C$10*input!AF$305</f>
        <v>48.315124641854787</v>
      </c>
      <c r="AG395" s="11">
        <f>'Final Prices IND without CO2 '!AG91+Assumptions!$C$10*input!AG$305</f>
        <v>52.703646235596366</v>
      </c>
      <c r="AH395" s="11">
        <f>'Final Prices IND without CO2 '!AH91+Assumptions!$C$10*input!AH$305</f>
        <v>57.409023669864823</v>
      </c>
      <c r="AI395" s="11">
        <f>'Final Prices IND without CO2 '!AI91+Assumptions!$C$10*input!AI$305</f>
        <v>62.304783294214367</v>
      </c>
      <c r="AJ395" s="11">
        <f>'Final Prices IND without CO2 '!AJ91+Assumptions!$C$10*input!AJ$305</f>
        <v>66.405902722331618</v>
      </c>
      <c r="AK395" s="11">
        <f>'Final Prices IND without CO2 '!AK91+Assumptions!$C$10*input!AK$305</f>
        <v>71.120601579949223</v>
      </c>
      <c r="AL395" s="11">
        <f>'Final Prices IND without CO2 '!AL91+Assumptions!$C$10*input!AL$305</f>
        <v>76.952671209143276</v>
      </c>
      <c r="AM395" s="11">
        <f>'Final Prices IND without CO2 '!AM91+Assumptions!$C$10*input!AM$305</f>
        <v>84.247383075853321</v>
      </c>
      <c r="AN395" s="11">
        <f>'Final Prices IND without CO2 '!AN91+Assumptions!$C$10*input!AN$305</f>
        <v>93.390354157761521</v>
      </c>
      <c r="AO395" s="11">
        <f>'Final Prices IND without CO2 '!AO91+Assumptions!$C$10*input!AO$305</f>
        <v>93.899956349989552</v>
      </c>
      <c r="AP395" s="11">
        <f>'Final Prices IND without CO2 '!AP91+Assumptions!$C$10*input!AP$305</f>
        <v>94.377761137801912</v>
      </c>
      <c r="AQ395" s="11">
        <f>'Final Prices IND without CO2 '!AQ91+Assumptions!$C$10*input!AQ$305</f>
        <v>94.815764857279788</v>
      </c>
      <c r="AR395" s="11">
        <f>'Final Prices IND without CO2 '!AR91+Assumptions!$C$10*input!AR$305</f>
        <v>95.212581142397369</v>
      </c>
      <c r="AS395" s="11">
        <f>'Final Prices IND without CO2 '!AS91+Assumptions!$C$10*input!AS$305</f>
        <v>95.579248598301007</v>
      </c>
      <c r="AT395" s="11">
        <f>'Final Prices IND without CO2 '!AT91+Assumptions!$C$10*input!AT$305</f>
        <v>95.916212137636819</v>
      </c>
      <c r="AU395" s="11">
        <f>'Final Prices IND without CO2 '!AU91+Assumptions!$C$10*input!AU$305</f>
        <v>96.218531478979941</v>
      </c>
      <c r="AV395" s="11">
        <f>'Final Prices IND without CO2 '!AV91+Assumptions!$C$10*input!AV$305</f>
        <v>96.489550950426676</v>
      </c>
      <c r="AW395" s="11">
        <f>'Final Prices IND without CO2 '!AW91+Assumptions!$C$10*input!AW$305</f>
        <v>96.72699482202087</v>
      </c>
      <c r="AX395" s="11">
        <f>'Final Prices IND without CO2 '!AX91+Assumptions!$C$10*input!AX$305</f>
        <v>96.93590574152239</v>
      </c>
      <c r="AY395" s="11">
        <f>'Final Prices IND without CO2 '!AY91+Assumptions!$C$10*input!AY$305</f>
        <v>97.130157401501748</v>
      </c>
      <c r="AZ395" s="11">
        <f>'Final Prices IND without CO2 '!AZ91+Assumptions!$C$10*input!AZ$305</f>
        <v>97.289463989110402</v>
      </c>
      <c r="BA395" s="11">
        <f>'Final Prices IND without CO2 '!BA91+Assumptions!$C$10*input!BA$305</f>
        <v>97.423602622096638</v>
      </c>
      <c r="BB395" s="11">
        <f>'Final Prices IND without CO2 '!BB91+Assumptions!$C$10*input!BB$305</f>
        <v>97.533594468329397</v>
      </c>
      <c r="BC395" s="11">
        <f>'Final Prices IND without CO2 '!BC91+Assumptions!$C$10*input!BC$305</f>
        <v>97.617534454242161</v>
      </c>
      <c r="BD395" s="11">
        <f>'Final Prices IND without CO2 '!BD91+Assumptions!$C$10*input!BD$305</f>
        <v>97.672857451072474</v>
      </c>
      <c r="BE395" s="11">
        <f>'Final Prices IND without CO2 '!BE91+Assumptions!$C$10*input!BE$305</f>
        <v>97.703949590947303</v>
      </c>
      <c r="BF395" s="11">
        <f>'Final Prices IND without CO2 '!BF91+Assumptions!$C$10*input!BF$305</f>
        <v>97.708631993143925</v>
      </c>
      <c r="BG395" s="11">
        <f>'Final Prices IND without CO2 '!BG91+Assumptions!$C$10*input!BG$305</f>
        <v>97.686587409935214</v>
      </c>
      <c r="BH395" s="11">
        <f>'Final Prices IND without CO2 '!BH91+Assumptions!$C$10*input!BH$305</f>
        <v>97.638402408110906</v>
      </c>
    </row>
    <row r="396" spans="1:60" x14ac:dyDescent="0.3">
      <c r="A396" s="9" t="s">
        <v>148</v>
      </c>
      <c r="B396" s="36" t="s">
        <v>156</v>
      </c>
      <c r="C396" s="9" t="s">
        <v>49</v>
      </c>
      <c r="D396" s="36" t="s">
        <v>83</v>
      </c>
      <c r="E396" s="36" t="s">
        <v>79</v>
      </c>
      <c r="F396" s="36" t="s">
        <v>90</v>
      </c>
      <c r="G396" s="36" t="s">
        <v>90</v>
      </c>
      <c r="H396" s="36" t="s">
        <v>80</v>
      </c>
      <c r="I396" s="9" t="s">
        <v>145</v>
      </c>
      <c r="J396" s="11">
        <f>'Final Prices IND without CO2 '!J92+Assumptions!$C$10*input!J$305</f>
        <v>29.02759704136982</v>
      </c>
      <c r="K396" s="11">
        <f>'Final Prices IND without CO2 '!K92+Assumptions!$C$10*input!K$305</f>
        <v>27.268497043315524</v>
      </c>
      <c r="L396" s="11">
        <f>'Final Prices IND without CO2 '!L92+Assumptions!$C$10*input!L$305</f>
        <v>28.451234630412717</v>
      </c>
      <c r="M396" s="11">
        <f>'Final Prices IND without CO2 '!M92+Assumptions!$C$10*input!M$305</f>
        <v>30.286776125786918</v>
      </c>
      <c r="N396" s="11">
        <f>'Final Prices IND without CO2 '!N92+Assumptions!$C$10*input!N$305</f>
        <v>25.04420794010737</v>
      </c>
      <c r="O396" s="11">
        <f>'Final Prices IND without CO2 '!O92+Assumptions!$C$10*input!O$305</f>
        <v>33.577306359404766</v>
      </c>
      <c r="P396" s="11">
        <f>'Final Prices IND without CO2 '!P92+Assumptions!$C$10*input!P$305</f>
        <v>41.660577432585626</v>
      </c>
      <c r="Q396" s="11">
        <f>'Final Prices IND without CO2 '!Q92+Assumptions!$C$10*input!Q$305</f>
        <v>37.296882895157708</v>
      </c>
      <c r="R396" s="11">
        <f>'Final Prices IND without CO2 '!R92+Assumptions!$C$10*input!R$305</f>
        <v>49.363357244266297</v>
      </c>
      <c r="S396" s="11">
        <f>'Final Prices IND without CO2 '!S92+Assumptions!$C$10*input!S$305</f>
        <v>39.272847736906172</v>
      </c>
      <c r="T396" s="11">
        <f>'Final Prices IND without CO2 '!T92+Assumptions!$C$10*input!T$305</f>
        <v>52.363020225553655</v>
      </c>
      <c r="U396" s="11">
        <f>'Final Prices IND without CO2 '!U92+Assumptions!$C$10*input!U$305</f>
        <v>58.898333276172252</v>
      </c>
      <c r="V396" s="11">
        <f>'Final Prices IND without CO2 '!V92+Assumptions!$C$10*input!V$305</f>
        <v>69.0359758025171</v>
      </c>
      <c r="W396" s="11">
        <f>'Final Prices IND without CO2 '!W92+Assumptions!$C$10*input!W$305</f>
        <v>65.008990327439051</v>
      </c>
      <c r="X396" s="11">
        <f>'Final Prices IND without CO2 '!X92+Assumptions!$C$10*input!X$305</f>
        <v>61.907984112815562</v>
      </c>
      <c r="Y396" s="11">
        <f>'Final Prices IND without CO2 '!Y92+Assumptions!$C$10*input!Y$305</f>
        <v>45.665931569354605</v>
      </c>
      <c r="Z396" s="11">
        <f>'Final Prices IND without CO2 '!Z92+Assumptions!$C$10*input!Z$305</f>
        <v>33.137970544355859</v>
      </c>
      <c r="AA396" s="11">
        <f>'Final Prices IND without CO2 '!AA92+Assumptions!$C$10*input!AA$305</f>
        <v>42.740999298894515</v>
      </c>
      <c r="AB396" s="11">
        <f>'Final Prices IND without CO2 '!AB92+Assumptions!$C$10*input!AB$305</f>
        <v>54.262218129100049</v>
      </c>
      <c r="AC396" s="11">
        <f>'Final Prices IND without CO2 '!AC92+Assumptions!$C$10*input!AC$305</f>
        <v>53.436904485339518</v>
      </c>
      <c r="AD396" s="11">
        <f>'Final Prices IND without CO2 '!AD92+Assumptions!$C$10*input!AD$305</f>
        <v>48.81217929512453</v>
      </c>
      <c r="AE396" s="11">
        <f>'Final Prices IND without CO2 '!AE92+Assumptions!$C$10*input!AE$305</f>
        <v>49.506911263434247</v>
      </c>
      <c r="AF396" s="11">
        <f>'Final Prices IND without CO2 '!AF92+Assumptions!$C$10*input!AF$305</f>
        <v>54.074363084546491</v>
      </c>
      <c r="AG396" s="11">
        <f>'Final Prices IND without CO2 '!AG92+Assumptions!$C$10*input!AG$305</f>
        <v>58.845406606906224</v>
      </c>
      <c r="AH396" s="11">
        <f>'Final Prices IND without CO2 '!AH92+Assumptions!$C$10*input!AH$305</f>
        <v>63.918089957691748</v>
      </c>
      <c r="AI396" s="11">
        <f>'Final Prices IND without CO2 '!AI92+Assumptions!$C$10*input!AI$305</f>
        <v>69.132840188906485</v>
      </c>
      <c r="AJ396" s="11">
        <f>'Final Prices IND without CO2 '!AJ92+Assumptions!$C$10*input!AJ$305</f>
        <v>73.351327227054838</v>
      </c>
      <c r="AK396" s="11">
        <f>'Final Prices IND without CO2 '!AK92+Assumptions!$C$10*input!AK$305</f>
        <v>78.145487628025464</v>
      </c>
      <c r="AL396" s="11">
        <f>'Final Prices IND without CO2 '!AL92+Assumptions!$C$10*input!AL$305</f>
        <v>84.053632878304455</v>
      </c>
      <c r="AM396" s="11">
        <f>'Final Prices IND without CO2 '!AM92+Assumptions!$C$10*input!AM$305</f>
        <v>91.424927639625793</v>
      </c>
      <c r="AN396" s="11">
        <f>'Final Prices IND without CO2 '!AN92+Assumptions!$C$10*input!AN$305</f>
        <v>100.64250728373995</v>
      </c>
      <c r="AO396" s="11">
        <f>'Final Prices IND without CO2 '!AO92+Assumptions!$C$10*input!AO$305</f>
        <v>101.22247806472518</v>
      </c>
      <c r="AP396" s="11">
        <f>'Final Prices IND without CO2 '!AP92+Assumptions!$C$10*input!AP$305</f>
        <v>101.76665449242979</v>
      </c>
      <c r="AQ396" s="11">
        <f>'Final Prices IND without CO2 '!AQ92+Assumptions!$C$10*input!AQ$305</f>
        <v>102.26565079475795</v>
      </c>
      <c r="AR396" s="11">
        <f>'Final Prices IND without CO2 '!AR92+Assumptions!$C$10*input!AR$305</f>
        <v>102.7182067987253</v>
      </c>
      <c r="AS396" s="11">
        <f>'Final Prices IND without CO2 '!AS92+Assumptions!$C$10*input!AS$305</f>
        <v>103.13619548034133</v>
      </c>
      <c r="AT396" s="11">
        <f>'Final Prices IND without CO2 '!AT92+Assumptions!$C$10*input!AT$305</f>
        <v>103.52073792260401</v>
      </c>
      <c r="AU396" s="11">
        <f>'Final Prices IND without CO2 '!AU92+Assumptions!$C$10*input!AU$305</f>
        <v>103.86582772190349</v>
      </c>
      <c r="AV396" s="11">
        <f>'Final Prices IND without CO2 '!AV92+Assumptions!$C$10*input!AV$305</f>
        <v>104.17543125639355</v>
      </c>
      <c r="AW396" s="11">
        <f>'Final Prices IND without CO2 '!AW92+Assumptions!$C$10*input!AW$305</f>
        <v>104.44690447010521</v>
      </c>
      <c r="AX396" s="11">
        <f>'Final Prices IND without CO2 '!AX92+Assumptions!$C$10*input!AX$305</f>
        <v>104.68592373629011</v>
      </c>
      <c r="AY396" s="11">
        <f>'Final Prices IND without CO2 '!AY92+Assumptions!$C$10*input!AY$305</f>
        <v>104.92076274427214</v>
      </c>
      <c r="AZ396" s="11">
        <f>'Final Prices IND without CO2 '!AZ92+Assumptions!$C$10*input!AZ$305</f>
        <v>105.11343266256142</v>
      </c>
      <c r="BA396" s="11">
        <f>'Final Prices IND without CO2 '!BA92+Assumptions!$C$10*input!BA$305</f>
        <v>105.28174074400087</v>
      </c>
      <c r="BB396" s="11">
        <f>'Final Prices IND without CO2 '!BB92+Assumptions!$C$10*input!BB$305</f>
        <v>105.4272447124219</v>
      </c>
      <c r="BC396" s="11">
        <f>'Final Prices IND without CO2 '!BC92+Assumptions!$C$10*input!BC$305</f>
        <v>105.54724971297452</v>
      </c>
      <c r="BD396" s="11">
        <f>'Final Prices IND without CO2 '!BD92+Assumptions!$C$10*input!BD$305</f>
        <v>105.63644340003228</v>
      </c>
      <c r="BE396" s="11">
        <f>'Final Prices IND without CO2 '!BE92+Assumptions!$C$10*input!BE$305</f>
        <v>105.70300474672891</v>
      </c>
      <c r="BF396" s="11">
        <f>'Final Prices IND without CO2 '!BF92+Assumptions!$C$10*input!BF$305</f>
        <v>105.74299187082455</v>
      </c>
      <c r="BG396" s="11">
        <f>'Final Prices IND without CO2 '!BG92+Assumptions!$C$10*input!BG$305</f>
        <v>105.75588845625225</v>
      </c>
      <c r="BH396" s="11">
        <f>'Final Prices IND without CO2 '!BH92+Assumptions!$C$10*input!BH$305</f>
        <v>105.74258951677218</v>
      </c>
    </row>
    <row r="397" spans="1:60" x14ac:dyDescent="0.3">
      <c r="A397" s="9" t="s">
        <v>148</v>
      </c>
      <c r="B397" s="36" t="s">
        <v>156</v>
      </c>
      <c r="C397" s="9" t="s">
        <v>97</v>
      </c>
      <c r="D397" s="36" t="s">
        <v>83</v>
      </c>
      <c r="E397" s="36" t="s">
        <v>79</v>
      </c>
      <c r="F397" s="36" t="s">
        <v>90</v>
      </c>
      <c r="G397" s="36" t="s">
        <v>90</v>
      </c>
      <c r="H397" s="36" t="s">
        <v>80</v>
      </c>
      <c r="I397" s="9" t="s">
        <v>145</v>
      </c>
      <c r="J397" s="11">
        <f>'Final Prices IND without CO2 '!J93+Assumptions!$C$10*input!J$305</f>
        <v>29.590353898915502</v>
      </c>
      <c r="K397" s="11">
        <f>'Final Prices IND without CO2 '!K93+Assumptions!$C$10*input!K$305</f>
        <v>25.697134420937633</v>
      </c>
      <c r="L397" s="11">
        <f>'Final Prices IND without CO2 '!L93+Assumptions!$C$10*input!L$305</f>
        <v>25.954028982197574</v>
      </c>
      <c r="M397" s="11">
        <f>'Final Prices IND without CO2 '!M93+Assumptions!$C$10*input!M$305</f>
        <v>26.53857748867571</v>
      </c>
      <c r="N397" s="11">
        <f>'Final Prices IND without CO2 '!N93+Assumptions!$C$10*input!N$305</f>
        <v>25.936028327233689</v>
      </c>
      <c r="O397" s="11">
        <f>'Final Prices IND without CO2 '!O93+Assumptions!$C$10*input!O$305</f>
        <v>34.447186259498238</v>
      </c>
      <c r="P397" s="11">
        <f>'Final Prices IND without CO2 '!P93+Assumptions!$C$10*input!P$305</f>
        <v>42.633330725590447</v>
      </c>
      <c r="Q397" s="11">
        <f>'Final Prices IND without CO2 '!Q93+Assumptions!$C$10*input!Q$305</f>
        <v>37.869874560900271</v>
      </c>
      <c r="R397" s="11">
        <f>'Final Prices IND without CO2 '!R93+Assumptions!$C$10*input!R$305</f>
        <v>52.629276660226793</v>
      </c>
      <c r="S397" s="11">
        <f>'Final Prices IND without CO2 '!S93+Assumptions!$C$10*input!S$305</f>
        <v>40.941174004091984</v>
      </c>
      <c r="T397" s="11">
        <f>'Final Prices IND without CO2 '!T93+Assumptions!$C$10*input!T$305</f>
        <v>50.785870427625603</v>
      </c>
      <c r="U397" s="11">
        <f>'Final Prices IND without CO2 '!U93+Assumptions!$C$10*input!U$305</f>
        <v>57.09540645099775</v>
      </c>
      <c r="V397" s="11">
        <f>'Final Prices IND without CO2 '!V93+Assumptions!$C$10*input!V$305</f>
        <v>66.850173431325715</v>
      </c>
      <c r="W397" s="11">
        <f>'Final Prices IND without CO2 '!W93+Assumptions!$C$10*input!W$305</f>
        <v>62.927867422561462</v>
      </c>
      <c r="X397" s="11">
        <f>'Final Prices IND without CO2 '!X93+Assumptions!$C$10*input!X$305</f>
        <v>59.94198595414273</v>
      </c>
      <c r="Y397" s="11">
        <f>'Final Prices IND without CO2 '!Y93+Assumptions!$C$10*input!Y$305</f>
        <v>44.245982905074811</v>
      </c>
      <c r="Z397" s="11">
        <f>'Final Prices IND without CO2 '!Z93+Assumptions!$C$10*input!Z$305</f>
        <v>32.104123935120917</v>
      </c>
      <c r="AA397" s="11">
        <f>'Final Prices IND without CO2 '!AA93+Assumptions!$C$10*input!AA$305</f>
        <v>41.399486417380153</v>
      </c>
      <c r="AB397" s="11">
        <f>'Final Prices IND without CO2 '!AB93+Assumptions!$C$10*input!AB$305</f>
        <v>52.559486077242056</v>
      </c>
      <c r="AC397" s="11">
        <f>'Final Prices IND without CO2 '!AC93+Assumptions!$C$10*input!AC$305</f>
        <v>51.780169451685865</v>
      </c>
      <c r="AD397" s="11">
        <f>'Final Prices IND without CO2 '!AD93+Assumptions!$C$10*input!AD$305</f>
        <v>47.330759184206023</v>
      </c>
      <c r="AE397" s="11">
        <f>'Final Prices IND without CO2 '!AE93+Assumptions!$C$10*input!AE$305</f>
        <v>48.033876438407745</v>
      </c>
      <c r="AF397" s="11">
        <f>'Final Prices IND without CO2 '!AF93+Assumptions!$C$10*input!AF$305</f>
        <v>52.491882265830824</v>
      </c>
      <c r="AG397" s="11">
        <f>'Final Prices IND without CO2 '!AG93+Assumptions!$C$10*input!AG$305</f>
        <v>57.157819250095315</v>
      </c>
      <c r="AH397" s="11">
        <f>'Final Prices IND without CO2 '!AH93+Assumptions!$C$10*input!AH$305</f>
        <v>62.129577005722226</v>
      </c>
      <c r="AI397" s="11">
        <f>'Final Prices IND without CO2 '!AI93+Assumptions!$C$10*input!AI$305</f>
        <v>67.256677364173797</v>
      </c>
      <c r="AJ397" s="11">
        <f>'Final Prices IND without CO2 '!AJ93+Assumptions!$C$10*input!AJ$305</f>
        <v>71.44291500104093</v>
      </c>
      <c r="AK397" s="11">
        <f>'Final Prices IND without CO2 '!AK93+Assumptions!$C$10*input!AK$305</f>
        <v>76.215241548554559</v>
      </c>
      <c r="AL397" s="11">
        <f>'Final Prices IND without CO2 '!AL93+Assumptions!$C$10*input!AL$305</f>
        <v>82.102483303981444</v>
      </c>
      <c r="AM397" s="11">
        <f>'Final Prices IND without CO2 '!AM93+Assumptions!$C$10*input!AM$305</f>
        <v>89.452735185593951</v>
      </c>
      <c r="AN397" s="11">
        <f>'Final Prices IND without CO2 '!AN93+Assumptions!$C$10*input!AN$305</f>
        <v>98.649814442412492</v>
      </c>
      <c r="AO397" s="11">
        <f>'Final Prices IND without CO2 '!AO93+Assumptions!$C$10*input!AO$305</f>
        <v>99.210449864555343</v>
      </c>
      <c r="AP397" s="11">
        <f>'Final Prices IND without CO2 '!AP93+Assumptions!$C$10*input!AP$305</f>
        <v>99.736389185378314</v>
      </c>
      <c r="AQ397" s="11">
        <f>'Final Prices IND without CO2 '!AQ93+Assumptions!$C$10*input!AQ$305</f>
        <v>100.21862639821833</v>
      </c>
      <c r="AR397" s="11">
        <f>'Final Prices IND without CO2 '!AR93+Assumptions!$C$10*input!AR$305</f>
        <v>100.65586665570324</v>
      </c>
      <c r="AS397" s="11">
        <f>'Final Prices IND without CO2 '!AS93+Assumptions!$C$10*input!AS$305</f>
        <v>101.05975367160582</v>
      </c>
      <c r="AT397" s="11">
        <f>'Final Prices IND without CO2 '!AT93+Assumptions!$C$10*input!AT$305</f>
        <v>101.43122273585047</v>
      </c>
      <c r="AU397" s="11">
        <f>'Final Prices IND without CO2 '!AU93+Assumptions!$C$10*input!AU$305</f>
        <v>101.76456038597308</v>
      </c>
      <c r="AV397" s="11">
        <f>'Final Prices IND without CO2 '!AV93+Assumptions!$C$10*input!AV$305</f>
        <v>102.06356207782687</v>
      </c>
      <c r="AW397" s="11">
        <f>'Final Prices IND without CO2 '!AW93+Assumptions!$C$10*input!AW$305</f>
        <v>102.32568496133251</v>
      </c>
      <c r="AX397" s="11">
        <f>'Final Prices IND without CO2 '!AX93+Assumptions!$C$10*input!AX$305</f>
        <v>102.55643127935181</v>
      </c>
      <c r="AY397" s="11">
        <f>'Final Prices IND without CO2 '!AY93+Assumptions!$C$10*input!AY$305</f>
        <v>102.7801179969164</v>
      </c>
      <c r="AZ397" s="11">
        <f>'Final Prices IND without CO2 '!AZ93+Assumptions!$C$10*input!AZ$305</f>
        <v>102.96362058668194</v>
      </c>
      <c r="BA397" s="11">
        <f>'Final Prices IND without CO2 '!BA93+Assumptions!$C$10*input!BA$305</f>
        <v>103.12253984053572</v>
      </c>
      <c r="BB397" s="11">
        <f>'Final Prices IND without CO2 '!BB93+Assumptions!$C$10*input!BB$305</f>
        <v>103.25828605144187</v>
      </c>
      <c r="BC397" s="11">
        <f>'Final Prices IND without CO2 '!BC93+Assumptions!$C$10*input!BC$305</f>
        <v>103.36838137479282</v>
      </c>
      <c r="BD397" s="11">
        <f>'Final Prices IND without CO2 '!BD93+Assumptions!$C$10*input!BD$305</f>
        <v>103.448268324834</v>
      </c>
      <c r="BE397" s="11">
        <f>'Final Prices IND without CO2 '!BE93+Assumptions!$C$10*input!BE$305</f>
        <v>103.50508370598178</v>
      </c>
      <c r="BF397" s="11">
        <f>'Final Prices IND without CO2 '!BF93+Assumptions!$C$10*input!BF$305</f>
        <v>103.53537006047544</v>
      </c>
      <c r="BG397" s="11">
        <f>'Final Prices IND without CO2 '!BG93+Assumptions!$C$10*input!BG$305</f>
        <v>103.53866577076997</v>
      </c>
      <c r="BH397" s="11">
        <f>'Final Prices IND without CO2 '!BH93+Assumptions!$C$10*input!BH$305</f>
        <v>103.51578109785494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"/>
  <sheetViews>
    <sheetView workbookViewId="0">
      <selection activeCell="A31" sqref="A31:XFD31"/>
    </sheetView>
  </sheetViews>
  <sheetFormatPr baseColWidth="10" defaultRowHeight="13.8" x14ac:dyDescent="0.3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B90"/>
  <sheetViews>
    <sheetView workbookViewId="0">
      <selection activeCell="H3" sqref="H3"/>
    </sheetView>
  </sheetViews>
  <sheetFormatPr baseColWidth="10" defaultRowHeight="13.8" x14ac:dyDescent="0.3"/>
  <cols>
    <col min="1" max="1" width="22.44140625" bestFit="1" customWidth="1"/>
    <col min="2" max="2" width="20.44140625" bestFit="1" customWidth="1"/>
  </cols>
  <sheetData>
    <row r="1" spans="1:16382" x14ac:dyDescent="0.25">
      <c r="A1" s="55" t="s">
        <v>105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55"/>
      <c r="CA1" s="55"/>
      <c r="CB1" s="55"/>
      <c r="CC1" s="55"/>
      <c r="CD1" s="55"/>
      <c r="CE1" s="55"/>
      <c r="CF1" s="55"/>
      <c r="CG1" s="55"/>
      <c r="CH1" s="55"/>
      <c r="CI1" s="55"/>
      <c r="CJ1" s="55"/>
      <c r="CK1" s="55"/>
      <c r="CL1" s="55"/>
      <c r="CM1" s="55"/>
      <c r="CN1" s="55"/>
      <c r="CO1" s="55"/>
      <c r="CP1" s="55"/>
      <c r="CQ1" s="55"/>
      <c r="CR1" s="55"/>
      <c r="CS1" s="55"/>
      <c r="CT1" s="55"/>
      <c r="CU1" s="55"/>
      <c r="CV1" s="55"/>
      <c r="CW1" s="55"/>
      <c r="CX1" s="55"/>
      <c r="CY1" s="55"/>
      <c r="CZ1" s="55"/>
      <c r="DA1" s="55"/>
      <c r="DB1" s="55"/>
      <c r="DC1" s="55"/>
      <c r="DD1" s="55"/>
      <c r="DE1" s="55"/>
      <c r="DF1" s="55"/>
      <c r="DG1" s="55"/>
      <c r="DH1" s="55"/>
      <c r="DI1" s="55"/>
      <c r="DJ1" s="55"/>
      <c r="DK1" s="55"/>
      <c r="DL1" s="55"/>
      <c r="DM1" s="55"/>
      <c r="DN1" s="55"/>
      <c r="DO1" s="55"/>
      <c r="DP1" s="55"/>
      <c r="DQ1" s="55"/>
      <c r="DR1" s="55"/>
      <c r="DS1" s="55"/>
      <c r="DT1" s="55"/>
      <c r="DU1" s="55"/>
      <c r="DV1" s="55"/>
      <c r="DW1" s="55"/>
      <c r="DX1" s="55"/>
      <c r="DY1" s="55"/>
      <c r="DZ1" s="55"/>
      <c r="EA1" s="55"/>
      <c r="EB1" s="55"/>
      <c r="EC1" s="55"/>
      <c r="ED1" s="55"/>
      <c r="EE1" s="55"/>
      <c r="EF1" s="55"/>
      <c r="EG1" s="55"/>
      <c r="EH1" s="55"/>
      <c r="EI1" s="55"/>
      <c r="EJ1" s="55"/>
      <c r="EK1" s="55"/>
      <c r="EL1" s="55"/>
      <c r="EM1" s="55"/>
      <c r="EN1" s="55"/>
      <c r="EO1" s="55"/>
      <c r="EP1" s="55"/>
      <c r="EQ1" s="55"/>
      <c r="ER1" s="55"/>
      <c r="ES1" s="55"/>
      <c r="ET1" s="55"/>
      <c r="EU1" s="55"/>
      <c r="EV1" s="55"/>
      <c r="EW1" s="55"/>
      <c r="EX1" s="55"/>
      <c r="EY1" s="55"/>
      <c r="EZ1" s="55"/>
      <c r="FA1" s="55"/>
      <c r="FB1" s="55"/>
      <c r="FC1" s="55"/>
      <c r="FD1" s="55"/>
      <c r="FE1" s="55"/>
      <c r="FF1" s="55"/>
      <c r="FG1" s="55"/>
      <c r="FH1" s="55"/>
      <c r="FI1" s="55"/>
      <c r="FJ1" s="55"/>
      <c r="FK1" s="55"/>
      <c r="FL1" s="55"/>
      <c r="FM1" s="55"/>
      <c r="FN1" s="55"/>
      <c r="FO1" s="55"/>
      <c r="FP1" s="55"/>
      <c r="FQ1" s="55"/>
      <c r="FR1" s="55"/>
      <c r="FS1" s="55"/>
      <c r="FT1" s="55"/>
      <c r="FU1" s="55"/>
      <c r="FV1" s="55"/>
      <c r="FW1" s="55"/>
      <c r="FX1" s="55"/>
      <c r="FY1" s="55"/>
      <c r="FZ1" s="55"/>
      <c r="GA1" s="55"/>
      <c r="GB1" s="55"/>
      <c r="GC1" s="55"/>
      <c r="GD1" s="55"/>
      <c r="GE1" s="55"/>
      <c r="GF1" s="55"/>
      <c r="GG1" s="55"/>
      <c r="GH1" s="55"/>
      <c r="GI1" s="55"/>
      <c r="GJ1" s="55"/>
      <c r="GK1" s="55"/>
      <c r="GL1" s="55"/>
      <c r="GM1" s="55"/>
      <c r="GN1" s="55"/>
      <c r="GO1" s="55"/>
      <c r="GP1" s="55"/>
      <c r="GQ1" s="55"/>
      <c r="GR1" s="55"/>
      <c r="GS1" s="55"/>
      <c r="GT1" s="55"/>
      <c r="GU1" s="55"/>
      <c r="GV1" s="55"/>
      <c r="GW1" s="55"/>
      <c r="GX1" s="55"/>
      <c r="GY1" s="55"/>
      <c r="GZ1" s="55"/>
      <c r="HA1" s="55"/>
      <c r="HB1" s="55"/>
      <c r="HC1" s="55"/>
      <c r="HD1" s="55"/>
      <c r="HE1" s="55"/>
      <c r="HF1" s="55"/>
      <c r="HG1" s="55"/>
      <c r="HH1" s="55"/>
      <c r="HI1" s="55"/>
      <c r="HJ1" s="55"/>
      <c r="HK1" s="55"/>
      <c r="HL1" s="55"/>
      <c r="HM1" s="55"/>
      <c r="HN1" s="55"/>
      <c r="HO1" s="55"/>
      <c r="HP1" s="55"/>
      <c r="HQ1" s="55"/>
      <c r="HR1" s="55"/>
      <c r="HS1" s="55"/>
      <c r="HT1" s="55"/>
      <c r="HU1" s="55"/>
      <c r="HV1" s="55"/>
      <c r="HW1" s="55"/>
      <c r="HX1" s="55"/>
      <c r="HY1" s="55"/>
      <c r="HZ1" s="55"/>
      <c r="IA1" s="55"/>
      <c r="IB1" s="55"/>
      <c r="IC1" s="55"/>
      <c r="ID1" s="55"/>
      <c r="IE1" s="55"/>
      <c r="IF1" s="55"/>
      <c r="IG1" s="55"/>
      <c r="IH1" s="55"/>
      <c r="II1" s="55"/>
      <c r="IJ1" s="55"/>
      <c r="IK1" s="55"/>
      <c r="IL1" s="55"/>
      <c r="IM1" s="55"/>
      <c r="IN1" s="55"/>
      <c r="IO1" s="55"/>
      <c r="IP1" s="55"/>
      <c r="IQ1" s="55"/>
      <c r="IR1" s="55"/>
      <c r="IS1" s="55"/>
      <c r="IT1" s="55"/>
      <c r="IU1" s="55"/>
      <c r="IV1" s="55"/>
      <c r="IW1" s="55"/>
      <c r="IX1" s="55"/>
      <c r="IY1" s="55"/>
      <c r="IZ1" s="55"/>
      <c r="JA1" s="55"/>
      <c r="JB1" s="55"/>
      <c r="JC1" s="55"/>
      <c r="JD1" s="55"/>
      <c r="JE1" s="55"/>
      <c r="JF1" s="55"/>
      <c r="JG1" s="55"/>
      <c r="JH1" s="55"/>
      <c r="JI1" s="55"/>
      <c r="JJ1" s="55"/>
      <c r="JK1" s="55"/>
      <c r="JL1" s="55"/>
      <c r="JM1" s="55"/>
      <c r="JN1" s="55"/>
      <c r="JO1" s="55"/>
      <c r="JP1" s="55"/>
      <c r="JQ1" s="55"/>
      <c r="JR1" s="55"/>
      <c r="JS1" s="55"/>
      <c r="JT1" s="55"/>
      <c r="JU1" s="55"/>
      <c r="JV1" s="55"/>
      <c r="JW1" s="55"/>
      <c r="JX1" s="55"/>
      <c r="JY1" s="55"/>
      <c r="JZ1" s="55"/>
      <c r="KA1" s="55"/>
      <c r="KB1" s="55"/>
      <c r="KC1" s="55"/>
      <c r="KD1" s="55"/>
      <c r="KE1" s="55"/>
      <c r="KF1" s="55"/>
      <c r="KG1" s="55"/>
      <c r="KH1" s="55"/>
      <c r="KI1" s="55"/>
      <c r="KJ1" s="55"/>
      <c r="KK1" s="55"/>
      <c r="KL1" s="55"/>
      <c r="KM1" s="55"/>
      <c r="KN1" s="55"/>
      <c r="KO1" s="55"/>
      <c r="KP1" s="55"/>
      <c r="KQ1" s="55"/>
      <c r="KR1" s="55"/>
      <c r="KS1" s="55"/>
      <c r="KT1" s="55"/>
      <c r="KU1" s="55"/>
      <c r="KV1" s="55"/>
      <c r="KW1" s="55"/>
      <c r="KX1" s="55"/>
      <c r="KY1" s="55"/>
      <c r="KZ1" s="55"/>
      <c r="LA1" s="55"/>
      <c r="LB1" s="55"/>
      <c r="LC1" s="55"/>
      <c r="LD1" s="55"/>
      <c r="LE1" s="55"/>
      <c r="LF1" s="55"/>
      <c r="LG1" s="55"/>
      <c r="LH1" s="55"/>
      <c r="LI1" s="55"/>
      <c r="LJ1" s="55"/>
      <c r="LK1" s="55"/>
      <c r="LL1" s="55"/>
      <c r="LM1" s="55"/>
      <c r="LN1" s="55"/>
      <c r="LO1" s="55"/>
      <c r="LP1" s="55"/>
      <c r="LQ1" s="55"/>
      <c r="LR1" s="55"/>
      <c r="LS1" s="55"/>
      <c r="LT1" s="55"/>
      <c r="LU1" s="55"/>
      <c r="LV1" s="55"/>
      <c r="LW1" s="55"/>
      <c r="LX1" s="55"/>
      <c r="LY1" s="55"/>
      <c r="LZ1" s="55"/>
      <c r="MA1" s="55"/>
      <c r="MB1" s="55"/>
      <c r="MC1" s="55"/>
      <c r="MD1" s="55"/>
      <c r="ME1" s="55"/>
      <c r="MF1" s="55"/>
      <c r="MG1" s="55"/>
      <c r="MH1" s="55"/>
      <c r="MI1" s="55"/>
      <c r="MJ1" s="55"/>
      <c r="MK1" s="55"/>
      <c r="ML1" s="55"/>
      <c r="MM1" s="55"/>
      <c r="MN1" s="55"/>
      <c r="MO1" s="55"/>
      <c r="MP1" s="55"/>
      <c r="MQ1" s="55"/>
      <c r="MR1" s="55"/>
      <c r="MS1" s="55"/>
      <c r="MT1" s="55"/>
      <c r="MU1" s="55"/>
      <c r="MV1" s="55"/>
      <c r="MW1" s="55"/>
      <c r="MX1" s="55"/>
      <c r="MY1" s="55"/>
      <c r="MZ1" s="55"/>
      <c r="NA1" s="55"/>
      <c r="NB1" s="55"/>
      <c r="NC1" s="55"/>
      <c r="ND1" s="55"/>
      <c r="NE1" s="55"/>
      <c r="NF1" s="55"/>
      <c r="NG1" s="55"/>
      <c r="NH1" s="55"/>
      <c r="NI1" s="55"/>
      <c r="NJ1" s="55"/>
      <c r="NK1" s="55"/>
      <c r="NL1" s="55"/>
      <c r="NM1" s="55"/>
      <c r="NN1" s="55"/>
      <c r="NO1" s="55"/>
      <c r="NP1" s="55"/>
      <c r="NQ1" s="55"/>
      <c r="NR1" s="55"/>
      <c r="NS1" s="55"/>
      <c r="NT1" s="55"/>
      <c r="NU1" s="55"/>
      <c r="NV1" s="55"/>
      <c r="NW1" s="55"/>
      <c r="NX1" s="55"/>
      <c r="NY1" s="55"/>
      <c r="NZ1" s="55"/>
      <c r="OA1" s="55"/>
      <c r="OB1" s="55"/>
      <c r="OC1" s="55"/>
      <c r="OD1" s="55"/>
      <c r="OE1" s="55"/>
      <c r="OF1" s="55"/>
      <c r="OG1" s="55"/>
      <c r="OH1" s="55"/>
      <c r="OI1" s="55"/>
      <c r="OJ1" s="55"/>
      <c r="OK1" s="55"/>
      <c r="OL1" s="55"/>
      <c r="OM1" s="55"/>
      <c r="ON1" s="55"/>
      <c r="OO1" s="55"/>
      <c r="OP1" s="55"/>
      <c r="OQ1" s="55"/>
      <c r="OR1" s="55"/>
      <c r="OS1" s="55"/>
      <c r="OT1" s="55"/>
      <c r="OU1" s="55"/>
      <c r="OV1" s="55"/>
      <c r="OW1" s="55"/>
      <c r="OX1" s="55"/>
      <c r="OY1" s="55"/>
      <c r="OZ1" s="55"/>
      <c r="PA1" s="55"/>
      <c r="PB1" s="55"/>
      <c r="PC1" s="55"/>
      <c r="PD1" s="55"/>
      <c r="PE1" s="55"/>
      <c r="PF1" s="55"/>
      <c r="PG1" s="55"/>
      <c r="PH1" s="55"/>
      <c r="PI1" s="55"/>
      <c r="PJ1" s="55"/>
      <c r="PK1" s="55"/>
      <c r="PL1" s="55"/>
      <c r="PM1" s="55"/>
      <c r="PN1" s="55"/>
      <c r="PO1" s="55"/>
      <c r="PP1" s="55"/>
      <c r="PQ1" s="55"/>
      <c r="PR1" s="55"/>
      <c r="PS1" s="55"/>
      <c r="PT1" s="55"/>
      <c r="PU1" s="55"/>
      <c r="PV1" s="55"/>
      <c r="PW1" s="55"/>
      <c r="PX1" s="55"/>
      <c r="PY1" s="55"/>
      <c r="PZ1" s="55"/>
      <c r="QA1" s="55"/>
      <c r="QB1" s="55"/>
      <c r="QC1" s="55"/>
      <c r="QD1" s="55"/>
      <c r="QE1" s="55"/>
      <c r="QF1" s="55"/>
      <c r="QG1" s="55"/>
      <c r="QH1" s="55"/>
      <c r="QI1" s="55"/>
      <c r="QJ1" s="55"/>
      <c r="QK1" s="55"/>
      <c r="QL1" s="55"/>
      <c r="QM1" s="55"/>
      <c r="QN1" s="55"/>
      <c r="QO1" s="55"/>
      <c r="QP1" s="55"/>
      <c r="QQ1" s="55"/>
      <c r="QR1" s="55"/>
      <c r="QS1" s="55"/>
      <c r="QT1" s="55"/>
      <c r="QU1" s="55"/>
      <c r="QV1" s="55"/>
      <c r="QW1" s="55"/>
      <c r="QX1" s="55"/>
      <c r="QY1" s="55"/>
      <c r="QZ1" s="55"/>
      <c r="RA1" s="55"/>
      <c r="RB1" s="55"/>
      <c r="RC1" s="55"/>
      <c r="RD1" s="55"/>
      <c r="RE1" s="55"/>
      <c r="RF1" s="55"/>
      <c r="RG1" s="55"/>
      <c r="RH1" s="55"/>
      <c r="RI1" s="55"/>
      <c r="RJ1" s="55"/>
      <c r="RK1" s="55"/>
      <c r="RL1" s="55"/>
      <c r="RM1" s="55"/>
      <c r="RN1" s="55"/>
      <c r="RO1" s="55"/>
      <c r="RP1" s="55"/>
      <c r="RQ1" s="55"/>
      <c r="RR1" s="55"/>
      <c r="RS1" s="55"/>
      <c r="RT1" s="55"/>
      <c r="RU1" s="55"/>
      <c r="RV1" s="55"/>
      <c r="RW1" s="55"/>
      <c r="RX1" s="55"/>
      <c r="RY1" s="55"/>
      <c r="RZ1" s="55"/>
      <c r="SA1" s="55"/>
      <c r="SB1" s="55"/>
      <c r="SC1" s="55"/>
      <c r="SD1" s="55"/>
      <c r="SE1" s="55"/>
      <c r="SF1" s="55"/>
      <c r="SG1" s="55"/>
      <c r="SH1" s="55"/>
      <c r="SI1" s="55"/>
      <c r="SJ1" s="55"/>
      <c r="SK1" s="55"/>
      <c r="SL1" s="55"/>
      <c r="SM1" s="55"/>
      <c r="SN1" s="55"/>
      <c r="SO1" s="55"/>
      <c r="SP1" s="55"/>
      <c r="SQ1" s="55"/>
      <c r="SR1" s="55"/>
      <c r="SS1" s="55"/>
      <c r="ST1" s="55"/>
      <c r="SU1" s="55"/>
      <c r="SV1" s="55"/>
      <c r="SW1" s="55"/>
      <c r="SX1" s="55"/>
      <c r="SY1" s="55"/>
      <c r="SZ1" s="55"/>
      <c r="TA1" s="55"/>
      <c r="TB1" s="55"/>
      <c r="TC1" s="55"/>
      <c r="TD1" s="55"/>
      <c r="TE1" s="55"/>
      <c r="TF1" s="55"/>
      <c r="TG1" s="55"/>
      <c r="TH1" s="55"/>
      <c r="TI1" s="55"/>
      <c r="TJ1" s="55"/>
      <c r="TK1" s="55"/>
      <c r="TL1" s="55"/>
      <c r="TM1" s="55"/>
      <c r="TN1" s="55"/>
      <c r="TO1" s="55"/>
      <c r="TP1" s="55"/>
      <c r="TQ1" s="55"/>
      <c r="TR1" s="55"/>
      <c r="TS1" s="55"/>
      <c r="TT1" s="55"/>
      <c r="TU1" s="55"/>
      <c r="TV1" s="55"/>
      <c r="TW1" s="55"/>
      <c r="TX1" s="55"/>
      <c r="TY1" s="55"/>
      <c r="TZ1" s="55"/>
      <c r="UA1" s="55"/>
      <c r="UB1" s="55"/>
      <c r="UC1" s="55"/>
      <c r="UD1" s="55"/>
      <c r="UE1" s="55"/>
      <c r="UF1" s="55"/>
      <c r="UG1" s="55"/>
      <c r="UH1" s="55"/>
      <c r="UI1" s="55"/>
      <c r="UJ1" s="55"/>
      <c r="UK1" s="55"/>
      <c r="UL1" s="55"/>
      <c r="UM1" s="55"/>
      <c r="UN1" s="55"/>
      <c r="UO1" s="55"/>
      <c r="UP1" s="55"/>
      <c r="UQ1" s="55"/>
      <c r="UR1" s="55"/>
      <c r="US1" s="55"/>
      <c r="UT1" s="55"/>
      <c r="UU1" s="55"/>
      <c r="UV1" s="55"/>
      <c r="UW1" s="55"/>
      <c r="UX1" s="55"/>
      <c r="UY1" s="55"/>
      <c r="UZ1" s="55"/>
      <c r="VA1" s="55"/>
      <c r="VB1" s="55"/>
      <c r="VC1" s="55"/>
      <c r="VD1" s="55"/>
      <c r="VE1" s="55"/>
      <c r="VF1" s="55"/>
      <c r="VG1" s="55"/>
      <c r="VH1" s="55"/>
      <c r="VI1" s="55"/>
      <c r="VJ1" s="55"/>
      <c r="VK1" s="55"/>
      <c r="VL1" s="55"/>
      <c r="VM1" s="55"/>
      <c r="VN1" s="55"/>
      <c r="VO1" s="55"/>
      <c r="VP1" s="55"/>
      <c r="VQ1" s="55"/>
      <c r="VR1" s="55"/>
      <c r="VS1" s="55"/>
      <c r="VT1" s="55"/>
      <c r="VU1" s="55"/>
      <c r="VV1" s="55"/>
      <c r="VW1" s="55"/>
      <c r="VX1" s="55"/>
      <c r="VY1" s="55"/>
      <c r="VZ1" s="55"/>
      <c r="WA1" s="55"/>
      <c r="WB1" s="55"/>
      <c r="WC1" s="55"/>
      <c r="WD1" s="55"/>
      <c r="WE1" s="55"/>
      <c r="WF1" s="55"/>
      <c r="WG1" s="55"/>
      <c r="WH1" s="55"/>
      <c r="WI1" s="55"/>
      <c r="WJ1" s="55"/>
      <c r="WK1" s="55"/>
      <c r="WL1" s="55"/>
      <c r="WM1" s="55"/>
      <c r="WN1" s="55"/>
      <c r="WO1" s="55"/>
      <c r="WP1" s="55"/>
      <c r="WQ1" s="55"/>
      <c r="WR1" s="55"/>
      <c r="WS1" s="55"/>
      <c r="WT1" s="55"/>
      <c r="WU1" s="55"/>
      <c r="WV1" s="55"/>
      <c r="WW1" s="55"/>
      <c r="WX1" s="55"/>
      <c r="WY1" s="55"/>
      <c r="WZ1" s="55"/>
      <c r="XA1" s="55"/>
      <c r="XB1" s="55"/>
      <c r="XC1" s="55"/>
      <c r="XD1" s="55"/>
      <c r="XE1" s="55"/>
      <c r="XF1" s="55"/>
      <c r="XG1" s="55"/>
      <c r="XH1" s="55"/>
      <c r="XI1" s="55"/>
      <c r="XJ1" s="55"/>
      <c r="XK1" s="55"/>
      <c r="XL1" s="55"/>
      <c r="XM1" s="55"/>
      <c r="XN1" s="55"/>
      <c r="XO1" s="55"/>
      <c r="XP1" s="55"/>
      <c r="XQ1" s="55"/>
      <c r="XR1" s="55"/>
      <c r="XS1" s="55"/>
      <c r="XT1" s="55"/>
      <c r="XU1" s="55"/>
      <c r="XV1" s="55"/>
      <c r="XW1" s="55"/>
      <c r="XX1" s="55"/>
      <c r="XY1" s="55"/>
      <c r="XZ1" s="55"/>
      <c r="YA1" s="55"/>
      <c r="YB1" s="55"/>
      <c r="YC1" s="55"/>
      <c r="YD1" s="55"/>
      <c r="YE1" s="55"/>
      <c r="YF1" s="55"/>
      <c r="YG1" s="55"/>
      <c r="YH1" s="55"/>
      <c r="YI1" s="55"/>
      <c r="YJ1" s="55"/>
      <c r="YK1" s="55"/>
      <c r="YL1" s="55"/>
      <c r="YM1" s="55"/>
      <c r="YN1" s="55"/>
      <c r="YO1" s="55"/>
      <c r="YP1" s="55"/>
      <c r="YQ1" s="55"/>
      <c r="YR1" s="55"/>
      <c r="YS1" s="55"/>
      <c r="YT1" s="55"/>
      <c r="YU1" s="55"/>
      <c r="YV1" s="55"/>
      <c r="YW1" s="55"/>
      <c r="YX1" s="55"/>
      <c r="YY1" s="55"/>
      <c r="YZ1" s="55"/>
      <c r="ZA1" s="55"/>
      <c r="ZB1" s="55"/>
      <c r="ZC1" s="55"/>
      <c r="ZD1" s="55"/>
      <c r="ZE1" s="55"/>
      <c r="ZF1" s="55"/>
      <c r="ZG1" s="55"/>
      <c r="ZH1" s="55"/>
      <c r="ZI1" s="55"/>
      <c r="ZJ1" s="55"/>
      <c r="ZK1" s="55"/>
      <c r="ZL1" s="55"/>
      <c r="ZM1" s="55"/>
      <c r="ZN1" s="55"/>
      <c r="ZO1" s="55"/>
      <c r="ZP1" s="55"/>
      <c r="ZQ1" s="55"/>
      <c r="ZR1" s="55"/>
      <c r="ZS1" s="55"/>
      <c r="ZT1" s="55"/>
      <c r="ZU1" s="55"/>
      <c r="ZV1" s="55"/>
      <c r="ZW1" s="55"/>
      <c r="ZX1" s="55"/>
      <c r="ZY1" s="55"/>
      <c r="ZZ1" s="55"/>
      <c r="AAA1" s="55"/>
      <c r="AAB1" s="55"/>
      <c r="AAC1" s="55"/>
      <c r="AAD1" s="55"/>
      <c r="AAE1" s="55"/>
      <c r="AAF1" s="55"/>
      <c r="AAG1" s="55"/>
      <c r="AAH1" s="55"/>
      <c r="AAI1" s="55"/>
      <c r="AAJ1" s="55"/>
      <c r="AAK1" s="55"/>
      <c r="AAL1" s="55"/>
      <c r="AAM1" s="55"/>
      <c r="AAN1" s="55"/>
      <c r="AAO1" s="55"/>
      <c r="AAP1" s="55"/>
      <c r="AAQ1" s="55"/>
      <c r="AAR1" s="55"/>
      <c r="AAS1" s="55"/>
      <c r="AAT1" s="55"/>
      <c r="AAU1" s="55"/>
      <c r="AAV1" s="55"/>
      <c r="AAW1" s="55"/>
      <c r="AAX1" s="55"/>
      <c r="AAY1" s="55"/>
      <c r="AAZ1" s="55"/>
      <c r="ABA1" s="55"/>
      <c r="ABB1" s="55"/>
      <c r="ABC1" s="55"/>
      <c r="ABD1" s="55"/>
      <c r="ABE1" s="55"/>
      <c r="ABF1" s="55"/>
      <c r="ABG1" s="55"/>
      <c r="ABH1" s="55"/>
      <c r="ABI1" s="55"/>
      <c r="ABJ1" s="55"/>
      <c r="ABK1" s="55"/>
      <c r="ABL1" s="55"/>
      <c r="ABM1" s="55"/>
      <c r="ABN1" s="55"/>
      <c r="ABO1" s="55"/>
      <c r="ABP1" s="55"/>
      <c r="ABQ1" s="55"/>
      <c r="ABR1" s="55"/>
      <c r="ABS1" s="55"/>
      <c r="ABT1" s="55"/>
      <c r="ABU1" s="55"/>
      <c r="ABV1" s="55"/>
      <c r="ABW1" s="55"/>
      <c r="ABX1" s="55"/>
      <c r="ABY1" s="55"/>
      <c r="ABZ1" s="55"/>
      <c r="ACA1" s="55"/>
      <c r="ACB1" s="55"/>
      <c r="ACC1" s="55"/>
      <c r="ACD1" s="55"/>
      <c r="ACE1" s="55"/>
      <c r="ACF1" s="55"/>
      <c r="ACG1" s="55"/>
      <c r="ACH1" s="55"/>
      <c r="ACI1" s="55"/>
      <c r="ACJ1" s="55"/>
      <c r="ACK1" s="55"/>
      <c r="ACL1" s="55"/>
      <c r="ACM1" s="55"/>
      <c r="ACN1" s="55"/>
      <c r="ACO1" s="55"/>
      <c r="ACP1" s="55"/>
      <c r="ACQ1" s="55"/>
      <c r="ACR1" s="55"/>
      <c r="ACS1" s="55"/>
      <c r="ACT1" s="55"/>
      <c r="ACU1" s="55"/>
      <c r="ACV1" s="55"/>
      <c r="ACW1" s="55"/>
      <c r="ACX1" s="55"/>
      <c r="ACY1" s="55"/>
      <c r="ACZ1" s="55"/>
      <c r="ADA1" s="55"/>
      <c r="ADB1" s="55"/>
      <c r="ADC1" s="55"/>
      <c r="ADD1" s="55"/>
      <c r="ADE1" s="55"/>
      <c r="ADF1" s="55"/>
      <c r="ADG1" s="55"/>
      <c r="ADH1" s="55"/>
      <c r="ADI1" s="55"/>
      <c r="ADJ1" s="55"/>
      <c r="ADK1" s="55"/>
      <c r="ADL1" s="55"/>
      <c r="ADM1" s="55"/>
      <c r="ADN1" s="55"/>
      <c r="ADO1" s="55"/>
      <c r="ADP1" s="55"/>
      <c r="ADQ1" s="55"/>
      <c r="ADR1" s="55"/>
      <c r="ADS1" s="55"/>
      <c r="ADT1" s="55"/>
      <c r="ADU1" s="55"/>
      <c r="ADV1" s="55"/>
      <c r="ADW1" s="55"/>
      <c r="ADX1" s="55"/>
      <c r="ADY1" s="55"/>
      <c r="ADZ1" s="55"/>
      <c r="AEA1" s="55"/>
      <c r="AEB1" s="55"/>
      <c r="AEC1" s="55"/>
      <c r="AED1" s="55"/>
      <c r="AEE1" s="55"/>
      <c r="AEF1" s="55"/>
      <c r="AEG1" s="55"/>
      <c r="AEH1" s="55"/>
      <c r="AEI1" s="55"/>
      <c r="AEJ1" s="55"/>
      <c r="AEK1" s="55"/>
      <c r="AEL1" s="55"/>
      <c r="AEM1" s="55"/>
      <c r="AEN1" s="55"/>
      <c r="AEO1" s="55"/>
      <c r="AEP1" s="55"/>
      <c r="AEQ1" s="55"/>
      <c r="AER1" s="55"/>
      <c r="AES1" s="55"/>
      <c r="AET1" s="55"/>
      <c r="AEU1" s="55"/>
      <c r="AEV1" s="55"/>
      <c r="AEW1" s="55"/>
      <c r="AEX1" s="55"/>
      <c r="AEY1" s="55"/>
      <c r="AEZ1" s="55"/>
      <c r="AFA1" s="55"/>
      <c r="AFB1" s="55"/>
      <c r="AFC1" s="55"/>
      <c r="AFD1" s="55"/>
      <c r="AFE1" s="55"/>
      <c r="AFF1" s="55"/>
      <c r="AFG1" s="55"/>
      <c r="AFH1" s="55"/>
      <c r="AFI1" s="55"/>
      <c r="AFJ1" s="55"/>
      <c r="AFK1" s="55"/>
      <c r="AFL1" s="55"/>
      <c r="AFM1" s="55"/>
      <c r="AFN1" s="55"/>
      <c r="AFO1" s="55"/>
      <c r="AFP1" s="55"/>
      <c r="AFQ1" s="55"/>
      <c r="AFR1" s="55"/>
      <c r="AFS1" s="55"/>
      <c r="AFT1" s="55"/>
      <c r="AFU1" s="55"/>
      <c r="AFV1" s="55"/>
      <c r="AFW1" s="55"/>
      <c r="AFX1" s="55"/>
      <c r="AFY1" s="55"/>
      <c r="AFZ1" s="55"/>
      <c r="AGA1" s="55"/>
      <c r="AGB1" s="55"/>
      <c r="AGC1" s="55"/>
      <c r="AGD1" s="55"/>
      <c r="AGE1" s="55"/>
      <c r="AGF1" s="55"/>
      <c r="AGG1" s="55"/>
      <c r="AGH1" s="55"/>
      <c r="AGI1" s="55"/>
      <c r="AGJ1" s="55"/>
      <c r="AGK1" s="55"/>
      <c r="AGL1" s="55"/>
      <c r="AGM1" s="55"/>
      <c r="AGN1" s="55"/>
      <c r="AGO1" s="55"/>
      <c r="AGP1" s="55"/>
      <c r="AGQ1" s="55"/>
      <c r="AGR1" s="55"/>
      <c r="AGS1" s="55"/>
      <c r="AGT1" s="55"/>
      <c r="AGU1" s="55"/>
      <c r="AGV1" s="55"/>
      <c r="AGW1" s="55"/>
      <c r="AGX1" s="55"/>
      <c r="AGY1" s="55"/>
      <c r="AGZ1" s="55"/>
      <c r="AHA1" s="55"/>
      <c r="AHB1" s="55"/>
      <c r="AHC1" s="55"/>
      <c r="AHD1" s="55"/>
      <c r="AHE1" s="55"/>
      <c r="AHF1" s="55"/>
      <c r="AHG1" s="55"/>
      <c r="AHH1" s="55"/>
      <c r="AHI1" s="55"/>
      <c r="AHJ1" s="55"/>
      <c r="AHK1" s="55"/>
      <c r="AHL1" s="55"/>
      <c r="AHM1" s="55"/>
      <c r="AHN1" s="55"/>
      <c r="AHO1" s="55"/>
      <c r="AHP1" s="55"/>
      <c r="AHQ1" s="55"/>
      <c r="AHR1" s="55"/>
      <c r="AHS1" s="55"/>
      <c r="AHT1" s="55"/>
      <c r="AHU1" s="55"/>
      <c r="AHV1" s="55"/>
      <c r="AHW1" s="55"/>
      <c r="AHX1" s="55"/>
      <c r="AHY1" s="55"/>
      <c r="AHZ1" s="55"/>
      <c r="AIA1" s="55"/>
      <c r="AIB1" s="55"/>
      <c r="AIC1" s="55"/>
      <c r="AID1" s="55"/>
      <c r="AIE1" s="55"/>
      <c r="AIF1" s="55"/>
      <c r="AIG1" s="55"/>
      <c r="AIH1" s="55"/>
      <c r="AII1" s="55"/>
      <c r="AIJ1" s="55"/>
      <c r="AIK1" s="55"/>
      <c r="AIL1" s="55"/>
      <c r="AIM1" s="55"/>
      <c r="AIN1" s="55"/>
      <c r="AIO1" s="55"/>
      <c r="AIP1" s="55"/>
      <c r="AIQ1" s="55"/>
      <c r="AIR1" s="55"/>
      <c r="AIS1" s="55"/>
      <c r="AIT1" s="55"/>
      <c r="AIU1" s="55"/>
      <c r="AIV1" s="55"/>
      <c r="AIW1" s="55"/>
      <c r="AIX1" s="55"/>
      <c r="AIY1" s="55"/>
      <c r="AIZ1" s="55"/>
      <c r="AJA1" s="55"/>
      <c r="AJB1" s="55"/>
      <c r="AJC1" s="55"/>
      <c r="AJD1" s="55"/>
      <c r="AJE1" s="55"/>
      <c r="AJF1" s="55"/>
      <c r="AJG1" s="55"/>
      <c r="AJH1" s="55"/>
      <c r="AJI1" s="55"/>
      <c r="AJJ1" s="55"/>
      <c r="AJK1" s="55"/>
      <c r="AJL1" s="55"/>
      <c r="AJM1" s="55"/>
      <c r="AJN1" s="55"/>
      <c r="AJO1" s="55"/>
      <c r="AJP1" s="55"/>
      <c r="AJQ1" s="55"/>
      <c r="AJR1" s="55"/>
      <c r="AJS1" s="55"/>
      <c r="AJT1" s="55"/>
      <c r="AJU1" s="55"/>
      <c r="AJV1" s="55"/>
      <c r="AJW1" s="55"/>
      <c r="AJX1" s="55"/>
      <c r="AJY1" s="55"/>
      <c r="AJZ1" s="55"/>
      <c r="AKA1" s="55"/>
      <c r="AKB1" s="55"/>
      <c r="AKC1" s="55"/>
      <c r="AKD1" s="55"/>
      <c r="AKE1" s="55"/>
      <c r="AKF1" s="55"/>
      <c r="AKG1" s="55"/>
      <c r="AKH1" s="55"/>
      <c r="AKI1" s="55"/>
      <c r="AKJ1" s="55"/>
      <c r="AKK1" s="55"/>
      <c r="AKL1" s="55"/>
      <c r="AKM1" s="55"/>
      <c r="AKN1" s="55"/>
      <c r="AKO1" s="55"/>
      <c r="AKP1" s="55"/>
      <c r="AKQ1" s="55"/>
      <c r="AKR1" s="55"/>
      <c r="AKS1" s="55"/>
      <c r="AKT1" s="55"/>
      <c r="AKU1" s="55"/>
      <c r="AKV1" s="55"/>
      <c r="AKW1" s="55"/>
      <c r="AKX1" s="55"/>
      <c r="AKY1" s="55"/>
      <c r="AKZ1" s="55"/>
      <c r="ALA1" s="55"/>
      <c r="ALB1" s="55"/>
      <c r="ALC1" s="55"/>
      <c r="ALD1" s="55"/>
      <c r="ALE1" s="55"/>
      <c r="ALF1" s="55"/>
      <c r="ALG1" s="55"/>
      <c r="ALH1" s="55"/>
      <c r="ALI1" s="55"/>
      <c r="ALJ1" s="55"/>
      <c r="ALK1" s="55"/>
      <c r="ALL1" s="55"/>
      <c r="ALM1" s="55"/>
      <c r="ALN1" s="55"/>
      <c r="ALO1" s="55"/>
      <c r="ALP1" s="55"/>
      <c r="ALQ1" s="55"/>
      <c r="ALR1" s="55"/>
      <c r="ALS1" s="55"/>
      <c r="ALT1" s="55"/>
      <c r="ALU1" s="55"/>
      <c r="ALV1" s="55"/>
      <c r="ALW1" s="55"/>
      <c r="ALX1" s="55"/>
      <c r="ALY1" s="55"/>
      <c r="ALZ1" s="55"/>
      <c r="AMA1" s="55"/>
      <c r="AMB1" s="55"/>
      <c r="AMC1" s="55"/>
      <c r="AMD1" s="55"/>
      <c r="AME1" s="55"/>
      <c r="AMF1" s="55"/>
      <c r="AMG1" s="55"/>
      <c r="AMH1" s="55"/>
      <c r="AMI1" s="55"/>
      <c r="AMJ1" s="55"/>
      <c r="AMK1" s="55"/>
      <c r="AML1" s="55"/>
      <c r="AMM1" s="55"/>
      <c r="AMN1" s="55"/>
      <c r="AMO1" s="55"/>
      <c r="AMP1" s="55"/>
      <c r="AMQ1" s="55"/>
      <c r="AMR1" s="55"/>
      <c r="AMS1" s="55"/>
      <c r="AMT1" s="55"/>
      <c r="AMU1" s="55"/>
      <c r="AMV1" s="55"/>
      <c r="AMW1" s="55"/>
      <c r="AMX1" s="55"/>
      <c r="AMY1" s="55"/>
      <c r="AMZ1" s="55"/>
      <c r="ANA1" s="55"/>
      <c r="ANB1" s="55"/>
      <c r="ANC1" s="55"/>
      <c r="AND1" s="55"/>
      <c r="ANE1" s="55"/>
      <c r="ANF1" s="55"/>
      <c r="ANG1" s="55"/>
      <c r="ANH1" s="55"/>
      <c r="ANI1" s="55"/>
      <c r="ANJ1" s="55"/>
      <c r="ANK1" s="55"/>
      <c r="ANL1" s="55"/>
      <c r="ANM1" s="55"/>
      <c r="ANN1" s="55"/>
      <c r="ANO1" s="55"/>
      <c r="ANP1" s="55"/>
      <c r="ANQ1" s="55"/>
      <c r="ANR1" s="55"/>
      <c r="ANS1" s="55"/>
      <c r="ANT1" s="55"/>
      <c r="ANU1" s="55"/>
      <c r="ANV1" s="55"/>
      <c r="ANW1" s="55"/>
      <c r="ANX1" s="55"/>
      <c r="ANY1" s="55"/>
      <c r="ANZ1" s="55"/>
      <c r="AOA1" s="55"/>
      <c r="AOB1" s="55"/>
      <c r="AOC1" s="55"/>
      <c r="AOD1" s="55"/>
      <c r="AOE1" s="55"/>
      <c r="AOF1" s="55"/>
      <c r="AOG1" s="55"/>
      <c r="AOH1" s="55"/>
      <c r="AOI1" s="55"/>
      <c r="AOJ1" s="55"/>
      <c r="AOK1" s="55"/>
      <c r="AOL1" s="55"/>
      <c r="AOM1" s="55"/>
      <c r="AON1" s="55"/>
      <c r="AOO1" s="55"/>
      <c r="AOP1" s="55"/>
      <c r="AOQ1" s="55"/>
      <c r="AOR1" s="55"/>
      <c r="AOS1" s="55"/>
      <c r="AOT1" s="55"/>
      <c r="AOU1" s="55"/>
      <c r="AOV1" s="55"/>
      <c r="AOW1" s="55"/>
      <c r="AOX1" s="55"/>
      <c r="AOY1" s="55"/>
      <c r="AOZ1" s="55"/>
      <c r="APA1" s="55"/>
      <c r="APB1" s="55"/>
      <c r="APC1" s="55"/>
      <c r="APD1" s="55"/>
      <c r="APE1" s="55"/>
      <c r="APF1" s="55"/>
      <c r="APG1" s="55"/>
      <c r="APH1" s="55"/>
      <c r="API1" s="55"/>
      <c r="APJ1" s="55"/>
      <c r="APK1" s="55"/>
      <c r="APL1" s="55"/>
      <c r="APM1" s="55"/>
      <c r="APN1" s="55"/>
      <c r="APO1" s="55"/>
      <c r="APP1" s="55"/>
      <c r="APQ1" s="55"/>
      <c r="APR1" s="55"/>
      <c r="APS1" s="55"/>
      <c r="APT1" s="55"/>
      <c r="APU1" s="55"/>
      <c r="APV1" s="55"/>
      <c r="APW1" s="55"/>
      <c r="APX1" s="55"/>
      <c r="APY1" s="55"/>
      <c r="APZ1" s="55"/>
      <c r="AQA1" s="55"/>
      <c r="AQB1" s="55"/>
      <c r="AQC1" s="55"/>
      <c r="AQD1" s="55"/>
      <c r="AQE1" s="55"/>
      <c r="AQF1" s="55"/>
      <c r="AQG1" s="55"/>
      <c r="AQH1" s="55"/>
      <c r="AQI1" s="55"/>
      <c r="AQJ1" s="55"/>
      <c r="AQK1" s="55"/>
      <c r="AQL1" s="55"/>
      <c r="AQM1" s="55"/>
      <c r="AQN1" s="55"/>
      <c r="AQO1" s="55"/>
      <c r="AQP1" s="55"/>
      <c r="AQQ1" s="55"/>
      <c r="AQR1" s="55"/>
      <c r="AQS1" s="55"/>
      <c r="AQT1" s="55"/>
      <c r="AQU1" s="55"/>
      <c r="AQV1" s="55"/>
      <c r="AQW1" s="55"/>
      <c r="AQX1" s="55"/>
      <c r="AQY1" s="55"/>
      <c r="AQZ1" s="55"/>
      <c r="ARA1" s="55"/>
      <c r="ARB1" s="55"/>
      <c r="ARC1" s="55"/>
      <c r="ARD1" s="55"/>
      <c r="ARE1" s="55"/>
      <c r="ARF1" s="55"/>
      <c r="ARG1" s="55"/>
      <c r="ARH1" s="55"/>
      <c r="ARI1" s="55"/>
      <c r="ARJ1" s="55"/>
      <c r="ARK1" s="55"/>
      <c r="ARL1" s="55"/>
      <c r="ARM1" s="55"/>
      <c r="ARN1" s="55"/>
      <c r="ARO1" s="55"/>
      <c r="ARP1" s="55"/>
      <c r="ARQ1" s="55"/>
      <c r="ARR1" s="55"/>
      <c r="ARS1" s="55"/>
      <c r="ART1" s="55"/>
      <c r="ARU1" s="55"/>
      <c r="ARV1" s="55"/>
      <c r="ARW1" s="55"/>
      <c r="ARX1" s="55"/>
      <c r="ARY1" s="55"/>
      <c r="ARZ1" s="55"/>
      <c r="ASA1" s="55"/>
      <c r="ASB1" s="55"/>
      <c r="ASC1" s="55"/>
      <c r="ASD1" s="55"/>
      <c r="ASE1" s="55"/>
      <c r="ASF1" s="55"/>
      <c r="ASG1" s="55"/>
      <c r="ASH1" s="55"/>
      <c r="ASI1" s="55"/>
      <c r="ASJ1" s="55"/>
      <c r="ASK1" s="55"/>
      <c r="ASL1" s="55"/>
      <c r="ASM1" s="55"/>
      <c r="ASN1" s="55"/>
      <c r="ASO1" s="55"/>
      <c r="ASP1" s="55"/>
      <c r="ASQ1" s="55"/>
      <c r="ASR1" s="55"/>
      <c r="ASS1" s="55"/>
      <c r="AST1" s="55"/>
      <c r="ASU1" s="55"/>
      <c r="ASV1" s="55"/>
      <c r="ASW1" s="55"/>
      <c r="ASX1" s="55"/>
      <c r="ASY1" s="55"/>
      <c r="ASZ1" s="55"/>
      <c r="ATA1" s="55"/>
      <c r="ATB1" s="55"/>
      <c r="ATC1" s="55"/>
      <c r="ATD1" s="55"/>
      <c r="ATE1" s="55"/>
      <c r="ATF1" s="55"/>
      <c r="ATG1" s="55"/>
      <c r="ATH1" s="55"/>
      <c r="ATI1" s="55"/>
      <c r="ATJ1" s="55"/>
      <c r="ATK1" s="55"/>
      <c r="ATL1" s="55"/>
      <c r="ATM1" s="55"/>
      <c r="ATN1" s="55"/>
      <c r="ATO1" s="55"/>
      <c r="ATP1" s="55"/>
      <c r="ATQ1" s="55"/>
      <c r="ATR1" s="55"/>
      <c r="ATS1" s="55"/>
      <c r="ATT1" s="55"/>
      <c r="ATU1" s="55"/>
      <c r="ATV1" s="55"/>
      <c r="ATW1" s="55"/>
      <c r="ATX1" s="55"/>
      <c r="ATY1" s="55"/>
      <c r="ATZ1" s="55"/>
      <c r="AUA1" s="55"/>
      <c r="AUB1" s="55"/>
      <c r="AUC1" s="55"/>
      <c r="AUD1" s="55"/>
      <c r="AUE1" s="55"/>
      <c r="AUF1" s="55"/>
      <c r="AUG1" s="55"/>
      <c r="AUH1" s="55"/>
      <c r="AUI1" s="55"/>
      <c r="AUJ1" s="55"/>
      <c r="AUK1" s="55"/>
      <c r="AUL1" s="55"/>
      <c r="AUM1" s="55"/>
      <c r="AUN1" s="55"/>
      <c r="AUO1" s="55"/>
      <c r="AUP1" s="55"/>
      <c r="AUQ1" s="55"/>
      <c r="AUR1" s="55"/>
      <c r="AUS1" s="55"/>
      <c r="AUT1" s="55"/>
      <c r="AUU1" s="55"/>
      <c r="AUV1" s="55"/>
      <c r="AUW1" s="55"/>
      <c r="AUX1" s="55"/>
      <c r="AUY1" s="55"/>
      <c r="AUZ1" s="55"/>
      <c r="AVA1" s="55"/>
      <c r="AVB1" s="55"/>
      <c r="AVC1" s="55"/>
      <c r="AVD1" s="55"/>
      <c r="AVE1" s="55"/>
      <c r="AVF1" s="55"/>
      <c r="AVG1" s="55"/>
      <c r="AVH1" s="55"/>
      <c r="AVI1" s="55"/>
      <c r="AVJ1" s="55"/>
      <c r="AVK1" s="55"/>
      <c r="AVL1" s="55"/>
      <c r="AVM1" s="55"/>
      <c r="AVN1" s="55"/>
      <c r="AVO1" s="55"/>
      <c r="AVP1" s="55"/>
      <c r="AVQ1" s="55"/>
      <c r="AVR1" s="55"/>
      <c r="AVS1" s="55"/>
      <c r="AVT1" s="55"/>
      <c r="AVU1" s="55"/>
      <c r="AVV1" s="55"/>
      <c r="AVW1" s="55"/>
      <c r="AVX1" s="55"/>
      <c r="AVY1" s="55"/>
      <c r="AVZ1" s="55"/>
      <c r="AWA1" s="55"/>
      <c r="AWB1" s="55"/>
      <c r="AWC1" s="55"/>
      <c r="AWD1" s="55"/>
      <c r="AWE1" s="55"/>
      <c r="AWF1" s="55"/>
      <c r="AWG1" s="55"/>
      <c r="AWH1" s="55"/>
      <c r="AWI1" s="55"/>
      <c r="AWJ1" s="55"/>
      <c r="AWK1" s="55"/>
      <c r="AWL1" s="55"/>
      <c r="AWM1" s="55"/>
      <c r="AWN1" s="55"/>
      <c r="AWO1" s="55"/>
      <c r="AWP1" s="55"/>
      <c r="AWQ1" s="55"/>
      <c r="AWR1" s="55"/>
      <c r="AWS1" s="55"/>
      <c r="AWT1" s="55"/>
      <c r="AWU1" s="55"/>
      <c r="AWV1" s="55"/>
      <c r="AWW1" s="55"/>
      <c r="AWX1" s="55"/>
      <c r="AWY1" s="55"/>
      <c r="AWZ1" s="55"/>
      <c r="AXA1" s="55"/>
      <c r="AXB1" s="55"/>
      <c r="AXC1" s="55"/>
      <c r="AXD1" s="55"/>
      <c r="AXE1" s="55"/>
      <c r="AXF1" s="55"/>
      <c r="AXG1" s="55"/>
      <c r="AXH1" s="55"/>
      <c r="AXI1" s="55"/>
      <c r="AXJ1" s="55"/>
      <c r="AXK1" s="55"/>
      <c r="AXL1" s="55"/>
      <c r="AXM1" s="55"/>
      <c r="AXN1" s="55"/>
      <c r="AXO1" s="55"/>
      <c r="AXP1" s="55"/>
      <c r="AXQ1" s="55"/>
      <c r="AXR1" s="55"/>
      <c r="AXS1" s="55"/>
      <c r="AXT1" s="55"/>
      <c r="AXU1" s="55"/>
      <c r="AXV1" s="55"/>
      <c r="AXW1" s="55"/>
      <c r="AXX1" s="55"/>
      <c r="AXY1" s="55"/>
      <c r="AXZ1" s="55"/>
      <c r="AYA1" s="55"/>
      <c r="AYB1" s="55"/>
      <c r="AYC1" s="55"/>
      <c r="AYD1" s="55"/>
      <c r="AYE1" s="55"/>
      <c r="AYF1" s="55"/>
      <c r="AYG1" s="55"/>
      <c r="AYH1" s="55"/>
      <c r="AYI1" s="55"/>
      <c r="AYJ1" s="55"/>
      <c r="AYK1" s="55"/>
      <c r="AYL1" s="55"/>
      <c r="AYM1" s="55"/>
      <c r="AYN1" s="55"/>
      <c r="AYO1" s="55"/>
      <c r="AYP1" s="55"/>
      <c r="AYQ1" s="55"/>
      <c r="AYR1" s="55"/>
      <c r="AYS1" s="55"/>
      <c r="AYT1" s="55"/>
      <c r="AYU1" s="55"/>
      <c r="AYV1" s="55"/>
      <c r="AYW1" s="55"/>
      <c r="AYX1" s="55"/>
      <c r="AYY1" s="55"/>
      <c r="AYZ1" s="55"/>
      <c r="AZA1" s="55"/>
      <c r="AZB1" s="55"/>
      <c r="AZC1" s="55"/>
      <c r="AZD1" s="55"/>
      <c r="AZE1" s="55"/>
      <c r="AZF1" s="55"/>
      <c r="AZG1" s="55"/>
      <c r="AZH1" s="55"/>
      <c r="AZI1" s="55"/>
      <c r="AZJ1" s="55"/>
      <c r="AZK1" s="55"/>
      <c r="AZL1" s="55"/>
      <c r="AZM1" s="55"/>
      <c r="AZN1" s="55"/>
      <c r="AZO1" s="55"/>
      <c r="AZP1" s="55"/>
      <c r="AZQ1" s="55"/>
      <c r="AZR1" s="55"/>
      <c r="AZS1" s="55"/>
      <c r="AZT1" s="55"/>
      <c r="AZU1" s="55"/>
      <c r="AZV1" s="55"/>
      <c r="AZW1" s="55"/>
      <c r="AZX1" s="55"/>
      <c r="AZY1" s="55"/>
      <c r="AZZ1" s="55"/>
      <c r="BAA1" s="55"/>
      <c r="BAB1" s="55"/>
      <c r="BAC1" s="55"/>
      <c r="BAD1" s="55"/>
      <c r="BAE1" s="55"/>
      <c r="BAF1" s="55"/>
      <c r="BAG1" s="55"/>
      <c r="BAH1" s="55"/>
      <c r="BAI1" s="55"/>
      <c r="BAJ1" s="55"/>
      <c r="BAK1" s="55"/>
      <c r="BAL1" s="55"/>
      <c r="BAM1" s="55"/>
      <c r="BAN1" s="55"/>
      <c r="BAO1" s="55"/>
      <c r="BAP1" s="55"/>
      <c r="BAQ1" s="55"/>
      <c r="BAR1" s="55"/>
      <c r="BAS1" s="55"/>
      <c r="BAT1" s="55"/>
      <c r="BAU1" s="55"/>
      <c r="BAV1" s="55"/>
      <c r="BAW1" s="55"/>
      <c r="BAX1" s="55"/>
      <c r="BAY1" s="55"/>
      <c r="BAZ1" s="55"/>
      <c r="BBA1" s="55"/>
      <c r="BBB1" s="55"/>
      <c r="BBC1" s="55"/>
      <c r="BBD1" s="55"/>
      <c r="BBE1" s="55"/>
      <c r="BBF1" s="55"/>
      <c r="BBG1" s="55"/>
      <c r="BBH1" s="55"/>
      <c r="BBI1" s="55"/>
      <c r="BBJ1" s="55"/>
      <c r="BBK1" s="55"/>
      <c r="BBL1" s="55"/>
      <c r="BBM1" s="55"/>
      <c r="BBN1" s="55"/>
      <c r="BBO1" s="55"/>
      <c r="BBP1" s="55"/>
      <c r="BBQ1" s="55"/>
      <c r="BBR1" s="55"/>
      <c r="BBS1" s="55"/>
      <c r="BBT1" s="55"/>
      <c r="BBU1" s="55"/>
      <c r="BBV1" s="55"/>
      <c r="BBW1" s="55"/>
      <c r="BBX1" s="55"/>
      <c r="BBY1" s="55"/>
      <c r="BBZ1" s="55"/>
      <c r="BCA1" s="55"/>
      <c r="BCB1" s="55"/>
      <c r="BCC1" s="55"/>
      <c r="BCD1" s="55"/>
      <c r="BCE1" s="55"/>
      <c r="BCF1" s="55"/>
      <c r="BCG1" s="55"/>
      <c r="BCH1" s="55"/>
      <c r="BCI1" s="55"/>
      <c r="BCJ1" s="55"/>
      <c r="BCK1" s="55"/>
      <c r="BCL1" s="55"/>
      <c r="BCM1" s="55"/>
      <c r="BCN1" s="55"/>
      <c r="BCO1" s="55"/>
      <c r="BCP1" s="55"/>
      <c r="BCQ1" s="55"/>
      <c r="BCR1" s="55"/>
      <c r="BCS1" s="55"/>
      <c r="BCT1" s="55"/>
      <c r="BCU1" s="55"/>
      <c r="BCV1" s="55"/>
      <c r="BCW1" s="55"/>
      <c r="BCX1" s="55"/>
      <c r="BCY1" s="55"/>
      <c r="BCZ1" s="55"/>
      <c r="BDA1" s="55"/>
      <c r="BDB1" s="55"/>
      <c r="BDC1" s="55"/>
      <c r="BDD1" s="55"/>
      <c r="BDE1" s="55"/>
      <c r="BDF1" s="55"/>
      <c r="BDG1" s="55"/>
      <c r="BDH1" s="55"/>
      <c r="BDI1" s="55"/>
      <c r="BDJ1" s="55"/>
      <c r="BDK1" s="55"/>
      <c r="BDL1" s="55"/>
      <c r="BDM1" s="55"/>
      <c r="BDN1" s="55"/>
      <c r="BDO1" s="55"/>
      <c r="BDP1" s="55"/>
      <c r="BDQ1" s="55"/>
      <c r="BDR1" s="55"/>
      <c r="BDS1" s="55"/>
      <c r="BDT1" s="55"/>
      <c r="BDU1" s="55"/>
      <c r="BDV1" s="55"/>
      <c r="BDW1" s="55"/>
      <c r="BDX1" s="55"/>
      <c r="BDY1" s="55"/>
      <c r="BDZ1" s="55"/>
      <c r="BEA1" s="55"/>
      <c r="BEB1" s="55"/>
      <c r="BEC1" s="55"/>
      <c r="BED1" s="55"/>
      <c r="BEE1" s="55"/>
      <c r="BEF1" s="55"/>
      <c r="BEG1" s="55"/>
      <c r="BEH1" s="55"/>
      <c r="BEI1" s="55"/>
      <c r="BEJ1" s="55"/>
      <c r="BEK1" s="55"/>
      <c r="BEL1" s="55"/>
      <c r="BEM1" s="55"/>
      <c r="BEN1" s="55"/>
      <c r="BEO1" s="55"/>
      <c r="BEP1" s="55"/>
      <c r="BEQ1" s="55"/>
      <c r="BER1" s="55"/>
      <c r="BES1" s="55"/>
      <c r="BET1" s="55"/>
      <c r="BEU1" s="55"/>
      <c r="BEV1" s="55"/>
      <c r="BEW1" s="55"/>
      <c r="BEX1" s="55"/>
      <c r="BEY1" s="55"/>
      <c r="BEZ1" s="55"/>
      <c r="BFA1" s="55"/>
      <c r="BFB1" s="55"/>
      <c r="BFC1" s="55"/>
      <c r="BFD1" s="55"/>
      <c r="BFE1" s="55"/>
      <c r="BFF1" s="55"/>
      <c r="BFG1" s="55"/>
      <c r="BFH1" s="55"/>
      <c r="BFI1" s="55"/>
      <c r="BFJ1" s="55"/>
      <c r="BFK1" s="55"/>
      <c r="BFL1" s="55"/>
      <c r="BFM1" s="55"/>
      <c r="BFN1" s="55"/>
      <c r="BFO1" s="55"/>
      <c r="BFP1" s="55"/>
      <c r="BFQ1" s="55"/>
      <c r="BFR1" s="55"/>
      <c r="BFS1" s="55"/>
      <c r="BFT1" s="55"/>
      <c r="BFU1" s="55"/>
      <c r="BFV1" s="55"/>
      <c r="BFW1" s="55"/>
      <c r="BFX1" s="55"/>
      <c r="BFY1" s="55"/>
      <c r="BFZ1" s="55"/>
      <c r="BGA1" s="55"/>
      <c r="BGB1" s="55"/>
      <c r="BGC1" s="55"/>
      <c r="BGD1" s="55"/>
      <c r="BGE1" s="55"/>
      <c r="BGF1" s="55"/>
      <c r="BGG1" s="55"/>
      <c r="BGH1" s="55"/>
      <c r="BGI1" s="55"/>
      <c r="BGJ1" s="55"/>
      <c r="BGK1" s="55"/>
      <c r="BGL1" s="55"/>
      <c r="BGM1" s="55"/>
      <c r="BGN1" s="55"/>
      <c r="BGO1" s="55"/>
      <c r="BGP1" s="55"/>
      <c r="BGQ1" s="55"/>
      <c r="BGR1" s="55"/>
      <c r="BGS1" s="55"/>
      <c r="BGT1" s="55"/>
      <c r="BGU1" s="55"/>
      <c r="BGV1" s="55"/>
      <c r="BGW1" s="55"/>
      <c r="BGX1" s="55"/>
      <c r="BGY1" s="55"/>
      <c r="BGZ1" s="55"/>
      <c r="BHA1" s="55"/>
      <c r="BHB1" s="55"/>
      <c r="BHC1" s="55"/>
      <c r="BHD1" s="55"/>
      <c r="BHE1" s="55"/>
      <c r="BHF1" s="55"/>
      <c r="BHG1" s="55"/>
      <c r="BHH1" s="55"/>
      <c r="BHI1" s="55"/>
      <c r="BHJ1" s="55"/>
      <c r="BHK1" s="55"/>
      <c r="BHL1" s="55"/>
      <c r="BHM1" s="55"/>
      <c r="BHN1" s="55"/>
      <c r="BHO1" s="55"/>
      <c r="BHP1" s="55"/>
      <c r="BHQ1" s="55"/>
      <c r="BHR1" s="55"/>
      <c r="BHS1" s="55"/>
      <c r="BHT1" s="55"/>
      <c r="BHU1" s="55"/>
      <c r="BHV1" s="55"/>
      <c r="BHW1" s="55"/>
      <c r="BHX1" s="55"/>
      <c r="BHY1" s="55"/>
      <c r="BHZ1" s="55"/>
      <c r="BIA1" s="55"/>
      <c r="BIB1" s="55"/>
      <c r="BIC1" s="55"/>
      <c r="BID1" s="55"/>
      <c r="BIE1" s="55"/>
      <c r="BIF1" s="55"/>
      <c r="BIG1" s="55"/>
      <c r="BIH1" s="55"/>
      <c r="BII1" s="55"/>
      <c r="BIJ1" s="55"/>
      <c r="BIK1" s="55"/>
      <c r="BIL1" s="55"/>
      <c r="BIM1" s="55"/>
      <c r="BIN1" s="55"/>
      <c r="BIO1" s="55"/>
      <c r="BIP1" s="55"/>
      <c r="BIQ1" s="55"/>
      <c r="BIR1" s="55"/>
      <c r="BIS1" s="55"/>
      <c r="BIT1" s="55"/>
      <c r="BIU1" s="55"/>
      <c r="BIV1" s="55"/>
      <c r="BIW1" s="55"/>
      <c r="BIX1" s="55"/>
      <c r="BIY1" s="55"/>
      <c r="BIZ1" s="55"/>
      <c r="BJA1" s="55"/>
      <c r="BJB1" s="55"/>
      <c r="BJC1" s="55"/>
      <c r="BJD1" s="55"/>
      <c r="BJE1" s="55"/>
      <c r="BJF1" s="55"/>
      <c r="BJG1" s="55"/>
      <c r="BJH1" s="55"/>
      <c r="BJI1" s="55"/>
      <c r="BJJ1" s="55"/>
      <c r="BJK1" s="55"/>
      <c r="BJL1" s="55"/>
      <c r="BJM1" s="55"/>
      <c r="BJN1" s="55"/>
      <c r="BJO1" s="55"/>
      <c r="BJP1" s="55"/>
      <c r="BJQ1" s="55"/>
      <c r="BJR1" s="55"/>
      <c r="BJS1" s="55"/>
      <c r="BJT1" s="55"/>
      <c r="BJU1" s="55"/>
      <c r="BJV1" s="55"/>
      <c r="BJW1" s="55"/>
      <c r="BJX1" s="55"/>
      <c r="BJY1" s="55"/>
      <c r="BJZ1" s="55"/>
      <c r="BKA1" s="55"/>
      <c r="BKB1" s="55"/>
      <c r="BKC1" s="55"/>
      <c r="BKD1" s="55"/>
      <c r="BKE1" s="55"/>
      <c r="BKF1" s="55"/>
      <c r="BKG1" s="55"/>
      <c r="BKH1" s="55"/>
      <c r="BKI1" s="55"/>
      <c r="BKJ1" s="55"/>
      <c r="BKK1" s="55"/>
      <c r="BKL1" s="55"/>
      <c r="BKM1" s="55"/>
      <c r="BKN1" s="55"/>
      <c r="BKO1" s="55"/>
      <c r="BKP1" s="55"/>
      <c r="BKQ1" s="55"/>
      <c r="BKR1" s="55"/>
      <c r="BKS1" s="55"/>
      <c r="BKT1" s="55"/>
      <c r="BKU1" s="55"/>
      <c r="BKV1" s="55"/>
      <c r="BKW1" s="55"/>
      <c r="BKX1" s="55"/>
      <c r="BKY1" s="55"/>
      <c r="BKZ1" s="55"/>
      <c r="BLA1" s="55"/>
      <c r="BLB1" s="55"/>
      <c r="BLC1" s="55"/>
      <c r="BLD1" s="55"/>
      <c r="BLE1" s="55"/>
      <c r="BLF1" s="55"/>
      <c r="BLG1" s="55"/>
      <c r="BLH1" s="55"/>
      <c r="BLI1" s="55"/>
      <c r="BLJ1" s="55"/>
      <c r="BLK1" s="55"/>
      <c r="BLL1" s="55"/>
      <c r="BLM1" s="55"/>
      <c r="BLN1" s="55"/>
      <c r="BLO1" s="55"/>
      <c r="BLP1" s="55"/>
      <c r="BLQ1" s="55"/>
      <c r="BLR1" s="55"/>
      <c r="BLS1" s="55"/>
      <c r="BLT1" s="55"/>
      <c r="BLU1" s="55"/>
      <c r="BLV1" s="55"/>
      <c r="BLW1" s="55"/>
      <c r="BLX1" s="55"/>
      <c r="BLY1" s="55"/>
      <c r="BLZ1" s="55"/>
      <c r="BMA1" s="55"/>
      <c r="BMB1" s="55"/>
      <c r="BMC1" s="55"/>
      <c r="BMD1" s="55"/>
      <c r="BME1" s="55"/>
      <c r="BMF1" s="55"/>
      <c r="BMG1" s="55"/>
      <c r="BMH1" s="55"/>
      <c r="BMI1" s="55"/>
      <c r="BMJ1" s="55"/>
      <c r="BMK1" s="55"/>
      <c r="BML1" s="55"/>
      <c r="BMM1" s="55"/>
      <c r="BMN1" s="55"/>
      <c r="BMO1" s="55"/>
      <c r="BMP1" s="55"/>
      <c r="BMQ1" s="55"/>
      <c r="BMR1" s="55"/>
      <c r="BMS1" s="55"/>
      <c r="BMT1" s="55"/>
      <c r="BMU1" s="55"/>
      <c r="BMV1" s="55"/>
      <c r="BMW1" s="55"/>
      <c r="BMX1" s="55"/>
      <c r="BMY1" s="55"/>
      <c r="BMZ1" s="55"/>
      <c r="BNA1" s="55"/>
      <c r="BNB1" s="55"/>
      <c r="BNC1" s="55"/>
      <c r="BND1" s="55"/>
      <c r="BNE1" s="55"/>
      <c r="BNF1" s="55"/>
      <c r="BNG1" s="55"/>
      <c r="BNH1" s="55"/>
      <c r="BNI1" s="55"/>
      <c r="BNJ1" s="55"/>
      <c r="BNK1" s="55"/>
      <c r="BNL1" s="55"/>
      <c r="BNM1" s="55"/>
      <c r="BNN1" s="55"/>
      <c r="BNO1" s="55"/>
      <c r="BNP1" s="55"/>
      <c r="BNQ1" s="55"/>
      <c r="BNR1" s="55"/>
      <c r="BNS1" s="55"/>
      <c r="BNT1" s="55"/>
      <c r="BNU1" s="55"/>
      <c r="BNV1" s="55"/>
      <c r="BNW1" s="55"/>
      <c r="BNX1" s="55"/>
      <c r="BNY1" s="55"/>
      <c r="BNZ1" s="55"/>
      <c r="BOA1" s="55"/>
      <c r="BOB1" s="55"/>
      <c r="BOC1" s="55"/>
      <c r="BOD1" s="55"/>
      <c r="BOE1" s="55"/>
      <c r="BOF1" s="55"/>
      <c r="BOG1" s="55"/>
      <c r="BOH1" s="55"/>
      <c r="BOI1" s="55"/>
      <c r="BOJ1" s="55"/>
      <c r="BOK1" s="55"/>
      <c r="BOL1" s="55"/>
      <c r="BOM1" s="55"/>
      <c r="BON1" s="55"/>
      <c r="BOO1" s="55"/>
      <c r="BOP1" s="55"/>
      <c r="BOQ1" s="55"/>
      <c r="BOR1" s="55"/>
      <c r="BOS1" s="55"/>
      <c r="BOT1" s="55"/>
      <c r="BOU1" s="55"/>
      <c r="BOV1" s="55"/>
      <c r="BOW1" s="55"/>
      <c r="BOX1" s="55"/>
      <c r="BOY1" s="55"/>
      <c r="BOZ1" s="55"/>
      <c r="BPA1" s="55"/>
      <c r="BPB1" s="55"/>
      <c r="BPC1" s="55"/>
      <c r="BPD1" s="55"/>
      <c r="BPE1" s="55"/>
      <c r="BPF1" s="55"/>
      <c r="BPG1" s="55"/>
      <c r="BPH1" s="55"/>
      <c r="BPI1" s="55"/>
      <c r="BPJ1" s="55"/>
      <c r="BPK1" s="55"/>
      <c r="BPL1" s="55"/>
      <c r="BPM1" s="55"/>
      <c r="BPN1" s="55"/>
      <c r="BPO1" s="55"/>
      <c r="BPP1" s="55"/>
      <c r="BPQ1" s="55"/>
      <c r="BPR1" s="55"/>
      <c r="BPS1" s="55"/>
      <c r="BPT1" s="55"/>
      <c r="BPU1" s="55"/>
      <c r="BPV1" s="55"/>
      <c r="BPW1" s="55"/>
      <c r="BPX1" s="55"/>
      <c r="BPY1" s="55"/>
      <c r="BPZ1" s="55"/>
      <c r="BQA1" s="55"/>
      <c r="BQB1" s="55"/>
      <c r="BQC1" s="55"/>
      <c r="BQD1" s="55"/>
      <c r="BQE1" s="55"/>
      <c r="BQF1" s="55"/>
      <c r="BQG1" s="55"/>
      <c r="BQH1" s="55"/>
      <c r="BQI1" s="55"/>
      <c r="BQJ1" s="55"/>
      <c r="BQK1" s="55"/>
      <c r="BQL1" s="55"/>
      <c r="BQM1" s="55"/>
      <c r="BQN1" s="55"/>
      <c r="BQO1" s="55"/>
      <c r="BQP1" s="55"/>
      <c r="BQQ1" s="55"/>
      <c r="BQR1" s="55"/>
      <c r="BQS1" s="55"/>
      <c r="BQT1" s="55"/>
      <c r="BQU1" s="55"/>
      <c r="BQV1" s="55"/>
      <c r="BQW1" s="55"/>
      <c r="BQX1" s="55"/>
      <c r="BQY1" s="55"/>
      <c r="BQZ1" s="55"/>
      <c r="BRA1" s="55"/>
      <c r="BRB1" s="55"/>
      <c r="BRC1" s="55"/>
      <c r="BRD1" s="55"/>
      <c r="BRE1" s="55"/>
      <c r="BRF1" s="55"/>
      <c r="BRG1" s="55"/>
      <c r="BRH1" s="55"/>
      <c r="BRI1" s="55"/>
      <c r="BRJ1" s="55"/>
      <c r="BRK1" s="55"/>
      <c r="BRL1" s="55"/>
      <c r="BRM1" s="55"/>
      <c r="BRN1" s="55"/>
      <c r="BRO1" s="55"/>
      <c r="BRP1" s="55"/>
      <c r="BRQ1" s="55"/>
      <c r="BRR1" s="55"/>
      <c r="BRS1" s="55"/>
      <c r="BRT1" s="55"/>
      <c r="BRU1" s="55"/>
      <c r="BRV1" s="55"/>
      <c r="BRW1" s="55"/>
      <c r="BRX1" s="55"/>
      <c r="BRY1" s="55"/>
      <c r="BRZ1" s="55"/>
      <c r="BSA1" s="55"/>
      <c r="BSB1" s="55"/>
      <c r="BSC1" s="55"/>
      <c r="BSD1" s="55"/>
      <c r="BSE1" s="55"/>
      <c r="BSF1" s="55"/>
      <c r="BSG1" s="55"/>
      <c r="BSH1" s="55"/>
      <c r="BSI1" s="55"/>
      <c r="BSJ1" s="55"/>
      <c r="BSK1" s="55"/>
      <c r="BSL1" s="55"/>
      <c r="BSM1" s="55"/>
      <c r="BSN1" s="55"/>
      <c r="BSO1" s="55"/>
      <c r="BSP1" s="55"/>
      <c r="BSQ1" s="55"/>
      <c r="BSR1" s="55"/>
      <c r="BSS1" s="55"/>
      <c r="BST1" s="55"/>
      <c r="BSU1" s="55"/>
      <c r="BSV1" s="55"/>
      <c r="BSW1" s="55"/>
      <c r="BSX1" s="55"/>
      <c r="BSY1" s="55"/>
      <c r="BSZ1" s="55"/>
      <c r="BTA1" s="55"/>
      <c r="BTB1" s="55"/>
      <c r="BTC1" s="55"/>
      <c r="BTD1" s="55"/>
      <c r="BTE1" s="55"/>
      <c r="BTF1" s="55"/>
      <c r="BTG1" s="55"/>
      <c r="BTH1" s="55"/>
      <c r="BTI1" s="55"/>
      <c r="BTJ1" s="55"/>
      <c r="BTK1" s="55"/>
      <c r="BTL1" s="55"/>
      <c r="BTM1" s="55"/>
      <c r="BTN1" s="55"/>
      <c r="BTO1" s="55"/>
      <c r="BTP1" s="55"/>
      <c r="BTQ1" s="55"/>
      <c r="BTR1" s="55"/>
      <c r="BTS1" s="55"/>
      <c r="BTT1" s="55"/>
      <c r="BTU1" s="55"/>
      <c r="BTV1" s="55"/>
      <c r="BTW1" s="55"/>
      <c r="BTX1" s="55"/>
      <c r="BTY1" s="55"/>
      <c r="BTZ1" s="55"/>
      <c r="BUA1" s="55"/>
      <c r="BUB1" s="55"/>
      <c r="BUC1" s="55"/>
      <c r="BUD1" s="55"/>
      <c r="BUE1" s="55"/>
      <c r="BUF1" s="55"/>
      <c r="BUG1" s="55"/>
      <c r="BUH1" s="55"/>
      <c r="BUI1" s="55"/>
      <c r="BUJ1" s="55"/>
      <c r="BUK1" s="55"/>
      <c r="BUL1" s="55"/>
      <c r="BUM1" s="55"/>
      <c r="BUN1" s="55"/>
      <c r="BUO1" s="55"/>
      <c r="BUP1" s="55"/>
      <c r="BUQ1" s="55"/>
      <c r="BUR1" s="55"/>
      <c r="BUS1" s="55"/>
      <c r="BUT1" s="55"/>
      <c r="BUU1" s="55"/>
      <c r="BUV1" s="55"/>
      <c r="BUW1" s="55"/>
      <c r="BUX1" s="55"/>
      <c r="BUY1" s="55"/>
      <c r="BUZ1" s="55"/>
      <c r="BVA1" s="55"/>
      <c r="BVB1" s="55"/>
      <c r="BVC1" s="55"/>
      <c r="BVD1" s="55"/>
      <c r="BVE1" s="55"/>
      <c r="BVF1" s="55"/>
      <c r="BVG1" s="55"/>
      <c r="BVH1" s="55"/>
      <c r="BVI1" s="55"/>
      <c r="BVJ1" s="55"/>
      <c r="BVK1" s="55"/>
      <c r="BVL1" s="55"/>
      <c r="BVM1" s="55"/>
      <c r="BVN1" s="55"/>
      <c r="BVO1" s="55"/>
      <c r="BVP1" s="55"/>
      <c r="BVQ1" s="55"/>
      <c r="BVR1" s="55"/>
      <c r="BVS1" s="55"/>
      <c r="BVT1" s="55"/>
      <c r="BVU1" s="55"/>
      <c r="BVV1" s="55"/>
      <c r="BVW1" s="55"/>
      <c r="BVX1" s="55"/>
      <c r="BVY1" s="55"/>
      <c r="BVZ1" s="55"/>
      <c r="BWA1" s="55"/>
      <c r="BWB1" s="55"/>
      <c r="BWC1" s="55"/>
      <c r="BWD1" s="55"/>
      <c r="BWE1" s="55"/>
      <c r="BWF1" s="55"/>
      <c r="BWG1" s="55"/>
      <c r="BWH1" s="55"/>
      <c r="BWI1" s="55"/>
      <c r="BWJ1" s="55"/>
      <c r="BWK1" s="55"/>
      <c r="BWL1" s="55"/>
      <c r="BWM1" s="55"/>
      <c r="BWN1" s="55"/>
      <c r="BWO1" s="55"/>
      <c r="BWP1" s="55"/>
      <c r="BWQ1" s="55"/>
      <c r="BWR1" s="55"/>
      <c r="BWS1" s="55"/>
      <c r="BWT1" s="55"/>
      <c r="BWU1" s="55"/>
      <c r="BWV1" s="55"/>
      <c r="BWW1" s="55"/>
      <c r="BWX1" s="55"/>
      <c r="BWY1" s="55"/>
      <c r="BWZ1" s="55"/>
      <c r="BXA1" s="55"/>
      <c r="BXB1" s="55"/>
      <c r="BXC1" s="55"/>
      <c r="BXD1" s="55"/>
      <c r="BXE1" s="55"/>
      <c r="BXF1" s="55"/>
      <c r="BXG1" s="55"/>
      <c r="BXH1" s="55"/>
      <c r="BXI1" s="55"/>
      <c r="BXJ1" s="55"/>
      <c r="BXK1" s="55"/>
      <c r="BXL1" s="55"/>
      <c r="BXM1" s="55"/>
      <c r="BXN1" s="55"/>
      <c r="BXO1" s="55"/>
      <c r="BXP1" s="55"/>
      <c r="BXQ1" s="55"/>
      <c r="BXR1" s="55"/>
      <c r="BXS1" s="55"/>
      <c r="BXT1" s="55"/>
      <c r="BXU1" s="55"/>
      <c r="BXV1" s="55"/>
      <c r="BXW1" s="55"/>
      <c r="BXX1" s="55"/>
      <c r="BXY1" s="55"/>
      <c r="BXZ1" s="55"/>
      <c r="BYA1" s="55"/>
      <c r="BYB1" s="55"/>
      <c r="BYC1" s="55"/>
      <c r="BYD1" s="55"/>
      <c r="BYE1" s="55"/>
      <c r="BYF1" s="55"/>
      <c r="BYG1" s="55"/>
      <c r="BYH1" s="55"/>
      <c r="BYI1" s="55"/>
      <c r="BYJ1" s="55"/>
      <c r="BYK1" s="55"/>
      <c r="BYL1" s="55"/>
      <c r="BYM1" s="55"/>
      <c r="BYN1" s="55"/>
      <c r="BYO1" s="55"/>
      <c r="BYP1" s="55"/>
      <c r="BYQ1" s="55"/>
      <c r="BYR1" s="55"/>
      <c r="BYS1" s="55"/>
      <c r="BYT1" s="55"/>
      <c r="BYU1" s="55"/>
      <c r="BYV1" s="55"/>
      <c r="BYW1" s="55"/>
      <c r="BYX1" s="55"/>
      <c r="BYY1" s="55"/>
      <c r="BYZ1" s="55"/>
      <c r="BZA1" s="55"/>
      <c r="BZB1" s="55"/>
      <c r="BZC1" s="55"/>
      <c r="BZD1" s="55"/>
      <c r="BZE1" s="55"/>
      <c r="BZF1" s="55"/>
      <c r="BZG1" s="55"/>
      <c r="BZH1" s="55"/>
      <c r="BZI1" s="55"/>
      <c r="BZJ1" s="55"/>
      <c r="BZK1" s="55"/>
      <c r="BZL1" s="55"/>
      <c r="BZM1" s="55"/>
      <c r="BZN1" s="55"/>
      <c r="BZO1" s="55"/>
      <c r="BZP1" s="55"/>
      <c r="BZQ1" s="55"/>
      <c r="BZR1" s="55"/>
      <c r="BZS1" s="55"/>
      <c r="BZT1" s="55"/>
      <c r="BZU1" s="55"/>
      <c r="BZV1" s="55"/>
      <c r="BZW1" s="55"/>
      <c r="BZX1" s="55"/>
      <c r="BZY1" s="55"/>
      <c r="BZZ1" s="55"/>
      <c r="CAA1" s="55"/>
      <c r="CAB1" s="55"/>
      <c r="CAC1" s="55"/>
      <c r="CAD1" s="55"/>
      <c r="CAE1" s="55"/>
      <c r="CAF1" s="55"/>
      <c r="CAG1" s="55"/>
      <c r="CAH1" s="55"/>
      <c r="CAI1" s="55"/>
      <c r="CAJ1" s="55"/>
      <c r="CAK1" s="55"/>
      <c r="CAL1" s="55"/>
      <c r="CAM1" s="55"/>
      <c r="CAN1" s="55"/>
      <c r="CAO1" s="55"/>
      <c r="CAP1" s="55"/>
      <c r="CAQ1" s="55"/>
      <c r="CAR1" s="55"/>
      <c r="CAS1" s="55"/>
      <c r="CAT1" s="55"/>
      <c r="CAU1" s="55"/>
      <c r="CAV1" s="55"/>
      <c r="CAW1" s="55"/>
      <c r="CAX1" s="55"/>
      <c r="CAY1" s="55"/>
      <c r="CAZ1" s="55"/>
      <c r="CBA1" s="55"/>
      <c r="CBB1" s="55"/>
      <c r="CBC1" s="55"/>
      <c r="CBD1" s="55"/>
      <c r="CBE1" s="55"/>
      <c r="CBF1" s="55"/>
      <c r="CBG1" s="55"/>
      <c r="CBH1" s="55"/>
      <c r="CBI1" s="55"/>
      <c r="CBJ1" s="55"/>
      <c r="CBK1" s="55"/>
      <c r="CBL1" s="55"/>
      <c r="CBM1" s="55"/>
      <c r="CBN1" s="55"/>
      <c r="CBO1" s="55"/>
      <c r="CBP1" s="55"/>
      <c r="CBQ1" s="55"/>
      <c r="CBR1" s="55"/>
      <c r="CBS1" s="55"/>
      <c r="CBT1" s="55"/>
      <c r="CBU1" s="55"/>
      <c r="CBV1" s="55"/>
      <c r="CBW1" s="55"/>
      <c r="CBX1" s="55"/>
      <c r="CBY1" s="55"/>
      <c r="CBZ1" s="55"/>
      <c r="CCA1" s="55"/>
      <c r="CCB1" s="55"/>
      <c r="CCC1" s="55"/>
      <c r="CCD1" s="55"/>
      <c r="CCE1" s="55"/>
      <c r="CCF1" s="55"/>
      <c r="CCG1" s="55"/>
      <c r="CCH1" s="55"/>
      <c r="CCI1" s="55"/>
      <c r="CCJ1" s="55"/>
      <c r="CCK1" s="55"/>
      <c r="CCL1" s="55"/>
      <c r="CCM1" s="55"/>
      <c r="CCN1" s="55"/>
      <c r="CCO1" s="55"/>
      <c r="CCP1" s="55"/>
      <c r="CCQ1" s="55"/>
      <c r="CCR1" s="55"/>
      <c r="CCS1" s="55"/>
      <c r="CCT1" s="55"/>
      <c r="CCU1" s="55"/>
      <c r="CCV1" s="55"/>
      <c r="CCW1" s="55"/>
      <c r="CCX1" s="55"/>
      <c r="CCY1" s="55"/>
      <c r="CCZ1" s="55"/>
      <c r="CDA1" s="55"/>
      <c r="CDB1" s="55"/>
      <c r="CDC1" s="55"/>
      <c r="CDD1" s="55"/>
      <c r="CDE1" s="55"/>
      <c r="CDF1" s="55"/>
      <c r="CDG1" s="55"/>
      <c r="CDH1" s="55"/>
      <c r="CDI1" s="55"/>
      <c r="CDJ1" s="55"/>
      <c r="CDK1" s="55"/>
      <c r="CDL1" s="55"/>
      <c r="CDM1" s="55"/>
      <c r="CDN1" s="55"/>
      <c r="CDO1" s="55"/>
      <c r="CDP1" s="55"/>
      <c r="CDQ1" s="55"/>
      <c r="CDR1" s="55"/>
      <c r="CDS1" s="55"/>
      <c r="CDT1" s="55"/>
      <c r="CDU1" s="55"/>
      <c r="CDV1" s="55"/>
      <c r="CDW1" s="55"/>
      <c r="CDX1" s="55"/>
      <c r="CDY1" s="55"/>
      <c r="CDZ1" s="55"/>
      <c r="CEA1" s="55"/>
      <c r="CEB1" s="55"/>
      <c r="CEC1" s="55"/>
      <c r="CED1" s="55"/>
      <c r="CEE1" s="55"/>
      <c r="CEF1" s="55"/>
      <c r="CEG1" s="55"/>
      <c r="CEH1" s="55"/>
      <c r="CEI1" s="55"/>
      <c r="CEJ1" s="55"/>
      <c r="CEK1" s="55"/>
      <c r="CEL1" s="55"/>
      <c r="CEM1" s="55"/>
      <c r="CEN1" s="55"/>
      <c r="CEO1" s="55"/>
      <c r="CEP1" s="55"/>
      <c r="CEQ1" s="55"/>
      <c r="CER1" s="55"/>
      <c r="CES1" s="55"/>
      <c r="CET1" s="55"/>
      <c r="CEU1" s="55"/>
      <c r="CEV1" s="55"/>
      <c r="CEW1" s="55"/>
      <c r="CEX1" s="55"/>
      <c r="CEY1" s="55"/>
      <c r="CEZ1" s="55"/>
      <c r="CFA1" s="55"/>
      <c r="CFB1" s="55"/>
      <c r="CFC1" s="55"/>
      <c r="CFD1" s="55"/>
      <c r="CFE1" s="55"/>
      <c r="CFF1" s="55"/>
      <c r="CFG1" s="55"/>
      <c r="CFH1" s="55"/>
      <c r="CFI1" s="55"/>
      <c r="CFJ1" s="55"/>
      <c r="CFK1" s="55"/>
      <c r="CFL1" s="55"/>
      <c r="CFM1" s="55"/>
      <c r="CFN1" s="55"/>
      <c r="CFO1" s="55"/>
      <c r="CFP1" s="55"/>
      <c r="CFQ1" s="55"/>
      <c r="CFR1" s="55"/>
      <c r="CFS1" s="55"/>
      <c r="CFT1" s="55"/>
      <c r="CFU1" s="55"/>
      <c r="CFV1" s="55"/>
      <c r="CFW1" s="55"/>
      <c r="CFX1" s="55"/>
      <c r="CFY1" s="55"/>
      <c r="CFZ1" s="55"/>
      <c r="CGA1" s="55"/>
      <c r="CGB1" s="55"/>
      <c r="CGC1" s="55"/>
      <c r="CGD1" s="55"/>
      <c r="CGE1" s="55"/>
      <c r="CGF1" s="55"/>
      <c r="CGG1" s="55"/>
      <c r="CGH1" s="55"/>
      <c r="CGI1" s="55"/>
      <c r="CGJ1" s="55"/>
      <c r="CGK1" s="55"/>
      <c r="CGL1" s="55"/>
      <c r="CGM1" s="55"/>
      <c r="CGN1" s="55"/>
      <c r="CGO1" s="55"/>
      <c r="CGP1" s="55"/>
      <c r="CGQ1" s="55"/>
      <c r="CGR1" s="55"/>
      <c r="CGS1" s="55"/>
      <c r="CGT1" s="55"/>
      <c r="CGU1" s="55"/>
      <c r="CGV1" s="55"/>
      <c r="CGW1" s="55"/>
      <c r="CGX1" s="55"/>
      <c r="CGY1" s="55"/>
      <c r="CGZ1" s="55"/>
      <c r="CHA1" s="55"/>
      <c r="CHB1" s="55"/>
      <c r="CHC1" s="55"/>
      <c r="CHD1" s="55"/>
      <c r="CHE1" s="55"/>
      <c r="CHF1" s="55"/>
      <c r="CHG1" s="55"/>
      <c r="CHH1" s="55"/>
      <c r="CHI1" s="55"/>
      <c r="CHJ1" s="55"/>
      <c r="CHK1" s="55"/>
      <c r="CHL1" s="55"/>
      <c r="CHM1" s="55"/>
      <c r="CHN1" s="55"/>
      <c r="CHO1" s="55"/>
      <c r="CHP1" s="55"/>
      <c r="CHQ1" s="55"/>
      <c r="CHR1" s="55"/>
      <c r="CHS1" s="55"/>
      <c r="CHT1" s="55"/>
      <c r="CHU1" s="55"/>
      <c r="CHV1" s="55"/>
      <c r="CHW1" s="55"/>
      <c r="CHX1" s="55"/>
      <c r="CHY1" s="55"/>
      <c r="CHZ1" s="55"/>
      <c r="CIA1" s="55"/>
      <c r="CIB1" s="55"/>
      <c r="CIC1" s="55"/>
      <c r="CID1" s="55"/>
      <c r="CIE1" s="55"/>
      <c r="CIF1" s="55"/>
      <c r="CIG1" s="55"/>
      <c r="CIH1" s="55"/>
      <c r="CII1" s="55"/>
      <c r="CIJ1" s="55"/>
      <c r="CIK1" s="55"/>
      <c r="CIL1" s="55"/>
      <c r="CIM1" s="55"/>
      <c r="CIN1" s="55"/>
      <c r="CIO1" s="55"/>
      <c r="CIP1" s="55"/>
      <c r="CIQ1" s="55"/>
      <c r="CIR1" s="55"/>
      <c r="CIS1" s="55"/>
      <c r="CIT1" s="55"/>
      <c r="CIU1" s="55"/>
      <c r="CIV1" s="55"/>
      <c r="CIW1" s="55"/>
      <c r="CIX1" s="55"/>
      <c r="CIY1" s="55"/>
      <c r="CIZ1" s="55"/>
      <c r="CJA1" s="55"/>
      <c r="CJB1" s="55"/>
      <c r="CJC1" s="55"/>
      <c r="CJD1" s="55"/>
      <c r="CJE1" s="55"/>
      <c r="CJF1" s="55"/>
      <c r="CJG1" s="55"/>
      <c r="CJH1" s="55"/>
      <c r="CJI1" s="55"/>
      <c r="CJJ1" s="55"/>
      <c r="CJK1" s="55"/>
      <c r="CJL1" s="55"/>
      <c r="CJM1" s="55"/>
      <c r="CJN1" s="55"/>
      <c r="CJO1" s="55"/>
      <c r="CJP1" s="55"/>
      <c r="CJQ1" s="55"/>
      <c r="CJR1" s="55"/>
      <c r="CJS1" s="55"/>
      <c r="CJT1" s="55"/>
      <c r="CJU1" s="55"/>
      <c r="CJV1" s="55"/>
      <c r="CJW1" s="55"/>
      <c r="CJX1" s="55"/>
      <c r="CJY1" s="55"/>
      <c r="CJZ1" s="55"/>
      <c r="CKA1" s="55"/>
      <c r="CKB1" s="55"/>
      <c r="CKC1" s="55"/>
      <c r="CKD1" s="55"/>
      <c r="CKE1" s="55"/>
      <c r="CKF1" s="55"/>
      <c r="CKG1" s="55"/>
      <c r="CKH1" s="55"/>
      <c r="CKI1" s="55"/>
      <c r="CKJ1" s="55"/>
      <c r="CKK1" s="55"/>
      <c r="CKL1" s="55"/>
      <c r="CKM1" s="55"/>
      <c r="CKN1" s="55"/>
      <c r="CKO1" s="55"/>
      <c r="CKP1" s="55"/>
      <c r="CKQ1" s="55"/>
      <c r="CKR1" s="55"/>
      <c r="CKS1" s="55"/>
      <c r="CKT1" s="55"/>
      <c r="CKU1" s="55"/>
      <c r="CKV1" s="55"/>
      <c r="CKW1" s="55"/>
      <c r="CKX1" s="55"/>
      <c r="CKY1" s="55"/>
      <c r="CKZ1" s="55"/>
      <c r="CLA1" s="55"/>
      <c r="CLB1" s="55"/>
      <c r="CLC1" s="55"/>
      <c r="CLD1" s="55"/>
      <c r="CLE1" s="55"/>
      <c r="CLF1" s="55"/>
      <c r="CLG1" s="55"/>
      <c r="CLH1" s="55"/>
      <c r="CLI1" s="55"/>
      <c r="CLJ1" s="55"/>
      <c r="CLK1" s="55"/>
      <c r="CLL1" s="55"/>
      <c r="CLM1" s="55"/>
      <c r="CLN1" s="55"/>
      <c r="CLO1" s="55"/>
      <c r="CLP1" s="55"/>
      <c r="CLQ1" s="55"/>
      <c r="CLR1" s="55"/>
      <c r="CLS1" s="55"/>
      <c r="CLT1" s="55"/>
      <c r="CLU1" s="55"/>
      <c r="CLV1" s="55"/>
      <c r="CLW1" s="55"/>
      <c r="CLX1" s="55"/>
      <c r="CLY1" s="55"/>
      <c r="CLZ1" s="55"/>
      <c r="CMA1" s="55"/>
      <c r="CMB1" s="55"/>
      <c r="CMC1" s="55"/>
      <c r="CMD1" s="55"/>
      <c r="CME1" s="55"/>
      <c r="CMF1" s="55"/>
      <c r="CMG1" s="55"/>
      <c r="CMH1" s="55"/>
      <c r="CMI1" s="55"/>
      <c r="CMJ1" s="55"/>
      <c r="CMK1" s="55"/>
      <c r="CML1" s="55"/>
      <c r="CMM1" s="55"/>
      <c r="CMN1" s="55"/>
      <c r="CMO1" s="55"/>
      <c r="CMP1" s="55"/>
      <c r="CMQ1" s="55"/>
      <c r="CMR1" s="55"/>
      <c r="CMS1" s="55"/>
      <c r="CMT1" s="55"/>
      <c r="CMU1" s="55"/>
      <c r="CMV1" s="55"/>
      <c r="CMW1" s="55"/>
      <c r="CMX1" s="55"/>
      <c r="CMY1" s="55"/>
      <c r="CMZ1" s="55"/>
      <c r="CNA1" s="55"/>
      <c r="CNB1" s="55"/>
      <c r="CNC1" s="55"/>
      <c r="CND1" s="55"/>
      <c r="CNE1" s="55"/>
      <c r="CNF1" s="55"/>
      <c r="CNG1" s="55"/>
      <c r="CNH1" s="55"/>
      <c r="CNI1" s="55"/>
      <c r="CNJ1" s="55"/>
      <c r="CNK1" s="55"/>
      <c r="CNL1" s="55"/>
      <c r="CNM1" s="55"/>
      <c r="CNN1" s="55"/>
      <c r="CNO1" s="55"/>
      <c r="CNP1" s="55"/>
      <c r="CNQ1" s="55"/>
      <c r="CNR1" s="55"/>
      <c r="CNS1" s="55"/>
      <c r="CNT1" s="55"/>
      <c r="CNU1" s="55"/>
      <c r="CNV1" s="55"/>
      <c r="CNW1" s="55"/>
      <c r="CNX1" s="55"/>
      <c r="CNY1" s="55"/>
      <c r="CNZ1" s="55"/>
      <c r="COA1" s="55"/>
      <c r="COB1" s="55"/>
      <c r="COC1" s="55"/>
      <c r="COD1" s="55"/>
      <c r="COE1" s="55"/>
      <c r="COF1" s="55"/>
      <c r="COG1" s="55"/>
      <c r="COH1" s="55"/>
      <c r="COI1" s="55"/>
      <c r="COJ1" s="55"/>
      <c r="COK1" s="55"/>
      <c r="COL1" s="55"/>
      <c r="COM1" s="55"/>
      <c r="CON1" s="55"/>
      <c r="COO1" s="55"/>
      <c r="COP1" s="55"/>
      <c r="COQ1" s="55"/>
      <c r="COR1" s="55"/>
      <c r="COS1" s="55"/>
      <c r="COT1" s="55"/>
      <c r="COU1" s="55"/>
      <c r="COV1" s="55"/>
      <c r="COW1" s="55"/>
      <c r="COX1" s="55"/>
      <c r="COY1" s="55"/>
      <c r="COZ1" s="55"/>
      <c r="CPA1" s="55"/>
      <c r="CPB1" s="55"/>
      <c r="CPC1" s="55"/>
      <c r="CPD1" s="55"/>
      <c r="CPE1" s="55"/>
      <c r="CPF1" s="55"/>
      <c r="CPG1" s="55"/>
      <c r="CPH1" s="55"/>
      <c r="CPI1" s="55"/>
      <c r="CPJ1" s="55"/>
      <c r="CPK1" s="55"/>
      <c r="CPL1" s="55"/>
      <c r="CPM1" s="55"/>
      <c r="CPN1" s="55"/>
      <c r="CPO1" s="55"/>
      <c r="CPP1" s="55"/>
      <c r="CPQ1" s="55"/>
      <c r="CPR1" s="55"/>
      <c r="CPS1" s="55"/>
      <c r="CPT1" s="55"/>
      <c r="CPU1" s="55"/>
      <c r="CPV1" s="55"/>
      <c r="CPW1" s="55"/>
      <c r="CPX1" s="55"/>
      <c r="CPY1" s="55"/>
      <c r="CPZ1" s="55"/>
      <c r="CQA1" s="55"/>
      <c r="CQB1" s="55"/>
      <c r="CQC1" s="55"/>
      <c r="CQD1" s="55"/>
      <c r="CQE1" s="55"/>
      <c r="CQF1" s="55"/>
      <c r="CQG1" s="55"/>
      <c r="CQH1" s="55"/>
      <c r="CQI1" s="55"/>
      <c r="CQJ1" s="55"/>
      <c r="CQK1" s="55"/>
      <c r="CQL1" s="55"/>
      <c r="CQM1" s="55"/>
      <c r="CQN1" s="55"/>
      <c r="CQO1" s="55"/>
      <c r="CQP1" s="55"/>
      <c r="CQQ1" s="55"/>
      <c r="CQR1" s="55"/>
      <c r="CQS1" s="55"/>
      <c r="CQT1" s="55"/>
      <c r="CQU1" s="55"/>
      <c r="CQV1" s="55"/>
      <c r="CQW1" s="55"/>
      <c r="CQX1" s="55"/>
      <c r="CQY1" s="55"/>
      <c r="CQZ1" s="55"/>
      <c r="CRA1" s="55"/>
      <c r="CRB1" s="55"/>
      <c r="CRC1" s="55"/>
      <c r="CRD1" s="55"/>
      <c r="CRE1" s="55"/>
      <c r="CRF1" s="55"/>
      <c r="CRG1" s="55"/>
      <c r="CRH1" s="55"/>
      <c r="CRI1" s="55"/>
      <c r="CRJ1" s="55"/>
      <c r="CRK1" s="55"/>
      <c r="CRL1" s="55"/>
      <c r="CRM1" s="55"/>
      <c r="CRN1" s="55"/>
      <c r="CRO1" s="55"/>
      <c r="CRP1" s="55"/>
      <c r="CRQ1" s="55"/>
      <c r="CRR1" s="55"/>
      <c r="CRS1" s="55"/>
      <c r="CRT1" s="55"/>
      <c r="CRU1" s="55"/>
      <c r="CRV1" s="55"/>
      <c r="CRW1" s="55"/>
      <c r="CRX1" s="55"/>
      <c r="CRY1" s="55"/>
      <c r="CRZ1" s="55"/>
      <c r="CSA1" s="55"/>
      <c r="CSB1" s="55"/>
      <c r="CSC1" s="55"/>
      <c r="CSD1" s="55"/>
      <c r="CSE1" s="55"/>
      <c r="CSF1" s="55"/>
      <c r="CSG1" s="55"/>
      <c r="CSH1" s="55"/>
      <c r="CSI1" s="55"/>
      <c r="CSJ1" s="55"/>
      <c r="CSK1" s="55"/>
      <c r="CSL1" s="55"/>
      <c r="CSM1" s="55"/>
      <c r="CSN1" s="55"/>
      <c r="CSO1" s="55"/>
      <c r="CSP1" s="55"/>
      <c r="CSQ1" s="55"/>
      <c r="CSR1" s="55"/>
      <c r="CSS1" s="55"/>
      <c r="CST1" s="55"/>
      <c r="CSU1" s="55"/>
      <c r="CSV1" s="55"/>
      <c r="CSW1" s="55"/>
      <c r="CSX1" s="55"/>
      <c r="CSY1" s="55"/>
      <c r="CSZ1" s="55"/>
      <c r="CTA1" s="55"/>
      <c r="CTB1" s="55"/>
      <c r="CTC1" s="55"/>
      <c r="CTD1" s="55"/>
      <c r="CTE1" s="55"/>
      <c r="CTF1" s="55"/>
      <c r="CTG1" s="55"/>
      <c r="CTH1" s="55"/>
      <c r="CTI1" s="55"/>
      <c r="CTJ1" s="55"/>
      <c r="CTK1" s="55"/>
      <c r="CTL1" s="55"/>
      <c r="CTM1" s="55"/>
      <c r="CTN1" s="55"/>
      <c r="CTO1" s="55"/>
      <c r="CTP1" s="55"/>
      <c r="CTQ1" s="55"/>
      <c r="CTR1" s="55"/>
      <c r="CTS1" s="55"/>
      <c r="CTT1" s="55"/>
      <c r="CTU1" s="55"/>
      <c r="CTV1" s="55"/>
      <c r="CTW1" s="55"/>
      <c r="CTX1" s="55"/>
      <c r="CTY1" s="55"/>
      <c r="CTZ1" s="55"/>
      <c r="CUA1" s="55"/>
      <c r="CUB1" s="55"/>
      <c r="CUC1" s="55"/>
      <c r="CUD1" s="55"/>
      <c r="CUE1" s="55"/>
      <c r="CUF1" s="55"/>
      <c r="CUG1" s="55"/>
      <c r="CUH1" s="55"/>
      <c r="CUI1" s="55"/>
      <c r="CUJ1" s="55"/>
      <c r="CUK1" s="55"/>
      <c r="CUL1" s="55"/>
      <c r="CUM1" s="55"/>
      <c r="CUN1" s="55"/>
      <c r="CUO1" s="55"/>
      <c r="CUP1" s="55"/>
      <c r="CUQ1" s="55"/>
      <c r="CUR1" s="55"/>
      <c r="CUS1" s="55"/>
      <c r="CUT1" s="55"/>
      <c r="CUU1" s="55"/>
      <c r="CUV1" s="55"/>
      <c r="CUW1" s="55"/>
      <c r="CUX1" s="55"/>
      <c r="CUY1" s="55"/>
      <c r="CUZ1" s="55"/>
      <c r="CVA1" s="55"/>
      <c r="CVB1" s="55"/>
      <c r="CVC1" s="55"/>
      <c r="CVD1" s="55"/>
      <c r="CVE1" s="55"/>
      <c r="CVF1" s="55"/>
      <c r="CVG1" s="55"/>
      <c r="CVH1" s="55"/>
      <c r="CVI1" s="55"/>
      <c r="CVJ1" s="55"/>
      <c r="CVK1" s="55"/>
      <c r="CVL1" s="55"/>
      <c r="CVM1" s="55"/>
      <c r="CVN1" s="55"/>
      <c r="CVO1" s="55"/>
      <c r="CVP1" s="55"/>
      <c r="CVQ1" s="55"/>
      <c r="CVR1" s="55"/>
      <c r="CVS1" s="55"/>
      <c r="CVT1" s="55"/>
      <c r="CVU1" s="55"/>
      <c r="CVV1" s="55"/>
      <c r="CVW1" s="55"/>
      <c r="CVX1" s="55"/>
      <c r="CVY1" s="55"/>
      <c r="CVZ1" s="55"/>
      <c r="CWA1" s="55"/>
      <c r="CWB1" s="55"/>
      <c r="CWC1" s="55"/>
      <c r="CWD1" s="55"/>
      <c r="CWE1" s="55"/>
      <c r="CWF1" s="55"/>
      <c r="CWG1" s="55"/>
      <c r="CWH1" s="55"/>
      <c r="CWI1" s="55"/>
      <c r="CWJ1" s="55"/>
      <c r="CWK1" s="55"/>
      <c r="CWL1" s="55"/>
      <c r="CWM1" s="55"/>
      <c r="CWN1" s="55"/>
      <c r="CWO1" s="55"/>
      <c r="CWP1" s="55"/>
      <c r="CWQ1" s="55"/>
      <c r="CWR1" s="55"/>
      <c r="CWS1" s="55"/>
      <c r="CWT1" s="55"/>
      <c r="CWU1" s="55"/>
      <c r="CWV1" s="55"/>
      <c r="CWW1" s="55"/>
      <c r="CWX1" s="55"/>
      <c r="CWY1" s="55"/>
      <c r="CWZ1" s="55"/>
      <c r="CXA1" s="55"/>
      <c r="CXB1" s="55"/>
      <c r="CXC1" s="55"/>
      <c r="CXD1" s="55"/>
      <c r="CXE1" s="55"/>
      <c r="CXF1" s="55"/>
      <c r="CXG1" s="55"/>
      <c r="CXH1" s="55"/>
      <c r="CXI1" s="55"/>
      <c r="CXJ1" s="55"/>
      <c r="CXK1" s="55"/>
      <c r="CXL1" s="55"/>
      <c r="CXM1" s="55"/>
      <c r="CXN1" s="55"/>
      <c r="CXO1" s="55"/>
      <c r="CXP1" s="55"/>
      <c r="CXQ1" s="55"/>
      <c r="CXR1" s="55"/>
      <c r="CXS1" s="55"/>
      <c r="CXT1" s="55"/>
      <c r="CXU1" s="55"/>
      <c r="CXV1" s="55"/>
      <c r="CXW1" s="55"/>
      <c r="CXX1" s="55"/>
      <c r="CXY1" s="55"/>
      <c r="CXZ1" s="55"/>
      <c r="CYA1" s="55"/>
      <c r="CYB1" s="55"/>
      <c r="CYC1" s="55"/>
      <c r="CYD1" s="55"/>
      <c r="CYE1" s="55"/>
      <c r="CYF1" s="55"/>
      <c r="CYG1" s="55"/>
      <c r="CYH1" s="55"/>
      <c r="CYI1" s="55"/>
      <c r="CYJ1" s="55"/>
      <c r="CYK1" s="55"/>
      <c r="CYL1" s="55"/>
      <c r="CYM1" s="55"/>
      <c r="CYN1" s="55"/>
      <c r="CYO1" s="55"/>
      <c r="CYP1" s="55"/>
      <c r="CYQ1" s="55"/>
      <c r="CYR1" s="55"/>
      <c r="CYS1" s="55"/>
      <c r="CYT1" s="55"/>
      <c r="CYU1" s="55"/>
      <c r="CYV1" s="55"/>
      <c r="CYW1" s="55"/>
      <c r="CYX1" s="55"/>
      <c r="CYY1" s="55"/>
      <c r="CYZ1" s="55"/>
      <c r="CZA1" s="55"/>
      <c r="CZB1" s="55"/>
      <c r="CZC1" s="55"/>
      <c r="CZD1" s="55"/>
      <c r="CZE1" s="55"/>
      <c r="CZF1" s="55"/>
      <c r="CZG1" s="55"/>
      <c r="CZH1" s="55"/>
      <c r="CZI1" s="55"/>
      <c r="CZJ1" s="55"/>
      <c r="CZK1" s="55"/>
      <c r="CZL1" s="55"/>
      <c r="CZM1" s="55"/>
      <c r="CZN1" s="55"/>
      <c r="CZO1" s="55"/>
      <c r="CZP1" s="55"/>
      <c r="CZQ1" s="55"/>
      <c r="CZR1" s="55"/>
      <c r="CZS1" s="55"/>
      <c r="CZT1" s="55"/>
      <c r="CZU1" s="55"/>
      <c r="CZV1" s="55"/>
      <c r="CZW1" s="55"/>
      <c r="CZX1" s="55"/>
      <c r="CZY1" s="55"/>
      <c r="CZZ1" s="55"/>
      <c r="DAA1" s="55"/>
      <c r="DAB1" s="55"/>
      <c r="DAC1" s="55"/>
      <c r="DAD1" s="55"/>
      <c r="DAE1" s="55"/>
      <c r="DAF1" s="55"/>
      <c r="DAG1" s="55"/>
      <c r="DAH1" s="55"/>
      <c r="DAI1" s="55"/>
      <c r="DAJ1" s="55"/>
      <c r="DAK1" s="55"/>
      <c r="DAL1" s="55"/>
      <c r="DAM1" s="55"/>
      <c r="DAN1" s="55"/>
      <c r="DAO1" s="55"/>
      <c r="DAP1" s="55"/>
      <c r="DAQ1" s="55"/>
      <c r="DAR1" s="55"/>
      <c r="DAS1" s="55"/>
      <c r="DAT1" s="55"/>
      <c r="DAU1" s="55"/>
      <c r="DAV1" s="55"/>
      <c r="DAW1" s="55"/>
      <c r="DAX1" s="55"/>
      <c r="DAY1" s="55"/>
      <c r="DAZ1" s="55"/>
      <c r="DBA1" s="55"/>
      <c r="DBB1" s="55"/>
      <c r="DBC1" s="55"/>
      <c r="DBD1" s="55"/>
      <c r="DBE1" s="55"/>
      <c r="DBF1" s="55"/>
      <c r="DBG1" s="55"/>
      <c r="DBH1" s="55"/>
      <c r="DBI1" s="55"/>
      <c r="DBJ1" s="55"/>
      <c r="DBK1" s="55"/>
      <c r="DBL1" s="55"/>
      <c r="DBM1" s="55"/>
      <c r="DBN1" s="55"/>
      <c r="DBO1" s="55"/>
      <c r="DBP1" s="55"/>
      <c r="DBQ1" s="55"/>
      <c r="DBR1" s="55"/>
      <c r="DBS1" s="55"/>
      <c r="DBT1" s="55"/>
      <c r="DBU1" s="55"/>
      <c r="DBV1" s="55"/>
      <c r="DBW1" s="55"/>
      <c r="DBX1" s="55"/>
      <c r="DBY1" s="55"/>
      <c r="DBZ1" s="55"/>
      <c r="DCA1" s="55"/>
      <c r="DCB1" s="55"/>
      <c r="DCC1" s="55"/>
      <c r="DCD1" s="55"/>
      <c r="DCE1" s="55"/>
      <c r="DCF1" s="55"/>
      <c r="DCG1" s="55"/>
      <c r="DCH1" s="55"/>
      <c r="DCI1" s="55"/>
      <c r="DCJ1" s="55"/>
      <c r="DCK1" s="55"/>
      <c r="DCL1" s="55"/>
      <c r="DCM1" s="55"/>
      <c r="DCN1" s="55"/>
      <c r="DCO1" s="55"/>
      <c r="DCP1" s="55"/>
      <c r="DCQ1" s="55"/>
      <c r="DCR1" s="55"/>
      <c r="DCS1" s="55"/>
      <c r="DCT1" s="55"/>
      <c r="DCU1" s="55"/>
      <c r="DCV1" s="55"/>
      <c r="DCW1" s="55"/>
      <c r="DCX1" s="55"/>
      <c r="DCY1" s="55"/>
      <c r="DCZ1" s="55"/>
      <c r="DDA1" s="55"/>
      <c r="DDB1" s="55"/>
      <c r="DDC1" s="55"/>
      <c r="DDD1" s="55"/>
      <c r="DDE1" s="55"/>
      <c r="DDF1" s="55"/>
      <c r="DDG1" s="55"/>
      <c r="DDH1" s="55"/>
      <c r="DDI1" s="55"/>
      <c r="DDJ1" s="55"/>
      <c r="DDK1" s="55"/>
      <c r="DDL1" s="55"/>
      <c r="DDM1" s="55"/>
      <c r="DDN1" s="55"/>
      <c r="DDO1" s="55"/>
      <c r="DDP1" s="55"/>
      <c r="DDQ1" s="55"/>
      <c r="DDR1" s="55"/>
      <c r="DDS1" s="55"/>
      <c r="DDT1" s="55"/>
      <c r="DDU1" s="55"/>
      <c r="DDV1" s="55"/>
      <c r="DDW1" s="55"/>
      <c r="DDX1" s="55"/>
      <c r="DDY1" s="55"/>
      <c r="DDZ1" s="55"/>
      <c r="DEA1" s="55"/>
      <c r="DEB1" s="55"/>
      <c r="DEC1" s="55"/>
      <c r="DED1" s="55"/>
      <c r="DEE1" s="55"/>
      <c r="DEF1" s="55"/>
      <c r="DEG1" s="55"/>
      <c r="DEH1" s="55"/>
      <c r="DEI1" s="55"/>
      <c r="DEJ1" s="55"/>
      <c r="DEK1" s="55"/>
      <c r="DEL1" s="55"/>
      <c r="DEM1" s="55"/>
      <c r="DEN1" s="55"/>
      <c r="DEO1" s="55"/>
      <c r="DEP1" s="55"/>
      <c r="DEQ1" s="55"/>
      <c r="DER1" s="55"/>
      <c r="DES1" s="55"/>
      <c r="DET1" s="55"/>
      <c r="DEU1" s="55"/>
      <c r="DEV1" s="55"/>
      <c r="DEW1" s="55"/>
      <c r="DEX1" s="55"/>
      <c r="DEY1" s="55"/>
      <c r="DEZ1" s="55"/>
      <c r="DFA1" s="55"/>
      <c r="DFB1" s="55"/>
      <c r="DFC1" s="55"/>
      <c r="DFD1" s="55"/>
      <c r="DFE1" s="55"/>
      <c r="DFF1" s="55"/>
      <c r="DFG1" s="55"/>
      <c r="DFH1" s="55"/>
      <c r="DFI1" s="55"/>
      <c r="DFJ1" s="55"/>
      <c r="DFK1" s="55"/>
      <c r="DFL1" s="55"/>
      <c r="DFM1" s="55"/>
      <c r="DFN1" s="55"/>
      <c r="DFO1" s="55"/>
      <c r="DFP1" s="55"/>
      <c r="DFQ1" s="55"/>
      <c r="DFR1" s="55"/>
      <c r="DFS1" s="55"/>
      <c r="DFT1" s="55"/>
      <c r="DFU1" s="55"/>
      <c r="DFV1" s="55"/>
      <c r="DFW1" s="55"/>
      <c r="DFX1" s="55"/>
      <c r="DFY1" s="55"/>
      <c r="DFZ1" s="55"/>
      <c r="DGA1" s="55"/>
      <c r="DGB1" s="55"/>
      <c r="DGC1" s="55"/>
      <c r="DGD1" s="55"/>
      <c r="DGE1" s="55"/>
      <c r="DGF1" s="55"/>
      <c r="DGG1" s="55"/>
      <c r="DGH1" s="55"/>
      <c r="DGI1" s="55"/>
      <c r="DGJ1" s="55"/>
      <c r="DGK1" s="55"/>
      <c r="DGL1" s="55"/>
      <c r="DGM1" s="55"/>
      <c r="DGN1" s="55"/>
      <c r="DGO1" s="55"/>
      <c r="DGP1" s="55"/>
      <c r="DGQ1" s="55"/>
      <c r="DGR1" s="55"/>
      <c r="DGS1" s="55"/>
      <c r="DGT1" s="55"/>
      <c r="DGU1" s="55"/>
      <c r="DGV1" s="55"/>
      <c r="DGW1" s="55"/>
      <c r="DGX1" s="55"/>
      <c r="DGY1" s="55"/>
      <c r="DGZ1" s="55"/>
      <c r="DHA1" s="55"/>
      <c r="DHB1" s="55"/>
      <c r="DHC1" s="55"/>
      <c r="DHD1" s="55"/>
      <c r="DHE1" s="55"/>
      <c r="DHF1" s="55"/>
      <c r="DHG1" s="55"/>
      <c r="DHH1" s="55"/>
      <c r="DHI1" s="55"/>
      <c r="DHJ1" s="55"/>
      <c r="DHK1" s="55"/>
      <c r="DHL1" s="55"/>
      <c r="DHM1" s="55"/>
      <c r="DHN1" s="55"/>
      <c r="DHO1" s="55"/>
      <c r="DHP1" s="55"/>
      <c r="DHQ1" s="55"/>
      <c r="DHR1" s="55"/>
      <c r="DHS1" s="55"/>
      <c r="DHT1" s="55"/>
      <c r="DHU1" s="55"/>
      <c r="DHV1" s="55"/>
      <c r="DHW1" s="55"/>
      <c r="DHX1" s="55"/>
      <c r="DHY1" s="55"/>
      <c r="DHZ1" s="55"/>
      <c r="DIA1" s="55"/>
      <c r="DIB1" s="55"/>
      <c r="DIC1" s="55"/>
      <c r="DID1" s="55"/>
      <c r="DIE1" s="55"/>
      <c r="DIF1" s="55"/>
      <c r="DIG1" s="55"/>
      <c r="DIH1" s="55"/>
      <c r="DII1" s="55"/>
      <c r="DIJ1" s="55"/>
      <c r="DIK1" s="55"/>
      <c r="DIL1" s="55"/>
      <c r="DIM1" s="55"/>
      <c r="DIN1" s="55"/>
      <c r="DIO1" s="55"/>
      <c r="DIP1" s="55"/>
      <c r="DIQ1" s="55"/>
      <c r="DIR1" s="55"/>
      <c r="DIS1" s="55"/>
      <c r="DIT1" s="55"/>
      <c r="DIU1" s="55"/>
      <c r="DIV1" s="55"/>
      <c r="DIW1" s="55"/>
      <c r="DIX1" s="55"/>
      <c r="DIY1" s="55"/>
      <c r="DIZ1" s="55"/>
      <c r="DJA1" s="55"/>
      <c r="DJB1" s="55"/>
      <c r="DJC1" s="55"/>
      <c r="DJD1" s="55"/>
      <c r="DJE1" s="55"/>
      <c r="DJF1" s="55"/>
      <c r="DJG1" s="55"/>
      <c r="DJH1" s="55"/>
      <c r="DJI1" s="55"/>
      <c r="DJJ1" s="55"/>
      <c r="DJK1" s="55"/>
      <c r="DJL1" s="55"/>
      <c r="DJM1" s="55"/>
      <c r="DJN1" s="55"/>
      <c r="DJO1" s="55"/>
      <c r="DJP1" s="55"/>
      <c r="DJQ1" s="55"/>
      <c r="DJR1" s="55"/>
      <c r="DJS1" s="55"/>
      <c r="DJT1" s="55"/>
      <c r="DJU1" s="55"/>
      <c r="DJV1" s="55"/>
      <c r="DJW1" s="55"/>
      <c r="DJX1" s="55"/>
      <c r="DJY1" s="55"/>
      <c r="DJZ1" s="55"/>
      <c r="DKA1" s="55"/>
      <c r="DKB1" s="55"/>
      <c r="DKC1" s="55"/>
      <c r="DKD1" s="55"/>
      <c r="DKE1" s="55"/>
      <c r="DKF1" s="55"/>
      <c r="DKG1" s="55"/>
      <c r="DKH1" s="55"/>
      <c r="DKI1" s="55"/>
      <c r="DKJ1" s="55"/>
      <c r="DKK1" s="55"/>
      <c r="DKL1" s="55"/>
      <c r="DKM1" s="55"/>
      <c r="DKN1" s="55"/>
      <c r="DKO1" s="55"/>
      <c r="DKP1" s="55"/>
      <c r="DKQ1" s="55"/>
      <c r="DKR1" s="55"/>
      <c r="DKS1" s="55"/>
      <c r="DKT1" s="55"/>
      <c r="DKU1" s="55"/>
      <c r="DKV1" s="55"/>
      <c r="DKW1" s="55"/>
      <c r="DKX1" s="55"/>
      <c r="DKY1" s="55"/>
      <c r="DKZ1" s="55"/>
      <c r="DLA1" s="55"/>
      <c r="DLB1" s="55"/>
      <c r="DLC1" s="55"/>
      <c r="DLD1" s="55"/>
      <c r="DLE1" s="55"/>
      <c r="DLF1" s="55"/>
      <c r="DLG1" s="55"/>
      <c r="DLH1" s="55"/>
      <c r="DLI1" s="55"/>
      <c r="DLJ1" s="55"/>
      <c r="DLK1" s="55"/>
      <c r="DLL1" s="55"/>
      <c r="DLM1" s="55"/>
      <c r="DLN1" s="55"/>
      <c r="DLO1" s="55"/>
      <c r="DLP1" s="55"/>
      <c r="DLQ1" s="55"/>
      <c r="DLR1" s="55"/>
      <c r="DLS1" s="55"/>
      <c r="DLT1" s="55"/>
      <c r="DLU1" s="55"/>
      <c r="DLV1" s="55"/>
      <c r="DLW1" s="55"/>
      <c r="DLX1" s="55"/>
      <c r="DLY1" s="55"/>
      <c r="DLZ1" s="55"/>
      <c r="DMA1" s="55"/>
      <c r="DMB1" s="55"/>
      <c r="DMC1" s="55"/>
      <c r="DMD1" s="55"/>
      <c r="DME1" s="55"/>
      <c r="DMF1" s="55"/>
      <c r="DMG1" s="55"/>
      <c r="DMH1" s="55"/>
      <c r="DMI1" s="55"/>
      <c r="DMJ1" s="55"/>
      <c r="DMK1" s="55"/>
      <c r="DML1" s="55"/>
      <c r="DMM1" s="55"/>
      <c r="DMN1" s="55"/>
      <c r="DMO1" s="55"/>
      <c r="DMP1" s="55"/>
      <c r="DMQ1" s="55"/>
      <c r="DMR1" s="55"/>
      <c r="DMS1" s="55"/>
      <c r="DMT1" s="55"/>
      <c r="DMU1" s="55"/>
      <c r="DMV1" s="55"/>
      <c r="DMW1" s="55"/>
      <c r="DMX1" s="55"/>
      <c r="DMY1" s="55"/>
      <c r="DMZ1" s="55"/>
      <c r="DNA1" s="55"/>
      <c r="DNB1" s="55"/>
      <c r="DNC1" s="55"/>
      <c r="DND1" s="55"/>
      <c r="DNE1" s="55"/>
      <c r="DNF1" s="55"/>
      <c r="DNG1" s="55"/>
      <c r="DNH1" s="55"/>
      <c r="DNI1" s="55"/>
      <c r="DNJ1" s="55"/>
      <c r="DNK1" s="55"/>
      <c r="DNL1" s="55"/>
      <c r="DNM1" s="55"/>
      <c r="DNN1" s="55"/>
      <c r="DNO1" s="55"/>
      <c r="DNP1" s="55"/>
      <c r="DNQ1" s="55"/>
      <c r="DNR1" s="55"/>
      <c r="DNS1" s="55"/>
      <c r="DNT1" s="55"/>
      <c r="DNU1" s="55"/>
      <c r="DNV1" s="55"/>
      <c r="DNW1" s="55"/>
      <c r="DNX1" s="55"/>
      <c r="DNY1" s="55"/>
      <c r="DNZ1" s="55"/>
      <c r="DOA1" s="55"/>
      <c r="DOB1" s="55"/>
      <c r="DOC1" s="55"/>
      <c r="DOD1" s="55"/>
      <c r="DOE1" s="55"/>
      <c r="DOF1" s="55"/>
      <c r="DOG1" s="55"/>
      <c r="DOH1" s="55"/>
      <c r="DOI1" s="55"/>
      <c r="DOJ1" s="55"/>
      <c r="DOK1" s="55"/>
      <c r="DOL1" s="55"/>
      <c r="DOM1" s="55"/>
      <c r="DON1" s="55"/>
      <c r="DOO1" s="55"/>
      <c r="DOP1" s="55"/>
      <c r="DOQ1" s="55"/>
      <c r="DOR1" s="55"/>
      <c r="DOS1" s="55"/>
      <c r="DOT1" s="55"/>
      <c r="DOU1" s="55"/>
      <c r="DOV1" s="55"/>
      <c r="DOW1" s="55"/>
      <c r="DOX1" s="55"/>
      <c r="DOY1" s="55"/>
      <c r="DOZ1" s="55"/>
      <c r="DPA1" s="55"/>
      <c r="DPB1" s="55"/>
      <c r="DPC1" s="55"/>
      <c r="DPD1" s="55"/>
      <c r="DPE1" s="55"/>
      <c r="DPF1" s="55"/>
      <c r="DPG1" s="55"/>
      <c r="DPH1" s="55"/>
      <c r="DPI1" s="55"/>
      <c r="DPJ1" s="55"/>
      <c r="DPK1" s="55"/>
      <c r="DPL1" s="55"/>
      <c r="DPM1" s="55"/>
      <c r="DPN1" s="55"/>
      <c r="DPO1" s="55"/>
      <c r="DPP1" s="55"/>
      <c r="DPQ1" s="55"/>
      <c r="DPR1" s="55"/>
      <c r="DPS1" s="55"/>
      <c r="DPT1" s="55"/>
      <c r="DPU1" s="55"/>
      <c r="DPV1" s="55"/>
      <c r="DPW1" s="55"/>
      <c r="DPX1" s="55"/>
      <c r="DPY1" s="55"/>
      <c r="DPZ1" s="55"/>
      <c r="DQA1" s="55"/>
      <c r="DQB1" s="55"/>
      <c r="DQC1" s="55"/>
      <c r="DQD1" s="55"/>
      <c r="DQE1" s="55"/>
      <c r="DQF1" s="55"/>
      <c r="DQG1" s="55"/>
      <c r="DQH1" s="55"/>
      <c r="DQI1" s="55"/>
      <c r="DQJ1" s="55"/>
      <c r="DQK1" s="55"/>
      <c r="DQL1" s="55"/>
      <c r="DQM1" s="55"/>
      <c r="DQN1" s="55"/>
      <c r="DQO1" s="55"/>
      <c r="DQP1" s="55"/>
      <c r="DQQ1" s="55"/>
      <c r="DQR1" s="55"/>
      <c r="DQS1" s="55"/>
      <c r="DQT1" s="55"/>
      <c r="DQU1" s="55"/>
      <c r="DQV1" s="55"/>
      <c r="DQW1" s="55"/>
      <c r="DQX1" s="55"/>
      <c r="DQY1" s="55"/>
      <c r="DQZ1" s="55"/>
      <c r="DRA1" s="55"/>
      <c r="DRB1" s="55"/>
      <c r="DRC1" s="55"/>
      <c r="DRD1" s="55"/>
      <c r="DRE1" s="55"/>
      <c r="DRF1" s="55"/>
      <c r="DRG1" s="55"/>
      <c r="DRH1" s="55"/>
      <c r="DRI1" s="55"/>
      <c r="DRJ1" s="55"/>
      <c r="DRK1" s="55"/>
      <c r="DRL1" s="55"/>
      <c r="DRM1" s="55"/>
      <c r="DRN1" s="55"/>
      <c r="DRO1" s="55"/>
      <c r="DRP1" s="55"/>
      <c r="DRQ1" s="55"/>
      <c r="DRR1" s="55"/>
      <c r="DRS1" s="55"/>
      <c r="DRT1" s="55"/>
      <c r="DRU1" s="55"/>
      <c r="DRV1" s="55"/>
      <c r="DRW1" s="55"/>
      <c r="DRX1" s="55"/>
      <c r="DRY1" s="55"/>
      <c r="DRZ1" s="55"/>
      <c r="DSA1" s="55"/>
      <c r="DSB1" s="55"/>
      <c r="DSC1" s="55"/>
      <c r="DSD1" s="55"/>
      <c r="DSE1" s="55"/>
      <c r="DSF1" s="55"/>
      <c r="DSG1" s="55"/>
      <c r="DSH1" s="55"/>
      <c r="DSI1" s="55"/>
      <c r="DSJ1" s="55"/>
      <c r="DSK1" s="55"/>
      <c r="DSL1" s="55"/>
      <c r="DSM1" s="55"/>
      <c r="DSN1" s="55"/>
      <c r="DSO1" s="55"/>
      <c r="DSP1" s="55"/>
      <c r="DSQ1" s="55"/>
      <c r="DSR1" s="55"/>
      <c r="DSS1" s="55"/>
      <c r="DST1" s="55"/>
      <c r="DSU1" s="55"/>
      <c r="DSV1" s="55"/>
      <c r="DSW1" s="55"/>
      <c r="DSX1" s="55"/>
      <c r="DSY1" s="55"/>
      <c r="DSZ1" s="55"/>
      <c r="DTA1" s="55"/>
      <c r="DTB1" s="55"/>
      <c r="DTC1" s="55"/>
      <c r="DTD1" s="55"/>
      <c r="DTE1" s="55"/>
      <c r="DTF1" s="55"/>
      <c r="DTG1" s="55"/>
      <c r="DTH1" s="55"/>
      <c r="DTI1" s="55"/>
      <c r="DTJ1" s="55"/>
      <c r="DTK1" s="55"/>
      <c r="DTL1" s="55"/>
      <c r="DTM1" s="55"/>
      <c r="DTN1" s="55"/>
      <c r="DTO1" s="55"/>
      <c r="DTP1" s="55"/>
      <c r="DTQ1" s="55"/>
      <c r="DTR1" s="55"/>
      <c r="DTS1" s="55"/>
      <c r="DTT1" s="55"/>
      <c r="DTU1" s="55"/>
      <c r="DTV1" s="55"/>
      <c r="DTW1" s="55"/>
      <c r="DTX1" s="55"/>
      <c r="DTY1" s="55"/>
      <c r="DTZ1" s="55"/>
      <c r="DUA1" s="55"/>
      <c r="DUB1" s="55"/>
      <c r="DUC1" s="55"/>
      <c r="DUD1" s="55"/>
      <c r="DUE1" s="55"/>
      <c r="DUF1" s="55"/>
      <c r="DUG1" s="55"/>
      <c r="DUH1" s="55"/>
      <c r="DUI1" s="55"/>
      <c r="DUJ1" s="55"/>
      <c r="DUK1" s="55"/>
      <c r="DUL1" s="55"/>
      <c r="DUM1" s="55"/>
      <c r="DUN1" s="55"/>
      <c r="DUO1" s="55"/>
      <c r="DUP1" s="55"/>
      <c r="DUQ1" s="55"/>
      <c r="DUR1" s="55"/>
      <c r="DUS1" s="55"/>
      <c r="DUT1" s="55"/>
      <c r="DUU1" s="55"/>
      <c r="DUV1" s="55"/>
      <c r="DUW1" s="55"/>
      <c r="DUX1" s="55"/>
      <c r="DUY1" s="55"/>
      <c r="DUZ1" s="55"/>
      <c r="DVA1" s="55"/>
      <c r="DVB1" s="55"/>
      <c r="DVC1" s="55"/>
      <c r="DVD1" s="55"/>
      <c r="DVE1" s="55"/>
      <c r="DVF1" s="55"/>
      <c r="DVG1" s="55"/>
      <c r="DVH1" s="55"/>
      <c r="DVI1" s="55"/>
      <c r="DVJ1" s="55"/>
      <c r="DVK1" s="55"/>
      <c r="DVL1" s="55"/>
      <c r="DVM1" s="55"/>
      <c r="DVN1" s="55"/>
      <c r="DVO1" s="55"/>
      <c r="DVP1" s="55"/>
      <c r="DVQ1" s="55"/>
      <c r="DVR1" s="55"/>
      <c r="DVS1" s="55"/>
      <c r="DVT1" s="55"/>
      <c r="DVU1" s="55"/>
      <c r="DVV1" s="55"/>
      <c r="DVW1" s="55"/>
      <c r="DVX1" s="55"/>
      <c r="DVY1" s="55"/>
      <c r="DVZ1" s="55"/>
      <c r="DWA1" s="55"/>
      <c r="DWB1" s="55"/>
      <c r="DWC1" s="55"/>
      <c r="DWD1" s="55"/>
      <c r="DWE1" s="55"/>
      <c r="DWF1" s="55"/>
      <c r="DWG1" s="55"/>
      <c r="DWH1" s="55"/>
      <c r="DWI1" s="55"/>
      <c r="DWJ1" s="55"/>
      <c r="DWK1" s="55"/>
      <c r="DWL1" s="55"/>
      <c r="DWM1" s="55"/>
      <c r="DWN1" s="55"/>
      <c r="DWO1" s="55"/>
      <c r="DWP1" s="55"/>
      <c r="DWQ1" s="55"/>
      <c r="DWR1" s="55"/>
      <c r="DWS1" s="55"/>
      <c r="DWT1" s="55"/>
      <c r="DWU1" s="55"/>
      <c r="DWV1" s="55"/>
      <c r="DWW1" s="55"/>
      <c r="DWX1" s="55"/>
      <c r="DWY1" s="55"/>
      <c r="DWZ1" s="55"/>
      <c r="DXA1" s="55"/>
      <c r="DXB1" s="55"/>
      <c r="DXC1" s="55"/>
      <c r="DXD1" s="55"/>
      <c r="DXE1" s="55"/>
      <c r="DXF1" s="55"/>
      <c r="DXG1" s="55"/>
      <c r="DXH1" s="55"/>
      <c r="DXI1" s="55"/>
      <c r="DXJ1" s="55"/>
      <c r="DXK1" s="55"/>
      <c r="DXL1" s="55"/>
      <c r="DXM1" s="55"/>
      <c r="DXN1" s="55"/>
      <c r="DXO1" s="55"/>
      <c r="DXP1" s="55"/>
      <c r="DXQ1" s="55"/>
      <c r="DXR1" s="55"/>
      <c r="DXS1" s="55"/>
      <c r="DXT1" s="55"/>
      <c r="DXU1" s="55"/>
      <c r="DXV1" s="55"/>
      <c r="DXW1" s="55"/>
      <c r="DXX1" s="55"/>
      <c r="DXY1" s="55"/>
      <c r="DXZ1" s="55"/>
      <c r="DYA1" s="55"/>
      <c r="DYB1" s="55"/>
      <c r="DYC1" s="55"/>
      <c r="DYD1" s="55"/>
      <c r="DYE1" s="55"/>
      <c r="DYF1" s="55"/>
      <c r="DYG1" s="55"/>
      <c r="DYH1" s="55"/>
      <c r="DYI1" s="55"/>
      <c r="DYJ1" s="55"/>
      <c r="DYK1" s="55"/>
      <c r="DYL1" s="55"/>
      <c r="DYM1" s="55"/>
      <c r="DYN1" s="55"/>
      <c r="DYO1" s="55"/>
      <c r="DYP1" s="55"/>
      <c r="DYQ1" s="55"/>
      <c r="DYR1" s="55"/>
      <c r="DYS1" s="55"/>
      <c r="DYT1" s="55"/>
      <c r="DYU1" s="55"/>
      <c r="DYV1" s="55"/>
      <c r="DYW1" s="55"/>
      <c r="DYX1" s="55"/>
      <c r="DYY1" s="55"/>
      <c r="DYZ1" s="55"/>
      <c r="DZA1" s="55"/>
      <c r="DZB1" s="55"/>
      <c r="DZC1" s="55"/>
      <c r="DZD1" s="55"/>
      <c r="DZE1" s="55"/>
      <c r="DZF1" s="55"/>
      <c r="DZG1" s="55"/>
      <c r="DZH1" s="55"/>
      <c r="DZI1" s="55"/>
      <c r="DZJ1" s="55"/>
      <c r="DZK1" s="55"/>
      <c r="DZL1" s="55"/>
      <c r="DZM1" s="55"/>
      <c r="DZN1" s="55"/>
      <c r="DZO1" s="55"/>
      <c r="DZP1" s="55"/>
      <c r="DZQ1" s="55"/>
      <c r="DZR1" s="55"/>
      <c r="DZS1" s="55"/>
      <c r="DZT1" s="55"/>
      <c r="DZU1" s="55"/>
      <c r="DZV1" s="55"/>
      <c r="DZW1" s="55"/>
      <c r="DZX1" s="55"/>
      <c r="DZY1" s="55"/>
      <c r="DZZ1" s="55"/>
      <c r="EAA1" s="55"/>
      <c r="EAB1" s="55"/>
      <c r="EAC1" s="55"/>
      <c r="EAD1" s="55"/>
      <c r="EAE1" s="55"/>
      <c r="EAF1" s="55"/>
      <c r="EAG1" s="55"/>
      <c r="EAH1" s="55"/>
      <c r="EAI1" s="55"/>
      <c r="EAJ1" s="55"/>
      <c r="EAK1" s="55"/>
      <c r="EAL1" s="55"/>
      <c r="EAM1" s="55"/>
      <c r="EAN1" s="55"/>
      <c r="EAO1" s="55"/>
      <c r="EAP1" s="55"/>
      <c r="EAQ1" s="55"/>
      <c r="EAR1" s="55"/>
      <c r="EAS1" s="55"/>
      <c r="EAT1" s="55"/>
      <c r="EAU1" s="55"/>
      <c r="EAV1" s="55"/>
      <c r="EAW1" s="55"/>
      <c r="EAX1" s="55"/>
      <c r="EAY1" s="55"/>
      <c r="EAZ1" s="55"/>
      <c r="EBA1" s="55"/>
      <c r="EBB1" s="55"/>
      <c r="EBC1" s="55"/>
      <c r="EBD1" s="55"/>
      <c r="EBE1" s="55"/>
      <c r="EBF1" s="55"/>
      <c r="EBG1" s="55"/>
      <c r="EBH1" s="55"/>
      <c r="EBI1" s="55"/>
      <c r="EBJ1" s="55"/>
      <c r="EBK1" s="55"/>
      <c r="EBL1" s="55"/>
      <c r="EBM1" s="55"/>
      <c r="EBN1" s="55"/>
      <c r="EBO1" s="55"/>
      <c r="EBP1" s="55"/>
      <c r="EBQ1" s="55"/>
      <c r="EBR1" s="55"/>
      <c r="EBS1" s="55"/>
      <c r="EBT1" s="55"/>
      <c r="EBU1" s="55"/>
      <c r="EBV1" s="55"/>
      <c r="EBW1" s="55"/>
      <c r="EBX1" s="55"/>
      <c r="EBY1" s="55"/>
      <c r="EBZ1" s="55"/>
      <c r="ECA1" s="55"/>
      <c r="ECB1" s="55"/>
      <c r="ECC1" s="55"/>
      <c r="ECD1" s="55"/>
      <c r="ECE1" s="55"/>
      <c r="ECF1" s="55"/>
      <c r="ECG1" s="55"/>
      <c r="ECH1" s="55"/>
      <c r="ECI1" s="55"/>
      <c r="ECJ1" s="55"/>
      <c r="ECK1" s="55"/>
      <c r="ECL1" s="55"/>
      <c r="ECM1" s="55"/>
      <c r="ECN1" s="55"/>
      <c r="ECO1" s="55"/>
      <c r="ECP1" s="55"/>
      <c r="ECQ1" s="55"/>
      <c r="ECR1" s="55"/>
      <c r="ECS1" s="55"/>
      <c r="ECT1" s="55"/>
      <c r="ECU1" s="55"/>
      <c r="ECV1" s="55"/>
      <c r="ECW1" s="55"/>
      <c r="ECX1" s="55"/>
      <c r="ECY1" s="55"/>
      <c r="ECZ1" s="55"/>
      <c r="EDA1" s="55"/>
      <c r="EDB1" s="55"/>
      <c r="EDC1" s="55"/>
      <c r="EDD1" s="55"/>
      <c r="EDE1" s="55"/>
      <c r="EDF1" s="55"/>
      <c r="EDG1" s="55"/>
      <c r="EDH1" s="55"/>
      <c r="EDI1" s="55"/>
      <c r="EDJ1" s="55"/>
      <c r="EDK1" s="55"/>
      <c r="EDL1" s="55"/>
      <c r="EDM1" s="55"/>
      <c r="EDN1" s="55"/>
      <c r="EDO1" s="55"/>
      <c r="EDP1" s="55"/>
      <c r="EDQ1" s="55"/>
      <c r="EDR1" s="55"/>
      <c r="EDS1" s="55"/>
      <c r="EDT1" s="55"/>
      <c r="EDU1" s="55"/>
      <c r="EDV1" s="55"/>
      <c r="EDW1" s="55"/>
      <c r="EDX1" s="55"/>
      <c r="EDY1" s="55"/>
      <c r="EDZ1" s="55"/>
      <c r="EEA1" s="55"/>
      <c r="EEB1" s="55"/>
      <c r="EEC1" s="55"/>
      <c r="EED1" s="55"/>
      <c r="EEE1" s="55"/>
      <c r="EEF1" s="55"/>
      <c r="EEG1" s="55"/>
      <c r="EEH1" s="55"/>
      <c r="EEI1" s="55"/>
      <c r="EEJ1" s="55"/>
      <c r="EEK1" s="55"/>
      <c r="EEL1" s="55"/>
      <c r="EEM1" s="55"/>
      <c r="EEN1" s="55"/>
      <c r="EEO1" s="55"/>
      <c r="EEP1" s="55"/>
      <c r="EEQ1" s="55"/>
      <c r="EER1" s="55"/>
      <c r="EES1" s="55"/>
      <c r="EET1" s="55"/>
      <c r="EEU1" s="55"/>
      <c r="EEV1" s="55"/>
      <c r="EEW1" s="55"/>
      <c r="EEX1" s="55"/>
      <c r="EEY1" s="55"/>
      <c r="EEZ1" s="55"/>
      <c r="EFA1" s="55"/>
      <c r="EFB1" s="55"/>
      <c r="EFC1" s="55"/>
      <c r="EFD1" s="55"/>
      <c r="EFE1" s="55"/>
      <c r="EFF1" s="55"/>
      <c r="EFG1" s="55"/>
      <c r="EFH1" s="55"/>
      <c r="EFI1" s="55"/>
      <c r="EFJ1" s="55"/>
      <c r="EFK1" s="55"/>
      <c r="EFL1" s="55"/>
      <c r="EFM1" s="55"/>
      <c r="EFN1" s="55"/>
      <c r="EFO1" s="55"/>
      <c r="EFP1" s="55"/>
      <c r="EFQ1" s="55"/>
      <c r="EFR1" s="55"/>
      <c r="EFS1" s="55"/>
      <c r="EFT1" s="55"/>
      <c r="EFU1" s="55"/>
      <c r="EFV1" s="55"/>
      <c r="EFW1" s="55"/>
      <c r="EFX1" s="55"/>
      <c r="EFY1" s="55"/>
      <c r="EFZ1" s="55"/>
      <c r="EGA1" s="55"/>
      <c r="EGB1" s="55"/>
      <c r="EGC1" s="55"/>
      <c r="EGD1" s="55"/>
      <c r="EGE1" s="55"/>
      <c r="EGF1" s="55"/>
      <c r="EGG1" s="55"/>
      <c r="EGH1" s="55"/>
      <c r="EGI1" s="55"/>
      <c r="EGJ1" s="55"/>
      <c r="EGK1" s="55"/>
      <c r="EGL1" s="55"/>
      <c r="EGM1" s="55"/>
      <c r="EGN1" s="55"/>
      <c r="EGO1" s="55"/>
      <c r="EGP1" s="55"/>
      <c r="EGQ1" s="55"/>
      <c r="EGR1" s="55"/>
      <c r="EGS1" s="55"/>
      <c r="EGT1" s="55"/>
      <c r="EGU1" s="55"/>
      <c r="EGV1" s="55"/>
      <c r="EGW1" s="55"/>
      <c r="EGX1" s="55"/>
      <c r="EGY1" s="55"/>
      <c r="EGZ1" s="55"/>
      <c r="EHA1" s="55"/>
      <c r="EHB1" s="55"/>
      <c r="EHC1" s="55"/>
      <c r="EHD1" s="55"/>
      <c r="EHE1" s="55"/>
      <c r="EHF1" s="55"/>
      <c r="EHG1" s="55"/>
      <c r="EHH1" s="55"/>
      <c r="EHI1" s="55"/>
      <c r="EHJ1" s="55"/>
      <c r="EHK1" s="55"/>
      <c r="EHL1" s="55"/>
      <c r="EHM1" s="55"/>
      <c r="EHN1" s="55"/>
      <c r="EHO1" s="55"/>
      <c r="EHP1" s="55"/>
      <c r="EHQ1" s="55"/>
      <c r="EHR1" s="55"/>
      <c r="EHS1" s="55"/>
      <c r="EHT1" s="55"/>
      <c r="EHU1" s="55"/>
      <c r="EHV1" s="55"/>
      <c r="EHW1" s="55"/>
      <c r="EHX1" s="55"/>
      <c r="EHY1" s="55"/>
      <c r="EHZ1" s="55"/>
      <c r="EIA1" s="55"/>
      <c r="EIB1" s="55"/>
      <c r="EIC1" s="55"/>
      <c r="EID1" s="55"/>
      <c r="EIE1" s="55"/>
      <c r="EIF1" s="55"/>
      <c r="EIG1" s="55"/>
      <c r="EIH1" s="55"/>
      <c r="EII1" s="55"/>
      <c r="EIJ1" s="55"/>
      <c r="EIK1" s="55"/>
      <c r="EIL1" s="55"/>
      <c r="EIM1" s="55"/>
      <c r="EIN1" s="55"/>
      <c r="EIO1" s="55"/>
      <c r="EIP1" s="55"/>
      <c r="EIQ1" s="55"/>
      <c r="EIR1" s="55"/>
      <c r="EIS1" s="55"/>
      <c r="EIT1" s="55"/>
      <c r="EIU1" s="55"/>
      <c r="EIV1" s="55"/>
      <c r="EIW1" s="55"/>
      <c r="EIX1" s="55"/>
      <c r="EIY1" s="55"/>
      <c r="EIZ1" s="55"/>
      <c r="EJA1" s="55"/>
      <c r="EJB1" s="55"/>
      <c r="EJC1" s="55"/>
      <c r="EJD1" s="55"/>
      <c r="EJE1" s="55"/>
      <c r="EJF1" s="55"/>
      <c r="EJG1" s="55"/>
      <c r="EJH1" s="55"/>
      <c r="EJI1" s="55"/>
      <c r="EJJ1" s="55"/>
      <c r="EJK1" s="55"/>
      <c r="EJL1" s="55"/>
      <c r="EJM1" s="55"/>
      <c r="EJN1" s="55"/>
      <c r="EJO1" s="55"/>
      <c r="EJP1" s="55"/>
      <c r="EJQ1" s="55"/>
      <c r="EJR1" s="55"/>
      <c r="EJS1" s="55"/>
      <c r="EJT1" s="55"/>
      <c r="EJU1" s="55"/>
      <c r="EJV1" s="55"/>
      <c r="EJW1" s="55"/>
      <c r="EJX1" s="55"/>
      <c r="EJY1" s="55"/>
      <c r="EJZ1" s="55"/>
      <c r="EKA1" s="55"/>
      <c r="EKB1" s="55"/>
      <c r="EKC1" s="55"/>
      <c r="EKD1" s="55"/>
      <c r="EKE1" s="55"/>
      <c r="EKF1" s="55"/>
      <c r="EKG1" s="55"/>
      <c r="EKH1" s="55"/>
      <c r="EKI1" s="55"/>
      <c r="EKJ1" s="55"/>
      <c r="EKK1" s="55"/>
      <c r="EKL1" s="55"/>
      <c r="EKM1" s="55"/>
      <c r="EKN1" s="55"/>
      <c r="EKO1" s="55"/>
      <c r="EKP1" s="55"/>
      <c r="EKQ1" s="55"/>
      <c r="EKR1" s="55"/>
      <c r="EKS1" s="55"/>
      <c r="EKT1" s="55"/>
      <c r="EKU1" s="55"/>
      <c r="EKV1" s="55"/>
      <c r="EKW1" s="55"/>
      <c r="EKX1" s="55"/>
      <c r="EKY1" s="55"/>
      <c r="EKZ1" s="55"/>
      <c r="ELA1" s="55"/>
      <c r="ELB1" s="55"/>
      <c r="ELC1" s="55"/>
      <c r="ELD1" s="55"/>
      <c r="ELE1" s="55"/>
      <c r="ELF1" s="55"/>
      <c r="ELG1" s="55"/>
      <c r="ELH1" s="55"/>
      <c r="ELI1" s="55"/>
      <c r="ELJ1" s="55"/>
      <c r="ELK1" s="55"/>
      <c r="ELL1" s="55"/>
      <c r="ELM1" s="55"/>
      <c r="ELN1" s="55"/>
      <c r="ELO1" s="55"/>
      <c r="ELP1" s="55"/>
      <c r="ELQ1" s="55"/>
      <c r="ELR1" s="55"/>
      <c r="ELS1" s="55"/>
      <c r="ELT1" s="55"/>
      <c r="ELU1" s="55"/>
      <c r="ELV1" s="55"/>
      <c r="ELW1" s="55"/>
      <c r="ELX1" s="55"/>
      <c r="ELY1" s="55"/>
      <c r="ELZ1" s="55"/>
      <c r="EMA1" s="55"/>
      <c r="EMB1" s="55"/>
      <c r="EMC1" s="55"/>
      <c r="EMD1" s="55"/>
      <c r="EME1" s="55"/>
      <c r="EMF1" s="55"/>
      <c r="EMG1" s="55"/>
      <c r="EMH1" s="55"/>
      <c r="EMI1" s="55"/>
      <c r="EMJ1" s="55"/>
      <c r="EMK1" s="55"/>
      <c r="EML1" s="55"/>
      <c r="EMM1" s="55"/>
      <c r="EMN1" s="55"/>
      <c r="EMO1" s="55"/>
      <c r="EMP1" s="55"/>
      <c r="EMQ1" s="55"/>
      <c r="EMR1" s="55"/>
      <c r="EMS1" s="55"/>
      <c r="EMT1" s="55"/>
      <c r="EMU1" s="55"/>
      <c r="EMV1" s="55"/>
      <c r="EMW1" s="55"/>
      <c r="EMX1" s="55"/>
      <c r="EMY1" s="55"/>
      <c r="EMZ1" s="55"/>
      <c r="ENA1" s="55"/>
      <c r="ENB1" s="55"/>
      <c r="ENC1" s="55"/>
      <c r="END1" s="55"/>
      <c r="ENE1" s="55"/>
      <c r="ENF1" s="55"/>
      <c r="ENG1" s="55"/>
      <c r="ENH1" s="55"/>
      <c r="ENI1" s="55"/>
      <c r="ENJ1" s="55"/>
      <c r="ENK1" s="55"/>
      <c r="ENL1" s="55"/>
      <c r="ENM1" s="55"/>
      <c r="ENN1" s="55"/>
      <c r="ENO1" s="55"/>
      <c r="ENP1" s="55"/>
      <c r="ENQ1" s="55"/>
      <c r="ENR1" s="55"/>
      <c r="ENS1" s="55"/>
      <c r="ENT1" s="55"/>
      <c r="ENU1" s="55"/>
      <c r="ENV1" s="55"/>
      <c r="ENW1" s="55"/>
      <c r="ENX1" s="55"/>
      <c r="ENY1" s="55"/>
      <c r="ENZ1" s="55"/>
      <c r="EOA1" s="55"/>
      <c r="EOB1" s="55"/>
      <c r="EOC1" s="55"/>
      <c r="EOD1" s="55"/>
      <c r="EOE1" s="55"/>
      <c r="EOF1" s="55"/>
      <c r="EOG1" s="55"/>
      <c r="EOH1" s="55"/>
      <c r="EOI1" s="55"/>
      <c r="EOJ1" s="55"/>
      <c r="EOK1" s="55"/>
      <c r="EOL1" s="55"/>
      <c r="EOM1" s="55"/>
      <c r="EON1" s="55"/>
      <c r="EOO1" s="55"/>
      <c r="EOP1" s="55"/>
      <c r="EOQ1" s="55"/>
      <c r="EOR1" s="55"/>
      <c r="EOS1" s="55"/>
      <c r="EOT1" s="55"/>
      <c r="EOU1" s="55"/>
      <c r="EOV1" s="55"/>
      <c r="EOW1" s="55"/>
      <c r="EOX1" s="55"/>
      <c r="EOY1" s="55"/>
      <c r="EOZ1" s="55"/>
      <c r="EPA1" s="55"/>
      <c r="EPB1" s="55"/>
      <c r="EPC1" s="55"/>
      <c r="EPD1" s="55"/>
      <c r="EPE1" s="55"/>
      <c r="EPF1" s="55"/>
      <c r="EPG1" s="55"/>
      <c r="EPH1" s="55"/>
      <c r="EPI1" s="55"/>
      <c r="EPJ1" s="55"/>
      <c r="EPK1" s="55"/>
      <c r="EPL1" s="55"/>
      <c r="EPM1" s="55"/>
      <c r="EPN1" s="55"/>
      <c r="EPO1" s="55"/>
      <c r="EPP1" s="55"/>
      <c r="EPQ1" s="55"/>
      <c r="EPR1" s="55"/>
      <c r="EPS1" s="55"/>
      <c r="EPT1" s="55"/>
      <c r="EPU1" s="55"/>
      <c r="EPV1" s="55"/>
      <c r="EPW1" s="55"/>
      <c r="EPX1" s="55"/>
      <c r="EPY1" s="55"/>
      <c r="EPZ1" s="55"/>
      <c r="EQA1" s="55"/>
      <c r="EQB1" s="55"/>
      <c r="EQC1" s="55"/>
      <c r="EQD1" s="55"/>
      <c r="EQE1" s="55"/>
      <c r="EQF1" s="55"/>
      <c r="EQG1" s="55"/>
      <c r="EQH1" s="55"/>
      <c r="EQI1" s="55"/>
      <c r="EQJ1" s="55"/>
      <c r="EQK1" s="55"/>
      <c r="EQL1" s="55"/>
      <c r="EQM1" s="55"/>
      <c r="EQN1" s="55"/>
      <c r="EQO1" s="55"/>
      <c r="EQP1" s="55"/>
      <c r="EQQ1" s="55"/>
      <c r="EQR1" s="55"/>
      <c r="EQS1" s="55"/>
      <c r="EQT1" s="55"/>
      <c r="EQU1" s="55"/>
      <c r="EQV1" s="55"/>
      <c r="EQW1" s="55"/>
      <c r="EQX1" s="55"/>
      <c r="EQY1" s="55"/>
      <c r="EQZ1" s="55"/>
      <c r="ERA1" s="55"/>
      <c r="ERB1" s="55"/>
      <c r="ERC1" s="55"/>
      <c r="ERD1" s="55"/>
      <c r="ERE1" s="55"/>
      <c r="ERF1" s="55"/>
      <c r="ERG1" s="55"/>
      <c r="ERH1" s="55"/>
      <c r="ERI1" s="55"/>
      <c r="ERJ1" s="55"/>
      <c r="ERK1" s="55"/>
      <c r="ERL1" s="55"/>
      <c r="ERM1" s="55"/>
      <c r="ERN1" s="55"/>
      <c r="ERO1" s="55"/>
      <c r="ERP1" s="55"/>
      <c r="ERQ1" s="55"/>
      <c r="ERR1" s="55"/>
      <c r="ERS1" s="55"/>
      <c r="ERT1" s="55"/>
      <c r="ERU1" s="55"/>
      <c r="ERV1" s="55"/>
      <c r="ERW1" s="55"/>
      <c r="ERX1" s="55"/>
      <c r="ERY1" s="55"/>
      <c r="ERZ1" s="55"/>
      <c r="ESA1" s="55"/>
      <c r="ESB1" s="55"/>
      <c r="ESC1" s="55"/>
      <c r="ESD1" s="55"/>
      <c r="ESE1" s="55"/>
      <c r="ESF1" s="55"/>
      <c r="ESG1" s="55"/>
      <c r="ESH1" s="55"/>
      <c r="ESI1" s="55"/>
      <c r="ESJ1" s="55"/>
      <c r="ESK1" s="55"/>
      <c r="ESL1" s="55"/>
      <c r="ESM1" s="55"/>
      <c r="ESN1" s="55"/>
      <c r="ESO1" s="55"/>
      <c r="ESP1" s="55"/>
      <c r="ESQ1" s="55"/>
      <c r="ESR1" s="55"/>
      <c r="ESS1" s="55"/>
      <c r="EST1" s="55"/>
      <c r="ESU1" s="55"/>
      <c r="ESV1" s="55"/>
      <c r="ESW1" s="55"/>
      <c r="ESX1" s="55"/>
      <c r="ESY1" s="55"/>
      <c r="ESZ1" s="55"/>
      <c r="ETA1" s="55"/>
      <c r="ETB1" s="55"/>
      <c r="ETC1" s="55"/>
      <c r="ETD1" s="55"/>
      <c r="ETE1" s="55"/>
      <c r="ETF1" s="55"/>
      <c r="ETG1" s="55"/>
      <c r="ETH1" s="55"/>
      <c r="ETI1" s="55"/>
      <c r="ETJ1" s="55"/>
      <c r="ETK1" s="55"/>
      <c r="ETL1" s="55"/>
      <c r="ETM1" s="55"/>
      <c r="ETN1" s="55"/>
      <c r="ETO1" s="55"/>
      <c r="ETP1" s="55"/>
      <c r="ETQ1" s="55"/>
      <c r="ETR1" s="55"/>
      <c r="ETS1" s="55"/>
      <c r="ETT1" s="55"/>
      <c r="ETU1" s="55"/>
      <c r="ETV1" s="55"/>
      <c r="ETW1" s="55"/>
      <c r="ETX1" s="55"/>
      <c r="ETY1" s="55"/>
      <c r="ETZ1" s="55"/>
      <c r="EUA1" s="55"/>
      <c r="EUB1" s="55"/>
      <c r="EUC1" s="55"/>
      <c r="EUD1" s="55"/>
      <c r="EUE1" s="55"/>
      <c r="EUF1" s="55"/>
      <c r="EUG1" s="55"/>
      <c r="EUH1" s="55"/>
      <c r="EUI1" s="55"/>
      <c r="EUJ1" s="55"/>
      <c r="EUK1" s="55"/>
      <c r="EUL1" s="55"/>
      <c r="EUM1" s="55"/>
      <c r="EUN1" s="55"/>
      <c r="EUO1" s="55"/>
      <c r="EUP1" s="55"/>
      <c r="EUQ1" s="55"/>
      <c r="EUR1" s="55"/>
      <c r="EUS1" s="55"/>
      <c r="EUT1" s="55"/>
      <c r="EUU1" s="55"/>
      <c r="EUV1" s="55"/>
      <c r="EUW1" s="55"/>
      <c r="EUX1" s="55"/>
      <c r="EUY1" s="55"/>
      <c r="EUZ1" s="55"/>
      <c r="EVA1" s="55"/>
      <c r="EVB1" s="55"/>
      <c r="EVC1" s="55"/>
      <c r="EVD1" s="55"/>
      <c r="EVE1" s="55"/>
      <c r="EVF1" s="55"/>
      <c r="EVG1" s="55"/>
      <c r="EVH1" s="55"/>
      <c r="EVI1" s="55"/>
      <c r="EVJ1" s="55"/>
      <c r="EVK1" s="55"/>
      <c r="EVL1" s="55"/>
      <c r="EVM1" s="55"/>
      <c r="EVN1" s="55"/>
      <c r="EVO1" s="55"/>
      <c r="EVP1" s="55"/>
      <c r="EVQ1" s="55"/>
      <c r="EVR1" s="55"/>
      <c r="EVS1" s="55"/>
      <c r="EVT1" s="55"/>
      <c r="EVU1" s="55"/>
      <c r="EVV1" s="55"/>
      <c r="EVW1" s="55"/>
      <c r="EVX1" s="55"/>
      <c r="EVY1" s="55"/>
      <c r="EVZ1" s="55"/>
      <c r="EWA1" s="55"/>
      <c r="EWB1" s="55"/>
      <c r="EWC1" s="55"/>
      <c r="EWD1" s="55"/>
      <c r="EWE1" s="55"/>
      <c r="EWF1" s="55"/>
      <c r="EWG1" s="55"/>
      <c r="EWH1" s="55"/>
      <c r="EWI1" s="55"/>
      <c r="EWJ1" s="55"/>
      <c r="EWK1" s="55"/>
      <c r="EWL1" s="55"/>
      <c r="EWM1" s="55"/>
      <c r="EWN1" s="55"/>
      <c r="EWO1" s="55"/>
      <c r="EWP1" s="55"/>
      <c r="EWQ1" s="55"/>
      <c r="EWR1" s="55"/>
      <c r="EWS1" s="55"/>
      <c r="EWT1" s="55"/>
      <c r="EWU1" s="55"/>
      <c r="EWV1" s="55"/>
      <c r="EWW1" s="55"/>
      <c r="EWX1" s="55"/>
      <c r="EWY1" s="55"/>
      <c r="EWZ1" s="55"/>
      <c r="EXA1" s="55"/>
      <c r="EXB1" s="55"/>
      <c r="EXC1" s="55"/>
      <c r="EXD1" s="55"/>
      <c r="EXE1" s="55"/>
      <c r="EXF1" s="55"/>
      <c r="EXG1" s="55"/>
      <c r="EXH1" s="55"/>
      <c r="EXI1" s="55"/>
      <c r="EXJ1" s="55"/>
      <c r="EXK1" s="55"/>
      <c r="EXL1" s="55"/>
      <c r="EXM1" s="55"/>
      <c r="EXN1" s="55"/>
      <c r="EXO1" s="55"/>
      <c r="EXP1" s="55"/>
      <c r="EXQ1" s="55"/>
      <c r="EXR1" s="55"/>
      <c r="EXS1" s="55"/>
      <c r="EXT1" s="55"/>
      <c r="EXU1" s="55"/>
      <c r="EXV1" s="55"/>
      <c r="EXW1" s="55"/>
      <c r="EXX1" s="55"/>
      <c r="EXY1" s="55"/>
      <c r="EXZ1" s="55"/>
      <c r="EYA1" s="55"/>
      <c r="EYB1" s="55"/>
      <c r="EYC1" s="55"/>
      <c r="EYD1" s="55"/>
      <c r="EYE1" s="55"/>
      <c r="EYF1" s="55"/>
      <c r="EYG1" s="55"/>
      <c r="EYH1" s="55"/>
      <c r="EYI1" s="55"/>
      <c r="EYJ1" s="55"/>
      <c r="EYK1" s="55"/>
      <c r="EYL1" s="55"/>
      <c r="EYM1" s="55"/>
      <c r="EYN1" s="55"/>
      <c r="EYO1" s="55"/>
      <c r="EYP1" s="55"/>
      <c r="EYQ1" s="55"/>
      <c r="EYR1" s="55"/>
      <c r="EYS1" s="55"/>
      <c r="EYT1" s="55"/>
      <c r="EYU1" s="55"/>
      <c r="EYV1" s="55"/>
      <c r="EYW1" s="55"/>
      <c r="EYX1" s="55"/>
      <c r="EYY1" s="55"/>
      <c r="EYZ1" s="55"/>
      <c r="EZA1" s="55"/>
      <c r="EZB1" s="55"/>
      <c r="EZC1" s="55"/>
      <c r="EZD1" s="55"/>
      <c r="EZE1" s="55"/>
      <c r="EZF1" s="55"/>
      <c r="EZG1" s="55"/>
      <c r="EZH1" s="55"/>
      <c r="EZI1" s="55"/>
      <c r="EZJ1" s="55"/>
      <c r="EZK1" s="55"/>
      <c r="EZL1" s="55"/>
      <c r="EZM1" s="55"/>
      <c r="EZN1" s="55"/>
      <c r="EZO1" s="55"/>
      <c r="EZP1" s="55"/>
      <c r="EZQ1" s="55"/>
      <c r="EZR1" s="55"/>
      <c r="EZS1" s="55"/>
      <c r="EZT1" s="55"/>
      <c r="EZU1" s="55"/>
      <c r="EZV1" s="55"/>
      <c r="EZW1" s="55"/>
      <c r="EZX1" s="55"/>
      <c r="EZY1" s="55"/>
      <c r="EZZ1" s="55"/>
      <c r="FAA1" s="55"/>
      <c r="FAB1" s="55"/>
      <c r="FAC1" s="55"/>
      <c r="FAD1" s="55"/>
      <c r="FAE1" s="55"/>
      <c r="FAF1" s="55"/>
      <c r="FAG1" s="55"/>
      <c r="FAH1" s="55"/>
      <c r="FAI1" s="55"/>
      <c r="FAJ1" s="55"/>
      <c r="FAK1" s="55"/>
      <c r="FAL1" s="55"/>
      <c r="FAM1" s="55"/>
      <c r="FAN1" s="55"/>
      <c r="FAO1" s="55"/>
      <c r="FAP1" s="55"/>
      <c r="FAQ1" s="55"/>
      <c r="FAR1" s="55"/>
      <c r="FAS1" s="55"/>
      <c r="FAT1" s="55"/>
      <c r="FAU1" s="55"/>
      <c r="FAV1" s="55"/>
      <c r="FAW1" s="55"/>
      <c r="FAX1" s="55"/>
      <c r="FAY1" s="55"/>
      <c r="FAZ1" s="55"/>
      <c r="FBA1" s="55"/>
      <c r="FBB1" s="55"/>
      <c r="FBC1" s="55"/>
      <c r="FBD1" s="55"/>
      <c r="FBE1" s="55"/>
      <c r="FBF1" s="55"/>
      <c r="FBG1" s="55"/>
      <c r="FBH1" s="55"/>
      <c r="FBI1" s="55"/>
      <c r="FBJ1" s="55"/>
      <c r="FBK1" s="55"/>
      <c r="FBL1" s="55"/>
      <c r="FBM1" s="55"/>
      <c r="FBN1" s="55"/>
      <c r="FBO1" s="55"/>
      <c r="FBP1" s="55"/>
      <c r="FBQ1" s="55"/>
      <c r="FBR1" s="55"/>
      <c r="FBS1" s="55"/>
      <c r="FBT1" s="55"/>
      <c r="FBU1" s="55"/>
      <c r="FBV1" s="55"/>
      <c r="FBW1" s="55"/>
      <c r="FBX1" s="55"/>
      <c r="FBY1" s="55"/>
      <c r="FBZ1" s="55"/>
      <c r="FCA1" s="55"/>
      <c r="FCB1" s="55"/>
      <c r="FCC1" s="55"/>
      <c r="FCD1" s="55"/>
      <c r="FCE1" s="55"/>
      <c r="FCF1" s="55"/>
      <c r="FCG1" s="55"/>
      <c r="FCH1" s="55"/>
      <c r="FCI1" s="55"/>
      <c r="FCJ1" s="55"/>
      <c r="FCK1" s="55"/>
      <c r="FCL1" s="55"/>
      <c r="FCM1" s="55"/>
      <c r="FCN1" s="55"/>
      <c r="FCO1" s="55"/>
      <c r="FCP1" s="55"/>
      <c r="FCQ1" s="55"/>
      <c r="FCR1" s="55"/>
      <c r="FCS1" s="55"/>
      <c r="FCT1" s="55"/>
      <c r="FCU1" s="55"/>
      <c r="FCV1" s="55"/>
      <c r="FCW1" s="55"/>
      <c r="FCX1" s="55"/>
      <c r="FCY1" s="55"/>
      <c r="FCZ1" s="55"/>
      <c r="FDA1" s="55"/>
      <c r="FDB1" s="55"/>
      <c r="FDC1" s="55"/>
      <c r="FDD1" s="55"/>
      <c r="FDE1" s="55"/>
      <c r="FDF1" s="55"/>
      <c r="FDG1" s="55"/>
      <c r="FDH1" s="55"/>
      <c r="FDI1" s="55"/>
      <c r="FDJ1" s="55"/>
      <c r="FDK1" s="55"/>
      <c r="FDL1" s="55"/>
      <c r="FDM1" s="55"/>
      <c r="FDN1" s="55"/>
      <c r="FDO1" s="55"/>
      <c r="FDP1" s="55"/>
      <c r="FDQ1" s="55"/>
      <c r="FDR1" s="55"/>
      <c r="FDS1" s="55"/>
      <c r="FDT1" s="55"/>
      <c r="FDU1" s="55"/>
      <c r="FDV1" s="55"/>
      <c r="FDW1" s="55"/>
      <c r="FDX1" s="55"/>
      <c r="FDY1" s="55"/>
      <c r="FDZ1" s="55"/>
      <c r="FEA1" s="55"/>
      <c r="FEB1" s="55"/>
      <c r="FEC1" s="55"/>
      <c r="FED1" s="55"/>
      <c r="FEE1" s="55"/>
      <c r="FEF1" s="55"/>
      <c r="FEG1" s="55"/>
      <c r="FEH1" s="55"/>
      <c r="FEI1" s="55"/>
      <c r="FEJ1" s="55"/>
      <c r="FEK1" s="55"/>
      <c r="FEL1" s="55"/>
      <c r="FEM1" s="55"/>
      <c r="FEN1" s="55"/>
      <c r="FEO1" s="55"/>
      <c r="FEP1" s="55"/>
      <c r="FEQ1" s="55"/>
      <c r="FER1" s="55"/>
      <c r="FES1" s="55"/>
      <c r="FET1" s="55"/>
      <c r="FEU1" s="55"/>
      <c r="FEV1" s="55"/>
      <c r="FEW1" s="55"/>
      <c r="FEX1" s="55"/>
      <c r="FEY1" s="55"/>
      <c r="FEZ1" s="55"/>
      <c r="FFA1" s="55"/>
      <c r="FFB1" s="55"/>
      <c r="FFC1" s="55"/>
      <c r="FFD1" s="55"/>
      <c r="FFE1" s="55"/>
      <c r="FFF1" s="55"/>
      <c r="FFG1" s="55"/>
      <c r="FFH1" s="55"/>
      <c r="FFI1" s="55"/>
      <c r="FFJ1" s="55"/>
      <c r="FFK1" s="55"/>
      <c r="FFL1" s="55"/>
      <c r="FFM1" s="55"/>
      <c r="FFN1" s="55"/>
      <c r="FFO1" s="55"/>
      <c r="FFP1" s="55"/>
      <c r="FFQ1" s="55"/>
      <c r="FFR1" s="55"/>
      <c r="FFS1" s="55"/>
      <c r="FFT1" s="55"/>
      <c r="FFU1" s="55"/>
      <c r="FFV1" s="55"/>
      <c r="FFW1" s="55"/>
      <c r="FFX1" s="55"/>
      <c r="FFY1" s="55"/>
      <c r="FFZ1" s="55"/>
      <c r="FGA1" s="55"/>
      <c r="FGB1" s="55"/>
      <c r="FGC1" s="55"/>
      <c r="FGD1" s="55"/>
      <c r="FGE1" s="55"/>
      <c r="FGF1" s="55"/>
      <c r="FGG1" s="55"/>
      <c r="FGH1" s="55"/>
      <c r="FGI1" s="55"/>
      <c r="FGJ1" s="55"/>
      <c r="FGK1" s="55"/>
      <c r="FGL1" s="55"/>
      <c r="FGM1" s="55"/>
      <c r="FGN1" s="55"/>
      <c r="FGO1" s="55"/>
      <c r="FGP1" s="55"/>
      <c r="FGQ1" s="55"/>
      <c r="FGR1" s="55"/>
      <c r="FGS1" s="55"/>
      <c r="FGT1" s="55"/>
      <c r="FGU1" s="55"/>
      <c r="FGV1" s="55"/>
      <c r="FGW1" s="55"/>
      <c r="FGX1" s="55"/>
      <c r="FGY1" s="55"/>
      <c r="FGZ1" s="55"/>
      <c r="FHA1" s="55"/>
      <c r="FHB1" s="55"/>
      <c r="FHC1" s="55"/>
      <c r="FHD1" s="55"/>
      <c r="FHE1" s="55"/>
      <c r="FHF1" s="55"/>
      <c r="FHG1" s="55"/>
      <c r="FHH1" s="55"/>
      <c r="FHI1" s="55"/>
      <c r="FHJ1" s="55"/>
      <c r="FHK1" s="55"/>
      <c r="FHL1" s="55"/>
      <c r="FHM1" s="55"/>
      <c r="FHN1" s="55"/>
      <c r="FHO1" s="55"/>
      <c r="FHP1" s="55"/>
      <c r="FHQ1" s="55"/>
      <c r="FHR1" s="55"/>
      <c r="FHS1" s="55"/>
      <c r="FHT1" s="55"/>
      <c r="FHU1" s="55"/>
      <c r="FHV1" s="55"/>
      <c r="FHW1" s="55"/>
      <c r="FHX1" s="55"/>
      <c r="FHY1" s="55"/>
      <c r="FHZ1" s="55"/>
      <c r="FIA1" s="55"/>
      <c r="FIB1" s="55"/>
      <c r="FIC1" s="55"/>
      <c r="FID1" s="55"/>
      <c r="FIE1" s="55"/>
      <c r="FIF1" s="55"/>
      <c r="FIG1" s="55"/>
      <c r="FIH1" s="55"/>
      <c r="FII1" s="55"/>
      <c r="FIJ1" s="55"/>
      <c r="FIK1" s="55"/>
      <c r="FIL1" s="55"/>
      <c r="FIM1" s="55"/>
      <c r="FIN1" s="55"/>
      <c r="FIO1" s="55"/>
      <c r="FIP1" s="55"/>
      <c r="FIQ1" s="55"/>
      <c r="FIR1" s="55"/>
      <c r="FIS1" s="55"/>
      <c r="FIT1" s="55"/>
      <c r="FIU1" s="55"/>
      <c r="FIV1" s="55"/>
      <c r="FIW1" s="55"/>
      <c r="FIX1" s="55"/>
      <c r="FIY1" s="55"/>
      <c r="FIZ1" s="55"/>
      <c r="FJA1" s="55"/>
      <c r="FJB1" s="55"/>
      <c r="FJC1" s="55"/>
      <c r="FJD1" s="55"/>
      <c r="FJE1" s="55"/>
      <c r="FJF1" s="55"/>
      <c r="FJG1" s="55"/>
      <c r="FJH1" s="55"/>
      <c r="FJI1" s="55"/>
      <c r="FJJ1" s="55"/>
      <c r="FJK1" s="55"/>
      <c r="FJL1" s="55"/>
      <c r="FJM1" s="55"/>
      <c r="FJN1" s="55"/>
      <c r="FJO1" s="55"/>
      <c r="FJP1" s="55"/>
      <c r="FJQ1" s="55"/>
      <c r="FJR1" s="55"/>
      <c r="FJS1" s="55"/>
      <c r="FJT1" s="55"/>
      <c r="FJU1" s="55"/>
      <c r="FJV1" s="55"/>
      <c r="FJW1" s="55"/>
      <c r="FJX1" s="55"/>
      <c r="FJY1" s="55"/>
      <c r="FJZ1" s="55"/>
      <c r="FKA1" s="55"/>
      <c r="FKB1" s="55"/>
      <c r="FKC1" s="55"/>
      <c r="FKD1" s="55"/>
      <c r="FKE1" s="55"/>
      <c r="FKF1" s="55"/>
      <c r="FKG1" s="55"/>
      <c r="FKH1" s="55"/>
      <c r="FKI1" s="55"/>
      <c r="FKJ1" s="55"/>
      <c r="FKK1" s="55"/>
      <c r="FKL1" s="55"/>
      <c r="FKM1" s="55"/>
      <c r="FKN1" s="55"/>
      <c r="FKO1" s="55"/>
      <c r="FKP1" s="55"/>
      <c r="FKQ1" s="55"/>
      <c r="FKR1" s="55"/>
      <c r="FKS1" s="55"/>
      <c r="FKT1" s="55"/>
      <c r="FKU1" s="55"/>
      <c r="FKV1" s="55"/>
      <c r="FKW1" s="55"/>
      <c r="FKX1" s="55"/>
      <c r="FKY1" s="55"/>
      <c r="FKZ1" s="55"/>
      <c r="FLA1" s="55"/>
      <c r="FLB1" s="55"/>
      <c r="FLC1" s="55"/>
      <c r="FLD1" s="55"/>
      <c r="FLE1" s="55"/>
      <c r="FLF1" s="55"/>
      <c r="FLG1" s="55"/>
      <c r="FLH1" s="55"/>
      <c r="FLI1" s="55"/>
      <c r="FLJ1" s="55"/>
      <c r="FLK1" s="55"/>
      <c r="FLL1" s="55"/>
      <c r="FLM1" s="55"/>
      <c r="FLN1" s="55"/>
      <c r="FLO1" s="55"/>
      <c r="FLP1" s="55"/>
      <c r="FLQ1" s="55"/>
      <c r="FLR1" s="55"/>
      <c r="FLS1" s="55"/>
      <c r="FLT1" s="55"/>
      <c r="FLU1" s="55"/>
      <c r="FLV1" s="55"/>
      <c r="FLW1" s="55"/>
      <c r="FLX1" s="55"/>
      <c r="FLY1" s="55"/>
      <c r="FLZ1" s="55"/>
      <c r="FMA1" s="55"/>
      <c r="FMB1" s="55"/>
      <c r="FMC1" s="55"/>
      <c r="FMD1" s="55"/>
      <c r="FME1" s="55"/>
      <c r="FMF1" s="55"/>
      <c r="FMG1" s="55"/>
      <c r="FMH1" s="55"/>
      <c r="FMI1" s="55"/>
      <c r="FMJ1" s="55"/>
      <c r="FMK1" s="55"/>
      <c r="FML1" s="55"/>
      <c r="FMM1" s="55"/>
      <c r="FMN1" s="55"/>
      <c r="FMO1" s="55"/>
      <c r="FMP1" s="55"/>
      <c r="FMQ1" s="55"/>
      <c r="FMR1" s="55"/>
      <c r="FMS1" s="55"/>
      <c r="FMT1" s="55"/>
      <c r="FMU1" s="55"/>
      <c r="FMV1" s="55"/>
      <c r="FMW1" s="55"/>
      <c r="FMX1" s="55"/>
      <c r="FMY1" s="55"/>
      <c r="FMZ1" s="55"/>
      <c r="FNA1" s="55"/>
      <c r="FNB1" s="55"/>
      <c r="FNC1" s="55"/>
      <c r="FND1" s="55"/>
      <c r="FNE1" s="55"/>
      <c r="FNF1" s="55"/>
      <c r="FNG1" s="55"/>
      <c r="FNH1" s="55"/>
      <c r="FNI1" s="55"/>
      <c r="FNJ1" s="55"/>
      <c r="FNK1" s="55"/>
      <c r="FNL1" s="55"/>
      <c r="FNM1" s="55"/>
      <c r="FNN1" s="55"/>
      <c r="FNO1" s="55"/>
      <c r="FNP1" s="55"/>
      <c r="FNQ1" s="55"/>
      <c r="FNR1" s="55"/>
      <c r="FNS1" s="55"/>
      <c r="FNT1" s="55"/>
      <c r="FNU1" s="55"/>
      <c r="FNV1" s="55"/>
      <c r="FNW1" s="55"/>
      <c r="FNX1" s="55"/>
      <c r="FNY1" s="55"/>
      <c r="FNZ1" s="55"/>
      <c r="FOA1" s="55"/>
      <c r="FOB1" s="55"/>
      <c r="FOC1" s="55"/>
      <c r="FOD1" s="55"/>
      <c r="FOE1" s="55"/>
      <c r="FOF1" s="55"/>
      <c r="FOG1" s="55"/>
      <c r="FOH1" s="55"/>
      <c r="FOI1" s="55"/>
      <c r="FOJ1" s="55"/>
      <c r="FOK1" s="55"/>
      <c r="FOL1" s="55"/>
      <c r="FOM1" s="55"/>
      <c r="FON1" s="55"/>
      <c r="FOO1" s="55"/>
      <c r="FOP1" s="55"/>
      <c r="FOQ1" s="55"/>
      <c r="FOR1" s="55"/>
      <c r="FOS1" s="55"/>
      <c r="FOT1" s="55"/>
      <c r="FOU1" s="55"/>
      <c r="FOV1" s="55"/>
      <c r="FOW1" s="55"/>
      <c r="FOX1" s="55"/>
      <c r="FOY1" s="55"/>
      <c r="FOZ1" s="55"/>
      <c r="FPA1" s="55"/>
      <c r="FPB1" s="55"/>
      <c r="FPC1" s="55"/>
      <c r="FPD1" s="55"/>
      <c r="FPE1" s="55"/>
      <c r="FPF1" s="55"/>
      <c r="FPG1" s="55"/>
      <c r="FPH1" s="55"/>
      <c r="FPI1" s="55"/>
      <c r="FPJ1" s="55"/>
      <c r="FPK1" s="55"/>
      <c r="FPL1" s="55"/>
      <c r="FPM1" s="55"/>
      <c r="FPN1" s="55"/>
      <c r="FPO1" s="55"/>
      <c r="FPP1" s="55"/>
      <c r="FPQ1" s="55"/>
      <c r="FPR1" s="55"/>
      <c r="FPS1" s="55"/>
      <c r="FPT1" s="55"/>
      <c r="FPU1" s="55"/>
      <c r="FPV1" s="55"/>
      <c r="FPW1" s="55"/>
      <c r="FPX1" s="55"/>
      <c r="FPY1" s="55"/>
      <c r="FPZ1" s="55"/>
      <c r="FQA1" s="55"/>
      <c r="FQB1" s="55"/>
      <c r="FQC1" s="55"/>
      <c r="FQD1" s="55"/>
      <c r="FQE1" s="55"/>
      <c r="FQF1" s="55"/>
      <c r="FQG1" s="55"/>
      <c r="FQH1" s="55"/>
      <c r="FQI1" s="55"/>
      <c r="FQJ1" s="55"/>
      <c r="FQK1" s="55"/>
      <c r="FQL1" s="55"/>
      <c r="FQM1" s="55"/>
      <c r="FQN1" s="55"/>
      <c r="FQO1" s="55"/>
      <c r="FQP1" s="55"/>
      <c r="FQQ1" s="55"/>
      <c r="FQR1" s="55"/>
      <c r="FQS1" s="55"/>
      <c r="FQT1" s="55"/>
      <c r="FQU1" s="55"/>
      <c r="FQV1" s="55"/>
      <c r="FQW1" s="55"/>
      <c r="FQX1" s="55"/>
      <c r="FQY1" s="55"/>
      <c r="FQZ1" s="55"/>
      <c r="FRA1" s="55"/>
      <c r="FRB1" s="55"/>
      <c r="FRC1" s="55"/>
      <c r="FRD1" s="55"/>
      <c r="FRE1" s="55"/>
      <c r="FRF1" s="55"/>
      <c r="FRG1" s="55"/>
      <c r="FRH1" s="55"/>
      <c r="FRI1" s="55"/>
      <c r="FRJ1" s="55"/>
      <c r="FRK1" s="55"/>
      <c r="FRL1" s="55"/>
      <c r="FRM1" s="55"/>
      <c r="FRN1" s="55"/>
      <c r="FRO1" s="55"/>
      <c r="FRP1" s="55"/>
      <c r="FRQ1" s="55"/>
      <c r="FRR1" s="55"/>
      <c r="FRS1" s="55"/>
      <c r="FRT1" s="55"/>
      <c r="FRU1" s="55"/>
      <c r="FRV1" s="55"/>
      <c r="FRW1" s="55"/>
      <c r="FRX1" s="55"/>
      <c r="FRY1" s="55"/>
      <c r="FRZ1" s="55"/>
      <c r="FSA1" s="55"/>
      <c r="FSB1" s="55"/>
      <c r="FSC1" s="55"/>
      <c r="FSD1" s="55"/>
      <c r="FSE1" s="55"/>
      <c r="FSF1" s="55"/>
      <c r="FSG1" s="55"/>
      <c r="FSH1" s="55"/>
      <c r="FSI1" s="55"/>
      <c r="FSJ1" s="55"/>
      <c r="FSK1" s="55"/>
      <c r="FSL1" s="55"/>
      <c r="FSM1" s="55"/>
      <c r="FSN1" s="55"/>
      <c r="FSO1" s="55"/>
      <c r="FSP1" s="55"/>
      <c r="FSQ1" s="55"/>
      <c r="FSR1" s="55"/>
      <c r="FSS1" s="55"/>
      <c r="FST1" s="55"/>
      <c r="FSU1" s="55"/>
      <c r="FSV1" s="55"/>
      <c r="FSW1" s="55"/>
      <c r="FSX1" s="55"/>
      <c r="FSY1" s="55"/>
      <c r="FSZ1" s="55"/>
      <c r="FTA1" s="55"/>
      <c r="FTB1" s="55"/>
      <c r="FTC1" s="55"/>
      <c r="FTD1" s="55"/>
      <c r="FTE1" s="55"/>
      <c r="FTF1" s="55"/>
      <c r="FTG1" s="55"/>
      <c r="FTH1" s="55"/>
      <c r="FTI1" s="55"/>
      <c r="FTJ1" s="55"/>
      <c r="FTK1" s="55"/>
      <c r="FTL1" s="55"/>
      <c r="FTM1" s="55"/>
      <c r="FTN1" s="55"/>
      <c r="FTO1" s="55"/>
      <c r="FTP1" s="55"/>
      <c r="FTQ1" s="55"/>
      <c r="FTR1" s="55"/>
      <c r="FTS1" s="55"/>
      <c r="FTT1" s="55"/>
      <c r="FTU1" s="55"/>
      <c r="FTV1" s="55"/>
      <c r="FTW1" s="55"/>
      <c r="FTX1" s="55"/>
      <c r="FTY1" s="55"/>
      <c r="FTZ1" s="55"/>
      <c r="FUA1" s="55"/>
      <c r="FUB1" s="55"/>
      <c r="FUC1" s="55"/>
      <c r="FUD1" s="55"/>
      <c r="FUE1" s="55"/>
      <c r="FUF1" s="55"/>
      <c r="FUG1" s="55"/>
      <c r="FUH1" s="55"/>
      <c r="FUI1" s="55"/>
      <c r="FUJ1" s="55"/>
      <c r="FUK1" s="55"/>
      <c r="FUL1" s="55"/>
      <c r="FUM1" s="55"/>
      <c r="FUN1" s="55"/>
      <c r="FUO1" s="55"/>
      <c r="FUP1" s="55"/>
      <c r="FUQ1" s="55"/>
      <c r="FUR1" s="55"/>
      <c r="FUS1" s="55"/>
      <c r="FUT1" s="55"/>
      <c r="FUU1" s="55"/>
      <c r="FUV1" s="55"/>
      <c r="FUW1" s="55"/>
      <c r="FUX1" s="55"/>
      <c r="FUY1" s="55"/>
      <c r="FUZ1" s="55"/>
      <c r="FVA1" s="55"/>
      <c r="FVB1" s="55"/>
      <c r="FVC1" s="55"/>
      <c r="FVD1" s="55"/>
      <c r="FVE1" s="55"/>
      <c r="FVF1" s="55"/>
      <c r="FVG1" s="55"/>
      <c r="FVH1" s="55"/>
      <c r="FVI1" s="55"/>
      <c r="FVJ1" s="55"/>
      <c r="FVK1" s="55"/>
      <c r="FVL1" s="55"/>
      <c r="FVM1" s="55"/>
      <c r="FVN1" s="55"/>
      <c r="FVO1" s="55"/>
      <c r="FVP1" s="55"/>
      <c r="FVQ1" s="55"/>
      <c r="FVR1" s="55"/>
      <c r="FVS1" s="55"/>
      <c r="FVT1" s="55"/>
      <c r="FVU1" s="55"/>
      <c r="FVV1" s="55"/>
      <c r="FVW1" s="55"/>
      <c r="FVX1" s="55"/>
      <c r="FVY1" s="55"/>
      <c r="FVZ1" s="55"/>
      <c r="FWA1" s="55"/>
      <c r="FWB1" s="55"/>
      <c r="FWC1" s="55"/>
      <c r="FWD1" s="55"/>
      <c r="FWE1" s="55"/>
      <c r="FWF1" s="55"/>
      <c r="FWG1" s="55"/>
      <c r="FWH1" s="55"/>
      <c r="FWI1" s="55"/>
      <c r="FWJ1" s="55"/>
      <c r="FWK1" s="55"/>
      <c r="FWL1" s="55"/>
      <c r="FWM1" s="55"/>
      <c r="FWN1" s="55"/>
      <c r="FWO1" s="55"/>
      <c r="FWP1" s="55"/>
      <c r="FWQ1" s="55"/>
      <c r="FWR1" s="55"/>
      <c r="FWS1" s="55"/>
      <c r="FWT1" s="55"/>
      <c r="FWU1" s="55"/>
      <c r="FWV1" s="55"/>
      <c r="FWW1" s="55"/>
      <c r="FWX1" s="55"/>
      <c r="FWY1" s="55"/>
      <c r="FWZ1" s="55"/>
      <c r="FXA1" s="55"/>
      <c r="FXB1" s="55"/>
      <c r="FXC1" s="55"/>
      <c r="FXD1" s="55"/>
      <c r="FXE1" s="55"/>
      <c r="FXF1" s="55"/>
      <c r="FXG1" s="55"/>
      <c r="FXH1" s="55"/>
      <c r="FXI1" s="55"/>
      <c r="FXJ1" s="55"/>
      <c r="FXK1" s="55"/>
      <c r="FXL1" s="55"/>
      <c r="FXM1" s="55"/>
      <c r="FXN1" s="55"/>
      <c r="FXO1" s="55"/>
      <c r="FXP1" s="55"/>
      <c r="FXQ1" s="55"/>
      <c r="FXR1" s="55"/>
      <c r="FXS1" s="55"/>
      <c r="FXT1" s="55"/>
      <c r="FXU1" s="55"/>
      <c r="FXV1" s="55"/>
      <c r="FXW1" s="55"/>
      <c r="FXX1" s="55"/>
      <c r="FXY1" s="55"/>
      <c r="FXZ1" s="55"/>
      <c r="FYA1" s="55"/>
      <c r="FYB1" s="55"/>
      <c r="FYC1" s="55"/>
      <c r="FYD1" s="55"/>
      <c r="FYE1" s="55"/>
      <c r="FYF1" s="55"/>
      <c r="FYG1" s="55"/>
      <c r="FYH1" s="55"/>
      <c r="FYI1" s="55"/>
      <c r="FYJ1" s="55"/>
      <c r="FYK1" s="55"/>
      <c r="FYL1" s="55"/>
      <c r="FYM1" s="55"/>
      <c r="FYN1" s="55"/>
      <c r="FYO1" s="55"/>
      <c r="FYP1" s="55"/>
      <c r="FYQ1" s="55"/>
      <c r="FYR1" s="55"/>
      <c r="FYS1" s="55"/>
      <c r="FYT1" s="55"/>
      <c r="FYU1" s="55"/>
      <c r="FYV1" s="55"/>
      <c r="FYW1" s="55"/>
      <c r="FYX1" s="55"/>
      <c r="FYY1" s="55"/>
      <c r="FYZ1" s="55"/>
      <c r="FZA1" s="55"/>
      <c r="FZB1" s="55"/>
      <c r="FZC1" s="55"/>
      <c r="FZD1" s="55"/>
      <c r="FZE1" s="55"/>
      <c r="FZF1" s="55"/>
      <c r="FZG1" s="55"/>
      <c r="FZH1" s="55"/>
      <c r="FZI1" s="55"/>
      <c r="FZJ1" s="55"/>
      <c r="FZK1" s="55"/>
      <c r="FZL1" s="55"/>
      <c r="FZM1" s="55"/>
      <c r="FZN1" s="55"/>
      <c r="FZO1" s="55"/>
      <c r="FZP1" s="55"/>
      <c r="FZQ1" s="55"/>
      <c r="FZR1" s="55"/>
      <c r="FZS1" s="55"/>
      <c r="FZT1" s="55"/>
      <c r="FZU1" s="55"/>
      <c r="FZV1" s="55"/>
      <c r="FZW1" s="55"/>
      <c r="FZX1" s="55"/>
      <c r="FZY1" s="55"/>
      <c r="FZZ1" s="55"/>
      <c r="GAA1" s="55"/>
      <c r="GAB1" s="55"/>
      <c r="GAC1" s="55"/>
      <c r="GAD1" s="55"/>
      <c r="GAE1" s="55"/>
      <c r="GAF1" s="55"/>
      <c r="GAG1" s="55"/>
      <c r="GAH1" s="55"/>
      <c r="GAI1" s="55"/>
      <c r="GAJ1" s="55"/>
      <c r="GAK1" s="55"/>
      <c r="GAL1" s="55"/>
      <c r="GAM1" s="55"/>
      <c r="GAN1" s="55"/>
      <c r="GAO1" s="55"/>
      <c r="GAP1" s="55"/>
      <c r="GAQ1" s="55"/>
      <c r="GAR1" s="55"/>
      <c r="GAS1" s="55"/>
      <c r="GAT1" s="55"/>
      <c r="GAU1" s="55"/>
      <c r="GAV1" s="55"/>
      <c r="GAW1" s="55"/>
      <c r="GAX1" s="55"/>
      <c r="GAY1" s="55"/>
      <c r="GAZ1" s="55"/>
      <c r="GBA1" s="55"/>
      <c r="GBB1" s="55"/>
      <c r="GBC1" s="55"/>
      <c r="GBD1" s="55"/>
      <c r="GBE1" s="55"/>
      <c r="GBF1" s="55"/>
      <c r="GBG1" s="55"/>
      <c r="GBH1" s="55"/>
      <c r="GBI1" s="55"/>
      <c r="GBJ1" s="55"/>
      <c r="GBK1" s="55"/>
      <c r="GBL1" s="55"/>
      <c r="GBM1" s="55"/>
      <c r="GBN1" s="55"/>
      <c r="GBO1" s="55"/>
      <c r="GBP1" s="55"/>
      <c r="GBQ1" s="55"/>
      <c r="GBR1" s="55"/>
      <c r="GBS1" s="55"/>
      <c r="GBT1" s="55"/>
      <c r="GBU1" s="55"/>
      <c r="GBV1" s="55"/>
      <c r="GBW1" s="55"/>
      <c r="GBX1" s="55"/>
      <c r="GBY1" s="55"/>
      <c r="GBZ1" s="55"/>
      <c r="GCA1" s="55"/>
      <c r="GCB1" s="55"/>
      <c r="GCC1" s="55"/>
      <c r="GCD1" s="55"/>
      <c r="GCE1" s="55"/>
      <c r="GCF1" s="55"/>
      <c r="GCG1" s="55"/>
      <c r="GCH1" s="55"/>
      <c r="GCI1" s="55"/>
      <c r="GCJ1" s="55"/>
      <c r="GCK1" s="55"/>
      <c r="GCL1" s="55"/>
      <c r="GCM1" s="55"/>
      <c r="GCN1" s="55"/>
      <c r="GCO1" s="55"/>
      <c r="GCP1" s="55"/>
      <c r="GCQ1" s="55"/>
      <c r="GCR1" s="55"/>
      <c r="GCS1" s="55"/>
      <c r="GCT1" s="55"/>
      <c r="GCU1" s="55"/>
      <c r="GCV1" s="55"/>
      <c r="GCW1" s="55"/>
      <c r="GCX1" s="55"/>
      <c r="GCY1" s="55"/>
      <c r="GCZ1" s="55"/>
      <c r="GDA1" s="55"/>
      <c r="GDB1" s="55"/>
      <c r="GDC1" s="55"/>
      <c r="GDD1" s="55"/>
      <c r="GDE1" s="55"/>
      <c r="GDF1" s="55"/>
      <c r="GDG1" s="55"/>
      <c r="GDH1" s="55"/>
      <c r="GDI1" s="55"/>
      <c r="GDJ1" s="55"/>
      <c r="GDK1" s="55"/>
      <c r="GDL1" s="55"/>
      <c r="GDM1" s="55"/>
      <c r="GDN1" s="55"/>
      <c r="GDO1" s="55"/>
      <c r="GDP1" s="55"/>
      <c r="GDQ1" s="55"/>
      <c r="GDR1" s="55"/>
      <c r="GDS1" s="55"/>
      <c r="GDT1" s="55"/>
      <c r="GDU1" s="55"/>
      <c r="GDV1" s="55"/>
      <c r="GDW1" s="55"/>
      <c r="GDX1" s="55"/>
      <c r="GDY1" s="55"/>
      <c r="GDZ1" s="55"/>
      <c r="GEA1" s="55"/>
      <c r="GEB1" s="55"/>
      <c r="GEC1" s="55"/>
      <c r="GED1" s="55"/>
      <c r="GEE1" s="55"/>
      <c r="GEF1" s="55"/>
      <c r="GEG1" s="55"/>
      <c r="GEH1" s="55"/>
      <c r="GEI1" s="55"/>
      <c r="GEJ1" s="55"/>
      <c r="GEK1" s="55"/>
      <c r="GEL1" s="55"/>
      <c r="GEM1" s="55"/>
      <c r="GEN1" s="55"/>
      <c r="GEO1" s="55"/>
      <c r="GEP1" s="55"/>
      <c r="GEQ1" s="55"/>
      <c r="GER1" s="55"/>
      <c r="GES1" s="55"/>
      <c r="GET1" s="55"/>
      <c r="GEU1" s="55"/>
      <c r="GEV1" s="55"/>
      <c r="GEW1" s="55"/>
      <c r="GEX1" s="55"/>
      <c r="GEY1" s="55"/>
      <c r="GEZ1" s="55"/>
      <c r="GFA1" s="55"/>
      <c r="GFB1" s="55"/>
      <c r="GFC1" s="55"/>
      <c r="GFD1" s="55"/>
      <c r="GFE1" s="55"/>
      <c r="GFF1" s="55"/>
      <c r="GFG1" s="55"/>
      <c r="GFH1" s="55"/>
      <c r="GFI1" s="55"/>
      <c r="GFJ1" s="55"/>
      <c r="GFK1" s="55"/>
      <c r="GFL1" s="55"/>
      <c r="GFM1" s="55"/>
      <c r="GFN1" s="55"/>
      <c r="GFO1" s="55"/>
      <c r="GFP1" s="55"/>
      <c r="GFQ1" s="55"/>
      <c r="GFR1" s="55"/>
      <c r="GFS1" s="55"/>
      <c r="GFT1" s="55"/>
      <c r="GFU1" s="55"/>
      <c r="GFV1" s="55"/>
      <c r="GFW1" s="55"/>
      <c r="GFX1" s="55"/>
      <c r="GFY1" s="55"/>
      <c r="GFZ1" s="55"/>
      <c r="GGA1" s="55"/>
      <c r="GGB1" s="55"/>
      <c r="GGC1" s="55"/>
      <c r="GGD1" s="55"/>
      <c r="GGE1" s="55"/>
      <c r="GGF1" s="55"/>
      <c r="GGG1" s="55"/>
      <c r="GGH1" s="55"/>
      <c r="GGI1" s="55"/>
      <c r="GGJ1" s="55"/>
      <c r="GGK1" s="55"/>
      <c r="GGL1" s="55"/>
      <c r="GGM1" s="55"/>
      <c r="GGN1" s="55"/>
      <c r="GGO1" s="55"/>
      <c r="GGP1" s="55"/>
      <c r="GGQ1" s="55"/>
      <c r="GGR1" s="55"/>
      <c r="GGS1" s="55"/>
      <c r="GGT1" s="55"/>
      <c r="GGU1" s="55"/>
      <c r="GGV1" s="55"/>
      <c r="GGW1" s="55"/>
      <c r="GGX1" s="55"/>
      <c r="GGY1" s="55"/>
      <c r="GGZ1" s="55"/>
      <c r="GHA1" s="55"/>
      <c r="GHB1" s="55"/>
      <c r="GHC1" s="55"/>
      <c r="GHD1" s="55"/>
      <c r="GHE1" s="55"/>
      <c r="GHF1" s="55"/>
      <c r="GHG1" s="55"/>
      <c r="GHH1" s="55"/>
      <c r="GHI1" s="55"/>
      <c r="GHJ1" s="55"/>
      <c r="GHK1" s="55"/>
      <c r="GHL1" s="55"/>
      <c r="GHM1" s="55"/>
      <c r="GHN1" s="55"/>
      <c r="GHO1" s="55"/>
      <c r="GHP1" s="55"/>
      <c r="GHQ1" s="55"/>
      <c r="GHR1" s="55"/>
      <c r="GHS1" s="55"/>
      <c r="GHT1" s="55"/>
      <c r="GHU1" s="55"/>
      <c r="GHV1" s="55"/>
      <c r="GHW1" s="55"/>
      <c r="GHX1" s="55"/>
      <c r="GHY1" s="55"/>
      <c r="GHZ1" s="55"/>
      <c r="GIA1" s="55"/>
      <c r="GIB1" s="55"/>
      <c r="GIC1" s="55"/>
      <c r="GID1" s="55"/>
      <c r="GIE1" s="55"/>
      <c r="GIF1" s="55"/>
      <c r="GIG1" s="55"/>
      <c r="GIH1" s="55"/>
      <c r="GII1" s="55"/>
      <c r="GIJ1" s="55"/>
      <c r="GIK1" s="55"/>
      <c r="GIL1" s="55"/>
      <c r="GIM1" s="55"/>
      <c r="GIN1" s="55"/>
      <c r="GIO1" s="55"/>
      <c r="GIP1" s="55"/>
      <c r="GIQ1" s="55"/>
      <c r="GIR1" s="55"/>
      <c r="GIS1" s="55"/>
      <c r="GIT1" s="55"/>
      <c r="GIU1" s="55"/>
      <c r="GIV1" s="55"/>
      <c r="GIW1" s="55"/>
      <c r="GIX1" s="55"/>
      <c r="GIY1" s="55"/>
      <c r="GIZ1" s="55"/>
      <c r="GJA1" s="55"/>
      <c r="GJB1" s="55"/>
      <c r="GJC1" s="55"/>
      <c r="GJD1" s="55"/>
      <c r="GJE1" s="55"/>
      <c r="GJF1" s="55"/>
      <c r="GJG1" s="55"/>
      <c r="GJH1" s="55"/>
      <c r="GJI1" s="55"/>
      <c r="GJJ1" s="55"/>
      <c r="GJK1" s="55"/>
      <c r="GJL1" s="55"/>
      <c r="GJM1" s="55"/>
      <c r="GJN1" s="55"/>
      <c r="GJO1" s="55"/>
      <c r="GJP1" s="55"/>
      <c r="GJQ1" s="55"/>
      <c r="GJR1" s="55"/>
      <c r="GJS1" s="55"/>
      <c r="GJT1" s="55"/>
      <c r="GJU1" s="55"/>
      <c r="GJV1" s="55"/>
      <c r="GJW1" s="55"/>
      <c r="GJX1" s="55"/>
      <c r="GJY1" s="55"/>
      <c r="GJZ1" s="55"/>
      <c r="GKA1" s="55"/>
      <c r="GKB1" s="55"/>
      <c r="GKC1" s="55"/>
      <c r="GKD1" s="55"/>
      <c r="GKE1" s="55"/>
      <c r="GKF1" s="55"/>
      <c r="GKG1" s="55"/>
      <c r="GKH1" s="55"/>
      <c r="GKI1" s="55"/>
      <c r="GKJ1" s="55"/>
      <c r="GKK1" s="55"/>
      <c r="GKL1" s="55"/>
      <c r="GKM1" s="55"/>
      <c r="GKN1" s="55"/>
      <c r="GKO1" s="55"/>
      <c r="GKP1" s="55"/>
      <c r="GKQ1" s="55"/>
      <c r="GKR1" s="55"/>
      <c r="GKS1" s="55"/>
      <c r="GKT1" s="55"/>
      <c r="GKU1" s="55"/>
      <c r="GKV1" s="55"/>
      <c r="GKW1" s="55"/>
      <c r="GKX1" s="55"/>
      <c r="GKY1" s="55"/>
      <c r="GKZ1" s="55"/>
      <c r="GLA1" s="55"/>
      <c r="GLB1" s="55"/>
      <c r="GLC1" s="55"/>
      <c r="GLD1" s="55"/>
      <c r="GLE1" s="55"/>
      <c r="GLF1" s="55"/>
      <c r="GLG1" s="55"/>
      <c r="GLH1" s="55"/>
      <c r="GLI1" s="55"/>
      <c r="GLJ1" s="55"/>
      <c r="GLK1" s="55"/>
      <c r="GLL1" s="55"/>
      <c r="GLM1" s="55"/>
      <c r="GLN1" s="55"/>
      <c r="GLO1" s="55"/>
      <c r="GLP1" s="55"/>
      <c r="GLQ1" s="55"/>
      <c r="GLR1" s="55"/>
      <c r="GLS1" s="55"/>
      <c r="GLT1" s="55"/>
      <c r="GLU1" s="55"/>
      <c r="GLV1" s="55"/>
      <c r="GLW1" s="55"/>
      <c r="GLX1" s="55"/>
      <c r="GLY1" s="55"/>
      <c r="GLZ1" s="55"/>
      <c r="GMA1" s="55"/>
      <c r="GMB1" s="55"/>
      <c r="GMC1" s="55"/>
      <c r="GMD1" s="55"/>
      <c r="GME1" s="55"/>
      <c r="GMF1" s="55"/>
      <c r="GMG1" s="55"/>
      <c r="GMH1" s="55"/>
      <c r="GMI1" s="55"/>
      <c r="GMJ1" s="55"/>
      <c r="GMK1" s="55"/>
      <c r="GML1" s="55"/>
      <c r="GMM1" s="55"/>
      <c r="GMN1" s="55"/>
      <c r="GMO1" s="55"/>
      <c r="GMP1" s="55"/>
      <c r="GMQ1" s="55"/>
      <c r="GMR1" s="55"/>
      <c r="GMS1" s="55"/>
      <c r="GMT1" s="55"/>
      <c r="GMU1" s="55"/>
      <c r="GMV1" s="55"/>
      <c r="GMW1" s="55"/>
      <c r="GMX1" s="55"/>
      <c r="GMY1" s="55"/>
      <c r="GMZ1" s="55"/>
      <c r="GNA1" s="55"/>
      <c r="GNB1" s="55"/>
      <c r="GNC1" s="55"/>
      <c r="GND1" s="55"/>
      <c r="GNE1" s="55"/>
      <c r="GNF1" s="55"/>
      <c r="GNG1" s="55"/>
      <c r="GNH1" s="55"/>
      <c r="GNI1" s="55"/>
      <c r="GNJ1" s="55"/>
      <c r="GNK1" s="55"/>
      <c r="GNL1" s="55"/>
      <c r="GNM1" s="55"/>
      <c r="GNN1" s="55"/>
      <c r="GNO1" s="55"/>
      <c r="GNP1" s="55"/>
      <c r="GNQ1" s="55"/>
      <c r="GNR1" s="55"/>
      <c r="GNS1" s="55"/>
      <c r="GNT1" s="55"/>
      <c r="GNU1" s="55"/>
      <c r="GNV1" s="55"/>
      <c r="GNW1" s="55"/>
      <c r="GNX1" s="55"/>
      <c r="GNY1" s="55"/>
      <c r="GNZ1" s="55"/>
      <c r="GOA1" s="55"/>
      <c r="GOB1" s="55"/>
      <c r="GOC1" s="55"/>
      <c r="GOD1" s="55"/>
      <c r="GOE1" s="55"/>
      <c r="GOF1" s="55"/>
      <c r="GOG1" s="55"/>
      <c r="GOH1" s="55"/>
      <c r="GOI1" s="55"/>
      <c r="GOJ1" s="55"/>
      <c r="GOK1" s="55"/>
      <c r="GOL1" s="55"/>
      <c r="GOM1" s="55"/>
      <c r="GON1" s="55"/>
      <c r="GOO1" s="55"/>
      <c r="GOP1" s="55"/>
      <c r="GOQ1" s="55"/>
      <c r="GOR1" s="55"/>
      <c r="GOS1" s="55"/>
      <c r="GOT1" s="55"/>
      <c r="GOU1" s="55"/>
      <c r="GOV1" s="55"/>
      <c r="GOW1" s="55"/>
      <c r="GOX1" s="55"/>
      <c r="GOY1" s="55"/>
      <c r="GOZ1" s="55"/>
      <c r="GPA1" s="55"/>
      <c r="GPB1" s="55"/>
      <c r="GPC1" s="55"/>
      <c r="GPD1" s="55"/>
      <c r="GPE1" s="55"/>
      <c r="GPF1" s="55"/>
      <c r="GPG1" s="55"/>
      <c r="GPH1" s="55"/>
      <c r="GPI1" s="55"/>
      <c r="GPJ1" s="55"/>
      <c r="GPK1" s="55"/>
      <c r="GPL1" s="55"/>
      <c r="GPM1" s="55"/>
      <c r="GPN1" s="55"/>
      <c r="GPO1" s="55"/>
      <c r="GPP1" s="55"/>
      <c r="GPQ1" s="55"/>
      <c r="GPR1" s="55"/>
      <c r="GPS1" s="55"/>
      <c r="GPT1" s="55"/>
      <c r="GPU1" s="55"/>
      <c r="GPV1" s="55"/>
      <c r="GPW1" s="55"/>
      <c r="GPX1" s="55"/>
      <c r="GPY1" s="55"/>
      <c r="GPZ1" s="55"/>
      <c r="GQA1" s="55"/>
      <c r="GQB1" s="55"/>
      <c r="GQC1" s="55"/>
      <c r="GQD1" s="55"/>
      <c r="GQE1" s="55"/>
      <c r="GQF1" s="55"/>
      <c r="GQG1" s="55"/>
      <c r="GQH1" s="55"/>
      <c r="GQI1" s="55"/>
      <c r="GQJ1" s="55"/>
      <c r="GQK1" s="55"/>
      <c r="GQL1" s="55"/>
      <c r="GQM1" s="55"/>
      <c r="GQN1" s="55"/>
      <c r="GQO1" s="55"/>
      <c r="GQP1" s="55"/>
      <c r="GQQ1" s="55"/>
      <c r="GQR1" s="55"/>
      <c r="GQS1" s="55"/>
      <c r="GQT1" s="55"/>
      <c r="GQU1" s="55"/>
      <c r="GQV1" s="55"/>
      <c r="GQW1" s="55"/>
      <c r="GQX1" s="55"/>
      <c r="GQY1" s="55"/>
      <c r="GQZ1" s="55"/>
      <c r="GRA1" s="55"/>
      <c r="GRB1" s="55"/>
      <c r="GRC1" s="55"/>
      <c r="GRD1" s="55"/>
      <c r="GRE1" s="55"/>
      <c r="GRF1" s="55"/>
      <c r="GRG1" s="55"/>
      <c r="GRH1" s="55"/>
      <c r="GRI1" s="55"/>
      <c r="GRJ1" s="55"/>
      <c r="GRK1" s="55"/>
      <c r="GRL1" s="55"/>
      <c r="GRM1" s="55"/>
      <c r="GRN1" s="55"/>
      <c r="GRO1" s="55"/>
      <c r="GRP1" s="55"/>
      <c r="GRQ1" s="55"/>
      <c r="GRR1" s="55"/>
      <c r="GRS1" s="55"/>
      <c r="GRT1" s="55"/>
      <c r="GRU1" s="55"/>
      <c r="GRV1" s="55"/>
      <c r="GRW1" s="55"/>
      <c r="GRX1" s="55"/>
      <c r="GRY1" s="55"/>
      <c r="GRZ1" s="55"/>
      <c r="GSA1" s="55"/>
      <c r="GSB1" s="55"/>
      <c r="GSC1" s="55"/>
      <c r="GSD1" s="55"/>
      <c r="GSE1" s="55"/>
      <c r="GSF1" s="55"/>
      <c r="GSG1" s="55"/>
      <c r="GSH1" s="55"/>
      <c r="GSI1" s="55"/>
      <c r="GSJ1" s="55"/>
      <c r="GSK1" s="55"/>
      <c r="GSL1" s="55"/>
      <c r="GSM1" s="55"/>
      <c r="GSN1" s="55"/>
      <c r="GSO1" s="55"/>
      <c r="GSP1" s="55"/>
      <c r="GSQ1" s="55"/>
      <c r="GSR1" s="55"/>
      <c r="GSS1" s="55"/>
      <c r="GST1" s="55"/>
      <c r="GSU1" s="55"/>
      <c r="GSV1" s="55"/>
      <c r="GSW1" s="55"/>
      <c r="GSX1" s="55"/>
      <c r="GSY1" s="55"/>
      <c r="GSZ1" s="55"/>
      <c r="GTA1" s="55"/>
      <c r="GTB1" s="55"/>
      <c r="GTC1" s="55"/>
      <c r="GTD1" s="55"/>
      <c r="GTE1" s="55"/>
      <c r="GTF1" s="55"/>
      <c r="GTG1" s="55"/>
      <c r="GTH1" s="55"/>
      <c r="GTI1" s="55"/>
      <c r="GTJ1" s="55"/>
      <c r="GTK1" s="55"/>
      <c r="GTL1" s="55"/>
      <c r="GTM1" s="55"/>
      <c r="GTN1" s="55"/>
      <c r="GTO1" s="55"/>
      <c r="GTP1" s="55"/>
      <c r="GTQ1" s="55"/>
      <c r="GTR1" s="55"/>
      <c r="GTS1" s="55"/>
      <c r="GTT1" s="55"/>
      <c r="GTU1" s="55"/>
      <c r="GTV1" s="55"/>
      <c r="GTW1" s="55"/>
      <c r="GTX1" s="55"/>
      <c r="GTY1" s="55"/>
      <c r="GTZ1" s="55"/>
      <c r="GUA1" s="55"/>
      <c r="GUB1" s="55"/>
      <c r="GUC1" s="55"/>
      <c r="GUD1" s="55"/>
      <c r="GUE1" s="55"/>
      <c r="GUF1" s="55"/>
      <c r="GUG1" s="55"/>
      <c r="GUH1" s="55"/>
      <c r="GUI1" s="55"/>
      <c r="GUJ1" s="55"/>
      <c r="GUK1" s="55"/>
      <c r="GUL1" s="55"/>
      <c r="GUM1" s="55"/>
      <c r="GUN1" s="55"/>
      <c r="GUO1" s="55"/>
      <c r="GUP1" s="55"/>
      <c r="GUQ1" s="55"/>
      <c r="GUR1" s="55"/>
      <c r="GUS1" s="55"/>
      <c r="GUT1" s="55"/>
      <c r="GUU1" s="55"/>
      <c r="GUV1" s="55"/>
      <c r="GUW1" s="55"/>
      <c r="GUX1" s="55"/>
      <c r="GUY1" s="55"/>
      <c r="GUZ1" s="55"/>
      <c r="GVA1" s="55"/>
      <c r="GVB1" s="55"/>
      <c r="GVC1" s="55"/>
      <c r="GVD1" s="55"/>
      <c r="GVE1" s="55"/>
      <c r="GVF1" s="55"/>
      <c r="GVG1" s="55"/>
      <c r="GVH1" s="55"/>
      <c r="GVI1" s="55"/>
      <c r="GVJ1" s="55"/>
      <c r="GVK1" s="55"/>
      <c r="GVL1" s="55"/>
      <c r="GVM1" s="55"/>
      <c r="GVN1" s="55"/>
      <c r="GVO1" s="55"/>
      <c r="GVP1" s="55"/>
      <c r="GVQ1" s="55"/>
      <c r="GVR1" s="55"/>
      <c r="GVS1" s="55"/>
      <c r="GVT1" s="55"/>
      <c r="GVU1" s="55"/>
      <c r="GVV1" s="55"/>
      <c r="GVW1" s="55"/>
      <c r="GVX1" s="55"/>
      <c r="GVY1" s="55"/>
      <c r="GVZ1" s="55"/>
      <c r="GWA1" s="55"/>
      <c r="GWB1" s="55"/>
      <c r="GWC1" s="55"/>
      <c r="GWD1" s="55"/>
      <c r="GWE1" s="55"/>
      <c r="GWF1" s="55"/>
      <c r="GWG1" s="55"/>
      <c r="GWH1" s="55"/>
      <c r="GWI1" s="55"/>
      <c r="GWJ1" s="55"/>
      <c r="GWK1" s="55"/>
      <c r="GWL1" s="55"/>
      <c r="GWM1" s="55"/>
      <c r="GWN1" s="55"/>
      <c r="GWO1" s="55"/>
      <c r="GWP1" s="55"/>
      <c r="GWQ1" s="55"/>
      <c r="GWR1" s="55"/>
      <c r="GWS1" s="55"/>
      <c r="GWT1" s="55"/>
      <c r="GWU1" s="55"/>
      <c r="GWV1" s="55"/>
      <c r="GWW1" s="55"/>
      <c r="GWX1" s="55"/>
      <c r="GWY1" s="55"/>
      <c r="GWZ1" s="55"/>
      <c r="GXA1" s="55"/>
      <c r="GXB1" s="55"/>
      <c r="GXC1" s="55"/>
      <c r="GXD1" s="55"/>
      <c r="GXE1" s="55"/>
      <c r="GXF1" s="55"/>
      <c r="GXG1" s="55"/>
      <c r="GXH1" s="55"/>
      <c r="GXI1" s="55"/>
      <c r="GXJ1" s="55"/>
      <c r="GXK1" s="55"/>
      <c r="GXL1" s="55"/>
      <c r="GXM1" s="55"/>
      <c r="GXN1" s="55"/>
      <c r="GXO1" s="55"/>
      <c r="GXP1" s="55"/>
      <c r="GXQ1" s="55"/>
      <c r="GXR1" s="55"/>
      <c r="GXS1" s="55"/>
      <c r="GXT1" s="55"/>
      <c r="GXU1" s="55"/>
      <c r="GXV1" s="55"/>
      <c r="GXW1" s="55"/>
      <c r="GXX1" s="55"/>
      <c r="GXY1" s="55"/>
      <c r="GXZ1" s="55"/>
      <c r="GYA1" s="55"/>
      <c r="GYB1" s="55"/>
      <c r="GYC1" s="55"/>
      <c r="GYD1" s="55"/>
      <c r="GYE1" s="55"/>
      <c r="GYF1" s="55"/>
      <c r="GYG1" s="55"/>
      <c r="GYH1" s="55"/>
      <c r="GYI1" s="55"/>
      <c r="GYJ1" s="55"/>
      <c r="GYK1" s="55"/>
      <c r="GYL1" s="55"/>
      <c r="GYM1" s="55"/>
      <c r="GYN1" s="55"/>
      <c r="GYO1" s="55"/>
      <c r="GYP1" s="55"/>
      <c r="GYQ1" s="55"/>
      <c r="GYR1" s="55"/>
      <c r="GYS1" s="55"/>
      <c r="GYT1" s="55"/>
      <c r="GYU1" s="55"/>
      <c r="GYV1" s="55"/>
      <c r="GYW1" s="55"/>
      <c r="GYX1" s="55"/>
      <c r="GYY1" s="55"/>
      <c r="GYZ1" s="55"/>
      <c r="GZA1" s="55"/>
      <c r="GZB1" s="55"/>
      <c r="GZC1" s="55"/>
      <c r="GZD1" s="55"/>
      <c r="GZE1" s="55"/>
      <c r="GZF1" s="55"/>
      <c r="GZG1" s="55"/>
      <c r="GZH1" s="55"/>
      <c r="GZI1" s="55"/>
      <c r="GZJ1" s="55"/>
      <c r="GZK1" s="55"/>
      <c r="GZL1" s="55"/>
      <c r="GZM1" s="55"/>
      <c r="GZN1" s="55"/>
      <c r="GZO1" s="55"/>
      <c r="GZP1" s="55"/>
      <c r="GZQ1" s="55"/>
      <c r="GZR1" s="55"/>
      <c r="GZS1" s="55"/>
      <c r="GZT1" s="55"/>
      <c r="GZU1" s="55"/>
      <c r="GZV1" s="55"/>
      <c r="GZW1" s="55"/>
      <c r="GZX1" s="55"/>
      <c r="GZY1" s="55"/>
      <c r="GZZ1" s="55"/>
      <c r="HAA1" s="55"/>
      <c r="HAB1" s="55"/>
      <c r="HAC1" s="55"/>
      <c r="HAD1" s="55"/>
      <c r="HAE1" s="55"/>
      <c r="HAF1" s="55"/>
      <c r="HAG1" s="55"/>
      <c r="HAH1" s="55"/>
      <c r="HAI1" s="55"/>
      <c r="HAJ1" s="55"/>
      <c r="HAK1" s="55"/>
      <c r="HAL1" s="55"/>
      <c r="HAM1" s="55"/>
      <c r="HAN1" s="55"/>
      <c r="HAO1" s="55"/>
      <c r="HAP1" s="55"/>
      <c r="HAQ1" s="55"/>
      <c r="HAR1" s="55"/>
      <c r="HAS1" s="55"/>
      <c r="HAT1" s="55"/>
      <c r="HAU1" s="55"/>
      <c r="HAV1" s="55"/>
      <c r="HAW1" s="55"/>
      <c r="HAX1" s="55"/>
      <c r="HAY1" s="55"/>
      <c r="HAZ1" s="55"/>
      <c r="HBA1" s="55"/>
      <c r="HBB1" s="55"/>
      <c r="HBC1" s="55"/>
      <c r="HBD1" s="55"/>
      <c r="HBE1" s="55"/>
      <c r="HBF1" s="55"/>
      <c r="HBG1" s="55"/>
      <c r="HBH1" s="55"/>
      <c r="HBI1" s="55"/>
      <c r="HBJ1" s="55"/>
      <c r="HBK1" s="55"/>
      <c r="HBL1" s="55"/>
      <c r="HBM1" s="55"/>
      <c r="HBN1" s="55"/>
      <c r="HBO1" s="55"/>
      <c r="HBP1" s="55"/>
      <c r="HBQ1" s="55"/>
      <c r="HBR1" s="55"/>
      <c r="HBS1" s="55"/>
      <c r="HBT1" s="55"/>
      <c r="HBU1" s="55"/>
      <c r="HBV1" s="55"/>
      <c r="HBW1" s="55"/>
      <c r="HBX1" s="55"/>
      <c r="HBY1" s="55"/>
      <c r="HBZ1" s="55"/>
      <c r="HCA1" s="55"/>
      <c r="HCB1" s="55"/>
      <c r="HCC1" s="55"/>
      <c r="HCD1" s="55"/>
      <c r="HCE1" s="55"/>
      <c r="HCF1" s="55"/>
      <c r="HCG1" s="55"/>
      <c r="HCH1" s="55"/>
      <c r="HCI1" s="55"/>
      <c r="HCJ1" s="55"/>
      <c r="HCK1" s="55"/>
      <c r="HCL1" s="55"/>
      <c r="HCM1" s="55"/>
      <c r="HCN1" s="55"/>
      <c r="HCO1" s="55"/>
      <c r="HCP1" s="55"/>
      <c r="HCQ1" s="55"/>
      <c r="HCR1" s="55"/>
      <c r="HCS1" s="55"/>
      <c r="HCT1" s="55"/>
      <c r="HCU1" s="55"/>
      <c r="HCV1" s="55"/>
      <c r="HCW1" s="55"/>
      <c r="HCX1" s="55"/>
      <c r="HCY1" s="55"/>
      <c r="HCZ1" s="55"/>
      <c r="HDA1" s="55"/>
      <c r="HDB1" s="55"/>
      <c r="HDC1" s="55"/>
      <c r="HDD1" s="55"/>
      <c r="HDE1" s="55"/>
      <c r="HDF1" s="55"/>
      <c r="HDG1" s="55"/>
      <c r="HDH1" s="55"/>
      <c r="HDI1" s="55"/>
      <c r="HDJ1" s="55"/>
      <c r="HDK1" s="55"/>
      <c r="HDL1" s="55"/>
      <c r="HDM1" s="55"/>
      <c r="HDN1" s="55"/>
      <c r="HDO1" s="55"/>
      <c r="HDP1" s="55"/>
      <c r="HDQ1" s="55"/>
      <c r="HDR1" s="55"/>
      <c r="HDS1" s="55"/>
      <c r="HDT1" s="55"/>
      <c r="HDU1" s="55"/>
      <c r="HDV1" s="55"/>
      <c r="HDW1" s="55"/>
      <c r="HDX1" s="55"/>
      <c r="HDY1" s="55"/>
      <c r="HDZ1" s="55"/>
      <c r="HEA1" s="55"/>
      <c r="HEB1" s="55"/>
      <c r="HEC1" s="55"/>
      <c r="HED1" s="55"/>
      <c r="HEE1" s="55"/>
      <c r="HEF1" s="55"/>
      <c r="HEG1" s="55"/>
      <c r="HEH1" s="55"/>
      <c r="HEI1" s="55"/>
      <c r="HEJ1" s="55"/>
      <c r="HEK1" s="55"/>
      <c r="HEL1" s="55"/>
      <c r="HEM1" s="55"/>
      <c r="HEN1" s="55"/>
      <c r="HEO1" s="55"/>
      <c r="HEP1" s="55"/>
      <c r="HEQ1" s="55"/>
      <c r="HER1" s="55"/>
      <c r="HES1" s="55"/>
      <c r="HET1" s="55"/>
      <c r="HEU1" s="55"/>
      <c r="HEV1" s="55"/>
      <c r="HEW1" s="55"/>
      <c r="HEX1" s="55"/>
      <c r="HEY1" s="55"/>
      <c r="HEZ1" s="55"/>
      <c r="HFA1" s="55"/>
      <c r="HFB1" s="55"/>
      <c r="HFC1" s="55"/>
      <c r="HFD1" s="55"/>
      <c r="HFE1" s="55"/>
      <c r="HFF1" s="55"/>
      <c r="HFG1" s="55"/>
      <c r="HFH1" s="55"/>
      <c r="HFI1" s="55"/>
      <c r="HFJ1" s="55"/>
      <c r="HFK1" s="55"/>
      <c r="HFL1" s="55"/>
      <c r="HFM1" s="55"/>
      <c r="HFN1" s="55"/>
      <c r="HFO1" s="55"/>
      <c r="HFP1" s="55"/>
      <c r="HFQ1" s="55"/>
      <c r="HFR1" s="55"/>
      <c r="HFS1" s="55"/>
      <c r="HFT1" s="55"/>
      <c r="HFU1" s="55"/>
      <c r="HFV1" s="55"/>
      <c r="HFW1" s="55"/>
      <c r="HFX1" s="55"/>
      <c r="HFY1" s="55"/>
      <c r="HFZ1" s="55"/>
      <c r="HGA1" s="55"/>
      <c r="HGB1" s="55"/>
      <c r="HGC1" s="55"/>
      <c r="HGD1" s="55"/>
      <c r="HGE1" s="55"/>
      <c r="HGF1" s="55"/>
      <c r="HGG1" s="55"/>
      <c r="HGH1" s="55"/>
      <c r="HGI1" s="55"/>
      <c r="HGJ1" s="55"/>
      <c r="HGK1" s="55"/>
      <c r="HGL1" s="55"/>
      <c r="HGM1" s="55"/>
      <c r="HGN1" s="55"/>
      <c r="HGO1" s="55"/>
      <c r="HGP1" s="55"/>
      <c r="HGQ1" s="55"/>
      <c r="HGR1" s="55"/>
      <c r="HGS1" s="55"/>
      <c r="HGT1" s="55"/>
      <c r="HGU1" s="55"/>
      <c r="HGV1" s="55"/>
      <c r="HGW1" s="55"/>
      <c r="HGX1" s="55"/>
      <c r="HGY1" s="55"/>
      <c r="HGZ1" s="55"/>
      <c r="HHA1" s="55"/>
      <c r="HHB1" s="55"/>
      <c r="HHC1" s="55"/>
      <c r="HHD1" s="55"/>
      <c r="HHE1" s="55"/>
      <c r="HHF1" s="55"/>
      <c r="HHG1" s="55"/>
      <c r="HHH1" s="55"/>
      <c r="HHI1" s="55"/>
      <c r="HHJ1" s="55"/>
      <c r="HHK1" s="55"/>
      <c r="HHL1" s="55"/>
      <c r="HHM1" s="55"/>
      <c r="HHN1" s="55"/>
      <c r="HHO1" s="55"/>
      <c r="HHP1" s="55"/>
      <c r="HHQ1" s="55"/>
      <c r="HHR1" s="55"/>
      <c r="HHS1" s="55"/>
      <c r="HHT1" s="55"/>
      <c r="HHU1" s="55"/>
      <c r="HHV1" s="55"/>
      <c r="HHW1" s="55"/>
      <c r="HHX1" s="55"/>
      <c r="HHY1" s="55"/>
      <c r="HHZ1" s="55"/>
      <c r="HIA1" s="55"/>
      <c r="HIB1" s="55"/>
      <c r="HIC1" s="55"/>
      <c r="HID1" s="55"/>
      <c r="HIE1" s="55"/>
      <c r="HIF1" s="55"/>
      <c r="HIG1" s="55"/>
      <c r="HIH1" s="55"/>
      <c r="HII1" s="55"/>
      <c r="HIJ1" s="55"/>
      <c r="HIK1" s="55"/>
      <c r="HIL1" s="55"/>
      <c r="HIM1" s="55"/>
      <c r="HIN1" s="55"/>
      <c r="HIO1" s="55"/>
      <c r="HIP1" s="55"/>
      <c r="HIQ1" s="55"/>
      <c r="HIR1" s="55"/>
      <c r="HIS1" s="55"/>
      <c r="HIT1" s="55"/>
      <c r="HIU1" s="55"/>
      <c r="HIV1" s="55"/>
      <c r="HIW1" s="55"/>
      <c r="HIX1" s="55"/>
      <c r="HIY1" s="55"/>
      <c r="HIZ1" s="55"/>
      <c r="HJA1" s="55"/>
      <c r="HJB1" s="55"/>
      <c r="HJC1" s="55"/>
      <c r="HJD1" s="55"/>
      <c r="HJE1" s="55"/>
      <c r="HJF1" s="55"/>
      <c r="HJG1" s="55"/>
      <c r="HJH1" s="55"/>
      <c r="HJI1" s="55"/>
      <c r="HJJ1" s="55"/>
      <c r="HJK1" s="55"/>
      <c r="HJL1" s="55"/>
      <c r="HJM1" s="55"/>
      <c r="HJN1" s="55"/>
      <c r="HJO1" s="55"/>
      <c r="HJP1" s="55"/>
      <c r="HJQ1" s="55"/>
      <c r="HJR1" s="55"/>
      <c r="HJS1" s="55"/>
      <c r="HJT1" s="55"/>
      <c r="HJU1" s="55"/>
      <c r="HJV1" s="55"/>
      <c r="HJW1" s="55"/>
      <c r="HJX1" s="55"/>
      <c r="HJY1" s="55"/>
      <c r="HJZ1" s="55"/>
      <c r="HKA1" s="55"/>
      <c r="HKB1" s="55"/>
      <c r="HKC1" s="55"/>
      <c r="HKD1" s="55"/>
      <c r="HKE1" s="55"/>
      <c r="HKF1" s="55"/>
      <c r="HKG1" s="55"/>
      <c r="HKH1" s="55"/>
      <c r="HKI1" s="55"/>
      <c r="HKJ1" s="55"/>
      <c r="HKK1" s="55"/>
      <c r="HKL1" s="55"/>
      <c r="HKM1" s="55"/>
      <c r="HKN1" s="55"/>
      <c r="HKO1" s="55"/>
      <c r="HKP1" s="55"/>
      <c r="HKQ1" s="55"/>
      <c r="HKR1" s="55"/>
      <c r="HKS1" s="55"/>
      <c r="HKT1" s="55"/>
      <c r="HKU1" s="55"/>
      <c r="HKV1" s="55"/>
      <c r="HKW1" s="55"/>
      <c r="HKX1" s="55"/>
      <c r="HKY1" s="55"/>
      <c r="HKZ1" s="55"/>
      <c r="HLA1" s="55"/>
      <c r="HLB1" s="55"/>
      <c r="HLC1" s="55"/>
      <c r="HLD1" s="55"/>
      <c r="HLE1" s="55"/>
      <c r="HLF1" s="55"/>
      <c r="HLG1" s="55"/>
      <c r="HLH1" s="55"/>
      <c r="HLI1" s="55"/>
      <c r="HLJ1" s="55"/>
      <c r="HLK1" s="55"/>
      <c r="HLL1" s="55"/>
      <c r="HLM1" s="55"/>
      <c r="HLN1" s="55"/>
      <c r="HLO1" s="55"/>
      <c r="HLP1" s="55"/>
      <c r="HLQ1" s="55"/>
      <c r="HLR1" s="55"/>
      <c r="HLS1" s="55"/>
      <c r="HLT1" s="55"/>
      <c r="HLU1" s="55"/>
      <c r="HLV1" s="55"/>
      <c r="HLW1" s="55"/>
      <c r="HLX1" s="55"/>
      <c r="HLY1" s="55"/>
      <c r="HLZ1" s="55"/>
      <c r="HMA1" s="55"/>
      <c r="HMB1" s="55"/>
      <c r="HMC1" s="55"/>
      <c r="HMD1" s="55"/>
      <c r="HME1" s="55"/>
      <c r="HMF1" s="55"/>
      <c r="HMG1" s="55"/>
      <c r="HMH1" s="55"/>
      <c r="HMI1" s="55"/>
      <c r="HMJ1" s="55"/>
      <c r="HMK1" s="55"/>
      <c r="HML1" s="55"/>
      <c r="HMM1" s="55"/>
      <c r="HMN1" s="55"/>
      <c r="HMO1" s="55"/>
      <c r="HMP1" s="55"/>
      <c r="HMQ1" s="55"/>
      <c r="HMR1" s="55"/>
      <c r="HMS1" s="55"/>
      <c r="HMT1" s="55"/>
      <c r="HMU1" s="55"/>
      <c r="HMV1" s="55"/>
      <c r="HMW1" s="55"/>
      <c r="HMX1" s="55"/>
      <c r="HMY1" s="55"/>
      <c r="HMZ1" s="55"/>
      <c r="HNA1" s="55"/>
      <c r="HNB1" s="55"/>
      <c r="HNC1" s="55"/>
      <c r="HND1" s="55"/>
      <c r="HNE1" s="55"/>
      <c r="HNF1" s="55"/>
      <c r="HNG1" s="55"/>
      <c r="HNH1" s="55"/>
      <c r="HNI1" s="55"/>
      <c r="HNJ1" s="55"/>
      <c r="HNK1" s="55"/>
      <c r="HNL1" s="55"/>
      <c r="HNM1" s="55"/>
      <c r="HNN1" s="55"/>
      <c r="HNO1" s="55"/>
      <c r="HNP1" s="55"/>
      <c r="HNQ1" s="55"/>
      <c r="HNR1" s="55"/>
      <c r="HNS1" s="55"/>
      <c r="HNT1" s="55"/>
      <c r="HNU1" s="55"/>
      <c r="HNV1" s="55"/>
      <c r="HNW1" s="55"/>
      <c r="HNX1" s="55"/>
      <c r="HNY1" s="55"/>
      <c r="HNZ1" s="55"/>
      <c r="HOA1" s="55"/>
      <c r="HOB1" s="55"/>
      <c r="HOC1" s="55"/>
      <c r="HOD1" s="55"/>
      <c r="HOE1" s="55"/>
      <c r="HOF1" s="55"/>
      <c r="HOG1" s="55"/>
      <c r="HOH1" s="55"/>
      <c r="HOI1" s="55"/>
      <c r="HOJ1" s="55"/>
      <c r="HOK1" s="55"/>
      <c r="HOL1" s="55"/>
      <c r="HOM1" s="55"/>
      <c r="HON1" s="55"/>
      <c r="HOO1" s="55"/>
      <c r="HOP1" s="55"/>
      <c r="HOQ1" s="55"/>
      <c r="HOR1" s="55"/>
      <c r="HOS1" s="55"/>
      <c r="HOT1" s="55"/>
      <c r="HOU1" s="55"/>
      <c r="HOV1" s="55"/>
      <c r="HOW1" s="55"/>
      <c r="HOX1" s="55"/>
      <c r="HOY1" s="55"/>
      <c r="HOZ1" s="55"/>
      <c r="HPA1" s="55"/>
      <c r="HPB1" s="55"/>
      <c r="HPC1" s="55"/>
      <c r="HPD1" s="55"/>
      <c r="HPE1" s="55"/>
      <c r="HPF1" s="55"/>
      <c r="HPG1" s="55"/>
      <c r="HPH1" s="55"/>
      <c r="HPI1" s="55"/>
      <c r="HPJ1" s="55"/>
      <c r="HPK1" s="55"/>
      <c r="HPL1" s="55"/>
      <c r="HPM1" s="55"/>
      <c r="HPN1" s="55"/>
      <c r="HPO1" s="55"/>
      <c r="HPP1" s="55"/>
      <c r="HPQ1" s="55"/>
      <c r="HPR1" s="55"/>
      <c r="HPS1" s="55"/>
      <c r="HPT1" s="55"/>
      <c r="HPU1" s="55"/>
      <c r="HPV1" s="55"/>
      <c r="HPW1" s="55"/>
      <c r="HPX1" s="55"/>
      <c r="HPY1" s="55"/>
      <c r="HPZ1" s="55"/>
      <c r="HQA1" s="55"/>
      <c r="HQB1" s="55"/>
      <c r="HQC1" s="55"/>
      <c r="HQD1" s="55"/>
      <c r="HQE1" s="55"/>
      <c r="HQF1" s="55"/>
      <c r="HQG1" s="55"/>
      <c r="HQH1" s="55"/>
      <c r="HQI1" s="55"/>
      <c r="HQJ1" s="55"/>
      <c r="HQK1" s="55"/>
      <c r="HQL1" s="55"/>
      <c r="HQM1" s="55"/>
      <c r="HQN1" s="55"/>
      <c r="HQO1" s="55"/>
      <c r="HQP1" s="55"/>
      <c r="HQQ1" s="55"/>
      <c r="HQR1" s="55"/>
      <c r="HQS1" s="55"/>
      <c r="HQT1" s="55"/>
      <c r="HQU1" s="55"/>
      <c r="HQV1" s="55"/>
      <c r="HQW1" s="55"/>
      <c r="HQX1" s="55"/>
      <c r="HQY1" s="55"/>
      <c r="HQZ1" s="55"/>
      <c r="HRA1" s="55"/>
      <c r="HRB1" s="55"/>
      <c r="HRC1" s="55"/>
      <c r="HRD1" s="55"/>
      <c r="HRE1" s="55"/>
      <c r="HRF1" s="55"/>
      <c r="HRG1" s="55"/>
      <c r="HRH1" s="55"/>
      <c r="HRI1" s="55"/>
      <c r="HRJ1" s="55"/>
      <c r="HRK1" s="55"/>
      <c r="HRL1" s="55"/>
      <c r="HRM1" s="55"/>
      <c r="HRN1" s="55"/>
      <c r="HRO1" s="55"/>
      <c r="HRP1" s="55"/>
      <c r="HRQ1" s="55"/>
      <c r="HRR1" s="55"/>
      <c r="HRS1" s="55"/>
      <c r="HRT1" s="55"/>
      <c r="HRU1" s="55"/>
      <c r="HRV1" s="55"/>
      <c r="HRW1" s="55"/>
      <c r="HRX1" s="55"/>
      <c r="HRY1" s="55"/>
      <c r="HRZ1" s="55"/>
      <c r="HSA1" s="55"/>
      <c r="HSB1" s="55"/>
      <c r="HSC1" s="55"/>
      <c r="HSD1" s="55"/>
      <c r="HSE1" s="55"/>
      <c r="HSF1" s="55"/>
      <c r="HSG1" s="55"/>
      <c r="HSH1" s="55"/>
      <c r="HSI1" s="55"/>
      <c r="HSJ1" s="55"/>
      <c r="HSK1" s="55"/>
      <c r="HSL1" s="55"/>
      <c r="HSM1" s="55"/>
      <c r="HSN1" s="55"/>
      <c r="HSO1" s="55"/>
      <c r="HSP1" s="55"/>
      <c r="HSQ1" s="55"/>
      <c r="HSR1" s="55"/>
      <c r="HSS1" s="55"/>
      <c r="HST1" s="55"/>
      <c r="HSU1" s="55"/>
      <c r="HSV1" s="55"/>
      <c r="HSW1" s="55"/>
      <c r="HSX1" s="55"/>
      <c r="HSY1" s="55"/>
      <c r="HSZ1" s="55"/>
      <c r="HTA1" s="55"/>
      <c r="HTB1" s="55"/>
      <c r="HTC1" s="55"/>
      <c r="HTD1" s="55"/>
      <c r="HTE1" s="55"/>
      <c r="HTF1" s="55"/>
      <c r="HTG1" s="55"/>
      <c r="HTH1" s="55"/>
      <c r="HTI1" s="55"/>
      <c r="HTJ1" s="55"/>
      <c r="HTK1" s="55"/>
      <c r="HTL1" s="55"/>
      <c r="HTM1" s="55"/>
      <c r="HTN1" s="55"/>
      <c r="HTO1" s="55"/>
      <c r="HTP1" s="55"/>
      <c r="HTQ1" s="55"/>
      <c r="HTR1" s="55"/>
      <c r="HTS1" s="55"/>
      <c r="HTT1" s="55"/>
      <c r="HTU1" s="55"/>
      <c r="HTV1" s="55"/>
      <c r="HTW1" s="55"/>
      <c r="HTX1" s="55"/>
      <c r="HTY1" s="55"/>
      <c r="HTZ1" s="55"/>
      <c r="HUA1" s="55"/>
      <c r="HUB1" s="55"/>
      <c r="HUC1" s="55"/>
      <c r="HUD1" s="55"/>
      <c r="HUE1" s="55"/>
      <c r="HUF1" s="55"/>
      <c r="HUG1" s="55"/>
      <c r="HUH1" s="55"/>
      <c r="HUI1" s="55"/>
      <c r="HUJ1" s="55"/>
      <c r="HUK1" s="55"/>
      <c r="HUL1" s="55"/>
      <c r="HUM1" s="55"/>
      <c r="HUN1" s="55"/>
      <c r="HUO1" s="55"/>
      <c r="HUP1" s="55"/>
      <c r="HUQ1" s="55"/>
      <c r="HUR1" s="55"/>
      <c r="HUS1" s="55"/>
      <c r="HUT1" s="55"/>
      <c r="HUU1" s="55"/>
      <c r="HUV1" s="55"/>
      <c r="HUW1" s="55"/>
      <c r="HUX1" s="55"/>
      <c r="HUY1" s="55"/>
      <c r="HUZ1" s="55"/>
      <c r="HVA1" s="55"/>
      <c r="HVB1" s="55"/>
      <c r="HVC1" s="55"/>
      <c r="HVD1" s="55"/>
      <c r="HVE1" s="55"/>
      <c r="HVF1" s="55"/>
      <c r="HVG1" s="55"/>
      <c r="HVH1" s="55"/>
      <c r="HVI1" s="55"/>
      <c r="HVJ1" s="55"/>
      <c r="HVK1" s="55"/>
      <c r="HVL1" s="55"/>
      <c r="HVM1" s="55"/>
      <c r="HVN1" s="55"/>
      <c r="HVO1" s="55"/>
      <c r="HVP1" s="55"/>
      <c r="HVQ1" s="55"/>
      <c r="HVR1" s="55"/>
      <c r="HVS1" s="55"/>
      <c r="HVT1" s="55"/>
      <c r="HVU1" s="55"/>
      <c r="HVV1" s="55"/>
      <c r="HVW1" s="55"/>
      <c r="HVX1" s="55"/>
      <c r="HVY1" s="55"/>
      <c r="HVZ1" s="55"/>
      <c r="HWA1" s="55"/>
      <c r="HWB1" s="55"/>
      <c r="HWC1" s="55"/>
      <c r="HWD1" s="55"/>
      <c r="HWE1" s="55"/>
      <c r="HWF1" s="55"/>
      <c r="HWG1" s="55"/>
      <c r="HWH1" s="55"/>
      <c r="HWI1" s="55"/>
      <c r="HWJ1" s="55"/>
      <c r="HWK1" s="55"/>
      <c r="HWL1" s="55"/>
      <c r="HWM1" s="55"/>
      <c r="HWN1" s="55"/>
      <c r="HWO1" s="55"/>
      <c r="HWP1" s="55"/>
      <c r="HWQ1" s="55"/>
      <c r="HWR1" s="55"/>
      <c r="HWS1" s="55"/>
      <c r="HWT1" s="55"/>
      <c r="HWU1" s="55"/>
      <c r="HWV1" s="55"/>
      <c r="HWW1" s="55"/>
      <c r="HWX1" s="55"/>
      <c r="HWY1" s="55"/>
      <c r="HWZ1" s="55"/>
      <c r="HXA1" s="55"/>
      <c r="HXB1" s="55"/>
      <c r="HXC1" s="55"/>
      <c r="HXD1" s="55"/>
      <c r="HXE1" s="55"/>
      <c r="HXF1" s="55"/>
      <c r="HXG1" s="55"/>
      <c r="HXH1" s="55"/>
      <c r="HXI1" s="55"/>
      <c r="HXJ1" s="55"/>
      <c r="HXK1" s="55"/>
      <c r="HXL1" s="55"/>
      <c r="HXM1" s="55"/>
      <c r="HXN1" s="55"/>
      <c r="HXO1" s="55"/>
      <c r="HXP1" s="55"/>
      <c r="HXQ1" s="55"/>
      <c r="HXR1" s="55"/>
      <c r="HXS1" s="55"/>
      <c r="HXT1" s="55"/>
      <c r="HXU1" s="55"/>
      <c r="HXV1" s="55"/>
      <c r="HXW1" s="55"/>
      <c r="HXX1" s="55"/>
      <c r="HXY1" s="55"/>
      <c r="HXZ1" s="55"/>
      <c r="HYA1" s="55"/>
      <c r="HYB1" s="55"/>
      <c r="HYC1" s="55"/>
      <c r="HYD1" s="55"/>
      <c r="HYE1" s="55"/>
      <c r="HYF1" s="55"/>
      <c r="HYG1" s="55"/>
      <c r="HYH1" s="55"/>
      <c r="HYI1" s="55"/>
      <c r="HYJ1" s="55"/>
      <c r="HYK1" s="55"/>
      <c r="HYL1" s="55"/>
      <c r="HYM1" s="55"/>
      <c r="HYN1" s="55"/>
      <c r="HYO1" s="55"/>
      <c r="HYP1" s="55"/>
      <c r="HYQ1" s="55"/>
      <c r="HYR1" s="55"/>
      <c r="HYS1" s="55"/>
      <c r="HYT1" s="55"/>
      <c r="HYU1" s="55"/>
      <c r="HYV1" s="55"/>
      <c r="HYW1" s="55"/>
      <c r="HYX1" s="55"/>
      <c r="HYY1" s="55"/>
      <c r="HYZ1" s="55"/>
      <c r="HZA1" s="55"/>
      <c r="HZB1" s="55"/>
      <c r="HZC1" s="55"/>
      <c r="HZD1" s="55"/>
      <c r="HZE1" s="55"/>
      <c r="HZF1" s="55"/>
      <c r="HZG1" s="55"/>
      <c r="HZH1" s="55"/>
      <c r="HZI1" s="55"/>
      <c r="HZJ1" s="55"/>
      <c r="HZK1" s="55"/>
      <c r="HZL1" s="55"/>
      <c r="HZM1" s="55"/>
      <c r="HZN1" s="55"/>
      <c r="HZO1" s="55"/>
      <c r="HZP1" s="55"/>
      <c r="HZQ1" s="55"/>
      <c r="HZR1" s="55"/>
      <c r="HZS1" s="55"/>
      <c r="HZT1" s="55"/>
      <c r="HZU1" s="55"/>
      <c r="HZV1" s="55"/>
      <c r="HZW1" s="55"/>
      <c r="HZX1" s="55"/>
      <c r="HZY1" s="55"/>
      <c r="HZZ1" s="55"/>
      <c r="IAA1" s="55"/>
      <c r="IAB1" s="55"/>
      <c r="IAC1" s="55"/>
      <c r="IAD1" s="55"/>
      <c r="IAE1" s="55"/>
      <c r="IAF1" s="55"/>
      <c r="IAG1" s="55"/>
      <c r="IAH1" s="55"/>
      <c r="IAI1" s="55"/>
      <c r="IAJ1" s="55"/>
      <c r="IAK1" s="55"/>
      <c r="IAL1" s="55"/>
      <c r="IAM1" s="55"/>
      <c r="IAN1" s="55"/>
      <c r="IAO1" s="55"/>
      <c r="IAP1" s="55"/>
      <c r="IAQ1" s="55"/>
      <c r="IAR1" s="55"/>
      <c r="IAS1" s="55"/>
      <c r="IAT1" s="55"/>
      <c r="IAU1" s="55"/>
      <c r="IAV1" s="55"/>
      <c r="IAW1" s="55"/>
      <c r="IAX1" s="55"/>
      <c r="IAY1" s="55"/>
      <c r="IAZ1" s="55"/>
      <c r="IBA1" s="55"/>
      <c r="IBB1" s="55"/>
      <c r="IBC1" s="55"/>
      <c r="IBD1" s="55"/>
      <c r="IBE1" s="55"/>
      <c r="IBF1" s="55"/>
      <c r="IBG1" s="55"/>
      <c r="IBH1" s="55"/>
      <c r="IBI1" s="55"/>
      <c r="IBJ1" s="55"/>
      <c r="IBK1" s="55"/>
      <c r="IBL1" s="55"/>
      <c r="IBM1" s="55"/>
      <c r="IBN1" s="55"/>
      <c r="IBO1" s="55"/>
      <c r="IBP1" s="55"/>
      <c r="IBQ1" s="55"/>
      <c r="IBR1" s="55"/>
      <c r="IBS1" s="55"/>
      <c r="IBT1" s="55"/>
      <c r="IBU1" s="55"/>
      <c r="IBV1" s="55"/>
      <c r="IBW1" s="55"/>
      <c r="IBX1" s="55"/>
      <c r="IBY1" s="55"/>
      <c r="IBZ1" s="55"/>
      <c r="ICA1" s="55"/>
      <c r="ICB1" s="55"/>
      <c r="ICC1" s="55"/>
      <c r="ICD1" s="55"/>
      <c r="ICE1" s="55"/>
      <c r="ICF1" s="55"/>
      <c r="ICG1" s="55"/>
      <c r="ICH1" s="55"/>
      <c r="ICI1" s="55"/>
      <c r="ICJ1" s="55"/>
      <c r="ICK1" s="55"/>
      <c r="ICL1" s="55"/>
      <c r="ICM1" s="55"/>
      <c r="ICN1" s="55"/>
      <c r="ICO1" s="55"/>
      <c r="ICP1" s="55"/>
      <c r="ICQ1" s="55"/>
      <c r="ICR1" s="55"/>
      <c r="ICS1" s="55"/>
      <c r="ICT1" s="55"/>
      <c r="ICU1" s="55"/>
      <c r="ICV1" s="55"/>
      <c r="ICW1" s="55"/>
      <c r="ICX1" s="55"/>
      <c r="ICY1" s="55"/>
      <c r="ICZ1" s="55"/>
      <c r="IDA1" s="55"/>
      <c r="IDB1" s="55"/>
      <c r="IDC1" s="55"/>
      <c r="IDD1" s="55"/>
      <c r="IDE1" s="55"/>
      <c r="IDF1" s="55"/>
      <c r="IDG1" s="55"/>
      <c r="IDH1" s="55"/>
      <c r="IDI1" s="55"/>
      <c r="IDJ1" s="55"/>
      <c r="IDK1" s="55"/>
      <c r="IDL1" s="55"/>
      <c r="IDM1" s="55"/>
      <c r="IDN1" s="55"/>
      <c r="IDO1" s="55"/>
      <c r="IDP1" s="55"/>
      <c r="IDQ1" s="55"/>
      <c r="IDR1" s="55"/>
      <c r="IDS1" s="55"/>
      <c r="IDT1" s="55"/>
      <c r="IDU1" s="55"/>
      <c r="IDV1" s="55"/>
      <c r="IDW1" s="55"/>
      <c r="IDX1" s="55"/>
      <c r="IDY1" s="55"/>
      <c r="IDZ1" s="55"/>
      <c r="IEA1" s="55"/>
      <c r="IEB1" s="55"/>
      <c r="IEC1" s="55"/>
      <c r="IED1" s="55"/>
      <c r="IEE1" s="55"/>
      <c r="IEF1" s="55"/>
      <c r="IEG1" s="55"/>
      <c r="IEH1" s="55"/>
      <c r="IEI1" s="55"/>
      <c r="IEJ1" s="55"/>
      <c r="IEK1" s="55"/>
      <c r="IEL1" s="55"/>
      <c r="IEM1" s="55"/>
      <c r="IEN1" s="55"/>
      <c r="IEO1" s="55"/>
      <c r="IEP1" s="55"/>
      <c r="IEQ1" s="55"/>
      <c r="IER1" s="55"/>
      <c r="IES1" s="55"/>
      <c r="IET1" s="55"/>
      <c r="IEU1" s="55"/>
      <c r="IEV1" s="55"/>
      <c r="IEW1" s="55"/>
      <c r="IEX1" s="55"/>
      <c r="IEY1" s="55"/>
      <c r="IEZ1" s="55"/>
      <c r="IFA1" s="55"/>
      <c r="IFB1" s="55"/>
      <c r="IFC1" s="55"/>
      <c r="IFD1" s="55"/>
      <c r="IFE1" s="55"/>
      <c r="IFF1" s="55"/>
      <c r="IFG1" s="55"/>
      <c r="IFH1" s="55"/>
      <c r="IFI1" s="55"/>
      <c r="IFJ1" s="55"/>
      <c r="IFK1" s="55"/>
      <c r="IFL1" s="55"/>
      <c r="IFM1" s="55"/>
      <c r="IFN1" s="55"/>
      <c r="IFO1" s="55"/>
      <c r="IFP1" s="55"/>
      <c r="IFQ1" s="55"/>
      <c r="IFR1" s="55"/>
      <c r="IFS1" s="55"/>
      <c r="IFT1" s="55"/>
      <c r="IFU1" s="55"/>
      <c r="IFV1" s="55"/>
      <c r="IFW1" s="55"/>
      <c r="IFX1" s="55"/>
      <c r="IFY1" s="55"/>
      <c r="IFZ1" s="55"/>
      <c r="IGA1" s="55"/>
      <c r="IGB1" s="55"/>
      <c r="IGC1" s="55"/>
      <c r="IGD1" s="55"/>
      <c r="IGE1" s="55"/>
      <c r="IGF1" s="55"/>
      <c r="IGG1" s="55"/>
      <c r="IGH1" s="55"/>
      <c r="IGI1" s="55"/>
      <c r="IGJ1" s="55"/>
      <c r="IGK1" s="55"/>
      <c r="IGL1" s="55"/>
      <c r="IGM1" s="55"/>
      <c r="IGN1" s="55"/>
      <c r="IGO1" s="55"/>
      <c r="IGP1" s="55"/>
      <c r="IGQ1" s="55"/>
      <c r="IGR1" s="55"/>
      <c r="IGS1" s="55"/>
      <c r="IGT1" s="55"/>
      <c r="IGU1" s="55"/>
      <c r="IGV1" s="55"/>
      <c r="IGW1" s="55"/>
      <c r="IGX1" s="55"/>
      <c r="IGY1" s="55"/>
      <c r="IGZ1" s="55"/>
      <c r="IHA1" s="55"/>
      <c r="IHB1" s="55"/>
      <c r="IHC1" s="55"/>
      <c r="IHD1" s="55"/>
      <c r="IHE1" s="55"/>
      <c r="IHF1" s="55"/>
      <c r="IHG1" s="55"/>
      <c r="IHH1" s="55"/>
      <c r="IHI1" s="55"/>
      <c r="IHJ1" s="55"/>
      <c r="IHK1" s="55"/>
      <c r="IHL1" s="55"/>
      <c r="IHM1" s="55"/>
      <c r="IHN1" s="55"/>
      <c r="IHO1" s="55"/>
      <c r="IHP1" s="55"/>
      <c r="IHQ1" s="55"/>
      <c r="IHR1" s="55"/>
      <c r="IHS1" s="55"/>
      <c r="IHT1" s="55"/>
      <c r="IHU1" s="55"/>
      <c r="IHV1" s="55"/>
      <c r="IHW1" s="55"/>
      <c r="IHX1" s="55"/>
      <c r="IHY1" s="55"/>
      <c r="IHZ1" s="55"/>
      <c r="IIA1" s="55"/>
      <c r="IIB1" s="55"/>
      <c r="IIC1" s="55"/>
      <c r="IID1" s="55"/>
      <c r="IIE1" s="55"/>
      <c r="IIF1" s="55"/>
      <c r="IIG1" s="55"/>
      <c r="IIH1" s="55"/>
      <c r="III1" s="55"/>
      <c r="IIJ1" s="55"/>
      <c r="IIK1" s="55"/>
      <c r="IIL1" s="55"/>
      <c r="IIM1" s="55"/>
      <c r="IIN1" s="55"/>
      <c r="IIO1" s="55"/>
      <c r="IIP1" s="55"/>
      <c r="IIQ1" s="55"/>
      <c r="IIR1" s="55"/>
      <c r="IIS1" s="55"/>
      <c r="IIT1" s="55"/>
      <c r="IIU1" s="55"/>
      <c r="IIV1" s="55"/>
      <c r="IIW1" s="55"/>
      <c r="IIX1" s="55"/>
      <c r="IIY1" s="55"/>
      <c r="IIZ1" s="55"/>
      <c r="IJA1" s="55"/>
      <c r="IJB1" s="55"/>
      <c r="IJC1" s="55"/>
      <c r="IJD1" s="55"/>
      <c r="IJE1" s="55"/>
      <c r="IJF1" s="55"/>
      <c r="IJG1" s="55"/>
      <c r="IJH1" s="55"/>
      <c r="IJI1" s="55"/>
      <c r="IJJ1" s="55"/>
      <c r="IJK1" s="55"/>
      <c r="IJL1" s="55"/>
      <c r="IJM1" s="55"/>
      <c r="IJN1" s="55"/>
      <c r="IJO1" s="55"/>
      <c r="IJP1" s="55"/>
      <c r="IJQ1" s="55"/>
      <c r="IJR1" s="55"/>
      <c r="IJS1" s="55"/>
      <c r="IJT1" s="55"/>
      <c r="IJU1" s="55"/>
      <c r="IJV1" s="55"/>
      <c r="IJW1" s="55"/>
      <c r="IJX1" s="55"/>
      <c r="IJY1" s="55"/>
      <c r="IJZ1" s="55"/>
      <c r="IKA1" s="55"/>
      <c r="IKB1" s="55"/>
      <c r="IKC1" s="55"/>
      <c r="IKD1" s="55"/>
      <c r="IKE1" s="55"/>
      <c r="IKF1" s="55"/>
      <c r="IKG1" s="55"/>
      <c r="IKH1" s="55"/>
      <c r="IKI1" s="55"/>
      <c r="IKJ1" s="55"/>
      <c r="IKK1" s="55"/>
      <c r="IKL1" s="55"/>
      <c r="IKM1" s="55"/>
      <c r="IKN1" s="55"/>
      <c r="IKO1" s="55"/>
      <c r="IKP1" s="55"/>
      <c r="IKQ1" s="55"/>
      <c r="IKR1" s="55"/>
      <c r="IKS1" s="55"/>
      <c r="IKT1" s="55"/>
      <c r="IKU1" s="55"/>
      <c r="IKV1" s="55"/>
      <c r="IKW1" s="55"/>
      <c r="IKX1" s="55"/>
      <c r="IKY1" s="55"/>
      <c r="IKZ1" s="55"/>
      <c r="ILA1" s="55"/>
      <c r="ILB1" s="55"/>
      <c r="ILC1" s="55"/>
      <c r="ILD1" s="55"/>
      <c r="ILE1" s="55"/>
      <c r="ILF1" s="55"/>
      <c r="ILG1" s="55"/>
      <c r="ILH1" s="55"/>
      <c r="ILI1" s="55"/>
      <c r="ILJ1" s="55"/>
      <c r="ILK1" s="55"/>
      <c r="ILL1" s="55"/>
      <c r="ILM1" s="55"/>
      <c r="ILN1" s="55"/>
      <c r="ILO1" s="55"/>
      <c r="ILP1" s="55"/>
      <c r="ILQ1" s="55"/>
      <c r="ILR1" s="55"/>
      <c r="ILS1" s="55"/>
      <c r="ILT1" s="55"/>
      <c r="ILU1" s="55"/>
      <c r="ILV1" s="55"/>
      <c r="ILW1" s="55"/>
      <c r="ILX1" s="55"/>
      <c r="ILY1" s="55"/>
      <c r="ILZ1" s="55"/>
      <c r="IMA1" s="55"/>
      <c r="IMB1" s="55"/>
      <c r="IMC1" s="55"/>
      <c r="IMD1" s="55"/>
      <c r="IME1" s="55"/>
      <c r="IMF1" s="55"/>
      <c r="IMG1" s="55"/>
      <c r="IMH1" s="55"/>
      <c r="IMI1" s="55"/>
      <c r="IMJ1" s="55"/>
      <c r="IMK1" s="55"/>
      <c r="IML1" s="55"/>
      <c r="IMM1" s="55"/>
      <c r="IMN1" s="55"/>
      <c r="IMO1" s="55"/>
      <c r="IMP1" s="55"/>
      <c r="IMQ1" s="55"/>
      <c r="IMR1" s="55"/>
      <c r="IMS1" s="55"/>
      <c r="IMT1" s="55"/>
      <c r="IMU1" s="55"/>
      <c r="IMV1" s="55"/>
      <c r="IMW1" s="55"/>
      <c r="IMX1" s="55"/>
      <c r="IMY1" s="55"/>
      <c r="IMZ1" s="55"/>
      <c r="INA1" s="55"/>
      <c r="INB1" s="55"/>
      <c r="INC1" s="55"/>
      <c r="IND1" s="55"/>
      <c r="INE1" s="55"/>
      <c r="INF1" s="55"/>
      <c r="ING1" s="55"/>
      <c r="INH1" s="55"/>
      <c r="INI1" s="55"/>
      <c r="INJ1" s="55"/>
      <c r="INK1" s="55"/>
      <c r="INL1" s="55"/>
      <c r="INM1" s="55"/>
      <c r="INN1" s="55"/>
      <c r="INO1" s="55"/>
      <c r="INP1" s="55"/>
      <c r="INQ1" s="55"/>
      <c r="INR1" s="55"/>
      <c r="INS1" s="55"/>
      <c r="INT1" s="55"/>
      <c r="INU1" s="55"/>
      <c r="INV1" s="55"/>
      <c r="INW1" s="55"/>
      <c r="INX1" s="55"/>
      <c r="INY1" s="55"/>
      <c r="INZ1" s="55"/>
      <c r="IOA1" s="55"/>
      <c r="IOB1" s="55"/>
      <c r="IOC1" s="55"/>
      <c r="IOD1" s="55"/>
      <c r="IOE1" s="55"/>
      <c r="IOF1" s="55"/>
      <c r="IOG1" s="55"/>
      <c r="IOH1" s="55"/>
      <c r="IOI1" s="55"/>
      <c r="IOJ1" s="55"/>
      <c r="IOK1" s="55"/>
      <c r="IOL1" s="55"/>
      <c r="IOM1" s="55"/>
      <c r="ION1" s="55"/>
      <c r="IOO1" s="55"/>
      <c r="IOP1" s="55"/>
      <c r="IOQ1" s="55"/>
      <c r="IOR1" s="55"/>
      <c r="IOS1" s="55"/>
      <c r="IOT1" s="55"/>
      <c r="IOU1" s="55"/>
      <c r="IOV1" s="55"/>
      <c r="IOW1" s="55"/>
      <c r="IOX1" s="55"/>
      <c r="IOY1" s="55"/>
      <c r="IOZ1" s="55"/>
      <c r="IPA1" s="55"/>
      <c r="IPB1" s="55"/>
      <c r="IPC1" s="55"/>
      <c r="IPD1" s="55"/>
      <c r="IPE1" s="55"/>
      <c r="IPF1" s="55"/>
      <c r="IPG1" s="55"/>
      <c r="IPH1" s="55"/>
      <c r="IPI1" s="55"/>
      <c r="IPJ1" s="55"/>
      <c r="IPK1" s="55"/>
      <c r="IPL1" s="55"/>
      <c r="IPM1" s="55"/>
      <c r="IPN1" s="55"/>
      <c r="IPO1" s="55"/>
      <c r="IPP1" s="55"/>
      <c r="IPQ1" s="55"/>
      <c r="IPR1" s="55"/>
      <c r="IPS1" s="55"/>
      <c r="IPT1" s="55"/>
      <c r="IPU1" s="55"/>
      <c r="IPV1" s="55"/>
      <c r="IPW1" s="55"/>
      <c r="IPX1" s="55"/>
      <c r="IPY1" s="55"/>
      <c r="IPZ1" s="55"/>
      <c r="IQA1" s="55"/>
      <c r="IQB1" s="55"/>
      <c r="IQC1" s="55"/>
      <c r="IQD1" s="55"/>
      <c r="IQE1" s="55"/>
      <c r="IQF1" s="55"/>
      <c r="IQG1" s="55"/>
      <c r="IQH1" s="55"/>
      <c r="IQI1" s="55"/>
      <c r="IQJ1" s="55"/>
      <c r="IQK1" s="55"/>
      <c r="IQL1" s="55"/>
      <c r="IQM1" s="55"/>
      <c r="IQN1" s="55"/>
      <c r="IQO1" s="55"/>
      <c r="IQP1" s="55"/>
      <c r="IQQ1" s="55"/>
      <c r="IQR1" s="55"/>
      <c r="IQS1" s="55"/>
      <c r="IQT1" s="55"/>
      <c r="IQU1" s="55"/>
      <c r="IQV1" s="55"/>
      <c r="IQW1" s="55"/>
      <c r="IQX1" s="55"/>
      <c r="IQY1" s="55"/>
      <c r="IQZ1" s="55"/>
      <c r="IRA1" s="55"/>
      <c r="IRB1" s="55"/>
      <c r="IRC1" s="55"/>
      <c r="IRD1" s="55"/>
      <c r="IRE1" s="55"/>
      <c r="IRF1" s="55"/>
      <c r="IRG1" s="55"/>
      <c r="IRH1" s="55"/>
      <c r="IRI1" s="55"/>
      <c r="IRJ1" s="55"/>
      <c r="IRK1" s="55"/>
      <c r="IRL1" s="55"/>
      <c r="IRM1" s="55"/>
      <c r="IRN1" s="55"/>
      <c r="IRO1" s="55"/>
      <c r="IRP1" s="55"/>
      <c r="IRQ1" s="55"/>
      <c r="IRR1" s="55"/>
      <c r="IRS1" s="55"/>
      <c r="IRT1" s="55"/>
      <c r="IRU1" s="55"/>
      <c r="IRV1" s="55"/>
      <c r="IRW1" s="55"/>
      <c r="IRX1" s="55"/>
      <c r="IRY1" s="55"/>
      <c r="IRZ1" s="55"/>
      <c r="ISA1" s="55"/>
      <c r="ISB1" s="55"/>
      <c r="ISC1" s="55"/>
      <c r="ISD1" s="55"/>
      <c r="ISE1" s="55"/>
      <c r="ISF1" s="55"/>
      <c r="ISG1" s="55"/>
      <c r="ISH1" s="55"/>
      <c r="ISI1" s="55"/>
      <c r="ISJ1" s="55"/>
      <c r="ISK1" s="55"/>
      <c r="ISL1" s="55"/>
      <c r="ISM1" s="55"/>
      <c r="ISN1" s="55"/>
      <c r="ISO1" s="55"/>
      <c r="ISP1" s="55"/>
      <c r="ISQ1" s="55"/>
      <c r="ISR1" s="55"/>
      <c r="ISS1" s="55"/>
      <c r="IST1" s="55"/>
      <c r="ISU1" s="55"/>
      <c r="ISV1" s="55"/>
      <c r="ISW1" s="55"/>
      <c r="ISX1" s="55"/>
      <c r="ISY1" s="55"/>
      <c r="ISZ1" s="55"/>
      <c r="ITA1" s="55"/>
      <c r="ITB1" s="55"/>
      <c r="ITC1" s="55"/>
      <c r="ITD1" s="55"/>
      <c r="ITE1" s="55"/>
      <c r="ITF1" s="55"/>
      <c r="ITG1" s="55"/>
      <c r="ITH1" s="55"/>
      <c r="ITI1" s="55"/>
      <c r="ITJ1" s="55"/>
      <c r="ITK1" s="55"/>
      <c r="ITL1" s="55"/>
      <c r="ITM1" s="55"/>
      <c r="ITN1" s="55"/>
      <c r="ITO1" s="55"/>
      <c r="ITP1" s="55"/>
      <c r="ITQ1" s="55"/>
      <c r="ITR1" s="55"/>
      <c r="ITS1" s="55"/>
      <c r="ITT1" s="55"/>
      <c r="ITU1" s="55"/>
      <c r="ITV1" s="55"/>
      <c r="ITW1" s="55"/>
      <c r="ITX1" s="55"/>
      <c r="ITY1" s="55"/>
      <c r="ITZ1" s="55"/>
      <c r="IUA1" s="55"/>
      <c r="IUB1" s="55"/>
      <c r="IUC1" s="55"/>
      <c r="IUD1" s="55"/>
      <c r="IUE1" s="55"/>
      <c r="IUF1" s="55"/>
      <c r="IUG1" s="55"/>
      <c r="IUH1" s="55"/>
      <c r="IUI1" s="55"/>
      <c r="IUJ1" s="55"/>
      <c r="IUK1" s="55"/>
      <c r="IUL1" s="55"/>
      <c r="IUM1" s="55"/>
      <c r="IUN1" s="55"/>
      <c r="IUO1" s="55"/>
      <c r="IUP1" s="55"/>
      <c r="IUQ1" s="55"/>
      <c r="IUR1" s="55"/>
      <c r="IUS1" s="55"/>
      <c r="IUT1" s="55"/>
      <c r="IUU1" s="55"/>
      <c r="IUV1" s="55"/>
      <c r="IUW1" s="55"/>
      <c r="IUX1" s="55"/>
      <c r="IUY1" s="55"/>
      <c r="IUZ1" s="55"/>
      <c r="IVA1" s="55"/>
      <c r="IVB1" s="55"/>
      <c r="IVC1" s="55"/>
      <c r="IVD1" s="55"/>
      <c r="IVE1" s="55"/>
      <c r="IVF1" s="55"/>
      <c r="IVG1" s="55"/>
      <c r="IVH1" s="55"/>
      <c r="IVI1" s="55"/>
      <c r="IVJ1" s="55"/>
      <c r="IVK1" s="55"/>
      <c r="IVL1" s="55"/>
      <c r="IVM1" s="55"/>
      <c r="IVN1" s="55"/>
      <c r="IVO1" s="55"/>
      <c r="IVP1" s="55"/>
      <c r="IVQ1" s="55"/>
      <c r="IVR1" s="55"/>
      <c r="IVS1" s="55"/>
      <c r="IVT1" s="55"/>
      <c r="IVU1" s="55"/>
      <c r="IVV1" s="55"/>
      <c r="IVW1" s="55"/>
      <c r="IVX1" s="55"/>
      <c r="IVY1" s="55"/>
      <c r="IVZ1" s="55"/>
      <c r="IWA1" s="55"/>
      <c r="IWB1" s="55"/>
      <c r="IWC1" s="55"/>
      <c r="IWD1" s="55"/>
      <c r="IWE1" s="55"/>
      <c r="IWF1" s="55"/>
      <c r="IWG1" s="55"/>
      <c r="IWH1" s="55"/>
      <c r="IWI1" s="55"/>
      <c r="IWJ1" s="55"/>
      <c r="IWK1" s="55"/>
      <c r="IWL1" s="55"/>
      <c r="IWM1" s="55"/>
      <c r="IWN1" s="55"/>
      <c r="IWO1" s="55"/>
      <c r="IWP1" s="55"/>
      <c r="IWQ1" s="55"/>
      <c r="IWR1" s="55"/>
      <c r="IWS1" s="55"/>
      <c r="IWT1" s="55"/>
      <c r="IWU1" s="55"/>
      <c r="IWV1" s="55"/>
      <c r="IWW1" s="55"/>
      <c r="IWX1" s="55"/>
      <c r="IWY1" s="55"/>
      <c r="IWZ1" s="55"/>
      <c r="IXA1" s="55"/>
      <c r="IXB1" s="55"/>
      <c r="IXC1" s="55"/>
      <c r="IXD1" s="55"/>
      <c r="IXE1" s="55"/>
      <c r="IXF1" s="55"/>
      <c r="IXG1" s="55"/>
      <c r="IXH1" s="55"/>
      <c r="IXI1" s="55"/>
      <c r="IXJ1" s="55"/>
      <c r="IXK1" s="55"/>
      <c r="IXL1" s="55"/>
      <c r="IXM1" s="55"/>
      <c r="IXN1" s="55"/>
      <c r="IXO1" s="55"/>
      <c r="IXP1" s="55"/>
      <c r="IXQ1" s="55"/>
      <c r="IXR1" s="55"/>
      <c r="IXS1" s="55"/>
      <c r="IXT1" s="55"/>
      <c r="IXU1" s="55"/>
      <c r="IXV1" s="55"/>
      <c r="IXW1" s="55"/>
      <c r="IXX1" s="55"/>
      <c r="IXY1" s="55"/>
      <c r="IXZ1" s="55"/>
      <c r="IYA1" s="55"/>
      <c r="IYB1" s="55"/>
      <c r="IYC1" s="55"/>
      <c r="IYD1" s="55"/>
      <c r="IYE1" s="55"/>
      <c r="IYF1" s="55"/>
      <c r="IYG1" s="55"/>
      <c r="IYH1" s="55"/>
      <c r="IYI1" s="55"/>
      <c r="IYJ1" s="55"/>
      <c r="IYK1" s="55"/>
      <c r="IYL1" s="55"/>
      <c r="IYM1" s="55"/>
      <c r="IYN1" s="55"/>
      <c r="IYO1" s="55"/>
      <c r="IYP1" s="55"/>
      <c r="IYQ1" s="55"/>
      <c r="IYR1" s="55"/>
      <c r="IYS1" s="55"/>
      <c r="IYT1" s="55"/>
      <c r="IYU1" s="55"/>
      <c r="IYV1" s="55"/>
      <c r="IYW1" s="55"/>
      <c r="IYX1" s="55"/>
      <c r="IYY1" s="55"/>
      <c r="IYZ1" s="55"/>
      <c r="IZA1" s="55"/>
      <c r="IZB1" s="55"/>
      <c r="IZC1" s="55"/>
      <c r="IZD1" s="55"/>
      <c r="IZE1" s="55"/>
      <c r="IZF1" s="55"/>
      <c r="IZG1" s="55"/>
      <c r="IZH1" s="55"/>
      <c r="IZI1" s="55"/>
      <c r="IZJ1" s="55"/>
      <c r="IZK1" s="55"/>
      <c r="IZL1" s="55"/>
      <c r="IZM1" s="55"/>
      <c r="IZN1" s="55"/>
      <c r="IZO1" s="55"/>
      <c r="IZP1" s="55"/>
      <c r="IZQ1" s="55"/>
      <c r="IZR1" s="55"/>
      <c r="IZS1" s="55"/>
      <c r="IZT1" s="55"/>
      <c r="IZU1" s="55"/>
      <c r="IZV1" s="55"/>
      <c r="IZW1" s="55"/>
      <c r="IZX1" s="55"/>
      <c r="IZY1" s="55"/>
      <c r="IZZ1" s="55"/>
      <c r="JAA1" s="55"/>
      <c r="JAB1" s="55"/>
      <c r="JAC1" s="55"/>
      <c r="JAD1" s="55"/>
      <c r="JAE1" s="55"/>
      <c r="JAF1" s="55"/>
      <c r="JAG1" s="55"/>
      <c r="JAH1" s="55"/>
      <c r="JAI1" s="55"/>
      <c r="JAJ1" s="55"/>
      <c r="JAK1" s="55"/>
      <c r="JAL1" s="55"/>
      <c r="JAM1" s="55"/>
      <c r="JAN1" s="55"/>
      <c r="JAO1" s="55"/>
      <c r="JAP1" s="55"/>
      <c r="JAQ1" s="55"/>
      <c r="JAR1" s="55"/>
      <c r="JAS1" s="55"/>
      <c r="JAT1" s="55"/>
      <c r="JAU1" s="55"/>
      <c r="JAV1" s="55"/>
      <c r="JAW1" s="55"/>
      <c r="JAX1" s="55"/>
      <c r="JAY1" s="55"/>
      <c r="JAZ1" s="55"/>
      <c r="JBA1" s="55"/>
      <c r="JBB1" s="55"/>
      <c r="JBC1" s="55"/>
      <c r="JBD1" s="55"/>
      <c r="JBE1" s="55"/>
      <c r="JBF1" s="55"/>
      <c r="JBG1" s="55"/>
      <c r="JBH1" s="55"/>
      <c r="JBI1" s="55"/>
      <c r="JBJ1" s="55"/>
      <c r="JBK1" s="55"/>
      <c r="JBL1" s="55"/>
      <c r="JBM1" s="55"/>
      <c r="JBN1" s="55"/>
      <c r="JBO1" s="55"/>
      <c r="JBP1" s="55"/>
      <c r="JBQ1" s="55"/>
      <c r="JBR1" s="55"/>
      <c r="JBS1" s="55"/>
      <c r="JBT1" s="55"/>
      <c r="JBU1" s="55"/>
      <c r="JBV1" s="55"/>
      <c r="JBW1" s="55"/>
      <c r="JBX1" s="55"/>
      <c r="JBY1" s="55"/>
      <c r="JBZ1" s="55"/>
      <c r="JCA1" s="55"/>
      <c r="JCB1" s="55"/>
      <c r="JCC1" s="55"/>
      <c r="JCD1" s="55"/>
      <c r="JCE1" s="55"/>
      <c r="JCF1" s="55"/>
      <c r="JCG1" s="55"/>
      <c r="JCH1" s="55"/>
      <c r="JCI1" s="55"/>
      <c r="JCJ1" s="55"/>
      <c r="JCK1" s="55"/>
      <c r="JCL1" s="55"/>
      <c r="JCM1" s="55"/>
      <c r="JCN1" s="55"/>
      <c r="JCO1" s="55"/>
      <c r="JCP1" s="55"/>
      <c r="JCQ1" s="55"/>
      <c r="JCR1" s="55"/>
      <c r="JCS1" s="55"/>
      <c r="JCT1" s="55"/>
      <c r="JCU1" s="55"/>
      <c r="JCV1" s="55"/>
      <c r="JCW1" s="55"/>
      <c r="JCX1" s="55"/>
      <c r="JCY1" s="55"/>
      <c r="JCZ1" s="55"/>
      <c r="JDA1" s="55"/>
      <c r="JDB1" s="55"/>
      <c r="JDC1" s="55"/>
      <c r="JDD1" s="55"/>
      <c r="JDE1" s="55"/>
      <c r="JDF1" s="55"/>
      <c r="JDG1" s="55"/>
      <c r="JDH1" s="55"/>
      <c r="JDI1" s="55"/>
      <c r="JDJ1" s="55"/>
      <c r="JDK1" s="55"/>
      <c r="JDL1" s="55"/>
      <c r="JDM1" s="55"/>
      <c r="JDN1" s="55"/>
      <c r="JDO1" s="55"/>
      <c r="JDP1" s="55"/>
      <c r="JDQ1" s="55"/>
      <c r="JDR1" s="55"/>
      <c r="JDS1" s="55"/>
      <c r="JDT1" s="55"/>
      <c r="JDU1" s="55"/>
      <c r="JDV1" s="55"/>
      <c r="JDW1" s="55"/>
      <c r="JDX1" s="55"/>
      <c r="JDY1" s="55"/>
      <c r="JDZ1" s="55"/>
      <c r="JEA1" s="55"/>
      <c r="JEB1" s="55"/>
      <c r="JEC1" s="55"/>
      <c r="JED1" s="55"/>
      <c r="JEE1" s="55"/>
      <c r="JEF1" s="55"/>
      <c r="JEG1" s="55"/>
      <c r="JEH1" s="55"/>
      <c r="JEI1" s="55"/>
      <c r="JEJ1" s="55"/>
      <c r="JEK1" s="55"/>
      <c r="JEL1" s="55"/>
      <c r="JEM1" s="55"/>
      <c r="JEN1" s="55"/>
      <c r="JEO1" s="55"/>
      <c r="JEP1" s="55"/>
      <c r="JEQ1" s="55"/>
      <c r="JER1" s="55"/>
      <c r="JES1" s="55"/>
      <c r="JET1" s="55"/>
      <c r="JEU1" s="55"/>
      <c r="JEV1" s="55"/>
      <c r="JEW1" s="55"/>
      <c r="JEX1" s="55"/>
      <c r="JEY1" s="55"/>
      <c r="JEZ1" s="55"/>
      <c r="JFA1" s="55"/>
      <c r="JFB1" s="55"/>
      <c r="JFC1" s="55"/>
      <c r="JFD1" s="55"/>
      <c r="JFE1" s="55"/>
      <c r="JFF1" s="55"/>
      <c r="JFG1" s="55"/>
      <c r="JFH1" s="55"/>
      <c r="JFI1" s="55"/>
      <c r="JFJ1" s="55"/>
      <c r="JFK1" s="55"/>
      <c r="JFL1" s="55"/>
      <c r="JFM1" s="55"/>
      <c r="JFN1" s="55"/>
      <c r="JFO1" s="55"/>
      <c r="JFP1" s="55"/>
      <c r="JFQ1" s="55"/>
      <c r="JFR1" s="55"/>
      <c r="JFS1" s="55"/>
      <c r="JFT1" s="55"/>
      <c r="JFU1" s="55"/>
      <c r="JFV1" s="55"/>
      <c r="JFW1" s="55"/>
      <c r="JFX1" s="55"/>
      <c r="JFY1" s="55"/>
      <c r="JFZ1" s="55"/>
      <c r="JGA1" s="55"/>
      <c r="JGB1" s="55"/>
      <c r="JGC1" s="55"/>
      <c r="JGD1" s="55"/>
      <c r="JGE1" s="55"/>
      <c r="JGF1" s="55"/>
      <c r="JGG1" s="55"/>
      <c r="JGH1" s="55"/>
      <c r="JGI1" s="55"/>
      <c r="JGJ1" s="55"/>
      <c r="JGK1" s="55"/>
      <c r="JGL1" s="55"/>
      <c r="JGM1" s="55"/>
      <c r="JGN1" s="55"/>
      <c r="JGO1" s="55"/>
      <c r="JGP1" s="55"/>
      <c r="JGQ1" s="55"/>
      <c r="JGR1" s="55"/>
      <c r="JGS1" s="55"/>
      <c r="JGT1" s="55"/>
      <c r="JGU1" s="55"/>
      <c r="JGV1" s="55"/>
      <c r="JGW1" s="55"/>
      <c r="JGX1" s="55"/>
      <c r="JGY1" s="55"/>
      <c r="JGZ1" s="55"/>
      <c r="JHA1" s="55"/>
      <c r="JHB1" s="55"/>
      <c r="JHC1" s="55"/>
      <c r="JHD1" s="55"/>
      <c r="JHE1" s="55"/>
      <c r="JHF1" s="55"/>
      <c r="JHG1" s="55"/>
      <c r="JHH1" s="55"/>
      <c r="JHI1" s="55"/>
      <c r="JHJ1" s="55"/>
      <c r="JHK1" s="55"/>
      <c r="JHL1" s="55"/>
      <c r="JHM1" s="55"/>
      <c r="JHN1" s="55"/>
      <c r="JHO1" s="55"/>
      <c r="JHP1" s="55"/>
      <c r="JHQ1" s="55"/>
      <c r="JHR1" s="55"/>
      <c r="JHS1" s="55"/>
      <c r="JHT1" s="55"/>
      <c r="JHU1" s="55"/>
      <c r="JHV1" s="55"/>
      <c r="JHW1" s="55"/>
      <c r="JHX1" s="55"/>
      <c r="JHY1" s="55"/>
      <c r="JHZ1" s="55"/>
      <c r="JIA1" s="55"/>
      <c r="JIB1" s="55"/>
      <c r="JIC1" s="55"/>
      <c r="JID1" s="55"/>
      <c r="JIE1" s="55"/>
      <c r="JIF1" s="55"/>
      <c r="JIG1" s="55"/>
      <c r="JIH1" s="55"/>
      <c r="JII1" s="55"/>
      <c r="JIJ1" s="55"/>
      <c r="JIK1" s="55"/>
      <c r="JIL1" s="55"/>
      <c r="JIM1" s="55"/>
      <c r="JIN1" s="55"/>
      <c r="JIO1" s="55"/>
      <c r="JIP1" s="55"/>
      <c r="JIQ1" s="55"/>
      <c r="JIR1" s="55"/>
      <c r="JIS1" s="55"/>
      <c r="JIT1" s="55"/>
      <c r="JIU1" s="55"/>
      <c r="JIV1" s="55"/>
      <c r="JIW1" s="55"/>
      <c r="JIX1" s="55"/>
      <c r="JIY1" s="55"/>
      <c r="JIZ1" s="55"/>
      <c r="JJA1" s="55"/>
      <c r="JJB1" s="55"/>
      <c r="JJC1" s="55"/>
      <c r="JJD1" s="55"/>
      <c r="JJE1" s="55"/>
      <c r="JJF1" s="55"/>
      <c r="JJG1" s="55"/>
      <c r="JJH1" s="55"/>
      <c r="JJI1" s="55"/>
      <c r="JJJ1" s="55"/>
      <c r="JJK1" s="55"/>
      <c r="JJL1" s="55"/>
      <c r="JJM1" s="55"/>
      <c r="JJN1" s="55"/>
      <c r="JJO1" s="55"/>
      <c r="JJP1" s="55"/>
      <c r="JJQ1" s="55"/>
      <c r="JJR1" s="55"/>
      <c r="JJS1" s="55"/>
      <c r="JJT1" s="55"/>
      <c r="JJU1" s="55"/>
      <c r="JJV1" s="55"/>
      <c r="JJW1" s="55"/>
      <c r="JJX1" s="55"/>
      <c r="JJY1" s="55"/>
      <c r="JJZ1" s="55"/>
      <c r="JKA1" s="55"/>
      <c r="JKB1" s="55"/>
      <c r="JKC1" s="55"/>
      <c r="JKD1" s="55"/>
      <c r="JKE1" s="55"/>
      <c r="JKF1" s="55"/>
      <c r="JKG1" s="55"/>
      <c r="JKH1" s="55"/>
      <c r="JKI1" s="55"/>
      <c r="JKJ1" s="55"/>
      <c r="JKK1" s="55"/>
      <c r="JKL1" s="55"/>
      <c r="JKM1" s="55"/>
      <c r="JKN1" s="55"/>
      <c r="JKO1" s="55"/>
      <c r="JKP1" s="55"/>
      <c r="JKQ1" s="55"/>
      <c r="JKR1" s="55"/>
      <c r="JKS1" s="55"/>
      <c r="JKT1" s="55"/>
      <c r="JKU1" s="55"/>
      <c r="JKV1" s="55"/>
      <c r="JKW1" s="55"/>
      <c r="JKX1" s="55"/>
      <c r="JKY1" s="55"/>
      <c r="JKZ1" s="55"/>
      <c r="JLA1" s="55"/>
      <c r="JLB1" s="55"/>
      <c r="JLC1" s="55"/>
      <c r="JLD1" s="55"/>
      <c r="JLE1" s="55"/>
      <c r="JLF1" s="55"/>
      <c r="JLG1" s="55"/>
      <c r="JLH1" s="55"/>
      <c r="JLI1" s="55"/>
      <c r="JLJ1" s="55"/>
      <c r="JLK1" s="55"/>
      <c r="JLL1" s="55"/>
      <c r="JLM1" s="55"/>
      <c r="JLN1" s="55"/>
      <c r="JLO1" s="55"/>
      <c r="JLP1" s="55"/>
      <c r="JLQ1" s="55"/>
      <c r="JLR1" s="55"/>
      <c r="JLS1" s="55"/>
      <c r="JLT1" s="55"/>
      <c r="JLU1" s="55"/>
      <c r="JLV1" s="55"/>
      <c r="JLW1" s="55"/>
      <c r="JLX1" s="55"/>
      <c r="JLY1" s="55"/>
      <c r="JLZ1" s="55"/>
      <c r="JMA1" s="55"/>
      <c r="JMB1" s="55"/>
      <c r="JMC1" s="55"/>
      <c r="JMD1" s="55"/>
      <c r="JME1" s="55"/>
      <c r="JMF1" s="55"/>
      <c r="JMG1" s="55"/>
      <c r="JMH1" s="55"/>
      <c r="JMI1" s="55"/>
      <c r="JMJ1" s="55"/>
      <c r="JMK1" s="55"/>
      <c r="JML1" s="55"/>
      <c r="JMM1" s="55"/>
      <c r="JMN1" s="55"/>
      <c r="JMO1" s="55"/>
      <c r="JMP1" s="55"/>
      <c r="JMQ1" s="55"/>
      <c r="JMR1" s="55"/>
      <c r="JMS1" s="55"/>
      <c r="JMT1" s="55"/>
      <c r="JMU1" s="55"/>
      <c r="JMV1" s="55"/>
      <c r="JMW1" s="55"/>
      <c r="JMX1" s="55"/>
      <c r="JMY1" s="55"/>
      <c r="JMZ1" s="55"/>
      <c r="JNA1" s="55"/>
      <c r="JNB1" s="55"/>
      <c r="JNC1" s="55"/>
      <c r="JND1" s="55"/>
      <c r="JNE1" s="55"/>
      <c r="JNF1" s="55"/>
      <c r="JNG1" s="55"/>
      <c r="JNH1" s="55"/>
      <c r="JNI1" s="55"/>
      <c r="JNJ1" s="55"/>
      <c r="JNK1" s="55"/>
      <c r="JNL1" s="55"/>
      <c r="JNM1" s="55"/>
      <c r="JNN1" s="55"/>
      <c r="JNO1" s="55"/>
      <c r="JNP1" s="55"/>
      <c r="JNQ1" s="55"/>
      <c r="JNR1" s="55"/>
      <c r="JNS1" s="55"/>
      <c r="JNT1" s="55"/>
      <c r="JNU1" s="55"/>
      <c r="JNV1" s="55"/>
      <c r="JNW1" s="55"/>
      <c r="JNX1" s="55"/>
      <c r="JNY1" s="55"/>
      <c r="JNZ1" s="55"/>
      <c r="JOA1" s="55"/>
      <c r="JOB1" s="55"/>
      <c r="JOC1" s="55"/>
      <c r="JOD1" s="55"/>
      <c r="JOE1" s="55"/>
      <c r="JOF1" s="55"/>
      <c r="JOG1" s="55"/>
      <c r="JOH1" s="55"/>
      <c r="JOI1" s="55"/>
      <c r="JOJ1" s="55"/>
      <c r="JOK1" s="55"/>
      <c r="JOL1" s="55"/>
      <c r="JOM1" s="55"/>
      <c r="JON1" s="55"/>
      <c r="JOO1" s="55"/>
      <c r="JOP1" s="55"/>
      <c r="JOQ1" s="55"/>
      <c r="JOR1" s="55"/>
      <c r="JOS1" s="55"/>
      <c r="JOT1" s="55"/>
      <c r="JOU1" s="55"/>
      <c r="JOV1" s="55"/>
      <c r="JOW1" s="55"/>
      <c r="JOX1" s="55"/>
      <c r="JOY1" s="55"/>
      <c r="JOZ1" s="55"/>
      <c r="JPA1" s="55"/>
      <c r="JPB1" s="55"/>
      <c r="JPC1" s="55"/>
      <c r="JPD1" s="55"/>
      <c r="JPE1" s="55"/>
      <c r="JPF1" s="55"/>
      <c r="JPG1" s="55"/>
      <c r="JPH1" s="55"/>
      <c r="JPI1" s="55"/>
      <c r="JPJ1" s="55"/>
      <c r="JPK1" s="55"/>
      <c r="JPL1" s="55"/>
      <c r="JPM1" s="55"/>
      <c r="JPN1" s="55"/>
      <c r="JPO1" s="55"/>
      <c r="JPP1" s="55"/>
      <c r="JPQ1" s="55"/>
      <c r="JPR1" s="55"/>
      <c r="JPS1" s="55"/>
      <c r="JPT1" s="55"/>
      <c r="JPU1" s="55"/>
      <c r="JPV1" s="55"/>
      <c r="JPW1" s="55"/>
      <c r="JPX1" s="55"/>
      <c r="JPY1" s="55"/>
      <c r="JPZ1" s="55"/>
      <c r="JQA1" s="55"/>
      <c r="JQB1" s="55"/>
      <c r="JQC1" s="55"/>
      <c r="JQD1" s="55"/>
      <c r="JQE1" s="55"/>
      <c r="JQF1" s="55"/>
      <c r="JQG1" s="55"/>
      <c r="JQH1" s="55"/>
      <c r="JQI1" s="55"/>
      <c r="JQJ1" s="55"/>
      <c r="JQK1" s="55"/>
      <c r="JQL1" s="55"/>
      <c r="JQM1" s="55"/>
      <c r="JQN1" s="55"/>
      <c r="JQO1" s="55"/>
      <c r="JQP1" s="55"/>
      <c r="JQQ1" s="55"/>
      <c r="JQR1" s="55"/>
      <c r="JQS1" s="55"/>
      <c r="JQT1" s="55"/>
      <c r="JQU1" s="55"/>
      <c r="JQV1" s="55"/>
      <c r="JQW1" s="55"/>
      <c r="JQX1" s="55"/>
      <c r="JQY1" s="55"/>
      <c r="JQZ1" s="55"/>
      <c r="JRA1" s="55"/>
      <c r="JRB1" s="55"/>
      <c r="JRC1" s="55"/>
      <c r="JRD1" s="55"/>
      <c r="JRE1" s="55"/>
      <c r="JRF1" s="55"/>
      <c r="JRG1" s="55"/>
      <c r="JRH1" s="55"/>
      <c r="JRI1" s="55"/>
      <c r="JRJ1" s="55"/>
      <c r="JRK1" s="55"/>
      <c r="JRL1" s="55"/>
      <c r="JRM1" s="55"/>
      <c r="JRN1" s="55"/>
      <c r="JRO1" s="55"/>
      <c r="JRP1" s="55"/>
      <c r="JRQ1" s="55"/>
      <c r="JRR1" s="55"/>
      <c r="JRS1" s="55"/>
      <c r="JRT1" s="55"/>
      <c r="JRU1" s="55"/>
      <c r="JRV1" s="55"/>
      <c r="JRW1" s="55"/>
      <c r="JRX1" s="55"/>
      <c r="JRY1" s="55"/>
      <c r="JRZ1" s="55"/>
      <c r="JSA1" s="55"/>
      <c r="JSB1" s="55"/>
      <c r="JSC1" s="55"/>
      <c r="JSD1" s="55"/>
      <c r="JSE1" s="55"/>
      <c r="JSF1" s="55"/>
      <c r="JSG1" s="55"/>
      <c r="JSH1" s="55"/>
      <c r="JSI1" s="55"/>
      <c r="JSJ1" s="55"/>
      <c r="JSK1" s="55"/>
      <c r="JSL1" s="55"/>
      <c r="JSM1" s="55"/>
      <c r="JSN1" s="55"/>
      <c r="JSO1" s="55"/>
      <c r="JSP1" s="55"/>
      <c r="JSQ1" s="55"/>
      <c r="JSR1" s="55"/>
      <c r="JSS1" s="55"/>
      <c r="JST1" s="55"/>
      <c r="JSU1" s="55"/>
      <c r="JSV1" s="55"/>
      <c r="JSW1" s="55"/>
      <c r="JSX1" s="55"/>
      <c r="JSY1" s="55"/>
      <c r="JSZ1" s="55"/>
      <c r="JTA1" s="55"/>
      <c r="JTB1" s="55"/>
      <c r="JTC1" s="55"/>
      <c r="JTD1" s="55"/>
      <c r="JTE1" s="55"/>
      <c r="JTF1" s="55"/>
      <c r="JTG1" s="55"/>
      <c r="JTH1" s="55"/>
      <c r="JTI1" s="55"/>
      <c r="JTJ1" s="55"/>
      <c r="JTK1" s="55"/>
      <c r="JTL1" s="55"/>
      <c r="JTM1" s="55"/>
      <c r="JTN1" s="55"/>
      <c r="JTO1" s="55"/>
      <c r="JTP1" s="55"/>
      <c r="JTQ1" s="55"/>
      <c r="JTR1" s="55"/>
      <c r="JTS1" s="55"/>
      <c r="JTT1" s="55"/>
      <c r="JTU1" s="55"/>
      <c r="JTV1" s="55"/>
      <c r="JTW1" s="55"/>
      <c r="JTX1" s="55"/>
      <c r="JTY1" s="55"/>
      <c r="JTZ1" s="55"/>
      <c r="JUA1" s="55"/>
      <c r="JUB1" s="55"/>
      <c r="JUC1" s="55"/>
      <c r="JUD1" s="55"/>
      <c r="JUE1" s="55"/>
      <c r="JUF1" s="55"/>
      <c r="JUG1" s="55"/>
      <c r="JUH1" s="55"/>
      <c r="JUI1" s="55"/>
      <c r="JUJ1" s="55"/>
      <c r="JUK1" s="55"/>
      <c r="JUL1" s="55"/>
      <c r="JUM1" s="55"/>
      <c r="JUN1" s="55"/>
      <c r="JUO1" s="55"/>
      <c r="JUP1" s="55"/>
      <c r="JUQ1" s="55"/>
      <c r="JUR1" s="55"/>
      <c r="JUS1" s="55"/>
      <c r="JUT1" s="55"/>
      <c r="JUU1" s="55"/>
      <c r="JUV1" s="55"/>
      <c r="JUW1" s="55"/>
      <c r="JUX1" s="55"/>
      <c r="JUY1" s="55"/>
      <c r="JUZ1" s="55"/>
      <c r="JVA1" s="55"/>
      <c r="JVB1" s="55"/>
      <c r="JVC1" s="55"/>
      <c r="JVD1" s="55"/>
      <c r="JVE1" s="55"/>
      <c r="JVF1" s="55"/>
      <c r="JVG1" s="55"/>
      <c r="JVH1" s="55"/>
      <c r="JVI1" s="55"/>
      <c r="JVJ1" s="55"/>
      <c r="JVK1" s="55"/>
      <c r="JVL1" s="55"/>
      <c r="JVM1" s="55"/>
      <c r="JVN1" s="55"/>
      <c r="JVO1" s="55"/>
      <c r="JVP1" s="55"/>
      <c r="JVQ1" s="55"/>
      <c r="JVR1" s="55"/>
      <c r="JVS1" s="55"/>
      <c r="JVT1" s="55"/>
      <c r="JVU1" s="55"/>
      <c r="JVV1" s="55"/>
      <c r="JVW1" s="55"/>
      <c r="JVX1" s="55"/>
      <c r="JVY1" s="55"/>
      <c r="JVZ1" s="55"/>
      <c r="JWA1" s="55"/>
      <c r="JWB1" s="55"/>
      <c r="JWC1" s="55"/>
      <c r="JWD1" s="55"/>
      <c r="JWE1" s="55"/>
      <c r="JWF1" s="55"/>
      <c r="JWG1" s="55"/>
      <c r="JWH1" s="55"/>
      <c r="JWI1" s="55"/>
      <c r="JWJ1" s="55"/>
      <c r="JWK1" s="55"/>
      <c r="JWL1" s="55"/>
      <c r="JWM1" s="55"/>
      <c r="JWN1" s="55"/>
      <c r="JWO1" s="55"/>
      <c r="JWP1" s="55"/>
      <c r="JWQ1" s="55"/>
      <c r="JWR1" s="55"/>
      <c r="JWS1" s="55"/>
      <c r="JWT1" s="55"/>
      <c r="JWU1" s="55"/>
      <c r="JWV1" s="55"/>
      <c r="JWW1" s="55"/>
      <c r="JWX1" s="55"/>
      <c r="JWY1" s="55"/>
      <c r="JWZ1" s="55"/>
      <c r="JXA1" s="55"/>
      <c r="JXB1" s="55"/>
      <c r="JXC1" s="55"/>
      <c r="JXD1" s="55"/>
      <c r="JXE1" s="55"/>
      <c r="JXF1" s="55"/>
      <c r="JXG1" s="55"/>
      <c r="JXH1" s="55"/>
      <c r="JXI1" s="55"/>
      <c r="JXJ1" s="55"/>
      <c r="JXK1" s="55"/>
      <c r="JXL1" s="55"/>
      <c r="JXM1" s="55"/>
      <c r="JXN1" s="55"/>
      <c r="JXO1" s="55"/>
      <c r="JXP1" s="55"/>
      <c r="JXQ1" s="55"/>
      <c r="JXR1" s="55"/>
      <c r="JXS1" s="55"/>
      <c r="JXT1" s="55"/>
      <c r="JXU1" s="55"/>
      <c r="JXV1" s="55"/>
      <c r="JXW1" s="55"/>
      <c r="JXX1" s="55"/>
      <c r="JXY1" s="55"/>
      <c r="JXZ1" s="55"/>
      <c r="JYA1" s="55"/>
      <c r="JYB1" s="55"/>
      <c r="JYC1" s="55"/>
      <c r="JYD1" s="55"/>
      <c r="JYE1" s="55"/>
      <c r="JYF1" s="55"/>
      <c r="JYG1" s="55"/>
      <c r="JYH1" s="55"/>
      <c r="JYI1" s="55"/>
      <c r="JYJ1" s="55"/>
      <c r="JYK1" s="55"/>
      <c r="JYL1" s="55"/>
      <c r="JYM1" s="55"/>
      <c r="JYN1" s="55"/>
      <c r="JYO1" s="55"/>
      <c r="JYP1" s="55"/>
      <c r="JYQ1" s="55"/>
      <c r="JYR1" s="55"/>
      <c r="JYS1" s="55"/>
      <c r="JYT1" s="55"/>
      <c r="JYU1" s="55"/>
      <c r="JYV1" s="55"/>
      <c r="JYW1" s="55"/>
      <c r="JYX1" s="55"/>
      <c r="JYY1" s="55"/>
      <c r="JYZ1" s="55"/>
      <c r="JZA1" s="55"/>
      <c r="JZB1" s="55"/>
      <c r="JZC1" s="55"/>
      <c r="JZD1" s="55"/>
      <c r="JZE1" s="55"/>
      <c r="JZF1" s="55"/>
      <c r="JZG1" s="55"/>
      <c r="JZH1" s="55"/>
      <c r="JZI1" s="55"/>
      <c r="JZJ1" s="55"/>
      <c r="JZK1" s="55"/>
      <c r="JZL1" s="55"/>
      <c r="JZM1" s="55"/>
      <c r="JZN1" s="55"/>
      <c r="JZO1" s="55"/>
      <c r="JZP1" s="55"/>
      <c r="JZQ1" s="55"/>
      <c r="JZR1" s="55"/>
      <c r="JZS1" s="55"/>
      <c r="JZT1" s="55"/>
      <c r="JZU1" s="55"/>
      <c r="JZV1" s="55"/>
      <c r="JZW1" s="55"/>
      <c r="JZX1" s="55"/>
      <c r="JZY1" s="55"/>
      <c r="JZZ1" s="55"/>
      <c r="KAA1" s="55"/>
      <c r="KAB1" s="55"/>
      <c r="KAC1" s="55"/>
      <c r="KAD1" s="55"/>
      <c r="KAE1" s="55"/>
      <c r="KAF1" s="55"/>
      <c r="KAG1" s="55"/>
      <c r="KAH1" s="55"/>
      <c r="KAI1" s="55"/>
      <c r="KAJ1" s="55"/>
      <c r="KAK1" s="55"/>
      <c r="KAL1" s="55"/>
      <c r="KAM1" s="55"/>
      <c r="KAN1" s="55"/>
      <c r="KAO1" s="55"/>
      <c r="KAP1" s="55"/>
      <c r="KAQ1" s="55"/>
      <c r="KAR1" s="55"/>
      <c r="KAS1" s="55"/>
      <c r="KAT1" s="55"/>
      <c r="KAU1" s="55"/>
      <c r="KAV1" s="55"/>
      <c r="KAW1" s="55"/>
      <c r="KAX1" s="55"/>
      <c r="KAY1" s="55"/>
      <c r="KAZ1" s="55"/>
      <c r="KBA1" s="55"/>
      <c r="KBB1" s="55"/>
      <c r="KBC1" s="55"/>
      <c r="KBD1" s="55"/>
      <c r="KBE1" s="55"/>
      <c r="KBF1" s="55"/>
      <c r="KBG1" s="55"/>
      <c r="KBH1" s="55"/>
      <c r="KBI1" s="55"/>
      <c r="KBJ1" s="55"/>
      <c r="KBK1" s="55"/>
      <c r="KBL1" s="55"/>
      <c r="KBM1" s="55"/>
      <c r="KBN1" s="55"/>
      <c r="KBO1" s="55"/>
      <c r="KBP1" s="55"/>
      <c r="KBQ1" s="55"/>
      <c r="KBR1" s="55"/>
      <c r="KBS1" s="55"/>
      <c r="KBT1" s="55"/>
      <c r="KBU1" s="55"/>
      <c r="KBV1" s="55"/>
      <c r="KBW1" s="55"/>
      <c r="KBX1" s="55"/>
      <c r="KBY1" s="55"/>
      <c r="KBZ1" s="55"/>
      <c r="KCA1" s="55"/>
      <c r="KCB1" s="55"/>
      <c r="KCC1" s="55"/>
      <c r="KCD1" s="55"/>
      <c r="KCE1" s="55"/>
      <c r="KCF1" s="55"/>
      <c r="KCG1" s="55"/>
      <c r="KCH1" s="55"/>
      <c r="KCI1" s="55"/>
      <c r="KCJ1" s="55"/>
      <c r="KCK1" s="55"/>
      <c r="KCL1" s="55"/>
      <c r="KCM1" s="55"/>
      <c r="KCN1" s="55"/>
      <c r="KCO1" s="55"/>
      <c r="KCP1" s="55"/>
      <c r="KCQ1" s="55"/>
      <c r="KCR1" s="55"/>
      <c r="KCS1" s="55"/>
      <c r="KCT1" s="55"/>
      <c r="KCU1" s="55"/>
      <c r="KCV1" s="55"/>
      <c r="KCW1" s="55"/>
      <c r="KCX1" s="55"/>
      <c r="KCY1" s="55"/>
      <c r="KCZ1" s="55"/>
      <c r="KDA1" s="55"/>
      <c r="KDB1" s="55"/>
      <c r="KDC1" s="55"/>
      <c r="KDD1" s="55"/>
      <c r="KDE1" s="55"/>
      <c r="KDF1" s="55"/>
      <c r="KDG1" s="55"/>
      <c r="KDH1" s="55"/>
      <c r="KDI1" s="55"/>
      <c r="KDJ1" s="55"/>
      <c r="KDK1" s="55"/>
      <c r="KDL1" s="55"/>
      <c r="KDM1" s="55"/>
      <c r="KDN1" s="55"/>
      <c r="KDO1" s="55"/>
      <c r="KDP1" s="55"/>
      <c r="KDQ1" s="55"/>
      <c r="KDR1" s="55"/>
      <c r="KDS1" s="55"/>
      <c r="KDT1" s="55"/>
      <c r="KDU1" s="55"/>
      <c r="KDV1" s="55"/>
      <c r="KDW1" s="55"/>
      <c r="KDX1" s="55"/>
      <c r="KDY1" s="55"/>
      <c r="KDZ1" s="55"/>
      <c r="KEA1" s="55"/>
      <c r="KEB1" s="55"/>
      <c r="KEC1" s="55"/>
      <c r="KED1" s="55"/>
      <c r="KEE1" s="55"/>
      <c r="KEF1" s="55"/>
      <c r="KEG1" s="55"/>
      <c r="KEH1" s="55"/>
      <c r="KEI1" s="55"/>
      <c r="KEJ1" s="55"/>
      <c r="KEK1" s="55"/>
      <c r="KEL1" s="55"/>
      <c r="KEM1" s="55"/>
      <c r="KEN1" s="55"/>
      <c r="KEO1" s="55"/>
      <c r="KEP1" s="55"/>
      <c r="KEQ1" s="55"/>
      <c r="KER1" s="55"/>
      <c r="KES1" s="55"/>
      <c r="KET1" s="55"/>
      <c r="KEU1" s="55"/>
      <c r="KEV1" s="55"/>
      <c r="KEW1" s="55"/>
      <c r="KEX1" s="55"/>
      <c r="KEY1" s="55"/>
      <c r="KEZ1" s="55"/>
      <c r="KFA1" s="55"/>
      <c r="KFB1" s="55"/>
      <c r="KFC1" s="55"/>
      <c r="KFD1" s="55"/>
      <c r="KFE1" s="55"/>
      <c r="KFF1" s="55"/>
      <c r="KFG1" s="55"/>
      <c r="KFH1" s="55"/>
      <c r="KFI1" s="55"/>
      <c r="KFJ1" s="55"/>
      <c r="KFK1" s="55"/>
      <c r="KFL1" s="55"/>
      <c r="KFM1" s="55"/>
      <c r="KFN1" s="55"/>
      <c r="KFO1" s="55"/>
      <c r="KFP1" s="55"/>
      <c r="KFQ1" s="55"/>
      <c r="KFR1" s="55"/>
      <c r="KFS1" s="55"/>
      <c r="KFT1" s="55"/>
      <c r="KFU1" s="55"/>
      <c r="KFV1" s="55"/>
      <c r="KFW1" s="55"/>
      <c r="KFX1" s="55"/>
      <c r="KFY1" s="55"/>
      <c r="KFZ1" s="55"/>
      <c r="KGA1" s="55"/>
      <c r="KGB1" s="55"/>
      <c r="KGC1" s="55"/>
      <c r="KGD1" s="55"/>
      <c r="KGE1" s="55"/>
      <c r="KGF1" s="55"/>
      <c r="KGG1" s="55"/>
      <c r="KGH1" s="55"/>
      <c r="KGI1" s="55"/>
      <c r="KGJ1" s="55"/>
      <c r="KGK1" s="55"/>
      <c r="KGL1" s="55"/>
      <c r="KGM1" s="55"/>
      <c r="KGN1" s="55"/>
      <c r="KGO1" s="55"/>
      <c r="KGP1" s="55"/>
      <c r="KGQ1" s="55"/>
      <c r="KGR1" s="55"/>
      <c r="KGS1" s="55"/>
      <c r="KGT1" s="55"/>
      <c r="KGU1" s="55"/>
      <c r="KGV1" s="55"/>
      <c r="KGW1" s="55"/>
      <c r="KGX1" s="55"/>
      <c r="KGY1" s="55"/>
      <c r="KGZ1" s="55"/>
      <c r="KHA1" s="55"/>
      <c r="KHB1" s="55"/>
      <c r="KHC1" s="55"/>
      <c r="KHD1" s="55"/>
      <c r="KHE1" s="55"/>
      <c r="KHF1" s="55"/>
      <c r="KHG1" s="55"/>
      <c r="KHH1" s="55"/>
      <c r="KHI1" s="55"/>
      <c r="KHJ1" s="55"/>
      <c r="KHK1" s="55"/>
      <c r="KHL1" s="55"/>
      <c r="KHM1" s="55"/>
      <c r="KHN1" s="55"/>
      <c r="KHO1" s="55"/>
      <c r="KHP1" s="55"/>
      <c r="KHQ1" s="55"/>
      <c r="KHR1" s="55"/>
      <c r="KHS1" s="55"/>
      <c r="KHT1" s="55"/>
      <c r="KHU1" s="55"/>
      <c r="KHV1" s="55"/>
      <c r="KHW1" s="55"/>
      <c r="KHX1" s="55"/>
      <c r="KHY1" s="55"/>
      <c r="KHZ1" s="55"/>
      <c r="KIA1" s="55"/>
      <c r="KIB1" s="55"/>
      <c r="KIC1" s="55"/>
      <c r="KID1" s="55"/>
      <c r="KIE1" s="55"/>
      <c r="KIF1" s="55"/>
      <c r="KIG1" s="55"/>
      <c r="KIH1" s="55"/>
      <c r="KII1" s="55"/>
      <c r="KIJ1" s="55"/>
      <c r="KIK1" s="55"/>
      <c r="KIL1" s="55"/>
      <c r="KIM1" s="55"/>
      <c r="KIN1" s="55"/>
      <c r="KIO1" s="55"/>
      <c r="KIP1" s="55"/>
      <c r="KIQ1" s="55"/>
      <c r="KIR1" s="55"/>
      <c r="KIS1" s="55"/>
      <c r="KIT1" s="55"/>
      <c r="KIU1" s="55"/>
      <c r="KIV1" s="55"/>
      <c r="KIW1" s="55"/>
      <c r="KIX1" s="55"/>
      <c r="KIY1" s="55"/>
      <c r="KIZ1" s="55"/>
      <c r="KJA1" s="55"/>
      <c r="KJB1" s="55"/>
      <c r="KJC1" s="55"/>
      <c r="KJD1" s="55"/>
      <c r="KJE1" s="55"/>
      <c r="KJF1" s="55"/>
      <c r="KJG1" s="55"/>
      <c r="KJH1" s="55"/>
      <c r="KJI1" s="55"/>
      <c r="KJJ1" s="55"/>
      <c r="KJK1" s="55"/>
      <c r="KJL1" s="55"/>
      <c r="KJM1" s="55"/>
      <c r="KJN1" s="55"/>
      <c r="KJO1" s="55"/>
      <c r="KJP1" s="55"/>
      <c r="KJQ1" s="55"/>
      <c r="KJR1" s="55"/>
      <c r="KJS1" s="55"/>
      <c r="KJT1" s="55"/>
      <c r="KJU1" s="55"/>
      <c r="KJV1" s="55"/>
      <c r="KJW1" s="55"/>
      <c r="KJX1" s="55"/>
      <c r="KJY1" s="55"/>
      <c r="KJZ1" s="55"/>
      <c r="KKA1" s="55"/>
      <c r="KKB1" s="55"/>
      <c r="KKC1" s="55"/>
      <c r="KKD1" s="55"/>
      <c r="KKE1" s="55"/>
      <c r="KKF1" s="55"/>
      <c r="KKG1" s="55"/>
      <c r="KKH1" s="55"/>
      <c r="KKI1" s="55"/>
      <c r="KKJ1" s="55"/>
      <c r="KKK1" s="55"/>
      <c r="KKL1" s="55"/>
      <c r="KKM1" s="55"/>
      <c r="KKN1" s="55"/>
      <c r="KKO1" s="55"/>
      <c r="KKP1" s="55"/>
      <c r="KKQ1" s="55"/>
      <c r="KKR1" s="55"/>
      <c r="KKS1" s="55"/>
      <c r="KKT1" s="55"/>
      <c r="KKU1" s="55"/>
      <c r="KKV1" s="55"/>
      <c r="KKW1" s="55"/>
      <c r="KKX1" s="55"/>
      <c r="KKY1" s="55"/>
      <c r="KKZ1" s="55"/>
      <c r="KLA1" s="55"/>
      <c r="KLB1" s="55"/>
      <c r="KLC1" s="55"/>
      <c r="KLD1" s="55"/>
      <c r="KLE1" s="55"/>
      <c r="KLF1" s="55"/>
      <c r="KLG1" s="55"/>
      <c r="KLH1" s="55"/>
      <c r="KLI1" s="55"/>
      <c r="KLJ1" s="55"/>
      <c r="KLK1" s="55"/>
      <c r="KLL1" s="55"/>
      <c r="KLM1" s="55"/>
      <c r="KLN1" s="55"/>
      <c r="KLO1" s="55"/>
      <c r="KLP1" s="55"/>
      <c r="KLQ1" s="55"/>
      <c r="KLR1" s="55"/>
      <c r="KLS1" s="55"/>
      <c r="KLT1" s="55"/>
      <c r="KLU1" s="55"/>
      <c r="KLV1" s="55"/>
      <c r="KLW1" s="55"/>
      <c r="KLX1" s="55"/>
      <c r="KLY1" s="55"/>
      <c r="KLZ1" s="55"/>
      <c r="KMA1" s="55"/>
      <c r="KMB1" s="55"/>
      <c r="KMC1" s="55"/>
      <c r="KMD1" s="55"/>
      <c r="KME1" s="55"/>
      <c r="KMF1" s="55"/>
      <c r="KMG1" s="55"/>
      <c r="KMH1" s="55"/>
      <c r="KMI1" s="55"/>
      <c r="KMJ1" s="55"/>
      <c r="KMK1" s="55"/>
      <c r="KML1" s="55"/>
      <c r="KMM1" s="55"/>
      <c r="KMN1" s="55"/>
      <c r="KMO1" s="55"/>
      <c r="KMP1" s="55"/>
      <c r="KMQ1" s="55"/>
      <c r="KMR1" s="55"/>
      <c r="KMS1" s="55"/>
      <c r="KMT1" s="55"/>
      <c r="KMU1" s="55"/>
      <c r="KMV1" s="55"/>
      <c r="KMW1" s="55"/>
      <c r="KMX1" s="55"/>
      <c r="KMY1" s="55"/>
      <c r="KMZ1" s="55"/>
      <c r="KNA1" s="55"/>
      <c r="KNB1" s="55"/>
      <c r="KNC1" s="55"/>
      <c r="KND1" s="55"/>
      <c r="KNE1" s="55"/>
      <c r="KNF1" s="55"/>
      <c r="KNG1" s="55"/>
      <c r="KNH1" s="55"/>
      <c r="KNI1" s="55"/>
      <c r="KNJ1" s="55"/>
      <c r="KNK1" s="55"/>
      <c r="KNL1" s="55"/>
      <c r="KNM1" s="55"/>
      <c r="KNN1" s="55"/>
      <c r="KNO1" s="55"/>
      <c r="KNP1" s="55"/>
      <c r="KNQ1" s="55"/>
      <c r="KNR1" s="55"/>
      <c r="KNS1" s="55"/>
      <c r="KNT1" s="55"/>
      <c r="KNU1" s="55"/>
      <c r="KNV1" s="55"/>
      <c r="KNW1" s="55"/>
      <c r="KNX1" s="55"/>
      <c r="KNY1" s="55"/>
      <c r="KNZ1" s="55"/>
      <c r="KOA1" s="55"/>
      <c r="KOB1" s="55"/>
      <c r="KOC1" s="55"/>
      <c r="KOD1" s="55"/>
      <c r="KOE1" s="55"/>
      <c r="KOF1" s="55"/>
      <c r="KOG1" s="55"/>
      <c r="KOH1" s="55"/>
      <c r="KOI1" s="55"/>
      <c r="KOJ1" s="55"/>
      <c r="KOK1" s="55"/>
      <c r="KOL1" s="55"/>
      <c r="KOM1" s="55"/>
      <c r="KON1" s="55"/>
      <c r="KOO1" s="55"/>
      <c r="KOP1" s="55"/>
      <c r="KOQ1" s="55"/>
      <c r="KOR1" s="55"/>
      <c r="KOS1" s="55"/>
      <c r="KOT1" s="55"/>
      <c r="KOU1" s="55"/>
      <c r="KOV1" s="55"/>
      <c r="KOW1" s="55"/>
      <c r="KOX1" s="55"/>
      <c r="KOY1" s="55"/>
      <c r="KOZ1" s="55"/>
      <c r="KPA1" s="55"/>
      <c r="KPB1" s="55"/>
      <c r="KPC1" s="55"/>
      <c r="KPD1" s="55"/>
      <c r="KPE1" s="55"/>
      <c r="KPF1" s="55"/>
      <c r="KPG1" s="55"/>
      <c r="KPH1" s="55"/>
      <c r="KPI1" s="55"/>
      <c r="KPJ1" s="55"/>
      <c r="KPK1" s="55"/>
      <c r="KPL1" s="55"/>
      <c r="KPM1" s="55"/>
      <c r="KPN1" s="55"/>
      <c r="KPO1" s="55"/>
      <c r="KPP1" s="55"/>
      <c r="KPQ1" s="55"/>
      <c r="KPR1" s="55"/>
      <c r="KPS1" s="55"/>
      <c r="KPT1" s="55"/>
      <c r="KPU1" s="55"/>
      <c r="KPV1" s="55"/>
      <c r="KPW1" s="55"/>
      <c r="KPX1" s="55"/>
      <c r="KPY1" s="55"/>
      <c r="KPZ1" s="55"/>
      <c r="KQA1" s="55"/>
      <c r="KQB1" s="55"/>
      <c r="KQC1" s="55"/>
      <c r="KQD1" s="55"/>
      <c r="KQE1" s="55"/>
      <c r="KQF1" s="55"/>
      <c r="KQG1" s="55"/>
      <c r="KQH1" s="55"/>
      <c r="KQI1" s="55"/>
      <c r="KQJ1" s="55"/>
      <c r="KQK1" s="55"/>
      <c r="KQL1" s="55"/>
      <c r="KQM1" s="55"/>
      <c r="KQN1" s="55"/>
      <c r="KQO1" s="55"/>
      <c r="KQP1" s="55"/>
      <c r="KQQ1" s="55"/>
      <c r="KQR1" s="55"/>
      <c r="KQS1" s="55"/>
      <c r="KQT1" s="55"/>
      <c r="KQU1" s="55"/>
      <c r="KQV1" s="55"/>
      <c r="KQW1" s="55"/>
      <c r="KQX1" s="55"/>
      <c r="KQY1" s="55"/>
      <c r="KQZ1" s="55"/>
      <c r="KRA1" s="55"/>
      <c r="KRB1" s="55"/>
      <c r="KRC1" s="55"/>
      <c r="KRD1" s="55"/>
      <c r="KRE1" s="55"/>
      <c r="KRF1" s="55"/>
      <c r="KRG1" s="55"/>
      <c r="KRH1" s="55"/>
      <c r="KRI1" s="55"/>
      <c r="KRJ1" s="55"/>
      <c r="KRK1" s="55"/>
      <c r="KRL1" s="55"/>
      <c r="KRM1" s="55"/>
      <c r="KRN1" s="55"/>
      <c r="KRO1" s="55"/>
      <c r="KRP1" s="55"/>
      <c r="KRQ1" s="55"/>
      <c r="KRR1" s="55"/>
      <c r="KRS1" s="55"/>
      <c r="KRT1" s="55"/>
      <c r="KRU1" s="55"/>
      <c r="KRV1" s="55"/>
      <c r="KRW1" s="55"/>
      <c r="KRX1" s="55"/>
      <c r="KRY1" s="55"/>
      <c r="KRZ1" s="55"/>
      <c r="KSA1" s="55"/>
      <c r="KSB1" s="55"/>
      <c r="KSC1" s="55"/>
      <c r="KSD1" s="55"/>
      <c r="KSE1" s="55"/>
      <c r="KSF1" s="55"/>
      <c r="KSG1" s="55"/>
      <c r="KSH1" s="55"/>
      <c r="KSI1" s="55"/>
      <c r="KSJ1" s="55"/>
      <c r="KSK1" s="55"/>
      <c r="KSL1" s="55"/>
      <c r="KSM1" s="55"/>
      <c r="KSN1" s="55"/>
      <c r="KSO1" s="55"/>
      <c r="KSP1" s="55"/>
      <c r="KSQ1" s="55"/>
      <c r="KSR1" s="55"/>
      <c r="KSS1" s="55"/>
      <c r="KST1" s="55"/>
      <c r="KSU1" s="55"/>
      <c r="KSV1" s="55"/>
      <c r="KSW1" s="55"/>
      <c r="KSX1" s="55"/>
      <c r="KSY1" s="55"/>
      <c r="KSZ1" s="55"/>
      <c r="KTA1" s="55"/>
      <c r="KTB1" s="55"/>
      <c r="KTC1" s="55"/>
      <c r="KTD1" s="55"/>
      <c r="KTE1" s="55"/>
      <c r="KTF1" s="55"/>
      <c r="KTG1" s="55"/>
      <c r="KTH1" s="55"/>
      <c r="KTI1" s="55"/>
      <c r="KTJ1" s="55"/>
      <c r="KTK1" s="55"/>
      <c r="KTL1" s="55"/>
      <c r="KTM1" s="55"/>
      <c r="KTN1" s="55"/>
      <c r="KTO1" s="55"/>
      <c r="KTP1" s="55"/>
      <c r="KTQ1" s="55"/>
      <c r="KTR1" s="55"/>
      <c r="KTS1" s="55"/>
      <c r="KTT1" s="55"/>
      <c r="KTU1" s="55"/>
      <c r="KTV1" s="55"/>
      <c r="KTW1" s="55"/>
      <c r="KTX1" s="55"/>
      <c r="KTY1" s="55"/>
      <c r="KTZ1" s="55"/>
      <c r="KUA1" s="55"/>
      <c r="KUB1" s="55"/>
      <c r="KUC1" s="55"/>
      <c r="KUD1" s="55"/>
      <c r="KUE1" s="55"/>
      <c r="KUF1" s="55"/>
      <c r="KUG1" s="55"/>
      <c r="KUH1" s="55"/>
      <c r="KUI1" s="55"/>
      <c r="KUJ1" s="55"/>
      <c r="KUK1" s="55"/>
      <c r="KUL1" s="55"/>
      <c r="KUM1" s="55"/>
      <c r="KUN1" s="55"/>
      <c r="KUO1" s="55"/>
      <c r="KUP1" s="55"/>
      <c r="KUQ1" s="55"/>
      <c r="KUR1" s="55"/>
      <c r="KUS1" s="55"/>
      <c r="KUT1" s="55"/>
      <c r="KUU1" s="55"/>
      <c r="KUV1" s="55"/>
      <c r="KUW1" s="55"/>
      <c r="KUX1" s="55"/>
      <c r="KUY1" s="55"/>
      <c r="KUZ1" s="55"/>
      <c r="KVA1" s="55"/>
      <c r="KVB1" s="55"/>
      <c r="KVC1" s="55"/>
      <c r="KVD1" s="55"/>
      <c r="KVE1" s="55"/>
      <c r="KVF1" s="55"/>
      <c r="KVG1" s="55"/>
      <c r="KVH1" s="55"/>
      <c r="KVI1" s="55"/>
      <c r="KVJ1" s="55"/>
      <c r="KVK1" s="55"/>
      <c r="KVL1" s="55"/>
      <c r="KVM1" s="55"/>
      <c r="KVN1" s="55"/>
      <c r="KVO1" s="55"/>
      <c r="KVP1" s="55"/>
      <c r="KVQ1" s="55"/>
      <c r="KVR1" s="55"/>
      <c r="KVS1" s="55"/>
      <c r="KVT1" s="55"/>
      <c r="KVU1" s="55"/>
      <c r="KVV1" s="55"/>
      <c r="KVW1" s="55"/>
      <c r="KVX1" s="55"/>
      <c r="KVY1" s="55"/>
      <c r="KVZ1" s="55"/>
      <c r="KWA1" s="55"/>
      <c r="KWB1" s="55"/>
      <c r="KWC1" s="55"/>
      <c r="KWD1" s="55"/>
      <c r="KWE1" s="55"/>
      <c r="KWF1" s="55"/>
      <c r="KWG1" s="55"/>
      <c r="KWH1" s="55"/>
      <c r="KWI1" s="55"/>
      <c r="KWJ1" s="55"/>
      <c r="KWK1" s="55"/>
      <c r="KWL1" s="55"/>
      <c r="KWM1" s="55"/>
      <c r="KWN1" s="55"/>
      <c r="KWO1" s="55"/>
      <c r="KWP1" s="55"/>
      <c r="KWQ1" s="55"/>
      <c r="KWR1" s="55"/>
      <c r="KWS1" s="55"/>
      <c r="KWT1" s="55"/>
      <c r="KWU1" s="55"/>
      <c r="KWV1" s="55"/>
      <c r="KWW1" s="55"/>
      <c r="KWX1" s="55"/>
      <c r="KWY1" s="55"/>
      <c r="KWZ1" s="55"/>
      <c r="KXA1" s="55"/>
      <c r="KXB1" s="55"/>
      <c r="KXC1" s="55"/>
      <c r="KXD1" s="55"/>
      <c r="KXE1" s="55"/>
      <c r="KXF1" s="55"/>
      <c r="KXG1" s="55"/>
      <c r="KXH1" s="55"/>
      <c r="KXI1" s="55"/>
      <c r="KXJ1" s="55"/>
      <c r="KXK1" s="55"/>
      <c r="KXL1" s="55"/>
      <c r="KXM1" s="55"/>
      <c r="KXN1" s="55"/>
      <c r="KXO1" s="55"/>
      <c r="KXP1" s="55"/>
      <c r="KXQ1" s="55"/>
      <c r="KXR1" s="55"/>
      <c r="KXS1" s="55"/>
      <c r="KXT1" s="55"/>
      <c r="KXU1" s="55"/>
      <c r="KXV1" s="55"/>
      <c r="KXW1" s="55"/>
      <c r="KXX1" s="55"/>
      <c r="KXY1" s="55"/>
      <c r="KXZ1" s="55"/>
      <c r="KYA1" s="55"/>
      <c r="KYB1" s="55"/>
      <c r="KYC1" s="55"/>
      <c r="KYD1" s="55"/>
      <c r="KYE1" s="55"/>
      <c r="KYF1" s="55"/>
      <c r="KYG1" s="55"/>
      <c r="KYH1" s="55"/>
      <c r="KYI1" s="55"/>
      <c r="KYJ1" s="55"/>
      <c r="KYK1" s="55"/>
      <c r="KYL1" s="55"/>
      <c r="KYM1" s="55"/>
      <c r="KYN1" s="55"/>
      <c r="KYO1" s="55"/>
      <c r="KYP1" s="55"/>
      <c r="KYQ1" s="55"/>
      <c r="KYR1" s="55"/>
      <c r="KYS1" s="55"/>
      <c r="KYT1" s="55"/>
      <c r="KYU1" s="55"/>
      <c r="KYV1" s="55"/>
      <c r="KYW1" s="55"/>
      <c r="KYX1" s="55"/>
      <c r="KYY1" s="55"/>
      <c r="KYZ1" s="55"/>
      <c r="KZA1" s="55"/>
      <c r="KZB1" s="55"/>
      <c r="KZC1" s="55"/>
      <c r="KZD1" s="55"/>
      <c r="KZE1" s="55"/>
      <c r="KZF1" s="55"/>
      <c r="KZG1" s="55"/>
      <c r="KZH1" s="55"/>
      <c r="KZI1" s="55"/>
      <c r="KZJ1" s="55"/>
      <c r="KZK1" s="55"/>
      <c r="KZL1" s="55"/>
      <c r="KZM1" s="55"/>
      <c r="KZN1" s="55"/>
      <c r="KZO1" s="55"/>
      <c r="KZP1" s="55"/>
      <c r="KZQ1" s="55"/>
      <c r="KZR1" s="55"/>
      <c r="KZS1" s="55"/>
      <c r="KZT1" s="55"/>
      <c r="KZU1" s="55"/>
      <c r="KZV1" s="55"/>
      <c r="KZW1" s="55"/>
      <c r="KZX1" s="55"/>
      <c r="KZY1" s="55"/>
      <c r="KZZ1" s="55"/>
      <c r="LAA1" s="55"/>
      <c r="LAB1" s="55"/>
      <c r="LAC1" s="55"/>
      <c r="LAD1" s="55"/>
      <c r="LAE1" s="55"/>
      <c r="LAF1" s="55"/>
      <c r="LAG1" s="55"/>
      <c r="LAH1" s="55"/>
      <c r="LAI1" s="55"/>
      <c r="LAJ1" s="55"/>
      <c r="LAK1" s="55"/>
      <c r="LAL1" s="55"/>
      <c r="LAM1" s="55"/>
      <c r="LAN1" s="55"/>
      <c r="LAO1" s="55"/>
      <c r="LAP1" s="55"/>
      <c r="LAQ1" s="55"/>
      <c r="LAR1" s="55"/>
      <c r="LAS1" s="55"/>
      <c r="LAT1" s="55"/>
      <c r="LAU1" s="55"/>
      <c r="LAV1" s="55"/>
      <c r="LAW1" s="55"/>
      <c r="LAX1" s="55"/>
      <c r="LAY1" s="55"/>
      <c r="LAZ1" s="55"/>
      <c r="LBA1" s="55"/>
      <c r="LBB1" s="55"/>
      <c r="LBC1" s="55"/>
      <c r="LBD1" s="55"/>
      <c r="LBE1" s="55"/>
      <c r="LBF1" s="55"/>
      <c r="LBG1" s="55"/>
      <c r="LBH1" s="55"/>
      <c r="LBI1" s="55"/>
      <c r="LBJ1" s="55"/>
      <c r="LBK1" s="55"/>
      <c r="LBL1" s="55"/>
      <c r="LBM1" s="55"/>
      <c r="LBN1" s="55"/>
      <c r="LBO1" s="55"/>
      <c r="LBP1" s="55"/>
      <c r="LBQ1" s="55"/>
      <c r="LBR1" s="55"/>
      <c r="LBS1" s="55"/>
      <c r="LBT1" s="55"/>
      <c r="LBU1" s="55"/>
      <c r="LBV1" s="55"/>
      <c r="LBW1" s="55"/>
      <c r="LBX1" s="55"/>
      <c r="LBY1" s="55"/>
      <c r="LBZ1" s="55"/>
      <c r="LCA1" s="55"/>
      <c r="LCB1" s="55"/>
      <c r="LCC1" s="55"/>
      <c r="LCD1" s="55"/>
      <c r="LCE1" s="55"/>
      <c r="LCF1" s="55"/>
      <c r="LCG1" s="55"/>
      <c r="LCH1" s="55"/>
      <c r="LCI1" s="55"/>
      <c r="LCJ1" s="55"/>
      <c r="LCK1" s="55"/>
      <c r="LCL1" s="55"/>
      <c r="LCM1" s="55"/>
      <c r="LCN1" s="55"/>
      <c r="LCO1" s="55"/>
      <c r="LCP1" s="55"/>
      <c r="LCQ1" s="55"/>
      <c r="LCR1" s="55"/>
      <c r="LCS1" s="55"/>
      <c r="LCT1" s="55"/>
      <c r="LCU1" s="55"/>
      <c r="LCV1" s="55"/>
      <c r="LCW1" s="55"/>
      <c r="LCX1" s="55"/>
      <c r="LCY1" s="55"/>
      <c r="LCZ1" s="55"/>
      <c r="LDA1" s="55"/>
      <c r="LDB1" s="55"/>
      <c r="LDC1" s="55"/>
      <c r="LDD1" s="55"/>
      <c r="LDE1" s="55"/>
      <c r="LDF1" s="55"/>
      <c r="LDG1" s="55"/>
      <c r="LDH1" s="55"/>
      <c r="LDI1" s="55"/>
      <c r="LDJ1" s="55"/>
      <c r="LDK1" s="55"/>
      <c r="LDL1" s="55"/>
      <c r="LDM1" s="55"/>
      <c r="LDN1" s="55"/>
      <c r="LDO1" s="55"/>
      <c r="LDP1" s="55"/>
      <c r="LDQ1" s="55"/>
      <c r="LDR1" s="55"/>
      <c r="LDS1" s="55"/>
      <c r="LDT1" s="55"/>
      <c r="LDU1" s="55"/>
      <c r="LDV1" s="55"/>
      <c r="LDW1" s="55"/>
      <c r="LDX1" s="55"/>
      <c r="LDY1" s="55"/>
      <c r="LDZ1" s="55"/>
      <c r="LEA1" s="55"/>
      <c r="LEB1" s="55"/>
      <c r="LEC1" s="55"/>
      <c r="LED1" s="55"/>
      <c r="LEE1" s="55"/>
      <c r="LEF1" s="55"/>
      <c r="LEG1" s="55"/>
      <c r="LEH1" s="55"/>
      <c r="LEI1" s="55"/>
      <c r="LEJ1" s="55"/>
      <c r="LEK1" s="55"/>
      <c r="LEL1" s="55"/>
      <c r="LEM1" s="55"/>
      <c r="LEN1" s="55"/>
      <c r="LEO1" s="55"/>
      <c r="LEP1" s="55"/>
      <c r="LEQ1" s="55"/>
      <c r="LER1" s="55"/>
      <c r="LES1" s="55"/>
      <c r="LET1" s="55"/>
      <c r="LEU1" s="55"/>
      <c r="LEV1" s="55"/>
      <c r="LEW1" s="55"/>
      <c r="LEX1" s="55"/>
      <c r="LEY1" s="55"/>
      <c r="LEZ1" s="55"/>
      <c r="LFA1" s="55"/>
      <c r="LFB1" s="55"/>
      <c r="LFC1" s="55"/>
      <c r="LFD1" s="55"/>
      <c r="LFE1" s="55"/>
      <c r="LFF1" s="55"/>
      <c r="LFG1" s="55"/>
      <c r="LFH1" s="55"/>
      <c r="LFI1" s="55"/>
      <c r="LFJ1" s="55"/>
      <c r="LFK1" s="55"/>
      <c r="LFL1" s="55"/>
      <c r="LFM1" s="55"/>
      <c r="LFN1" s="55"/>
      <c r="LFO1" s="55"/>
      <c r="LFP1" s="55"/>
      <c r="LFQ1" s="55"/>
      <c r="LFR1" s="55"/>
      <c r="LFS1" s="55"/>
      <c r="LFT1" s="55"/>
      <c r="LFU1" s="55"/>
      <c r="LFV1" s="55"/>
      <c r="LFW1" s="55"/>
      <c r="LFX1" s="55"/>
      <c r="LFY1" s="55"/>
      <c r="LFZ1" s="55"/>
      <c r="LGA1" s="55"/>
      <c r="LGB1" s="55"/>
      <c r="LGC1" s="55"/>
      <c r="LGD1" s="55"/>
      <c r="LGE1" s="55"/>
      <c r="LGF1" s="55"/>
      <c r="LGG1" s="55"/>
      <c r="LGH1" s="55"/>
      <c r="LGI1" s="55"/>
      <c r="LGJ1" s="55"/>
      <c r="LGK1" s="55"/>
      <c r="LGL1" s="55"/>
      <c r="LGM1" s="55"/>
      <c r="LGN1" s="55"/>
      <c r="LGO1" s="55"/>
      <c r="LGP1" s="55"/>
      <c r="LGQ1" s="55"/>
      <c r="LGR1" s="55"/>
      <c r="LGS1" s="55"/>
      <c r="LGT1" s="55"/>
      <c r="LGU1" s="55"/>
      <c r="LGV1" s="55"/>
      <c r="LGW1" s="55"/>
      <c r="LGX1" s="55"/>
      <c r="LGY1" s="55"/>
      <c r="LGZ1" s="55"/>
      <c r="LHA1" s="55"/>
      <c r="LHB1" s="55"/>
      <c r="LHC1" s="55"/>
      <c r="LHD1" s="55"/>
      <c r="LHE1" s="55"/>
      <c r="LHF1" s="55"/>
      <c r="LHG1" s="55"/>
      <c r="LHH1" s="55"/>
      <c r="LHI1" s="55"/>
      <c r="LHJ1" s="55"/>
      <c r="LHK1" s="55"/>
      <c r="LHL1" s="55"/>
      <c r="LHM1" s="55"/>
      <c r="LHN1" s="55"/>
      <c r="LHO1" s="55"/>
      <c r="LHP1" s="55"/>
      <c r="LHQ1" s="55"/>
      <c r="LHR1" s="55"/>
      <c r="LHS1" s="55"/>
      <c r="LHT1" s="55"/>
      <c r="LHU1" s="55"/>
      <c r="LHV1" s="55"/>
      <c r="LHW1" s="55"/>
      <c r="LHX1" s="55"/>
      <c r="LHY1" s="55"/>
      <c r="LHZ1" s="55"/>
      <c r="LIA1" s="55"/>
      <c r="LIB1" s="55"/>
      <c r="LIC1" s="55"/>
      <c r="LID1" s="55"/>
      <c r="LIE1" s="55"/>
      <c r="LIF1" s="55"/>
      <c r="LIG1" s="55"/>
      <c r="LIH1" s="55"/>
      <c r="LII1" s="55"/>
      <c r="LIJ1" s="55"/>
      <c r="LIK1" s="55"/>
      <c r="LIL1" s="55"/>
      <c r="LIM1" s="55"/>
      <c r="LIN1" s="55"/>
      <c r="LIO1" s="55"/>
      <c r="LIP1" s="55"/>
      <c r="LIQ1" s="55"/>
      <c r="LIR1" s="55"/>
      <c r="LIS1" s="55"/>
      <c r="LIT1" s="55"/>
      <c r="LIU1" s="55"/>
      <c r="LIV1" s="55"/>
      <c r="LIW1" s="55"/>
      <c r="LIX1" s="55"/>
      <c r="LIY1" s="55"/>
      <c r="LIZ1" s="55"/>
      <c r="LJA1" s="55"/>
      <c r="LJB1" s="55"/>
      <c r="LJC1" s="55"/>
      <c r="LJD1" s="55"/>
      <c r="LJE1" s="55"/>
      <c r="LJF1" s="55"/>
      <c r="LJG1" s="55"/>
      <c r="LJH1" s="55"/>
      <c r="LJI1" s="55"/>
      <c r="LJJ1" s="55"/>
      <c r="LJK1" s="55"/>
      <c r="LJL1" s="55"/>
      <c r="LJM1" s="55"/>
      <c r="LJN1" s="55"/>
      <c r="LJO1" s="55"/>
      <c r="LJP1" s="55"/>
      <c r="LJQ1" s="55"/>
      <c r="LJR1" s="55"/>
      <c r="LJS1" s="55"/>
      <c r="LJT1" s="55"/>
      <c r="LJU1" s="55"/>
      <c r="LJV1" s="55"/>
      <c r="LJW1" s="55"/>
      <c r="LJX1" s="55"/>
      <c r="LJY1" s="55"/>
      <c r="LJZ1" s="55"/>
      <c r="LKA1" s="55"/>
      <c r="LKB1" s="55"/>
      <c r="LKC1" s="55"/>
      <c r="LKD1" s="55"/>
      <c r="LKE1" s="55"/>
      <c r="LKF1" s="55"/>
      <c r="LKG1" s="55"/>
      <c r="LKH1" s="55"/>
      <c r="LKI1" s="55"/>
      <c r="LKJ1" s="55"/>
      <c r="LKK1" s="55"/>
      <c r="LKL1" s="55"/>
      <c r="LKM1" s="55"/>
      <c r="LKN1" s="55"/>
      <c r="LKO1" s="55"/>
      <c r="LKP1" s="55"/>
      <c r="LKQ1" s="55"/>
      <c r="LKR1" s="55"/>
      <c r="LKS1" s="55"/>
      <c r="LKT1" s="55"/>
      <c r="LKU1" s="55"/>
      <c r="LKV1" s="55"/>
      <c r="LKW1" s="55"/>
      <c r="LKX1" s="55"/>
      <c r="LKY1" s="55"/>
      <c r="LKZ1" s="55"/>
      <c r="LLA1" s="55"/>
      <c r="LLB1" s="55"/>
      <c r="LLC1" s="55"/>
      <c r="LLD1" s="55"/>
      <c r="LLE1" s="55"/>
      <c r="LLF1" s="55"/>
      <c r="LLG1" s="55"/>
      <c r="LLH1" s="55"/>
      <c r="LLI1" s="55"/>
      <c r="LLJ1" s="55"/>
      <c r="LLK1" s="55"/>
      <c r="LLL1" s="55"/>
      <c r="LLM1" s="55"/>
      <c r="LLN1" s="55"/>
      <c r="LLO1" s="55"/>
      <c r="LLP1" s="55"/>
      <c r="LLQ1" s="55"/>
      <c r="LLR1" s="55"/>
      <c r="LLS1" s="55"/>
      <c r="LLT1" s="55"/>
      <c r="LLU1" s="55"/>
      <c r="LLV1" s="55"/>
      <c r="LLW1" s="55"/>
      <c r="LLX1" s="55"/>
      <c r="LLY1" s="55"/>
      <c r="LLZ1" s="55"/>
      <c r="LMA1" s="55"/>
      <c r="LMB1" s="55"/>
      <c r="LMC1" s="55"/>
      <c r="LMD1" s="55"/>
      <c r="LME1" s="55"/>
      <c r="LMF1" s="55"/>
      <c r="LMG1" s="55"/>
      <c r="LMH1" s="55"/>
      <c r="LMI1" s="55"/>
      <c r="LMJ1" s="55"/>
      <c r="LMK1" s="55"/>
      <c r="LML1" s="55"/>
      <c r="LMM1" s="55"/>
      <c r="LMN1" s="55"/>
      <c r="LMO1" s="55"/>
      <c r="LMP1" s="55"/>
      <c r="LMQ1" s="55"/>
      <c r="LMR1" s="55"/>
      <c r="LMS1" s="55"/>
      <c r="LMT1" s="55"/>
      <c r="LMU1" s="55"/>
      <c r="LMV1" s="55"/>
      <c r="LMW1" s="55"/>
      <c r="LMX1" s="55"/>
      <c r="LMY1" s="55"/>
      <c r="LMZ1" s="55"/>
      <c r="LNA1" s="55"/>
      <c r="LNB1" s="55"/>
      <c r="LNC1" s="55"/>
      <c r="LND1" s="55"/>
      <c r="LNE1" s="55"/>
      <c r="LNF1" s="55"/>
      <c r="LNG1" s="55"/>
      <c r="LNH1" s="55"/>
      <c r="LNI1" s="55"/>
      <c r="LNJ1" s="55"/>
      <c r="LNK1" s="55"/>
      <c r="LNL1" s="55"/>
      <c r="LNM1" s="55"/>
      <c r="LNN1" s="55"/>
      <c r="LNO1" s="55"/>
      <c r="LNP1" s="55"/>
      <c r="LNQ1" s="55"/>
      <c r="LNR1" s="55"/>
      <c r="LNS1" s="55"/>
      <c r="LNT1" s="55"/>
      <c r="LNU1" s="55"/>
      <c r="LNV1" s="55"/>
      <c r="LNW1" s="55"/>
      <c r="LNX1" s="55"/>
      <c r="LNY1" s="55"/>
      <c r="LNZ1" s="55"/>
      <c r="LOA1" s="55"/>
      <c r="LOB1" s="55"/>
      <c r="LOC1" s="55"/>
      <c r="LOD1" s="55"/>
      <c r="LOE1" s="55"/>
      <c r="LOF1" s="55"/>
      <c r="LOG1" s="55"/>
      <c r="LOH1" s="55"/>
      <c r="LOI1" s="55"/>
      <c r="LOJ1" s="55"/>
      <c r="LOK1" s="55"/>
      <c r="LOL1" s="55"/>
      <c r="LOM1" s="55"/>
      <c r="LON1" s="55"/>
      <c r="LOO1" s="55"/>
      <c r="LOP1" s="55"/>
      <c r="LOQ1" s="55"/>
      <c r="LOR1" s="55"/>
      <c r="LOS1" s="55"/>
      <c r="LOT1" s="55"/>
      <c r="LOU1" s="55"/>
      <c r="LOV1" s="55"/>
      <c r="LOW1" s="55"/>
      <c r="LOX1" s="55"/>
      <c r="LOY1" s="55"/>
      <c r="LOZ1" s="55"/>
      <c r="LPA1" s="55"/>
      <c r="LPB1" s="55"/>
      <c r="LPC1" s="55"/>
      <c r="LPD1" s="55"/>
      <c r="LPE1" s="55"/>
      <c r="LPF1" s="55"/>
      <c r="LPG1" s="55"/>
      <c r="LPH1" s="55"/>
      <c r="LPI1" s="55"/>
      <c r="LPJ1" s="55"/>
      <c r="LPK1" s="55"/>
      <c r="LPL1" s="55"/>
      <c r="LPM1" s="55"/>
      <c r="LPN1" s="55"/>
      <c r="LPO1" s="55"/>
      <c r="LPP1" s="55"/>
      <c r="LPQ1" s="55"/>
      <c r="LPR1" s="55"/>
      <c r="LPS1" s="55"/>
      <c r="LPT1" s="55"/>
      <c r="LPU1" s="55"/>
      <c r="LPV1" s="55"/>
      <c r="LPW1" s="55"/>
      <c r="LPX1" s="55"/>
      <c r="LPY1" s="55"/>
      <c r="LPZ1" s="55"/>
      <c r="LQA1" s="55"/>
      <c r="LQB1" s="55"/>
      <c r="LQC1" s="55"/>
      <c r="LQD1" s="55"/>
      <c r="LQE1" s="55"/>
      <c r="LQF1" s="55"/>
      <c r="LQG1" s="55"/>
      <c r="LQH1" s="55"/>
      <c r="LQI1" s="55"/>
      <c r="LQJ1" s="55"/>
      <c r="LQK1" s="55"/>
      <c r="LQL1" s="55"/>
      <c r="LQM1" s="55"/>
      <c r="LQN1" s="55"/>
      <c r="LQO1" s="55"/>
      <c r="LQP1" s="55"/>
      <c r="LQQ1" s="55"/>
      <c r="LQR1" s="55"/>
      <c r="LQS1" s="55"/>
      <c r="LQT1" s="55"/>
      <c r="LQU1" s="55"/>
      <c r="LQV1" s="55"/>
      <c r="LQW1" s="55"/>
      <c r="LQX1" s="55"/>
      <c r="LQY1" s="55"/>
      <c r="LQZ1" s="55"/>
      <c r="LRA1" s="55"/>
      <c r="LRB1" s="55"/>
      <c r="LRC1" s="55"/>
      <c r="LRD1" s="55"/>
      <c r="LRE1" s="55"/>
      <c r="LRF1" s="55"/>
      <c r="LRG1" s="55"/>
      <c r="LRH1" s="55"/>
      <c r="LRI1" s="55"/>
      <c r="LRJ1" s="55"/>
      <c r="LRK1" s="55"/>
      <c r="LRL1" s="55"/>
      <c r="LRM1" s="55"/>
      <c r="LRN1" s="55"/>
      <c r="LRO1" s="55"/>
      <c r="LRP1" s="55"/>
      <c r="LRQ1" s="55"/>
      <c r="LRR1" s="55"/>
      <c r="LRS1" s="55"/>
      <c r="LRT1" s="55"/>
      <c r="LRU1" s="55"/>
      <c r="LRV1" s="55"/>
      <c r="LRW1" s="55"/>
      <c r="LRX1" s="55"/>
      <c r="LRY1" s="55"/>
      <c r="LRZ1" s="55"/>
      <c r="LSA1" s="55"/>
      <c r="LSB1" s="55"/>
      <c r="LSC1" s="55"/>
      <c r="LSD1" s="55"/>
      <c r="LSE1" s="55"/>
      <c r="LSF1" s="55"/>
      <c r="LSG1" s="55"/>
      <c r="LSH1" s="55"/>
      <c r="LSI1" s="55"/>
      <c r="LSJ1" s="55"/>
      <c r="LSK1" s="55"/>
      <c r="LSL1" s="55"/>
      <c r="LSM1" s="55"/>
      <c r="LSN1" s="55"/>
      <c r="LSO1" s="55"/>
      <c r="LSP1" s="55"/>
      <c r="LSQ1" s="55"/>
      <c r="LSR1" s="55"/>
      <c r="LSS1" s="55"/>
      <c r="LST1" s="55"/>
      <c r="LSU1" s="55"/>
      <c r="LSV1" s="55"/>
      <c r="LSW1" s="55"/>
      <c r="LSX1" s="55"/>
      <c r="LSY1" s="55"/>
      <c r="LSZ1" s="55"/>
      <c r="LTA1" s="55"/>
      <c r="LTB1" s="55"/>
      <c r="LTC1" s="55"/>
      <c r="LTD1" s="55"/>
      <c r="LTE1" s="55"/>
      <c r="LTF1" s="55"/>
      <c r="LTG1" s="55"/>
      <c r="LTH1" s="55"/>
      <c r="LTI1" s="55"/>
      <c r="LTJ1" s="55"/>
      <c r="LTK1" s="55"/>
      <c r="LTL1" s="55"/>
      <c r="LTM1" s="55"/>
      <c r="LTN1" s="55"/>
      <c r="LTO1" s="55"/>
      <c r="LTP1" s="55"/>
      <c r="LTQ1" s="55"/>
      <c r="LTR1" s="55"/>
      <c r="LTS1" s="55"/>
      <c r="LTT1" s="55"/>
      <c r="LTU1" s="55"/>
      <c r="LTV1" s="55"/>
      <c r="LTW1" s="55"/>
      <c r="LTX1" s="55"/>
      <c r="LTY1" s="55"/>
      <c r="LTZ1" s="55"/>
      <c r="LUA1" s="55"/>
      <c r="LUB1" s="55"/>
      <c r="LUC1" s="55"/>
      <c r="LUD1" s="55"/>
      <c r="LUE1" s="55"/>
      <c r="LUF1" s="55"/>
      <c r="LUG1" s="55"/>
      <c r="LUH1" s="55"/>
      <c r="LUI1" s="55"/>
      <c r="LUJ1" s="55"/>
      <c r="LUK1" s="55"/>
      <c r="LUL1" s="55"/>
      <c r="LUM1" s="55"/>
      <c r="LUN1" s="55"/>
      <c r="LUO1" s="55"/>
      <c r="LUP1" s="55"/>
      <c r="LUQ1" s="55"/>
      <c r="LUR1" s="55"/>
      <c r="LUS1" s="55"/>
      <c r="LUT1" s="55"/>
      <c r="LUU1" s="55"/>
      <c r="LUV1" s="55"/>
      <c r="LUW1" s="55"/>
      <c r="LUX1" s="55"/>
      <c r="LUY1" s="55"/>
      <c r="LUZ1" s="55"/>
      <c r="LVA1" s="55"/>
      <c r="LVB1" s="55"/>
      <c r="LVC1" s="55"/>
      <c r="LVD1" s="55"/>
      <c r="LVE1" s="55"/>
      <c r="LVF1" s="55"/>
      <c r="LVG1" s="55"/>
      <c r="LVH1" s="55"/>
      <c r="LVI1" s="55"/>
      <c r="LVJ1" s="55"/>
      <c r="LVK1" s="55"/>
      <c r="LVL1" s="55"/>
      <c r="LVM1" s="55"/>
      <c r="LVN1" s="55"/>
      <c r="LVO1" s="55"/>
      <c r="LVP1" s="55"/>
      <c r="LVQ1" s="55"/>
      <c r="LVR1" s="55"/>
      <c r="LVS1" s="55"/>
      <c r="LVT1" s="55"/>
      <c r="LVU1" s="55"/>
      <c r="LVV1" s="55"/>
      <c r="LVW1" s="55"/>
      <c r="LVX1" s="55"/>
      <c r="LVY1" s="55"/>
      <c r="LVZ1" s="55"/>
      <c r="LWA1" s="55"/>
      <c r="LWB1" s="55"/>
      <c r="LWC1" s="55"/>
      <c r="LWD1" s="55"/>
      <c r="LWE1" s="55"/>
      <c r="LWF1" s="55"/>
      <c r="LWG1" s="55"/>
      <c r="LWH1" s="55"/>
      <c r="LWI1" s="55"/>
      <c r="LWJ1" s="55"/>
      <c r="LWK1" s="55"/>
      <c r="LWL1" s="55"/>
      <c r="LWM1" s="55"/>
      <c r="LWN1" s="55"/>
      <c r="LWO1" s="55"/>
      <c r="LWP1" s="55"/>
      <c r="LWQ1" s="55"/>
      <c r="LWR1" s="55"/>
      <c r="LWS1" s="55"/>
      <c r="LWT1" s="55"/>
      <c r="LWU1" s="55"/>
      <c r="LWV1" s="55"/>
      <c r="LWW1" s="55"/>
      <c r="LWX1" s="55"/>
      <c r="LWY1" s="55"/>
      <c r="LWZ1" s="55"/>
      <c r="LXA1" s="55"/>
      <c r="LXB1" s="55"/>
      <c r="LXC1" s="55"/>
      <c r="LXD1" s="55"/>
      <c r="LXE1" s="55"/>
      <c r="LXF1" s="55"/>
      <c r="LXG1" s="55"/>
      <c r="LXH1" s="55"/>
      <c r="LXI1" s="55"/>
      <c r="LXJ1" s="55"/>
      <c r="LXK1" s="55"/>
      <c r="LXL1" s="55"/>
      <c r="LXM1" s="55"/>
      <c r="LXN1" s="55"/>
      <c r="LXO1" s="55"/>
      <c r="LXP1" s="55"/>
      <c r="LXQ1" s="55"/>
      <c r="LXR1" s="55"/>
      <c r="LXS1" s="55"/>
      <c r="LXT1" s="55"/>
      <c r="LXU1" s="55"/>
      <c r="LXV1" s="55"/>
      <c r="LXW1" s="55"/>
      <c r="LXX1" s="55"/>
      <c r="LXY1" s="55"/>
      <c r="LXZ1" s="55"/>
      <c r="LYA1" s="55"/>
      <c r="LYB1" s="55"/>
      <c r="LYC1" s="55"/>
      <c r="LYD1" s="55"/>
      <c r="LYE1" s="55"/>
      <c r="LYF1" s="55"/>
      <c r="LYG1" s="55"/>
      <c r="LYH1" s="55"/>
      <c r="LYI1" s="55"/>
      <c r="LYJ1" s="55"/>
      <c r="LYK1" s="55"/>
      <c r="LYL1" s="55"/>
      <c r="LYM1" s="55"/>
      <c r="LYN1" s="55"/>
      <c r="LYO1" s="55"/>
      <c r="LYP1" s="55"/>
      <c r="LYQ1" s="55"/>
      <c r="LYR1" s="55"/>
      <c r="LYS1" s="55"/>
      <c r="LYT1" s="55"/>
      <c r="LYU1" s="55"/>
      <c r="LYV1" s="55"/>
      <c r="LYW1" s="55"/>
      <c r="LYX1" s="55"/>
      <c r="LYY1" s="55"/>
      <c r="LYZ1" s="55"/>
      <c r="LZA1" s="55"/>
      <c r="LZB1" s="55"/>
      <c r="LZC1" s="55"/>
      <c r="LZD1" s="55"/>
      <c r="LZE1" s="55"/>
      <c r="LZF1" s="55"/>
      <c r="LZG1" s="55"/>
      <c r="LZH1" s="55"/>
      <c r="LZI1" s="55"/>
      <c r="LZJ1" s="55"/>
      <c r="LZK1" s="55"/>
      <c r="LZL1" s="55"/>
      <c r="LZM1" s="55"/>
      <c r="LZN1" s="55"/>
      <c r="LZO1" s="55"/>
      <c r="LZP1" s="55"/>
      <c r="LZQ1" s="55"/>
      <c r="LZR1" s="55"/>
      <c r="LZS1" s="55"/>
      <c r="LZT1" s="55"/>
      <c r="LZU1" s="55"/>
      <c r="LZV1" s="55"/>
      <c r="LZW1" s="55"/>
      <c r="LZX1" s="55"/>
      <c r="LZY1" s="55"/>
      <c r="LZZ1" s="55"/>
      <c r="MAA1" s="55"/>
      <c r="MAB1" s="55"/>
      <c r="MAC1" s="55"/>
      <c r="MAD1" s="55"/>
      <c r="MAE1" s="55"/>
      <c r="MAF1" s="55"/>
      <c r="MAG1" s="55"/>
      <c r="MAH1" s="55"/>
      <c r="MAI1" s="55"/>
      <c r="MAJ1" s="55"/>
      <c r="MAK1" s="55"/>
      <c r="MAL1" s="55"/>
      <c r="MAM1" s="55"/>
      <c r="MAN1" s="55"/>
      <c r="MAO1" s="55"/>
      <c r="MAP1" s="55"/>
      <c r="MAQ1" s="55"/>
      <c r="MAR1" s="55"/>
      <c r="MAS1" s="55"/>
      <c r="MAT1" s="55"/>
      <c r="MAU1" s="55"/>
      <c r="MAV1" s="55"/>
      <c r="MAW1" s="55"/>
      <c r="MAX1" s="55"/>
      <c r="MAY1" s="55"/>
      <c r="MAZ1" s="55"/>
      <c r="MBA1" s="55"/>
      <c r="MBB1" s="55"/>
      <c r="MBC1" s="55"/>
      <c r="MBD1" s="55"/>
      <c r="MBE1" s="55"/>
      <c r="MBF1" s="55"/>
      <c r="MBG1" s="55"/>
      <c r="MBH1" s="55"/>
      <c r="MBI1" s="55"/>
      <c r="MBJ1" s="55"/>
      <c r="MBK1" s="55"/>
      <c r="MBL1" s="55"/>
      <c r="MBM1" s="55"/>
      <c r="MBN1" s="55"/>
      <c r="MBO1" s="55"/>
      <c r="MBP1" s="55"/>
      <c r="MBQ1" s="55"/>
      <c r="MBR1" s="55"/>
      <c r="MBS1" s="55"/>
      <c r="MBT1" s="55"/>
      <c r="MBU1" s="55"/>
      <c r="MBV1" s="55"/>
      <c r="MBW1" s="55"/>
      <c r="MBX1" s="55"/>
      <c r="MBY1" s="55"/>
      <c r="MBZ1" s="55"/>
      <c r="MCA1" s="55"/>
      <c r="MCB1" s="55"/>
      <c r="MCC1" s="55"/>
      <c r="MCD1" s="55"/>
      <c r="MCE1" s="55"/>
      <c r="MCF1" s="55"/>
      <c r="MCG1" s="55"/>
      <c r="MCH1" s="55"/>
      <c r="MCI1" s="55"/>
      <c r="MCJ1" s="55"/>
      <c r="MCK1" s="55"/>
      <c r="MCL1" s="55"/>
      <c r="MCM1" s="55"/>
      <c r="MCN1" s="55"/>
      <c r="MCO1" s="55"/>
      <c r="MCP1" s="55"/>
      <c r="MCQ1" s="55"/>
      <c r="MCR1" s="55"/>
      <c r="MCS1" s="55"/>
      <c r="MCT1" s="55"/>
      <c r="MCU1" s="55"/>
      <c r="MCV1" s="55"/>
      <c r="MCW1" s="55"/>
      <c r="MCX1" s="55"/>
      <c r="MCY1" s="55"/>
      <c r="MCZ1" s="55"/>
      <c r="MDA1" s="55"/>
      <c r="MDB1" s="55"/>
      <c r="MDC1" s="55"/>
      <c r="MDD1" s="55"/>
      <c r="MDE1" s="55"/>
      <c r="MDF1" s="55"/>
      <c r="MDG1" s="55"/>
      <c r="MDH1" s="55"/>
      <c r="MDI1" s="55"/>
      <c r="MDJ1" s="55"/>
      <c r="MDK1" s="55"/>
      <c r="MDL1" s="55"/>
      <c r="MDM1" s="55"/>
      <c r="MDN1" s="55"/>
      <c r="MDO1" s="55"/>
      <c r="MDP1" s="55"/>
      <c r="MDQ1" s="55"/>
      <c r="MDR1" s="55"/>
      <c r="MDS1" s="55"/>
      <c r="MDT1" s="55"/>
      <c r="MDU1" s="55"/>
      <c r="MDV1" s="55"/>
      <c r="MDW1" s="55"/>
      <c r="MDX1" s="55"/>
      <c r="MDY1" s="55"/>
      <c r="MDZ1" s="55"/>
      <c r="MEA1" s="55"/>
      <c r="MEB1" s="55"/>
      <c r="MEC1" s="55"/>
      <c r="MED1" s="55"/>
      <c r="MEE1" s="55"/>
      <c r="MEF1" s="55"/>
      <c r="MEG1" s="55"/>
      <c r="MEH1" s="55"/>
      <c r="MEI1" s="55"/>
      <c r="MEJ1" s="55"/>
      <c r="MEK1" s="55"/>
      <c r="MEL1" s="55"/>
      <c r="MEM1" s="55"/>
      <c r="MEN1" s="55"/>
      <c r="MEO1" s="55"/>
      <c r="MEP1" s="55"/>
      <c r="MEQ1" s="55"/>
      <c r="MER1" s="55"/>
      <c r="MES1" s="55"/>
      <c r="MET1" s="55"/>
      <c r="MEU1" s="55"/>
      <c r="MEV1" s="55"/>
      <c r="MEW1" s="55"/>
      <c r="MEX1" s="55"/>
      <c r="MEY1" s="55"/>
      <c r="MEZ1" s="55"/>
      <c r="MFA1" s="55"/>
      <c r="MFB1" s="55"/>
      <c r="MFC1" s="55"/>
      <c r="MFD1" s="55"/>
      <c r="MFE1" s="55"/>
      <c r="MFF1" s="55"/>
      <c r="MFG1" s="55"/>
      <c r="MFH1" s="55"/>
      <c r="MFI1" s="55"/>
      <c r="MFJ1" s="55"/>
      <c r="MFK1" s="55"/>
      <c r="MFL1" s="55"/>
      <c r="MFM1" s="55"/>
      <c r="MFN1" s="55"/>
      <c r="MFO1" s="55"/>
      <c r="MFP1" s="55"/>
      <c r="MFQ1" s="55"/>
      <c r="MFR1" s="55"/>
      <c r="MFS1" s="55"/>
      <c r="MFT1" s="55"/>
      <c r="MFU1" s="55"/>
      <c r="MFV1" s="55"/>
      <c r="MFW1" s="55"/>
      <c r="MFX1" s="55"/>
      <c r="MFY1" s="55"/>
      <c r="MFZ1" s="55"/>
      <c r="MGA1" s="55"/>
      <c r="MGB1" s="55"/>
      <c r="MGC1" s="55"/>
      <c r="MGD1" s="55"/>
      <c r="MGE1" s="55"/>
      <c r="MGF1" s="55"/>
      <c r="MGG1" s="55"/>
      <c r="MGH1" s="55"/>
      <c r="MGI1" s="55"/>
      <c r="MGJ1" s="55"/>
      <c r="MGK1" s="55"/>
      <c r="MGL1" s="55"/>
      <c r="MGM1" s="55"/>
      <c r="MGN1" s="55"/>
      <c r="MGO1" s="55"/>
      <c r="MGP1" s="55"/>
      <c r="MGQ1" s="55"/>
      <c r="MGR1" s="55"/>
      <c r="MGS1" s="55"/>
      <c r="MGT1" s="55"/>
      <c r="MGU1" s="55"/>
      <c r="MGV1" s="55"/>
      <c r="MGW1" s="55"/>
      <c r="MGX1" s="55"/>
      <c r="MGY1" s="55"/>
      <c r="MGZ1" s="55"/>
      <c r="MHA1" s="55"/>
      <c r="MHB1" s="55"/>
      <c r="MHC1" s="55"/>
      <c r="MHD1" s="55"/>
      <c r="MHE1" s="55"/>
      <c r="MHF1" s="55"/>
      <c r="MHG1" s="55"/>
      <c r="MHH1" s="55"/>
      <c r="MHI1" s="55"/>
      <c r="MHJ1" s="55"/>
      <c r="MHK1" s="55"/>
      <c r="MHL1" s="55"/>
      <c r="MHM1" s="55"/>
      <c r="MHN1" s="55"/>
      <c r="MHO1" s="55"/>
      <c r="MHP1" s="55"/>
      <c r="MHQ1" s="55"/>
      <c r="MHR1" s="55"/>
      <c r="MHS1" s="55"/>
      <c r="MHT1" s="55"/>
      <c r="MHU1" s="55"/>
      <c r="MHV1" s="55"/>
      <c r="MHW1" s="55"/>
      <c r="MHX1" s="55"/>
      <c r="MHY1" s="55"/>
      <c r="MHZ1" s="55"/>
      <c r="MIA1" s="55"/>
      <c r="MIB1" s="55"/>
      <c r="MIC1" s="55"/>
      <c r="MID1" s="55"/>
      <c r="MIE1" s="55"/>
      <c r="MIF1" s="55"/>
      <c r="MIG1" s="55"/>
      <c r="MIH1" s="55"/>
      <c r="MII1" s="55"/>
      <c r="MIJ1" s="55"/>
      <c r="MIK1" s="55"/>
      <c r="MIL1" s="55"/>
      <c r="MIM1" s="55"/>
      <c r="MIN1" s="55"/>
      <c r="MIO1" s="55"/>
      <c r="MIP1" s="55"/>
      <c r="MIQ1" s="55"/>
      <c r="MIR1" s="55"/>
      <c r="MIS1" s="55"/>
      <c r="MIT1" s="55"/>
      <c r="MIU1" s="55"/>
      <c r="MIV1" s="55"/>
      <c r="MIW1" s="55"/>
      <c r="MIX1" s="55"/>
      <c r="MIY1" s="55"/>
      <c r="MIZ1" s="55"/>
      <c r="MJA1" s="55"/>
      <c r="MJB1" s="55"/>
      <c r="MJC1" s="55"/>
      <c r="MJD1" s="55"/>
      <c r="MJE1" s="55"/>
      <c r="MJF1" s="55"/>
      <c r="MJG1" s="55"/>
      <c r="MJH1" s="55"/>
      <c r="MJI1" s="55"/>
      <c r="MJJ1" s="55"/>
      <c r="MJK1" s="55"/>
      <c r="MJL1" s="55"/>
      <c r="MJM1" s="55"/>
      <c r="MJN1" s="55"/>
      <c r="MJO1" s="55"/>
      <c r="MJP1" s="55"/>
      <c r="MJQ1" s="55"/>
      <c r="MJR1" s="55"/>
      <c r="MJS1" s="55"/>
      <c r="MJT1" s="55"/>
      <c r="MJU1" s="55"/>
      <c r="MJV1" s="55"/>
      <c r="MJW1" s="55"/>
      <c r="MJX1" s="55"/>
      <c r="MJY1" s="55"/>
      <c r="MJZ1" s="55"/>
      <c r="MKA1" s="55"/>
      <c r="MKB1" s="55"/>
      <c r="MKC1" s="55"/>
      <c r="MKD1" s="55"/>
      <c r="MKE1" s="55"/>
      <c r="MKF1" s="55"/>
      <c r="MKG1" s="55"/>
      <c r="MKH1" s="55"/>
      <c r="MKI1" s="55"/>
      <c r="MKJ1" s="55"/>
      <c r="MKK1" s="55"/>
      <c r="MKL1" s="55"/>
      <c r="MKM1" s="55"/>
      <c r="MKN1" s="55"/>
      <c r="MKO1" s="55"/>
      <c r="MKP1" s="55"/>
      <c r="MKQ1" s="55"/>
      <c r="MKR1" s="55"/>
      <c r="MKS1" s="55"/>
      <c r="MKT1" s="55"/>
      <c r="MKU1" s="55"/>
      <c r="MKV1" s="55"/>
      <c r="MKW1" s="55"/>
      <c r="MKX1" s="55"/>
      <c r="MKY1" s="55"/>
      <c r="MKZ1" s="55"/>
      <c r="MLA1" s="55"/>
      <c r="MLB1" s="55"/>
      <c r="MLC1" s="55"/>
      <c r="MLD1" s="55"/>
      <c r="MLE1" s="55"/>
      <c r="MLF1" s="55"/>
      <c r="MLG1" s="55"/>
      <c r="MLH1" s="55"/>
      <c r="MLI1" s="55"/>
      <c r="MLJ1" s="55"/>
      <c r="MLK1" s="55"/>
      <c r="MLL1" s="55"/>
      <c r="MLM1" s="55"/>
      <c r="MLN1" s="55"/>
      <c r="MLO1" s="55"/>
      <c r="MLP1" s="55"/>
      <c r="MLQ1" s="55"/>
      <c r="MLR1" s="55"/>
      <c r="MLS1" s="55"/>
      <c r="MLT1" s="55"/>
      <c r="MLU1" s="55"/>
      <c r="MLV1" s="55"/>
      <c r="MLW1" s="55"/>
      <c r="MLX1" s="55"/>
      <c r="MLY1" s="55"/>
      <c r="MLZ1" s="55"/>
      <c r="MMA1" s="55"/>
      <c r="MMB1" s="55"/>
      <c r="MMC1" s="55"/>
      <c r="MMD1" s="55"/>
      <c r="MME1" s="55"/>
      <c r="MMF1" s="55"/>
      <c r="MMG1" s="55"/>
      <c r="MMH1" s="55"/>
      <c r="MMI1" s="55"/>
      <c r="MMJ1" s="55"/>
      <c r="MMK1" s="55"/>
      <c r="MML1" s="55"/>
      <c r="MMM1" s="55"/>
      <c r="MMN1" s="55"/>
      <c r="MMO1" s="55"/>
      <c r="MMP1" s="55"/>
      <c r="MMQ1" s="55"/>
      <c r="MMR1" s="55"/>
      <c r="MMS1" s="55"/>
      <c r="MMT1" s="55"/>
      <c r="MMU1" s="55"/>
      <c r="MMV1" s="55"/>
      <c r="MMW1" s="55"/>
      <c r="MMX1" s="55"/>
      <c r="MMY1" s="55"/>
      <c r="MMZ1" s="55"/>
      <c r="MNA1" s="55"/>
      <c r="MNB1" s="55"/>
      <c r="MNC1" s="55"/>
      <c r="MND1" s="55"/>
      <c r="MNE1" s="55"/>
      <c r="MNF1" s="55"/>
      <c r="MNG1" s="55"/>
      <c r="MNH1" s="55"/>
      <c r="MNI1" s="55"/>
      <c r="MNJ1" s="55"/>
      <c r="MNK1" s="55"/>
      <c r="MNL1" s="55"/>
      <c r="MNM1" s="55"/>
      <c r="MNN1" s="55"/>
      <c r="MNO1" s="55"/>
      <c r="MNP1" s="55"/>
      <c r="MNQ1" s="55"/>
      <c r="MNR1" s="55"/>
      <c r="MNS1" s="55"/>
      <c r="MNT1" s="55"/>
      <c r="MNU1" s="55"/>
      <c r="MNV1" s="55"/>
      <c r="MNW1" s="55"/>
      <c r="MNX1" s="55"/>
      <c r="MNY1" s="55"/>
      <c r="MNZ1" s="55"/>
      <c r="MOA1" s="55"/>
      <c r="MOB1" s="55"/>
      <c r="MOC1" s="55"/>
      <c r="MOD1" s="55"/>
      <c r="MOE1" s="55"/>
      <c r="MOF1" s="55"/>
      <c r="MOG1" s="55"/>
      <c r="MOH1" s="55"/>
      <c r="MOI1" s="55"/>
      <c r="MOJ1" s="55"/>
      <c r="MOK1" s="55"/>
      <c r="MOL1" s="55"/>
      <c r="MOM1" s="55"/>
      <c r="MON1" s="55"/>
      <c r="MOO1" s="55"/>
      <c r="MOP1" s="55"/>
      <c r="MOQ1" s="55"/>
      <c r="MOR1" s="55"/>
      <c r="MOS1" s="55"/>
      <c r="MOT1" s="55"/>
      <c r="MOU1" s="55"/>
      <c r="MOV1" s="55"/>
      <c r="MOW1" s="55"/>
      <c r="MOX1" s="55"/>
      <c r="MOY1" s="55"/>
      <c r="MOZ1" s="55"/>
      <c r="MPA1" s="55"/>
      <c r="MPB1" s="55"/>
      <c r="MPC1" s="55"/>
      <c r="MPD1" s="55"/>
      <c r="MPE1" s="55"/>
      <c r="MPF1" s="55"/>
      <c r="MPG1" s="55"/>
      <c r="MPH1" s="55"/>
      <c r="MPI1" s="55"/>
      <c r="MPJ1" s="55"/>
      <c r="MPK1" s="55"/>
      <c r="MPL1" s="55"/>
      <c r="MPM1" s="55"/>
      <c r="MPN1" s="55"/>
      <c r="MPO1" s="55"/>
      <c r="MPP1" s="55"/>
      <c r="MPQ1" s="55"/>
      <c r="MPR1" s="55"/>
      <c r="MPS1" s="55"/>
      <c r="MPT1" s="55"/>
      <c r="MPU1" s="55"/>
      <c r="MPV1" s="55"/>
      <c r="MPW1" s="55"/>
      <c r="MPX1" s="55"/>
      <c r="MPY1" s="55"/>
      <c r="MPZ1" s="55"/>
      <c r="MQA1" s="55"/>
      <c r="MQB1" s="55"/>
      <c r="MQC1" s="55"/>
      <c r="MQD1" s="55"/>
      <c r="MQE1" s="55"/>
      <c r="MQF1" s="55"/>
      <c r="MQG1" s="55"/>
      <c r="MQH1" s="55"/>
      <c r="MQI1" s="55"/>
      <c r="MQJ1" s="55"/>
      <c r="MQK1" s="55"/>
      <c r="MQL1" s="55"/>
      <c r="MQM1" s="55"/>
      <c r="MQN1" s="55"/>
      <c r="MQO1" s="55"/>
      <c r="MQP1" s="55"/>
      <c r="MQQ1" s="55"/>
      <c r="MQR1" s="55"/>
      <c r="MQS1" s="55"/>
      <c r="MQT1" s="55"/>
      <c r="MQU1" s="55"/>
      <c r="MQV1" s="55"/>
      <c r="MQW1" s="55"/>
      <c r="MQX1" s="55"/>
      <c r="MQY1" s="55"/>
      <c r="MQZ1" s="55"/>
      <c r="MRA1" s="55"/>
      <c r="MRB1" s="55"/>
      <c r="MRC1" s="55"/>
      <c r="MRD1" s="55"/>
      <c r="MRE1" s="55"/>
      <c r="MRF1" s="55"/>
      <c r="MRG1" s="55"/>
      <c r="MRH1" s="55"/>
      <c r="MRI1" s="55"/>
      <c r="MRJ1" s="55"/>
      <c r="MRK1" s="55"/>
      <c r="MRL1" s="55"/>
      <c r="MRM1" s="55"/>
      <c r="MRN1" s="55"/>
      <c r="MRO1" s="55"/>
      <c r="MRP1" s="55"/>
      <c r="MRQ1" s="55"/>
      <c r="MRR1" s="55"/>
      <c r="MRS1" s="55"/>
      <c r="MRT1" s="55"/>
      <c r="MRU1" s="55"/>
      <c r="MRV1" s="55"/>
      <c r="MRW1" s="55"/>
      <c r="MRX1" s="55"/>
      <c r="MRY1" s="55"/>
      <c r="MRZ1" s="55"/>
      <c r="MSA1" s="55"/>
      <c r="MSB1" s="55"/>
      <c r="MSC1" s="55"/>
      <c r="MSD1" s="55"/>
      <c r="MSE1" s="55"/>
      <c r="MSF1" s="55"/>
      <c r="MSG1" s="55"/>
      <c r="MSH1" s="55"/>
      <c r="MSI1" s="55"/>
      <c r="MSJ1" s="55"/>
      <c r="MSK1" s="55"/>
      <c r="MSL1" s="55"/>
      <c r="MSM1" s="55"/>
      <c r="MSN1" s="55"/>
      <c r="MSO1" s="55"/>
      <c r="MSP1" s="55"/>
      <c r="MSQ1" s="55"/>
      <c r="MSR1" s="55"/>
      <c r="MSS1" s="55"/>
      <c r="MST1" s="55"/>
      <c r="MSU1" s="55"/>
      <c r="MSV1" s="55"/>
      <c r="MSW1" s="55"/>
      <c r="MSX1" s="55"/>
      <c r="MSY1" s="55"/>
      <c r="MSZ1" s="55"/>
      <c r="MTA1" s="55"/>
      <c r="MTB1" s="55"/>
      <c r="MTC1" s="55"/>
      <c r="MTD1" s="55"/>
      <c r="MTE1" s="55"/>
      <c r="MTF1" s="55"/>
      <c r="MTG1" s="55"/>
      <c r="MTH1" s="55"/>
      <c r="MTI1" s="55"/>
      <c r="MTJ1" s="55"/>
      <c r="MTK1" s="55"/>
      <c r="MTL1" s="55"/>
      <c r="MTM1" s="55"/>
      <c r="MTN1" s="55"/>
      <c r="MTO1" s="55"/>
      <c r="MTP1" s="55"/>
      <c r="MTQ1" s="55"/>
      <c r="MTR1" s="55"/>
      <c r="MTS1" s="55"/>
      <c r="MTT1" s="55"/>
      <c r="MTU1" s="55"/>
      <c r="MTV1" s="55"/>
      <c r="MTW1" s="55"/>
      <c r="MTX1" s="55"/>
      <c r="MTY1" s="55"/>
      <c r="MTZ1" s="55"/>
      <c r="MUA1" s="55"/>
      <c r="MUB1" s="55"/>
      <c r="MUC1" s="55"/>
      <c r="MUD1" s="55"/>
      <c r="MUE1" s="55"/>
      <c r="MUF1" s="55"/>
      <c r="MUG1" s="55"/>
      <c r="MUH1" s="55"/>
      <c r="MUI1" s="55"/>
      <c r="MUJ1" s="55"/>
      <c r="MUK1" s="55"/>
      <c r="MUL1" s="55"/>
      <c r="MUM1" s="55"/>
      <c r="MUN1" s="55"/>
      <c r="MUO1" s="55"/>
      <c r="MUP1" s="55"/>
      <c r="MUQ1" s="55"/>
      <c r="MUR1" s="55"/>
      <c r="MUS1" s="55"/>
      <c r="MUT1" s="55"/>
      <c r="MUU1" s="55"/>
      <c r="MUV1" s="55"/>
      <c r="MUW1" s="55"/>
      <c r="MUX1" s="55"/>
      <c r="MUY1" s="55"/>
      <c r="MUZ1" s="55"/>
      <c r="MVA1" s="55"/>
      <c r="MVB1" s="55"/>
      <c r="MVC1" s="55"/>
      <c r="MVD1" s="55"/>
      <c r="MVE1" s="55"/>
      <c r="MVF1" s="55"/>
      <c r="MVG1" s="55"/>
      <c r="MVH1" s="55"/>
      <c r="MVI1" s="55"/>
      <c r="MVJ1" s="55"/>
      <c r="MVK1" s="55"/>
      <c r="MVL1" s="55"/>
      <c r="MVM1" s="55"/>
      <c r="MVN1" s="55"/>
      <c r="MVO1" s="55"/>
      <c r="MVP1" s="55"/>
      <c r="MVQ1" s="55"/>
      <c r="MVR1" s="55"/>
      <c r="MVS1" s="55"/>
      <c r="MVT1" s="55"/>
      <c r="MVU1" s="55"/>
      <c r="MVV1" s="55"/>
      <c r="MVW1" s="55"/>
      <c r="MVX1" s="55"/>
      <c r="MVY1" s="55"/>
      <c r="MVZ1" s="55"/>
      <c r="MWA1" s="55"/>
      <c r="MWB1" s="55"/>
      <c r="MWC1" s="55"/>
      <c r="MWD1" s="55"/>
      <c r="MWE1" s="55"/>
      <c r="MWF1" s="55"/>
      <c r="MWG1" s="55"/>
      <c r="MWH1" s="55"/>
      <c r="MWI1" s="55"/>
      <c r="MWJ1" s="55"/>
      <c r="MWK1" s="55"/>
      <c r="MWL1" s="55"/>
      <c r="MWM1" s="55"/>
      <c r="MWN1" s="55"/>
      <c r="MWO1" s="55"/>
      <c r="MWP1" s="55"/>
      <c r="MWQ1" s="55"/>
      <c r="MWR1" s="55"/>
      <c r="MWS1" s="55"/>
      <c r="MWT1" s="55"/>
      <c r="MWU1" s="55"/>
      <c r="MWV1" s="55"/>
      <c r="MWW1" s="55"/>
      <c r="MWX1" s="55"/>
      <c r="MWY1" s="55"/>
      <c r="MWZ1" s="55"/>
      <c r="MXA1" s="55"/>
      <c r="MXB1" s="55"/>
      <c r="MXC1" s="55"/>
      <c r="MXD1" s="55"/>
      <c r="MXE1" s="55"/>
      <c r="MXF1" s="55"/>
      <c r="MXG1" s="55"/>
      <c r="MXH1" s="55"/>
      <c r="MXI1" s="55"/>
      <c r="MXJ1" s="55"/>
      <c r="MXK1" s="55"/>
      <c r="MXL1" s="55"/>
      <c r="MXM1" s="55"/>
      <c r="MXN1" s="55"/>
      <c r="MXO1" s="55"/>
      <c r="MXP1" s="55"/>
      <c r="MXQ1" s="55"/>
      <c r="MXR1" s="55"/>
      <c r="MXS1" s="55"/>
      <c r="MXT1" s="55"/>
      <c r="MXU1" s="55"/>
      <c r="MXV1" s="55"/>
      <c r="MXW1" s="55"/>
      <c r="MXX1" s="55"/>
      <c r="MXY1" s="55"/>
      <c r="MXZ1" s="55"/>
      <c r="MYA1" s="55"/>
      <c r="MYB1" s="55"/>
      <c r="MYC1" s="55"/>
      <c r="MYD1" s="55"/>
      <c r="MYE1" s="55"/>
      <c r="MYF1" s="55"/>
      <c r="MYG1" s="55"/>
      <c r="MYH1" s="55"/>
      <c r="MYI1" s="55"/>
      <c r="MYJ1" s="55"/>
      <c r="MYK1" s="55"/>
      <c r="MYL1" s="55"/>
      <c r="MYM1" s="55"/>
      <c r="MYN1" s="55"/>
      <c r="MYO1" s="55"/>
      <c r="MYP1" s="55"/>
      <c r="MYQ1" s="55"/>
      <c r="MYR1" s="55"/>
      <c r="MYS1" s="55"/>
      <c r="MYT1" s="55"/>
      <c r="MYU1" s="55"/>
      <c r="MYV1" s="55"/>
      <c r="MYW1" s="55"/>
      <c r="MYX1" s="55"/>
      <c r="MYY1" s="55"/>
      <c r="MYZ1" s="55"/>
      <c r="MZA1" s="55"/>
      <c r="MZB1" s="55"/>
      <c r="MZC1" s="55"/>
      <c r="MZD1" s="55"/>
      <c r="MZE1" s="55"/>
      <c r="MZF1" s="55"/>
      <c r="MZG1" s="55"/>
      <c r="MZH1" s="55"/>
      <c r="MZI1" s="55"/>
      <c r="MZJ1" s="55"/>
      <c r="MZK1" s="55"/>
      <c r="MZL1" s="55"/>
      <c r="MZM1" s="55"/>
      <c r="MZN1" s="55"/>
      <c r="MZO1" s="55"/>
      <c r="MZP1" s="55"/>
      <c r="MZQ1" s="55"/>
      <c r="MZR1" s="55"/>
      <c r="MZS1" s="55"/>
      <c r="MZT1" s="55"/>
      <c r="MZU1" s="55"/>
      <c r="MZV1" s="55"/>
      <c r="MZW1" s="55"/>
      <c r="MZX1" s="55"/>
      <c r="MZY1" s="55"/>
      <c r="MZZ1" s="55"/>
      <c r="NAA1" s="55"/>
      <c r="NAB1" s="55"/>
      <c r="NAC1" s="55"/>
      <c r="NAD1" s="55"/>
      <c r="NAE1" s="55"/>
      <c r="NAF1" s="55"/>
      <c r="NAG1" s="55"/>
      <c r="NAH1" s="55"/>
      <c r="NAI1" s="55"/>
      <c r="NAJ1" s="55"/>
      <c r="NAK1" s="55"/>
      <c r="NAL1" s="55"/>
      <c r="NAM1" s="55"/>
      <c r="NAN1" s="55"/>
      <c r="NAO1" s="55"/>
      <c r="NAP1" s="55"/>
      <c r="NAQ1" s="55"/>
      <c r="NAR1" s="55"/>
      <c r="NAS1" s="55"/>
      <c r="NAT1" s="55"/>
      <c r="NAU1" s="55"/>
      <c r="NAV1" s="55"/>
      <c r="NAW1" s="55"/>
      <c r="NAX1" s="55"/>
      <c r="NAY1" s="55"/>
      <c r="NAZ1" s="55"/>
      <c r="NBA1" s="55"/>
      <c r="NBB1" s="55"/>
      <c r="NBC1" s="55"/>
      <c r="NBD1" s="55"/>
      <c r="NBE1" s="55"/>
      <c r="NBF1" s="55"/>
      <c r="NBG1" s="55"/>
      <c r="NBH1" s="55"/>
      <c r="NBI1" s="55"/>
      <c r="NBJ1" s="55"/>
      <c r="NBK1" s="55"/>
      <c r="NBL1" s="55"/>
      <c r="NBM1" s="55"/>
      <c r="NBN1" s="55"/>
      <c r="NBO1" s="55"/>
      <c r="NBP1" s="55"/>
      <c r="NBQ1" s="55"/>
      <c r="NBR1" s="55"/>
      <c r="NBS1" s="55"/>
      <c r="NBT1" s="55"/>
      <c r="NBU1" s="55"/>
      <c r="NBV1" s="55"/>
      <c r="NBW1" s="55"/>
      <c r="NBX1" s="55"/>
      <c r="NBY1" s="55"/>
      <c r="NBZ1" s="55"/>
      <c r="NCA1" s="55"/>
      <c r="NCB1" s="55"/>
      <c r="NCC1" s="55"/>
      <c r="NCD1" s="55"/>
      <c r="NCE1" s="55"/>
      <c r="NCF1" s="55"/>
      <c r="NCG1" s="55"/>
      <c r="NCH1" s="55"/>
      <c r="NCI1" s="55"/>
      <c r="NCJ1" s="55"/>
      <c r="NCK1" s="55"/>
      <c r="NCL1" s="55"/>
      <c r="NCM1" s="55"/>
      <c r="NCN1" s="55"/>
      <c r="NCO1" s="55"/>
      <c r="NCP1" s="55"/>
      <c r="NCQ1" s="55"/>
      <c r="NCR1" s="55"/>
      <c r="NCS1" s="55"/>
      <c r="NCT1" s="55"/>
      <c r="NCU1" s="55"/>
      <c r="NCV1" s="55"/>
      <c r="NCW1" s="55"/>
      <c r="NCX1" s="55"/>
      <c r="NCY1" s="55"/>
      <c r="NCZ1" s="55"/>
      <c r="NDA1" s="55"/>
      <c r="NDB1" s="55"/>
      <c r="NDC1" s="55"/>
      <c r="NDD1" s="55"/>
      <c r="NDE1" s="55"/>
      <c r="NDF1" s="55"/>
      <c r="NDG1" s="55"/>
      <c r="NDH1" s="55"/>
      <c r="NDI1" s="55"/>
      <c r="NDJ1" s="55"/>
      <c r="NDK1" s="55"/>
      <c r="NDL1" s="55"/>
      <c r="NDM1" s="55"/>
      <c r="NDN1" s="55"/>
      <c r="NDO1" s="55"/>
      <c r="NDP1" s="55"/>
      <c r="NDQ1" s="55"/>
      <c r="NDR1" s="55"/>
      <c r="NDS1" s="55"/>
      <c r="NDT1" s="55"/>
      <c r="NDU1" s="55"/>
      <c r="NDV1" s="55"/>
      <c r="NDW1" s="55"/>
      <c r="NDX1" s="55"/>
      <c r="NDY1" s="55"/>
      <c r="NDZ1" s="55"/>
      <c r="NEA1" s="55"/>
      <c r="NEB1" s="55"/>
      <c r="NEC1" s="55"/>
      <c r="NED1" s="55"/>
      <c r="NEE1" s="55"/>
      <c r="NEF1" s="55"/>
      <c r="NEG1" s="55"/>
      <c r="NEH1" s="55"/>
      <c r="NEI1" s="55"/>
      <c r="NEJ1" s="55"/>
      <c r="NEK1" s="55"/>
      <c r="NEL1" s="55"/>
      <c r="NEM1" s="55"/>
      <c r="NEN1" s="55"/>
      <c r="NEO1" s="55"/>
      <c r="NEP1" s="55"/>
      <c r="NEQ1" s="55"/>
      <c r="NER1" s="55"/>
      <c r="NES1" s="55"/>
      <c r="NET1" s="55"/>
      <c r="NEU1" s="55"/>
      <c r="NEV1" s="55"/>
      <c r="NEW1" s="55"/>
      <c r="NEX1" s="55"/>
      <c r="NEY1" s="55"/>
      <c r="NEZ1" s="55"/>
      <c r="NFA1" s="55"/>
      <c r="NFB1" s="55"/>
      <c r="NFC1" s="55"/>
      <c r="NFD1" s="55"/>
      <c r="NFE1" s="55"/>
      <c r="NFF1" s="55"/>
      <c r="NFG1" s="55"/>
      <c r="NFH1" s="55"/>
      <c r="NFI1" s="55"/>
      <c r="NFJ1" s="55"/>
      <c r="NFK1" s="55"/>
      <c r="NFL1" s="55"/>
      <c r="NFM1" s="55"/>
      <c r="NFN1" s="55"/>
      <c r="NFO1" s="55"/>
      <c r="NFP1" s="55"/>
      <c r="NFQ1" s="55"/>
      <c r="NFR1" s="55"/>
      <c r="NFS1" s="55"/>
      <c r="NFT1" s="55"/>
      <c r="NFU1" s="55"/>
      <c r="NFV1" s="55"/>
      <c r="NFW1" s="55"/>
      <c r="NFX1" s="55"/>
      <c r="NFY1" s="55"/>
      <c r="NFZ1" s="55"/>
      <c r="NGA1" s="55"/>
      <c r="NGB1" s="55"/>
      <c r="NGC1" s="55"/>
      <c r="NGD1" s="55"/>
      <c r="NGE1" s="55"/>
      <c r="NGF1" s="55"/>
      <c r="NGG1" s="55"/>
      <c r="NGH1" s="55"/>
      <c r="NGI1" s="55"/>
      <c r="NGJ1" s="55"/>
      <c r="NGK1" s="55"/>
      <c r="NGL1" s="55"/>
      <c r="NGM1" s="55"/>
      <c r="NGN1" s="55"/>
      <c r="NGO1" s="55"/>
      <c r="NGP1" s="55"/>
      <c r="NGQ1" s="55"/>
      <c r="NGR1" s="55"/>
      <c r="NGS1" s="55"/>
      <c r="NGT1" s="55"/>
      <c r="NGU1" s="55"/>
      <c r="NGV1" s="55"/>
      <c r="NGW1" s="55"/>
      <c r="NGX1" s="55"/>
      <c r="NGY1" s="55"/>
      <c r="NGZ1" s="55"/>
      <c r="NHA1" s="55"/>
      <c r="NHB1" s="55"/>
      <c r="NHC1" s="55"/>
      <c r="NHD1" s="55"/>
      <c r="NHE1" s="55"/>
      <c r="NHF1" s="55"/>
      <c r="NHG1" s="55"/>
      <c r="NHH1" s="55"/>
      <c r="NHI1" s="55"/>
      <c r="NHJ1" s="55"/>
      <c r="NHK1" s="55"/>
      <c r="NHL1" s="55"/>
      <c r="NHM1" s="55"/>
      <c r="NHN1" s="55"/>
      <c r="NHO1" s="55"/>
      <c r="NHP1" s="55"/>
      <c r="NHQ1" s="55"/>
      <c r="NHR1" s="55"/>
      <c r="NHS1" s="55"/>
      <c r="NHT1" s="55"/>
      <c r="NHU1" s="55"/>
      <c r="NHV1" s="55"/>
      <c r="NHW1" s="55"/>
      <c r="NHX1" s="55"/>
      <c r="NHY1" s="55"/>
      <c r="NHZ1" s="55"/>
      <c r="NIA1" s="55"/>
      <c r="NIB1" s="55"/>
      <c r="NIC1" s="55"/>
      <c r="NID1" s="55"/>
      <c r="NIE1" s="55"/>
      <c r="NIF1" s="55"/>
      <c r="NIG1" s="55"/>
      <c r="NIH1" s="55"/>
      <c r="NII1" s="55"/>
      <c r="NIJ1" s="55"/>
      <c r="NIK1" s="55"/>
      <c r="NIL1" s="55"/>
      <c r="NIM1" s="55"/>
      <c r="NIN1" s="55"/>
      <c r="NIO1" s="55"/>
      <c r="NIP1" s="55"/>
      <c r="NIQ1" s="55"/>
      <c r="NIR1" s="55"/>
      <c r="NIS1" s="55"/>
      <c r="NIT1" s="55"/>
      <c r="NIU1" s="55"/>
      <c r="NIV1" s="55"/>
      <c r="NIW1" s="55"/>
      <c r="NIX1" s="55"/>
      <c r="NIY1" s="55"/>
      <c r="NIZ1" s="55"/>
      <c r="NJA1" s="55"/>
      <c r="NJB1" s="55"/>
      <c r="NJC1" s="55"/>
      <c r="NJD1" s="55"/>
      <c r="NJE1" s="55"/>
      <c r="NJF1" s="55"/>
      <c r="NJG1" s="55"/>
      <c r="NJH1" s="55"/>
      <c r="NJI1" s="55"/>
      <c r="NJJ1" s="55"/>
      <c r="NJK1" s="55"/>
      <c r="NJL1" s="55"/>
      <c r="NJM1" s="55"/>
      <c r="NJN1" s="55"/>
      <c r="NJO1" s="55"/>
      <c r="NJP1" s="55"/>
      <c r="NJQ1" s="55"/>
      <c r="NJR1" s="55"/>
      <c r="NJS1" s="55"/>
      <c r="NJT1" s="55"/>
      <c r="NJU1" s="55"/>
      <c r="NJV1" s="55"/>
      <c r="NJW1" s="55"/>
      <c r="NJX1" s="55"/>
      <c r="NJY1" s="55"/>
      <c r="NJZ1" s="55"/>
      <c r="NKA1" s="55"/>
      <c r="NKB1" s="55"/>
      <c r="NKC1" s="55"/>
      <c r="NKD1" s="55"/>
      <c r="NKE1" s="55"/>
      <c r="NKF1" s="55"/>
      <c r="NKG1" s="55"/>
      <c r="NKH1" s="55"/>
      <c r="NKI1" s="55"/>
      <c r="NKJ1" s="55"/>
      <c r="NKK1" s="55"/>
      <c r="NKL1" s="55"/>
      <c r="NKM1" s="55"/>
      <c r="NKN1" s="55"/>
      <c r="NKO1" s="55"/>
      <c r="NKP1" s="55"/>
      <c r="NKQ1" s="55"/>
      <c r="NKR1" s="55"/>
      <c r="NKS1" s="55"/>
      <c r="NKT1" s="55"/>
      <c r="NKU1" s="55"/>
      <c r="NKV1" s="55"/>
      <c r="NKW1" s="55"/>
      <c r="NKX1" s="55"/>
      <c r="NKY1" s="55"/>
      <c r="NKZ1" s="55"/>
      <c r="NLA1" s="55"/>
      <c r="NLB1" s="55"/>
      <c r="NLC1" s="55"/>
      <c r="NLD1" s="55"/>
      <c r="NLE1" s="55"/>
      <c r="NLF1" s="55"/>
      <c r="NLG1" s="55"/>
      <c r="NLH1" s="55"/>
      <c r="NLI1" s="55"/>
      <c r="NLJ1" s="55"/>
      <c r="NLK1" s="55"/>
      <c r="NLL1" s="55"/>
      <c r="NLM1" s="55"/>
      <c r="NLN1" s="55"/>
      <c r="NLO1" s="55"/>
      <c r="NLP1" s="55"/>
      <c r="NLQ1" s="55"/>
      <c r="NLR1" s="55"/>
      <c r="NLS1" s="55"/>
      <c r="NLT1" s="55"/>
      <c r="NLU1" s="55"/>
      <c r="NLV1" s="55"/>
      <c r="NLW1" s="55"/>
      <c r="NLX1" s="55"/>
      <c r="NLY1" s="55"/>
      <c r="NLZ1" s="55"/>
      <c r="NMA1" s="55"/>
      <c r="NMB1" s="55"/>
      <c r="NMC1" s="55"/>
      <c r="NMD1" s="55"/>
      <c r="NME1" s="55"/>
      <c r="NMF1" s="55"/>
      <c r="NMG1" s="55"/>
      <c r="NMH1" s="55"/>
      <c r="NMI1" s="55"/>
      <c r="NMJ1" s="55"/>
      <c r="NMK1" s="55"/>
      <c r="NML1" s="55"/>
      <c r="NMM1" s="55"/>
      <c r="NMN1" s="55"/>
      <c r="NMO1" s="55"/>
      <c r="NMP1" s="55"/>
      <c r="NMQ1" s="55"/>
      <c r="NMR1" s="55"/>
      <c r="NMS1" s="55"/>
      <c r="NMT1" s="55"/>
      <c r="NMU1" s="55"/>
      <c r="NMV1" s="55"/>
      <c r="NMW1" s="55"/>
      <c r="NMX1" s="55"/>
      <c r="NMY1" s="55"/>
      <c r="NMZ1" s="55"/>
      <c r="NNA1" s="55"/>
      <c r="NNB1" s="55"/>
      <c r="NNC1" s="55"/>
      <c r="NND1" s="55"/>
      <c r="NNE1" s="55"/>
      <c r="NNF1" s="55"/>
      <c r="NNG1" s="55"/>
      <c r="NNH1" s="55"/>
      <c r="NNI1" s="55"/>
      <c r="NNJ1" s="55"/>
      <c r="NNK1" s="55"/>
      <c r="NNL1" s="55"/>
      <c r="NNM1" s="55"/>
      <c r="NNN1" s="55"/>
      <c r="NNO1" s="55"/>
      <c r="NNP1" s="55"/>
      <c r="NNQ1" s="55"/>
      <c r="NNR1" s="55"/>
      <c r="NNS1" s="55"/>
      <c r="NNT1" s="55"/>
      <c r="NNU1" s="55"/>
      <c r="NNV1" s="55"/>
      <c r="NNW1" s="55"/>
      <c r="NNX1" s="55"/>
      <c r="NNY1" s="55"/>
      <c r="NNZ1" s="55"/>
      <c r="NOA1" s="55"/>
      <c r="NOB1" s="55"/>
      <c r="NOC1" s="55"/>
      <c r="NOD1" s="55"/>
      <c r="NOE1" s="55"/>
      <c r="NOF1" s="55"/>
      <c r="NOG1" s="55"/>
      <c r="NOH1" s="55"/>
      <c r="NOI1" s="55"/>
      <c r="NOJ1" s="55"/>
      <c r="NOK1" s="55"/>
      <c r="NOL1" s="55"/>
      <c r="NOM1" s="55"/>
      <c r="NON1" s="55"/>
      <c r="NOO1" s="55"/>
      <c r="NOP1" s="55"/>
      <c r="NOQ1" s="55"/>
      <c r="NOR1" s="55"/>
      <c r="NOS1" s="55"/>
      <c r="NOT1" s="55"/>
      <c r="NOU1" s="55"/>
      <c r="NOV1" s="55"/>
      <c r="NOW1" s="55"/>
      <c r="NOX1" s="55"/>
      <c r="NOY1" s="55"/>
      <c r="NOZ1" s="55"/>
      <c r="NPA1" s="55"/>
      <c r="NPB1" s="55"/>
      <c r="NPC1" s="55"/>
      <c r="NPD1" s="55"/>
      <c r="NPE1" s="55"/>
      <c r="NPF1" s="55"/>
      <c r="NPG1" s="55"/>
      <c r="NPH1" s="55"/>
      <c r="NPI1" s="55"/>
      <c r="NPJ1" s="55"/>
      <c r="NPK1" s="55"/>
      <c r="NPL1" s="55"/>
      <c r="NPM1" s="55"/>
      <c r="NPN1" s="55"/>
      <c r="NPO1" s="55"/>
      <c r="NPP1" s="55"/>
      <c r="NPQ1" s="55"/>
      <c r="NPR1" s="55"/>
      <c r="NPS1" s="55"/>
      <c r="NPT1" s="55"/>
      <c r="NPU1" s="55"/>
      <c r="NPV1" s="55"/>
      <c r="NPW1" s="55"/>
      <c r="NPX1" s="55"/>
      <c r="NPY1" s="55"/>
      <c r="NPZ1" s="55"/>
      <c r="NQA1" s="55"/>
      <c r="NQB1" s="55"/>
      <c r="NQC1" s="55"/>
      <c r="NQD1" s="55"/>
      <c r="NQE1" s="55"/>
      <c r="NQF1" s="55"/>
      <c r="NQG1" s="55"/>
      <c r="NQH1" s="55"/>
      <c r="NQI1" s="55"/>
      <c r="NQJ1" s="55"/>
      <c r="NQK1" s="55"/>
      <c r="NQL1" s="55"/>
      <c r="NQM1" s="55"/>
      <c r="NQN1" s="55"/>
      <c r="NQO1" s="55"/>
      <c r="NQP1" s="55"/>
      <c r="NQQ1" s="55"/>
      <c r="NQR1" s="55"/>
      <c r="NQS1" s="55"/>
      <c r="NQT1" s="55"/>
      <c r="NQU1" s="55"/>
      <c r="NQV1" s="55"/>
      <c r="NQW1" s="55"/>
      <c r="NQX1" s="55"/>
      <c r="NQY1" s="55"/>
      <c r="NQZ1" s="55"/>
      <c r="NRA1" s="55"/>
      <c r="NRB1" s="55"/>
      <c r="NRC1" s="55"/>
      <c r="NRD1" s="55"/>
      <c r="NRE1" s="55"/>
      <c r="NRF1" s="55"/>
      <c r="NRG1" s="55"/>
      <c r="NRH1" s="55"/>
      <c r="NRI1" s="55"/>
      <c r="NRJ1" s="55"/>
      <c r="NRK1" s="55"/>
      <c r="NRL1" s="55"/>
      <c r="NRM1" s="55"/>
      <c r="NRN1" s="55"/>
      <c r="NRO1" s="55"/>
      <c r="NRP1" s="55"/>
      <c r="NRQ1" s="55"/>
      <c r="NRR1" s="55"/>
      <c r="NRS1" s="55"/>
      <c r="NRT1" s="55"/>
      <c r="NRU1" s="55"/>
      <c r="NRV1" s="55"/>
      <c r="NRW1" s="55"/>
      <c r="NRX1" s="55"/>
      <c r="NRY1" s="55"/>
      <c r="NRZ1" s="55"/>
      <c r="NSA1" s="55"/>
      <c r="NSB1" s="55"/>
      <c r="NSC1" s="55"/>
      <c r="NSD1" s="55"/>
      <c r="NSE1" s="55"/>
      <c r="NSF1" s="55"/>
      <c r="NSG1" s="55"/>
      <c r="NSH1" s="55"/>
      <c r="NSI1" s="55"/>
      <c r="NSJ1" s="55"/>
      <c r="NSK1" s="55"/>
      <c r="NSL1" s="55"/>
      <c r="NSM1" s="55"/>
      <c r="NSN1" s="55"/>
      <c r="NSO1" s="55"/>
      <c r="NSP1" s="55"/>
      <c r="NSQ1" s="55"/>
      <c r="NSR1" s="55"/>
      <c r="NSS1" s="55"/>
      <c r="NST1" s="55"/>
      <c r="NSU1" s="55"/>
      <c r="NSV1" s="55"/>
      <c r="NSW1" s="55"/>
      <c r="NSX1" s="55"/>
      <c r="NSY1" s="55"/>
      <c r="NSZ1" s="55"/>
      <c r="NTA1" s="55"/>
      <c r="NTB1" s="55"/>
      <c r="NTC1" s="55"/>
      <c r="NTD1" s="55"/>
      <c r="NTE1" s="55"/>
      <c r="NTF1" s="55"/>
      <c r="NTG1" s="55"/>
      <c r="NTH1" s="55"/>
      <c r="NTI1" s="55"/>
      <c r="NTJ1" s="55"/>
      <c r="NTK1" s="55"/>
      <c r="NTL1" s="55"/>
      <c r="NTM1" s="55"/>
      <c r="NTN1" s="55"/>
      <c r="NTO1" s="55"/>
      <c r="NTP1" s="55"/>
      <c r="NTQ1" s="55"/>
      <c r="NTR1" s="55"/>
      <c r="NTS1" s="55"/>
      <c r="NTT1" s="55"/>
      <c r="NTU1" s="55"/>
      <c r="NTV1" s="55"/>
      <c r="NTW1" s="55"/>
      <c r="NTX1" s="55"/>
      <c r="NTY1" s="55"/>
      <c r="NTZ1" s="55"/>
      <c r="NUA1" s="55"/>
      <c r="NUB1" s="55"/>
      <c r="NUC1" s="55"/>
      <c r="NUD1" s="55"/>
      <c r="NUE1" s="55"/>
      <c r="NUF1" s="55"/>
      <c r="NUG1" s="55"/>
      <c r="NUH1" s="55"/>
      <c r="NUI1" s="55"/>
      <c r="NUJ1" s="55"/>
      <c r="NUK1" s="55"/>
      <c r="NUL1" s="55"/>
      <c r="NUM1" s="55"/>
      <c r="NUN1" s="55"/>
      <c r="NUO1" s="55"/>
      <c r="NUP1" s="55"/>
      <c r="NUQ1" s="55"/>
      <c r="NUR1" s="55"/>
      <c r="NUS1" s="55"/>
      <c r="NUT1" s="55"/>
      <c r="NUU1" s="55"/>
      <c r="NUV1" s="55"/>
      <c r="NUW1" s="55"/>
      <c r="NUX1" s="55"/>
      <c r="NUY1" s="55"/>
      <c r="NUZ1" s="55"/>
      <c r="NVA1" s="55"/>
      <c r="NVB1" s="55"/>
      <c r="NVC1" s="55"/>
      <c r="NVD1" s="55"/>
      <c r="NVE1" s="55"/>
      <c r="NVF1" s="55"/>
      <c r="NVG1" s="55"/>
      <c r="NVH1" s="55"/>
      <c r="NVI1" s="55"/>
      <c r="NVJ1" s="55"/>
      <c r="NVK1" s="55"/>
      <c r="NVL1" s="55"/>
      <c r="NVM1" s="55"/>
      <c r="NVN1" s="55"/>
      <c r="NVO1" s="55"/>
      <c r="NVP1" s="55"/>
      <c r="NVQ1" s="55"/>
      <c r="NVR1" s="55"/>
      <c r="NVS1" s="55"/>
      <c r="NVT1" s="55"/>
      <c r="NVU1" s="55"/>
      <c r="NVV1" s="55"/>
      <c r="NVW1" s="55"/>
      <c r="NVX1" s="55"/>
      <c r="NVY1" s="55"/>
      <c r="NVZ1" s="55"/>
      <c r="NWA1" s="55"/>
      <c r="NWB1" s="55"/>
      <c r="NWC1" s="55"/>
      <c r="NWD1" s="55"/>
      <c r="NWE1" s="55"/>
      <c r="NWF1" s="55"/>
      <c r="NWG1" s="55"/>
      <c r="NWH1" s="55"/>
      <c r="NWI1" s="55"/>
      <c r="NWJ1" s="55"/>
      <c r="NWK1" s="55"/>
      <c r="NWL1" s="55"/>
      <c r="NWM1" s="55"/>
      <c r="NWN1" s="55"/>
      <c r="NWO1" s="55"/>
      <c r="NWP1" s="55"/>
      <c r="NWQ1" s="55"/>
      <c r="NWR1" s="55"/>
      <c r="NWS1" s="55"/>
      <c r="NWT1" s="55"/>
      <c r="NWU1" s="55"/>
      <c r="NWV1" s="55"/>
      <c r="NWW1" s="55"/>
      <c r="NWX1" s="55"/>
      <c r="NWY1" s="55"/>
      <c r="NWZ1" s="55"/>
      <c r="NXA1" s="55"/>
      <c r="NXB1" s="55"/>
      <c r="NXC1" s="55"/>
      <c r="NXD1" s="55"/>
      <c r="NXE1" s="55"/>
      <c r="NXF1" s="55"/>
      <c r="NXG1" s="55"/>
      <c r="NXH1" s="55"/>
      <c r="NXI1" s="55"/>
      <c r="NXJ1" s="55"/>
      <c r="NXK1" s="55"/>
      <c r="NXL1" s="55"/>
      <c r="NXM1" s="55"/>
      <c r="NXN1" s="55"/>
      <c r="NXO1" s="55"/>
      <c r="NXP1" s="55"/>
      <c r="NXQ1" s="55"/>
      <c r="NXR1" s="55"/>
      <c r="NXS1" s="55"/>
      <c r="NXT1" s="55"/>
      <c r="NXU1" s="55"/>
      <c r="NXV1" s="55"/>
      <c r="NXW1" s="55"/>
      <c r="NXX1" s="55"/>
      <c r="NXY1" s="55"/>
      <c r="NXZ1" s="55"/>
      <c r="NYA1" s="55"/>
      <c r="NYB1" s="55"/>
      <c r="NYC1" s="55"/>
      <c r="NYD1" s="55"/>
      <c r="NYE1" s="55"/>
      <c r="NYF1" s="55"/>
      <c r="NYG1" s="55"/>
      <c r="NYH1" s="55"/>
      <c r="NYI1" s="55"/>
      <c r="NYJ1" s="55"/>
      <c r="NYK1" s="55"/>
      <c r="NYL1" s="55"/>
      <c r="NYM1" s="55"/>
      <c r="NYN1" s="55"/>
      <c r="NYO1" s="55"/>
      <c r="NYP1" s="55"/>
      <c r="NYQ1" s="55"/>
      <c r="NYR1" s="55"/>
      <c r="NYS1" s="55"/>
      <c r="NYT1" s="55"/>
      <c r="NYU1" s="55"/>
      <c r="NYV1" s="55"/>
      <c r="NYW1" s="55"/>
      <c r="NYX1" s="55"/>
      <c r="NYY1" s="55"/>
      <c r="NYZ1" s="55"/>
      <c r="NZA1" s="55"/>
      <c r="NZB1" s="55"/>
      <c r="NZC1" s="55"/>
      <c r="NZD1" s="55"/>
      <c r="NZE1" s="55"/>
      <c r="NZF1" s="55"/>
      <c r="NZG1" s="55"/>
      <c r="NZH1" s="55"/>
      <c r="NZI1" s="55"/>
      <c r="NZJ1" s="55"/>
      <c r="NZK1" s="55"/>
      <c r="NZL1" s="55"/>
      <c r="NZM1" s="55"/>
      <c r="NZN1" s="55"/>
      <c r="NZO1" s="55"/>
      <c r="NZP1" s="55"/>
      <c r="NZQ1" s="55"/>
      <c r="NZR1" s="55"/>
      <c r="NZS1" s="55"/>
      <c r="NZT1" s="55"/>
      <c r="NZU1" s="55"/>
      <c r="NZV1" s="55"/>
      <c r="NZW1" s="55"/>
      <c r="NZX1" s="55"/>
      <c r="NZY1" s="55"/>
      <c r="NZZ1" s="55"/>
      <c r="OAA1" s="55"/>
      <c r="OAB1" s="55"/>
      <c r="OAC1" s="55"/>
      <c r="OAD1" s="55"/>
      <c r="OAE1" s="55"/>
      <c r="OAF1" s="55"/>
      <c r="OAG1" s="55"/>
      <c r="OAH1" s="55"/>
      <c r="OAI1" s="55"/>
      <c r="OAJ1" s="55"/>
      <c r="OAK1" s="55"/>
      <c r="OAL1" s="55"/>
      <c r="OAM1" s="55"/>
      <c r="OAN1" s="55"/>
      <c r="OAO1" s="55"/>
      <c r="OAP1" s="55"/>
      <c r="OAQ1" s="55"/>
      <c r="OAR1" s="55"/>
      <c r="OAS1" s="55"/>
      <c r="OAT1" s="55"/>
      <c r="OAU1" s="55"/>
      <c r="OAV1" s="55"/>
      <c r="OAW1" s="55"/>
      <c r="OAX1" s="55"/>
      <c r="OAY1" s="55"/>
      <c r="OAZ1" s="55"/>
      <c r="OBA1" s="55"/>
      <c r="OBB1" s="55"/>
      <c r="OBC1" s="55"/>
      <c r="OBD1" s="55"/>
      <c r="OBE1" s="55"/>
      <c r="OBF1" s="55"/>
      <c r="OBG1" s="55"/>
      <c r="OBH1" s="55"/>
      <c r="OBI1" s="55"/>
      <c r="OBJ1" s="55"/>
      <c r="OBK1" s="55"/>
      <c r="OBL1" s="55"/>
      <c r="OBM1" s="55"/>
      <c r="OBN1" s="55"/>
      <c r="OBO1" s="55"/>
      <c r="OBP1" s="55"/>
      <c r="OBQ1" s="55"/>
      <c r="OBR1" s="55"/>
      <c r="OBS1" s="55"/>
      <c r="OBT1" s="55"/>
      <c r="OBU1" s="55"/>
      <c r="OBV1" s="55"/>
      <c r="OBW1" s="55"/>
      <c r="OBX1" s="55"/>
      <c r="OBY1" s="55"/>
      <c r="OBZ1" s="55"/>
      <c r="OCA1" s="55"/>
      <c r="OCB1" s="55"/>
      <c r="OCC1" s="55"/>
      <c r="OCD1" s="55"/>
      <c r="OCE1" s="55"/>
      <c r="OCF1" s="55"/>
      <c r="OCG1" s="55"/>
      <c r="OCH1" s="55"/>
      <c r="OCI1" s="55"/>
      <c r="OCJ1" s="55"/>
      <c r="OCK1" s="55"/>
      <c r="OCL1" s="55"/>
      <c r="OCM1" s="55"/>
      <c r="OCN1" s="55"/>
      <c r="OCO1" s="55"/>
      <c r="OCP1" s="55"/>
      <c r="OCQ1" s="55"/>
      <c r="OCR1" s="55"/>
      <c r="OCS1" s="55"/>
      <c r="OCT1" s="55"/>
      <c r="OCU1" s="55"/>
      <c r="OCV1" s="55"/>
      <c r="OCW1" s="55"/>
      <c r="OCX1" s="55"/>
      <c r="OCY1" s="55"/>
      <c r="OCZ1" s="55"/>
      <c r="ODA1" s="55"/>
      <c r="ODB1" s="55"/>
      <c r="ODC1" s="55"/>
      <c r="ODD1" s="55"/>
      <c r="ODE1" s="55"/>
      <c r="ODF1" s="55"/>
      <c r="ODG1" s="55"/>
      <c r="ODH1" s="55"/>
      <c r="ODI1" s="55"/>
      <c r="ODJ1" s="55"/>
      <c r="ODK1" s="55"/>
      <c r="ODL1" s="55"/>
      <c r="ODM1" s="55"/>
      <c r="ODN1" s="55"/>
      <c r="ODO1" s="55"/>
      <c r="ODP1" s="55"/>
      <c r="ODQ1" s="55"/>
      <c r="ODR1" s="55"/>
      <c r="ODS1" s="55"/>
      <c r="ODT1" s="55"/>
      <c r="ODU1" s="55"/>
      <c r="ODV1" s="55"/>
      <c r="ODW1" s="55"/>
      <c r="ODX1" s="55"/>
      <c r="ODY1" s="55"/>
      <c r="ODZ1" s="55"/>
      <c r="OEA1" s="55"/>
      <c r="OEB1" s="55"/>
      <c r="OEC1" s="55"/>
      <c r="OED1" s="55"/>
      <c r="OEE1" s="55"/>
      <c r="OEF1" s="55"/>
      <c r="OEG1" s="55"/>
      <c r="OEH1" s="55"/>
      <c r="OEI1" s="55"/>
      <c r="OEJ1" s="55"/>
      <c r="OEK1" s="55"/>
      <c r="OEL1" s="55"/>
      <c r="OEM1" s="55"/>
      <c r="OEN1" s="55"/>
      <c r="OEO1" s="55"/>
      <c r="OEP1" s="55"/>
      <c r="OEQ1" s="55"/>
      <c r="OER1" s="55"/>
      <c r="OES1" s="55"/>
      <c r="OET1" s="55"/>
      <c r="OEU1" s="55"/>
      <c r="OEV1" s="55"/>
      <c r="OEW1" s="55"/>
      <c r="OEX1" s="55"/>
      <c r="OEY1" s="55"/>
      <c r="OEZ1" s="55"/>
      <c r="OFA1" s="55"/>
      <c r="OFB1" s="55"/>
      <c r="OFC1" s="55"/>
      <c r="OFD1" s="55"/>
      <c r="OFE1" s="55"/>
      <c r="OFF1" s="55"/>
      <c r="OFG1" s="55"/>
      <c r="OFH1" s="55"/>
      <c r="OFI1" s="55"/>
      <c r="OFJ1" s="55"/>
      <c r="OFK1" s="55"/>
      <c r="OFL1" s="55"/>
      <c r="OFM1" s="55"/>
      <c r="OFN1" s="55"/>
      <c r="OFO1" s="55"/>
      <c r="OFP1" s="55"/>
      <c r="OFQ1" s="55"/>
      <c r="OFR1" s="55"/>
      <c r="OFS1" s="55"/>
      <c r="OFT1" s="55"/>
      <c r="OFU1" s="55"/>
      <c r="OFV1" s="55"/>
      <c r="OFW1" s="55"/>
      <c r="OFX1" s="55"/>
      <c r="OFY1" s="55"/>
      <c r="OFZ1" s="55"/>
      <c r="OGA1" s="55"/>
      <c r="OGB1" s="55"/>
      <c r="OGC1" s="55"/>
      <c r="OGD1" s="55"/>
      <c r="OGE1" s="55"/>
      <c r="OGF1" s="55"/>
      <c r="OGG1" s="55"/>
      <c r="OGH1" s="55"/>
      <c r="OGI1" s="55"/>
      <c r="OGJ1" s="55"/>
      <c r="OGK1" s="55"/>
      <c r="OGL1" s="55"/>
      <c r="OGM1" s="55"/>
      <c r="OGN1" s="55"/>
      <c r="OGO1" s="55"/>
      <c r="OGP1" s="55"/>
      <c r="OGQ1" s="55"/>
      <c r="OGR1" s="55"/>
      <c r="OGS1" s="55"/>
      <c r="OGT1" s="55"/>
      <c r="OGU1" s="55"/>
      <c r="OGV1" s="55"/>
      <c r="OGW1" s="55"/>
      <c r="OGX1" s="55"/>
      <c r="OGY1" s="55"/>
      <c r="OGZ1" s="55"/>
      <c r="OHA1" s="55"/>
      <c r="OHB1" s="55"/>
      <c r="OHC1" s="55"/>
      <c r="OHD1" s="55"/>
      <c r="OHE1" s="55"/>
      <c r="OHF1" s="55"/>
      <c r="OHG1" s="55"/>
      <c r="OHH1" s="55"/>
      <c r="OHI1" s="55"/>
      <c r="OHJ1" s="55"/>
      <c r="OHK1" s="55"/>
      <c r="OHL1" s="55"/>
      <c r="OHM1" s="55"/>
      <c r="OHN1" s="55"/>
      <c r="OHO1" s="55"/>
      <c r="OHP1" s="55"/>
      <c r="OHQ1" s="55"/>
      <c r="OHR1" s="55"/>
      <c r="OHS1" s="55"/>
      <c r="OHT1" s="55"/>
      <c r="OHU1" s="55"/>
      <c r="OHV1" s="55"/>
      <c r="OHW1" s="55"/>
      <c r="OHX1" s="55"/>
      <c r="OHY1" s="55"/>
      <c r="OHZ1" s="55"/>
      <c r="OIA1" s="55"/>
      <c r="OIB1" s="55"/>
      <c r="OIC1" s="55"/>
      <c r="OID1" s="55"/>
      <c r="OIE1" s="55"/>
      <c r="OIF1" s="55"/>
      <c r="OIG1" s="55"/>
      <c r="OIH1" s="55"/>
      <c r="OII1" s="55"/>
      <c r="OIJ1" s="55"/>
      <c r="OIK1" s="55"/>
      <c r="OIL1" s="55"/>
      <c r="OIM1" s="55"/>
      <c r="OIN1" s="55"/>
      <c r="OIO1" s="55"/>
      <c r="OIP1" s="55"/>
      <c r="OIQ1" s="55"/>
      <c r="OIR1" s="55"/>
      <c r="OIS1" s="55"/>
      <c r="OIT1" s="55"/>
      <c r="OIU1" s="55"/>
      <c r="OIV1" s="55"/>
      <c r="OIW1" s="55"/>
      <c r="OIX1" s="55"/>
      <c r="OIY1" s="55"/>
      <c r="OIZ1" s="55"/>
      <c r="OJA1" s="55"/>
      <c r="OJB1" s="55"/>
      <c r="OJC1" s="55"/>
      <c r="OJD1" s="55"/>
      <c r="OJE1" s="55"/>
      <c r="OJF1" s="55"/>
      <c r="OJG1" s="55"/>
      <c r="OJH1" s="55"/>
      <c r="OJI1" s="55"/>
      <c r="OJJ1" s="55"/>
      <c r="OJK1" s="55"/>
      <c r="OJL1" s="55"/>
      <c r="OJM1" s="55"/>
      <c r="OJN1" s="55"/>
      <c r="OJO1" s="55"/>
      <c r="OJP1" s="55"/>
      <c r="OJQ1" s="55"/>
      <c r="OJR1" s="55"/>
      <c r="OJS1" s="55"/>
      <c r="OJT1" s="55"/>
      <c r="OJU1" s="55"/>
      <c r="OJV1" s="55"/>
      <c r="OJW1" s="55"/>
      <c r="OJX1" s="55"/>
      <c r="OJY1" s="55"/>
      <c r="OJZ1" s="55"/>
      <c r="OKA1" s="55"/>
      <c r="OKB1" s="55"/>
      <c r="OKC1" s="55"/>
      <c r="OKD1" s="55"/>
      <c r="OKE1" s="55"/>
      <c r="OKF1" s="55"/>
      <c r="OKG1" s="55"/>
      <c r="OKH1" s="55"/>
      <c r="OKI1" s="55"/>
      <c r="OKJ1" s="55"/>
      <c r="OKK1" s="55"/>
      <c r="OKL1" s="55"/>
      <c r="OKM1" s="55"/>
      <c r="OKN1" s="55"/>
      <c r="OKO1" s="55"/>
      <c r="OKP1" s="55"/>
      <c r="OKQ1" s="55"/>
      <c r="OKR1" s="55"/>
      <c r="OKS1" s="55"/>
      <c r="OKT1" s="55"/>
      <c r="OKU1" s="55"/>
      <c r="OKV1" s="55"/>
      <c r="OKW1" s="55"/>
      <c r="OKX1" s="55"/>
      <c r="OKY1" s="55"/>
      <c r="OKZ1" s="55"/>
      <c r="OLA1" s="55"/>
      <c r="OLB1" s="55"/>
      <c r="OLC1" s="55"/>
      <c r="OLD1" s="55"/>
      <c r="OLE1" s="55"/>
      <c r="OLF1" s="55"/>
      <c r="OLG1" s="55"/>
      <c r="OLH1" s="55"/>
      <c r="OLI1" s="55"/>
      <c r="OLJ1" s="55"/>
      <c r="OLK1" s="55"/>
      <c r="OLL1" s="55"/>
      <c r="OLM1" s="55"/>
      <c r="OLN1" s="55"/>
      <c r="OLO1" s="55"/>
      <c r="OLP1" s="55"/>
      <c r="OLQ1" s="55"/>
      <c r="OLR1" s="55"/>
      <c r="OLS1" s="55"/>
      <c r="OLT1" s="55"/>
      <c r="OLU1" s="55"/>
      <c r="OLV1" s="55"/>
      <c r="OLW1" s="55"/>
      <c r="OLX1" s="55"/>
      <c r="OLY1" s="55"/>
      <c r="OLZ1" s="55"/>
      <c r="OMA1" s="55"/>
      <c r="OMB1" s="55"/>
      <c r="OMC1" s="55"/>
      <c r="OMD1" s="55"/>
      <c r="OME1" s="55"/>
      <c r="OMF1" s="55"/>
      <c r="OMG1" s="55"/>
      <c r="OMH1" s="55"/>
      <c r="OMI1" s="55"/>
      <c r="OMJ1" s="55"/>
      <c r="OMK1" s="55"/>
      <c r="OML1" s="55"/>
      <c r="OMM1" s="55"/>
      <c r="OMN1" s="55"/>
      <c r="OMO1" s="55"/>
      <c r="OMP1" s="55"/>
      <c r="OMQ1" s="55"/>
      <c r="OMR1" s="55"/>
      <c r="OMS1" s="55"/>
      <c r="OMT1" s="55"/>
      <c r="OMU1" s="55"/>
      <c r="OMV1" s="55"/>
      <c r="OMW1" s="55"/>
      <c r="OMX1" s="55"/>
      <c r="OMY1" s="55"/>
      <c r="OMZ1" s="55"/>
      <c r="ONA1" s="55"/>
      <c r="ONB1" s="55"/>
      <c r="ONC1" s="55"/>
      <c r="OND1" s="55"/>
      <c r="ONE1" s="55"/>
      <c r="ONF1" s="55"/>
      <c r="ONG1" s="55"/>
      <c r="ONH1" s="55"/>
      <c r="ONI1" s="55"/>
      <c r="ONJ1" s="55"/>
      <c r="ONK1" s="55"/>
      <c r="ONL1" s="55"/>
      <c r="ONM1" s="55"/>
      <c r="ONN1" s="55"/>
      <c r="ONO1" s="55"/>
      <c r="ONP1" s="55"/>
      <c r="ONQ1" s="55"/>
      <c r="ONR1" s="55"/>
      <c r="ONS1" s="55"/>
      <c r="ONT1" s="55"/>
      <c r="ONU1" s="55"/>
      <c r="ONV1" s="55"/>
      <c r="ONW1" s="55"/>
      <c r="ONX1" s="55"/>
      <c r="ONY1" s="55"/>
      <c r="ONZ1" s="55"/>
      <c r="OOA1" s="55"/>
      <c r="OOB1" s="55"/>
      <c r="OOC1" s="55"/>
      <c r="OOD1" s="55"/>
      <c r="OOE1" s="55"/>
      <c r="OOF1" s="55"/>
      <c r="OOG1" s="55"/>
      <c r="OOH1" s="55"/>
      <c r="OOI1" s="55"/>
      <c r="OOJ1" s="55"/>
      <c r="OOK1" s="55"/>
      <c r="OOL1" s="55"/>
      <c r="OOM1" s="55"/>
      <c r="OON1" s="55"/>
      <c r="OOO1" s="55"/>
      <c r="OOP1" s="55"/>
      <c r="OOQ1" s="55"/>
      <c r="OOR1" s="55"/>
      <c r="OOS1" s="55"/>
      <c r="OOT1" s="55"/>
      <c r="OOU1" s="55"/>
      <c r="OOV1" s="55"/>
      <c r="OOW1" s="55"/>
      <c r="OOX1" s="55"/>
      <c r="OOY1" s="55"/>
      <c r="OOZ1" s="55"/>
      <c r="OPA1" s="55"/>
      <c r="OPB1" s="55"/>
      <c r="OPC1" s="55"/>
      <c r="OPD1" s="55"/>
      <c r="OPE1" s="55"/>
      <c r="OPF1" s="55"/>
      <c r="OPG1" s="55"/>
      <c r="OPH1" s="55"/>
      <c r="OPI1" s="55"/>
      <c r="OPJ1" s="55"/>
      <c r="OPK1" s="55"/>
      <c r="OPL1" s="55"/>
      <c r="OPM1" s="55"/>
      <c r="OPN1" s="55"/>
      <c r="OPO1" s="55"/>
      <c r="OPP1" s="55"/>
      <c r="OPQ1" s="55"/>
      <c r="OPR1" s="55"/>
      <c r="OPS1" s="55"/>
      <c r="OPT1" s="55"/>
      <c r="OPU1" s="55"/>
      <c r="OPV1" s="55"/>
      <c r="OPW1" s="55"/>
      <c r="OPX1" s="55"/>
      <c r="OPY1" s="55"/>
      <c r="OPZ1" s="55"/>
      <c r="OQA1" s="55"/>
      <c r="OQB1" s="55"/>
      <c r="OQC1" s="55"/>
      <c r="OQD1" s="55"/>
      <c r="OQE1" s="55"/>
      <c r="OQF1" s="55"/>
      <c r="OQG1" s="55"/>
      <c r="OQH1" s="55"/>
      <c r="OQI1" s="55"/>
      <c r="OQJ1" s="55"/>
      <c r="OQK1" s="55"/>
      <c r="OQL1" s="55"/>
      <c r="OQM1" s="55"/>
      <c r="OQN1" s="55"/>
      <c r="OQO1" s="55"/>
      <c r="OQP1" s="55"/>
      <c r="OQQ1" s="55"/>
      <c r="OQR1" s="55"/>
      <c r="OQS1" s="55"/>
      <c r="OQT1" s="55"/>
      <c r="OQU1" s="55"/>
      <c r="OQV1" s="55"/>
      <c r="OQW1" s="55"/>
      <c r="OQX1" s="55"/>
      <c r="OQY1" s="55"/>
      <c r="OQZ1" s="55"/>
      <c r="ORA1" s="55"/>
      <c r="ORB1" s="55"/>
      <c r="ORC1" s="55"/>
      <c r="ORD1" s="55"/>
      <c r="ORE1" s="55"/>
      <c r="ORF1" s="55"/>
      <c r="ORG1" s="55"/>
      <c r="ORH1" s="55"/>
      <c r="ORI1" s="55"/>
      <c r="ORJ1" s="55"/>
      <c r="ORK1" s="55"/>
      <c r="ORL1" s="55"/>
      <c r="ORM1" s="55"/>
      <c r="ORN1" s="55"/>
      <c r="ORO1" s="55"/>
      <c r="ORP1" s="55"/>
      <c r="ORQ1" s="55"/>
      <c r="ORR1" s="55"/>
      <c r="ORS1" s="55"/>
      <c r="ORT1" s="55"/>
      <c r="ORU1" s="55"/>
      <c r="ORV1" s="55"/>
      <c r="ORW1" s="55"/>
      <c r="ORX1" s="55"/>
      <c r="ORY1" s="55"/>
      <c r="ORZ1" s="55"/>
      <c r="OSA1" s="55"/>
      <c r="OSB1" s="55"/>
      <c r="OSC1" s="55"/>
      <c r="OSD1" s="55"/>
      <c r="OSE1" s="55"/>
      <c r="OSF1" s="55"/>
      <c r="OSG1" s="55"/>
      <c r="OSH1" s="55"/>
      <c r="OSI1" s="55"/>
      <c r="OSJ1" s="55"/>
      <c r="OSK1" s="55"/>
      <c r="OSL1" s="55"/>
      <c r="OSM1" s="55"/>
      <c r="OSN1" s="55"/>
      <c r="OSO1" s="55"/>
      <c r="OSP1" s="55"/>
      <c r="OSQ1" s="55"/>
      <c r="OSR1" s="55"/>
      <c r="OSS1" s="55"/>
      <c r="OST1" s="55"/>
      <c r="OSU1" s="55"/>
      <c r="OSV1" s="55"/>
      <c r="OSW1" s="55"/>
      <c r="OSX1" s="55"/>
      <c r="OSY1" s="55"/>
      <c r="OSZ1" s="55"/>
      <c r="OTA1" s="55"/>
      <c r="OTB1" s="55"/>
      <c r="OTC1" s="55"/>
      <c r="OTD1" s="55"/>
      <c r="OTE1" s="55"/>
      <c r="OTF1" s="55"/>
      <c r="OTG1" s="55"/>
      <c r="OTH1" s="55"/>
      <c r="OTI1" s="55"/>
      <c r="OTJ1" s="55"/>
      <c r="OTK1" s="55"/>
      <c r="OTL1" s="55"/>
      <c r="OTM1" s="55"/>
      <c r="OTN1" s="55"/>
      <c r="OTO1" s="55"/>
      <c r="OTP1" s="55"/>
      <c r="OTQ1" s="55"/>
      <c r="OTR1" s="55"/>
      <c r="OTS1" s="55"/>
      <c r="OTT1" s="55"/>
      <c r="OTU1" s="55"/>
      <c r="OTV1" s="55"/>
      <c r="OTW1" s="55"/>
      <c r="OTX1" s="55"/>
      <c r="OTY1" s="55"/>
      <c r="OTZ1" s="55"/>
      <c r="OUA1" s="55"/>
      <c r="OUB1" s="55"/>
      <c r="OUC1" s="55"/>
      <c r="OUD1" s="55"/>
      <c r="OUE1" s="55"/>
      <c r="OUF1" s="55"/>
      <c r="OUG1" s="55"/>
      <c r="OUH1" s="55"/>
      <c r="OUI1" s="55"/>
      <c r="OUJ1" s="55"/>
      <c r="OUK1" s="55"/>
      <c r="OUL1" s="55"/>
      <c r="OUM1" s="55"/>
      <c r="OUN1" s="55"/>
      <c r="OUO1" s="55"/>
      <c r="OUP1" s="55"/>
      <c r="OUQ1" s="55"/>
      <c r="OUR1" s="55"/>
      <c r="OUS1" s="55"/>
      <c r="OUT1" s="55"/>
      <c r="OUU1" s="55"/>
      <c r="OUV1" s="55"/>
      <c r="OUW1" s="55"/>
      <c r="OUX1" s="55"/>
      <c r="OUY1" s="55"/>
      <c r="OUZ1" s="55"/>
      <c r="OVA1" s="55"/>
      <c r="OVB1" s="55"/>
      <c r="OVC1" s="55"/>
      <c r="OVD1" s="55"/>
      <c r="OVE1" s="55"/>
      <c r="OVF1" s="55"/>
      <c r="OVG1" s="55"/>
      <c r="OVH1" s="55"/>
      <c r="OVI1" s="55"/>
      <c r="OVJ1" s="55"/>
      <c r="OVK1" s="55"/>
      <c r="OVL1" s="55"/>
      <c r="OVM1" s="55"/>
      <c r="OVN1" s="55"/>
      <c r="OVO1" s="55"/>
      <c r="OVP1" s="55"/>
      <c r="OVQ1" s="55"/>
      <c r="OVR1" s="55"/>
      <c r="OVS1" s="55"/>
      <c r="OVT1" s="55"/>
      <c r="OVU1" s="55"/>
      <c r="OVV1" s="55"/>
      <c r="OVW1" s="55"/>
      <c r="OVX1" s="55"/>
      <c r="OVY1" s="55"/>
      <c r="OVZ1" s="55"/>
      <c r="OWA1" s="55"/>
      <c r="OWB1" s="55"/>
      <c r="OWC1" s="55"/>
      <c r="OWD1" s="55"/>
      <c r="OWE1" s="55"/>
      <c r="OWF1" s="55"/>
      <c r="OWG1" s="55"/>
      <c r="OWH1" s="55"/>
      <c r="OWI1" s="55"/>
      <c r="OWJ1" s="55"/>
      <c r="OWK1" s="55"/>
      <c r="OWL1" s="55"/>
      <c r="OWM1" s="55"/>
      <c r="OWN1" s="55"/>
      <c r="OWO1" s="55"/>
      <c r="OWP1" s="55"/>
      <c r="OWQ1" s="55"/>
      <c r="OWR1" s="55"/>
      <c r="OWS1" s="55"/>
      <c r="OWT1" s="55"/>
      <c r="OWU1" s="55"/>
      <c r="OWV1" s="55"/>
      <c r="OWW1" s="55"/>
      <c r="OWX1" s="55"/>
      <c r="OWY1" s="55"/>
      <c r="OWZ1" s="55"/>
      <c r="OXA1" s="55"/>
      <c r="OXB1" s="55"/>
      <c r="OXC1" s="55"/>
      <c r="OXD1" s="55"/>
      <c r="OXE1" s="55"/>
      <c r="OXF1" s="55"/>
      <c r="OXG1" s="55"/>
      <c r="OXH1" s="55"/>
      <c r="OXI1" s="55"/>
      <c r="OXJ1" s="55"/>
      <c r="OXK1" s="55"/>
      <c r="OXL1" s="55"/>
      <c r="OXM1" s="55"/>
      <c r="OXN1" s="55"/>
      <c r="OXO1" s="55"/>
      <c r="OXP1" s="55"/>
      <c r="OXQ1" s="55"/>
      <c r="OXR1" s="55"/>
      <c r="OXS1" s="55"/>
      <c r="OXT1" s="55"/>
      <c r="OXU1" s="55"/>
      <c r="OXV1" s="55"/>
      <c r="OXW1" s="55"/>
      <c r="OXX1" s="55"/>
      <c r="OXY1" s="55"/>
      <c r="OXZ1" s="55"/>
      <c r="OYA1" s="55"/>
      <c r="OYB1" s="55"/>
      <c r="OYC1" s="55"/>
      <c r="OYD1" s="55"/>
      <c r="OYE1" s="55"/>
      <c r="OYF1" s="55"/>
      <c r="OYG1" s="55"/>
      <c r="OYH1" s="55"/>
      <c r="OYI1" s="55"/>
      <c r="OYJ1" s="55"/>
      <c r="OYK1" s="55"/>
      <c r="OYL1" s="55"/>
      <c r="OYM1" s="55"/>
      <c r="OYN1" s="55"/>
      <c r="OYO1" s="55"/>
      <c r="OYP1" s="55"/>
      <c r="OYQ1" s="55"/>
      <c r="OYR1" s="55"/>
      <c r="OYS1" s="55"/>
      <c r="OYT1" s="55"/>
      <c r="OYU1" s="55"/>
      <c r="OYV1" s="55"/>
      <c r="OYW1" s="55"/>
      <c r="OYX1" s="55"/>
      <c r="OYY1" s="55"/>
      <c r="OYZ1" s="55"/>
      <c r="OZA1" s="55"/>
      <c r="OZB1" s="55"/>
      <c r="OZC1" s="55"/>
      <c r="OZD1" s="55"/>
      <c r="OZE1" s="55"/>
      <c r="OZF1" s="55"/>
      <c r="OZG1" s="55"/>
      <c r="OZH1" s="55"/>
      <c r="OZI1" s="55"/>
      <c r="OZJ1" s="55"/>
      <c r="OZK1" s="55"/>
      <c r="OZL1" s="55"/>
      <c r="OZM1" s="55"/>
      <c r="OZN1" s="55"/>
      <c r="OZO1" s="55"/>
      <c r="OZP1" s="55"/>
      <c r="OZQ1" s="55"/>
      <c r="OZR1" s="55"/>
      <c r="OZS1" s="55"/>
      <c r="OZT1" s="55"/>
      <c r="OZU1" s="55"/>
      <c r="OZV1" s="55"/>
      <c r="OZW1" s="55"/>
      <c r="OZX1" s="55"/>
      <c r="OZY1" s="55"/>
      <c r="OZZ1" s="55"/>
      <c r="PAA1" s="55"/>
      <c r="PAB1" s="55"/>
      <c r="PAC1" s="55"/>
      <c r="PAD1" s="55"/>
      <c r="PAE1" s="55"/>
      <c r="PAF1" s="55"/>
      <c r="PAG1" s="55"/>
      <c r="PAH1" s="55"/>
      <c r="PAI1" s="55"/>
      <c r="PAJ1" s="55"/>
      <c r="PAK1" s="55"/>
      <c r="PAL1" s="55"/>
      <c r="PAM1" s="55"/>
      <c r="PAN1" s="55"/>
      <c r="PAO1" s="55"/>
      <c r="PAP1" s="55"/>
      <c r="PAQ1" s="55"/>
      <c r="PAR1" s="55"/>
      <c r="PAS1" s="55"/>
      <c r="PAT1" s="55"/>
      <c r="PAU1" s="55"/>
      <c r="PAV1" s="55"/>
      <c r="PAW1" s="55"/>
      <c r="PAX1" s="55"/>
      <c r="PAY1" s="55"/>
      <c r="PAZ1" s="55"/>
      <c r="PBA1" s="55"/>
      <c r="PBB1" s="55"/>
      <c r="PBC1" s="55"/>
      <c r="PBD1" s="55"/>
      <c r="PBE1" s="55"/>
      <c r="PBF1" s="55"/>
      <c r="PBG1" s="55"/>
      <c r="PBH1" s="55"/>
      <c r="PBI1" s="55"/>
      <c r="PBJ1" s="55"/>
      <c r="PBK1" s="55"/>
      <c r="PBL1" s="55"/>
      <c r="PBM1" s="55"/>
      <c r="PBN1" s="55"/>
      <c r="PBO1" s="55"/>
      <c r="PBP1" s="55"/>
      <c r="PBQ1" s="55"/>
      <c r="PBR1" s="55"/>
      <c r="PBS1" s="55"/>
      <c r="PBT1" s="55"/>
      <c r="PBU1" s="55"/>
      <c r="PBV1" s="55"/>
      <c r="PBW1" s="55"/>
      <c r="PBX1" s="55"/>
      <c r="PBY1" s="55"/>
      <c r="PBZ1" s="55"/>
      <c r="PCA1" s="55"/>
      <c r="PCB1" s="55"/>
      <c r="PCC1" s="55"/>
      <c r="PCD1" s="55"/>
      <c r="PCE1" s="55"/>
      <c r="PCF1" s="55"/>
      <c r="PCG1" s="55"/>
      <c r="PCH1" s="55"/>
      <c r="PCI1" s="55"/>
      <c r="PCJ1" s="55"/>
      <c r="PCK1" s="55"/>
      <c r="PCL1" s="55"/>
      <c r="PCM1" s="55"/>
      <c r="PCN1" s="55"/>
      <c r="PCO1" s="55"/>
      <c r="PCP1" s="55"/>
      <c r="PCQ1" s="55"/>
      <c r="PCR1" s="55"/>
      <c r="PCS1" s="55"/>
      <c r="PCT1" s="55"/>
      <c r="PCU1" s="55"/>
      <c r="PCV1" s="55"/>
      <c r="PCW1" s="55"/>
      <c r="PCX1" s="55"/>
      <c r="PCY1" s="55"/>
      <c r="PCZ1" s="55"/>
      <c r="PDA1" s="55"/>
      <c r="PDB1" s="55"/>
      <c r="PDC1" s="55"/>
      <c r="PDD1" s="55"/>
      <c r="PDE1" s="55"/>
      <c r="PDF1" s="55"/>
      <c r="PDG1" s="55"/>
      <c r="PDH1" s="55"/>
      <c r="PDI1" s="55"/>
      <c r="PDJ1" s="55"/>
      <c r="PDK1" s="55"/>
      <c r="PDL1" s="55"/>
      <c r="PDM1" s="55"/>
      <c r="PDN1" s="55"/>
      <c r="PDO1" s="55"/>
      <c r="PDP1" s="55"/>
      <c r="PDQ1" s="55"/>
      <c r="PDR1" s="55"/>
      <c r="PDS1" s="55"/>
      <c r="PDT1" s="55"/>
      <c r="PDU1" s="55"/>
      <c r="PDV1" s="55"/>
      <c r="PDW1" s="55"/>
      <c r="PDX1" s="55"/>
      <c r="PDY1" s="55"/>
      <c r="PDZ1" s="55"/>
      <c r="PEA1" s="55"/>
      <c r="PEB1" s="55"/>
      <c r="PEC1" s="55"/>
      <c r="PED1" s="55"/>
      <c r="PEE1" s="55"/>
      <c r="PEF1" s="55"/>
      <c r="PEG1" s="55"/>
      <c r="PEH1" s="55"/>
      <c r="PEI1" s="55"/>
      <c r="PEJ1" s="55"/>
      <c r="PEK1" s="55"/>
      <c r="PEL1" s="55"/>
      <c r="PEM1" s="55"/>
      <c r="PEN1" s="55"/>
      <c r="PEO1" s="55"/>
      <c r="PEP1" s="55"/>
      <c r="PEQ1" s="55"/>
      <c r="PER1" s="55"/>
      <c r="PES1" s="55"/>
      <c r="PET1" s="55"/>
      <c r="PEU1" s="55"/>
      <c r="PEV1" s="55"/>
      <c r="PEW1" s="55"/>
      <c r="PEX1" s="55"/>
      <c r="PEY1" s="55"/>
      <c r="PEZ1" s="55"/>
      <c r="PFA1" s="55"/>
      <c r="PFB1" s="55"/>
      <c r="PFC1" s="55"/>
      <c r="PFD1" s="55"/>
      <c r="PFE1" s="55"/>
      <c r="PFF1" s="55"/>
      <c r="PFG1" s="55"/>
      <c r="PFH1" s="55"/>
      <c r="PFI1" s="55"/>
      <c r="PFJ1" s="55"/>
      <c r="PFK1" s="55"/>
      <c r="PFL1" s="55"/>
      <c r="PFM1" s="55"/>
      <c r="PFN1" s="55"/>
      <c r="PFO1" s="55"/>
      <c r="PFP1" s="55"/>
      <c r="PFQ1" s="55"/>
      <c r="PFR1" s="55"/>
      <c r="PFS1" s="55"/>
      <c r="PFT1" s="55"/>
      <c r="PFU1" s="55"/>
      <c r="PFV1" s="55"/>
      <c r="PFW1" s="55"/>
      <c r="PFX1" s="55"/>
      <c r="PFY1" s="55"/>
      <c r="PFZ1" s="55"/>
      <c r="PGA1" s="55"/>
      <c r="PGB1" s="55"/>
      <c r="PGC1" s="55"/>
      <c r="PGD1" s="55"/>
      <c r="PGE1" s="55"/>
      <c r="PGF1" s="55"/>
      <c r="PGG1" s="55"/>
      <c r="PGH1" s="55"/>
      <c r="PGI1" s="55"/>
      <c r="PGJ1" s="55"/>
      <c r="PGK1" s="55"/>
      <c r="PGL1" s="55"/>
      <c r="PGM1" s="55"/>
      <c r="PGN1" s="55"/>
      <c r="PGO1" s="55"/>
      <c r="PGP1" s="55"/>
      <c r="PGQ1" s="55"/>
      <c r="PGR1" s="55"/>
      <c r="PGS1" s="55"/>
      <c r="PGT1" s="55"/>
      <c r="PGU1" s="55"/>
      <c r="PGV1" s="55"/>
      <c r="PGW1" s="55"/>
      <c r="PGX1" s="55"/>
      <c r="PGY1" s="55"/>
      <c r="PGZ1" s="55"/>
      <c r="PHA1" s="55"/>
      <c r="PHB1" s="55"/>
      <c r="PHC1" s="55"/>
      <c r="PHD1" s="55"/>
      <c r="PHE1" s="55"/>
      <c r="PHF1" s="55"/>
      <c r="PHG1" s="55"/>
      <c r="PHH1" s="55"/>
      <c r="PHI1" s="55"/>
      <c r="PHJ1" s="55"/>
      <c r="PHK1" s="55"/>
      <c r="PHL1" s="55"/>
      <c r="PHM1" s="55"/>
      <c r="PHN1" s="55"/>
      <c r="PHO1" s="55"/>
      <c r="PHP1" s="55"/>
      <c r="PHQ1" s="55"/>
      <c r="PHR1" s="55"/>
      <c r="PHS1" s="55"/>
      <c r="PHT1" s="55"/>
      <c r="PHU1" s="55"/>
      <c r="PHV1" s="55"/>
      <c r="PHW1" s="55"/>
      <c r="PHX1" s="55"/>
      <c r="PHY1" s="55"/>
      <c r="PHZ1" s="55"/>
      <c r="PIA1" s="55"/>
      <c r="PIB1" s="55"/>
      <c r="PIC1" s="55"/>
      <c r="PID1" s="55"/>
      <c r="PIE1" s="55"/>
      <c r="PIF1" s="55"/>
      <c r="PIG1" s="55"/>
      <c r="PIH1" s="55"/>
      <c r="PII1" s="55"/>
      <c r="PIJ1" s="55"/>
      <c r="PIK1" s="55"/>
      <c r="PIL1" s="55"/>
      <c r="PIM1" s="55"/>
      <c r="PIN1" s="55"/>
      <c r="PIO1" s="55"/>
      <c r="PIP1" s="55"/>
      <c r="PIQ1" s="55"/>
      <c r="PIR1" s="55"/>
      <c r="PIS1" s="55"/>
      <c r="PIT1" s="55"/>
      <c r="PIU1" s="55"/>
      <c r="PIV1" s="55"/>
      <c r="PIW1" s="55"/>
      <c r="PIX1" s="55"/>
      <c r="PIY1" s="55"/>
      <c r="PIZ1" s="55"/>
      <c r="PJA1" s="55"/>
      <c r="PJB1" s="55"/>
      <c r="PJC1" s="55"/>
      <c r="PJD1" s="55"/>
      <c r="PJE1" s="55"/>
      <c r="PJF1" s="55"/>
      <c r="PJG1" s="55"/>
      <c r="PJH1" s="55"/>
      <c r="PJI1" s="55"/>
      <c r="PJJ1" s="55"/>
      <c r="PJK1" s="55"/>
      <c r="PJL1" s="55"/>
      <c r="PJM1" s="55"/>
      <c r="PJN1" s="55"/>
      <c r="PJO1" s="55"/>
      <c r="PJP1" s="55"/>
      <c r="PJQ1" s="55"/>
      <c r="PJR1" s="55"/>
      <c r="PJS1" s="55"/>
      <c r="PJT1" s="55"/>
      <c r="PJU1" s="55"/>
      <c r="PJV1" s="55"/>
      <c r="PJW1" s="55"/>
      <c r="PJX1" s="55"/>
      <c r="PJY1" s="55"/>
      <c r="PJZ1" s="55"/>
      <c r="PKA1" s="55"/>
      <c r="PKB1" s="55"/>
      <c r="PKC1" s="55"/>
      <c r="PKD1" s="55"/>
      <c r="PKE1" s="55"/>
      <c r="PKF1" s="55"/>
      <c r="PKG1" s="55"/>
      <c r="PKH1" s="55"/>
      <c r="PKI1" s="55"/>
      <c r="PKJ1" s="55"/>
      <c r="PKK1" s="55"/>
      <c r="PKL1" s="55"/>
      <c r="PKM1" s="55"/>
      <c r="PKN1" s="55"/>
      <c r="PKO1" s="55"/>
      <c r="PKP1" s="55"/>
      <c r="PKQ1" s="55"/>
      <c r="PKR1" s="55"/>
      <c r="PKS1" s="55"/>
      <c r="PKT1" s="55"/>
      <c r="PKU1" s="55"/>
      <c r="PKV1" s="55"/>
      <c r="PKW1" s="55"/>
      <c r="PKX1" s="55"/>
      <c r="PKY1" s="55"/>
      <c r="PKZ1" s="55"/>
      <c r="PLA1" s="55"/>
      <c r="PLB1" s="55"/>
      <c r="PLC1" s="55"/>
      <c r="PLD1" s="55"/>
      <c r="PLE1" s="55"/>
      <c r="PLF1" s="55"/>
      <c r="PLG1" s="55"/>
      <c r="PLH1" s="55"/>
      <c r="PLI1" s="55"/>
      <c r="PLJ1" s="55"/>
      <c r="PLK1" s="55"/>
      <c r="PLL1" s="55"/>
      <c r="PLM1" s="55"/>
      <c r="PLN1" s="55"/>
      <c r="PLO1" s="55"/>
      <c r="PLP1" s="55"/>
      <c r="PLQ1" s="55"/>
      <c r="PLR1" s="55"/>
      <c r="PLS1" s="55"/>
      <c r="PLT1" s="55"/>
      <c r="PLU1" s="55"/>
      <c r="PLV1" s="55"/>
      <c r="PLW1" s="55"/>
      <c r="PLX1" s="55"/>
      <c r="PLY1" s="55"/>
      <c r="PLZ1" s="55"/>
      <c r="PMA1" s="55"/>
      <c r="PMB1" s="55"/>
      <c r="PMC1" s="55"/>
      <c r="PMD1" s="55"/>
      <c r="PME1" s="55"/>
      <c r="PMF1" s="55"/>
      <c r="PMG1" s="55"/>
      <c r="PMH1" s="55"/>
      <c r="PMI1" s="55"/>
      <c r="PMJ1" s="55"/>
      <c r="PMK1" s="55"/>
      <c r="PML1" s="55"/>
      <c r="PMM1" s="55"/>
      <c r="PMN1" s="55"/>
      <c r="PMO1" s="55"/>
      <c r="PMP1" s="55"/>
      <c r="PMQ1" s="55"/>
      <c r="PMR1" s="55"/>
      <c r="PMS1" s="55"/>
      <c r="PMT1" s="55"/>
      <c r="PMU1" s="55"/>
      <c r="PMV1" s="55"/>
      <c r="PMW1" s="55"/>
      <c r="PMX1" s="55"/>
      <c r="PMY1" s="55"/>
      <c r="PMZ1" s="55"/>
      <c r="PNA1" s="55"/>
      <c r="PNB1" s="55"/>
      <c r="PNC1" s="55"/>
      <c r="PND1" s="55"/>
      <c r="PNE1" s="55"/>
      <c r="PNF1" s="55"/>
      <c r="PNG1" s="55"/>
      <c r="PNH1" s="55"/>
      <c r="PNI1" s="55"/>
      <c r="PNJ1" s="55"/>
      <c r="PNK1" s="55"/>
      <c r="PNL1" s="55"/>
      <c r="PNM1" s="55"/>
      <c r="PNN1" s="55"/>
      <c r="PNO1" s="55"/>
      <c r="PNP1" s="55"/>
      <c r="PNQ1" s="55"/>
      <c r="PNR1" s="55"/>
      <c r="PNS1" s="55"/>
      <c r="PNT1" s="55"/>
      <c r="PNU1" s="55"/>
      <c r="PNV1" s="55"/>
      <c r="PNW1" s="55"/>
      <c r="PNX1" s="55"/>
      <c r="PNY1" s="55"/>
      <c r="PNZ1" s="55"/>
      <c r="POA1" s="55"/>
      <c r="POB1" s="55"/>
      <c r="POC1" s="55"/>
      <c r="POD1" s="55"/>
      <c r="POE1" s="55"/>
      <c r="POF1" s="55"/>
      <c r="POG1" s="55"/>
      <c r="POH1" s="55"/>
      <c r="POI1" s="55"/>
      <c r="POJ1" s="55"/>
      <c r="POK1" s="55"/>
      <c r="POL1" s="55"/>
      <c r="POM1" s="55"/>
      <c r="PON1" s="55"/>
      <c r="POO1" s="55"/>
      <c r="POP1" s="55"/>
      <c r="POQ1" s="55"/>
      <c r="POR1" s="55"/>
      <c r="POS1" s="55"/>
      <c r="POT1" s="55"/>
      <c r="POU1" s="55"/>
      <c r="POV1" s="55"/>
      <c r="POW1" s="55"/>
      <c r="POX1" s="55"/>
      <c r="POY1" s="55"/>
      <c r="POZ1" s="55"/>
      <c r="PPA1" s="55"/>
      <c r="PPB1" s="55"/>
      <c r="PPC1" s="55"/>
      <c r="PPD1" s="55"/>
      <c r="PPE1" s="55"/>
      <c r="PPF1" s="55"/>
      <c r="PPG1" s="55"/>
      <c r="PPH1" s="55"/>
      <c r="PPI1" s="55"/>
      <c r="PPJ1" s="55"/>
      <c r="PPK1" s="55"/>
      <c r="PPL1" s="55"/>
      <c r="PPM1" s="55"/>
      <c r="PPN1" s="55"/>
      <c r="PPO1" s="55"/>
      <c r="PPP1" s="55"/>
      <c r="PPQ1" s="55"/>
      <c r="PPR1" s="55"/>
      <c r="PPS1" s="55"/>
      <c r="PPT1" s="55"/>
      <c r="PPU1" s="55"/>
      <c r="PPV1" s="55"/>
      <c r="PPW1" s="55"/>
      <c r="PPX1" s="55"/>
      <c r="PPY1" s="55"/>
      <c r="PPZ1" s="55"/>
      <c r="PQA1" s="55"/>
      <c r="PQB1" s="55"/>
      <c r="PQC1" s="55"/>
      <c r="PQD1" s="55"/>
      <c r="PQE1" s="55"/>
      <c r="PQF1" s="55"/>
      <c r="PQG1" s="55"/>
      <c r="PQH1" s="55"/>
      <c r="PQI1" s="55"/>
      <c r="PQJ1" s="55"/>
      <c r="PQK1" s="55"/>
      <c r="PQL1" s="55"/>
      <c r="PQM1" s="55"/>
      <c r="PQN1" s="55"/>
      <c r="PQO1" s="55"/>
      <c r="PQP1" s="55"/>
      <c r="PQQ1" s="55"/>
      <c r="PQR1" s="55"/>
      <c r="PQS1" s="55"/>
      <c r="PQT1" s="55"/>
      <c r="PQU1" s="55"/>
      <c r="PQV1" s="55"/>
      <c r="PQW1" s="55"/>
      <c r="PQX1" s="55"/>
      <c r="PQY1" s="55"/>
      <c r="PQZ1" s="55"/>
      <c r="PRA1" s="55"/>
      <c r="PRB1" s="55"/>
      <c r="PRC1" s="55"/>
      <c r="PRD1" s="55"/>
      <c r="PRE1" s="55"/>
      <c r="PRF1" s="55"/>
      <c r="PRG1" s="55"/>
      <c r="PRH1" s="55"/>
      <c r="PRI1" s="55"/>
      <c r="PRJ1" s="55"/>
      <c r="PRK1" s="55"/>
      <c r="PRL1" s="55"/>
      <c r="PRM1" s="55"/>
      <c r="PRN1" s="55"/>
      <c r="PRO1" s="55"/>
      <c r="PRP1" s="55"/>
      <c r="PRQ1" s="55"/>
      <c r="PRR1" s="55"/>
      <c r="PRS1" s="55"/>
      <c r="PRT1" s="55"/>
      <c r="PRU1" s="55"/>
      <c r="PRV1" s="55"/>
      <c r="PRW1" s="55"/>
      <c r="PRX1" s="55"/>
      <c r="PRY1" s="55"/>
      <c r="PRZ1" s="55"/>
      <c r="PSA1" s="55"/>
      <c r="PSB1" s="55"/>
      <c r="PSC1" s="55"/>
      <c r="PSD1" s="55"/>
      <c r="PSE1" s="55"/>
      <c r="PSF1" s="55"/>
      <c r="PSG1" s="55"/>
      <c r="PSH1" s="55"/>
      <c r="PSI1" s="55"/>
      <c r="PSJ1" s="55"/>
      <c r="PSK1" s="55"/>
      <c r="PSL1" s="55"/>
      <c r="PSM1" s="55"/>
      <c r="PSN1" s="55"/>
      <c r="PSO1" s="55"/>
      <c r="PSP1" s="55"/>
      <c r="PSQ1" s="55"/>
      <c r="PSR1" s="55"/>
      <c r="PSS1" s="55"/>
      <c r="PST1" s="55"/>
      <c r="PSU1" s="55"/>
      <c r="PSV1" s="55"/>
      <c r="PSW1" s="55"/>
      <c r="PSX1" s="55"/>
      <c r="PSY1" s="55"/>
      <c r="PSZ1" s="55"/>
      <c r="PTA1" s="55"/>
      <c r="PTB1" s="55"/>
      <c r="PTC1" s="55"/>
      <c r="PTD1" s="55"/>
      <c r="PTE1" s="55"/>
      <c r="PTF1" s="55"/>
      <c r="PTG1" s="55"/>
      <c r="PTH1" s="55"/>
      <c r="PTI1" s="55"/>
      <c r="PTJ1" s="55"/>
      <c r="PTK1" s="55"/>
      <c r="PTL1" s="55"/>
      <c r="PTM1" s="55"/>
      <c r="PTN1" s="55"/>
      <c r="PTO1" s="55"/>
      <c r="PTP1" s="55"/>
      <c r="PTQ1" s="55"/>
      <c r="PTR1" s="55"/>
      <c r="PTS1" s="55"/>
      <c r="PTT1" s="55"/>
      <c r="PTU1" s="55"/>
      <c r="PTV1" s="55"/>
      <c r="PTW1" s="55"/>
      <c r="PTX1" s="55"/>
      <c r="PTY1" s="55"/>
      <c r="PTZ1" s="55"/>
      <c r="PUA1" s="55"/>
      <c r="PUB1" s="55"/>
      <c r="PUC1" s="55"/>
      <c r="PUD1" s="55"/>
      <c r="PUE1" s="55"/>
      <c r="PUF1" s="55"/>
      <c r="PUG1" s="55"/>
      <c r="PUH1" s="55"/>
      <c r="PUI1" s="55"/>
      <c r="PUJ1" s="55"/>
      <c r="PUK1" s="55"/>
      <c r="PUL1" s="55"/>
      <c r="PUM1" s="55"/>
      <c r="PUN1" s="55"/>
      <c r="PUO1" s="55"/>
      <c r="PUP1" s="55"/>
      <c r="PUQ1" s="55"/>
      <c r="PUR1" s="55"/>
      <c r="PUS1" s="55"/>
      <c r="PUT1" s="55"/>
      <c r="PUU1" s="55"/>
      <c r="PUV1" s="55"/>
      <c r="PUW1" s="55"/>
      <c r="PUX1" s="55"/>
      <c r="PUY1" s="55"/>
      <c r="PUZ1" s="55"/>
      <c r="PVA1" s="55"/>
      <c r="PVB1" s="55"/>
      <c r="PVC1" s="55"/>
      <c r="PVD1" s="55"/>
      <c r="PVE1" s="55"/>
      <c r="PVF1" s="55"/>
      <c r="PVG1" s="55"/>
      <c r="PVH1" s="55"/>
      <c r="PVI1" s="55"/>
      <c r="PVJ1" s="55"/>
      <c r="PVK1" s="55"/>
      <c r="PVL1" s="55"/>
      <c r="PVM1" s="55"/>
      <c r="PVN1" s="55"/>
      <c r="PVO1" s="55"/>
      <c r="PVP1" s="55"/>
      <c r="PVQ1" s="55"/>
      <c r="PVR1" s="55"/>
      <c r="PVS1" s="55"/>
      <c r="PVT1" s="55"/>
      <c r="PVU1" s="55"/>
      <c r="PVV1" s="55"/>
      <c r="PVW1" s="55"/>
      <c r="PVX1" s="55"/>
      <c r="PVY1" s="55"/>
      <c r="PVZ1" s="55"/>
      <c r="PWA1" s="55"/>
      <c r="PWB1" s="55"/>
      <c r="PWC1" s="55"/>
      <c r="PWD1" s="55"/>
      <c r="PWE1" s="55"/>
      <c r="PWF1" s="55"/>
      <c r="PWG1" s="55"/>
      <c r="PWH1" s="55"/>
      <c r="PWI1" s="55"/>
      <c r="PWJ1" s="55"/>
      <c r="PWK1" s="55"/>
      <c r="PWL1" s="55"/>
      <c r="PWM1" s="55"/>
      <c r="PWN1" s="55"/>
      <c r="PWO1" s="55"/>
      <c r="PWP1" s="55"/>
      <c r="PWQ1" s="55"/>
      <c r="PWR1" s="55"/>
      <c r="PWS1" s="55"/>
      <c r="PWT1" s="55"/>
      <c r="PWU1" s="55"/>
      <c r="PWV1" s="55"/>
      <c r="PWW1" s="55"/>
      <c r="PWX1" s="55"/>
      <c r="PWY1" s="55"/>
      <c r="PWZ1" s="55"/>
      <c r="PXA1" s="55"/>
      <c r="PXB1" s="55"/>
      <c r="PXC1" s="55"/>
      <c r="PXD1" s="55"/>
      <c r="PXE1" s="55"/>
      <c r="PXF1" s="55"/>
      <c r="PXG1" s="55"/>
      <c r="PXH1" s="55"/>
      <c r="PXI1" s="55"/>
      <c r="PXJ1" s="55"/>
      <c r="PXK1" s="55"/>
      <c r="PXL1" s="55"/>
      <c r="PXM1" s="55"/>
      <c r="PXN1" s="55"/>
      <c r="PXO1" s="55"/>
      <c r="PXP1" s="55"/>
      <c r="PXQ1" s="55"/>
      <c r="PXR1" s="55"/>
      <c r="PXS1" s="55"/>
      <c r="PXT1" s="55"/>
      <c r="PXU1" s="55"/>
      <c r="PXV1" s="55"/>
      <c r="PXW1" s="55"/>
      <c r="PXX1" s="55"/>
      <c r="PXY1" s="55"/>
      <c r="PXZ1" s="55"/>
      <c r="PYA1" s="55"/>
      <c r="PYB1" s="55"/>
      <c r="PYC1" s="55"/>
      <c r="PYD1" s="55"/>
      <c r="PYE1" s="55"/>
      <c r="PYF1" s="55"/>
      <c r="PYG1" s="55"/>
      <c r="PYH1" s="55"/>
      <c r="PYI1" s="55"/>
      <c r="PYJ1" s="55"/>
      <c r="PYK1" s="55"/>
      <c r="PYL1" s="55"/>
      <c r="PYM1" s="55"/>
      <c r="PYN1" s="55"/>
      <c r="PYO1" s="55"/>
      <c r="PYP1" s="55"/>
      <c r="PYQ1" s="55"/>
      <c r="PYR1" s="55"/>
      <c r="PYS1" s="55"/>
      <c r="PYT1" s="55"/>
      <c r="PYU1" s="55"/>
      <c r="PYV1" s="55"/>
      <c r="PYW1" s="55"/>
      <c r="PYX1" s="55"/>
      <c r="PYY1" s="55"/>
      <c r="PYZ1" s="55"/>
      <c r="PZA1" s="55"/>
      <c r="PZB1" s="55"/>
      <c r="PZC1" s="55"/>
      <c r="PZD1" s="55"/>
      <c r="PZE1" s="55"/>
      <c r="PZF1" s="55"/>
      <c r="PZG1" s="55"/>
      <c r="PZH1" s="55"/>
      <c r="PZI1" s="55"/>
      <c r="PZJ1" s="55"/>
      <c r="PZK1" s="55"/>
      <c r="PZL1" s="55"/>
      <c r="PZM1" s="55"/>
      <c r="PZN1" s="55"/>
      <c r="PZO1" s="55"/>
      <c r="PZP1" s="55"/>
      <c r="PZQ1" s="55"/>
      <c r="PZR1" s="55"/>
      <c r="PZS1" s="55"/>
      <c r="PZT1" s="55"/>
      <c r="PZU1" s="55"/>
      <c r="PZV1" s="55"/>
      <c r="PZW1" s="55"/>
      <c r="PZX1" s="55"/>
      <c r="PZY1" s="55"/>
      <c r="PZZ1" s="55"/>
      <c r="QAA1" s="55"/>
      <c r="QAB1" s="55"/>
      <c r="QAC1" s="55"/>
      <c r="QAD1" s="55"/>
      <c r="QAE1" s="55"/>
      <c r="QAF1" s="55"/>
      <c r="QAG1" s="55"/>
      <c r="QAH1" s="55"/>
      <c r="QAI1" s="55"/>
      <c r="QAJ1" s="55"/>
      <c r="QAK1" s="55"/>
      <c r="QAL1" s="55"/>
      <c r="QAM1" s="55"/>
      <c r="QAN1" s="55"/>
      <c r="QAO1" s="55"/>
      <c r="QAP1" s="55"/>
      <c r="QAQ1" s="55"/>
      <c r="QAR1" s="55"/>
      <c r="QAS1" s="55"/>
      <c r="QAT1" s="55"/>
      <c r="QAU1" s="55"/>
      <c r="QAV1" s="55"/>
      <c r="QAW1" s="55"/>
      <c r="QAX1" s="55"/>
      <c r="QAY1" s="55"/>
      <c r="QAZ1" s="55"/>
      <c r="QBA1" s="55"/>
      <c r="QBB1" s="55"/>
      <c r="QBC1" s="55"/>
      <c r="QBD1" s="55"/>
      <c r="QBE1" s="55"/>
      <c r="QBF1" s="55"/>
      <c r="QBG1" s="55"/>
      <c r="QBH1" s="55"/>
      <c r="QBI1" s="55"/>
      <c r="QBJ1" s="55"/>
      <c r="QBK1" s="55"/>
      <c r="QBL1" s="55"/>
      <c r="QBM1" s="55"/>
      <c r="QBN1" s="55"/>
      <c r="QBO1" s="55"/>
      <c r="QBP1" s="55"/>
      <c r="QBQ1" s="55"/>
      <c r="QBR1" s="55"/>
      <c r="QBS1" s="55"/>
      <c r="QBT1" s="55"/>
      <c r="QBU1" s="55"/>
      <c r="QBV1" s="55"/>
      <c r="QBW1" s="55"/>
      <c r="QBX1" s="55"/>
      <c r="QBY1" s="55"/>
      <c r="QBZ1" s="55"/>
      <c r="QCA1" s="55"/>
      <c r="QCB1" s="55"/>
      <c r="QCC1" s="55"/>
      <c r="QCD1" s="55"/>
      <c r="QCE1" s="55"/>
      <c r="QCF1" s="55"/>
      <c r="QCG1" s="55"/>
      <c r="QCH1" s="55"/>
      <c r="QCI1" s="55"/>
      <c r="QCJ1" s="55"/>
      <c r="QCK1" s="55"/>
      <c r="QCL1" s="55"/>
      <c r="QCM1" s="55"/>
      <c r="QCN1" s="55"/>
      <c r="QCO1" s="55"/>
      <c r="QCP1" s="55"/>
      <c r="QCQ1" s="55"/>
      <c r="QCR1" s="55"/>
      <c r="QCS1" s="55"/>
      <c r="QCT1" s="55"/>
      <c r="QCU1" s="55"/>
      <c r="QCV1" s="55"/>
      <c r="QCW1" s="55"/>
      <c r="QCX1" s="55"/>
      <c r="QCY1" s="55"/>
      <c r="QCZ1" s="55"/>
      <c r="QDA1" s="55"/>
      <c r="QDB1" s="55"/>
      <c r="QDC1" s="55"/>
      <c r="QDD1" s="55"/>
      <c r="QDE1" s="55"/>
      <c r="QDF1" s="55"/>
      <c r="QDG1" s="55"/>
      <c r="QDH1" s="55"/>
      <c r="QDI1" s="55"/>
      <c r="QDJ1" s="55"/>
      <c r="QDK1" s="55"/>
      <c r="QDL1" s="55"/>
      <c r="QDM1" s="55"/>
      <c r="QDN1" s="55"/>
      <c r="QDO1" s="55"/>
      <c r="QDP1" s="55"/>
      <c r="QDQ1" s="55"/>
      <c r="QDR1" s="55"/>
      <c r="QDS1" s="55"/>
      <c r="QDT1" s="55"/>
      <c r="QDU1" s="55"/>
      <c r="QDV1" s="55"/>
      <c r="QDW1" s="55"/>
      <c r="QDX1" s="55"/>
      <c r="QDY1" s="55"/>
      <c r="QDZ1" s="55"/>
      <c r="QEA1" s="55"/>
      <c r="QEB1" s="55"/>
      <c r="QEC1" s="55"/>
      <c r="QED1" s="55"/>
      <c r="QEE1" s="55"/>
      <c r="QEF1" s="55"/>
      <c r="QEG1" s="55"/>
      <c r="QEH1" s="55"/>
      <c r="QEI1" s="55"/>
      <c r="QEJ1" s="55"/>
      <c r="QEK1" s="55"/>
      <c r="QEL1" s="55"/>
      <c r="QEM1" s="55"/>
      <c r="QEN1" s="55"/>
      <c r="QEO1" s="55"/>
      <c r="QEP1" s="55"/>
      <c r="QEQ1" s="55"/>
      <c r="QER1" s="55"/>
      <c r="QES1" s="55"/>
      <c r="QET1" s="55"/>
      <c r="QEU1" s="55"/>
      <c r="QEV1" s="55"/>
      <c r="QEW1" s="55"/>
      <c r="QEX1" s="55"/>
      <c r="QEY1" s="55"/>
      <c r="QEZ1" s="55"/>
      <c r="QFA1" s="55"/>
      <c r="QFB1" s="55"/>
      <c r="QFC1" s="55"/>
      <c r="QFD1" s="55"/>
      <c r="QFE1" s="55"/>
      <c r="QFF1" s="55"/>
      <c r="QFG1" s="55"/>
      <c r="QFH1" s="55"/>
      <c r="QFI1" s="55"/>
      <c r="QFJ1" s="55"/>
      <c r="QFK1" s="55"/>
      <c r="QFL1" s="55"/>
      <c r="QFM1" s="55"/>
      <c r="QFN1" s="55"/>
      <c r="QFO1" s="55"/>
      <c r="QFP1" s="55"/>
      <c r="QFQ1" s="55"/>
      <c r="QFR1" s="55"/>
      <c r="QFS1" s="55"/>
      <c r="QFT1" s="55"/>
      <c r="QFU1" s="55"/>
      <c r="QFV1" s="55"/>
      <c r="QFW1" s="55"/>
      <c r="QFX1" s="55"/>
      <c r="QFY1" s="55"/>
      <c r="QFZ1" s="55"/>
      <c r="QGA1" s="55"/>
      <c r="QGB1" s="55"/>
      <c r="QGC1" s="55"/>
      <c r="QGD1" s="55"/>
      <c r="QGE1" s="55"/>
      <c r="QGF1" s="55"/>
      <c r="QGG1" s="55"/>
      <c r="QGH1" s="55"/>
      <c r="QGI1" s="55"/>
      <c r="QGJ1" s="55"/>
      <c r="QGK1" s="55"/>
      <c r="QGL1" s="55"/>
      <c r="QGM1" s="55"/>
      <c r="QGN1" s="55"/>
      <c r="QGO1" s="55"/>
      <c r="QGP1" s="55"/>
      <c r="QGQ1" s="55"/>
      <c r="QGR1" s="55"/>
      <c r="QGS1" s="55"/>
      <c r="QGT1" s="55"/>
      <c r="QGU1" s="55"/>
      <c r="QGV1" s="55"/>
      <c r="QGW1" s="55"/>
      <c r="QGX1" s="55"/>
      <c r="QGY1" s="55"/>
      <c r="QGZ1" s="55"/>
      <c r="QHA1" s="55"/>
      <c r="QHB1" s="55"/>
      <c r="QHC1" s="55"/>
      <c r="QHD1" s="55"/>
      <c r="QHE1" s="55"/>
      <c r="QHF1" s="55"/>
      <c r="QHG1" s="55"/>
      <c r="QHH1" s="55"/>
      <c r="QHI1" s="55"/>
      <c r="QHJ1" s="55"/>
      <c r="QHK1" s="55"/>
      <c r="QHL1" s="55"/>
      <c r="QHM1" s="55"/>
      <c r="QHN1" s="55"/>
      <c r="QHO1" s="55"/>
      <c r="QHP1" s="55"/>
      <c r="QHQ1" s="55"/>
      <c r="QHR1" s="55"/>
      <c r="QHS1" s="55"/>
      <c r="QHT1" s="55"/>
      <c r="QHU1" s="55"/>
      <c r="QHV1" s="55"/>
      <c r="QHW1" s="55"/>
      <c r="QHX1" s="55"/>
      <c r="QHY1" s="55"/>
      <c r="QHZ1" s="55"/>
      <c r="QIA1" s="55"/>
      <c r="QIB1" s="55"/>
      <c r="QIC1" s="55"/>
      <c r="QID1" s="55"/>
      <c r="QIE1" s="55"/>
      <c r="QIF1" s="55"/>
      <c r="QIG1" s="55"/>
      <c r="QIH1" s="55"/>
      <c r="QII1" s="55"/>
      <c r="QIJ1" s="55"/>
      <c r="QIK1" s="55"/>
      <c r="QIL1" s="55"/>
      <c r="QIM1" s="55"/>
      <c r="QIN1" s="55"/>
      <c r="QIO1" s="55"/>
      <c r="QIP1" s="55"/>
      <c r="QIQ1" s="55"/>
      <c r="QIR1" s="55"/>
      <c r="QIS1" s="55"/>
      <c r="QIT1" s="55"/>
      <c r="QIU1" s="55"/>
      <c r="QIV1" s="55"/>
      <c r="QIW1" s="55"/>
      <c r="QIX1" s="55"/>
      <c r="QIY1" s="55"/>
      <c r="QIZ1" s="55"/>
      <c r="QJA1" s="55"/>
      <c r="QJB1" s="55"/>
      <c r="QJC1" s="55"/>
      <c r="QJD1" s="55"/>
      <c r="QJE1" s="55"/>
      <c r="QJF1" s="55"/>
      <c r="QJG1" s="55"/>
      <c r="QJH1" s="55"/>
      <c r="QJI1" s="55"/>
      <c r="QJJ1" s="55"/>
      <c r="QJK1" s="55"/>
      <c r="QJL1" s="55"/>
      <c r="QJM1" s="55"/>
      <c r="QJN1" s="55"/>
      <c r="QJO1" s="55"/>
      <c r="QJP1" s="55"/>
      <c r="QJQ1" s="55"/>
      <c r="QJR1" s="55"/>
      <c r="QJS1" s="55"/>
      <c r="QJT1" s="55"/>
      <c r="QJU1" s="55"/>
      <c r="QJV1" s="55"/>
      <c r="QJW1" s="55"/>
      <c r="QJX1" s="55"/>
      <c r="QJY1" s="55"/>
      <c r="QJZ1" s="55"/>
      <c r="QKA1" s="55"/>
      <c r="QKB1" s="55"/>
      <c r="QKC1" s="55"/>
      <c r="QKD1" s="55"/>
      <c r="QKE1" s="55"/>
      <c r="QKF1" s="55"/>
      <c r="QKG1" s="55"/>
      <c r="QKH1" s="55"/>
      <c r="QKI1" s="55"/>
      <c r="QKJ1" s="55"/>
      <c r="QKK1" s="55"/>
      <c r="QKL1" s="55"/>
      <c r="QKM1" s="55"/>
      <c r="QKN1" s="55"/>
      <c r="QKO1" s="55"/>
      <c r="QKP1" s="55"/>
      <c r="QKQ1" s="55"/>
      <c r="QKR1" s="55"/>
      <c r="QKS1" s="55"/>
      <c r="QKT1" s="55"/>
      <c r="QKU1" s="55"/>
      <c r="QKV1" s="55"/>
      <c r="QKW1" s="55"/>
      <c r="QKX1" s="55"/>
      <c r="QKY1" s="55"/>
      <c r="QKZ1" s="55"/>
      <c r="QLA1" s="55"/>
      <c r="QLB1" s="55"/>
      <c r="QLC1" s="55"/>
      <c r="QLD1" s="55"/>
      <c r="QLE1" s="55"/>
      <c r="QLF1" s="55"/>
      <c r="QLG1" s="55"/>
      <c r="QLH1" s="55"/>
      <c r="QLI1" s="55"/>
      <c r="QLJ1" s="55"/>
      <c r="QLK1" s="55"/>
      <c r="QLL1" s="55"/>
      <c r="QLM1" s="55"/>
      <c r="QLN1" s="55"/>
      <c r="QLO1" s="55"/>
      <c r="QLP1" s="55"/>
      <c r="QLQ1" s="55"/>
      <c r="QLR1" s="55"/>
      <c r="QLS1" s="55"/>
      <c r="QLT1" s="55"/>
      <c r="QLU1" s="55"/>
      <c r="QLV1" s="55"/>
      <c r="QLW1" s="55"/>
      <c r="QLX1" s="55"/>
      <c r="QLY1" s="55"/>
      <c r="QLZ1" s="55"/>
      <c r="QMA1" s="55"/>
      <c r="QMB1" s="55"/>
      <c r="QMC1" s="55"/>
      <c r="QMD1" s="55"/>
      <c r="QME1" s="55"/>
      <c r="QMF1" s="55"/>
      <c r="QMG1" s="55"/>
      <c r="QMH1" s="55"/>
      <c r="QMI1" s="55"/>
      <c r="QMJ1" s="55"/>
      <c r="QMK1" s="55"/>
      <c r="QML1" s="55"/>
      <c r="QMM1" s="55"/>
      <c r="QMN1" s="55"/>
      <c r="QMO1" s="55"/>
      <c r="QMP1" s="55"/>
      <c r="QMQ1" s="55"/>
      <c r="QMR1" s="55"/>
      <c r="QMS1" s="55"/>
      <c r="QMT1" s="55"/>
      <c r="QMU1" s="55"/>
      <c r="QMV1" s="55"/>
      <c r="QMW1" s="55"/>
      <c r="QMX1" s="55"/>
      <c r="QMY1" s="55"/>
      <c r="QMZ1" s="55"/>
      <c r="QNA1" s="55"/>
      <c r="QNB1" s="55"/>
      <c r="QNC1" s="55"/>
      <c r="QND1" s="55"/>
      <c r="QNE1" s="55"/>
      <c r="QNF1" s="55"/>
      <c r="QNG1" s="55"/>
      <c r="QNH1" s="55"/>
      <c r="QNI1" s="55"/>
      <c r="QNJ1" s="55"/>
      <c r="QNK1" s="55"/>
      <c r="QNL1" s="55"/>
      <c r="QNM1" s="55"/>
      <c r="QNN1" s="55"/>
      <c r="QNO1" s="55"/>
      <c r="QNP1" s="55"/>
      <c r="QNQ1" s="55"/>
      <c r="QNR1" s="55"/>
      <c r="QNS1" s="55"/>
      <c r="QNT1" s="55"/>
      <c r="QNU1" s="55"/>
      <c r="QNV1" s="55"/>
      <c r="QNW1" s="55"/>
      <c r="QNX1" s="55"/>
      <c r="QNY1" s="55"/>
      <c r="QNZ1" s="55"/>
      <c r="QOA1" s="55"/>
      <c r="QOB1" s="55"/>
      <c r="QOC1" s="55"/>
      <c r="QOD1" s="55"/>
      <c r="QOE1" s="55"/>
      <c r="QOF1" s="55"/>
      <c r="QOG1" s="55"/>
      <c r="QOH1" s="55"/>
      <c r="QOI1" s="55"/>
      <c r="QOJ1" s="55"/>
      <c r="QOK1" s="55"/>
      <c r="QOL1" s="55"/>
      <c r="QOM1" s="55"/>
      <c r="QON1" s="55"/>
      <c r="QOO1" s="55"/>
      <c r="QOP1" s="55"/>
      <c r="QOQ1" s="55"/>
      <c r="QOR1" s="55"/>
      <c r="QOS1" s="55"/>
      <c r="QOT1" s="55"/>
      <c r="QOU1" s="55"/>
      <c r="QOV1" s="55"/>
      <c r="QOW1" s="55"/>
      <c r="QOX1" s="55"/>
      <c r="QOY1" s="55"/>
      <c r="QOZ1" s="55"/>
      <c r="QPA1" s="55"/>
      <c r="QPB1" s="55"/>
      <c r="QPC1" s="55"/>
      <c r="QPD1" s="55"/>
      <c r="QPE1" s="55"/>
      <c r="QPF1" s="55"/>
      <c r="QPG1" s="55"/>
      <c r="QPH1" s="55"/>
      <c r="QPI1" s="55"/>
      <c r="QPJ1" s="55"/>
      <c r="QPK1" s="55"/>
      <c r="QPL1" s="55"/>
      <c r="QPM1" s="55"/>
      <c r="QPN1" s="55"/>
      <c r="QPO1" s="55"/>
      <c r="QPP1" s="55"/>
      <c r="QPQ1" s="55"/>
      <c r="QPR1" s="55"/>
      <c r="QPS1" s="55"/>
      <c r="QPT1" s="55"/>
      <c r="QPU1" s="55"/>
      <c r="QPV1" s="55"/>
      <c r="QPW1" s="55"/>
      <c r="QPX1" s="55"/>
      <c r="QPY1" s="55"/>
      <c r="QPZ1" s="55"/>
      <c r="QQA1" s="55"/>
      <c r="QQB1" s="55"/>
      <c r="QQC1" s="55"/>
      <c r="QQD1" s="55"/>
      <c r="QQE1" s="55"/>
      <c r="QQF1" s="55"/>
      <c r="QQG1" s="55"/>
      <c r="QQH1" s="55"/>
      <c r="QQI1" s="55"/>
      <c r="QQJ1" s="55"/>
      <c r="QQK1" s="55"/>
      <c r="QQL1" s="55"/>
      <c r="QQM1" s="55"/>
      <c r="QQN1" s="55"/>
      <c r="QQO1" s="55"/>
      <c r="QQP1" s="55"/>
      <c r="QQQ1" s="55"/>
      <c r="QQR1" s="55"/>
      <c r="QQS1" s="55"/>
      <c r="QQT1" s="55"/>
      <c r="QQU1" s="55"/>
      <c r="QQV1" s="55"/>
      <c r="QQW1" s="55"/>
      <c r="QQX1" s="55"/>
      <c r="QQY1" s="55"/>
      <c r="QQZ1" s="55"/>
      <c r="QRA1" s="55"/>
      <c r="QRB1" s="55"/>
      <c r="QRC1" s="55"/>
      <c r="QRD1" s="55"/>
      <c r="QRE1" s="55"/>
      <c r="QRF1" s="55"/>
      <c r="QRG1" s="55"/>
      <c r="QRH1" s="55"/>
      <c r="QRI1" s="55"/>
      <c r="QRJ1" s="55"/>
      <c r="QRK1" s="55"/>
      <c r="QRL1" s="55"/>
      <c r="QRM1" s="55"/>
      <c r="QRN1" s="55"/>
      <c r="QRO1" s="55"/>
      <c r="QRP1" s="55"/>
      <c r="QRQ1" s="55"/>
      <c r="QRR1" s="55"/>
      <c r="QRS1" s="55"/>
      <c r="QRT1" s="55"/>
      <c r="QRU1" s="55"/>
      <c r="QRV1" s="55"/>
      <c r="QRW1" s="55"/>
      <c r="QRX1" s="55"/>
      <c r="QRY1" s="55"/>
      <c r="QRZ1" s="55"/>
      <c r="QSA1" s="55"/>
      <c r="QSB1" s="55"/>
      <c r="QSC1" s="55"/>
      <c r="QSD1" s="55"/>
      <c r="QSE1" s="55"/>
      <c r="QSF1" s="55"/>
      <c r="QSG1" s="55"/>
      <c r="QSH1" s="55"/>
      <c r="QSI1" s="55"/>
      <c r="QSJ1" s="55"/>
      <c r="QSK1" s="55"/>
      <c r="QSL1" s="55"/>
      <c r="QSM1" s="55"/>
      <c r="QSN1" s="55"/>
      <c r="QSO1" s="55"/>
      <c r="QSP1" s="55"/>
      <c r="QSQ1" s="55"/>
      <c r="QSR1" s="55"/>
      <c r="QSS1" s="55"/>
      <c r="QST1" s="55"/>
      <c r="QSU1" s="55"/>
      <c r="QSV1" s="55"/>
      <c r="QSW1" s="55"/>
      <c r="QSX1" s="55"/>
      <c r="QSY1" s="55"/>
      <c r="QSZ1" s="55"/>
      <c r="QTA1" s="55"/>
      <c r="QTB1" s="55"/>
      <c r="QTC1" s="55"/>
      <c r="QTD1" s="55"/>
      <c r="QTE1" s="55"/>
      <c r="QTF1" s="55"/>
      <c r="QTG1" s="55"/>
      <c r="QTH1" s="55"/>
      <c r="QTI1" s="55"/>
      <c r="QTJ1" s="55"/>
      <c r="QTK1" s="55"/>
      <c r="QTL1" s="55"/>
      <c r="QTM1" s="55"/>
      <c r="QTN1" s="55"/>
      <c r="QTO1" s="55"/>
      <c r="QTP1" s="55"/>
      <c r="QTQ1" s="55"/>
      <c r="QTR1" s="55"/>
      <c r="QTS1" s="55"/>
      <c r="QTT1" s="55"/>
      <c r="QTU1" s="55"/>
      <c r="QTV1" s="55"/>
      <c r="QTW1" s="55"/>
      <c r="QTX1" s="55"/>
      <c r="QTY1" s="55"/>
      <c r="QTZ1" s="55"/>
      <c r="QUA1" s="55"/>
      <c r="QUB1" s="55"/>
      <c r="QUC1" s="55"/>
      <c r="QUD1" s="55"/>
      <c r="QUE1" s="55"/>
      <c r="QUF1" s="55"/>
      <c r="QUG1" s="55"/>
      <c r="QUH1" s="55"/>
      <c r="QUI1" s="55"/>
      <c r="QUJ1" s="55"/>
      <c r="QUK1" s="55"/>
      <c r="QUL1" s="55"/>
      <c r="QUM1" s="55"/>
      <c r="QUN1" s="55"/>
      <c r="QUO1" s="55"/>
      <c r="QUP1" s="55"/>
      <c r="QUQ1" s="55"/>
      <c r="QUR1" s="55"/>
      <c r="QUS1" s="55"/>
      <c r="QUT1" s="55"/>
      <c r="QUU1" s="55"/>
      <c r="QUV1" s="55"/>
      <c r="QUW1" s="55"/>
      <c r="QUX1" s="55"/>
      <c r="QUY1" s="55"/>
      <c r="QUZ1" s="55"/>
      <c r="QVA1" s="55"/>
      <c r="QVB1" s="55"/>
      <c r="QVC1" s="55"/>
      <c r="QVD1" s="55"/>
      <c r="QVE1" s="55"/>
      <c r="QVF1" s="55"/>
      <c r="QVG1" s="55"/>
      <c r="QVH1" s="55"/>
      <c r="QVI1" s="55"/>
      <c r="QVJ1" s="55"/>
      <c r="QVK1" s="55"/>
      <c r="QVL1" s="55"/>
      <c r="QVM1" s="55"/>
      <c r="QVN1" s="55"/>
      <c r="QVO1" s="55"/>
      <c r="QVP1" s="55"/>
      <c r="QVQ1" s="55"/>
      <c r="QVR1" s="55"/>
      <c r="QVS1" s="55"/>
      <c r="QVT1" s="55"/>
      <c r="QVU1" s="55"/>
      <c r="QVV1" s="55"/>
      <c r="QVW1" s="55"/>
      <c r="QVX1" s="55"/>
      <c r="QVY1" s="55"/>
      <c r="QVZ1" s="55"/>
      <c r="QWA1" s="55"/>
      <c r="QWB1" s="55"/>
      <c r="QWC1" s="55"/>
      <c r="QWD1" s="55"/>
      <c r="QWE1" s="55"/>
      <c r="QWF1" s="55"/>
      <c r="QWG1" s="55"/>
      <c r="QWH1" s="55"/>
      <c r="QWI1" s="55"/>
      <c r="QWJ1" s="55"/>
      <c r="QWK1" s="55"/>
      <c r="QWL1" s="55"/>
      <c r="QWM1" s="55"/>
      <c r="QWN1" s="55"/>
      <c r="QWO1" s="55"/>
      <c r="QWP1" s="55"/>
      <c r="QWQ1" s="55"/>
      <c r="QWR1" s="55"/>
      <c r="QWS1" s="55"/>
      <c r="QWT1" s="55"/>
      <c r="QWU1" s="55"/>
      <c r="QWV1" s="55"/>
      <c r="QWW1" s="55"/>
      <c r="QWX1" s="55"/>
      <c r="QWY1" s="55"/>
      <c r="QWZ1" s="55"/>
      <c r="QXA1" s="55"/>
      <c r="QXB1" s="55"/>
      <c r="QXC1" s="55"/>
      <c r="QXD1" s="55"/>
      <c r="QXE1" s="55"/>
      <c r="QXF1" s="55"/>
      <c r="QXG1" s="55"/>
      <c r="QXH1" s="55"/>
      <c r="QXI1" s="55"/>
      <c r="QXJ1" s="55"/>
      <c r="QXK1" s="55"/>
      <c r="QXL1" s="55"/>
      <c r="QXM1" s="55"/>
      <c r="QXN1" s="55"/>
      <c r="QXO1" s="55"/>
      <c r="QXP1" s="55"/>
      <c r="QXQ1" s="55"/>
      <c r="QXR1" s="55"/>
      <c r="QXS1" s="55"/>
      <c r="QXT1" s="55"/>
      <c r="QXU1" s="55"/>
      <c r="QXV1" s="55"/>
      <c r="QXW1" s="55"/>
      <c r="QXX1" s="55"/>
      <c r="QXY1" s="55"/>
      <c r="QXZ1" s="55"/>
      <c r="QYA1" s="55"/>
      <c r="QYB1" s="55"/>
      <c r="QYC1" s="55"/>
      <c r="QYD1" s="55"/>
      <c r="QYE1" s="55"/>
      <c r="QYF1" s="55"/>
      <c r="QYG1" s="55"/>
      <c r="QYH1" s="55"/>
      <c r="QYI1" s="55"/>
      <c r="QYJ1" s="55"/>
      <c r="QYK1" s="55"/>
      <c r="QYL1" s="55"/>
      <c r="QYM1" s="55"/>
      <c r="QYN1" s="55"/>
      <c r="QYO1" s="55"/>
      <c r="QYP1" s="55"/>
      <c r="QYQ1" s="55"/>
      <c r="QYR1" s="55"/>
      <c r="QYS1" s="55"/>
      <c r="QYT1" s="55"/>
      <c r="QYU1" s="55"/>
      <c r="QYV1" s="55"/>
      <c r="QYW1" s="55"/>
      <c r="QYX1" s="55"/>
      <c r="QYY1" s="55"/>
      <c r="QYZ1" s="55"/>
      <c r="QZA1" s="55"/>
      <c r="QZB1" s="55"/>
      <c r="QZC1" s="55"/>
      <c r="QZD1" s="55"/>
      <c r="QZE1" s="55"/>
      <c r="QZF1" s="55"/>
      <c r="QZG1" s="55"/>
      <c r="QZH1" s="55"/>
      <c r="QZI1" s="55"/>
      <c r="QZJ1" s="55"/>
      <c r="QZK1" s="55"/>
      <c r="QZL1" s="55"/>
      <c r="QZM1" s="55"/>
      <c r="QZN1" s="55"/>
      <c r="QZO1" s="55"/>
      <c r="QZP1" s="55"/>
      <c r="QZQ1" s="55"/>
      <c r="QZR1" s="55"/>
      <c r="QZS1" s="55"/>
      <c r="QZT1" s="55"/>
      <c r="QZU1" s="55"/>
      <c r="QZV1" s="55"/>
      <c r="QZW1" s="55"/>
      <c r="QZX1" s="55"/>
      <c r="QZY1" s="55"/>
      <c r="QZZ1" s="55"/>
      <c r="RAA1" s="55"/>
      <c r="RAB1" s="55"/>
      <c r="RAC1" s="55"/>
      <c r="RAD1" s="55"/>
      <c r="RAE1" s="55"/>
      <c r="RAF1" s="55"/>
      <c r="RAG1" s="55"/>
      <c r="RAH1" s="55"/>
      <c r="RAI1" s="55"/>
      <c r="RAJ1" s="55"/>
      <c r="RAK1" s="55"/>
      <c r="RAL1" s="55"/>
      <c r="RAM1" s="55"/>
      <c r="RAN1" s="55"/>
      <c r="RAO1" s="55"/>
      <c r="RAP1" s="55"/>
      <c r="RAQ1" s="55"/>
      <c r="RAR1" s="55"/>
      <c r="RAS1" s="55"/>
      <c r="RAT1" s="55"/>
      <c r="RAU1" s="55"/>
      <c r="RAV1" s="55"/>
      <c r="RAW1" s="55"/>
      <c r="RAX1" s="55"/>
      <c r="RAY1" s="55"/>
      <c r="RAZ1" s="55"/>
      <c r="RBA1" s="55"/>
      <c r="RBB1" s="55"/>
      <c r="RBC1" s="55"/>
      <c r="RBD1" s="55"/>
      <c r="RBE1" s="55"/>
      <c r="RBF1" s="55"/>
      <c r="RBG1" s="55"/>
      <c r="RBH1" s="55"/>
      <c r="RBI1" s="55"/>
      <c r="RBJ1" s="55"/>
      <c r="RBK1" s="55"/>
      <c r="RBL1" s="55"/>
      <c r="RBM1" s="55"/>
      <c r="RBN1" s="55"/>
      <c r="RBO1" s="55"/>
      <c r="RBP1" s="55"/>
      <c r="RBQ1" s="55"/>
      <c r="RBR1" s="55"/>
      <c r="RBS1" s="55"/>
      <c r="RBT1" s="55"/>
      <c r="RBU1" s="55"/>
      <c r="RBV1" s="55"/>
      <c r="RBW1" s="55"/>
      <c r="RBX1" s="55"/>
      <c r="RBY1" s="55"/>
      <c r="RBZ1" s="55"/>
      <c r="RCA1" s="55"/>
      <c r="RCB1" s="55"/>
      <c r="RCC1" s="55"/>
      <c r="RCD1" s="55"/>
      <c r="RCE1" s="55"/>
      <c r="RCF1" s="55"/>
      <c r="RCG1" s="55"/>
      <c r="RCH1" s="55"/>
      <c r="RCI1" s="55"/>
      <c r="RCJ1" s="55"/>
      <c r="RCK1" s="55"/>
      <c r="RCL1" s="55"/>
      <c r="RCM1" s="55"/>
      <c r="RCN1" s="55"/>
      <c r="RCO1" s="55"/>
      <c r="RCP1" s="55"/>
      <c r="RCQ1" s="55"/>
      <c r="RCR1" s="55"/>
      <c r="RCS1" s="55"/>
      <c r="RCT1" s="55"/>
      <c r="RCU1" s="55"/>
      <c r="RCV1" s="55"/>
      <c r="RCW1" s="55"/>
      <c r="RCX1" s="55"/>
      <c r="RCY1" s="55"/>
      <c r="RCZ1" s="55"/>
      <c r="RDA1" s="55"/>
      <c r="RDB1" s="55"/>
      <c r="RDC1" s="55"/>
      <c r="RDD1" s="55"/>
      <c r="RDE1" s="55"/>
      <c r="RDF1" s="55"/>
      <c r="RDG1" s="55"/>
      <c r="RDH1" s="55"/>
      <c r="RDI1" s="55"/>
      <c r="RDJ1" s="55"/>
      <c r="RDK1" s="55"/>
      <c r="RDL1" s="55"/>
      <c r="RDM1" s="55"/>
      <c r="RDN1" s="55"/>
      <c r="RDO1" s="55"/>
      <c r="RDP1" s="55"/>
      <c r="RDQ1" s="55"/>
      <c r="RDR1" s="55"/>
      <c r="RDS1" s="55"/>
      <c r="RDT1" s="55"/>
      <c r="RDU1" s="55"/>
      <c r="RDV1" s="55"/>
      <c r="RDW1" s="55"/>
      <c r="RDX1" s="55"/>
      <c r="RDY1" s="55"/>
      <c r="RDZ1" s="55"/>
      <c r="REA1" s="55"/>
      <c r="REB1" s="55"/>
      <c r="REC1" s="55"/>
      <c r="RED1" s="55"/>
      <c r="REE1" s="55"/>
      <c r="REF1" s="55"/>
      <c r="REG1" s="55"/>
      <c r="REH1" s="55"/>
      <c r="REI1" s="55"/>
      <c r="REJ1" s="55"/>
      <c r="REK1" s="55"/>
      <c r="REL1" s="55"/>
      <c r="REM1" s="55"/>
      <c r="REN1" s="55"/>
      <c r="REO1" s="55"/>
      <c r="REP1" s="55"/>
      <c r="REQ1" s="55"/>
      <c r="RER1" s="55"/>
      <c r="RES1" s="55"/>
      <c r="RET1" s="55"/>
      <c r="REU1" s="55"/>
      <c r="REV1" s="55"/>
      <c r="REW1" s="55"/>
      <c r="REX1" s="55"/>
      <c r="REY1" s="55"/>
      <c r="REZ1" s="55"/>
      <c r="RFA1" s="55"/>
      <c r="RFB1" s="55"/>
      <c r="RFC1" s="55"/>
      <c r="RFD1" s="55"/>
      <c r="RFE1" s="55"/>
      <c r="RFF1" s="55"/>
      <c r="RFG1" s="55"/>
      <c r="RFH1" s="55"/>
      <c r="RFI1" s="55"/>
      <c r="RFJ1" s="55"/>
      <c r="RFK1" s="55"/>
      <c r="RFL1" s="55"/>
      <c r="RFM1" s="55"/>
      <c r="RFN1" s="55"/>
      <c r="RFO1" s="55"/>
      <c r="RFP1" s="55"/>
      <c r="RFQ1" s="55"/>
      <c r="RFR1" s="55"/>
      <c r="RFS1" s="55"/>
      <c r="RFT1" s="55"/>
      <c r="RFU1" s="55"/>
      <c r="RFV1" s="55"/>
      <c r="RFW1" s="55"/>
      <c r="RFX1" s="55"/>
      <c r="RFY1" s="55"/>
      <c r="RFZ1" s="55"/>
      <c r="RGA1" s="55"/>
      <c r="RGB1" s="55"/>
      <c r="RGC1" s="55"/>
      <c r="RGD1" s="55"/>
      <c r="RGE1" s="55"/>
      <c r="RGF1" s="55"/>
      <c r="RGG1" s="55"/>
      <c r="RGH1" s="55"/>
      <c r="RGI1" s="55"/>
      <c r="RGJ1" s="55"/>
      <c r="RGK1" s="55"/>
      <c r="RGL1" s="55"/>
      <c r="RGM1" s="55"/>
      <c r="RGN1" s="55"/>
      <c r="RGO1" s="55"/>
      <c r="RGP1" s="55"/>
      <c r="RGQ1" s="55"/>
      <c r="RGR1" s="55"/>
      <c r="RGS1" s="55"/>
      <c r="RGT1" s="55"/>
      <c r="RGU1" s="55"/>
      <c r="RGV1" s="55"/>
      <c r="RGW1" s="55"/>
      <c r="RGX1" s="55"/>
      <c r="RGY1" s="55"/>
      <c r="RGZ1" s="55"/>
      <c r="RHA1" s="55"/>
      <c r="RHB1" s="55"/>
      <c r="RHC1" s="55"/>
      <c r="RHD1" s="55"/>
      <c r="RHE1" s="55"/>
      <c r="RHF1" s="55"/>
      <c r="RHG1" s="55"/>
      <c r="RHH1" s="55"/>
      <c r="RHI1" s="55"/>
      <c r="RHJ1" s="55"/>
      <c r="RHK1" s="55"/>
      <c r="RHL1" s="55"/>
      <c r="RHM1" s="55"/>
      <c r="RHN1" s="55"/>
      <c r="RHO1" s="55"/>
      <c r="RHP1" s="55"/>
      <c r="RHQ1" s="55"/>
      <c r="RHR1" s="55"/>
      <c r="RHS1" s="55"/>
      <c r="RHT1" s="55"/>
      <c r="RHU1" s="55"/>
      <c r="RHV1" s="55"/>
      <c r="RHW1" s="55"/>
      <c r="RHX1" s="55"/>
      <c r="RHY1" s="55"/>
      <c r="RHZ1" s="55"/>
      <c r="RIA1" s="55"/>
      <c r="RIB1" s="55"/>
      <c r="RIC1" s="55"/>
      <c r="RID1" s="55"/>
      <c r="RIE1" s="55"/>
      <c r="RIF1" s="55"/>
      <c r="RIG1" s="55"/>
      <c r="RIH1" s="55"/>
      <c r="RII1" s="55"/>
      <c r="RIJ1" s="55"/>
      <c r="RIK1" s="55"/>
      <c r="RIL1" s="55"/>
      <c r="RIM1" s="55"/>
      <c r="RIN1" s="55"/>
      <c r="RIO1" s="55"/>
      <c r="RIP1" s="55"/>
      <c r="RIQ1" s="55"/>
      <c r="RIR1" s="55"/>
      <c r="RIS1" s="55"/>
      <c r="RIT1" s="55"/>
      <c r="RIU1" s="55"/>
      <c r="RIV1" s="55"/>
      <c r="RIW1" s="55"/>
      <c r="RIX1" s="55"/>
      <c r="RIY1" s="55"/>
      <c r="RIZ1" s="55"/>
      <c r="RJA1" s="55"/>
      <c r="RJB1" s="55"/>
      <c r="RJC1" s="55"/>
      <c r="RJD1" s="55"/>
      <c r="RJE1" s="55"/>
      <c r="RJF1" s="55"/>
      <c r="RJG1" s="55"/>
      <c r="RJH1" s="55"/>
      <c r="RJI1" s="55"/>
      <c r="RJJ1" s="55"/>
      <c r="RJK1" s="55"/>
      <c r="RJL1" s="55"/>
      <c r="RJM1" s="55"/>
      <c r="RJN1" s="55"/>
      <c r="RJO1" s="55"/>
      <c r="RJP1" s="55"/>
      <c r="RJQ1" s="55"/>
      <c r="RJR1" s="55"/>
      <c r="RJS1" s="55"/>
      <c r="RJT1" s="55"/>
      <c r="RJU1" s="55"/>
      <c r="RJV1" s="55"/>
      <c r="RJW1" s="55"/>
      <c r="RJX1" s="55"/>
      <c r="RJY1" s="55"/>
      <c r="RJZ1" s="55"/>
      <c r="RKA1" s="55"/>
      <c r="RKB1" s="55"/>
      <c r="RKC1" s="55"/>
      <c r="RKD1" s="55"/>
      <c r="RKE1" s="55"/>
      <c r="RKF1" s="55"/>
      <c r="RKG1" s="55"/>
      <c r="RKH1" s="55"/>
      <c r="RKI1" s="55"/>
      <c r="RKJ1" s="55"/>
      <c r="RKK1" s="55"/>
      <c r="RKL1" s="55"/>
      <c r="RKM1" s="55"/>
      <c r="RKN1" s="55"/>
      <c r="RKO1" s="55"/>
      <c r="RKP1" s="55"/>
      <c r="RKQ1" s="55"/>
      <c r="RKR1" s="55"/>
      <c r="RKS1" s="55"/>
      <c r="RKT1" s="55"/>
      <c r="RKU1" s="55"/>
      <c r="RKV1" s="55"/>
      <c r="RKW1" s="55"/>
      <c r="RKX1" s="55"/>
      <c r="RKY1" s="55"/>
      <c r="RKZ1" s="55"/>
      <c r="RLA1" s="55"/>
      <c r="RLB1" s="55"/>
      <c r="RLC1" s="55"/>
      <c r="RLD1" s="55"/>
      <c r="RLE1" s="55"/>
      <c r="RLF1" s="55"/>
      <c r="RLG1" s="55"/>
      <c r="RLH1" s="55"/>
      <c r="RLI1" s="55"/>
      <c r="RLJ1" s="55"/>
      <c r="RLK1" s="55"/>
      <c r="RLL1" s="55"/>
      <c r="RLM1" s="55"/>
      <c r="RLN1" s="55"/>
      <c r="RLO1" s="55"/>
      <c r="RLP1" s="55"/>
      <c r="RLQ1" s="55"/>
      <c r="RLR1" s="55"/>
      <c r="RLS1" s="55"/>
      <c r="RLT1" s="55"/>
      <c r="RLU1" s="55"/>
      <c r="RLV1" s="55"/>
      <c r="RLW1" s="55"/>
      <c r="RLX1" s="55"/>
      <c r="RLY1" s="55"/>
      <c r="RLZ1" s="55"/>
      <c r="RMA1" s="55"/>
      <c r="RMB1" s="55"/>
      <c r="RMC1" s="55"/>
      <c r="RMD1" s="55"/>
      <c r="RME1" s="55"/>
      <c r="RMF1" s="55"/>
      <c r="RMG1" s="55"/>
      <c r="RMH1" s="55"/>
      <c r="RMI1" s="55"/>
      <c r="RMJ1" s="55"/>
      <c r="RMK1" s="55"/>
      <c r="RML1" s="55"/>
      <c r="RMM1" s="55"/>
      <c r="RMN1" s="55"/>
      <c r="RMO1" s="55"/>
      <c r="RMP1" s="55"/>
      <c r="RMQ1" s="55"/>
      <c r="RMR1" s="55"/>
      <c r="RMS1" s="55"/>
      <c r="RMT1" s="55"/>
      <c r="RMU1" s="55"/>
      <c r="RMV1" s="55"/>
      <c r="RMW1" s="55"/>
      <c r="RMX1" s="55"/>
      <c r="RMY1" s="55"/>
      <c r="RMZ1" s="55"/>
      <c r="RNA1" s="55"/>
      <c r="RNB1" s="55"/>
      <c r="RNC1" s="55"/>
      <c r="RND1" s="55"/>
      <c r="RNE1" s="55"/>
      <c r="RNF1" s="55"/>
      <c r="RNG1" s="55"/>
      <c r="RNH1" s="55"/>
      <c r="RNI1" s="55"/>
      <c r="RNJ1" s="55"/>
      <c r="RNK1" s="55"/>
      <c r="RNL1" s="55"/>
      <c r="RNM1" s="55"/>
      <c r="RNN1" s="55"/>
      <c r="RNO1" s="55"/>
      <c r="RNP1" s="55"/>
      <c r="RNQ1" s="55"/>
      <c r="RNR1" s="55"/>
      <c r="RNS1" s="55"/>
      <c r="RNT1" s="55"/>
      <c r="RNU1" s="55"/>
      <c r="RNV1" s="55"/>
      <c r="RNW1" s="55"/>
      <c r="RNX1" s="55"/>
      <c r="RNY1" s="55"/>
      <c r="RNZ1" s="55"/>
      <c r="ROA1" s="55"/>
      <c r="ROB1" s="55"/>
      <c r="ROC1" s="55"/>
      <c r="ROD1" s="55"/>
      <c r="ROE1" s="55"/>
      <c r="ROF1" s="55"/>
      <c r="ROG1" s="55"/>
      <c r="ROH1" s="55"/>
      <c r="ROI1" s="55"/>
      <c r="ROJ1" s="55"/>
      <c r="ROK1" s="55"/>
      <c r="ROL1" s="55"/>
      <c r="ROM1" s="55"/>
      <c r="RON1" s="55"/>
      <c r="ROO1" s="55"/>
      <c r="ROP1" s="55"/>
      <c r="ROQ1" s="55"/>
      <c r="ROR1" s="55"/>
      <c r="ROS1" s="55"/>
      <c r="ROT1" s="55"/>
      <c r="ROU1" s="55"/>
      <c r="ROV1" s="55"/>
      <c r="ROW1" s="55"/>
      <c r="ROX1" s="55"/>
      <c r="ROY1" s="55"/>
      <c r="ROZ1" s="55"/>
      <c r="RPA1" s="55"/>
      <c r="RPB1" s="55"/>
      <c r="RPC1" s="55"/>
      <c r="RPD1" s="55"/>
      <c r="RPE1" s="55"/>
      <c r="RPF1" s="55"/>
      <c r="RPG1" s="55"/>
      <c r="RPH1" s="55"/>
      <c r="RPI1" s="55"/>
      <c r="RPJ1" s="55"/>
      <c r="RPK1" s="55"/>
      <c r="RPL1" s="55"/>
      <c r="RPM1" s="55"/>
      <c r="RPN1" s="55"/>
      <c r="RPO1" s="55"/>
      <c r="RPP1" s="55"/>
      <c r="RPQ1" s="55"/>
      <c r="RPR1" s="55"/>
      <c r="RPS1" s="55"/>
      <c r="RPT1" s="55"/>
      <c r="RPU1" s="55"/>
      <c r="RPV1" s="55"/>
      <c r="RPW1" s="55"/>
      <c r="RPX1" s="55"/>
      <c r="RPY1" s="55"/>
      <c r="RPZ1" s="55"/>
      <c r="RQA1" s="55"/>
      <c r="RQB1" s="55"/>
      <c r="RQC1" s="55"/>
      <c r="RQD1" s="55"/>
      <c r="RQE1" s="55"/>
      <c r="RQF1" s="55"/>
      <c r="RQG1" s="55"/>
      <c r="RQH1" s="55"/>
      <c r="RQI1" s="55"/>
      <c r="RQJ1" s="55"/>
      <c r="RQK1" s="55"/>
      <c r="RQL1" s="55"/>
      <c r="RQM1" s="55"/>
      <c r="RQN1" s="55"/>
      <c r="RQO1" s="55"/>
      <c r="RQP1" s="55"/>
      <c r="RQQ1" s="55"/>
      <c r="RQR1" s="55"/>
      <c r="RQS1" s="55"/>
      <c r="RQT1" s="55"/>
      <c r="RQU1" s="55"/>
      <c r="RQV1" s="55"/>
      <c r="RQW1" s="55"/>
      <c r="RQX1" s="55"/>
      <c r="RQY1" s="55"/>
      <c r="RQZ1" s="55"/>
      <c r="RRA1" s="55"/>
      <c r="RRB1" s="55"/>
      <c r="RRC1" s="55"/>
      <c r="RRD1" s="55"/>
      <c r="RRE1" s="55"/>
      <c r="RRF1" s="55"/>
      <c r="RRG1" s="55"/>
      <c r="RRH1" s="55"/>
      <c r="RRI1" s="55"/>
      <c r="RRJ1" s="55"/>
      <c r="RRK1" s="55"/>
      <c r="RRL1" s="55"/>
      <c r="RRM1" s="55"/>
      <c r="RRN1" s="55"/>
      <c r="RRO1" s="55"/>
      <c r="RRP1" s="55"/>
      <c r="RRQ1" s="55"/>
      <c r="RRR1" s="55"/>
      <c r="RRS1" s="55"/>
      <c r="RRT1" s="55"/>
      <c r="RRU1" s="55"/>
      <c r="RRV1" s="55"/>
      <c r="RRW1" s="55"/>
      <c r="RRX1" s="55"/>
      <c r="RRY1" s="55"/>
      <c r="RRZ1" s="55"/>
      <c r="RSA1" s="55"/>
      <c r="RSB1" s="55"/>
      <c r="RSC1" s="55"/>
      <c r="RSD1" s="55"/>
      <c r="RSE1" s="55"/>
      <c r="RSF1" s="55"/>
      <c r="RSG1" s="55"/>
      <c r="RSH1" s="55"/>
      <c r="RSI1" s="55"/>
      <c r="RSJ1" s="55"/>
      <c r="RSK1" s="55"/>
      <c r="RSL1" s="55"/>
      <c r="RSM1" s="55"/>
      <c r="RSN1" s="55"/>
      <c r="RSO1" s="55"/>
      <c r="RSP1" s="55"/>
      <c r="RSQ1" s="55"/>
      <c r="RSR1" s="55"/>
      <c r="RSS1" s="55"/>
      <c r="RST1" s="55"/>
      <c r="RSU1" s="55"/>
      <c r="RSV1" s="55"/>
      <c r="RSW1" s="55"/>
      <c r="RSX1" s="55"/>
      <c r="RSY1" s="55"/>
      <c r="RSZ1" s="55"/>
      <c r="RTA1" s="55"/>
      <c r="RTB1" s="55"/>
      <c r="RTC1" s="55"/>
      <c r="RTD1" s="55"/>
      <c r="RTE1" s="55"/>
      <c r="RTF1" s="55"/>
      <c r="RTG1" s="55"/>
      <c r="RTH1" s="55"/>
      <c r="RTI1" s="55"/>
      <c r="RTJ1" s="55"/>
      <c r="RTK1" s="55"/>
      <c r="RTL1" s="55"/>
      <c r="RTM1" s="55"/>
      <c r="RTN1" s="55"/>
      <c r="RTO1" s="55"/>
      <c r="RTP1" s="55"/>
      <c r="RTQ1" s="55"/>
      <c r="RTR1" s="55"/>
      <c r="RTS1" s="55"/>
      <c r="RTT1" s="55"/>
      <c r="RTU1" s="55"/>
      <c r="RTV1" s="55"/>
      <c r="RTW1" s="55"/>
      <c r="RTX1" s="55"/>
      <c r="RTY1" s="55"/>
      <c r="RTZ1" s="55"/>
      <c r="RUA1" s="55"/>
      <c r="RUB1" s="55"/>
      <c r="RUC1" s="55"/>
      <c r="RUD1" s="55"/>
      <c r="RUE1" s="55"/>
      <c r="RUF1" s="55"/>
      <c r="RUG1" s="55"/>
      <c r="RUH1" s="55"/>
      <c r="RUI1" s="55"/>
      <c r="RUJ1" s="55"/>
      <c r="RUK1" s="55"/>
      <c r="RUL1" s="55"/>
      <c r="RUM1" s="55"/>
      <c r="RUN1" s="55"/>
      <c r="RUO1" s="55"/>
      <c r="RUP1" s="55"/>
      <c r="RUQ1" s="55"/>
      <c r="RUR1" s="55"/>
      <c r="RUS1" s="55"/>
      <c r="RUT1" s="55"/>
      <c r="RUU1" s="55"/>
      <c r="RUV1" s="55"/>
      <c r="RUW1" s="55"/>
      <c r="RUX1" s="55"/>
      <c r="RUY1" s="55"/>
      <c r="RUZ1" s="55"/>
      <c r="RVA1" s="55"/>
      <c r="RVB1" s="55"/>
      <c r="RVC1" s="55"/>
      <c r="RVD1" s="55"/>
      <c r="RVE1" s="55"/>
      <c r="RVF1" s="55"/>
      <c r="RVG1" s="55"/>
      <c r="RVH1" s="55"/>
      <c r="RVI1" s="55"/>
      <c r="RVJ1" s="55"/>
      <c r="RVK1" s="55"/>
      <c r="RVL1" s="55"/>
      <c r="RVM1" s="55"/>
      <c r="RVN1" s="55"/>
      <c r="RVO1" s="55"/>
      <c r="RVP1" s="55"/>
      <c r="RVQ1" s="55"/>
      <c r="RVR1" s="55"/>
      <c r="RVS1" s="55"/>
      <c r="RVT1" s="55"/>
      <c r="RVU1" s="55"/>
      <c r="RVV1" s="55"/>
      <c r="RVW1" s="55"/>
      <c r="RVX1" s="55"/>
      <c r="RVY1" s="55"/>
      <c r="RVZ1" s="55"/>
      <c r="RWA1" s="55"/>
      <c r="RWB1" s="55"/>
      <c r="RWC1" s="55"/>
      <c r="RWD1" s="55"/>
      <c r="RWE1" s="55"/>
      <c r="RWF1" s="55"/>
      <c r="RWG1" s="55"/>
      <c r="RWH1" s="55"/>
      <c r="RWI1" s="55"/>
      <c r="RWJ1" s="55"/>
      <c r="RWK1" s="55"/>
      <c r="RWL1" s="55"/>
      <c r="RWM1" s="55"/>
      <c r="RWN1" s="55"/>
      <c r="RWO1" s="55"/>
      <c r="RWP1" s="55"/>
      <c r="RWQ1" s="55"/>
      <c r="RWR1" s="55"/>
      <c r="RWS1" s="55"/>
      <c r="RWT1" s="55"/>
      <c r="RWU1" s="55"/>
      <c r="RWV1" s="55"/>
      <c r="RWW1" s="55"/>
      <c r="RWX1" s="55"/>
      <c r="RWY1" s="55"/>
      <c r="RWZ1" s="55"/>
      <c r="RXA1" s="55"/>
      <c r="RXB1" s="55"/>
      <c r="RXC1" s="55"/>
      <c r="RXD1" s="55"/>
      <c r="RXE1" s="55"/>
      <c r="RXF1" s="55"/>
      <c r="RXG1" s="55"/>
      <c r="RXH1" s="55"/>
      <c r="RXI1" s="55"/>
      <c r="RXJ1" s="55"/>
      <c r="RXK1" s="55"/>
      <c r="RXL1" s="55"/>
      <c r="RXM1" s="55"/>
      <c r="RXN1" s="55"/>
      <c r="RXO1" s="55"/>
      <c r="RXP1" s="55"/>
      <c r="RXQ1" s="55"/>
      <c r="RXR1" s="55"/>
      <c r="RXS1" s="55"/>
      <c r="RXT1" s="55"/>
      <c r="RXU1" s="55"/>
      <c r="RXV1" s="55"/>
      <c r="RXW1" s="55"/>
      <c r="RXX1" s="55"/>
      <c r="RXY1" s="55"/>
      <c r="RXZ1" s="55"/>
      <c r="RYA1" s="55"/>
      <c r="RYB1" s="55"/>
      <c r="RYC1" s="55"/>
      <c r="RYD1" s="55"/>
      <c r="RYE1" s="55"/>
      <c r="RYF1" s="55"/>
      <c r="RYG1" s="55"/>
      <c r="RYH1" s="55"/>
      <c r="RYI1" s="55"/>
      <c r="RYJ1" s="55"/>
      <c r="RYK1" s="55"/>
      <c r="RYL1" s="55"/>
      <c r="RYM1" s="55"/>
      <c r="RYN1" s="55"/>
      <c r="RYO1" s="55"/>
      <c r="RYP1" s="55"/>
      <c r="RYQ1" s="55"/>
      <c r="RYR1" s="55"/>
      <c r="RYS1" s="55"/>
      <c r="RYT1" s="55"/>
      <c r="RYU1" s="55"/>
      <c r="RYV1" s="55"/>
      <c r="RYW1" s="55"/>
      <c r="RYX1" s="55"/>
      <c r="RYY1" s="55"/>
      <c r="RYZ1" s="55"/>
      <c r="RZA1" s="55"/>
      <c r="RZB1" s="55"/>
      <c r="RZC1" s="55"/>
      <c r="RZD1" s="55"/>
      <c r="RZE1" s="55"/>
      <c r="RZF1" s="55"/>
      <c r="RZG1" s="55"/>
      <c r="RZH1" s="55"/>
      <c r="RZI1" s="55"/>
      <c r="RZJ1" s="55"/>
      <c r="RZK1" s="55"/>
      <c r="RZL1" s="55"/>
      <c r="RZM1" s="55"/>
      <c r="RZN1" s="55"/>
      <c r="RZO1" s="55"/>
      <c r="RZP1" s="55"/>
      <c r="RZQ1" s="55"/>
      <c r="RZR1" s="55"/>
      <c r="RZS1" s="55"/>
      <c r="RZT1" s="55"/>
      <c r="RZU1" s="55"/>
      <c r="RZV1" s="55"/>
      <c r="RZW1" s="55"/>
      <c r="RZX1" s="55"/>
      <c r="RZY1" s="55"/>
      <c r="RZZ1" s="55"/>
      <c r="SAA1" s="55"/>
      <c r="SAB1" s="55"/>
      <c r="SAC1" s="55"/>
      <c r="SAD1" s="55"/>
      <c r="SAE1" s="55"/>
      <c r="SAF1" s="55"/>
      <c r="SAG1" s="55"/>
      <c r="SAH1" s="55"/>
      <c r="SAI1" s="55"/>
      <c r="SAJ1" s="55"/>
      <c r="SAK1" s="55"/>
      <c r="SAL1" s="55"/>
      <c r="SAM1" s="55"/>
      <c r="SAN1" s="55"/>
      <c r="SAO1" s="55"/>
      <c r="SAP1" s="55"/>
      <c r="SAQ1" s="55"/>
      <c r="SAR1" s="55"/>
      <c r="SAS1" s="55"/>
      <c r="SAT1" s="55"/>
      <c r="SAU1" s="55"/>
      <c r="SAV1" s="55"/>
      <c r="SAW1" s="55"/>
      <c r="SAX1" s="55"/>
      <c r="SAY1" s="55"/>
      <c r="SAZ1" s="55"/>
      <c r="SBA1" s="55"/>
      <c r="SBB1" s="55"/>
      <c r="SBC1" s="55"/>
      <c r="SBD1" s="55"/>
      <c r="SBE1" s="55"/>
      <c r="SBF1" s="55"/>
      <c r="SBG1" s="55"/>
      <c r="SBH1" s="55"/>
      <c r="SBI1" s="55"/>
      <c r="SBJ1" s="55"/>
      <c r="SBK1" s="55"/>
      <c r="SBL1" s="55"/>
      <c r="SBM1" s="55"/>
      <c r="SBN1" s="55"/>
      <c r="SBO1" s="55"/>
      <c r="SBP1" s="55"/>
      <c r="SBQ1" s="55"/>
      <c r="SBR1" s="55"/>
      <c r="SBS1" s="55"/>
      <c r="SBT1" s="55"/>
      <c r="SBU1" s="55"/>
      <c r="SBV1" s="55"/>
      <c r="SBW1" s="55"/>
      <c r="SBX1" s="55"/>
      <c r="SBY1" s="55"/>
      <c r="SBZ1" s="55"/>
      <c r="SCA1" s="55"/>
      <c r="SCB1" s="55"/>
      <c r="SCC1" s="55"/>
      <c r="SCD1" s="55"/>
      <c r="SCE1" s="55"/>
      <c r="SCF1" s="55"/>
      <c r="SCG1" s="55"/>
      <c r="SCH1" s="55"/>
      <c r="SCI1" s="55"/>
      <c r="SCJ1" s="55"/>
      <c r="SCK1" s="55"/>
      <c r="SCL1" s="55"/>
      <c r="SCM1" s="55"/>
      <c r="SCN1" s="55"/>
      <c r="SCO1" s="55"/>
      <c r="SCP1" s="55"/>
      <c r="SCQ1" s="55"/>
      <c r="SCR1" s="55"/>
      <c r="SCS1" s="55"/>
      <c r="SCT1" s="55"/>
      <c r="SCU1" s="55"/>
      <c r="SCV1" s="55"/>
      <c r="SCW1" s="55"/>
      <c r="SCX1" s="55"/>
      <c r="SCY1" s="55"/>
      <c r="SCZ1" s="55"/>
      <c r="SDA1" s="55"/>
      <c r="SDB1" s="55"/>
      <c r="SDC1" s="55"/>
      <c r="SDD1" s="55"/>
      <c r="SDE1" s="55"/>
      <c r="SDF1" s="55"/>
      <c r="SDG1" s="55"/>
      <c r="SDH1" s="55"/>
      <c r="SDI1" s="55"/>
      <c r="SDJ1" s="55"/>
      <c r="SDK1" s="55"/>
      <c r="SDL1" s="55"/>
      <c r="SDM1" s="55"/>
      <c r="SDN1" s="55"/>
      <c r="SDO1" s="55"/>
      <c r="SDP1" s="55"/>
      <c r="SDQ1" s="55"/>
      <c r="SDR1" s="55"/>
      <c r="SDS1" s="55"/>
      <c r="SDT1" s="55"/>
      <c r="SDU1" s="55"/>
      <c r="SDV1" s="55"/>
      <c r="SDW1" s="55"/>
      <c r="SDX1" s="55"/>
      <c r="SDY1" s="55"/>
      <c r="SDZ1" s="55"/>
      <c r="SEA1" s="55"/>
      <c r="SEB1" s="55"/>
      <c r="SEC1" s="55"/>
      <c r="SED1" s="55"/>
      <c r="SEE1" s="55"/>
      <c r="SEF1" s="55"/>
      <c r="SEG1" s="55"/>
      <c r="SEH1" s="55"/>
      <c r="SEI1" s="55"/>
      <c r="SEJ1" s="55"/>
      <c r="SEK1" s="55"/>
      <c r="SEL1" s="55"/>
      <c r="SEM1" s="55"/>
      <c r="SEN1" s="55"/>
      <c r="SEO1" s="55"/>
      <c r="SEP1" s="55"/>
      <c r="SEQ1" s="55"/>
      <c r="SER1" s="55"/>
      <c r="SES1" s="55"/>
      <c r="SET1" s="55"/>
      <c r="SEU1" s="55"/>
      <c r="SEV1" s="55"/>
      <c r="SEW1" s="55"/>
      <c r="SEX1" s="55"/>
      <c r="SEY1" s="55"/>
      <c r="SEZ1" s="55"/>
      <c r="SFA1" s="55"/>
      <c r="SFB1" s="55"/>
      <c r="SFC1" s="55"/>
      <c r="SFD1" s="55"/>
      <c r="SFE1" s="55"/>
      <c r="SFF1" s="55"/>
      <c r="SFG1" s="55"/>
      <c r="SFH1" s="55"/>
      <c r="SFI1" s="55"/>
      <c r="SFJ1" s="55"/>
      <c r="SFK1" s="55"/>
      <c r="SFL1" s="55"/>
      <c r="SFM1" s="55"/>
      <c r="SFN1" s="55"/>
      <c r="SFO1" s="55"/>
      <c r="SFP1" s="55"/>
      <c r="SFQ1" s="55"/>
      <c r="SFR1" s="55"/>
      <c r="SFS1" s="55"/>
      <c r="SFT1" s="55"/>
      <c r="SFU1" s="55"/>
      <c r="SFV1" s="55"/>
      <c r="SFW1" s="55"/>
      <c r="SFX1" s="55"/>
      <c r="SFY1" s="55"/>
      <c r="SFZ1" s="55"/>
      <c r="SGA1" s="55"/>
      <c r="SGB1" s="55"/>
      <c r="SGC1" s="55"/>
      <c r="SGD1" s="55"/>
      <c r="SGE1" s="55"/>
      <c r="SGF1" s="55"/>
      <c r="SGG1" s="55"/>
      <c r="SGH1" s="55"/>
      <c r="SGI1" s="55"/>
      <c r="SGJ1" s="55"/>
      <c r="SGK1" s="55"/>
      <c r="SGL1" s="55"/>
      <c r="SGM1" s="55"/>
      <c r="SGN1" s="55"/>
      <c r="SGO1" s="55"/>
      <c r="SGP1" s="55"/>
      <c r="SGQ1" s="55"/>
      <c r="SGR1" s="55"/>
      <c r="SGS1" s="55"/>
      <c r="SGT1" s="55"/>
      <c r="SGU1" s="55"/>
      <c r="SGV1" s="55"/>
      <c r="SGW1" s="55"/>
      <c r="SGX1" s="55"/>
      <c r="SGY1" s="55"/>
      <c r="SGZ1" s="55"/>
      <c r="SHA1" s="55"/>
      <c r="SHB1" s="55"/>
      <c r="SHC1" s="55"/>
      <c r="SHD1" s="55"/>
      <c r="SHE1" s="55"/>
      <c r="SHF1" s="55"/>
      <c r="SHG1" s="55"/>
      <c r="SHH1" s="55"/>
      <c r="SHI1" s="55"/>
      <c r="SHJ1" s="55"/>
      <c r="SHK1" s="55"/>
      <c r="SHL1" s="55"/>
      <c r="SHM1" s="55"/>
      <c r="SHN1" s="55"/>
      <c r="SHO1" s="55"/>
      <c r="SHP1" s="55"/>
      <c r="SHQ1" s="55"/>
      <c r="SHR1" s="55"/>
      <c r="SHS1" s="55"/>
      <c r="SHT1" s="55"/>
      <c r="SHU1" s="55"/>
      <c r="SHV1" s="55"/>
      <c r="SHW1" s="55"/>
      <c r="SHX1" s="55"/>
      <c r="SHY1" s="55"/>
      <c r="SHZ1" s="55"/>
      <c r="SIA1" s="55"/>
      <c r="SIB1" s="55"/>
      <c r="SIC1" s="55"/>
      <c r="SID1" s="55"/>
      <c r="SIE1" s="55"/>
      <c r="SIF1" s="55"/>
      <c r="SIG1" s="55"/>
      <c r="SIH1" s="55"/>
      <c r="SII1" s="55"/>
      <c r="SIJ1" s="55"/>
      <c r="SIK1" s="55"/>
      <c r="SIL1" s="55"/>
      <c r="SIM1" s="55"/>
      <c r="SIN1" s="55"/>
      <c r="SIO1" s="55"/>
      <c r="SIP1" s="55"/>
      <c r="SIQ1" s="55"/>
      <c r="SIR1" s="55"/>
      <c r="SIS1" s="55"/>
      <c r="SIT1" s="55"/>
      <c r="SIU1" s="55"/>
      <c r="SIV1" s="55"/>
      <c r="SIW1" s="55"/>
      <c r="SIX1" s="55"/>
      <c r="SIY1" s="55"/>
      <c r="SIZ1" s="55"/>
      <c r="SJA1" s="55"/>
      <c r="SJB1" s="55"/>
      <c r="SJC1" s="55"/>
      <c r="SJD1" s="55"/>
      <c r="SJE1" s="55"/>
      <c r="SJF1" s="55"/>
      <c r="SJG1" s="55"/>
      <c r="SJH1" s="55"/>
      <c r="SJI1" s="55"/>
      <c r="SJJ1" s="55"/>
      <c r="SJK1" s="55"/>
      <c r="SJL1" s="55"/>
      <c r="SJM1" s="55"/>
      <c r="SJN1" s="55"/>
      <c r="SJO1" s="55"/>
      <c r="SJP1" s="55"/>
      <c r="SJQ1" s="55"/>
      <c r="SJR1" s="55"/>
      <c r="SJS1" s="55"/>
      <c r="SJT1" s="55"/>
      <c r="SJU1" s="55"/>
      <c r="SJV1" s="55"/>
      <c r="SJW1" s="55"/>
      <c r="SJX1" s="55"/>
      <c r="SJY1" s="55"/>
      <c r="SJZ1" s="55"/>
      <c r="SKA1" s="55"/>
      <c r="SKB1" s="55"/>
      <c r="SKC1" s="55"/>
      <c r="SKD1" s="55"/>
      <c r="SKE1" s="55"/>
      <c r="SKF1" s="55"/>
      <c r="SKG1" s="55"/>
      <c r="SKH1" s="55"/>
      <c r="SKI1" s="55"/>
      <c r="SKJ1" s="55"/>
      <c r="SKK1" s="55"/>
      <c r="SKL1" s="55"/>
      <c r="SKM1" s="55"/>
      <c r="SKN1" s="55"/>
      <c r="SKO1" s="55"/>
      <c r="SKP1" s="55"/>
      <c r="SKQ1" s="55"/>
      <c r="SKR1" s="55"/>
      <c r="SKS1" s="55"/>
      <c r="SKT1" s="55"/>
      <c r="SKU1" s="55"/>
      <c r="SKV1" s="55"/>
      <c r="SKW1" s="55"/>
      <c r="SKX1" s="55"/>
      <c r="SKY1" s="55"/>
      <c r="SKZ1" s="55"/>
      <c r="SLA1" s="55"/>
      <c r="SLB1" s="55"/>
      <c r="SLC1" s="55"/>
      <c r="SLD1" s="55"/>
      <c r="SLE1" s="55"/>
      <c r="SLF1" s="55"/>
      <c r="SLG1" s="55"/>
      <c r="SLH1" s="55"/>
      <c r="SLI1" s="55"/>
      <c r="SLJ1" s="55"/>
      <c r="SLK1" s="55"/>
      <c r="SLL1" s="55"/>
      <c r="SLM1" s="55"/>
      <c r="SLN1" s="55"/>
      <c r="SLO1" s="55"/>
      <c r="SLP1" s="55"/>
      <c r="SLQ1" s="55"/>
      <c r="SLR1" s="55"/>
      <c r="SLS1" s="55"/>
      <c r="SLT1" s="55"/>
      <c r="SLU1" s="55"/>
      <c r="SLV1" s="55"/>
      <c r="SLW1" s="55"/>
      <c r="SLX1" s="55"/>
      <c r="SLY1" s="55"/>
      <c r="SLZ1" s="55"/>
      <c r="SMA1" s="55"/>
      <c r="SMB1" s="55"/>
      <c r="SMC1" s="55"/>
      <c r="SMD1" s="55"/>
      <c r="SME1" s="55"/>
      <c r="SMF1" s="55"/>
      <c r="SMG1" s="55"/>
      <c r="SMH1" s="55"/>
      <c r="SMI1" s="55"/>
      <c r="SMJ1" s="55"/>
      <c r="SMK1" s="55"/>
      <c r="SML1" s="55"/>
      <c r="SMM1" s="55"/>
      <c r="SMN1" s="55"/>
      <c r="SMO1" s="55"/>
      <c r="SMP1" s="55"/>
      <c r="SMQ1" s="55"/>
      <c r="SMR1" s="55"/>
      <c r="SMS1" s="55"/>
      <c r="SMT1" s="55"/>
      <c r="SMU1" s="55"/>
      <c r="SMV1" s="55"/>
      <c r="SMW1" s="55"/>
      <c r="SMX1" s="55"/>
      <c r="SMY1" s="55"/>
      <c r="SMZ1" s="55"/>
      <c r="SNA1" s="55"/>
      <c r="SNB1" s="55"/>
      <c r="SNC1" s="55"/>
      <c r="SND1" s="55"/>
      <c r="SNE1" s="55"/>
      <c r="SNF1" s="55"/>
      <c r="SNG1" s="55"/>
      <c r="SNH1" s="55"/>
      <c r="SNI1" s="55"/>
      <c r="SNJ1" s="55"/>
      <c r="SNK1" s="55"/>
      <c r="SNL1" s="55"/>
      <c r="SNM1" s="55"/>
      <c r="SNN1" s="55"/>
      <c r="SNO1" s="55"/>
      <c r="SNP1" s="55"/>
      <c r="SNQ1" s="55"/>
      <c r="SNR1" s="55"/>
      <c r="SNS1" s="55"/>
      <c r="SNT1" s="55"/>
      <c r="SNU1" s="55"/>
      <c r="SNV1" s="55"/>
      <c r="SNW1" s="55"/>
      <c r="SNX1" s="55"/>
      <c r="SNY1" s="55"/>
      <c r="SNZ1" s="55"/>
      <c r="SOA1" s="55"/>
      <c r="SOB1" s="55"/>
      <c r="SOC1" s="55"/>
      <c r="SOD1" s="55"/>
      <c r="SOE1" s="55"/>
      <c r="SOF1" s="55"/>
      <c r="SOG1" s="55"/>
      <c r="SOH1" s="55"/>
      <c r="SOI1" s="55"/>
      <c r="SOJ1" s="55"/>
      <c r="SOK1" s="55"/>
      <c r="SOL1" s="55"/>
      <c r="SOM1" s="55"/>
      <c r="SON1" s="55"/>
      <c r="SOO1" s="55"/>
      <c r="SOP1" s="55"/>
      <c r="SOQ1" s="55"/>
      <c r="SOR1" s="55"/>
      <c r="SOS1" s="55"/>
      <c r="SOT1" s="55"/>
      <c r="SOU1" s="55"/>
      <c r="SOV1" s="55"/>
      <c r="SOW1" s="55"/>
      <c r="SOX1" s="55"/>
      <c r="SOY1" s="55"/>
      <c r="SOZ1" s="55"/>
      <c r="SPA1" s="55"/>
      <c r="SPB1" s="55"/>
      <c r="SPC1" s="55"/>
      <c r="SPD1" s="55"/>
      <c r="SPE1" s="55"/>
      <c r="SPF1" s="55"/>
      <c r="SPG1" s="55"/>
      <c r="SPH1" s="55"/>
      <c r="SPI1" s="55"/>
      <c r="SPJ1" s="55"/>
      <c r="SPK1" s="55"/>
      <c r="SPL1" s="55"/>
      <c r="SPM1" s="55"/>
      <c r="SPN1" s="55"/>
      <c r="SPO1" s="55"/>
      <c r="SPP1" s="55"/>
      <c r="SPQ1" s="55"/>
      <c r="SPR1" s="55"/>
      <c r="SPS1" s="55"/>
      <c r="SPT1" s="55"/>
      <c r="SPU1" s="55"/>
      <c r="SPV1" s="55"/>
      <c r="SPW1" s="55"/>
      <c r="SPX1" s="55"/>
      <c r="SPY1" s="55"/>
      <c r="SPZ1" s="55"/>
      <c r="SQA1" s="55"/>
      <c r="SQB1" s="55"/>
      <c r="SQC1" s="55"/>
      <c r="SQD1" s="55"/>
      <c r="SQE1" s="55"/>
      <c r="SQF1" s="55"/>
      <c r="SQG1" s="55"/>
      <c r="SQH1" s="55"/>
      <c r="SQI1" s="55"/>
      <c r="SQJ1" s="55"/>
      <c r="SQK1" s="55"/>
      <c r="SQL1" s="55"/>
      <c r="SQM1" s="55"/>
      <c r="SQN1" s="55"/>
      <c r="SQO1" s="55"/>
      <c r="SQP1" s="55"/>
      <c r="SQQ1" s="55"/>
      <c r="SQR1" s="55"/>
      <c r="SQS1" s="55"/>
      <c r="SQT1" s="55"/>
      <c r="SQU1" s="55"/>
      <c r="SQV1" s="55"/>
      <c r="SQW1" s="55"/>
      <c r="SQX1" s="55"/>
      <c r="SQY1" s="55"/>
      <c r="SQZ1" s="55"/>
      <c r="SRA1" s="55"/>
      <c r="SRB1" s="55"/>
      <c r="SRC1" s="55"/>
      <c r="SRD1" s="55"/>
      <c r="SRE1" s="55"/>
      <c r="SRF1" s="55"/>
      <c r="SRG1" s="55"/>
      <c r="SRH1" s="55"/>
      <c r="SRI1" s="55"/>
      <c r="SRJ1" s="55"/>
      <c r="SRK1" s="55"/>
      <c r="SRL1" s="55"/>
      <c r="SRM1" s="55"/>
      <c r="SRN1" s="55"/>
      <c r="SRO1" s="55"/>
      <c r="SRP1" s="55"/>
      <c r="SRQ1" s="55"/>
      <c r="SRR1" s="55"/>
      <c r="SRS1" s="55"/>
      <c r="SRT1" s="55"/>
      <c r="SRU1" s="55"/>
      <c r="SRV1" s="55"/>
      <c r="SRW1" s="55"/>
      <c r="SRX1" s="55"/>
      <c r="SRY1" s="55"/>
      <c r="SRZ1" s="55"/>
      <c r="SSA1" s="55"/>
      <c r="SSB1" s="55"/>
      <c r="SSC1" s="55"/>
      <c r="SSD1" s="55"/>
      <c r="SSE1" s="55"/>
      <c r="SSF1" s="55"/>
      <c r="SSG1" s="55"/>
      <c r="SSH1" s="55"/>
      <c r="SSI1" s="55"/>
      <c r="SSJ1" s="55"/>
      <c r="SSK1" s="55"/>
      <c r="SSL1" s="55"/>
      <c r="SSM1" s="55"/>
      <c r="SSN1" s="55"/>
      <c r="SSO1" s="55"/>
      <c r="SSP1" s="55"/>
      <c r="SSQ1" s="55"/>
      <c r="SSR1" s="55"/>
      <c r="SSS1" s="55"/>
      <c r="SST1" s="55"/>
      <c r="SSU1" s="55"/>
      <c r="SSV1" s="55"/>
      <c r="SSW1" s="55"/>
      <c r="SSX1" s="55"/>
      <c r="SSY1" s="55"/>
      <c r="SSZ1" s="55"/>
      <c r="STA1" s="55"/>
      <c r="STB1" s="55"/>
      <c r="STC1" s="55"/>
      <c r="STD1" s="55"/>
      <c r="STE1" s="55"/>
      <c r="STF1" s="55"/>
      <c r="STG1" s="55"/>
      <c r="STH1" s="55"/>
      <c r="STI1" s="55"/>
      <c r="STJ1" s="55"/>
      <c r="STK1" s="55"/>
      <c r="STL1" s="55"/>
      <c r="STM1" s="55"/>
      <c r="STN1" s="55"/>
      <c r="STO1" s="55"/>
      <c r="STP1" s="55"/>
      <c r="STQ1" s="55"/>
      <c r="STR1" s="55"/>
      <c r="STS1" s="55"/>
      <c r="STT1" s="55"/>
      <c r="STU1" s="55"/>
      <c r="STV1" s="55"/>
      <c r="STW1" s="55"/>
      <c r="STX1" s="55"/>
      <c r="STY1" s="55"/>
      <c r="STZ1" s="55"/>
      <c r="SUA1" s="55"/>
      <c r="SUB1" s="55"/>
      <c r="SUC1" s="55"/>
      <c r="SUD1" s="55"/>
      <c r="SUE1" s="55"/>
      <c r="SUF1" s="55"/>
      <c r="SUG1" s="55"/>
      <c r="SUH1" s="55"/>
      <c r="SUI1" s="55"/>
      <c r="SUJ1" s="55"/>
      <c r="SUK1" s="55"/>
      <c r="SUL1" s="55"/>
      <c r="SUM1" s="55"/>
      <c r="SUN1" s="55"/>
      <c r="SUO1" s="55"/>
      <c r="SUP1" s="55"/>
      <c r="SUQ1" s="55"/>
      <c r="SUR1" s="55"/>
      <c r="SUS1" s="55"/>
      <c r="SUT1" s="55"/>
      <c r="SUU1" s="55"/>
      <c r="SUV1" s="55"/>
      <c r="SUW1" s="55"/>
      <c r="SUX1" s="55"/>
      <c r="SUY1" s="55"/>
      <c r="SUZ1" s="55"/>
      <c r="SVA1" s="55"/>
      <c r="SVB1" s="55"/>
      <c r="SVC1" s="55"/>
      <c r="SVD1" s="55"/>
      <c r="SVE1" s="55"/>
      <c r="SVF1" s="55"/>
      <c r="SVG1" s="55"/>
      <c r="SVH1" s="55"/>
      <c r="SVI1" s="55"/>
      <c r="SVJ1" s="55"/>
      <c r="SVK1" s="55"/>
      <c r="SVL1" s="55"/>
      <c r="SVM1" s="55"/>
      <c r="SVN1" s="55"/>
      <c r="SVO1" s="55"/>
      <c r="SVP1" s="55"/>
      <c r="SVQ1" s="55"/>
      <c r="SVR1" s="55"/>
      <c r="SVS1" s="55"/>
      <c r="SVT1" s="55"/>
      <c r="SVU1" s="55"/>
      <c r="SVV1" s="55"/>
      <c r="SVW1" s="55"/>
      <c r="SVX1" s="55"/>
      <c r="SVY1" s="55"/>
      <c r="SVZ1" s="55"/>
      <c r="SWA1" s="55"/>
      <c r="SWB1" s="55"/>
      <c r="SWC1" s="55"/>
      <c r="SWD1" s="55"/>
      <c r="SWE1" s="55"/>
      <c r="SWF1" s="55"/>
      <c r="SWG1" s="55"/>
      <c r="SWH1" s="55"/>
      <c r="SWI1" s="55"/>
      <c r="SWJ1" s="55"/>
      <c r="SWK1" s="55"/>
      <c r="SWL1" s="55"/>
      <c r="SWM1" s="55"/>
      <c r="SWN1" s="55"/>
      <c r="SWO1" s="55"/>
      <c r="SWP1" s="55"/>
      <c r="SWQ1" s="55"/>
      <c r="SWR1" s="55"/>
      <c r="SWS1" s="55"/>
      <c r="SWT1" s="55"/>
      <c r="SWU1" s="55"/>
      <c r="SWV1" s="55"/>
      <c r="SWW1" s="55"/>
      <c r="SWX1" s="55"/>
      <c r="SWY1" s="55"/>
      <c r="SWZ1" s="55"/>
      <c r="SXA1" s="55"/>
      <c r="SXB1" s="55"/>
      <c r="SXC1" s="55"/>
      <c r="SXD1" s="55"/>
      <c r="SXE1" s="55"/>
      <c r="SXF1" s="55"/>
      <c r="SXG1" s="55"/>
      <c r="SXH1" s="55"/>
      <c r="SXI1" s="55"/>
      <c r="SXJ1" s="55"/>
      <c r="SXK1" s="55"/>
      <c r="SXL1" s="55"/>
      <c r="SXM1" s="55"/>
      <c r="SXN1" s="55"/>
      <c r="SXO1" s="55"/>
      <c r="SXP1" s="55"/>
      <c r="SXQ1" s="55"/>
      <c r="SXR1" s="55"/>
      <c r="SXS1" s="55"/>
      <c r="SXT1" s="55"/>
      <c r="SXU1" s="55"/>
      <c r="SXV1" s="55"/>
      <c r="SXW1" s="55"/>
      <c r="SXX1" s="55"/>
      <c r="SXY1" s="55"/>
      <c r="SXZ1" s="55"/>
      <c r="SYA1" s="55"/>
      <c r="SYB1" s="55"/>
      <c r="SYC1" s="55"/>
      <c r="SYD1" s="55"/>
      <c r="SYE1" s="55"/>
      <c r="SYF1" s="55"/>
      <c r="SYG1" s="55"/>
      <c r="SYH1" s="55"/>
      <c r="SYI1" s="55"/>
      <c r="SYJ1" s="55"/>
      <c r="SYK1" s="55"/>
      <c r="SYL1" s="55"/>
      <c r="SYM1" s="55"/>
      <c r="SYN1" s="55"/>
      <c r="SYO1" s="55"/>
      <c r="SYP1" s="55"/>
      <c r="SYQ1" s="55"/>
      <c r="SYR1" s="55"/>
      <c r="SYS1" s="55"/>
      <c r="SYT1" s="55"/>
      <c r="SYU1" s="55"/>
      <c r="SYV1" s="55"/>
      <c r="SYW1" s="55"/>
      <c r="SYX1" s="55"/>
      <c r="SYY1" s="55"/>
      <c r="SYZ1" s="55"/>
      <c r="SZA1" s="55"/>
      <c r="SZB1" s="55"/>
      <c r="SZC1" s="55"/>
      <c r="SZD1" s="55"/>
      <c r="SZE1" s="55"/>
      <c r="SZF1" s="55"/>
      <c r="SZG1" s="55"/>
      <c r="SZH1" s="55"/>
      <c r="SZI1" s="55"/>
      <c r="SZJ1" s="55"/>
      <c r="SZK1" s="55"/>
      <c r="SZL1" s="55"/>
      <c r="SZM1" s="55"/>
      <c r="SZN1" s="55"/>
      <c r="SZO1" s="55"/>
      <c r="SZP1" s="55"/>
      <c r="SZQ1" s="55"/>
      <c r="SZR1" s="55"/>
      <c r="SZS1" s="55"/>
      <c r="SZT1" s="55"/>
      <c r="SZU1" s="55"/>
      <c r="SZV1" s="55"/>
      <c r="SZW1" s="55"/>
      <c r="SZX1" s="55"/>
      <c r="SZY1" s="55"/>
      <c r="SZZ1" s="55"/>
      <c r="TAA1" s="55"/>
      <c r="TAB1" s="55"/>
      <c r="TAC1" s="55"/>
      <c r="TAD1" s="55"/>
      <c r="TAE1" s="55"/>
      <c r="TAF1" s="55"/>
      <c r="TAG1" s="55"/>
      <c r="TAH1" s="55"/>
      <c r="TAI1" s="55"/>
      <c r="TAJ1" s="55"/>
      <c r="TAK1" s="55"/>
      <c r="TAL1" s="55"/>
      <c r="TAM1" s="55"/>
      <c r="TAN1" s="55"/>
      <c r="TAO1" s="55"/>
      <c r="TAP1" s="55"/>
      <c r="TAQ1" s="55"/>
      <c r="TAR1" s="55"/>
      <c r="TAS1" s="55"/>
      <c r="TAT1" s="55"/>
      <c r="TAU1" s="55"/>
      <c r="TAV1" s="55"/>
      <c r="TAW1" s="55"/>
      <c r="TAX1" s="55"/>
      <c r="TAY1" s="55"/>
      <c r="TAZ1" s="55"/>
      <c r="TBA1" s="55"/>
      <c r="TBB1" s="55"/>
      <c r="TBC1" s="55"/>
      <c r="TBD1" s="55"/>
      <c r="TBE1" s="55"/>
      <c r="TBF1" s="55"/>
      <c r="TBG1" s="55"/>
      <c r="TBH1" s="55"/>
      <c r="TBI1" s="55"/>
      <c r="TBJ1" s="55"/>
      <c r="TBK1" s="55"/>
      <c r="TBL1" s="55"/>
      <c r="TBM1" s="55"/>
      <c r="TBN1" s="55"/>
      <c r="TBO1" s="55"/>
      <c r="TBP1" s="55"/>
      <c r="TBQ1" s="55"/>
      <c r="TBR1" s="55"/>
      <c r="TBS1" s="55"/>
      <c r="TBT1" s="55"/>
      <c r="TBU1" s="55"/>
      <c r="TBV1" s="55"/>
      <c r="TBW1" s="55"/>
      <c r="TBX1" s="55"/>
      <c r="TBY1" s="55"/>
      <c r="TBZ1" s="55"/>
      <c r="TCA1" s="55"/>
      <c r="TCB1" s="55"/>
      <c r="TCC1" s="55"/>
      <c r="TCD1" s="55"/>
      <c r="TCE1" s="55"/>
      <c r="TCF1" s="55"/>
      <c r="TCG1" s="55"/>
      <c r="TCH1" s="55"/>
      <c r="TCI1" s="55"/>
      <c r="TCJ1" s="55"/>
      <c r="TCK1" s="55"/>
      <c r="TCL1" s="55"/>
      <c r="TCM1" s="55"/>
      <c r="TCN1" s="55"/>
      <c r="TCO1" s="55"/>
      <c r="TCP1" s="55"/>
      <c r="TCQ1" s="55"/>
      <c r="TCR1" s="55"/>
      <c r="TCS1" s="55"/>
      <c r="TCT1" s="55"/>
      <c r="TCU1" s="55"/>
      <c r="TCV1" s="55"/>
      <c r="TCW1" s="55"/>
      <c r="TCX1" s="55"/>
      <c r="TCY1" s="55"/>
      <c r="TCZ1" s="55"/>
      <c r="TDA1" s="55"/>
      <c r="TDB1" s="55"/>
      <c r="TDC1" s="55"/>
      <c r="TDD1" s="55"/>
      <c r="TDE1" s="55"/>
      <c r="TDF1" s="55"/>
      <c r="TDG1" s="55"/>
      <c r="TDH1" s="55"/>
      <c r="TDI1" s="55"/>
      <c r="TDJ1" s="55"/>
      <c r="TDK1" s="55"/>
      <c r="TDL1" s="55"/>
      <c r="TDM1" s="55"/>
      <c r="TDN1" s="55"/>
      <c r="TDO1" s="55"/>
      <c r="TDP1" s="55"/>
      <c r="TDQ1" s="55"/>
      <c r="TDR1" s="55"/>
      <c r="TDS1" s="55"/>
      <c r="TDT1" s="55"/>
      <c r="TDU1" s="55"/>
      <c r="TDV1" s="55"/>
      <c r="TDW1" s="55"/>
      <c r="TDX1" s="55"/>
      <c r="TDY1" s="55"/>
      <c r="TDZ1" s="55"/>
      <c r="TEA1" s="55"/>
      <c r="TEB1" s="55"/>
      <c r="TEC1" s="55"/>
      <c r="TED1" s="55"/>
      <c r="TEE1" s="55"/>
      <c r="TEF1" s="55"/>
      <c r="TEG1" s="55"/>
      <c r="TEH1" s="55"/>
      <c r="TEI1" s="55"/>
      <c r="TEJ1" s="55"/>
      <c r="TEK1" s="55"/>
      <c r="TEL1" s="55"/>
      <c r="TEM1" s="55"/>
      <c r="TEN1" s="55"/>
      <c r="TEO1" s="55"/>
      <c r="TEP1" s="55"/>
      <c r="TEQ1" s="55"/>
      <c r="TER1" s="55"/>
      <c r="TES1" s="55"/>
      <c r="TET1" s="55"/>
      <c r="TEU1" s="55"/>
      <c r="TEV1" s="55"/>
      <c r="TEW1" s="55"/>
      <c r="TEX1" s="55"/>
      <c r="TEY1" s="55"/>
      <c r="TEZ1" s="55"/>
      <c r="TFA1" s="55"/>
      <c r="TFB1" s="55"/>
      <c r="TFC1" s="55"/>
      <c r="TFD1" s="55"/>
      <c r="TFE1" s="55"/>
      <c r="TFF1" s="55"/>
      <c r="TFG1" s="55"/>
      <c r="TFH1" s="55"/>
      <c r="TFI1" s="55"/>
      <c r="TFJ1" s="55"/>
      <c r="TFK1" s="55"/>
      <c r="TFL1" s="55"/>
      <c r="TFM1" s="55"/>
      <c r="TFN1" s="55"/>
      <c r="TFO1" s="55"/>
      <c r="TFP1" s="55"/>
      <c r="TFQ1" s="55"/>
      <c r="TFR1" s="55"/>
      <c r="TFS1" s="55"/>
      <c r="TFT1" s="55"/>
      <c r="TFU1" s="55"/>
      <c r="TFV1" s="55"/>
      <c r="TFW1" s="55"/>
      <c r="TFX1" s="55"/>
      <c r="TFY1" s="55"/>
      <c r="TFZ1" s="55"/>
      <c r="TGA1" s="55"/>
      <c r="TGB1" s="55"/>
      <c r="TGC1" s="55"/>
      <c r="TGD1" s="55"/>
      <c r="TGE1" s="55"/>
      <c r="TGF1" s="55"/>
      <c r="TGG1" s="55"/>
      <c r="TGH1" s="55"/>
      <c r="TGI1" s="55"/>
      <c r="TGJ1" s="55"/>
      <c r="TGK1" s="55"/>
      <c r="TGL1" s="55"/>
      <c r="TGM1" s="55"/>
      <c r="TGN1" s="55"/>
      <c r="TGO1" s="55"/>
      <c r="TGP1" s="55"/>
      <c r="TGQ1" s="55"/>
      <c r="TGR1" s="55"/>
      <c r="TGS1" s="55"/>
      <c r="TGT1" s="55"/>
      <c r="TGU1" s="55"/>
      <c r="TGV1" s="55"/>
      <c r="TGW1" s="55"/>
      <c r="TGX1" s="55"/>
      <c r="TGY1" s="55"/>
      <c r="TGZ1" s="55"/>
      <c r="THA1" s="55"/>
      <c r="THB1" s="55"/>
      <c r="THC1" s="55"/>
      <c r="THD1" s="55"/>
      <c r="THE1" s="55"/>
      <c r="THF1" s="55"/>
      <c r="THG1" s="55"/>
      <c r="THH1" s="55"/>
      <c r="THI1" s="55"/>
      <c r="THJ1" s="55"/>
      <c r="THK1" s="55"/>
      <c r="THL1" s="55"/>
      <c r="THM1" s="55"/>
      <c r="THN1" s="55"/>
      <c r="THO1" s="55"/>
      <c r="THP1" s="55"/>
      <c r="THQ1" s="55"/>
      <c r="THR1" s="55"/>
      <c r="THS1" s="55"/>
      <c r="THT1" s="55"/>
      <c r="THU1" s="55"/>
      <c r="THV1" s="55"/>
      <c r="THW1" s="55"/>
      <c r="THX1" s="55"/>
      <c r="THY1" s="55"/>
      <c r="THZ1" s="55"/>
      <c r="TIA1" s="55"/>
      <c r="TIB1" s="55"/>
      <c r="TIC1" s="55"/>
      <c r="TID1" s="55"/>
      <c r="TIE1" s="55"/>
      <c r="TIF1" s="55"/>
      <c r="TIG1" s="55"/>
      <c r="TIH1" s="55"/>
      <c r="TII1" s="55"/>
      <c r="TIJ1" s="55"/>
      <c r="TIK1" s="55"/>
      <c r="TIL1" s="55"/>
      <c r="TIM1" s="55"/>
      <c r="TIN1" s="55"/>
      <c r="TIO1" s="55"/>
      <c r="TIP1" s="55"/>
      <c r="TIQ1" s="55"/>
      <c r="TIR1" s="55"/>
      <c r="TIS1" s="55"/>
      <c r="TIT1" s="55"/>
      <c r="TIU1" s="55"/>
      <c r="TIV1" s="55"/>
      <c r="TIW1" s="55"/>
      <c r="TIX1" s="55"/>
      <c r="TIY1" s="55"/>
      <c r="TIZ1" s="55"/>
      <c r="TJA1" s="55"/>
      <c r="TJB1" s="55"/>
      <c r="TJC1" s="55"/>
      <c r="TJD1" s="55"/>
      <c r="TJE1" s="55"/>
      <c r="TJF1" s="55"/>
      <c r="TJG1" s="55"/>
      <c r="TJH1" s="55"/>
      <c r="TJI1" s="55"/>
      <c r="TJJ1" s="55"/>
      <c r="TJK1" s="55"/>
      <c r="TJL1" s="55"/>
      <c r="TJM1" s="55"/>
      <c r="TJN1" s="55"/>
      <c r="TJO1" s="55"/>
      <c r="TJP1" s="55"/>
      <c r="TJQ1" s="55"/>
      <c r="TJR1" s="55"/>
      <c r="TJS1" s="55"/>
      <c r="TJT1" s="55"/>
      <c r="TJU1" s="55"/>
      <c r="TJV1" s="55"/>
      <c r="TJW1" s="55"/>
      <c r="TJX1" s="55"/>
      <c r="TJY1" s="55"/>
      <c r="TJZ1" s="55"/>
      <c r="TKA1" s="55"/>
      <c r="TKB1" s="55"/>
      <c r="TKC1" s="55"/>
      <c r="TKD1" s="55"/>
      <c r="TKE1" s="55"/>
      <c r="TKF1" s="55"/>
      <c r="TKG1" s="55"/>
      <c r="TKH1" s="55"/>
      <c r="TKI1" s="55"/>
      <c r="TKJ1" s="55"/>
      <c r="TKK1" s="55"/>
      <c r="TKL1" s="55"/>
      <c r="TKM1" s="55"/>
      <c r="TKN1" s="55"/>
      <c r="TKO1" s="55"/>
      <c r="TKP1" s="55"/>
      <c r="TKQ1" s="55"/>
      <c r="TKR1" s="55"/>
      <c r="TKS1" s="55"/>
      <c r="TKT1" s="55"/>
      <c r="TKU1" s="55"/>
      <c r="TKV1" s="55"/>
      <c r="TKW1" s="55"/>
      <c r="TKX1" s="55"/>
      <c r="TKY1" s="55"/>
      <c r="TKZ1" s="55"/>
      <c r="TLA1" s="55"/>
      <c r="TLB1" s="55"/>
      <c r="TLC1" s="55"/>
      <c r="TLD1" s="55"/>
      <c r="TLE1" s="55"/>
      <c r="TLF1" s="55"/>
      <c r="TLG1" s="55"/>
      <c r="TLH1" s="55"/>
      <c r="TLI1" s="55"/>
      <c r="TLJ1" s="55"/>
      <c r="TLK1" s="55"/>
      <c r="TLL1" s="55"/>
      <c r="TLM1" s="55"/>
      <c r="TLN1" s="55"/>
      <c r="TLO1" s="55"/>
      <c r="TLP1" s="55"/>
      <c r="TLQ1" s="55"/>
      <c r="TLR1" s="55"/>
      <c r="TLS1" s="55"/>
      <c r="TLT1" s="55"/>
      <c r="TLU1" s="55"/>
      <c r="TLV1" s="55"/>
      <c r="TLW1" s="55"/>
      <c r="TLX1" s="55"/>
      <c r="TLY1" s="55"/>
      <c r="TLZ1" s="55"/>
      <c r="TMA1" s="55"/>
      <c r="TMB1" s="55"/>
      <c r="TMC1" s="55"/>
      <c r="TMD1" s="55"/>
      <c r="TME1" s="55"/>
      <c r="TMF1" s="55"/>
      <c r="TMG1" s="55"/>
      <c r="TMH1" s="55"/>
      <c r="TMI1" s="55"/>
      <c r="TMJ1" s="55"/>
      <c r="TMK1" s="55"/>
      <c r="TML1" s="55"/>
      <c r="TMM1" s="55"/>
      <c r="TMN1" s="55"/>
      <c r="TMO1" s="55"/>
      <c r="TMP1" s="55"/>
      <c r="TMQ1" s="55"/>
      <c r="TMR1" s="55"/>
      <c r="TMS1" s="55"/>
      <c r="TMT1" s="55"/>
      <c r="TMU1" s="55"/>
      <c r="TMV1" s="55"/>
      <c r="TMW1" s="55"/>
      <c r="TMX1" s="55"/>
      <c r="TMY1" s="55"/>
      <c r="TMZ1" s="55"/>
      <c r="TNA1" s="55"/>
      <c r="TNB1" s="55"/>
      <c r="TNC1" s="55"/>
      <c r="TND1" s="55"/>
      <c r="TNE1" s="55"/>
      <c r="TNF1" s="55"/>
      <c r="TNG1" s="55"/>
      <c r="TNH1" s="55"/>
      <c r="TNI1" s="55"/>
      <c r="TNJ1" s="55"/>
      <c r="TNK1" s="55"/>
      <c r="TNL1" s="55"/>
      <c r="TNM1" s="55"/>
      <c r="TNN1" s="55"/>
      <c r="TNO1" s="55"/>
      <c r="TNP1" s="55"/>
      <c r="TNQ1" s="55"/>
      <c r="TNR1" s="55"/>
      <c r="TNS1" s="55"/>
      <c r="TNT1" s="55"/>
      <c r="TNU1" s="55"/>
      <c r="TNV1" s="55"/>
      <c r="TNW1" s="55"/>
      <c r="TNX1" s="55"/>
      <c r="TNY1" s="55"/>
      <c r="TNZ1" s="55"/>
      <c r="TOA1" s="55"/>
      <c r="TOB1" s="55"/>
      <c r="TOC1" s="55"/>
      <c r="TOD1" s="55"/>
      <c r="TOE1" s="55"/>
      <c r="TOF1" s="55"/>
      <c r="TOG1" s="55"/>
      <c r="TOH1" s="55"/>
      <c r="TOI1" s="55"/>
      <c r="TOJ1" s="55"/>
      <c r="TOK1" s="55"/>
      <c r="TOL1" s="55"/>
      <c r="TOM1" s="55"/>
      <c r="TON1" s="55"/>
      <c r="TOO1" s="55"/>
      <c r="TOP1" s="55"/>
      <c r="TOQ1" s="55"/>
      <c r="TOR1" s="55"/>
      <c r="TOS1" s="55"/>
      <c r="TOT1" s="55"/>
      <c r="TOU1" s="55"/>
      <c r="TOV1" s="55"/>
      <c r="TOW1" s="55"/>
      <c r="TOX1" s="55"/>
      <c r="TOY1" s="55"/>
      <c r="TOZ1" s="55"/>
      <c r="TPA1" s="55"/>
      <c r="TPB1" s="55"/>
      <c r="TPC1" s="55"/>
      <c r="TPD1" s="55"/>
      <c r="TPE1" s="55"/>
      <c r="TPF1" s="55"/>
      <c r="TPG1" s="55"/>
      <c r="TPH1" s="55"/>
      <c r="TPI1" s="55"/>
      <c r="TPJ1" s="55"/>
      <c r="TPK1" s="55"/>
      <c r="TPL1" s="55"/>
      <c r="TPM1" s="55"/>
      <c r="TPN1" s="55"/>
      <c r="TPO1" s="55"/>
      <c r="TPP1" s="55"/>
      <c r="TPQ1" s="55"/>
      <c r="TPR1" s="55"/>
      <c r="TPS1" s="55"/>
      <c r="TPT1" s="55"/>
      <c r="TPU1" s="55"/>
      <c r="TPV1" s="55"/>
      <c r="TPW1" s="55"/>
      <c r="TPX1" s="55"/>
      <c r="TPY1" s="55"/>
      <c r="TPZ1" s="55"/>
      <c r="TQA1" s="55"/>
      <c r="TQB1" s="55"/>
      <c r="TQC1" s="55"/>
      <c r="TQD1" s="55"/>
      <c r="TQE1" s="55"/>
      <c r="TQF1" s="55"/>
      <c r="TQG1" s="55"/>
      <c r="TQH1" s="55"/>
      <c r="TQI1" s="55"/>
      <c r="TQJ1" s="55"/>
      <c r="TQK1" s="55"/>
      <c r="TQL1" s="55"/>
      <c r="TQM1" s="55"/>
      <c r="TQN1" s="55"/>
      <c r="TQO1" s="55"/>
      <c r="TQP1" s="55"/>
      <c r="TQQ1" s="55"/>
      <c r="TQR1" s="55"/>
      <c r="TQS1" s="55"/>
      <c r="TQT1" s="55"/>
      <c r="TQU1" s="55"/>
      <c r="TQV1" s="55"/>
      <c r="TQW1" s="55"/>
      <c r="TQX1" s="55"/>
      <c r="TQY1" s="55"/>
      <c r="TQZ1" s="55"/>
      <c r="TRA1" s="55"/>
      <c r="TRB1" s="55"/>
      <c r="TRC1" s="55"/>
      <c r="TRD1" s="55"/>
      <c r="TRE1" s="55"/>
      <c r="TRF1" s="55"/>
      <c r="TRG1" s="55"/>
      <c r="TRH1" s="55"/>
      <c r="TRI1" s="55"/>
      <c r="TRJ1" s="55"/>
      <c r="TRK1" s="55"/>
      <c r="TRL1" s="55"/>
      <c r="TRM1" s="55"/>
      <c r="TRN1" s="55"/>
      <c r="TRO1" s="55"/>
      <c r="TRP1" s="55"/>
      <c r="TRQ1" s="55"/>
      <c r="TRR1" s="55"/>
      <c r="TRS1" s="55"/>
      <c r="TRT1" s="55"/>
      <c r="TRU1" s="55"/>
      <c r="TRV1" s="55"/>
      <c r="TRW1" s="55"/>
      <c r="TRX1" s="55"/>
      <c r="TRY1" s="55"/>
      <c r="TRZ1" s="55"/>
      <c r="TSA1" s="55"/>
      <c r="TSB1" s="55"/>
      <c r="TSC1" s="55"/>
      <c r="TSD1" s="55"/>
      <c r="TSE1" s="55"/>
      <c r="TSF1" s="55"/>
      <c r="TSG1" s="55"/>
      <c r="TSH1" s="55"/>
      <c r="TSI1" s="55"/>
      <c r="TSJ1" s="55"/>
      <c r="TSK1" s="55"/>
      <c r="TSL1" s="55"/>
      <c r="TSM1" s="55"/>
      <c r="TSN1" s="55"/>
      <c r="TSO1" s="55"/>
      <c r="TSP1" s="55"/>
      <c r="TSQ1" s="55"/>
      <c r="TSR1" s="55"/>
      <c r="TSS1" s="55"/>
      <c r="TST1" s="55"/>
      <c r="TSU1" s="55"/>
      <c r="TSV1" s="55"/>
      <c r="TSW1" s="55"/>
      <c r="TSX1" s="55"/>
      <c r="TSY1" s="55"/>
      <c r="TSZ1" s="55"/>
      <c r="TTA1" s="55"/>
      <c r="TTB1" s="55"/>
      <c r="TTC1" s="55"/>
      <c r="TTD1" s="55"/>
      <c r="TTE1" s="55"/>
      <c r="TTF1" s="55"/>
      <c r="TTG1" s="55"/>
      <c r="TTH1" s="55"/>
      <c r="TTI1" s="55"/>
      <c r="TTJ1" s="55"/>
      <c r="TTK1" s="55"/>
      <c r="TTL1" s="55"/>
      <c r="TTM1" s="55"/>
      <c r="TTN1" s="55"/>
      <c r="TTO1" s="55"/>
      <c r="TTP1" s="55"/>
      <c r="TTQ1" s="55"/>
      <c r="TTR1" s="55"/>
      <c r="TTS1" s="55"/>
      <c r="TTT1" s="55"/>
      <c r="TTU1" s="55"/>
      <c r="TTV1" s="55"/>
      <c r="TTW1" s="55"/>
      <c r="TTX1" s="55"/>
      <c r="TTY1" s="55"/>
      <c r="TTZ1" s="55"/>
      <c r="TUA1" s="55"/>
      <c r="TUB1" s="55"/>
      <c r="TUC1" s="55"/>
      <c r="TUD1" s="55"/>
      <c r="TUE1" s="55"/>
      <c r="TUF1" s="55"/>
      <c r="TUG1" s="55"/>
      <c r="TUH1" s="55"/>
      <c r="TUI1" s="55"/>
      <c r="TUJ1" s="55"/>
      <c r="TUK1" s="55"/>
      <c r="TUL1" s="55"/>
      <c r="TUM1" s="55"/>
      <c r="TUN1" s="55"/>
      <c r="TUO1" s="55"/>
      <c r="TUP1" s="55"/>
      <c r="TUQ1" s="55"/>
      <c r="TUR1" s="55"/>
      <c r="TUS1" s="55"/>
      <c r="TUT1" s="55"/>
      <c r="TUU1" s="55"/>
      <c r="TUV1" s="55"/>
      <c r="TUW1" s="55"/>
      <c r="TUX1" s="55"/>
      <c r="TUY1" s="55"/>
      <c r="TUZ1" s="55"/>
      <c r="TVA1" s="55"/>
      <c r="TVB1" s="55"/>
      <c r="TVC1" s="55"/>
      <c r="TVD1" s="55"/>
      <c r="TVE1" s="55"/>
      <c r="TVF1" s="55"/>
      <c r="TVG1" s="55"/>
      <c r="TVH1" s="55"/>
      <c r="TVI1" s="55"/>
      <c r="TVJ1" s="55"/>
      <c r="TVK1" s="55"/>
      <c r="TVL1" s="55"/>
      <c r="TVM1" s="55"/>
      <c r="TVN1" s="55"/>
      <c r="TVO1" s="55"/>
      <c r="TVP1" s="55"/>
      <c r="TVQ1" s="55"/>
      <c r="TVR1" s="55"/>
      <c r="TVS1" s="55"/>
      <c r="TVT1" s="55"/>
      <c r="TVU1" s="55"/>
      <c r="TVV1" s="55"/>
      <c r="TVW1" s="55"/>
      <c r="TVX1" s="55"/>
      <c r="TVY1" s="55"/>
      <c r="TVZ1" s="55"/>
      <c r="TWA1" s="55"/>
      <c r="TWB1" s="55"/>
      <c r="TWC1" s="55"/>
      <c r="TWD1" s="55"/>
      <c r="TWE1" s="55"/>
      <c r="TWF1" s="55"/>
      <c r="TWG1" s="55"/>
      <c r="TWH1" s="55"/>
      <c r="TWI1" s="55"/>
      <c r="TWJ1" s="55"/>
      <c r="TWK1" s="55"/>
      <c r="TWL1" s="55"/>
      <c r="TWM1" s="55"/>
      <c r="TWN1" s="55"/>
      <c r="TWO1" s="55"/>
      <c r="TWP1" s="55"/>
      <c r="TWQ1" s="55"/>
      <c r="TWR1" s="55"/>
      <c r="TWS1" s="55"/>
      <c r="TWT1" s="55"/>
      <c r="TWU1" s="55"/>
      <c r="TWV1" s="55"/>
      <c r="TWW1" s="55"/>
      <c r="TWX1" s="55"/>
      <c r="TWY1" s="55"/>
      <c r="TWZ1" s="55"/>
      <c r="TXA1" s="55"/>
      <c r="TXB1" s="55"/>
      <c r="TXC1" s="55"/>
      <c r="TXD1" s="55"/>
      <c r="TXE1" s="55"/>
      <c r="TXF1" s="55"/>
      <c r="TXG1" s="55"/>
      <c r="TXH1" s="55"/>
      <c r="TXI1" s="55"/>
      <c r="TXJ1" s="55"/>
      <c r="TXK1" s="55"/>
      <c r="TXL1" s="55"/>
      <c r="TXM1" s="55"/>
      <c r="TXN1" s="55"/>
      <c r="TXO1" s="55"/>
      <c r="TXP1" s="55"/>
      <c r="TXQ1" s="55"/>
      <c r="TXR1" s="55"/>
      <c r="TXS1" s="55"/>
      <c r="TXT1" s="55"/>
      <c r="TXU1" s="55"/>
      <c r="TXV1" s="55"/>
      <c r="TXW1" s="55"/>
      <c r="TXX1" s="55"/>
      <c r="TXY1" s="55"/>
      <c r="TXZ1" s="55"/>
      <c r="TYA1" s="55"/>
      <c r="TYB1" s="55"/>
      <c r="TYC1" s="55"/>
      <c r="TYD1" s="55"/>
      <c r="TYE1" s="55"/>
      <c r="TYF1" s="55"/>
      <c r="TYG1" s="55"/>
      <c r="TYH1" s="55"/>
      <c r="TYI1" s="55"/>
      <c r="TYJ1" s="55"/>
      <c r="TYK1" s="55"/>
      <c r="TYL1" s="55"/>
      <c r="TYM1" s="55"/>
      <c r="TYN1" s="55"/>
      <c r="TYO1" s="55"/>
      <c r="TYP1" s="55"/>
      <c r="TYQ1" s="55"/>
      <c r="TYR1" s="55"/>
      <c r="TYS1" s="55"/>
      <c r="TYT1" s="55"/>
      <c r="TYU1" s="55"/>
      <c r="TYV1" s="55"/>
      <c r="TYW1" s="55"/>
      <c r="TYX1" s="55"/>
      <c r="TYY1" s="55"/>
      <c r="TYZ1" s="55"/>
      <c r="TZA1" s="55"/>
      <c r="TZB1" s="55"/>
      <c r="TZC1" s="55"/>
      <c r="TZD1" s="55"/>
      <c r="TZE1" s="55"/>
      <c r="TZF1" s="55"/>
      <c r="TZG1" s="55"/>
      <c r="TZH1" s="55"/>
      <c r="TZI1" s="55"/>
      <c r="TZJ1" s="55"/>
      <c r="TZK1" s="55"/>
      <c r="TZL1" s="55"/>
      <c r="TZM1" s="55"/>
      <c r="TZN1" s="55"/>
      <c r="TZO1" s="55"/>
      <c r="TZP1" s="55"/>
      <c r="TZQ1" s="55"/>
      <c r="TZR1" s="55"/>
      <c r="TZS1" s="55"/>
      <c r="TZT1" s="55"/>
      <c r="TZU1" s="55"/>
      <c r="TZV1" s="55"/>
      <c r="TZW1" s="55"/>
      <c r="TZX1" s="55"/>
      <c r="TZY1" s="55"/>
      <c r="TZZ1" s="55"/>
      <c r="UAA1" s="55"/>
      <c r="UAB1" s="55"/>
      <c r="UAC1" s="55"/>
      <c r="UAD1" s="55"/>
      <c r="UAE1" s="55"/>
      <c r="UAF1" s="55"/>
      <c r="UAG1" s="55"/>
      <c r="UAH1" s="55"/>
      <c r="UAI1" s="55"/>
      <c r="UAJ1" s="55"/>
      <c r="UAK1" s="55"/>
      <c r="UAL1" s="55"/>
      <c r="UAM1" s="55"/>
      <c r="UAN1" s="55"/>
      <c r="UAO1" s="55"/>
      <c r="UAP1" s="55"/>
      <c r="UAQ1" s="55"/>
      <c r="UAR1" s="55"/>
      <c r="UAS1" s="55"/>
      <c r="UAT1" s="55"/>
      <c r="UAU1" s="55"/>
      <c r="UAV1" s="55"/>
      <c r="UAW1" s="55"/>
      <c r="UAX1" s="55"/>
      <c r="UAY1" s="55"/>
      <c r="UAZ1" s="55"/>
      <c r="UBA1" s="55"/>
      <c r="UBB1" s="55"/>
      <c r="UBC1" s="55"/>
      <c r="UBD1" s="55"/>
      <c r="UBE1" s="55"/>
      <c r="UBF1" s="55"/>
      <c r="UBG1" s="55"/>
      <c r="UBH1" s="55"/>
      <c r="UBI1" s="55"/>
      <c r="UBJ1" s="55"/>
      <c r="UBK1" s="55"/>
      <c r="UBL1" s="55"/>
      <c r="UBM1" s="55"/>
      <c r="UBN1" s="55"/>
      <c r="UBO1" s="55"/>
      <c r="UBP1" s="55"/>
      <c r="UBQ1" s="55"/>
      <c r="UBR1" s="55"/>
      <c r="UBS1" s="55"/>
      <c r="UBT1" s="55"/>
      <c r="UBU1" s="55"/>
      <c r="UBV1" s="55"/>
      <c r="UBW1" s="55"/>
      <c r="UBX1" s="55"/>
      <c r="UBY1" s="55"/>
      <c r="UBZ1" s="55"/>
      <c r="UCA1" s="55"/>
      <c r="UCB1" s="55"/>
      <c r="UCC1" s="55"/>
      <c r="UCD1" s="55"/>
      <c r="UCE1" s="55"/>
      <c r="UCF1" s="55"/>
      <c r="UCG1" s="55"/>
      <c r="UCH1" s="55"/>
      <c r="UCI1" s="55"/>
      <c r="UCJ1" s="55"/>
      <c r="UCK1" s="55"/>
      <c r="UCL1" s="55"/>
      <c r="UCM1" s="55"/>
      <c r="UCN1" s="55"/>
      <c r="UCO1" s="55"/>
      <c r="UCP1" s="55"/>
      <c r="UCQ1" s="55"/>
      <c r="UCR1" s="55"/>
      <c r="UCS1" s="55"/>
      <c r="UCT1" s="55"/>
      <c r="UCU1" s="55"/>
      <c r="UCV1" s="55"/>
      <c r="UCW1" s="55"/>
      <c r="UCX1" s="55"/>
      <c r="UCY1" s="55"/>
      <c r="UCZ1" s="55"/>
      <c r="UDA1" s="55"/>
      <c r="UDB1" s="55"/>
      <c r="UDC1" s="55"/>
      <c r="UDD1" s="55"/>
      <c r="UDE1" s="55"/>
      <c r="UDF1" s="55"/>
      <c r="UDG1" s="55"/>
      <c r="UDH1" s="55"/>
      <c r="UDI1" s="55"/>
      <c r="UDJ1" s="55"/>
      <c r="UDK1" s="55"/>
      <c r="UDL1" s="55"/>
      <c r="UDM1" s="55"/>
      <c r="UDN1" s="55"/>
      <c r="UDO1" s="55"/>
      <c r="UDP1" s="55"/>
      <c r="UDQ1" s="55"/>
      <c r="UDR1" s="55"/>
      <c r="UDS1" s="55"/>
      <c r="UDT1" s="55"/>
      <c r="UDU1" s="55"/>
      <c r="UDV1" s="55"/>
      <c r="UDW1" s="55"/>
      <c r="UDX1" s="55"/>
      <c r="UDY1" s="55"/>
      <c r="UDZ1" s="55"/>
      <c r="UEA1" s="55"/>
      <c r="UEB1" s="55"/>
      <c r="UEC1" s="55"/>
      <c r="UED1" s="55"/>
      <c r="UEE1" s="55"/>
      <c r="UEF1" s="55"/>
      <c r="UEG1" s="55"/>
      <c r="UEH1" s="55"/>
      <c r="UEI1" s="55"/>
      <c r="UEJ1" s="55"/>
      <c r="UEK1" s="55"/>
      <c r="UEL1" s="55"/>
      <c r="UEM1" s="55"/>
      <c r="UEN1" s="55"/>
      <c r="UEO1" s="55"/>
      <c r="UEP1" s="55"/>
      <c r="UEQ1" s="55"/>
      <c r="UER1" s="55"/>
      <c r="UES1" s="55"/>
      <c r="UET1" s="55"/>
      <c r="UEU1" s="55"/>
      <c r="UEV1" s="55"/>
      <c r="UEW1" s="55"/>
      <c r="UEX1" s="55"/>
      <c r="UEY1" s="55"/>
      <c r="UEZ1" s="55"/>
      <c r="UFA1" s="55"/>
      <c r="UFB1" s="55"/>
      <c r="UFC1" s="55"/>
      <c r="UFD1" s="55"/>
      <c r="UFE1" s="55"/>
      <c r="UFF1" s="55"/>
      <c r="UFG1" s="55"/>
      <c r="UFH1" s="55"/>
      <c r="UFI1" s="55"/>
      <c r="UFJ1" s="55"/>
      <c r="UFK1" s="55"/>
      <c r="UFL1" s="55"/>
      <c r="UFM1" s="55"/>
      <c r="UFN1" s="55"/>
      <c r="UFO1" s="55"/>
      <c r="UFP1" s="55"/>
      <c r="UFQ1" s="55"/>
      <c r="UFR1" s="55"/>
      <c r="UFS1" s="55"/>
      <c r="UFT1" s="55"/>
      <c r="UFU1" s="55"/>
      <c r="UFV1" s="55"/>
      <c r="UFW1" s="55"/>
      <c r="UFX1" s="55"/>
      <c r="UFY1" s="55"/>
      <c r="UFZ1" s="55"/>
      <c r="UGA1" s="55"/>
      <c r="UGB1" s="55"/>
      <c r="UGC1" s="55"/>
      <c r="UGD1" s="55"/>
      <c r="UGE1" s="55"/>
      <c r="UGF1" s="55"/>
      <c r="UGG1" s="55"/>
      <c r="UGH1" s="55"/>
      <c r="UGI1" s="55"/>
      <c r="UGJ1" s="55"/>
      <c r="UGK1" s="55"/>
      <c r="UGL1" s="55"/>
      <c r="UGM1" s="55"/>
      <c r="UGN1" s="55"/>
      <c r="UGO1" s="55"/>
      <c r="UGP1" s="55"/>
      <c r="UGQ1" s="55"/>
      <c r="UGR1" s="55"/>
      <c r="UGS1" s="55"/>
      <c r="UGT1" s="55"/>
      <c r="UGU1" s="55"/>
      <c r="UGV1" s="55"/>
      <c r="UGW1" s="55"/>
      <c r="UGX1" s="55"/>
      <c r="UGY1" s="55"/>
      <c r="UGZ1" s="55"/>
      <c r="UHA1" s="55"/>
      <c r="UHB1" s="55"/>
      <c r="UHC1" s="55"/>
      <c r="UHD1" s="55"/>
      <c r="UHE1" s="55"/>
      <c r="UHF1" s="55"/>
      <c r="UHG1" s="55"/>
      <c r="UHH1" s="55"/>
      <c r="UHI1" s="55"/>
      <c r="UHJ1" s="55"/>
      <c r="UHK1" s="55"/>
      <c r="UHL1" s="55"/>
      <c r="UHM1" s="55"/>
      <c r="UHN1" s="55"/>
      <c r="UHO1" s="55"/>
      <c r="UHP1" s="55"/>
      <c r="UHQ1" s="55"/>
      <c r="UHR1" s="55"/>
      <c r="UHS1" s="55"/>
      <c r="UHT1" s="55"/>
      <c r="UHU1" s="55"/>
      <c r="UHV1" s="55"/>
      <c r="UHW1" s="55"/>
      <c r="UHX1" s="55"/>
      <c r="UHY1" s="55"/>
      <c r="UHZ1" s="55"/>
      <c r="UIA1" s="55"/>
      <c r="UIB1" s="55"/>
      <c r="UIC1" s="55"/>
      <c r="UID1" s="55"/>
      <c r="UIE1" s="55"/>
      <c r="UIF1" s="55"/>
      <c r="UIG1" s="55"/>
      <c r="UIH1" s="55"/>
      <c r="UII1" s="55"/>
      <c r="UIJ1" s="55"/>
      <c r="UIK1" s="55"/>
      <c r="UIL1" s="55"/>
      <c r="UIM1" s="55"/>
      <c r="UIN1" s="55"/>
      <c r="UIO1" s="55"/>
      <c r="UIP1" s="55"/>
      <c r="UIQ1" s="55"/>
      <c r="UIR1" s="55"/>
      <c r="UIS1" s="55"/>
      <c r="UIT1" s="55"/>
      <c r="UIU1" s="55"/>
      <c r="UIV1" s="55"/>
      <c r="UIW1" s="55"/>
      <c r="UIX1" s="55"/>
      <c r="UIY1" s="55"/>
      <c r="UIZ1" s="55"/>
      <c r="UJA1" s="55"/>
      <c r="UJB1" s="55"/>
      <c r="UJC1" s="55"/>
      <c r="UJD1" s="55"/>
      <c r="UJE1" s="55"/>
      <c r="UJF1" s="55"/>
      <c r="UJG1" s="55"/>
      <c r="UJH1" s="55"/>
      <c r="UJI1" s="55"/>
      <c r="UJJ1" s="55"/>
      <c r="UJK1" s="55"/>
      <c r="UJL1" s="55"/>
      <c r="UJM1" s="55"/>
      <c r="UJN1" s="55"/>
      <c r="UJO1" s="55"/>
      <c r="UJP1" s="55"/>
      <c r="UJQ1" s="55"/>
      <c r="UJR1" s="55"/>
      <c r="UJS1" s="55"/>
      <c r="UJT1" s="55"/>
      <c r="UJU1" s="55"/>
      <c r="UJV1" s="55"/>
      <c r="UJW1" s="55"/>
      <c r="UJX1" s="55"/>
      <c r="UJY1" s="55"/>
      <c r="UJZ1" s="55"/>
      <c r="UKA1" s="55"/>
      <c r="UKB1" s="55"/>
      <c r="UKC1" s="55"/>
      <c r="UKD1" s="55"/>
      <c r="UKE1" s="55"/>
      <c r="UKF1" s="55"/>
      <c r="UKG1" s="55"/>
      <c r="UKH1" s="55"/>
      <c r="UKI1" s="55"/>
      <c r="UKJ1" s="55"/>
      <c r="UKK1" s="55"/>
      <c r="UKL1" s="55"/>
      <c r="UKM1" s="55"/>
      <c r="UKN1" s="55"/>
      <c r="UKO1" s="55"/>
      <c r="UKP1" s="55"/>
      <c r="UKQ1" s="55"/>
      <c r="UKR1" s="55"/>
      <c r="UKS1" s="55"/>
      <c r="UKT1" s="55"/>
      <c r="UKU1" s="55"/>
      <c r="UKV1" s="55"/>
      <c r="UKW1" s="55"/>
      <c r="UKX1" s="55"/>
      <c r="UKY1" s="55"/>
      <c r="UKZ1" s="55"/>
      <c r="ULA1" s="55"/>
      <c r="ULB1" s="55"/>
      <c r="ULC1" s="55"/>
      <c r="ULD1" s="55"/>
      <c r="ULE1" s="55"/>
      <c r="ULF1" s="55"/>
      <c r="ULG1" s="55"/>
      <c r="ULH1" s="55"/>
      <c r="ULI1" s="55"/>
      <c r="ULJ1" s="55"/>
      <c r="ULK1" s="55"/>
      <c r="ULL1" s="55"/>
      <c r="ULM1" s="55"/>
      <c r="ULN1" s="55"/>
      <c r="ULO1" s="55"/>
      <c r="ULP1" s="55"/>
      <c r="ULQ1" s="55"/>
      <c r="ULR1" s="55"/>
      <c r="ULS1" s="55"/>
      <c r="ULT1" s="55"/>
      <c r="ULU1" s="55"/>
      <c r="ULV1" s="55"/>
      <c r="ULW1" s="55"/>
      <c r="ULX1" s="55"/>
      <c r="ULY1" s="55"/>
      <c r="ULZ1" s="55"/>
      <c r="UMA1" s="55"/>
      <c r="UMB1" s="55"/>
      <c r="UMC1" s="55"/>
      <c r="UMD1" s="55"/>
      <c r="UME1" s="55"/>
      <c r="UMF1" s="55"/>
      <c r="UMG1" s="55"/>
      <c r="UMH1" s="55"/>
      <c r="UMI1" s="55"/>
      <c r="UMJ1" s="55"/>
      <c r="UMK1" s="55"/>
      <c r="UML1" s="55"/>
      <c r="UMM1" s="55"/>
      <c r="UMN1" s="55"/>
      <c r="UMO1" s="55"/>
      <c r="UMP1" s="55"/>
      <c r="UMQ1" s="55"/>
      <c r="UMR1" s="55"/>
      <c r="UMS1" s="55"/>
      <c r="UMT1" s="55"/>
      <c r="UMU1" s="55"/>
      <c r="UMV1" s="55"/>
      <c r="UMW1" s="55"/>
      <c r="UMX1" s="55"/>
      <c r="UMY1" s="55"/>
      <c r="UMZ1" s="55"/>
      <c r="UNA1" s="55"/>
      <c r="UNB1" s="55"/>
      <c r="UNC1" s="55"/>
      <c r="UND1" s="55"/>
      <c r="UNE1" s="55"/>
      <c r="UNF1" s="55"/>
      <c r="UNG1" s="55"/>
      <c r="UNH1" s="55"/>
      <c r="UNI1" s="55"/>
      <c r="UNJ1" s="55"/>
      <c r="UNK1" s="55"/>
      <c r="UNL1" s="55"/>
      <c r="UNM1" s="55"/>
      <c r="UNN1" s="55"/>
      <c r="UNO1" s="55"/>
      <c r="UNP1" s="55"/>
      <c r="UNQ1" s="55"/>
      <c r="UNR1" s="55"/>
      <c r="UNS1" s="55"/>
      <c r="UNT1" s="55"/>
      <c r="UNU1" s="55"/>
      <c r="UNV1" s="55"/>
      <c r="UNW1" s="55"/>
      <c r="UNX1" s="55"/>
      <c r="UNY1" s="55"/>
      <c r="UNZ1" s="55"/>
      <c r="UOA1" s="55"/>
      <c r="UOB1" s="55"/>
      <c r="UOC1" s="55"/>
      <c r="UOD1" s="55"/>
      <c r="UOE1" s="55"/>
      <c r="UOF1" s="55"/>
      <c r="UOG1" s="55"/>
      <c r="UOH1" s="55"/>
      <c r="UOI1" s="55"/>
      <c r="UOJ1" s="55"/>
      <c r="UOK1" s="55"/>
      <c r="UOL1" s="55"/>
      <c r="UOM1" s="55"/>
      <c r="UON1" s="55"/>
      <c r="UOO1" s="55"/>
      <c r="UOP1" s="55"/>
      <c r="UOQ1" s="55"/>
      <c r="UOR1" s="55"/>
      <c r="UOS1" s="55"/>
      <c r="UOT1" s="55"/>
      <c r="UOU1" s="55"/>
      <c r="UOV1" s="55"/>
      <c r="UOW1" s="55"/>
      <c r="UOX1" s="55"/>
      <c r="UOY1" s="55"/>
      <c r="UOZ1" s="55"/>
      <c r="UPA1" s="55"/>
      <c r="UPB1" s="55"/>
      <c r="UPC1" s="55"/>
      <c r="UPD1" s="55"/>
      <c r="UPE1" s="55"/>
      <c r="UPF1" s="55"/>
      <c r="UPG1" s="55"/>
      <c r="UPH1" s="55"/>
      <c r="UPI1" s="55"/>
      <c r="UPJ1" s="55"/>
      <c r="UPK1" s="55"/>
      <c r="UPL1" s="55"/>
      <c r="UPM1" s="55"/>
      <c r="UPN1" s="55"/>
      <c r="UPO1" s="55"/>
      <c r="UPP1" s="55"/>
      <c r="UPQ1" s="55"/>
      <c r="UPR1" s="55"/>
      <c r="UPS1" s="55"/>
      <c r="UPT1" s="55"/>
      <c r="UPU1" s="55"/>
      <c r="UPV1" s="55"/>
      <c r="UPW1" s="55"/>
      <c r="UPX1" s="55"/>
      <c r="UPY1" s="55"/>
      <c r="UPZ1" s="55"/>
      <c r="UQA1" s="55"/>
      <c r="UQB1" s="55"/>
      <c r="UQC1" s="55"/>
      <c r="UQD1" s="55"/>
      <c r="UQE1" s="55"/>
      <c r="UQF1" s="55"/>
      <c r="UQG1" s="55"/>
      <c r="UQH1" s="55"/>
      <c r="UQI1" s="55"/>
      <c r="UQJ1" s="55"/>
      <c r="UQK1" s="55"/>
      <c r="UQL1" s="55"/>
      <c r="UQM1" s="55"/>
      <c r="UQN1" s="55"/>
      <c r="UQO1" s="55"/>
      <c r="UQP1" s="55"/>
      <c r="UQQ1" s="55"/>
      <c r="UQR1" s="55"/>
      <c r="UQS1" s="55"/>
      <c r="UQT1" s="55"/>
      <c r="UQU1" s="55"/>
      <c r="UQV1" s="55"/>
      <c r="UQW1" s="55"/>
      <c r="UQX1" s="55"/>
      <c r="UQY1" s="55"/>
      <c r="UQZ1" s="55"/>
      <c r="URA1" s="55"/>
      <c r="URB1" s="55"/>
      <c r="URC1" s="55"/>
      <c r="URD1" s="55"/>
      <c r="URE1" s="55"/>
      <c r="URF1" s="55"/>
      <c r="URG1" s="55"/>
      <c r="URH1" s="55"/>
      <c r="URI1" s="55"/>
      <c r="URJ1" s="55"/>
      <c r="URK1" s="55"/>
      <c r="URL1" s="55"/>
      <c r="URM1" s="55"/>
      <c r="URN1" s="55"/>
      <c r="URO1" s="55"/>
      <c r="URP1" s="55"/>
      <c r="URQ1" s="55"/>
      <c r="URR1" s="55"/>
      <c r="URS1" s="55"/>
      <c r="URT1" s="55"/>
      <c r="URU1" s="55"/>
      <c r="URV1" s="55"/>
      <c r="URW1" s="55"/>
      <c r="URX1" s="55"/>
      <c r="URY1" s="55"/>
      <c r="URZ1" s="55"/>
      <c r="USA1" s="55"/>
      <c r="USB1" s="55"/>
      <c r="USC1" s="55"/>
      <c r="USD1" s="55"/>
      <c r="USE1" s="55"/>
      <c r="USF1" s="55"/>
      <c r="USG1" s="55"/>
      <c r="USH1" s="55"/>
      <c r="USI1" s="55"/>
      <c r="USJ1" s="55"/>
      <c r="USK1" s="55"/>
      <c r="USL1" s="55"/>
      <c r="USM1" s="55"/>
      <c r="USN1" s="55"/>
      <c r="USO1" s="55"/>
      <c r="USP1" s="55"/>
      <c r="USQ1" s="55"/>
      <c r="USR1" s="55"/>
      <c r="USS1" s="55"/>
      <c r="UST1" s="55"/>
      <c r="USU1" s="55"/>
      <c r="USV1" s="55"/>
      <c r="USW1" s="55"/>
      <c r="USX1" s="55"/>
      <c r="USY1" s="55"/>
      <c r="USZ1" s="55"/>
      <c r="UTA1" s="55"/>
      <c r="UTB1" s="55"/>
      <c r="UTC1" s="55"/>
      <c r="UTD1" s="55"/>
      <c r="UTE1" s="55"/>
      <c r="UTF1" s="55"/>
      <c r="UTG1" s="55"/>
      <c r="UTH1" s="55"/>
      <c r="UTI1" s="55"/>
      <c r="UTJ1" s="55"/>
      <c r="UTK1" s="55"/>
      <c r="UTL1" s="55"/>
      <c r="UTM1" s="55"/>
      <c r="UTN1" s="55"/>
      <c r="UTO1" s="55"/>
      <c r="UTP1" s="55"/>
      <c r="UTQ1" s="55"/>
      <c r="UTR1" s="55"/>
      <c r="UTS1" s="55"/>
      <c r="UTT1" s="55"/>
      <c r="UTU1" s="55"/>
      <c r="UTV1" s="55"/>
      <c r="UTW1" s="55"/>
      <c r="UTX1" s="55"/>
      <c r="UTY1" s="55"/>
      <c r="UTZ1" s="55"/>
      <c r="UUA1" s="55"/>
      <c r="UUB1" s="55"/>
      <c r="UUC1" s="55"/>
      <c r="UUD1" s="55"/>
      <c r="UUE1" s="55"/>
      <c r="UUF1" s="55"/>
      <c r="UUG1" s="55"/>
      <c r="UUH1" s="55"/>
      <c r="UUI1" s="55"/>
      <c r="UUJ1" s="55"/>
      <c r="UUK1" s="55"/>
      <c r="UUL1" s="55"/>
      <c r="UUM1" s="55"/>
      <c r="UUN1" s="55"/>
      <c r="UUO1" s="55"/>
      <c r="UUP1" s="55"/>
      <c r="UUQ1" s="55"/>
      <c r="UUR1" s="55"/>
      <c r="UUS1" s="55"/>
      <c r="UUT1" s="55"/>
      <c r="UUU1" s="55"/>
      <c r="UUV1" s="55"/>
      <c r="UUW1" s="55"/>
      <c r="UUX1" s="55"/>
      <c r="UUY1" s="55"/>
      <c r="UUZ1" s="55"/>
      <c r="UVA1" s="55"/>
      <c r="UVB1" s="55"/>
      <c r="UVC1" s="55"/>
      <c r="UVD1" s="55"/>
      <c r="UVE1" s="55"/>
      <c r="UVF1" s="55"/>
      <c r="UVG1" s="55"/>
      <c r="UVH1" s="55"/>
      <c r="UVI1" s="55"/>
      <c r="UVJ1" s="55"/>
      <c r="UVK1" s="55"/>
      <c r="UVL1" s="55"/>
      <c r="UVM1" s="55"/>
      <c r="UVN1" s="55"/>
      <c r="UVO1" s="55"/>
      <c r="UVP1" s="55"/>
      <c r="UVQ1" s="55"/>
      <c r="UVR1" s="55"/>
      <c r="UVS1" s="55"/>
      <c r="UVT1" s="55"/>
      <c r="UVU1" s="55"/>
      <c r="UVV1" s="55"/>
      <c r="UVW1" s="55"/>
      <c r="UVX1" s="55"/>
      <c r="UVY1" s="55"/>
      <c r="UVZ1" s="55"/>
      <c r="UWA1" s="55"/>
      <c r="UWB1" s="55"/>
      <c r="UWC1" s="55"/>
      <c r="UWD1" s="55"/>
      <c r="UWE1" s="55"/>
      <c r="UWF1" s="55"/>
      <c r="UWG1" s="55"/>
      <c r="UWH1" s="55"/>
      <c r="UWI1" s="55"/>
      <c r="UWJ1" s="55"/>
      <c r="UWK1" s="55"/>
      <c r="UWL1" s="55"/>
      <c r="UWM1" s="55"/>
      <c r="UWN1" s="55"/>
      <c r="UWO1" s="55"/>
      <c r="UWP1" s="55"/>
      <c r="UWQ1" s="55"/>
      <c r="UWR1" s="55"/>
      <c r="UWS1" s="55"/>
      <c r="UWT1" s="55"/>
      <c r="UWU1" s="55"/>
      <c r="UWV1" s="55"/>
      <c r="UWW1" s="55"/>
      <c r="UWX1" s="55"/>
      <c r="UWY1" s="55"/>
      <c r="UWZ1" s="55"/>
      <c r="UXA1" s="55"/>
      <c r="UXB1" s="55"/>
      <c r="UXC1" s="55"/>
      <c r="UXD1" s="55"/>
      <c r="UXE1" s="55"/>
      <c r="UXF1" s="55"/>
      <c r="UXG1" s="55"/>
      <c r="UXH1" s="55"/>
      <c r="UXI1" s="55"/>
      <c r="UXJ1" s="55"/>
      <c r="UXK1" s="55"/>
      <c r="UXL1" s="55"/>
      <c r="UXM1" s="55"/>
      <c r="UXN1" s="55"/>
      <c r="UXO1" s="55"/>
      <c r="UXP1" s="55"/>
      <c r="UXQ1" s="55"/>
      <c r="UXR1" s="55"/>
      <c r="UXS1" s="55"/>
      <c r="UXT1" s="55"/>
      <c r="UXU1" s="55"/>
      <c r="UXV1" s="55"/>
      <c r="UXW1" s="55"/>
      <c r="UXX1" s="55"/>
      <c r="UXY1" s="55"/>
      <c r="UXZ1" s="55"/>
      <c r="UYA1" s="55"/>
      <c r="UYB1" s="55"/>
      <c r="UYC1" s="55"/>
      <c r="UYD1" s="55"/>
      <c r="UYE1" s="55"/>
      <c r="UYF1" s="55"/>
      <c r="UYG1" s="55"/>
      <c r="UYH1" s="55"/>
      <c r="UYI1" s="55"/>
      <c r="UYJ1" s="55"/>
      <c r="UYK1" s="55"/>
      <c r="UYL1" s="55"/>
      <c r="UYM1" s="55"/>
      <c r="UYN1" s="55"/>
      <c r="UYO1" s="55"/>
      <c r="UYP1" s="55"/>
      <c r="UYQ1" s="55"/>
      <c r="UYR1" s="55"/>
      <c r="UYS1" s="55"/>
      <c r="UYT1" s="55"/>
      <c r="UYU1" s="55"/>
      <c r="UYV1" s="55"/>
      <c r="UYW1" s="55"/>
      <c r="UYX1" s="55"/>
      <c r="UYY1" s="55"/>
      <c r="UYZ1" s="55"/>
      <c r="UZA1" s="55"/>
      <c r="UZB1" s="55"/>
      <c r="UZC1" s="55"/>
      <c r="UZD1" s="55"/>
      <c r="UZE1" s="55"/>
      <c r="UZF1" s="55"/>
      <c r="UZG1" s="55"/>
      <c r="UZH1" s="55"/>
      <c r="UZI1" s="55"/>
      <c r="UZJ1" s="55"/>
      <c r="UZK1" s="55"/>
      <c r="UZL1" s="55"/>
      <c r="UZM1" s="55"/>
      <c r="UZN1" s="55"/>
      <c r="UZO1" s="55"/>
      <c r="UZP1" s="55"/>
      <c r="UZQ1" s="55"/>
      <c r="UZR1" s="55"/>
      <c r="UZS1" s="55"/>
      <c r="UZT1" s="55"/>
      <c r="UZU1" s="55"/>
      <c r="UZV1" s="55"/>
      <c r="UZW1" s="55"/>
      <c r="UZX1" s="55"/>
      <c r="UZY1" s="55"/>
      <c r="UZZ1" s="55"/>
      <c r="VAA1" s="55"/>
      <c r="VAB1" s="55"/>
      <c r="VAC1" s="55"/>
      <c r="VAD1" s="55"/>
      <c r="VAE1" s="55"/>
      <c r="VAF1" s="55"/>
      <c r="VAG1" s="55"/>
      <c r="VAH1" s="55"/>
      <c r="VAI1" s="55"/>
      <c r="VAJ1" s="55"/>
      <c r="VAK1" s="55"/>
      <c r="VAL1" s="55"/>
      <c r="VAM1" s="55"/>
      <c r="VAN1" s="55"/>
      <c r="VAO1" s="55"/>
      <c r="VAP1" s="55"/>
      <c r="VAQ1" s="55"/>
      <c r="VAR1" s="55"/>
      <c r="VAS1" s="55"/>
      <c r="VAT1" s="55"/>
      <c r="VAU1" s="55"/>
      <c r="VAV1" s="55"/>
      <c r="VAW1" s="55"/>
      <c r="VAX1" s="55"/>
      <c r="VAY1" s="55"/>
      <c r="VAZ1" s="55"/>
      <c r="VBA1" s="55"/>
      <c r="VBB1" s="55"/>
      <c r="VBC1" s="55"/>
      <c r="VBD1" s="55"/>
      <c r="VBE1" s="55"/>
      <c r="VBF1" s="55"/>
      <c r="VBG1" s="55"/>
      <c r="VBH1" s="55"/>
      <c r="VBI1" s="55"/>
      <c r="VBJ1" s="55"/>
      <c r="VBK1" s="55"/>
      <c r="VBL1" s="55"/>
      <c r="VBM1" s="55"/>
      <c r="VBN1" s="55"/>
      <c r="VBO1" s="55"/>
      <c r="VBP1" s="55"/>
      <c r="VBQ1" s="55"/>
      <c r="VBR1" s="55"/>
      <c r="VBS1" s="55"/>
      <c r="VBT1" s="55"/>
      <c r="VBU1" s="55"/>
      <c r="VBV1" s="55"/>
      <c r="VBW1" s="55"/>
      <c r="VBX1" s="55"/>
      <c r="VBY1" s="55"/>
      <c r="VBZ1" s="55"/>
      <c r="VCA1" s="55"/>
      <c r="VCB1" s="55"/>
      <c r="VCC1" s="55"/>
      <c r="VCD1" s="55"/>
      <c r="VCE1" s="55"/>
      <c r="VCF1" s="55"/>
      <c r="VCG1" s="55"/>
      <c r="VCH1" s="55"/>
      <c r="VCI1" s="55"/>
      <c r="VCJ1" s="55"/>
      <c r="VCK1" s="55"/>
      <c r="VCL1" s="55"/>
      <c r="VCM1" s="55"/>
      <c r="VCN1" s="55"/>
      <c r="VCO1" s="55"/>
      <c r="VCP1" s="55"/>
      <c r="VCQ1" s="55"/>
      <c r="VCR1" s="55"/>
      <c r="VCS1" s="55"/>
      <c r="VCT1" s="55"/>
      <c r="VCU1" s="55"/>
      <c r="VCV1" s="55"/>
      <c r="VCW1" s="55"/>
      <c r="VCX1" s="55"/>
      <c r="VCY1" s="55"/>
      <c r="VCZ1" s="55"/>
      <c r="VDA1" s="55"/>
      <c r="VDB1" s="55"/>
      <c r="VDC1" s="55"/>
      <c r="VDD1" s="55"/>
      <c r="VDE1" s="55"/>
      <c r="VDF1" s="55"/>
      <c r="VDG1" s="55"/>
      <c r="VDH1" s="55"/>
      <c r="VDI1" s="55"/>
      <c r="VDJ1" s="55"/>
      <c r="VDK1" s="55"/>
      <c r="VDL1" s="55"/>
      <c r="VDM1" s="55"/>
      <c r="VDN1" s="55"/>
      <c r="VDO1" s="55"/>
      <c r="VDP1" s="55"/>
      <c r="VDQ1" s="55"/>
      <c r="VDR1" s="55"/>
      <c r="VDS1" s="55"/>
      <c r="VDT1" s="55"/>
      <c r="VDU1" s="55"/>
      <c r="VDV1" s="55"/>
      <c r="VDW1" s="55"/>
      <c r="VDX1" s="55"/>
      <c r="VDY1" s="55"/>
      <c r="VDZ1" s="55"/>
      <c r="VEA1" s="55"/>
      <c r="VEB1" s="55"/>
      <c r="VEC1" s="55"/>
      <c r="VED1" s="55"/>
      <c r="VEE1" s="55"/>
      <c r="VEF1" s="55"/>
      <c r="VEG1" s="55"/>
      <c r="VEH1" s="55"/>
      <c r="VEI1" s="55"/>
      <c r="VEJ1" s="55"/>
      <c r="VEK1" s="55"/>
      <c r="VEL1" s="55"/>
      <c r="VEM1" s="55"/>
      <c r="VEN1" s="55"/>
      <c r="VEO1" s="55"/>
      <c r="VEP1" s="55"/>
      <c r="VEQ1" s="55"/>
      <c r="VER1" s="55"/>
      <c r="VES1" s="55"/>
      <c r="VET1" s="55"/>
      <c r="VEU1" s="55"/>
      <c r="VEV1" s="55"/>
      <c r="VEW1" s="55"/>
      <c r="VEX1" s="55"/>
      <c r="VEY1" s="55"/>
      <c r="VEZ1" s="55"/>
      <c r="VFA1" s="55"/>
      <c r="VFB1" s="55"/>
      <c r="VFC1" s="55"/>
      <c r="VFD1" s="55"/>
      <c r="VFE1" s="55"/>
      <c r="VFF1" s="55"/>
      <c r="VFG1" s="55"/>
      <c r="VFH1" s="55"/>
      <c r="VFI1" s="55"/>
      <c r="VFJ1" s="55"/>
      <c r="VFK1" s="55"/>
      <c r="VFL1" s="55"/>
      <c r="VFM1" s="55"/>
      <c r="VFN1" s="55"/>
      <c r="VFO1" s="55"/>
      <c r="VFP1" s="55"/>
      <c r="VFQ1" s="55"/>
      <c r="VFR1" s="55"/>
      <c r="VFS1" s="55"/>
      <c r="VFT1" s="55"/>
      <c r="VFU1" s="55"/>
      <c r="VFV1" s="55"/>
      <c r="VFW1" s="55"/>
      <c r="VFX1" s="55"/>
      <c r="VFY1" s="55"/>
      <c r="VFZ1" s="55"/>
      <c r="VGA1" s="55"/>
      <c r="VGB1" s="55"/>
      <c r="VGC1" s="55"/>
      <c r="VGD1" s="55"/>
      <c r="VGE1" s="55"/>
      <c r="VGF1" s="55"/>
      <c r="VGG1" s="55"/>
      <c r="VGH1" s="55"/>
      <c r="VGI1" s="55"/>
      <c r="VGJ1" s="55"/>
      <c r="VGK1" s="55"/>
      <c r="VGL1" s="55"/>
      <c r="VGM1" s="55"/>
      <c r="VGN1" s="55"/>
      <c r="VGO1" s="55"/>
      <c r="VGP1" s="55"/>
      <c r="VGQ1" s="55"/>
      <c r="VGR1" s="55"/>
      <c r="VGS1" s="55"/>
      <c r="VGT1" s="55"/>
      <c r="VGU1" s="55"/>
      <c r="VGV1" s="55"/>
      <c r="VGW1" s="55"/>
      <c r="VGX1" s="55"/>
      <c r="VGY1" s="55"/>
      <c r="VGZ1" s="55"/>
      <c r="VHA1" s="55"/>
      <c r="VHB1" s="55"/>
      <c r="VHC1" s="55"/>
      <c r="VHD1" s="55"/>
      <c r="VHE1" s="55"/>
      <c r="VHF1" s="55"/>
      <c r="VHG1" s="55"/>
      <c r="VHH1" s="55"/>
      <c r="VHI1" s="55"/>
      <c r="VHJ1" s="55"/>
      <c r="VHK1" s="55"/>
      <c r="VHL1" s="55"/>
      <c r="VHM1" s="55"/>
      <c r="VHN1" s="55"/>
      <c r="VHO1" s="55"/>
      <c r="VHP1" s="55"/>
      <c r="VHQ1" s="55"/>
      <c r="VHR1" s="55"/>
      <c r="VHS1" s="55"/>
      <c r="VHT1" s="55"/>
      <c r="VHU1" s="55"/>
      <c r="VHV1" s="55"/>
      <c r="VHW1" s="55"/>
      <c r="VHX1" s="55"/>
      <c r="VHY1" s="55"/>
      <c r="VHZ1" s="55"/>
      <c r="VIA1" s="55"/>
      <c r="VIB1" s="55"/>
      <c r="VIC1" s="55"/>
      <c r="VID1" s="55"/>
      <c r="VIE1" s="55"/>
      <c r="VIF1" s="55"/>
      <c r="VIG1" s="55"/>
      <c r="VIH1" s="55"/>
      <c r="VII1" s="55"/>
      <c r="VIJ1" s="55"/>
      <c r="VIK1" s="55"/>
      <c r="VIL1" s="55"/>
      <c r="VIM1" s="55"/>
      <c r="VIN1" s="55"/>
      <c r="VIO1" s="55"/>
      <c r="VIP1" s="55"/>
      <c r="VIQ1" s="55"/>
      <c r="VIR1" s="55"/>
      <c r="VIS1" s="55"/>
      <c r="VIT1" s="55"/>
      <c r="VIU1" s="55"/>
      <c r="VIV1" s="55"/>
      <c r="VIW1" s="55"/>
      <c r="VIX1" s="55"/>
      <c r="VIY1" s="55"/>
      <c r="VIZ1" s="55"/>
      <c r="VJA1" s="55"/>
      <c r="VJB1" s="55"/>
      <c r="VJC1" s="55"/>
      <c r="VJD1" s="55"/>
      <c r="VJE1" s="55"/>
      <c r="VJF1" s="55"/>
      <c r="VJG1" s="55"/>
      <c r="VJH1" s="55"/>
      <c r="VJI1" s="55"/>
      <c r="VJJ1" s="55"/>
      <c r="VJK1" s="55"/>
      <c r="VJL1" s="55"/>
      <c r="VJM1" s="55"/>
      <c r="VJN1" s="55"/>
      <c r="VJO1" s="55"/>
      <c r="VJP1" s="55"/>
      <c r="VJQ1" s="55"/>
      <c r="VJR1" s="55"/>
      <c r="VJS1" s="55"/>
      <c r="VJT1" s="55"/>
      <c r="VJU1" s="55"/>
      <c r="VJV1" s="55"/>
      <c r="VJW1" s="55"/>
      <c r="VJX1" s="55"/>
      <c r="VJY1" s="55"/>
      <c r="VJZ1" s="55"/>
      <c r="VKA1" s="55"/>
      <c r="VKB1" s="55"/>
      <c r="VKC1" s="55"/>
      <c r="VKD1" s="55"/>
      <c r="VKE1" s="55"/>
      <c r="VKF1" s="55"/>
      <c r="VKG1" s="55"/>
      <c r="VKH1" s="55"/>
      <c r="VKI1" s="55"/>
      <c r="VKJ1" s="55"/>
      <c r="VKK1" s="55"/>
      <c r="VKL1" s="55"/>
      <c r="VKM1" s="55"/>
      <c r="VKN1" s="55"/>
      <c r="VKO1" s="55"/>
      <c r="VKP1" s="55"/>
      <c r="VKQ1" s="55"/>
      <c r="VKR1" s="55"/>
      <c r="VKS1" s="55"/>
      <c r="VKT1" s="55"/>
      <c r="VKU1" s="55"/>
      <c r="VKV1" s="55"/>
      <c r="VKW1" s="55"/>
      <c r="VKX1" s="55"/>
      <c r="VKY1" s="55"/>
      <c r="VKZ1" s="55"/>
      <c r="VLA1" s="55"/>
      <c r="VLB1" s="55"/>
      <c r="VLC1" s="55"/>
      <c r="VLD1" s="55"/>
      <c r="VLE1" s="55"/>
      <c r="VLF1" s="55"/>
      <c r="VLG1" s="55"/>
      <c r="VLH1" s="55"/>
      <c r="VLI1" s="55"/>
      <c r="VLJ1" s="55"/>
      <c r="VLK1" s="55"/>
      <c r="VLL1" s="55"/>
      <c r="VLM1" s="55"/>
      <c r="VLN1" s="55"/>
      <c r="VLO1" s="55"/>
      <c r="VLP1" s="55"/>
      <c r="VLQ1" s="55"/>
      <c r="VLR1" s="55"/>
      <c r="VLS1" s="55"/>
      <c r="VLT1" s="55"/>
      <c r="VLU1" s="55"/>
      <c r="VLV1" s="55"/>
      <c r="VLW1" s="55"/>
      <c r="VLX1" s="55"/>
      <c r="VLY1" s="55"/>
      <c r="VLZ1" s="55"/>
      <c r="VMA1" s="55"/>
      <c r="VMB1" s="55"/>
      <c r="VMC1" s="55"/>
      <c r="VMD1" s="55"/>
      <c r="VME1" s="55"/>
      <c r="VMF1" s="55"/>
      <c r="VMG1" s="55"/>
      <c r="VMH1" s="55"/>
      <c r="VMI1" s="55"/>
      <c r="VMJ1" s="55"/>
      <c r="VMK1" s="55"/>
      <c r="VML1" s="55"/>
      <c r="VMM1" s="55"/>
      <c r="VMN1" s="55"/>
      <c r="VMO1" s="55"/>
      <c r="VMP1" s="55"/>
      <c r="VMQ1" s="55"/>
      <c r="VMR1" s="55"/>
      <c r="VMS1" s="55"/>
      <c r="VMT1" s="55"/>
      <c r="VMU1" s="55"/>
      <c r="VMV1" s="55"/>
      <c r="VMW1" s="55"/>
      <c r="VMX1" s="55"/>
      <c r="VMY1" s="55"/>
      <c r="VMZ1" s="55"/>
      <c r="VNA1" s="55"/>
      <c r="VNB1" s="55"/>
      <c r="VNC1" s="55"/>
      <c r="VND1" s="55"/>
      <c r="VNE1" s="55"/>
      <c r="VNF1" s="55"/>
      <c r="VNG1" s="55"/>
      <c r="VNH1" s="55"/>
      <c r="VNI1" s="55"/>
      <c r="VNJ1" s="55"/>
      <c r="VNK1" s="55"/>
      <c r="VNL1" s="55"/>
      <c r="VNM1" s="55"/>
      <c r="VNN1" s="55"/>
      <c r="VNO1" s="55"/>
      <c r="VNP1" s="55"/>
      <c r="VNQ1" s="55"/>
      <c r="VNR1" s="55"/>
      <c r="VNS1" s="55"/>
      <c r="VNT1" s="55"/>
      <c r="VNU1" s="55"/>
      <c r="VNV1" s="55"/>
      <c r="VNW1" s="55"/>
      <c r="VNX1" s="55"/>
      <c r="VNY1" s="55"/>
      <c r="VNZ1" s="55"/>
      <c r="VOA1" s="55"/>
      <c r="VOB1" s="55"/>
      <c r="VOC1" s="55"/>
      <c r="VOD1" s="55"/>
      <c r="VOE1" s="55"/>
      <c r="VOF1" s="55"/>
      <c r="VOG1" s="55"/>
      <c r="VOH1" s="55"/>
      <c r="VOI1" s="55"/>
      <c r="VOJ1" s="55"/>
      <c r="VOK1" s="55"/>
      <c r="VOL1" s="55"/>
      <c r="VOM1" s="55"/>
      <c r="VON1" s="55"/>
      <c r="VOO1" s="55"/>
      <c r="VOP1" s="55"/>
      <c r="VOQ1" s="55"/>
      <c r="VOR1" s="55"/>
      <c r="VOS1" s="55"/>
      <c r="VOT1" s="55"/>
      <c r="VOU1" s="55"/>
      <c r="VOV1" s="55"/>
      <c r="VOW1" s="55"/>
      <c r="VOX1" s="55"/>
      <c r="VOY1" s="55"/>
      <c r="VOZ1" s="55"/>
      <c r="VPA1" s="55"/>
      <c r="VPB1" s="55"/>
      <c r="VPC1" s="55"/>
      <c r="VPD1" s="55"/>
      <c r="VPE1" s="55"/>
      <c r="VPF1" s="55"/>
      <c r="VPG1" s="55"/>
      <c r="VPH1" s="55"/>
      <c r="VPI1" s="55"/>
      <c r="VPJ1" s="55"/>
      <c r="VPK1" s="55"/>
      <c r="VPL1" s="55"/>
      <c r="VPM1" s="55"/>
      <c r="VPN1" s="55"/>
      <c r="VPO1" s="55"/>
      <c r="VPP1" s="55"/>
      <c r="VPQ1" s="55"/>
      <c r="VPR1" s="55"/>
      <c r="VPS1" s="55"/>
      <c r="VPT1" s="55"/>
      <c r="VPU1" s="55"/>
      <c r="VPV1" s="55"/>
      <c r="VPW1" s="55"/>
      <c r="VPX1" s="55"/>
      <c r="VPY1" s="55"/>
      <c r="VPZ1" s="55"/>
      <c r="VQA1" s="55"/>
      <c r="VQB1" s="55"/>
      <c r="VQC1" s="55"/>
      <c r="VQD1" s="55"/>
      <c r="VQE1" s="55"/>
      <c r="VQF1" s="55"/>
      <c r="VQG1" s="55"/>
      <c r="VQH1" s="55"/>
      <c r="VQI1" s="55"/>
      <c r="VQJ1" s="55"/>
      <c r="VQK1" s="55"/>
      <c r="VQL1" s="55"/>
      <c r="VQM1" s="55"/>
      <c r="VQN1" s="55"/>
      <c r="VQO1" s="55"/>
      <c r="VQP1" s="55"/>
      <c r="VQQ1" s="55"/>
      <c r="VQR1" s="55"/>
      <c r="VQS1" s="55"/>
      <c r="VQT1" s="55"/>
      <c r="VQU1" s="55"/>
      <c r="VQV1" s="55"/>
      <c r="VQW1" s="55"/>
      <c r="VQX1" s="55"/>
      <c r="VQY1" s="55"/>
      <c r="VQZ1" s="55"/>
      <c r="VRA1" s="55"/>
      <c r="VRB1" s="55"/>
      <c r="VRC1" s="55"/>
      <c r="VRD1" s="55"/>
      <c r="VRE1" s="55"/>
      <c r="VRF1" s="55"/>
      <c r="VRG1" s="55"/>
      <c r="VRH1" s="55"/>
      <c r="VRI1" s="55"/>
      <c r="VRJ1" s="55"/>
      <c r="VRK1" s="55"/>
      <c r="VRL1" s="55"/>
      <c r="VRM1" s="55"/>
      <c r="VRN1" s="55"/>
      <c r="VRO1" s="55"/>
      <c r="VRP1" s="55"/>
      <c r="VRQ1" s="55"/>
      <c r="VRR1" s="55"/>
      <c r="VRS1" s="55"/>
      <c r="VRT1" s="55"/>
      <c r="VRU1" s="55"/>
      <c r="VRV1" s="55"/>
      <c r="VRW1" s="55"/>
      <c r="VRX1" s="55"/>
      <c r="VRY1" s="55"/>
      <c r="VRZ1" s="55"/>
      <c r="VSA1" s="55"/>
      <c r="VSB1" s="55"/>
      <c r="VSC1" s="55"/>
      <c r="VSD1" s="55"/>
      <c r="VSE1" s="55"/>
      <c r="VSF1" s="55"/>
      <c r="VSG1" s="55"/>
      <c r="VSH1" s="55"/>
      <c r="VSI1" s="55"/>
      <c r="VSJ1" s="55"/>
      <c r="VSK1" s="55"/>
      <c r="VSL1" s="55"/>
      <c r="VSM1" s="55"/>
      <c r="VSN1" s="55"/>
      <c r="VSO1" s="55"/>
      <c r="VSP1" s="55"/>
      <c r="VSQ1" s="55"/>
      <c r="VSR1" s="55"/>
      <c r="VSS1" s="55"/>
      <c r="VST1" s="55"/>
      <c r="VSU1" s="55"/>
      <c r="VSV1" s="55"/>
      <c r="VSW1" s="55"/>
      <c r="VSX1" s="55"/>
      <c r="VSY1" s="55"/>
      <c r="VSZ1" s="55"/>
      <c r="VTA1" s="55"/>
      <c r="VTB1" s="55"/>
      <c r="VTC1" s="55"/>
      <c r="VTD1" s="55"/>
      <c r="VTE1" s="55"/>
      <c r="VTF1" s="55"/>
      <c r="VTG1" s="55"/>
      <c r="VTH1" s="55"/>
      <c r="VTI1" s="55"/>
      <c r="VTJ1" s="55"/>
      <c r="VTK1" s="55"/>
      <c r="VTL1" s="55"/>
      <c r="VTM1" s="55"/>
      <c r="VTN1" s="55"/>
      <c r="VTO1" s="55"/>
      <c r="VTP1" s="55"/>
      <c r="VTQ1" s="55"/>
      <c r="VTR1" s="55"/>
      <c r="VTS1" s="55"/>
      <c r="VTT1" s="55"/>
      <c r="VTU1" s="55"/>
      <c r="VTV1" s="55"/>
      <c r="VTW1" s="55"/>
      <c r="VTX1" s="55"/>
      <c r="VTY1" s="55"/>
      <c r="VTZ1" s="55"/>
      <c r="VUA1" s="55"/>
      <c r="VUB1" s="55"/>
      <c r="VUC1" s="55"/>
      <c r="VUD1" s="55"/>
      <c r="VUE1" s="55"/>
      <c r="VUF1" s="55"/>
      <c r="VUG1" s="55"/>
      <c r="VUH1" s="55"/>
      <c r="VUI1" s="55"/>
      <c r="VUJ1" s="55"/>
      <c r="VUK1" s="55"/>
      <c r="VUL1" s="55"/>
      <c r="VUM1" s="55"/>
      <c r="VUN1" s="55"/>
      <c r="VUO1" s="55"/>
      <c r="VUP1" s="55"/>
      <c r="VUQ1" s="55"/>
      <c r="VUR1" s="55"/>
      <c r="VUS1" s="55"/>
      <c r="VUT1" s="55"/>
      <c r="VUU1" s="55"/>
      <c r="VUV1" s="55"/>
      <c r="VUW1" s="55"/>
      <c r="VUX1" s="55"/>
      <c r="VUY1" s="55"/>
      <c r="VUZ1" s="55"/>
      <c r="VVA1" s="55"/>
      <c r="VVB1" s="55"/>
      <c r="VVC1" s="55"/>
      <c r="VVD1" s="55"/>
      <c r="VVE1" s="55"/>
      <c r="VVF1" s="55"/>
      <c r="VVG1" s="55"/>
      <c r="VVH1" s="55"/>
      <c r="VVI1" s="55"/>
      <c r="VVJ1" s="55"/>
      <c r="VVK1" s="55"/>
      <c r="VVL1" s="55"/>
      <c r="VVM1" s="55"/>
      <c r="VVN1" s="55"/>
      <c r="VVO1" s="55"/>
      <c r="VVP1" s="55"/>
      <c r="VVQ1" s="55"/>
      <c r="VVR1" s="55"/>
      <c r="VVS1" s="55"/>
      <c r="VVT1" s="55"/>
      <c r="VVU1" s="55"/>
      <c r="VVV1" s="55"/>
      <c r="VVW1" s="55"/>
      <c r="VVX1" s="55"/>
      <c r="VVY1" s="55"/>
      <c r="VVZ1" s="55"/>
      <c r="VWA1" s="55"/>
      <c r="VWB1" s="55"/>
      <c r="VWC1" s="55"/>
      <c r="VWD1" s="55"/>
      <c r="VWE1" s="55"/>
      <c r="VWF1" s="55"/>
      <c r="VWG1" s="55"/>
      <c r="VWH1" s="55"/>
      <c r="VWI1" s="55"/>
      <c r="VWJ1" s="55"/>
      <c r="VWK1" s="55"/>
      <c r="VWL1" s="55"/>
      <c r="VWM1" s="55"/>
      <c r="VWN1" s="55"/>
      <c r="VWO1" s="55"/>
      <c r="VWP1" s="55"/>
      <c r="VWQ1" s="55"/>
      <c r="VWR1" s="55"/>
      <c r="VWS1" s="55"/>
      <c r="VWT1" s="55"/>
      <c r="VWU1" s="55"/>
      <c r="VWV1" s="55"/>
      <c r="VWW1" s="55"/>
      <c r="VWX1" s="55"/>
      <c r="VWY1" s="55"/>
      <c r="VWZ1" s="55"/>
      <c r="VXA1" s="55"/>
      <c r="VXB1" s="55"/>
      <c r="VXC1" s="55"/>
      <c r="VXD1" s="55"/>
      <c r="VXE1" s="55"/>
      <c r="VXF1" s="55"/>
      <c r="VXG1" s="55"/>
      <c r="VXH1" s="55"/>
      <c r="VXI1" s="55"/>
      <c r="VXJ1" s="55"/>
      <c r="VXK1" s="55"/>
      <c r="VXL1" s="55"/>
      <c r="VXM1" s="55"/>
      <c r="VXN1" s="55"/>
      <c r="VXO1" s="55"/>
      <c r="VXP1" s="55"/>
      <c r="VXQ1" s="55"/>
      <c r="VXR1" s="55"/>
      <c r="VXS1" s="55"/>
      <c r="VXT1" s="55"/>
      <c r="VXU1" s="55"/>
      <c r="VXV1" s="55"/>
      <c r="VXW1" s="55"/>
      <c r="VXX1" s="55"/>
      <c r="VXY1" s="55"/>
      <c r="VXZ1" s="55"/>
      <c r="VYA1" s="55"/>
      <c r="VYB1" s="55"/>
      <c r="VYC1" s="55"/>
      <c r="VYD1" s="55"/>
      <c r="VYE1" s="55"/>
      <c r="VYF1" s="55"/>
      <c r="VYG1" s="55"/>
      <c r="VYH1" s="55"/>
      <c r="VYI1" s="55"/>
      <c r="VYJ1" s="55"/>
      <c r="VYK1" s="55"/>
      <c r="VYL1" s="55"/>
      <c r="VYM1" s="55"/>
      <c r="VYN1" s="55"/>
      <c r="VYO1" s="55"/>
      <c r="VYP1" s="55"/>
      <c r="VYQ1" s="55"/>
      <c r="VYR1" s="55"/>
      <c r="VYS1" s="55"/>
      <c r="VYT1" s="55"/>
      <c r="VYU1" s="55"/>
      <c r="VYV1" s="55"/>
      <c r="VYW1" s="55"/>
      <c r="VYX1" s="55"/>
      <c r="VYY1" s="55"/>
      <c r="VYZ1" s="55"/>
      <c r="VZA1" s="55"/>
      <c r="VZB1" s="55"/>
      <c r="VZC1" s="55"/>
      <c r="VZD1" s="55"/>
      <c r="VZE1" s="55"/>
      <c r="VZF1" s="55"/>
      <c r="VZG1" s="55"/>
      <c r="VZH1" s="55"/>
      <c r="VZI1" s="55"/>
      <c r="VZJ1" s="55"/>
      <c r="VZK1" s="55"/>
      <c r="VZL1" s="55"/>
      <c r="VZM1" s="55"/>
      <c r="VZN1" s="55"/>
      <c r="VZO1" s="55"/>
      <c r="VZP1" s="55"/>
      <c r="VZQ1" s="55"/>
      <c r="VZR1" s="55"/>
      <c r="VZS1" s="55"/>
      <c r="VZT1" s="55"/>
      <c r="VZU1" s="55"/>
      <c r="VZV1" s="55"/>
      <c r="VZW1" s="55"/>
      <c r="VZX1" s="55"/>
      <c r="VZY1" s="55"/>
      <c r="VZZ1" s="55"/>
      <c r="WAA1" s="55"/>
      <c r="WAB1" s="55"/>
      <c r="WAC1" s="55"/>
      <c r="WAD1" s="55"/>
      <c r="WAE1" s="55"/>
      <c r="WAF1" s="55"/>
      <c r="WAG1" s="55"/>
      <c r="WAH1" s="55"/>
      <c r="WAI1" s="55"/>
      <c r="WAJ1" s="55"/>
      <c r="WAK1" s="55"/>
      <c r="WAL1" s="55"/>
      <c r="WAM1" s="55"/>
      <c r="WAN1" s="55"/>
      <c r="WAO1" s="55"/>
      <c r="WAP1" s="55"/>
      <c r="WAQ1" s="55"/>
      <c r="WAR1" s="55"/>
      <c r="WAS1" s="55"/>
      <c r="WAT1" s="55"/>
      <c r="WAU1" s="55"/>
      <c r="WAV1" s="55"/>
      <c r="WAW1" s="55"/>
      <c r="WAX1" s="55"/>
      <c r="WAY1" s="55"/>
      <c r="WAZ1" s="55"/>
      <c r="WBA1" s="55"/>
      <c r="WBB1" s="55"/>
      <c r="WBC1" s="55"/>
      <c r="WBD1" s="55"/>
      <c r="WBE1" s="55"/>
      <c r="WBF1" s="55"/>
      <c r="WBG1" s="55"/>
      <c r="WBH1" s="55"/>
      <c r="WBI1" s="55"/>
      <c r="WBJ1" s="55"/>
      <c r="WBK1" s="55"/>
      <c r="WBL1" s="55"/>
      <c r="WBM1" s="55"/>
      <c r="WBN1" s="55"/>
      <c r="WBO1" s="55"/>
      <c r="WBP1" s="55"/>
      <c r="WBQ1" s="55"/>
      <c r="WBR1" s="55"/>
      <c r="WBS1" s="55"/>
      <c r="WBT1" s="55"/>
      <c r="WBU1" s="55"/>
      <c r="WBV1" s="55"/>
      <c r="WBW1" s="55"/>
      <c r="WBX1" s="55"/>
      <c r="WBY1" s="55"/>
      <c r="WBZ1" s="55"/>
      <c r="WCA1" s="55"/>
      <c r="WCB1" s="55"/>
      <c r="WCC1" s="55"/>
      <c r="WCD1" s="55"/>
      <c r="WCE1" s="55"/>
      <c r="WCF1" s="55"/>
      <c r="WCG1" s="55"/>
      <c r="WCH1" s="55"/>
      <c r="WCI1" s="55"/>
      <c r="WCJ1" s="55"/>
      <c r="WCK1" s="55"/>
      <c r="WCL1" s="55"/>
      <c r="WCM1" s="55"/>
      <c r="WCN1" s="55"/>
      <c r="WCO1" s="55"/>
      <c r="WCP1" s="55"/>
      <c r="WCQ1" s="55"/>
      <c r="WCR1" s="55"/>
      <c r="WCS1" s="55"/>
      <c r="WCT1" s="55"/>
      <c r="WCU1" s="55"/>
      <c r="WCV1" s="55"/>
      <c r="WCW1" s="55"/>
      <c r="WCX1" s="55"/>
      <c r="WCY1" s="55"/>
      <c r="WCZ1" s="55"/>
      <c r="WDA1" s="55"/>
      <c r="WDB1" s="55"/>
      <c r="WDC1" s="55"/>
      <c r="WDD1" s="55"/>
      <c r="WDE1" s="55"/>
      <c r="WDF1" s="55"/>
      <c r="WDG1" s="55"/>
      <c r="WDH1" s="55"/>
      <c r="WDI1" s="55"/>
      <c r="WDJ1" s="55"/>
      <c r="WDK1" s="55"/>
      <c r="WDL1" s="55"/>
      <c r="WDM1" s="55"/>
      <c r="WDN1" s="55"/>
      <c r="WDO1" s="55"/>
      <c r="WDP1" s="55"/>
      <c r="WDQ1" s="55"/>
      <c r="WDR1" s="55"/>
      <c r="WDS1" s="55"/>
      <c r="WDT1" s="55"/>
      <c r="WDU1" s="55"/>
      <c r="WDV1" s="55"/>
      <c r="WDW1" s="55"/>
      <c r="WDX1" s="55"/>
      <c r="WDY1" s="55"/>
      <c r="WDZ1" s="55"/>
      <c r="WEA1" s="55"/>
      <c r="WEB1" s="55"/>
      <c r="WEC1" s="55"/>
      <c r="WED1" s="55"/>
      <c r="WEE1" s="55"/>
      <c r="WEF1" s="55"/>
      <c r="WEG1" s="55"/>
      <c r="WEH1" s="55"/>
      <c r="WEI1" s="55"/>
      <c r="WEJ1" s="55"/>
      <c r="WEK1" s="55"/>
      <c r="WEL1" s="55"/>
      <c r="WEM1" s="55"/>
      <c r="WEN1" s="55"/>
      <c r="WEO1" s="55"/>
      <c r="WEP1" s="55"/>
      <c r="WEQ1" s="55"/>
      <c r="WER1" s="55"/>
      <c r="WES1" s="55"/>
      <c r="WET1" s="55"/>
      <c r="WEU1" s="55"/>
      <c r="WEV1" s="55"/>
      <c r="WEW1" s="55"/>
      <c r="WEX1" s="55"/>
      <c r="WEY1" s="55"/>
      <c r="WEZ1" s="55"/>
      <c r="WFA1" s="55"/>
      <c r="WFB1" s="55"/>
      <c r="WFC1" s="55"/>
      <c r="WFD1" s="55"/>
      <c r="WFE1" s="55"/>
      <c r="WFF1" s="55"/>
      <c r="WFG1" s="55"/>
      <c r="WFH1" s="55"/>
      <c r="WFI1" s="55"/>
      <c r="WFJ1" s="55"/>
      <c r="WFK1" s="55"/>
      <c r="WFL1" s="55"/>
      <c r="WFM1" s="55"/>
      <c r="WFN1" s="55"/>
      <c r="WFO1" s="55"/>
      <c r="WFP1" s="55"/>
      <c r="WFQ1" s="55"/>
      <c r="WFR1" s="55"/>
      <c r="WFS1" s="55"/>
      <c r="WFT1" s="55"/>
      <c r="WFU1" s="55"/>
      <c r="WFV1" s="55"/>
      <c r="WFW1" s="55"/>
      <c r="WFX1" s="55"/>
      <c r="WFY1" s="55"/>
      <c r="WFZ1" s="55"/>
      <c r="WGA1" s="55"/>
      <c r="WGB1" s="55"/>
      <c r="WGC1" s="55"/>
      <c r="WGD1" s="55"/>
      <c r="WGE1" s="55"/>
      <c r="WGF1" s="55"/>
      <c r="WGG1" s="55"/>
      <c r="WGH1" s="55"/>
      <c r="WGI1" s="55"/>
      <c r="WGJ1" s="55"/>
      <c r="WGK1" s="55"/>
      <c r="WGL1" s="55"/>
      <c r="WGM1" s="55"/>
      <c r="WGN1" s="55"/>
      <c r="WGO1" s="55"/>
      <c r="WGP1" s="55"/>
      <c r="WGQ1" s="55"/>
      <c r="WGR1" s="55"/>
      <c r="WGS1" s="55"/>
      <c r="WGT1" s="55"/>
      <c r="WGU1" s="55"/>
      <c r="WGV1" s="55"/>
      <c r="WGW1" s="55"/>
      <c r="WGX1" s="55"/>
      <c r="WGY1" s="55"/>
      <c r="WGZ1" s="55"/>
      <c r="WHA1" s="55"/>
      <c r="WHB1" s="55"/>
      <c r="WHC1" s="55"/>
      <c r="WHD1" s="55"/>
      <c r="WHE1" s="55"/>
      <c r="WHF1" s="55"/>
      <c r="WHG1" s="55"/>
      <c r="WHH1" s="55"/>
      <c r="WHI1" s="55"/>
      <c r="WHJ1" s="55"/>
      <c r="WHK1" s="55"/>
      <c r="WHL1" s="55"/>
      <c r="WHM1" s="55"/>
      <c r="WHN1" s="55"/>
      <c r="WHO1" s="55"/>
      <c r="WHP1" s="55"/>
      <c r="WHQ1" s="55"/>
      <c r="WHR1" s="55"/>
      <c r="WHS1" s="55"/>
      <c r="WHT1" s="55"/>
      <c r="WHU1" s="55"/>
      <c r="WHV1" s="55"/>
      <c r="WHW1" s="55"/>
      <c r="WHX1" s="55"/>
      <c r="WHY1" s="55"/>
      <c r="WHZ1" s="55"/>
      <c r="WIA1" s="55"/>
      <c r="WIB1" s="55"/>
      <c r="WIC1" s="55"/>
      <c r="WID1" s="55"/>
      <c r="WIE1" s="55"/>
      <c r="WIF1" s="55"/>
      <c r="WIG1" s="55"/>
      <c r="WIH1" s="55"/>
      <c r="WII1" s="55"/>
      <c r="WIJ1" s="55"/>
      <c r="WIK1" s="55"/>
      <c r="WIL1" s="55"/>
      <c r="WIM1" s="55"/>
      <c r="WIN1" s="55"/>
      <c r="WIO1" s="55"/>
      <c r="WIP1" s="55"/>
      <c r="WIQ1" s="55"/>
      <c r="WIR1" s="55"/>
      <c r="WIS1" s="55"/>
      <c r="WIT1" s="55"/>
      <c r="WIU1" s="55"/>
      <c r="WIV1" s="55"/>
      <c r="WIW1" s="55"/>
      <c r="WIX1" s="55"/>
      <c r="WIY1" s="55"/>
      <c r="WIZ1" s="55"/>
      <c r="WJA1" s="55"/>
      <c r="WJB1" s="55"/>
      <c r="WJC1" s="55"/>
      <c r="WJD1" s="55"/>
      <c r="WJE1" s="55"/>
      <c r="WJF1" s="55"/>
      <c r="WJG1" s="55"/>
      <c r="WJH1" s="55"/>
      <c r="WJI1" s="55"/>
      <c r="WJJ1" s="55"/>
      <c r="WJK1" s="55"/>
      <c r="WJL1" s="55"/>
      <c r="WJM1" s="55"/>
      <c r="WJN1" s="55"/>
      <c r="WJO1" s="55"/>
      <c r="WJP1" s="55"/>
      <c r="WJQ1" s="55"/>
      <c r="WJR1" s="55"/>
      <c r="WJS1" s="55"/>
      <c r="WJT1" s="55"/>
      <c r="WJU1" s="55"/>
      <c r="WJV1" s="55"/>
      <c r="WJW1" s="55"/>
      <c r="WJX1" s="55"/>
      <c r="WJY1" s="55"/>
      <c r="WJZ1" s="55"/>
      <c r="WKA1" s="55"/>
      <c r="WKB1" s="55"/>
      <c r="WKC1" s="55"/>
      <c r="WKD1" s="55"/>
      <c r="WKE1" s="55"/>
      <c r="WKF1" s="55"/>
      <c r="WKG1" s="55"/>
      <c r="WKH1" s="55"/>
      <c r="WKI1" s="55"/>
      <c r="WKJ1" s="55"/>
      <c r="WKK1" s="55"/>
      <c r="WKL1" s="55"/>
      <c r="WKM1" s="55"/>
      <c r="WKN1" s="55"/>
      <c r="WKO1" s="55"/>
      <c r="WKP1" s="55"/>
      <c r="WKQ1" s="55"/>
      <c r="WKR1" s="55"/>
      <c r="WKS1" s="55"/>
      <c r="WKT1" s="55"/>
      <c r="WKU1" s="55"/>
      <c r="WKV1" s="55"/>
      <c r="WKW1" s="55"/>
      <c r="WKX1" s="55"/>
      <c r="WKY1" s="55"/>
      <c r="WKZ1" s="55"/>
      <c r="WLA1" s="55"/>
      <c r="WLB1" s="55"/>
      <c r="WLC1" s="55"/>
      <c r="WLD1" s="55"/>
      <c r="WLE1" s="55"/>
      <c r="WLF1" s="55"/>
      <c r="WLG1" s="55"/>
      <c r="WLH1" s="55"/>
      <c r="WLI1" s="55"/>
      <c r="WLJ1" s="55"/>
      <c r="WLK1" s="55"/>
      <c r="WLL1" s="55"/>
      <c r="WLM1" s="55"/>
      <c r="WLN1" s="55"/>
      <c r="WLO1" s="55"/>
      <c r="WLP1" s="55"/>
      <c r="WLQ1" s="55"/>
      <c r="WLR1" s="55"/>
      <c r="WLS1" s="55"/>
      <c r="WLT1" s="55"/>
      <c r="WLU1" s="55"/>
      <c r="WLV1" s="55"/>
      <c r="WLW1" s="55"/>
      <c r="WLX1" s="55"/>
      <c r="WLY1" s="55"/>
      <c r="WLZ1" s="55"/>
      <c r="WMA1" s="55"/>
      <c r="WMB1" s="55"/>
      <c r="WMC1" s="55"/>
      <c r="WMD1" s="55"/>
      <c r="WME1" s="55"/>
      <c r="WMF1" s="55"/>
      <c r="WMG1" s="55"/>
      <c r="WMH1" s="55"/>
      <c r="WMI1" s="55"/>
      <c r="WMJ1" s="55"/>
      <c r="WMK1" s="55"/>
      <c r="WML1" s="55"/>
      <c r="WMM1" s="55"/>
      <c r="WMN1" s="55"/>
      <c r="WMO1" s="55"/>
      <c r="WMP1" s="55"/>
      <c r="WMQ1" s="55"/>
      <c r="WMR1" s="55"/>
      <c r="WMS1" s="55"/>
      <c r="WMT1" s="55"/>
      <c r="WMU1" s="55"/>
      <c r="WMV1" s="55"/>
      <c r="WMW1" s="55"/>
      <c r="WMX1" s="55"/>
      <c r="WMY1" s="55"/>
      <c r="WMZ1" s="55"/>
      <c r="WNA1" s="55"/>
      <c r="WNB1" s="55"/>
      <c r="WNC1" s="55"/>
      <c r="WND1" s="55"/>
      <c r="WNE1" s="55"/>
      <c r="WNF1" s="55"/>
      <c r="WNG1" s="55"/>
      <c r="WNH1" s="55"/>
      <c r="WNI1" s="55"/>
      <c r="WNJ1" s="55"/>
      <c r="WNK1" s="55"/>
      <c r="WNL1" s="55"/>
      <c r="WNM1" s="55"/>
      <c r="WNN1" s="55"/>
      <c r="WNO1" s="55"/>
      <c r="WNP1" s="55"/>
      <c r="WNQ1" s="55"/>
      <c r="WNR1" s="55"/>
      <c r="WNS1" s="55"/>
      <c r="WNT1" s="55"/>
      <c r="WNU1" s="55"/>
      <c r="WNV1" s="55"/>
      <c r="WNW1" s="55"/>
      <c r="WNX1" s="55"/>
      <c r="WNY1" s="55"/>
      <c r="WNZ1" s="55"/>
      <c r="WOA1" s="55"/>
      <c r="WOB1" s="55"/>
      <c r="WOC1" s="55"/>
      <c r="WOD1" s="55"/>
      <c r="WOE1" s="55"/>
      <c r="WOF1" s="55"/>
      <c r="WOG1" s="55"/>
      <c r="WOH1" s="55"/>
      <c r="WOI1" s="55"/>
      <c r="WOJ1" s="55"/>
      <c r="WOK1" s="55"/>
      <c r="WOL1" s="55"/>
      <c r="WOM1" s="55"/>
      <c r="WON1" s="55"/>
      <c r="WOO1" s="55"/>
      <c r="WOP1" s="55"/>
      <c r="WOQ1" s="55"/>
      <c r="WOR1" s="55"/>
      <c r="WOS1" s="55"/>
      <c r="WOT1" s="55"/>
      <c r="WOU1" s="55"/>
      <c r="WOV1" s="55"/>
      <c r="WOW1" s="55"/>
      <c r="WOX1" s="55"/>
      <c r="WOY1" s="55"/>
      <c r="WOZ1" s="55"/>
      <c r="WPA1" s="55"/>
      <c r="WPB1" s="55"/>
      <c r="WPC1" s="55"/>
      <c r="WPD1" s="55"/>
      <c r="WPE1" s="55"/>
      <c r="WPF1" s="55"/>
      <c r="WPG1" s="55"/>
      <c r="WPH1" s="55"/>
      <c r="WPI1" s="55"/>
      <c r="WPJ1" s="55"/>
      <c r="WPK1" s="55"/>
      <c r="WPL1" s="55"/>
      <c r="WPM1" s="55"/>
      <c r="WPN1" s="55"/>
      <c r="WPO1" s="55"/>
      <c r="WPP1" s="55"/>
      <c r="WPQ1" s="55"/>
      <c r="WPR1" s="55"/>
      <c r="WPS1" s="55"/>
      <c r="WPT1" s="55"/>
      <c r="WPU1" s="55"/>
      <c r="WPV1" s="55"/>
      <c r="WPW1" s="55"/>
      <c r="WPX1" s="55"/>
      <c r="WPY1" s="55"/>
      <c r="WPZ1" s="55"/>
      <c r="WQA1" s="55"/>
      <c r="WQB1" s="55"/>
      <c r="WQC1" s="55"/>
      <c r="WQD1" s="55"/>
      <c r="WQE1" s="55"/>
      <c r="WQF1" s="55"/>
      <c r="WQG1" s="55"/>
      <c r="WQH1" s="55"/>
      <c r="WQI1" s="55"/>
      <c r="WQJ1" s="55"/>
      <c r="WQK1" s="55"/>
      <c r="WQL1" s="55"/>
      <c r="WQM1" s="55"/>
      <c r="WQN1" s="55"/>
      <c r="WQO1" s="55"/>
      <c r="WQP1" s="55"/>
      <c r="WQQ1" s="55"/>
      <c r="WQR1" s="55"/>
      <c r="WQS1" s="55"/>
      <c r="WQT1" s="55"/>
      <c r="WQU1" s="55"/>
      <c r="WQV1" s="55"/>
      <c r="WQW1" s="55"/>
      <c r="WQX1" s="55"/>
      <c r="WQY1" s="55"/>
      <c r="WQZ1" s="55"/>
      <c r="WRA1" s="55"/>
      <c r="WRB1" s="55"/>
      <c r="WRC1" s="55"/>
      <c r="WRD1" s="55"/>
      <c r="WRE1" s="55"/>
      <c r="WRF1" s="55"/>
      <c r="WRG1" s="55"/>
      <c r="WRH1" s="55"/>
      <c r="WRI1" s="55"/>
      <c r="WRJ1" s="55"/>
      <c r="WRK1" s="55"/>
      <c r="WRL1" s="55"/>
      <c r="WRM1" s="55"/>
      <c r="WRN1" s="55"/>
      <c r="WRO1" s="55"/>
      <c r="WRP1" s="55"/>
      <c r="WRQ1" s="55"/>
      <c r="WRR1" s="55"/>
      <c r="WRS1" s="55"/>
      <c r="WRT1" s="55"/>
      <c r="WRU1" s="55"/>
      <c r="WRV1" s="55"/>
      <c r="WRW1" s="55"/>
      <c r="WRX1" s="55"/>
      <c r="WRY1" s="55"/>
      <c r="WRZ1" s="55"/>
      <c r="WSA1" s="55"/>
      <c r="WSB1" s="55"/>
      <c r="WSC1" s="55"/>
      <c r="WSD1" s="55"/>
      <c r="WSE1" s="55"/>
      <c r="WSF1" s="55"/>
      <c r="WSG1" s="55"/>
      <c r="WSH1" s="55"/>
      <c r="WSI1" s="55"/>
      <c r="WSJ1" s="55"/>
      <c r="WSK1" s="55"/>
      <c r="WSL1" s="55"/>
      <c r="WSM1" s="55"/>
      <c r="WSN1" s="55"/>
      <c r="WSO1" s="55"/>
      <c r="WSP1" s="55"/>
      <c r="WSQ1" s="55"/>
      <c r="WSR1" s="55"/>
      <c r="WSS1" s="55"/>
      <c r="WST1" s="55"/>
      <c r="WSU1" s="55"/>
      <c r="WSV1" s="55"/>
      <c r="WSW1" s="55"/>
      <c r="WSX1" s="55"/>
      <c r="WSY1" s="55"/>
      <c r="WSZ1" s="55"/>
      <c r="WTA1" s="55"/>
      <c r="WTB1" s="55"/>
      <c r="WTC1" s="55"/>
      <c r="WTD1" s="55"/>
      <c r="WTE1" s="55"/>
      <c r="WTF1" s="55"/>
      <c r="WTG1" s="55"/>
      <c r="WTH1" s="55"/>
      <c r="WTI1" s="55"/>
      <c r="WTJ1" s="55"/>
      <c r="WTK1" s="55"/>
      <c r="WTL1" s="55"/>
      <c r="WTM1" s="55"/>
      <c r="WTN1" s="55"/>
      <c r="WTO1" s="55"/>
      <c r="WTP1" s="55"/>
      <c r="WTQ1" s="55"/>
      <c r="WTR1" s="55"/>
      <c r="WTS1" s="55"/>
      <c r="WTT1" s="55"/>
      <c r="WTU1" s="55"/>
      <c r="WTV1" s="55"/>
      <c r="WTW1" s="55"/>
      <c r="WTX1" s="55"/>
      <c r="WTY1" s="55"/>
      <c r="WTZ1" s="55"/>
      <c r="WUA1" s="55"/>
      <c r="WUB1" s="55"/>
      <c r="WUC1" s="55"/>
      <c r="WUD1" s="55"/>
      <c r="WUE1" s="55"/>
      <c r="WUF1" s="55"/>
      <c r="WUG1" s="55"/>
      <c r="WUH1" s="55"/>
      <c r="WUI1" s="55"/>
      <c r="WUJ1" s="55"/>
      <c r="WUK1" s="55"/>
      <c r="WUL1" s="55"/>
      <c r="WUM1" s="55"/>
      <c r="WUN1" s="55"/>
      <c r="WUO1" s="55"/>
      <c r="WUP1" s="55"/>
      <c r="WUQ1" s="55"/>
      <c r="WUR1" s="55"/>
      <c r="WUS1" s="55"/>
      <c r="WUT1" s="55"/>
      <c r="WUU1" s="55"/>
      <c r="WUV1" s="55"/>
      <c r="WUW1" s="55"/>
      <c r="WUX1" s="55"/>
      <c r="WUY1" s="55"/>
      <c r="WUZ1" s="55"/>
      <c r="WVA1" s="55"/>
      <c r="WVB1" s="55"/>
      <c r="WVC1" s="55"/>
      <c r="WVD1" s="55"/>
      <c r="WVE1" s="55"/>
      <c r="WVF1" s="55"/>
      <c r="WVG1" s="55"/>
      <c r="WVH1" s="55"/>
      <c r="WVI1" s="55"/>
      <c r="WVJ1" s="55"/>
      <c r="WVK1" s="55"/>
      <c r="WVL1" s="55"/>
      <c r="WVM1" s="55"/>
      <c r="WVN1" s="55"/>
      <c r="WVO1" s="55"/>
      <c r="WVP1" s="55"/>
      <c r="WVQ1" s="55"/>
      <c r="WVR1" s="55"/>
      <c r="WVS1" s="55"/>
      <c r="WVT1" s="55"/>
      <c r="WVU1" s="55"/>
      <c r="WVV1" s="55"/>
      <c r="WVW1" s="55"/>
      <c r="WVX1" s="55"/>
      <c r="WVY1" s="55"/>
      <c r="WVZ1" s="55"/>
      <c r="WWA1" s="55"/>
      <c r="WWB1" s="55"/>
      <c r="WWC1" s="55"/>
      <c r="WWD1" s="55"/>
      <c r="WWE1" s="55"/>
      <c r="WWF1" s="55"/>
      <c r="WWG1" s="55"/>
      <c r="WWH1" s="55"/>
      <c r="WWI1" s="55"/>
      <c r="WWJ1" s="55"/>
      <c r="WWK1" s="55"/>
      <c r="WWL1" s="55"/>
      <c r="WWM1" s="55"/>
      <c r="WWN1" s="55"/>
      <c r="WWO1" s="55"/>
      <c r="WWP1" s="55"/>
      <c r="WWQ1" s="55"/>
      <c r="WWR1" s="55"/>
      <c r="WWS1" s="55"/>
      <c r="WWT1" s="55"/>
      <c r="WWU1" s="55"/>
      <c r="WWV1" s="55"/>
      <c r="WWW1" s="55"/>
      <c r="WWX1" s="55"/>
      <c r="WWY1" s="55"/>
      <c r="WWZ1" s="55"/>
      <c r="WXA1" s="55"/>
      <c r="WXB1" s="55"/>
      <c r="WXC1" s="55"/>
      <c r="WXD1" s="55"/>
      <c r="WXE1" s="55"/>
      <c r="WXF1" s="55"/>
      <c r="WXG1" s="55"/>
      <c r="WXH1" s="55"/>
      <c r="WXI1" s="55"/>
      <c r="WXJ1" s="55"/>
      <c r="WXK1" s="55"/>
      <c r="WXL1" s="55"/>
      <c r="WXM1" s="55"/>
      <c r="WXN1" s="55"/>
      <c r="WXO1" s="55"/>
      <c r="WXP1" s="55"/>
      <c r="WXQ1" s="55"/>
      <c r="WXR1" s="55"/>
      <c r="WXS1" s="55"/>
      <c r="WXT1" s="55"/>
      <c r="WXU1" s="55"/>
      <c r="WXV1" s="55"/>
      <c r="WXW1" s="55"/>
      <c r="WXX1" s="55"/>
      <c r="WXY1" s="55"/>
      <c r="WXZ1" s="55"/>
      <c r="WYA1" s="55"/>
      <c r="WYB1" s="55"/>
      <c r="WYC1" s="55"/>
      <c r="WYD1" s="55"/>
      <c r="WYE1" s="55"/>
      <c r="WYF1" s="55"/>
      <c r="WYG1" s="55"/>
      <c r="WYH1" s="55"/>
      <c r="WYI1" s="55"/>
      <c r="WYJ1" s="55"/>
      <c r="WYK1" s="55"/>
      <c r="WYL1" s="55"/>
      <c r="WYM1" s="55"/>
      <c r="WYN1" s="55"/>
      <c r="WYO1" s="55"/>
      <c r="WYP1" s="55"/>
      <c r="WYQ1" s="55"/>
      <c r="WYR1" s="55"/>
      <c r="WYS1" s="55"/>
      <c r="WYT1" s="55"/>
      <c r="WYU1" s="55"/>
      <c r="WYV1" s="55"/>
      <c r="WYW1" s="55"/>
      <c r="WYX1" s="55"/>
      <c r="WYY1" s="55"/>
      <c r="WYZ1" s="55"/>
      <c r="WZA1" s="55"/>
      <c r="WZB1" s="55"/>
      <c r="WZC1" s="55"/>
      <c r="WZD1" s="55"/>
      <c r="WZE1" s="55"/>
      <c r="WZF1" s="55"/>
      <c r="WZG1" s="55"/>
      <c r="WZH1" s="55"/>
      <c r="WZI1" s="55"/>
      <c r="WZJ1" s="55"/>
      <c r="WZK1" s="55"/>
      <c r="WZL1" s="55"/>
      <c r="WZM1" s="55"/>
      <c r="WZN1" s="55"/>
      <c r="WZO1" s="55"/>
      <c r="WZP1" s="55"/>
      <c r="WZQ1" s="55"/>
      <c r="WZR1" s="55"/>
      <c r="WZS1" s="55"/>
      <c r="WZT1" s="55"/>
      <c r="WZU1" s="55"/>
      <c r="WZV1" s="55"/>
      <c r="WZW1" s="55"/>
      <c r="WZX1" s="55"/>
      <c r="WZY1" s="55"/>
      <c r="WZZ1" s="55"/>
      <c r="XAA1" s="55"/>
      <c r="XAB1" s="55"/>
      <c r="XAC1" s="55"/>
      <c r="XAD1" s="55"/>
      <c r="XAE1" s="55"/>
      <c r="XAF1" s="55"/>
      <c r="XAG1" s="55"/>
      <c r="XAH1" s="55"/>
      <c r="XAI1" s="55"/>
      <c r="XAJ1" s="55"/>
      <c r="XAK1" s="55"/>
      <c r="XAL1" s="55"/>
      <c r="XAM1" s="55"/>
      <c r="XAN1" s="55"/>
      <c r="XAO1" s="55"/>
      <c r="XAP1" s="55"/>
      <c r="XAQ1" s="55"/>
      <c r="XAR1" s="55"/>
      <c r="XAS1" s="55"/>
      <c r="XAT1" s="55"/>
      <c r="XAU1" s="55"/>
      <c r="XAV1" s="55"/>
      <c r="XAW1" s="55"/>
      <c r="XAX1" s="55"/>
      <c r="XAY1" s="55"/>
      <c r="XAZ1" s="55"/>
      <c r="XBA1" s="55"/>
      <c r="XBB1" s="55"/>
      <c r="XBC1" s="55"/>
      <c r="XBD1" s="55"/>
      <c r="XBE1" s="55"/>
      <c r="XBF1" s="55"/>
      <c r="XBG1" s="55"/>
      <c r="XBH1" s="55"/>
      <c r="XBI1" s="55"/>
      <c r="XBJ1" s="55"/>
      <c r="XBK1" s="55"/>
      <c r="XBL1" s="55"/>
      <c r="XBM1" s="55"/>
      <c r="XBN1" s="55"/>
      <c r="XBO1" s="55"/>
      <c r="XBP1" s="55"/>
      <c r="XBQ1" s="55"/>
      <c r="XBR1" s="55"/>
      <c r="XBS1" s="55"/>
      <c r="XBT1" s="55"/>
      <c r="XBU1" s="55"/>
      <c r="XBV1" s="55"/>
      <c r="XBW1" s="55"/>
      <c r="XBX1" s="55"/>
      <c r="XBY1" s="55"/>
      <c r="XBZ1" s="55"/>
      <c r="XCA1" s="55"/>
      <c r="XCB1" s="55"/>
      <c r="XCC1" s="55"/>
      <c r="XCD1" s="55"/>
      <c r="XCE1" s="55"/>
      <c r="XCF1" s="55"/>
      <c r="XCG1" s="55"/>
      <c r="XCH1" s="55"/>
      <c r="XCI1" s="55"/>
      <c r="XCJ1" s="55"/>
      <c r="XCK1" s="55"/>
      <c r="XCL1" s="55"/>
      <c r="XCM1" s="55"/>
      <c r="XCN1" s="55"/>
      <c r="XCO1" s="55"/>
      <c r="XCP1" s="55"/>
      <c r="XCQ1" s="55"/>
      <c r="XCR1" s="55"/>
      <c r="XCS1" s="55"/>
      <c r="XCT1" s="55"/>
      <c r="XCU1" s="55"/>
      <c r="XCV1" s="55"/>
      <c r="XCW1" s="55"/>
      <c r="XCX1" s="55"/>
      <c r="XCY1" s="55"/>
      <c r="XCZ1" s="55"/>
      <c r="XDA1" s="55"/>
      <c r="XDB1" s="55"/>
      <c r="XDC1" s="55"/>
      <c r="XDD1" s="55"/>
      <c r="XDE1" s="55"/>
      <c r="XDF1" s="55"/>
      <c r="XDG1" s="55"/>
      <c r="XDH1" s="55"/>
      <c r="XDI1" s="55"/>
      <c r="XDJ1" s="55"/>
      <c r="XDK1" s="55"/>
      <c r="XDL1" s="55"/>
      <c r="XDM1" s="55"/>
      <c r="XDN1" s="55"/>
      <c r="XDO1" s="55"/>
      <c r="XDP1" s="55"/>
      <c r="XDQ1" s="55"/>
      <c r="XDR1" s="55"/>
      <c r="XDS1" s="55"/>
      <c r="XDT1" s="55"/>
      <c r="XDU1" s="55"/>
      <c r="XDV1" s="55"/>
      <c r="XDW1" s="55"/>
      <c r="XDX1" s="55"/>
      <c r="XDY1" s="55"/>
      <c r="XDZ1" s="55"/>
      <c r="XEA1" s="55"/>
      <c r="XEB1" s="55"/>
      <c r="XEC1" s="55"/>
      <c r="XED1" s="55"/>
      <c r="XEE1" s="55"/>
      <c r="XEF1" s="55"/>
      <c r="XEG1" s="55"/>
      <c r="XEH1" s="55"/>
      <c r="XEI1" s="55"/>
      <c r="XEJ1" s="55"/>
      <c r="XEK1" s="55"/>
      <c r="XEL1" s="55"/>
      <c r="XEM1" s="55"/>
      <c r="XEN1" s="55"/>
      <c r="XEO1" s="55"/>
      <c r="XEP1" s="55"/>
      <c r="XEQ1" s="55"/>
      <c r="XER1" s="55"/>
      <c r="XES1" s="55"/>
      <c r="XET1" s="55"/>
      <c r="XEU1" s="55"/>
      <c r="XEV1" s="55"/>
      <c r="XEW1" s="55"/>
      <c r="XEX1" s="55"/>
      <c r="XEY1" s="55"/>
      <c r="XEZ1" s="55"/>
      <c r="XFA1" s="55"/>
      <c r="XFB1" s="55"/>
    </row>
    <row r="2" spans="1:16382" x14ac:dyDescent="0.3">
      <c r="A2" s="57" t="s">
        <v>106</v>
      </c>
      <c r="B2" s="57" t="s">
        <v>107</v>
      </c>
      <c r="C2" s="57" t="s">
        <v>108</v>
      </c>
      <c r="D2" s="57" t="s">
        <v>109</v>
      </c>
      <c r="E2" s="57" t="s">
        <v>69</v>
      </c>
      <c r="F2" s="57" t="s">
        <v>2</v>
      </c>
      <c r="G2" s="58"/>
      <c r="H2" s="59">
        <v>2017</v>
      </c>
      <c r="I2" s="59">
        <v>2018</v>
      </c>
      <c r="J2" s="59">
        <v>2019</v>
      </c>
      <c r="K2" s="59">
        <v>2020</v>
      </c>
      <c r="L2" s="59">
        <v>2021</v>
      </c>
      <c r="M2" s="59">
        <v>2022</v>
      </c>
      <c r="N2" s="59">
        <v>2023</v>
      </c>
      <c r="O2" s="59">
        <v>2024</v>
      </c>
      <c r="P2" s="59">
        <v>2025</v>
      </c>
      <c r="Q2" s="59">
        <v>2026</v>
      </c>
      <c r="R2" s="59">
        <v>2027</v>
      </c>
      <c r="S2" s="59">
        <v>2028</v>
      </c>
      <c r="T2" s="59">
        <v>2029</v>
      </c>
      <c r="U2" s="59">
        <v>2030</v>
      </c>
      <c r="V2" s="59">
        <v>2031</v>
      </c>
      <c r="W2" s="59">
        <v>2032</v>
      </c>
      <c r="X2" s="59">
        <v>2033</v>
      </c>
      <c r="Y2" s="59">
        <v>2034</v>
      </c>
      <c r="Z2" s="59">
        <v>2035</v>
      </c>
      <c r="AA2" s="59">
        <v>2036</v>
      </c>
      <c r="AB2" s="59">
        <v>2037</v>
      </c>
      <c r="AC2" s="59">
        <v>2038</v>
      </c>
      <c r="AD2" s="59">
        <v>2039</v>
      </c>
      <c r="AE2" s="59">
        <v>2040</v>
      </c>
      <c r="AF2" s="57"/>
      <c r="AG2" s="57"/>
      <c r="AH2" s="57"/>
      <c r="AI2" s="57"/>
      <c r="AJ2" s="57"/>
      <c r="AK2" s="57"/>
      <c r="AL2" s="57"/>
    </row>
    <row r="3" spans="1:16382" x14ac:dyDescent="0.3">
      <c r="A3" s="56" t="s">
        <v>101</v>
      </c>
      <c r="B3" s="60" t="s">
        <v>9</v>
      </c>
      <c r="C3" s="56" t="s">
        <v>110</v>
      </c>
      <c r="D3" s="56" t="s">
        <v>111</v>
      </c>
      <c r="E3" s="56" t="s">
        <v>112</v>
      </c>
      <c r="F3" s="56" t="s">
        <v>70</v>
      </c>
      <c r="G3" s="61"/>
      <c r="H3" s="62">
        <v>44.58</v>
      </c>
      <c r="I3" s="62">
        <v>52.75</v>
      </c>
      <c r="J3" s="62">
        <v>48.19</v>
      </c>
      <c r="K3" s="62">
        <v>43.43</v>
      </c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</row>
    <row r="4" spans="1:16382" x14ac:dyDescent="0.3">
      <c r="A4" s="56" t="s">
        <v>102</v>
      </c>
      <c r="B4" s="60" t="s">
        <v>9</v>
      </c>
      <c r="C4" s="56" t="s">
        <v>110</v>
      </c>
      <c r="D4" s="56" t="s">
        <v>111</v>
      </c>
      <c r="E4" s="56" t="s">
        <v>112</v>
      </c>
      <c r="F4" s="56" t="s">
        <v>70</v>
      </c>
      <c r="G4" s="61"/>
      <c r="H4" s="62">
        <v>44.58</v>
      </c>
      <c r="I4" s="62">
        <v>52.75</v>
      </c>
      <c r="J4" s="62">
        <v>48.19</v>
      </c>
      <c r="K4" s="62">
        <v>43.43</v>
      </c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</row>
    <row r="5" spans="1:16382" x14ac:dyDescent="0.3">
      <c r="A5" s="56" t="s">
        <v>103</v>
      </c>
      <c r="B5" s="60" t="s">
        <v>9</v>
      </c>
      <c r="C5" s="56" t="s">
        <v>110</v>
      </c>
      <c r="D5" s="56" t="s">
        <v>111</v>
      </c>
      <c r="E5" s="56" t="s">
        <v>112</v>
      </c>
      <c r="F5" s="56" t="s">
        <v>70</v>
      </c>
      <c r="G5" s="61"/>
      <c r="H5" s="62">
        <v>44.58</v>
      </c>
      <c r="I5" s="62">
        <v>52.75</v>
      </c>
      <c r="J5" s="62">
        <v>48.19</v>
      </c>
      <c r="K5" s="62">
        <v>43.43</v>
      </c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</row>
    <row r="6" spans="1:16382" x14ac:dyDescent="0.3">
      <c r="A6" s="56" t="s">
        <v>104</v>
      </c>
      <c r="B6" s="60" t="s">
        <v>9</v>
      </c>
      <c r="C6" s="56" t="s">
        <v>110</v>
      </c>
      <c r="D6" s="56" t="s">
        <v>111</v>
      </c>
      <c r="E6" s="56" t="s">
        <v>112</v>
      </c>
      <c r="F6" s="56" t="s">
        <v>70</v>
      </c>
      <c r="G6" s="61"/>
      <c r="H6" s="62">
        <v>34.56</v>
      </c>
      <c r="I6" s="62">
        <v>27.22</v>
      </c>
      <c r="J6" s="62">
        <v>26.27</v>
      </c>
      <c r="K6" s="62">
        <v>25.61</v>
      </c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</row>
    <row r="7" spans="1:16382" x14ac:dyDescent="0.3">
      <c r="A7" s="56" t="s">
        <v>101</v>
      </c>
      <c r="B7" s="60" t="s">
        <v>9</v>
      </c>
      <c r="C7" s="56" t="s">
        <v>110</v>
      </c>
      <c r="D7" s="56"/>
      <c r="E7" s="56" t="s">
        <v>113</v>
      </c>
      <c r="F7" s="56" t="s">
        <v>70</v>
      </c>
      <c r="G7" s="61"/>
      <c r="H7" s="63"/>
      <c r="I7" s="63"/>
      <c r="J7" s="63"/>
      <c r="K7" s="63"/>
      <c r="L7" s="62">
        <v>42.76</v>
      </c>
      <c r="M7" s="62">
        <v>48.7</v>
      </c>
      <c r="N7" s="62">
        <v>56.54</v>
      </c>
      <c r="O7" s="62">
        <v>63.95</v>
      </c>
      <c r="P7" s="62">
        <v>70.739999999999995</v>
      </c>
      <c r="Q7" s="62">
        <v>78.069999999999993</v>
      </c>
      <c r="R7" s="62">
        <v>84.69</v>
      </c>
      <c r="S7" s="62">
        <v>90.33</v>
      </c>
      <c r="T7" s="62">
        <v>97.01</v>
      </c>
      <c r="U7" s="62">
        <v>97.94</v>
      </c>
      <c r="V7" s="62">
        <v>99.97</v>
      </c>
      <c r="W7" s="62">
        <v>102.21</v>
      </c>
      <c r="X7" s="62">
        <v>104.32</v>
      </c>
      <c r="Y7" s="62">
        <v>107.11</v>
      </c>
      <c r="Z7" s="62">
        <v>111.12</v>
      </c>
      <c r="AA7" s="62">
        <v>114.69</v>
      </c>
      <c r="AB7" s="62">
        <v>119.88</v>
      </c>
      <c r="AC7" s="62">
        <v>119.89</v>
      </c>
      <c r="AD7" s="62">
        <v>122.18</v>
      </c>
      <c r="AE7" s="62">
        <v>128.80000000000001</v>
      </c>
    </row>
    <row r="8" spans="1:16382" x14ac:dyDescent="0.3">
      <c r="A8" s="56" t="s">
        <v>102</v>
      </c>
      <c r="B8" s="60" t="s">
        <v>9</v>
      </c>
      <c r="C8" s="56" t="s">
        <v>110</v>
      </c>
      <c r="D8" s="56"/>
      <c r="E8" s="56" t="s">
        <v>113</v>
      </c>
      <c r="F8" s="56" t="s">
        <v>70</v>
      </c>
      <c r="G8" s="61"/>
      <c r="H8" s="63"/>
      <c r="I8" s="63"/>
      <c r="J8" s="63"/>
      <c r="K8" s="63"/>
      <c r="L8" s="62">
        <v>42.87</v>
      </c>
      <c r="M8" s="62">
        <v>47.59</v>
      </c>
      <c r="N8" s="62">
        <v>54.5</v>
      </c>
      <c r="O8" s="62">
        <v>60.73</v>
      </c>
      <c r="P8" s="62">
        <v>66.27</v>
      </c>
      <c r="Q8" s="62">
        <v>73.05</v>
      </c>
      <c r="R8" s="62">
        <v>78.91</v>
      </c>
      <c r="S8" s="62">
        <v>83.81</v>
      </c>
      <c r="T8" s="62">
        <v>89.33</v>
      </c>
      <c r="U8" s="62">
        <v>88.42</v>
      </c>
      <c r="V8" s="62">
        <v>90.41</v>
      </c>
      <c r="W8" s="62">
        <v>92.87</v>
      </c>
      <c r="X8" s="62">
        <v>94.81</v>
      </c>
      <c r="Y8" s="62">
        <v>97.95</v>
      </c>
      <c r="Z8" s="62">
        <v>102.02</v>
      </c>
      <c r="AA8" s="62">
        <v>105.38</v>
      </c>
      <c r="AB8" s="62">
        <v>110.35</v>
      </c>
      <c r="AC8" s="62">
        <v>110.27</v>
      </c>
      <c r="AD8" s="62">
        <v>111.94</v>
      </c>
      <c r="AE8" s="62">
        <v>119.32</v>
      </c>
    </row>
    <row r="9" spans="1:16382" x14ac:dyDescent="0.3">
      <c r="A9" s="56" t="s">
        <v>103</v>
      </c>
      <c r="B9" s="60" t="s">
        <v>9</v>
      </c>
      <c r="C9" s="56" t="s">
        <v>110</v>
      </c>
      <c r="D9" s="56"/>
      <c r="E9" s="56" t="s">
        <v>113</v>
      </c>
      <c r="F9" s="56" t="s">
        <v>70</v>
      </c>
      <c r="G9" s="61"/>
      <c r="H9" s="63"/>
      <c r="I9" s="63"/>
      <c r="J9" s="63"/>
      <c r="K9" s="63"/>
      <c r="L9" s="62">
        <v>39.700000000000003</v>
      </c>
      <c r="M9" s="62">
        <v>43.67</v>
      </c>
      <c r="N9" s="62">
        <v>49.84</v>
      </c>
      <c r="O9" s="62">
        <v>54.97</v>
      </c>
      <c r="P9" s="62">
        <v>60</v>
      </c>
      <c r="Q9" s="62">
        <v>65.84</v>
      </c>
      <c r="R9" s="62">
        <v>70.81</v>
      </c>
      <c r="S9" s="62">
        <v>74.680000000000007</v>
      </c>
      <c r="T9" s="62">
        <v>79.72</v>
      </c>
      <c r="U9" s="62">
        <v>76.739999999999995</v>
      </c>
      <c r="V9" s="62">
        <v>78.47</v>
      </c>
      <c r="W9" s="62">
        <v>80.38</v>
      </c>
      <c r="X9" s="62">
        <v>82.26</v>
      </c>
      <c r="Y9" s="62">
        <v>85.57</v>
      </c>
      <c r="Z9" s="62">
        <v>90.13</v>
      </c>
      <c r="AA9" s="62">
        <v>94.44</v>
      </c>
      <c r="AB9" s="62">
        <v>98.93</v>
      </c>
      <c r="AC9" s="62">
        <v>98.2</v>
      </c>
      <c r="AD9" s="62">
        <v>100.12</v>
      </c>
      <c r="AE9" s="62">
        <v>108.11</v>
      </c>
    </row>
    <row r="10" spans="1:16382" x14ac:dyDescent="0.3">
      <c r="A10" s="56" t="s">
        <v>104</v>
      </c>
      <c r="B10" s="60" t="s">
        <v>9</v>
      </c>
      <c r="C10" s="56" t="s">
        <v>110</v>
      </c>
      <c r="D10" s="56"/>
      <c r="E10" s="56" t="s">
        <v>113</v>
      </c>
      <c r="F10" s="56" t="s">
        <v>70</v>
      </c>
      <c r="G10" s="61"/>
      <c r="H10" s="63"/>
      <c r="I10" s="63"/>
      <c r="J10" s="63"/>
      <c r="K10" s="63"/>
      <c r="L10" s="62">
        <v>24.81</v>
      </c>
      <c r="M10" s="62">
        <v>24.92</v>
      </c>
      <c r="N10" s="62">
        <v>25.95</v>
      </c>
      <c r="O10" s="62">
        <v>25.88</v>
      </c>
      <c r="P10" s="62">
        <v>31.08</v>
      </c>
      <c r="Q10" s="62">
        <v>32.81</v>
      </c>
      <c r="R10" s="62">
        <v>33.549999999999997</v>
      </c>
      <c r="S10" s="62">
        <v>33.94</v>
      </c>
      <c r="T10" s="62">
        <v>34.450000000000003</v>
      </c>
      <c r="U10" s="62">
        <v>30.82</v>
      </c>
      <c r="V10" s="62">
        <v>29.92</v>
      </c>
      <c r="W10" s="62">
        <v>29.38</v>
      </c>
      <c r="X10" s="62">
        <v>28.99</v>
      </c>
      <c r="Y10" s="62">
        <v>28.79</v>
      </c>
      <c r="Z10" s="62">
        <v>29.67</v>
      </c>
      <c r="AA10" s="62">
        <v>29.92</v>
      </c>
      <c r="AB10" s="62">
        <v>29.11</v>
      </c>
      <c r="AC10" s="62">
        <v>29.47</v>
      </c>
      <c r="AD10" s="62">
        <v>29.56</v>
      </c>
      <c r="AE10" s="62">
        <v>30.36</v>
      </c>
    </row>
    <row r="11" spans="1:16382" x14ac:dyDescent="0.3">
      <c r="A11" s="56" t="s">
        <v>101</v>
      </c>
      <c r="B11" s="60" t="s">
        <v>17</v>
      </c>
      <c r="C11" s="56" t="s">
        <v>110</v>
      </c>
      <c r="D11" s="56"/>
      <c r="E11" s="56" t="s">
        <v>112</v>
      </c>
      <c r="F11" s="56" t="s">
        <v>70</v>
      </c>
      <c r="G11" s="61"/>
      <c r="H11" s="62">
        <v>34.200000000000003</v>
      </c>
      <c r="I11" s="62">
        <v>42.02</v>
      </c>
      <c r="J11" s="62">
        <v>43.22</v>
      </c>
      <c r="K11" s="62">
        <v>41.1</v>
      </c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</row>
    <row r="12" spans="1:16382" x14ac:dyDescent="0.3">
      <c r="A12" s="56" t="s">
        <v>102</v>
      </c>
      <c r="B12" s="60" t="s">
        <v>17</v>
      </c>
      <c r="C12" s="56" t="s">
        <v>110</v>
      </c>
      <c r="D12" s="56" t="s">
        <v>111</v>
      </c>
      <c r="E12" s="56" t="s">
        <v>112</v>
      </c>
      <c r="F12" s="56" t="s">
        <v>70</v>
      </c>
      <c r="G12" s="61"/>
      <c r="H12" s="62">
        <v>34.200000000000003</v>
      </c>
      <c r="I12" s="62">
        <v>42.02</v>
      </c>
      <c r="J12" s="62">
        <v>43.22</v>
      </c>
      <c r="K12" s="62">
        <v>41.1</v>
      </c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</row>
    <row r="13" spans="1:16382" x14ac:dyDescent="0.3">
      <c r="A13" s="56" t="s">
        <v>103</v>
      </c>
      <c r="B13" s="60" t="s">
        <v>17</v>
      </c>
      <c r="C13" s="56" t="s">
        <v>110</v>
      </c>
      <c r="D13" s="56" t="s">
        <v>111</v>
      </c>
      <c r="E13" s="56" t="s">
        <v>112</v>
      </c>
      <c r="F13" s="56" t="s">
        <v>70</v>
      </c>
      <c r="G13" s="61"/>
      <c r="H13" s="62">
        <v>34.200000000000003</v>
      </c>
      <c r="I13" s="62">
        <v>42.02</v>
      </c>
      <c r="J13" s="62">
        <v>43.22</v>
      </c>
      <c r="K13" s="62">
        <v>41.1</v>
      </c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</row>
    <row r="14" spans="1:16382" x14ac:dyDescent="0.3">
      <c r="A14" s="56" t="s">
        <v>104</v>
      </c>
      <c r="B14" s="60" t="s">
        <v>17</v>
      </c>
      <c r="C14" s="56" t="s">
        <v>110</v>
      </c>
      <c r="D14" s="56" t="s">
        <v>111</v>
      </c>
      <c r="E14" s="56" t="s">
        <v>112</v>
      </c>
      <c r="F14" s="56" t="s">
        <v>70</v>
      </c>
      <c r="G14" s="61"/>
      <c r="H14" s="62">
        <v>29.72</v>
      </c>
      <c r="I14" s="62">
        <v>24.42</v>
      </c>
      <c r="J14" s="62">
        <v>21.79</v>
      </c>
      <c r="K14" s="62">
        <v>21.27</v>
      </c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</row>
    <row r="15" spans="1:16382" x14ac:dyDescent="0.3">
      <c r="A15" s="56" t="s">
        <v>101</v>
      </c>
      <c r="B15" s="60" t="s">
        <v>17</v>
      </c>
      <c r="C15" s="56" t="s">
        <v>110</v>
      </c>
      <c r="D15" s="56"/>
      <c r="E15" s="56" t="s">
        <v>113</v>
      </c>
      <c r="F15" s="56" t="s">
        <v>70</v>
      </c>
      <c r="G15" s="61"/>
      <c r="H15" s="63"/>
      <c r="I15" s="63"/>
      <c r="J15" s="63"/>
      <c r="K15" s="63"/>
      <c r="L15" s="62">
        <v>42.18</v>
      </c>
      <c r="M15" s="62">
        <v>49.11</v>
      </c>
      <c r="N15" s="62">
        <v>56.69</v>
      </c>
      <c r="O15" s="62">
        <v>63.11</v>
      </c>
      <c r="P15" s="62">
        <v>69.84</v>
      </c>
      <c r="Q15" s="62">
        <v>76.12</v>
      </c>
      <c r="R15" s="62">
        <v>81.81</v>
      </c>
      <c r="S15" s="62">
        <v>87.03</v>
      </c>
      <c r="T15" s="62">
        <v>92.67</v>
      </c>
      <c r="U15" s="62">
        <v>95.95</v>
      </c>
      <c r="V15" s="62">
        <v>97.46</v>
      </c>
      <c r="W15" s="62">
        <v>99.4</v>
      </c>
      <c r="X15" s="62">
        <v>101.2</v>
      </c>
      <c r="Y15" s="62">
        <v>104.33</v>
      </c>
      <c r="Z15" s="62">
        <v>107.5</v>
      </c>
      <c r="AA15" s="62">
        <v>109.7</v>
      </c>
      <c r="AB15" s="62">
        <v>114.52</v>
      </c>
      <c r="AC15" s="62">
        <v>115.19</v>
      </c>
      <c r="AD15" s="62">
        <v>116.79</v>
      </c>
      <c r="AE15" s="62">
        <v>121.22</v>
      </c>
    </row>
    <row r="16" spans="1:16382" x14ac:dyDescent="0.3">
      <c r="A16" s="56" t="s">
        <v>102</v>
      </c>
      <c r="B16" s="60" t="s">
        <v>17</v>
      </c>
      <c r="C16" s="56" t="s">
        <v>110</v>
      </c>
      <c r="D16" s="56"/>
      <c r="E16" s="56" t="s">
        <v>113</v>
      </c>
      <c r="F16" s="56" t="s">
        <v>70</v>
      </c>
      <c r="G16" s="61"/>
      <c r="H16" s="63"/>
      <c r="I16" s="63"/>
      <c r="J16" s="63"/>
      <c r="K16" s="63"/>
      <c r="L16" s="62">
        <v>42.27</v>
      </c>
      <c r="M16" s="62">
        <v>47.9</v>
      </c>
      <c r="N16" s="62">
        <v>54.56</v>
      </c>
      <c r="O16" s="62">
        <v>59.91</v>
      </c>
      <c r="P16" s="62">
        <v>65.180000000000007</v>
      </c>
      <c r="Q16" s="62">
        <v>70.63</v>
      </c>
      <c r="R16" s="62">
        <v>75.37</v>
      </c>
      <c r="S16" s="62">
        <v>79.81</v>
      </c>
      <c r="T16" s="62">
        <v>83.73</v>
      </c>
      <c r="U16" s="62">
        <v>86.01</v>
      </c>
      <c r="V16" s="62">
        <v>87.49</v>
      </c>
      <c r="W16" s="62">
        <v>89.75</v>
      </c>
      <c r="X16" s="62">
        <v>91.36</v>
      </c>
      <c r="Y16" s="62">
        <v>94.86</v>
      </c>
      <c r="Z16" s="62">
        <v>97.76</v>
      </c>
      <c r="AA16" s="62">
        <v>99.52</v>
      </c>
      <c r="AB16" s="62">
        <v>103.8</v>
      </c>
      <c r="AC16" s="62">
        <v>103.96</v>
      </c>
      <c r="AD16" s="62">
        <v>105.28</v>
      </c>
      <c r="AE16" s="62">
        <v>109.69</v>
      </c>
    </row>
    <row r="17" spans="1:31" x14ac:dyDescent="0.3">
      <c r="A17" s="56" t="s">
        <v>103</v>
      </c>
      <c r="B17" s="60" t="s">
        <v>17</v>
      </c>
      <c r="C17" s="56" t="s">
        <v>110</v>
      </c>
      <c r="D17" s="56"/>
      <c r="E17" s="56" t="s">
        <v>113</v>
      </c>
      <c r="F17" s="56" t="s">
        <v>70</v>
      </c>
      <c r="G17" s="61"/>
      <c r="H17" s="63"/>
      <c r="I17" s="63"/>
      <c r="J17" s="63"/>
      <c r="K17" s="63"/>
      <c r="L17" s="62">
        <v>38.99</v>
      </c>
      <c r="M17" s="62">
        <v>43.6</v>
      </c>
      <c r="N17" s="62">
        <v>49.63</v>
      </c>
      <c r="O17" s="62">
        <v>54.05</v>
      </c>
      <c r="P17" s="62">
        <v>58.59</v>
      </c>
      <c r="Q17" s="62">
        <v>62.79</v>
      </c>
      <c r="R17" s="62">
        <v>66.430000000000007</v>
      </c>
      <c r="S17" s="62">
        <v>69.069999999999993</v>
      </c>
      <c r="T17" s="62">
        <v>71.930000000000007</v>
      </c>
      <c r="U17" s="62">
        <v>72.97</v>
      </c>
      <c r="V17" s="62">
        <v>74.260000000000005</v>
      </c>
      <c r="W17" s="62">
        <v>75.87</v>
      </c>
      <c r="X17" s="62">
        <v>77.260000000000005</v>
      </c>
      <c r="Y17" s="62">
        <v>81.14</v>
      </c>
      <c r="Z17" s="62">
        <v>83.69</v>
      </c>
      <c r="AA17" s="62">
        <v>87.02</v>
      </c>
      <c r="AB17" s="62">
        <v>90.9</v>
      </c>
      <c r="AC17" s="62">
        <v>90.38</v>
      </c>
      <c r="AD17" s="62">
        <v>92.39</v>
      </c>
      <c r="AE17" s="62">
        <v>97.34</v>
      </c>
    </row>
    <row r="18" spans="1:31" x14ac:dyDescent="0.3">
      <c r="A18" s="56" t="s">
        <v>104</v>
      </c>
      <c r="B18" s="60" t="s">
        <v>17</v>
      </c>
      <c r="C18" s="56" t="s">
        <v>110</v>
      </c>
      <c r="D18" s="56"/>
      <c r="E18" s="56" t="s">
        <v>113</v>
      </c>
      <c r="F18" s="56" t="s">
        <v>70</v>
      </c>
      <c r="G18" s="61"/>
      <c r="H18" s="63"/>
      <c r="I18" s="63"/>
      <c r="J18" s="63"/>
      <c r="K18" s="63"/>
      <c r="L18" s="62">
        <v>24.33</v>
      </c>
      <c r="M18" s="62">
        <v>24.6</v>
      </c>
      <c r="N18" s="62">
        <v>25.52</v>
      </c>
      <c r="O18" s="62">
        <v>25.14</v>
      </c>
      <c r="P18" s="62">
        <v>29.62</v>
      </c>
      <c r="Q18" s="62">
        <v>30.27</v>
      </c>
      <c r="R18" s="62">
        <v>30.62</v>
      </c>
      <c r="S18" s="62">
        <v>30.25</v>
      </c>
      <c r="T18" s="62">
        <v>29.99</v>
      </c>
      <c r="U18" s="62">
        <v>28.06</v>
      </c>
      <c r="V18" s="62">
        <v>27.3</v>
      </c>
      <c r="W18" s="62">
        <v>26.8</v>
      </c>
      <c r="X18" s="62">
        <v>26.6</v>
      </c>
      <c r="Y18" s="62">
        <v>26.76</v>
      </c>
      <c r="Z18" s="62">
        <v>26.81</v>
      </c>
      <c r="AA18" s="62">
        <v>26.83</v>
      </c>
      <c r="AB18" s="62">
        <v>26.56</v>
      </c>
      <c r="AC18" s="62">
        <v>26.68</v>
      </c>
      <c r="AD18" s="62">
        <v>26.67</v>
      </c>
      <c r="AE18" s="62">
        <v>27.59</v>
      </c>
    </row>
    <row r="19" spans="1:31" x14ac:dyDescent="0.3">
      <c r="A19" s="56" t="s">
        <v>101</v>
      </c>
      <c r="B19" s="60" t="s">
        <v>15</v>
      </c>
      <c r="C19" s="56" t="s">
        <v>110</v>
      </c>
      <c r="D19" s="56"/>
      <c r="E19" s="56" t="s">
        <v>112</v>
      </c>
      <c r="F19" s="56" t="s">
        <v>70</v>
      </c>
      <c r="G19" s="61"/>
      <c r="H19" s="62">
        <v>44.96</v>
      </c>
      <c r="I19" s="62">
        <v>47.64</v>
      </c>
      <c r="J19" s="62">
        <v>48.24</v>
      </c>
      <c r="K19" s="62">
        <v>44.74</v>
      </c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</row>
    <row r="20" spans="1:31" x14ac:dyDescent="0.3">
      <c r="A20" s="56" t="s">
        <v>102</v>
      </c>
      <c r="B20" s="60" t="s">
        <v>15</v>
      </c>
      <c r="C20" s="56" t="s">
        <v>110</v>
      </c>
      <c r="D20" s="56" t="s">
        <v>111</v>
      </c>
      <c r="E20" s="56" t="s">
        <v>112</v>
      </c>
      <c r="F20" s="56" t="s">
        <v>70</v>
      </c>
      <c r="G20" s="61"/>
      <c r="H20" s="62">
        <v>44.96</v>
      </c>
      <c r="I20" s="62">
        <v>47.64</v>
      </c>
      <c r="J20" s="62">
        <v>48.24</v>
      </c>
      <c r="K20" s="62">
        <v>44.74</v>
      </c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</row>
    <row r="21" spans="1:31" x14ac:dyDescent="0.3">
      <c r="A21" s="56" t="s">
        <v>103</v>
      </c>
      <c r="B21" s="60" t="s">
        <v>15</v>
      </c>
      <c r="C21" s="56" t="s">
        <v>110</v>
      </c>
      <c r="D21" s="56" t="s">
        <v>111</v>
      </c>
      <c r="E21" s="56" t="s">
        <v>112</v>
      </c>
      <c r="F21" s="56" t="s">
        <v>70</v>
      </c>
      <c r="G21" s="61"/>
      <c r="H21" s="62">
        <v>44.96</v>
      </c>
      <c r="I21" s="62">
        <v>47.64</v>
      </c>
      <c r="J21" s="62">
        <v>48.24</v>
      </c>
      <c r="K21" s="62">
        <v>44.74</v>
      </c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</row>
    <row r="22" spans="1:31" x14ac:dyDescent="0.3">
      <c r="A22" s="56" t="s">
        <v>104</v>
      </c>
      <c r="B22" s="60" t="s">
        <v>15</v>
      </c>
      <c r="C22" s="56" t="s">
        <v>110</v>
      </c>
      <c r="D22" s="56" t="s">
        <v>111</v>
      </c>
      <c r="E22" s="56" t="s">
        <v>112</v>
      </c>
      <c r="F22" s="56" t="s">
        <v>70</v>
      </c>
      <c r="G22" s="61"/>
      <c r="H22" s="62">
        <v>35.43</v>
      </c>
      <c r="I22" s="62">
        <v>28.58</v>
      </c>
      <c r="J22" s="62">
        <v>27.87</v>
      </c>
      <c r="K22" s="62">
        <v>28.32</v>
      </c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</row>
    <row r="23" spans="1:31" x14ac:dyDescent="0.3">
      <c r="A23" s="56" t="s">
        <v>101</v>
      </c>
      <c r="B23" s="60" t="s">
        <v>15</v>
      </c>
      <c r="C23" s="56" t="s">
        <v>110</v>
      </c>
      <c r="D23" s="56"/>
      <c r="E23" s="56" t="s">
        <v>113</v>
      </c>
      <c r="F23" s="56" t="s">
        <v>70</v>
      </c>
      <c r="G23" s="61"/>
      <c r="H23" s="63"/>
      <c r="I23" s="63"/>
      <c r="J23" s="63"/>
      <c r="K23" s="63"/>
      <c r="L23" s="62">
        <v>42.73</v>
      </c>
      <c r="M23" s="62">
        <v>48.71</v>
      </c>
      <c r="N23" s="62">
        <v>56.56</v>
      </c>
      <c r="O23" s="62">
        <v>63.82</v>
      </c>
      <c r="P23" s="62">
        <v>70.790000000000006</v>
      </c>
      <c r="Q23" s="62">
        <v>78.069999999999993</v>
      </c>
      <c r="R23" s="62">
        <v>84.7</v>
      </c>
      <c r="S23" s="62">
        <v>90.34</v>
      </c>
      <c r="T23" s="62">
        <v>97.02</v>
      </c>
      <c r="U23" s="62">
        <v>97.94</v>
      </c>
      <c r="V23" s="62">
        <v>99.97</v>
      </c>
      <c r="W23" s="62">
        <v>102.21</v>
      </c>
      <c r="X23" s="62">
        <v>104.33</v>
      </c>
      <c r="Y23" s="62">
        <v>107.12</v>
      </c>
      <c r="Z23" s="62">
        <v>111.13</v>
      </c>
      <c r="AA23" s="62">
        <v>114.7</v>
      </c>
      <c r="AB23" s="62">
        <v>119.89</v>
      </c>
      <c r="AC23" s="62">
        <v>119.9</v>
      </c>
      <c r="AD23" s="62">
        <v>122.2</v>
      </c>
      <c r="AE23" s="62">
        <v>128.81</v>
      </c>
    </row>
    <row r="24" spans="1:31" x14ac:dyDescent="0.3">
      <c r="A24" s="56" t="s">
        <v>102</v>
      </c>
      <c r="B24" s="60" t="s">
        <v>15</v>
      </c>
      <c r="C24" s="56" t="s">
        <v>110</v>
      </c>
      <c r="D24" s="56"/>
      <c r="E24" s="56" t="s">
        <v>113</v>
      </c>
      <c r="F24" s="56" t="s">
        <v>70</v>
      </c>
      <c r="G24" s="61"/>
      <c r="H24" s="63"/>
      <c r="I24" s="63"/>
      <c r="J24" s="63"/>
      <c r="K24" s="63"/>
      <c r="L24" s="62">
        <v>42.86</v>
      </c>
      <c r="M24" s="62">
        <v>47.59</v>
      </c>
      <c r="N24" s="62">
        <v>54.52</v>
      </c>
      <c r="O24" s="62">
        <v>60.66</v>
      </c>
      <c r="P24" s="62">
        <v>66.319999999999993</v>
      </c>
      <c r="Q24" s="62">
        <v>73.05</v>
      </c>
      <c r="R24" s="62">
        <v>78.930000000000007</v>
      </c>
      <c r="S24" s="62">
        <v>83.83</v>
      </c>
      <c r="T24" s="62">
        <v>89.34</v>
      </c>
      <c r="U24" s="62">
        <v>88.42</v>
      </c>
      <c r="V24" s="62">
        <v>90.41</v>
      </c>
      <c r="W24" s="62">
        <v>92.88</v>
      </c>
      <c r="X24" s="62">
        <v>94.82</v>
      </c>
      <c r="Y24" s="62">
        <v>97.96</v>
      </c>
      <c r="Z24" s="62">
        <v>102.03</v>
      </c>
      <c r="AA24" s="62">
        <v>105.39</v>
      </c>
      <c r="AB24" s="62">
        <v>110.36</v>
      </c>
      <c r="AC24" s="62">
        <v>110.29</v>
      </c>
      <c r="AD24" s="62">
        <v>111.96</v>
      </c>
      <c r="AE24" s="62">
        <v>119.33</v>
      </c>
    </row>
    <row r="25" spans="1:31" x14ac:dyDescent="0.3">
      <c r="A25" s="56" t="s">
        <v>103</v>
      </c>
      <c r="B25" s="60" t="s">
        <v>15</v>
      </c>
      <c r="C25" s="56" t="s">
        <v>110</v>
      </c>
      <c r="D25" s="56"/>
      <c r="E25" s="56" t="s">
        <v>113</v>
      </c>
      <c r="F25" s="56" t="s">
        <v>70</v>
      </c>
      <c r="G25" s="61"/>
      <c r="H25" s="63"/>
      <c r="I25" s="63"/>
      <c r="J25" s="63"/>
      <c r="K25" s="63"/>
      <c r="L25" s="62">
        <v>39.729999999999997</v>
      </c>
      <c r="M25" s="62">
        <v>43.68</v>
      </c>
      <c r="N25" s="62">
        <v>49.86</v>
      </c>
      <c r="O25" s="62">
        <v>54.94</v>
      </c>
      <c r="P25" s="62">
        <v>60.06</v>
      </c>
      <c r="Q25" s="62">
        <v>65.84</v>
      </c>
      <c r="R25" s="62">
        <v>70.819999999999993</v>
      </c>
      <c r="S25" s="62">
        <v>74.7</v>
      </c>
      <c r="T25" s="62">
        <v>79.73</v>
      </c>
      <c r="U25" s="62">
        <v>76.739999999999995</v>
      </c>
      <c r="V25" s="62">
        <v>78.47</v>
      </c>
      <c r="W25" s="62">
        <v>80.38</v>
      </c>
      <c r="X25" s="62">
        <v>82.27</v>
      </c>
      <c r="Y25" s="62">
        <v>85.58</v>
      </c>
      <c r="Z25" s="62">
        <v>90.14</v>
      </c>
      <c r="AA25" s="62">
        <v>94.45</v>
      </c>
      <c r="AB25" s="62">
        <v>98.94</v>
      </c>
      <c r="AC25" s="62">
        <v>98.21</v>
      </c>
      <c r="AD25" s="62">
        <v>100.14</v>
      </c>
      <c r="AE25" s="62">
        <v>108.12</v>
      </c>
    </row>
    <row r="26" spans="1:31" x14ac:dyDescent="0.3">
      <c r="A26" s="56" t="s">
        <v>104</v>
      </c>
      <c r="B26" s="60" t="s">
        <v>15</v>
      </c>
      <c r="C26" s="56" t="s">
        <v>110</v>
      </c>
      <c r="D26" s="56"/>
      <c r="E26" s="56" t="s">
        <v>113</v>
      </c>
      <c r="F26" s="56" t="s">
        <v>70</v>
      </c>
      <c r="G26" s="61"/>
      <c r="H26" s="63"/>
      <c r="I26" s="63"/>
      <c r="J26" s="63"/>
      <c r="K26" s="63"/>
      <c r="L26" s="62">
        <v>24.73</v>
      </c>
      <c r="M26" s="62">
        <v>24.88</v>
      </c>
      <c r="N26" s="62">
        <v>25.84</v>
      </c>
      <c r="O26" s="62">
        <v>25.75</v>
      </c>
      <c r="P26" s="62">
        <v>31.1</v>
      </c>
      <c r="Q26" s="62">
        <v>32.799999999999997</v>
      </c>
      <c r="R26" s="62">
        <v>33.520000000000003</v>
      </c>
      <c r="S26" s="62">
        <v>33.93</v>
      </c>
      <c r="T26" s="62">
        <v>34.43</v>
      </c>
      <c r="U26" s="62">
        <v>30.8</v>
      </c>
      <c r="V26" s="62">
        <v>29.88</v>
      </c>
      <c r="W26" s="62">
        <v>29.34</v>
      </c>
      <c r="X26" s="62">
        <v>28.94</v>
      </c>
      <c r="Y26" s="62">
        <v>28.69</v>
      </c>
      <c r="Z26" s="62">
        <v>29.58</v>
      </c>
      <c r="AA26" s="62">
        <v>29.84</v>
      </c>
      <c r="AB26" s="62">
        <v>28.87</v>
      </c>
      <c r="AC26" s="62">
        <v>29.11</v>
      </c>
      <c r="AD26" s="62">
        <v>29.09</v>
      </c>
      <c r="AE26" s="62">
        <v>29.64</v>
      </c>
    </row>
    <row r="27" spans="1:31" x14ac:dyDescent="0.3">
      <c r="A27" s="56" t="s">
        <v>101</v>
      </c>
      <c r="B27" s="60" t="s">
        <v>27</v>
      </c>
      <c r="C27" s="56" t="s">
        <v>110</v>
      </c>
      <c r="D27" s="56"/>
      <c r="E27" s="56" t="s">
        <v>112</v>
      </c>
      <c r="F27" s="56" t="s">
        <v>70</v>
      </c>
      <c r="G27" s="61"/>
      <c r="H27" s="62">
        <v>39.31</v>
      </c>
      <c r="I27" s="62">
        <v>50.03</v>
      </c>
      <c r="J27" s="62">
        <v>47.35</v>
      </c>
      <c r="K27" s="62">
        <v>44.38</v>
      </c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</row>
    <row r="28" spans="1:31" x14ac:dyDescent="0.3">
      <c r="A28" s="56" t="s">
        <v>102</v>
      </c>
      <c r="B28" s="60" t="s">
        <v>27</v>
      </c>
      <c r="C28" s="56" t="s">
        <v>110</v>
      </c>
      <c r="D28" s="56" t="s">
        <v>111</v>
      </c>
      <c r="E28" s="56" t="s">
        <v>112</v>
      </c>
      <c r="F28" s="56" t="s">
        <v>70</v>
      </c>
      <c r="G28" s="61"/>
      <c r="H28" s="62">
        <v>39.31</v>
      </c>
      <c r="I28" s="62">
        <v>50.03</v>
      </c>
      <c r="J28" s="62">
        <v>47.35</v>
      </c>
      <c r="K28" s="62">
        <v>44.38</v>
      </c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</row>
    <row r="29" spans="1:31" x14ac:dyDescent="0.3">
      <c r="A29" s="56" t="s">
        <v>103</v>
      </c>
      <c r="B29" s="60" t="s">
        <v>27</v>
      </c>
      <c r="C29" s="56" t="s">
        <v>110</v>
      </c>
      <c r="D29" s="56" t="s">
        <v>111</v>
      </c>
      <c r="E29" s="56" t="s">
        <v>112</v>
      </c>
      <c r="F29" s="56" t="s">
        <v>70</v>
      </c>
      <c r="G29" s="61"/>
      <c r="H29" s="62">
        <v>39.31</v>
      </c>
      <c r="I29" s="62">
        <v>50.03</v>
      </c>
      <c r="J29" s="62">
        <v>47.35</v>
      </c>
      <c r="K29" s="62">
        <v>44.38</v>
      </c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</row>
    <row r="30" spans="1:31" x14ac:dyDescent="0.3">
      <c r="A30" s="56" t="s">
        <v>104</v>
      </c>
      <c r="B30" s="60" t="s">
        <v>27</v>
      </c>
      <c r="C30" s="56" t="s">
        <v>110</v>
      </c>
      <c r="D30" s="56" t="s">
        <v>111</v>
      </c>
      <c r="E30" s="56" t="s">
        <v>112</v>
      </c>
      <c r="F30" s="56" t="s">
        <v>70</v>
      </c>
      <c r="G30" s="61"/>
      <c r="H30" s="62">
        <v>32.270000000000003</v>
      </c>
      <c r="I30" s="62">
        <v>26.9</v>
      </c>
      <c r="J30" s="62">
        <v>23.88</v>
      </c>
      <c r="K30" s="62">
        <v>23.14</v>
      </c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</row>
    <row r="31" spans="1:31" x14ac:dyDescent="0.3">
      <c r="A31" s="56" t="s">
        <v>101</v>
      </c>
      <c r="B31" s="60" t="s">
        <v>27</v>
      </c>
      <c r="C31" s="56" t="s">
        <v>110</v>
      </c>
      <c r="D31" s="56"/>
      <c r="E31" s="56" t="s">
        <v>113</v>
      </c>
      <c r="F31" s="56" t="s">
        <v>70</v>
      </c>
      <c r="G31" s="61"/>
      <c r="H31" s="63"/>
      <c r="I31" s="63"/>
      <c r="J31" s="63"/>
      <c r="K31" s="63"/>
      <c r="L31" s="62">
        <v>42.18</v>
      </c>
      <c r="M31" s="62">
        <v>49.11</v>
      </c>
      <c r="N31" s="62">
        <v>56.69</v>
      </c>
      <c r="O31" s="62">
        <v>63.11</v>
      </c>
      <c r="P31" s="62">
        <v>69.8</v>
      </c>
      <c r="Q31" s="62">
        <v>75.95</v>
      </c>
      <c r="R31" s="62">
        <v>81.489999999999995</v>
      </c>
      <c r="S31" s="62">
        <v>86.57</v>
      </c>
      <c r="T31" s="62">
        <v>92.01</v>
      </c>
      <c r="U31" s="62">
        <v>95.58</v>
      </c>
      <c r="V31" s="62">
        <v>97.21</v>
      </c>
      <c r="W31" s="62">
        <v>99.11</v>
      </c>
      <c r="X31" s="62">
        <v>100.9</v>
      </c>
      <c r="Y31" s="62">
        <v>104.18</v>
      </c>
      <c r="Z31" s="62">
        <v>107.38</v>
      </c>
      <c r="AA31" s="62">
        <v>109.29</v>
      </c>
      <c r="AB31" s="62">
        <v>114.07</v>
      </c>
      <c r="AC31" s="62">
        <v>114.89</v>
      </c>
      <c r="AD31" s="62">
        <v>116.35</v>
      </c>
      <c r="AE31" s="62">
        <v>120.5</v>
      </c>
    </row>
    <row r="32" spans="1:31" x14ac:dyDescent="0.3">
      <c r="A32" s="56" t="s">
        <v>102</v>
      </c>
      <c r="B32" s="60" t="s">
        <v>27</v>
      </c>
      <c r="C32" s="56" t="s">
        <v>110</v>
      </c>
      <c r="D32" s="56"/>
      <c r="E32" s="56" t="s">
        <v>113</v>
      </c>
      <c r="F32" s="56" t="s">
        <v>70</v>
      </c>
      <c r="G32" s="61"/>
      <c r="H32" s="63"/>
      <c r="I32" s="63"/>
      <c r="J32" s="63"/>
      <c r="K32" s="63"/>
      <c r="L32" s="62">
        <v>42.27</v>
      </c>
      <c r="M32" s="62">
        <v>47.9</v>
      </c>
      <c r="N32" s="62">
        <v>54.56</v>
      </c>
      <c r="O32" s="62">
        <v>59.91</v>
      </c>
      <c r="P32" s="62">
        <v>65.16</v>
      </c>
      <c r="Q32" s="62">
        <v>70.52</v>
      </c>
      <c r="R32" s="62">
        <v>75.28</v>
      </c>
      <c r="S32" s="62">
        <v>79.69</v>
      </c>
      <c r="T32" s="62">
        <v>83.6</v>
      </c>
      <c r="U32" s="62">
        <v>85.93</v>
      </c>
      <c r="V32" s="62">
        <v>87.42</v>
      </c>
      <c r="W32" s="62">
        <v>89.69</v>
      </c>
      <c r="X32" s="62">
        <v>91.3</v>
      </c>
      <c r="Y32" s="62">
        <v>94.84</v>
      </c>
      <c r="Z32" s="62">
        <v>97.76</v>
      </c>
      <c r="AA32" s="62">
        <v>99.5</v>
      </c>
      <c r="AB32" s="62">
        <v>103.79</v>
      </c>
      <c r="AC32" s="62">
        <v>103.97</v>
      </c>
      <c r="AD32" s="62">
        <v>105.34</v>
      </c>
      <c r="AE32" s="62">
        <v>109.82</v>
      </c>
    </row>
    <row r="33" spans="1:31" x14ac:dyDescent="0.3">
      <c r="A33" s="56" t="s">
        <v>103</v>
      </c>
      <c r="B33" s="60" t="s">
        <v>27</v>
      </c>
      <c r="C33" s="56" t="s">
        <v>110</v>
      </c>
      <c r="D33" s="56"/>
      <c r="E33" s="56" t="s">
        <v>113</v>
      </c>
      <c r="F33" s="56" t="s">
        <v>70</v>
      </c>
      <c r="G33" s="61"/>
      <c r="H33" s="63"/>
      <c r="I33" s="63"/>
      <c r="J33" s="63"/>
      <c r="K33" s="63"/>
      <c r="L33" s="62">
        <v>38.99</v>
      </c>
      <c r="M33" s="62">
        <v>43.6</v>
      </c>
      <c r="N33" s="62">
        <v>49.63</v>
      </c>
      <c r="O33" s="62">
        <v>54.05</v>
      </c>
      <c r="P33" s="62">
        <v>58.58</v>
      </c>
      <c r="Q33" s="62">
        <v>62.68</v>
      </c>
      <c r="R33" s="62">
        <v>66.37</v>
      </c>
      <c r="S33" s="62">
        <v>68.98</v>
      </c>
      <c r="T33" s="62">
        <v>71.86</v>
      </c>
      <c r="U33" s="62">
        <v>72.930000000000007</v>
      </c>
      <c r="V33" s="62">
        <v>74.25</v>
      </c>
      <c r="W33" s="62">
        <v>75.86</v>
      </c>
      <c r="X33" s="62">
        <v>77.28</v>
      </c>
      <c r="Y33" s="62">
        <v>81.180000000000007</v>
      </c>
      <c r="Z33" s="62">
        <v>83.74</v>
      </c>
      <c r="AA33" s="62">
        <v>87.06</v>
      </c>
      <c r="AB33" s="62">
        <v>90.95</v>
      </c>
      <c r="AC33" s="62">
        <v>90.54</v>
      </c>
      <c r="AD33" s="62">
        <v>92.56</v>
      </c>
      <c r="AE33" s="62">
        <v>97.45</v>
      </c>
    </row>
    <row r="34" spans="1:31" x14ac:dyDescent="0.3">
      <c r="A34" s="56" t="s">
        <v>104</v>
      </c>
      <c r="B34" s="60" t="s">
        <v>27</v>
      </c>
      <c r="C34" s="56" t="s">
        <v>110</v>
      </c>
      <c r="D34" s="56"/>
      <c r="E34" s="56" t="s">
        <v>113</v>
      </c>
      <c r="F34" s="56" t="s">
        <v>70</v>
      </c>
      <c r="G34" s="61"/>
      <c r="H34" s="63"/>
      <c r="I34" s="63"/>
      <c r="J34" s="63"/>
      <c r="K34" s="63"/>
      <c r="L34" s="62">
        <v>24.33</v>
      </c>
      <c r="M34" s="62">
        <v>24.6</v>
      </c>
      <c r="N34" s="62">
        <v>25.52</v>
      </c>
      <c r="O34" s="62">
        <v>25.14</v>
      </c>
      <c r="P34" s="62">
        <v>29.61</v>
      </c>
      <c r="Q34" s="62">
        <v>30.23</v>
      </c>
      <c r="R34" s="62">
        <v>30.59</v>
      </c>
      <c r="S34" s="62">
        <v>30.2</v>
      </c>
      <c r="T34" s="62">
        <v>29.95</v>
      </c>
      <c r="U34" s="62">
        <v>28.06</v>
      </c>
      <c r="V34" s="62">
        <v>27.29</v>
      </c>
      <c r="W34" s="62">
        <v>26.79</v>
      </c>
      <c r="X34" s="62">
        <v>26.6</v>
      </c>
      <c r="Y34" s="62">
        <v>26.76</v>
      </c>
      <c r="Z34" s="62">
        <v>26.81</v>
      </c>
      <c r="AA34" s="62">
        <v>26.82</v>
      </c>
      <c r="AB34" s="62">
        <v>26.55</v>
      </c>
      <c r="AC34" s="62">
        <v>26.65</v>
      </c>
      <c r="AD34" s="62">
        <v>26.65</v>
      </c>
      <c r="AE34" s="62">
        <v>27.56</v>
      </c>
    </row>
    <row r="35" spans="1:31" x14ac:dyDescent="0.3">
      <c r="A35" s="56" t="s">
        <v>101</v>
      </c>
      <c r="B35" s="60" t="s">
        <v>21</v>
      </c>
      <c r="C35" s="56" t="s">
        <v>110</v>
      </c>
      <c r="D35" s="56"/>
      <c r="E35" s="56" t="s">
        <v>112</v>
      </c>
      <c r="F35" s="56" t="s">
        <v>70</v>
      </c>
      <c r="G35" s="61"/>
      <c r="H35" s="62">
        <v>50.35</v>
      </c>
      <c r="I35" s="62">
        <v>49.19</v>
      </c>
      <c r="J35" s="62">
        <v>50.95</v>
      </c>
      <c r="K35" s="62">
        <v>48.45</v>
      </c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</row>
    <row r="36" spans="1:31" x14ac:dyDescent="0.3">
      <c r="A36" s="56" t="s">
        <v>102</v>
      </c>
      <c r="B36" s="60" t="s">
        <v>21</v>
      </c>
      <c r="C36" s="56" t="s">
        <v>110</v>
      </c>
      <c r="D36" s="56" t="s">
        <v>111</v>
      </c>
      <c r="E36" s="56" t="s">
        <v>112</v>
      </c>
      <c r="F36" s="56" t="s">
        <v>70</v>
      </c>
      <c r="G36" s="61"/>
      <c r="H36" s="62">
        <v>50.35</v>
      </c>
      <c r="I36" s="62">
        <v>49.19</v>
      </c>
      <c r="J36" s="62">
        <v>50.95</v>
      </c>
      <c r="K36" s="62">
        <v>48.45</v>
      </c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</row>
    <row r="37" spans="1:31" x14ac:dyDescent="0.3">
      <c r="A37" s="56" t="s">
        <v>103</v>
      </c>
      <c r="B37" s="60" t="s">
        <v>21</v>
      </c>
      <c r="C37" s="56" t="s">
        <v>110</v>
      </c>
      <c r="D37" s="56" t="s">
        <v>111</v>
      </c>
      <c r="E37" s="56" t="s">
        <v>112</v>
      </c>
      <c r="F37" s="56" t="s">
        <v>70</v>
      </c>
      <c r="G37" s="61"/>
      <c r="H37" s="62">
        <v>50.35</v>
      </c>
      <c r="I37" s="62">
        <v>49.19</v>
      </c>
      <c r="J37" s="62">
        <v>50.95</v>
      </c>
      <c r="K37" s="62">
        <v>48.45</v>
      </c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</row>
    <row r="38" spans="1:31" x14ac:dyDescent="0.3">
      <c r="A38" s="56" t="s">
        <v>104</v>
      </c>
      <c r="B38" s="60" t="s">
        <v>21</v>
      </c>
      <c r="C38" s="56" t="s">
        <v>110</v>
      </c>
      <c r="D38" s="56" t="s">
        <v>111</v>
      </c>
      <c r="E38" s="56" t="s">
        <v>112</v>
      </c>
      <c r="F38" s="56" t="s">
        <v>70</v>
      </c>
      <c r="G38" s="61"/>
      <c r="H38" s="62">
        <v>39.950000000000003</v>
      </c>
      <c r="I38" s="62">
        <v>30.22</v>
      </c>
      <c r="J38" s="62">
        <v>28.08</v>
      </c>
      <c r="K38" s="62">
        <v>26.74</v>
      </c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</row>
    <row r="39" spans="1:31" x14ac:dyDescent="0.3">
      <c r="A39" s="56" t="s">
        <v>101</v>
      </c>
      <c r="B39" s="60" t="s">
        <v>21</v>
      </c>
      <c r="C39" s="56" t="s">
        <v>110</v>
      </c>
      <c r="D39" s="56"/>
      <c r="E39" s="56" t="s">
        <v>113</v>
      </c>
      <c r="F39" s="56" t="s">
        <v>70</v>
      </c>
      <c r="G39" s="61"/>
      <c r="H39" s="63"/>
      <c r="I39" s="63"/>
      <c r="J39" s="63"/>
      <c r="K39" s="63"/>
      <c r="L39" s="62">
        <v>47.25</v>
      </c>
      <c r="M39" s="62">
        <v>53.49</v>
      </c>
      <c r="N39" s="62">
        <v>60.59</v>
      </c>
      <c r="O39" s="62">
        <v>66.5</v>
      </c>
      <c r="P39" s="62">
        <v>73.08</v>
      </c>
      <c r="Q39" s="62">
        <v>81.28</v>
      </c>
      <c r="R39" s="62">
        <v>90.07</v>
      </c>
      <c r="S39" s="62">
        <v>94.73</v>
      </c>
      <c r="T39" s="62">
        <v>101.14</v>
      </c>
      <c r="U39" s="62">
        <v>100.74</v>
      </c>
      <c r="V39" s="62">
        <v>102.39</v>
      </c>
      <c r="W39" s="62">
        <v>103.77</v>
      </c>
      <c r="X39" s="62">
        <v>106.18</v>
      </c>
      <c r="Y39" s="62">
        <v>108.84</v>
      </c>
      <c r="Z39" s="62">
        <v>110.69</v>
      </c>
      <c r="AA39" s="62">
        <v>113.95</v>
      </c>
      <c r="AB39" s="62">
        <v>118.58</v>
      </c>
      <c r="AC39" s="62">
        <v>118.96</v>
      </c>
      <c r="AD39" s="62">
        <v>121.04</v>
      </c>
      <c r="AE39" s="62">
        <v>132.5</v>
      </c>
    </row>
    <row r="40" spans="1:31" x14ac:dyDescent="0.3">
      <c r="A40" s="56" t="s">
        <v>102</v>
      </c>
      <c r="B40" s="60" t="s">
        <v>21</v>
      </c>
      <c r="C40" s="56" t="s">
        <v>110</v>
      </c>
      <c r="D40" s="56"/>
      <c r="E40" s="56" t="s">
        <v>113</v>
      </c>
      <c r="F40" s="56" t="s">
        <v>70</v>
      </c>
      <c r="G40" s="61"/>
      <c r="H40" s="63"/>
      <c r="I40" s="63"/>
      <c r="J40" s="63"/>
      <c r="K40" s="63"/>
      <c r="L40" s="62">
        <v>47.28</v>
      </c>
      <c r="M40" s="62">
        <v>52.26</v>
      </c>
      <c r="N40" s="62">
        <v>58.44</v>
      </c>
      <c r="O40" s="62">
        <v>62.95</v>
      </c>
      <c r="P40" s="62">
        <v>67.959999999999994</v>
      </c>
      <c r="Q40" s="62">
        <v>77.680000000000007</v>
      </c>
      <c r="R40" s="62">
        <v>85.04</v>
      </c>
      <c r="S40" s="62">
        <v>89.92</v>
      </c>
      <c r="T40" s="62">
        <v>94.93</v>
      </c>
      <c r="U40" s="62">
        <v>92.04</v>
      </c>
      <c r="V40" s="62">
        <v>93.36</v>
      </c>
      <c r="W40" s="62">
        <v>94.62</v>
      </c>
      <c r="X40" s="62">
        <v>97.07</v>
      </c>
      <c r="Y40" s="62">
        <v>100.2</v>
      </c>
      <c r="Z40" s="62">
        <v>101.9</v>
      </c>
      <c r="AA40" s="62">
        <v>103.89</v>
      </c>
      <c r="AB40" s="62">
        <v>107.96</v>
      </c>
      <c r="AC40" s="62">
        <v>107.33</v>
      </c>
      <c r="AD40" s="62">
        <v>108.53</v>
      </c>
      <c r="AE40" s="62">
        <v>116.64</v>
      </c>
    </row>
    <row r="41" spans="1:31" x14ac:dyDescent="0.3">
      <c r="A41" s="56" t="s">
        <v>103</v>
      </c>
      <c r="B41" s="60" t="s">
        <v>21</v>
      </c>
      <c r="C41" s="56" t="s">
        <v>110</v>
      </c>
      <c r="D41" s="56"/>
      <c r="E41" s="56" t="s">
        <v>113</v>
      </c>
      <c r="F41" s="56" t="s">
        <v>70</v>
      </c>
      <c r="G41" s="61"/>
      <c r="H41" s="63"/>
      <c r="I41" s="63"/>
      <c r="J41" s="63"/>
      <c r="K41" s="63"/>
      <c r="L41" s="62">
        <v>43.87</v>
      </c>
      <c r="M41" s="62">
        <v>48.05</v>
      </c>
      <c r="N41" s="62">
        <v>53.54</v>
      </c>
      <c r="O41" s="62">
        <v>57.08</v>
      </c>
      <c r="P41" s="62">
        <v>61.12</v>
      </c>
      <c r="Q41" s="62">
        <v>67.58</v>
      </c>
      <c r="R41" s="62">
        <v>74.47</v>
      </c>
      <c r="S41" s="62">
        <v>76.95</v>
      </c>
      <c r="T41" s="62">
        <v>80.849999999999994</v>
      </c>
      <c r="U41" s="62">
        <v>77.2</v>
      </c>
      <c r="V41" s="62">
        <v>78.48</v>
      </c>
      <c r="W41" s="62">
        <v>79.16</v>
      </c>
      <c r="X41" s="62">
        <v>80.849999999999994</v>
      </c>
      <c r="Y41" s="62">
        <v>83.94</v>
      </c>
      <c r="Z41" s="62">
        <v>83.71</v>
      </c>
      <c r="AA41" s="62">
        <v>85.6</v>
      </c>
      <c r="AB41" s="62">
        <v>89.59</v>
      </c>
      <c r="AC41" s="62">
        <v>87.52</v>
      </c>
      <c r="AD41" s="62">
        <v>89.71</v>
      </c>
      <c r="AE41" s="62">
        <v>99.86</v>
      </c>
    </row>
    <row r="42" spans="1:31" x14ac:dyDescent="0.3">
      <c r="A42" s="56" t="s">
        <v>104</v>
      </c>
      <c r="B42" s="60" t="s">
        <v>21</v>
      </c>
      <c r="C42" s="56" t="s">
        <v>110</v>
      </c>
      <c r="D42" s="56"/>
      <c r="E42" s="56" t="s">
        <v>113</v>
      </c>
      <c r="F42" s="56" t="s">
        <v>70</v>
      </c>
      <c r="G42" s="61"/>
      <c r="H42" s="63"/>
      <c r="I42" s="63"/>
      <c r="J42" s="63"/>
      <c r="K42" s="63"/>
      <c r="L42" s="62">
        <v>26.95</v>
      </c>
      <c r="M42" s="62">
        <v>26.73</v>
      </c>
      <c r="N42" s="62">
        <v>27.01</v>
      </c>
      <c r="O42" s="62">
        <v>26.12</v>
      </c>
      <c r="P42" s="62">
        <v>30.21</v>
      </c>
      <c r="Q42" s="62">
        <v>32.15</v>
      </c>
      <c r="R42" s="62">
        <v>34.58</v>
      </c>
      <c r="S42" s="62">
        <v>34.57</v>
      </c>
      <c r="T42" s="62">
        <v>34.68</v>
      </c>
      <c r="U42" s="62">
        <v>29.4</v>
      </c>
      <c r="V42" s="62">
        <v>28.53</v>
      </c>
      <c r="W42" s="62">
        <v>27.94</v>
      </c>
      <c r="X42" s="62">
        <v>27.98</v>
      </c>
      <c r="Y42" s="62">
        <v>27.57</v>
      </c>
      <c r="Z42" s="62">
        <v>26.02</v>
      </c>
      <c r="AA42" s="62">
        <v>26.17</v>
      </c>
      <c r="AB42" s="62">
        <v>26.13</v>
      </c>
      <c r="AC42" s="62">
        <v>26.1</v>
      </c>
      <c r="AD42" s="62">
        <v>26.21</v>
      </c>
      <c r="AE42" s="62">
        <v>28.24</v>
      </c>
    </row>
    <row r="43" spans="1:31" x14ac:dyDescent="0.3">
      <c r="A43" s="56" t="s">
        <v>101</v>
      </c>
      <c r="B43" s="60" t="s">
        <v>29</v>
      </c>
      <c r="C43" s="56" t="s">
        <v>110</v>
      </c>
      <c r="D43" s="56"/>
      <c r="E43" s="56" t="s">
        <v>112</v>
      </c>
      <c r="F43" s="56" t="s">
        <v>70</v>
      </c>
      <c r="G43" s="61"/>
      <c r="H43" s="62">
        <v>38.58</v>
      </c>
      <c r="I43" s="62">
        <v>49.73</v>
      </c>
      <c r="J43" s="62">
        <v>46.26</v>
      </c>
      <c r="K43" s="62">
        <v>47.52</v>
      </c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</row>
    <row r="44" spans="1:31" x14ac:dyDescent="0.3">
      <c r="A44" s="56" t="s">
        <v>102</v>
      </c>
      <c r="B44" s="60" t="s">
        <v>29</v>
      </c>
      <c r="C44" s="56" t="s">
        <v>110</v>
      </c>
      <c r="D44" s="56" t="s">
        <v>111</v>
      </c>
      <c r="E44" s="56" t="s">
        <v>112</v>
      </c>
      <c r="F44" s="56" t="s">
        <v>70</v>
      </c>
      <c r="G44" s="61"/>
      <c r="H44" s="62">
        <v>38.58</v>
      </c>
      <c r="I44" s="62">
        <v>49.73</v>
      </c>
      <c r="J44" s="62">
        <v>46.26</v>
      </c>
      <c r="K44" s="62">
        <v>47.52</v>
      </c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</row>
    <row r="45" spans="1:31" x14ac:dyDescent="0.3">
      <c r="A45" s="56" t="s">
        <v>103</v>
      </c>
      <c r="B45" s="60" t="s">
        <v>29</v>
      </c>
      <c r="C45" s="56" t="s">
        <v>110</v>
      </c>
      <c r="D45" s="56" t="s">
        <v>111</v>
      </c>
      <c r="E45" s="56" t="s">
        <v>112</v>
      </c>
      <c r="F45" s="56" t="s">
        <v>70</v>
      </c>
      <c r="G45" s="61"/>
      <c r="H45" s="62">
        <v>38.58</v>
      </c>
      <c r="I45" s="62">
        <v>49.73</v>
      </c>
      <c r="J45" s="62">
        <v>46.26</v>
      </c>
      <c r="K45" s="62">
        <v>47.52</v>
      </c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</row>
    <row r="46" spans="1:31" x14ac:dyDescent="0.3">
      <c r="A46" s="56" t="s">
        <v>104</v>
      </c>
      <c r="B46" s="60" t="s">
        <v>29</v>
      </c>
      <c r="C46" s="56" t="s">
        <v>110</v>
      </c>
      <c r="D46" s="56" t="s">
        <v>111</v>
      </c>
      <c r="E46" s="56" t="s">
        <v>112</v>
      </c>
      <c r="F46" s="56" t="s">
        <v>70</v>
      </c>
      <c r="G46" s="61"/>
      <c r="H46" s="62">
        <v>35.840000000000003</v>
      </c>
      <c r="I46" s="62">
        <v>39.22</v>
      </c>
      <c r="J46" s="62">
        <v>38.090000000000003</v>
      </c>
      <c r="K46" s="62">
        <v>32.01</v>
      </c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</row>
    <row r="47" spans="1:31" x14ac:dyDescent="0.3">
      <c r="A47" s="56" t="s">
        <v>101</v>
      </c>
      <c r="B47" s="60" t="s">
        <v>29</v>
      </c>
      <c r="C47" s="56" t="s">
        <v>110</v>
      </c>
      <c r="D47" s="56"/>
      <c r="E47" s="56" t="s">
        <v>113</v>
      </c>
      <c r="F47" s="56" t="s">
        <v>70</v>
      </c>
      <c r="G47" s="61"/>
      <c r="H47" s="63"/>
      <c r="I47" s="63"/>
      <c r="J47" s="63"/>
      <c r="K47" s="63"/>
      <c r="L47" s="62">
        <v>43.48</v>
      </c>
      <c r="M47" s="62">
        <v>49.32</v>
      </c>
      <c r="N47" s="62">
        <v>56.68</v>
      </c>
      <c r="O47" s="62">
        <v>63.74</v>
      </c>
      <c r="P47" s="62">
        <v>70.819999999999993</v>
      </c>
      <c r="Q47" s="62">
        <v>77.38</v>
      </c>
      <c r="R47" s="62">
        <v>83.34</v>
      </c>
      <c r="S47" s="62">
        <v>88.79</v>
      </c>
      <c r="T47" s="62">
        <v>95.01</v>
      </c>
      <c r="U47" s="62">
        <v>98.57</v>
      </c>
      <c r="V47" s="62">
        <v>99.69</v>
      </c>
      <c r="W47" s="62">
        <v>101.41</v>
      </c>
      <c r="X47" s="62">
        <v>102.22</v>
      </c>
      <c r="Y47" s="62">
        <v>104.71</v>
      </c>
      <c r="Z47" s="62">
        <v>106.74</v>
      </c>
      <c r="AA47" s="62">
        <v>108.88</v>
      </c>
      <c r="AB47" s="62">
        <v>110.74</v>
      </c>
      <c r="AC47" s="62">
        <v>112.2</v>
      </c>
      <c r="AD47" s="62">
        <v>112.72</v>
      </c>
      <c r="AE47" s="62">
        <v>113.63</v>
      </c>
    </row>
    <row r="48" spans="1:31" x14ac:dyDescent="0.3">
      <c r="A48" s="56" t="s">
        <v>102</v>
      </c>
      <c r="B48" s="60" t="s">
        <v>29</v>
      </c>
      <c r="C48" s="56" t="s">
        <v>110</v>
      </c>
      <c r="D48" s="56"/>
      <c r="E48" s="56" t="s">
        <v>113</v>
      </c>
      <c r="F48" s="56" t="s">
        <v>70</v>
      </c>
      <c r="G48" s="61"/>
      <c r="H48" s="63"/>
      <c r="I48" s="63"/>
      <c r="J48" s="63"/>
      <c r="K48" s="63"/>
      <c r="L48" s="62">
        <v>43.55</v>
      </c>
      <c r="M48" s="62">
        <v>47.9</v>
      </c>
      <c r="N48" s="62">
        <v>54.02</v>
      </c>
      <c r="O48" s="62">
        <v>59.58</v>
      </c>
      <c r="P48" s="62">
        <v>65.239999999999995</v>
      </c>
      <c r="Q48" s="62">
        <v>70.67</v>
      </c>
      <c r="R48" s="62">
        <v>75.63</v>
      </c>
      <c r="S48" s="62">
        <v>79.930000000000007</v>
      </c>
      <c r="T48" s="62">
        <v>84.19</v>
      </c>
      <c r="U48" s="62">
        <v>86.57</v>
      </c>
      <c r="V48" s="62">
        <v>87.91</v>
      </c>
      <c r="W48" s="62">
        <v>89.29</v>
      </c>
      <c r="X48" s="62">
        <v>89</v>
      </c>
      <c r="Y48" s="62">
        <v>90.72</v>
      </c>
      <c r="Z48" s="62">
        <v>92.28</v>
      </c>
      <c r="AA48" s="62">
        <v>92.91</v>
      </c>
      <c r="AB48" s="62">
        <v>94.27</v>
      </c>
      <c r="AC48" s="62">
        <v>95.55</v>
      </c>
      <c r="AD48" s="62">
        <v>95.38</v>
      </c>
      <c r="AE48" s="62">
        <v>96.26</v>
      </c>
    </row>
    <row r="49" spans="1:31" x14ac:dyDescent="0.3">
      <c r="A49" s="56" t="s">
        <v>103</v>
      </c>
      <c r="B49" s="60" t="s">
        <v>29</v>
      </c>
      <c r="C49" s="56" t="s">
        <v>110</v>
      </c>
      <c r="D49" s="56"/>
      <c r="E49" s="56" t="s">
        <v>113</v>
      </c>
      <c r="F49" s="56" t="s">
        <v>70</v>
      </c>
      <c r="G49" s="61"/>
      <c r="H49" s="63"/>
      <c r="I49" s="63"/>
      <c r="J49" s="63"/>
      <c r="K49" s="63"/>
      <c r="L49" s="62">
        <v>39.68</v>
      </c>
      <c r="M49" s="62">
        <v>43.13</v>
      </c>
      <c r="N49" s="62">
        <v>48.06</v>
      </c>
      <c r="O49" s="62">
        <v>52.1</v>
      </c>
      <c r="P49" s="62">
        <v>56.88</v>
      </c>
      <c r="Q49" s="62">
        <v>60.51</v>
      </c>
      <c r="R49" s="62">
        <v>64.22</v>
      </c>
      <c r="S49" s="62">
        <v>66.61</v>
      </c>
      <c r="T49" s="62">
        <v>69.39</v>
      </c>
      <c r="U49" s="62">
        <v>70.209999999999994</v>
      </c>
      <c r="V49" s="62">
        <v>70.72</v>
      </c>
      <c r="W49" s="62">
        <v>69.459999999999994</v>
      </c>
      <c r="X49" s="62">
        <v>68.459999999999994</v>
      </c>
      <c r="Y49" s="62">
        <v>69.69</v>
      </c>
      <c r="Z49" s="62">
        <v>70.02</v>
      </c>
      <c r="AA49" s="62">
        <v>70.95</v>
      </c>
      <c r="AB49" s="62">
        <v>72.8</v>
      </c>
      <c r="AC49" s="62">
        <v>73.040000000000006</v>
      </c>
      <c r="AD49" s="62">
        <v>73.599999999999994</v>
      </c>
      <c r="AE49" s="62">
        <v>73.900000000000006</v>
      </c>
    </row>
    <row r="50" spans="1:31" x14ac:dyDescent="0.3">
      <c r="A50" s="56" t="s">
        <v>104</v>
      </c>
      <c r="B50" s="60" t="s">
        <v>29</v>
      </c>
      <c r="C50" s="56" t="s">
        <v>110</v>
      </c>
      <c r="D50" s="56"/>
      <c r="E50" s="56" t="s">
        <v>113</v>
      </c>
      <c r="F50" s="56" t="s">
        <v>70</v>
      </c>
      <c r="G50" s="61"/>
      <c r="H50" s="63"/>
      <c r="I50" s="63"/>
      <c r="J50" s="63"/>
      <c r="K50" s="63"/>
      <c r="L50" s="62">
        <v>25.55</v>
      </c>
      <c r="M50" s="62">
        <v>25.18</v>
      </c>
      <c r="N50" s="62">
        <v>25.31</v>
      </c>
      <c r="O50" s="62">
        <v>24.66</v>
      </c>
      <c r="P50" s="62">
        <v>27.88</v>
      </c>
      <c r="Q50" s="62">
        <v>28.07</v>
      </c>
      <c r="R50" s="62">
        <v>28.49</v>
      </c>
      <c r="S50" s="62">
        <v>28.39</v>
      </c>
      <c r="T50" s="62">
        <v>28.26</v>
      </c>
      <c r="U50" s="62">
        <v>26.89</v>
      </c>
      <c r="V50" s="62">
        <v>26.28</v>
      </c>
      <c r="W50" s="62">
        <v>24.69</v>
      </c>
      <c r="X50" s="62">
        <v>22.8</v>
      </c>
      <c r="Y50" s="62">
        <v>22.76</v>
      </c>
      <c r="Z50" s="62">
        <v>22.33</v>
      </c>
      <c r="AA50" s="62">
        <v>21.78</v>
      </c>
      <c r="AB50" s="62">
        <v>21.83</v>
      </c>
      <c r="AC50" s="62">
        <v>21.84</v>
      </c>
      <c r="AD50" s="62">
        <v>21.22</v>
      </c>
      <c r="AE50" s="62">
        <v>21.29</v>
      </c>
    </row>
    <row r="51" spans="1:31" x14ac:dyDescent="0.3">
      <c r="A51" s="56" t="s">
        <v>101</v>
      </c>
      <c r="B51" s="60" t="s">
        <v>33</v>
      </c>
      <c r="C51" s="56" t="s">
        <v>110</v>
      </c>
      <c r="D51" s="56"/>
      <c r="E51" s="56" t="s">
        <v>112</v>
      </c>
      <c r="F51" s="56" t="s">
        <v>70</v>
      </c>
      <c r="G51" s="61"/>
      <c r="H51" s="62">
        <v>48.32</v>
      </c>
      <c r="I51" s="62">
        <v>45.09</v>
      </c>
      <c r="J51" s="62">
        <v>46.07</v>
      </c>
      <c r="K51" s="62">
        <v>43.5</v>
      </c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</row>
    <row r="52" spans="1:31" x14ac:dyDescent="0.3">
      <c r="A52" s="56" t="s">
        <v>102</v>
      </c>
      <c r="B52" s="60" t="s">
        <v>33</v>
      </c>
      <c r="C52" s="56" t="s">
        <v>110</v>
      </c>
      <c r="D52" s="56" t="s">
        <v>111</v>
      </c>
      <c r="E52" s="56" t="s">
        <v>112</v>
      </c>
      <c r="F52" s="56" t="s">
        <v>70</v>
      </c>
      <c r="G52" s="61"/>
      <c r="H52" s="62">
        <v>48.32</v>
      </c>
      <c r="I52" s="62">
        <v>45.09</v>
      </c>
      <c r="J52" s="62">
        <v>46.07</v>
      </c>
      <c r="K52" s="62">
        <v>43.5</v>
      </c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</row>
    <row r="53" spans="1:31" x14ac:dyDescent="0.3">
      <c r="A53" s="56" t="s">
        <v>103</v>
      </c>
      <c r="B53" s="60" t="s">
        <v>33</v>
      </c>
      <c r="C53" s="56" t="s">
        <v>110</v>
      </c>
      <c r="D53" s="56" t="s">
        <v>111</v>
      </c>
      <c r="E53" s="56" t="s">
        <v>112</v>
      </c>
      <c r="F53" s="56" t="s">
        <v>70</v>
      </c>
      <c r="G53" s="61"/>
      <c r="H53" s="62">
        <v>48.32</v>
      </c>
      <c r="I53" s="62">
        <v>45.09</v>
      </c>
      <c r="J53" s="62">
        <v>46.07</v>
      </c>
      <c r="K53" s="62">
        <v>43.5</v>
      </c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</row>
    <row r="54" spans="1:31" x14ac:dyDescent="0.3">
      <c r="A54" s="56" t="s">
        <v>104</v>
      </c>
      <c r="B54" s="60" t="s">
        <v>33</v>
      </c>
      <c r="C54" s="56" t="s">
        <v>110</v>
      </c>
      <c r="D54" s="56" t="s">
        <v>111</v>
      </c>
      <c r="E54" s="56" t="s">
        <v>112</v>
      </c>
      <c r="F54" s="56" t="s">
        <v>70</v>
      </c>
      <c r="G54" s="61"/>
      <c r="H54" s="62">
        <v>42.77</v>
      </c>
      <c r="I54" s="62">
        <v>34.44</v>
      </c>
      <c r="J54" s="62">
        <v>33.75</v>
      </c>
      <c r="K54" s="62">
        <v>34.950000000000003</v>
      </c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</row>
    <row r="55" spans="1:31" x14ac:dyDescent="0.3">
      <c r="A55" s="56" t="s">
        <v>101</v>
      </c>
      <c r="B55" s="60" t="s">
        <v>33</v>
      </c>
      <c r="C55" s="56" t="s">
        <v>110</v>
      </c>
      <c r="D55" s="56"/>
      <c r="E55" s="56" t="s">
        <v>113</v>
      </c>
      <c r="F55" s="56" t="s">
        <v>70</v>
      </c>
      <c r="G55" s="61"/>
      <c r="H55" s="63"/>
      <c r="I55" s="63"/>
      <c r="J55" s="63"/>
      <c r="K55" s="63"/>
      <c r="L55" s="62">
        <v>49.21</v>
      </c>
      <c r="M55" s="62">
        <v>56.04</v>
      </c>
      <c r="N55" s="62">
        <v>62.85</v>
      </c>
      <c r="O55" s="62">
        <v>71.599999999999994</v>
      </c>
      <c r="P55" s="62">
        <v>76.44</v>
      </c>
      <c r="Q55" s="62">
        <v>80.709999999999994</v>
      </c>
      <c r="R55" s="62">
        <v>86.06</v>
      </c>
      <c r="S55" s="62">
        <v>92.71</v>
      </c>
      <c r="T55" s="62">
        <v>98.16</v>
      </c>
      <c r="U55" s="62">
        <v>106.89</v>
      </c>
      <c r="V55" s="62">
        <v>110.09</v>
      </c>
      <c r="W55" s="62">
        <v>106.37</v>
      </c>
      <c r="X55" s="62">
        <v>109.07</v>
      </c>
      <c r="Y55" s="62">
        <v>110.59</v>
      </c>
      <c r="Z55" s="62">
        <v>118.46</v>
      </c>
      <c r="AA55" s="62">
        <v>122.31</v>
      </c>
      <c r="AB55" s="62">
        <v>128.13999999999999</v>
      </c>
      <c r="AC55" s="62">
        <v>130.43</v>
      </c>
      <c r="AD55" s="62">
        <v>126.03</v>
      </c>
      <c r="AE55" s="62">
        <v>127.34</v>
      </c>
    </row>
    <row r="56" spans="1:31" x14ac:dyDescent="0.3">
      <c r="A56" s="56" t="s">
        <v>102</v>
      </c>
      <c r="B56" s="60" t="s">
        <v>33</v>
      </c>
      <c r="C56" s="56" t="s">
        <v>110</v>
      </c>
      <c r="D56" s="56"/>
      <c r="E56" s="56" t="s">
        <v>113</v>
      </c>
      <c r="F56" s="56" t="s">
        <v>70</v>
      </c>
      <c r="G56" s="61"/>
      <c r="H56" s="63"/>
      <c r="I56" s="63"/>
      <c r="J56" s="63"/>
      <c r="K56" s="63"/>
      <c r="L56" s="62">
        <v>49.21</v>
      </c>
      <c r="M56" s="62">
        <v>54.24</v>
      </c>
      <c r="N56" s="62">
        <v>59.21</v>
      </c>
      <c r="O56" s="62">
        <v>64.319999999999993</v>
      </c>
      <c r="P56" s="62">
        <v>71.72</v>
      </c>
      <c r="Q56" s="62">
        <v>72.97</v>
      </c>
      <c r="R56" s="62">
        <v>76.239999999999995</v>
      </c>
      <c r="S56" s="62">
        <v>81.11</v>
      </c>
      <c r="T56" s="62">
        <v>84.27</v>
      </c>
      <c r="U56" s="62">
        <v>93.91</v>
      </c>
      <c r="V56" s="62">
        <v>96.42</v>
      </c>
      <c r="W56" s="62">
        <v>88.56</v>
      </c>
      <c r="X56" s="62">
        <v>90.66</v>
      </c>
      <c r="Y56" s="62">
        <v>92.14</v>
      </c>
      <c r="Z56" s="62">
        <v>101.43</v>
      </c>
      <c r="AA56" s="62">
        <v>105.24</v>
      </c>
      <c r="AB56" s="62">
        <v>107.76</v>
      </c>
      <c r="AC56" s="62">
        <v>108.65</v>
      </c>
      <c r="AD56" s="62">
        <v>108.06</v>
      </c>
      <c r="AE56" s="62">
        <v>109.02</v>
      </c>
    </row>
    <row r="57" spans="1:31" x14ac:dyDescent="0.3">
      <c r="A57" s="56" t="s">
        <v>103</v>
      </c>
      <c r="B57" s="60" t="s">
        <v>33</v>
      </c>
      <c r="C57" s="56" t="s">
        <v>110</v>
      </c>
      <c r="D57" s="56"/>
      <c r="E57" s="56" t="s">
        <v>113</v>
      </c>
      <c r="F57" s="56" t="s">
        <v>70</v>
      </c>
      <c r="G57" s="61"/>
      <c r="H57" s="63"/>
      <c r="I57" s="63"/>
      <c r="J57" s="63"/>
      <c r="K57" s="63"/>
      <c r="L57" s="62">
        <v>44.69</v>
      </c>
      <c r="M57" s="62">
        <v>48.01</v>
      </c>
      <c r="N57" s="62">
        <v>51.31</v>
      </c>
      <c r="O57" s="62">
        <v>54.71</v>
      </c>
      <c r="P57" s="62">
        <v>61.45</v>
      </c>
      <c r="Q57" s="62">
        <v>60.45</v>
      </c>
      <c r="R57" s="62">
        <v>60.93</v>
      </c>
      <c r="S57" s="62">
        <v>65.62</v>
      </c>
      <c r="T57" s="62">
        <v>65.099999999999994</v>
      </c>
      <c r="U57" s="62">
        <v>76.260000000000005</v>
      </c>
      <c r="V57" s="62">
        <v>77.75</v>
      </c>
      <c r="W57" s="62">
        <v>68.040000000000006</v>
      </c>
      <c r="X57" s="62">
        <v>68.099999999999994</v>
      </c>
      <c r="Y57" s="62">
        <v>69.239999999999995</v>
      </c>
      <c r="Z57" s="62">
        <v>79.98</v>
      </c>
      <c r="AA57" s="62">
        <v>82.53</v>
      </c>
      <c r="AB57" s="62">
        <v>85.75</v>
      </c>
      <c r="AC57" s="62">
        <v>85.9</v>
      </c>
      <c r="AD57" s="62">
        <v>84.38</v>
      </c>
      <c r="AE57" s="62">
        <v>86.59</v>
      </c>
    </row>
    <row r="58" spans="1:31" x14ac:dyDescent="0.3">
      <c r="A58" s="56" t="s">
        <v>104</v>
      </c>
      <c r="B58" s="60" t="s">
        <v>33</v>
      </c>
      <c r="C58" s="56" t="s">
        <v>110</v>
      </c>
      <c r="D58" s="56"/>
      <c r="E58" s="56" t="s">
        <v>113</v>
      </c>
      <c r="F58" s="56" t="s">
        <v>70</v>
      </c>
      <c r="G58" s="61"/>
      <c r="H58" s="63"/>
      <c r="I58" s="63"/>
      <c r="J58" s="63"/>
      <c r="K58" s="63"/>
      <c r="L58" s="62">
        <v>33.619999999999997</v>
      </c>
      <c r="M58" s="62">
        <v>33.31</v>
      </c>
      <c r="N58" s="62">
        <v>32.65</v>
      </c>
      <c r="O58" s="62">
        <v>33.1</v>
      </c>
      <c r="P58" s="62">
        <v>41.09</v>
      </c>
      <c r="Q58" s="62">
        <v>38.07</v>
      </c>
      <c r="R58" s="62">
        <v>36.28</v>
      </c>
      <c r="S58" s="62">
        <v>35.42</v>
      </c>
      <c r="T58" s="62">
        <v>32.5</v>
      </c>
      <c r="U58" s="62">
        <v>39</v>
      </c>
      <c r="V58" s="62">
        <v>37.880000000000003</v>
      </c>
      <c r="W58" s="62">
        <v>30.65</v>
      </c>
      <c r="X58" s="62">
        <v>29.03</v>
      </c>
      <c r="Y58" s="62">
        <v>27.09</v>
      </c>
      <c r="Z58" s="62">
        <v>32.06</v>
      </c>
      <c r="AA58" s="62">
        <v>32.549999999999997</v>
      </c>
      <c r="AB58" s="62">
        <v>32.1</v>
      </c>
      <c r="AC58" s="62">
        <v>30.79</v>
      </c>
      <c r="AD58" s="62">
        <v>31.01</v>
      </c>
      <c r="AE58" s="62">
        <v>30.23</v>
      </c>
    </row>
    <row r="59" spans="1:31" x14ac:dyDescent="0.3">
      <c r="A59" s="56" t="s">
        <v>101</v>
      </c>
      <c r="B59" s="60" t="s">
        <v>39</v>
      </c>
      <c r="C59" s="56" t="s">
        <v>110</v>
      </c>
      <c r="D59" s="56"/>
      <c r="E59" s="56" t="s">
        <v>112</v>
      </c>
      <c r="F59" s="56" t="s">
        <v>70</v>
      </c>
      <c r="G59" s="61"/>
      <c r="H59" s="62">
        <v>52.24</v>
      </c>
      <c r="I59" s="62">
        <v>57.11</v>
      </c>
      <c r="J59" s="62">
        <v>53.7</v>
      </c>
      <c r="K59" s="62">
        <v>48.31</v>
      </c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</row>
    <row r="60" spans="1:31" x14ac:dyDescent="0.3">
      <c r="A60" s="56" t="s">
        <v>102</v>
      </c>
      <c r="B60" s="60" t="s">
        <v>39</v>
      </c>
      <c r="C60" s="56" t="s">
        <v>110</v>
      </c>
      <c r="D60" s="56" t="s">
        <v>111</v>
      </c>
      <c r="E60" s="56" t="s">
        <v>112</v>
      </c>
      <c r="F60" s="56" t="s">
        <v>70</v>
      </c>
      <c r="G60" s="61"/>
      <c r="H60" s="62">
        <v>52.24</v>
      </c>
      <c r="I60" s="62">
        <v>57.11</v>
      </c>
      <c r="J60" s="62">
        <v>53.7</v>
      </c>
      <c r="K60" s="62">
        <v>48.31</v>
      </c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</row>
    <row r="61" spans="1:31" x14ac:dyDescent="0.3">
      <c r="A61" s="56" t="s">
        <v>103</v>
      </c>
      <c r="B61" s="60" t="s">
        <v>39</v>
      </c>
      <c r="C61" s="56" t="s">
        <v>110</v>
      </c>
      <c r="D61" s="56" t="s">
        <v>111</v>
      </c>
      <c r="E61" s="56" t="s">
        <v>112</v>
      </c>
      <c r="F61" s="56" t="s">
        <v>70</v>
      </c>
      <c r="G61" s="61"/>
      <c r="H61" s="62">
        <v>52.24</v>
      </c>
      <c r="I61" s="62">
        <v>57.11</v>
      </c>
      <c r="J61" s="62">
        <v>53.7</v>
      </c>
      <c r="K61" s="62">
        <v>48.31</v>
      </c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</row>
    <row r="62" spans="1:31" x14ac:dyDescent="0.3">
      <c r="A62" s="56" t="s">
        <v>104</v>
      </c>
      <c r="B62" s="60" t="s">
        <v>39</v>
      </c>
      <c r="C62" s="56" t="s">
        <v>110</v>
      </c>
      <c r="D62" s="56" t="s">
        <v>111</v>
      </c>
      <c r="E62" s="56" t="s">
        <v>112</v>
      </c>
      <c r="F62" s="56" t="s">
        <v>70</v>
      </c>
      <c r="G62" s="61"/>
      <c r="H62" s="62">
        <v>33.28</v>
      </c>
      <c r="I62" s="62">
        <v>27.65</v>
      </c>
      <c r="J62" s="62">
        <v>27.21</v>
      </c>
      <c r="K62" s="62">
        <v>26.56</v>
      </c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</row>
    <row r="63" spans="1:31" x14ac:dyDescent="0.3">
      <c r="A63" s="56" t="s">
        <v>101</v>
      </c>
      <c r="B63" s="60" t="s">
        <v>39</v>
      </c>
      <c r="C63" s="56" t="s">
        <v>110</v>
      </c>
      <c r="D63" s="56"/>
      <c r="E63" s="56" t="s">
        <v>113</v>
      </c>
      <c r="F63" s="56" t="s">
        <v>70</v>
      </c>
      <c r="G63" s="61"/>
      <c r="H63" s="63"/>
      <c r="I63" s="63"/>
      <c r="J63" s="63"/>
      <c r="K63" s="63"/>
      <c r="L63" s="62">
        <v>49.54</v>
      </c>
      <c r="M63" s="62">
        <v>52.86</v>
      </c>
      <c r="N63" s="62">
        <v>56.62</v>
      </c>
      <c r="O63" s="62">
        <v>61.88</v>
      </c>
      <c r="P63" s="62">
        <v>64.099999999999994</v>
      </c>
      <c r="Q63" s="62">
        <v>68.53</v>
      </c>
      <c r="R63" s="62">
        <v>71.16</v>
      </c>
      <c r="S63" s="62">
        <v>73.88</v>
      </c>
      <c r="T63" s="62">
        <v>77.44</v>
      </c>
      <c r="U63" s="62">
        <v>80.28</v>
      </c>
      <c r="V63" s="62">
        <v>81.150000000000006</v>
      </c>
      <c r="W63" s="62">
        <v>84.96</v>
      </c>
      <c r="X63" s="62">
        <v>84.8</v>
      </c>
      <c r="Y63" s="62">
        <v>89.78</v>
      </c>
      <c r="Z63" s="62">
        <v>91.45</v>
      </c>
      <c r="AA63" s="62">
        <v>107.2856754066006</v>
      </c>
      <c r="AB63" s="62">
        <v>109.23591475504874</v>
      </c>
      <c r="AC63" s="62">
        <v>111.218</v>
      </c>
      <c r="AD63" s="62">
        <v>113.24261249216615</v>
      </c>
      <c r="AE63" s="62">
        <v>115.30294863412985</v>
      </c>
    </row>
    <row r="64" spans="1:31" x14ac:dyDescent="0.3">
      <c r="A64" s="56" t="s">
        <v>102</v>
      </c>
      <c r="B64" s="60" t="s">
        <v>39</v>
      </c>
      <c r="C64" s="56" t="s">
        <v>110</v>
      </c>
      <c r="D64" s="56"/>
      <c r="E64" s="56" t="s">
        <v>113</v>
      </c>
      <c r="F64" s="56" t="s">
        <v>70</v>
      </c>
      <c r="G64" s="61"/>
      <c r="H64" s="63"/>
      <c r="I64" s="63"/>
      <c r="J64" s="63"/>
      <c r="K64" s="63"/>
      <c r="L64" s="62">
        <v>49.54</v>
      </c>
      <c r="M64" s="62">
        <v>51.93</v>
      </c>
      <c r="N64" s="62">
        <v>54.75</v>
      </c>
      <c r="O64" s="62">
        <v>59.3</v>
      </c>
      <c r="P64" s="62">
        <v>60.23</v>
      </c>
      <c r="Q64" s="62">
        <v>63.89</v>
      </c>
      <c r="R64" s="62">
        <v>66.03</v>
      </c>
      <c r="S64" s="62">
        <v>68.23</v>
      </c>
      <c r="T64" s="62">
        <v>71.16</v>
      </c>
      <c r="U64" s="62">
        <v>73.55</v>
      </c>
      <c r="V64" s="62">
        <v>74.239999999999995</v>
      </c>
      <c r="W64" s="62">
        <v>78.12</v>
      </c>
      <c r="X64" s="62">
        <v>77.930000000000007</v>
      </c>
      <c r="Y64" s="62">
        <v>82.63</v>
      </c>
      <c r="Z64" s="62">
        <v>83.74</v>
      </c>
      <c r="AA64" s="62">
        <v>99.848277167242841</v>
      </c>
      <c r="AB64" s="62">
        <v>101.66331946686313</v>
      </c>
      <c r="AC64" s="62">
        <v>103.508</v>
      </c>
      <c r="AD64" s="62">
        <v>105.39225965076815</v>
      </c>
      <c r="AE64" s="62">
        <v>107.3097664696498</v>
      </c>
    </row>
    <row r="65" spans="1:31" x14ac:dyDescent="0.3">
      <c r="A65" s="56" t="s">
        <v>103</v>
      </c>
      <c r="B65" s="60" t="s">
        <v>39</v>
      </c>
      <c r="C65" s="56" t="s">
        <v>110</v>
      </c>
      <c r="D65" s="56"/>
      <c r="E65" s="56" t="s">
        <v>113</v>
      </c>
      <c r="F65" s="56" t="s">
        <v>70</v>
      </c>
      <c r="G65" s="61"/>
      <c r="H65" s="63"/>
      <c r="I65" s="63"/>
      <c r="J65" s="63"/>
      <c r="K65" s="63"/>
      <c r="L65" s="62">
        <v>47.17</v>
      </c>
      <c r="M65" s="62">
        <v>48.71</v>
      </c>
      <c r="N65" s="62">
        <v>50.64</v>
      </c>
      <c r="O65" s="62">
        <v>54.71</v>
      </c>
      <c r="P65" s="62">
        <v>54.09</v>
      </c>
      <c r="Q65" s="62">
        <v>56.69</v>
      </c>
      <c r="R65" s="62">
        <v>58.39</v>
      </c>
      <c r="S65" s="62">
        <v>59.92</v>
      </c>
      <c r="T65" s="62">
        <v>62.18</v>
      </c>
      <c r="U65" s="62">
        <v>63.91</v>
      </c>
      <c r="V65" s="62">
        <v>64.260000000000005</v>
      </c>
      <c r="W65" s="62">
        <v>69.36</v>
      </c>
      <c r="X65" s="62">
        <v>68.03</v>
      </c>
      <c r="Y65" s="62">
        <v>73.69</v>
      </c>
      <c r="Z65" s="62">
        <v>74.88</v>
      </c>
      <c r="AA65" s="62">
        <v>90.691884937932358</v>
      </c>
      <c r="AB65" s="62">
        <v>92.340482310513238</v>
      </c>
      <c r="AC65" s="62">
        <v>94.015999999999991</v>
      </c>
      <c r="AD65" s="62">
        <v>95.727467281047055</v>
      </c>
      <c r="AE65" s="62">
        <v>97.469132863262701</v>
      </c>
    </row>
    <row r="66" spans="1:31" x14ac:dyDescent="0.3">
      <c r="A66" s="56" t="s">
        <v>104</v>
      </c>
      <c r="B66" s="60" t="s">
        <v>39</v>
      </c>
      <c r="C66" s="56" t="s">
        <v>110</v>
      </c>
      <c r="D66" s="56"/>
      <c r="E66" s="56" t="s">
        <v>113</v>
      </c>
      <c r="F66" s="56" t="s">
        <v>70</v>
      </c>
      <c r="G66" s="61"/>
      <c r="H66" s="63"/>
      <c r="I66" s="63"/>
      <c r="J66" s="63"/>
      <c r="K66" s="63"/>
      <c r="L66" s="62">
        <v>26.96</v>
      </c>
      <c r="M66" s="62">
        <v>25.41</v>
      </c>
      <c r="N66" s="62">
        <v>24.27</v>
      </c>
      <c r="O66" s="62">
        <v>24.18</v>
      </c>
      <c r="P66" s="62">
        <v>24.63</v>
      </c>
      <c r="Q66" s="62">
        <v>25.24</v>
      </c>
      <c r="R66" s="62">
        <v>24.95</v>
      </c>
      <c r="S66" s="62">
        <v>24.95</v>
      </c>
      <c r="T66" s="62">
        <v>24.5</v>
      </c>
      <c r="U66" s="62">
        <v>24.24</v>
      </c>
      <c r="V66" s="62">
        <v>24.22</v>
      </c>
      <c r="W66" s="62">
        <v>26.2</v>
      </c>
      <c r="X66" s="62">
        <v>25.63</v>
      </c>
      <c r="Y66" s="62">
        <v>26.84</v>
      </c>
      <c r="Z66" s="62">
        <v>26.81</v>
      </c>
      <c r="AA66" s="62">
        <v>32.670532240021835</v>
      </c>
      <c r="AB66" s="62">
        <v>33.264417278893617</v>
      </c>
      <c r="AC66" s="62">
        <v>33.867999999999995</v>
      </c>
      <c r="AD66" s="62">
        <v>34.48453307814097</v>
      </c>
      <c r="AE66" s="62">
        <v>35.11194468827626</v>
      </c>
    </row>
    <row r="67" spans="1:31" x14ac:dyDescent="0.3">
      <c r="A67" s="56" t="s">
        <v>101</v>
      </c>
      <c r="B67" s="60" t="s">
        <v>31</v>
      </c>
      <c r="C67" s="56" t="s">
        <v>110</v>
      </c>
      <c r="D67" s="56"/>
      <c r="E67" s="56" t="s">
        <v>112</v>
      </c>
      <c r="F67" s="56" t="s">
        <v>70</v>
      </c>
      <c r="G67" s="61"/>
      <c r="H67" s="62">
        <v>52.24</v>
      </c>
      <c r="I67" s="62">
        <v>57.11</v>
      </c>
      <c r="J67" s="62">
        <v>53.7</v>
      </c>
      <c r="K67" s="62">
        <v>48.31</v>
      </c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</row>
    <row r="68" spans="1:31" x14ac:dyDescent="0.3">
      <c r="A68" s="56" t="s">
        <v>102</v>
      </c>
      <c r="B68" s="60" t="s">
        <v>31</v>
      </c>
      <c r="C68" s="56" t="s">
        <v>110</v>
      </c>
      <c r="D68" s="56" t="s">
        <v>111</v>
      </c>
      <c r="E68" s="56" t="s">
        <v>112</v>
      </c>
      <c r="F68" s="56" t="s">
        <v>70</v>
      </c>
      <c r="G68" s="61"/>
      <c r="H68" s="62">
        <v>52.24</v>
      </c>
      <c r="I68" s="62">
        <v>57.11</v>
      </c>
      <c r="J68" s="62">
        <v>53.7</v>
      </c>
      <c r="K68" s="62">
        <v>48.31</v>
      </c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</row>
    <row r="69" spans="1:31" x14ac:dyDescent="0.3">
      <c r="A69" s="56" t="s">
        <v>103</v>
      </c>
      <c r="B69" s="60" t="s">
        <v>31</v>
      </c>
      <c r="C69" s="56" t="s">
        <v>110</v>
      </c>
      <c r="D69" s="56" t="s">
        <v>111</v>
      </c>
      <c r="E69" s="56" t="s">
        <v>112</v>
      </c>
      <c r="F69" s="56" t="s">
        <v>70</v>
      </c>
      <c r="G69" s="61"/>
      <c r="H69" s="62">
        <v>52.24</v>
      </c>
      <c r="I69" s="62">
        <v>57.11</v>
      </c>
      <c r="J69" s="62">
        <v>53.7</v>
      </c>
      <c r="K69" s="62">
        <v>48.31</v>
      </c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</row>
    <row r="70" spans="1:31" x14ac:dyDescent="0.3">
      <c r="A70" s="56" t="s">
        <v>104</v>
      </c>
      <c r="B70" s="60" t="s">
        <v>31</v>
      </c>
      <c r="C70" s="56" t="s">
        <v>110</v>
      </c>
      <c r="D70" s="56" t="s">
        <v>111</v>
      </c>
      <c r="E70" s="56" t="s">
        <v>112</v>
      </c>
      <c r="F70" s="56" t="s">
        <v>70</v>
      </c>
      <c r="G70" s="61"/>
      <c r="H70" s="62">
        <v>33.28</v>
      </c>
      <c r="I70" s="62">
        <v>27.65</v>
      </c>
      <c r="J70" s="62">
        <v>27.21</v>
      </c>
      <c r="K70" s="62">
        <v>26.56</v>
      </c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</row>
    <row r="71" spans="1:31" x14ac:dyDescent="0.3">
      <c r="A71" s="56" t="s">
        <v>101</v>
      </c>
      <c r="B71" s="60" t="s">
        <v>31</v>
      </c>
      <c r="C71" s="56" t="s">
        <v>110</v>
      </c>
      <c r="D71" s="56"/>
      <c r="E71" s="56" t="s">
        <v>113</v>
      </c>
      <c r="F71" s="56" t="s">
        <v>70</v>
      </c>
      <c r="G71" s="61"/>
      <c r="H71" s="63"/>
      <c r="I71" s="63"/>
      <c r="J71" s="63"/>
      <c r="K71" s="63"/>
      <c r="L71" s="62">
        <v>49.54</v>
      </c>
      <c r="M71" s="62">
        <v>52.86</v>
      </c>
      <c r="N71" s="62">
        <v>56.62</v>
      </c>
      <c r="O71" s="62">
        <v>61.88</v>
      </c>
      <c r="P71" s="62">
        <v>64.099999999999994</v>
      </c>
      <c r="Q71" s="62">
        <v>68.53</v>
      </c>
      <c r="R71" s="62">
        <v>71.73</v>
      </c>
      <c r="S71" s="62">
        <v>76.52</v>
      </c>
      <c r="T71" s="62">
        <v>80.69</v>
      </c>
      <c r="U71" s="62">
        <v>85.48</v>
      </c>
      <c r="V71" s="62">
        <v>86.55</v>
      </c>
      <c r="W71" s="62">
        <v>89.96</v>
      </c>
      <c r="X71" s="62">
        <v>91.45</v>
      </c>
      <c r="Y71" s="62">
        <v>96.27</v>
      </c>
      <c r="Z71" s="62">
        <v>100.39</v>
      </c>
      <c r="AA71" s="62">
        <v>116.65428911615216</v>
      </c>
      <c r="AB71" s="62">
        <v>118.77483115438189</v>
      </c>
      <c r="AC71" s="62">
        <v>120.92999999999999</v>
      </c>
      <c r="AD71" s="62">
        <v>123.13140974192714</v>
      </c>
      <c r="AE71" s="62">
        <v>125.37166266544375</v>
      </c>
    </row>
    <row r="72" spans="1:31" x14ac:dyDescent="0.3">
      <c r="A72" s="56" t="s">
        <v>102</v>
      </c>
      <c r="B72" s="60" t="s">
        <v>31</v>
      </c>
      <c r="C72" s="56" t="s">
        <v>110</v>
      </c>
      <c r="D72" s="56"/>
      <c r="E72" s="56" t="s">
        <v>113</v>
      </c>
      <c r="F72" s="56" t="s">
        <v>70</v>
      </c>
      <c r="G72" s="61"/>
      <c r="H72" s="63"/>
      <c r="I72" s="63"/>
      <c r="J72" s="63"/>
      <c r="K72" s="63"/>
      <c r="L72" s="62">
        <v>49.54</v>
      </c>
      <c r="M72" s="62">
        <v>51.93</v>
      </c>
      <c r="N72" s="62">
        <v>54.75</v>
      </c>
      <c r="O72" s="62">
        <v>59.3</v>
      </c>
      <c r="P72" s="62">
        <v>60.23</v>
      </c>
      <c r="Q72" s="62">
        <v>63.98</v>
      </c>
      <c r="R72" s="62">
        <v>66.599999999999994</v>
      </c>
      <c r="S72" s="62">
        <v>70.67</v>
      </c>
      <c r="T72" s="62">
        <v>74.17</v>
      </c>
      <c r="U72" s="62">
        <v>78.27</v>
      </c>
      <c r="V72" s="62">
        <v>79.22</v>
      </c>
      <c r="W72" s="62">
        <v>82.71</v>
      </c>
      <c r="X72" s="62">
        <v>84.11</v>
      </c>
      <c r="Y72" s="62">
        <v>88.75</v>
      </c>
      <c r="Z72" s="62">
        <v>92.05</v>
      </c>
      <c r="AA72" s="62">
        <v>108.43938854463845</v>
      </c>
      <c r="AB72" s="62">
        <v>110.41060009417583</v>
      </c>
      <c r="AC72" s="62">
        <v>112.41399999999999</v>
      </c>
      <c r="AD72" s="62">
        <v>114.460384476383</v>
      </c>
      <c r="AE72" s="62">
        <v>116.54287676236825</v>
      </c>
    </row>
    <row r="73" spans="1:31" x14ac:dyDescent="0.3">
      <c r="A73" s="56" t="s">
        <v>103</v>
      </c>
      <c r="B73" s="60" t="s">
        <v>31</v>
      </c>
      <c r="C73" s="56" t="s">
        <v>110</v>
      </c>
      <c r="D73" s="56"/>
      <c r="E73" s="56" t="s">
        <v>113</v>
      </c>
      <c r="F73" s="56" t="s">
        <v>70</v>
      </c>
      <c r="G73" s="61"/>
      <c r="H73" s="63"/>
      <c r="I73" s="63"/>
      <c r="J73" s="63"/>
      <c r="K73" s="63"/>
      <c r="L73" s="62">
        <v>47.17</v>
      </c>
      <c r="M73" s="62">
        <v>48.71</v>
      </c>
      <c r="N73" s="62">
        <v>50.64</v>
      </c>
      <c r="O73" s="62">
        <v>54.71</v>
      </c>
      <c r="P73" s="62">
        <v>54.09</v>
      </c>
      <c r="Q73" s="62">
        <v>56.96</v>
      </c>
      <c r="R73" s="62">
        <v>59.01</v>
      </c>
      <c r="S73" s="62">
        <v>62.18</v>
      </c>
      <c r="T73" s="62">
        <v>65</v>
      </c>
      <c r="U73" s="62">
        <v>68.28</v>
      </c>
      <c r="V73" s="62">
        <v>69.06</v>
      </c>
      <c r="W73" s="62">
        <v>73.569999999999993</v>
      </c>
      <c r="X73" s="62">
        <v>73.91</v>
      </c>
      <c r="Y73" s="62">
        <v>79.510000000000005</v>
      </c>
      <c r="Z73" s="62">
        <v>82.48</v>
      </c>
      <c r="AA73" s="62">
        <v>98.414817532523585</v>
      </c>
      <c r="AB73" s="62">
        <v>100.20380239834904</v>
      </c>
      <c r="AC73" s="62">
        <v>102.02200000000001</v>
      </c>
      <c r="AD73" s="62">
        <v>103.87920850649874</v>
      </c>
      <c r="AE73" s="62">
        <v>105.76918687218974</v>
      </c>
    </row>
    <row r="74" spans="1:31" x14ac:dyDescent="0.3">
      <c r="A74" s="56" t="s">
        <v>104</v>
      </c>
      <c r="B74" s="60" t="s">
        <v>31</v>
      </c>
      <c r="C74" s="56" t="s">
        <v>110</v>
      </c>
      <c r="D74" s="56"/>
      <c r="E74" s="56" t="s">
        <v>113</v>
      </c>
      <c r="F74" s="56" t="s">
        <v>70</v>
      </c>
      <c r="G74" s="61"/>
      <c r="H74" s="63"/>
      <c r="I74" s="63"/>
      <c r="J74" s="63"/>
      <c r="K74" s="63"/>
      <c r="L74" s="62">
        <v>26.96</v>
      </c>
      <c r="M74" s="62">
        <v>25.41</v>
      </c>
      <c r="N74" s="62">
        <v>24.27</v>
      </c>
      <c r="O74" s="62">
        <v>24.18</v>
      </c>
      <c r="P74" s="62">
        <v>24.63</v>
      </c>
      <c r="Q74" s="62">
        <v>25.26</v>
      </c>
      <c r="R74" s="62">
        <v>24.97</v>
      </c>
      <c r="S74" s="62">
        <v>24.96</v>
      </c>
      <c r="T74" s="62">
        <v>24.51</v>
      </c>
      <c r="U74" s="62">
        <v>24.26</v>
      </c>
      <c r="V74" s="62">
        <v>24.24</v>
      </c>
      <c r="W74" s="62">
        <v>26.21</v>
      </c>
      <c r="X74" s="62">
        <v>25.64</v>
      </c>
      <c r="Y74" s="62">
        <v>26.84</v>
      </c>
      <c r="Z74" s="62">
        <v>26.81</v>
      </c>
      <c r="AA74" s="62">
        <v>32.525835776221108</v>
      </c>
      <c r="AB74" s="62">
        <v>33.117090522314136</v>
      </c>
      <c r="AC74" s="62">
        <v>33.717999999999996</v>
      </c>
      <c r="AD74" s="62">
        <v>34.331802478113779</v>
      </c>
      <c r="AE74" s="62">
        <v>34.956435307644362</v>
      </c>
    </row>
    <row r="75" spans="1:31" x14ac:dyDescent="0.3">
      <c r="A75" s="56" t="s">
        <v>101</v>
      </c>
      <c r="B75" s="60" t="s">
        <v>19</v>
      </c>
      <c r="C75" s="56" t="s">
        <v>110</v>
      </c>
      <c r="D75" s="56"/>
      <c r="E75" s="56" t="s">
        <v>112</v>
      </c>
      <c r="F75" s="56" t="s">
        <v>70</v>
      </c>
      <c r="G75" s="61"/>
      <c r="H75" s="62">
        <v>54.72</v>
      </c>
      <c r="I75" s="62">
        <v>55.1</v>
      </c>
      <c r="J75" s="62">
        <v>60.43</v>
      </c>
      <c r="K75" s="62">
        <v>55.19</v>
      </c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</row>
    <row r="76" spans="1:31" x14ac:dyDescent="0.3">
      <c r="A76" s="56" t="s">
        <v>102</v>
      </c>
      <c r="B76" s="60" t="s">
        <v>19</v>
      </c>
      <c r="C76" s="56" t="s">
        <v>110</v>
      </c>
      <c r="D76" s="56" t="s">
        <v>111</v>
      </c>
      <c r="E76" s="56" t="s">
        <v>112</v>
      </c>
      <c r="F76" s="56" t="s">
        <v>70</v>
      </c>
      <c r="G76" s="61"/>
      <c r="H76" s="62">
        <v>54.72</v>
      </c>
      <c r="I76" s="62">
        <v>55.1</v>
      </c>
      <c r="J76" s="62">
        <v>60.43</v>
      </c>
      <c r="K76" s="62">
        <v>55.19</v>
      </c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</row>
    <row r="77" spans="1:31" x14ac:dyDescent="0.3">
      <c r="A77" s="56" t="s">
        <v>103</v>
      </c>
      <c r="B77" s="60" t="s">
        <v>19</v>
      </c>
      <c r="C77" s="56" t="s">
        <v>110</v>
      </c>
      <c r="D77" s="56" t="s">
        <v>111</v>
      </c>
      <c r="E77" s="56" t="s">
        <v>112</v>
      </c>
      <c r="F77" s="56" t="s">
        <v>70</v>
      </c>
      <c r="G77" s="61"/>
      <c r="H77" s="62">
        <v>54.72</v>
      </c>
      <c r="I77" s="62">
        <v>55.1</v>
      </c>
      <c r="J77" s="62">
        <v>60.43</v>
      </c>
      <c r="K77" s="62">
        <v>55.19</v>
      </c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</row>
    <row r="78" spans="1:31" x14ac:dyDescent="0.3">
      <c r="A78" s="56" t="s">
        <v>104</v>
      </c>
      <c r="B78" s="60" t="s">
        <v>19</v>
      </c>
      <c r="C78" s="56" t="s">
        <v>110</v>
      </c>
      <c r="D78" s="56" t="s">
        <v>111</v>
      </c>
      <c r="E78" s="56" t="s">
        <v>112</v>
      </c>
      <c r="F78" s="56" t="s">
        <v>70</v>
      </c>
      <c r="G78" s="61"/>
      <c r="H78" s="62">
        <v>39.869999999999997</v>
      </c>
      <c r="I78" s="62">
        <v>33.06</v>
      </c>
      <c r="J78" s="62">
        <v>32.65</v>
      </c>
      <c r="K78" s="62">
        <v>29.77</v>
      </c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</row>
    <row r="79" spans="1:31" x14ac:dyDescent="0.3">
      <c r="A79" s="56" t="s">
        <v>101</v>
      </c>
      <c r="B79" s="60" t="s">
        <v>19</v>
      </c>
      <c r="C79" s="56" t="s">
        <v>110</v>
      </c>
      <c r="D79" s="56"/>
      <c r="E79" s="56" t="s">
        <v>113</v>
      </c>
      <c r="F79" s="56" t="s">
        <v>70</v>
      </c>
      <c r="G79" s="61"/>
      <c r="H79" s="63"/>
      <c r="I79" s="63"/>
      <c r="J79" s="63"/>
      <c r="K79" s="63"/>
      <c r="L79" s="62">
        <v>59.68</v>
      </c>
      <c r="M79" s="62">
        <v>66.290000000000006</v>
      </c>
      <c r="N79" s="62">
        <v>71.12</v>
      </c>
      <c r="O79" s="62">
        <v>77.41</v>
      </c>
      <c r="P79" s="62">
        <v>82.88</v>
      </c>
      <c r="Q79" s="62">
        <v>86.46</v>
      </c>
      <c r="R79" s="62">
        <v>91.36</v>
      </c>
      <c r="S79" s="62">
        <v>96.42</v>
      </c>
      <c r="T79" s="62">
        <v>101.41</v>
      </c>
      <c r="U79" s="62">
        <v>107.45</v>
      </c>
      <c r="V79" s="62">
        <v>109.98</v>
      </c>
      <c r="W79" s="62">
        <v>109.69</v>
      </c>
      <c r="X79" s="62">
        <v>112.74</v>
      </c>
      <c r="Y79" s="62">
        <v>113.29</v>
      </c>
      <c r="Z79" s="62">
        <v>120.19</v>
      </c>
      <c r="AA79" s="62">
        <v>117.87</v>
      </c>
      <c r="AB79" s="62">
        <v>123.08</v>
      </c>
      <c r="AC79" s="62">
        <v>122.36</v>
      </c>
      <c r="AD79" s="62">
        <v>119.56</v>
      </c>
      <c r="AE79" s="62">
        <v>126.48</v>
      </c>
    </row>
    <row r="80" spans="1:31" x14ac:dyDescent="0.3">
      <c r="A80" s="56" t="s">
        <v>102</v>
      </c>
      <c r="B80" s="60" t="s">
        <v>19</v>
      </c>
      <c r="C80" s="56" t="s">
        <v>110</v>
      </c>
      <c r="D80" s="56"/>
      <c r="E80" s="56" t="s">
        <v>113</v>
      </c>
      <c r="F80" s="56" t="s">
        <v>70</v>
      </c>
      <c r="G80" s="61"/>
      <c r="H80" s="63"/>
      <c r="I80" s="63"/>
      <c r="J80" s="63"/>
      <c r="K80" s="63"/>
      <c r="L80" s="62">
        <v>59.68</v>
      </c>
      <c r="M80" s="62">
        <v>64.86</v>
      </c>
      <c r="N80" s="62">
        <v>68.790000000000006</v>
      </c>
      <c r="O80" s="62">
        <v>73.930000000000007</v>
      </c>
      <c r="P80" s="62">
        <v>78.55</v>
      </c>
      <c r="Q80" s="62">
        <v>81.17</v>
      </c>
      <c r="R80" s="62">
        <v>85.04</v>
      </c>
      <c r="S80" s="62">
        <v>88.68</v>
      </c>
      <c r="T80" s="62">
        <v>92.09</v>
      </c>
      <c r="U80" s="62">
        <v>98.69</v>
      </c>
      <c r="V80" s="62">
        <v>100.27</v>
      </c>
      <c r="W80" s="62">
        <v>99.89</v>
      </c>
      <c r="X80" s="62">
        <v>101.74</v>
      </c>
      <c r="Y80" s="62">
        <v>102.87</v>
      </c>
      <c r="Z80" s="62">
        <v>109.04</v>
      </c>
      <c r="AA80" s="62">
        <v>108.45</v>
      </c>
      <c r="AB80" s="62">
        <v>110.79</v>
      </c>
      <c r="AC80" s="62">
        <v>110.78</v>
      </c>
      <c r="AD80" s="62">
        <v>110.99</v>
      </c>
      <c r="AE80" s="62">
        <v>119.13</v>
      </c>
    </row>
    <row r="81" spans="1:31" x14ac:dyDescent="0.3">
      <c r="A81" s="56" t="s">
        <v>103</v>
      </c>
      <c r="B81" s="60" t="s">
        <v>19</v>
      </c>
      <c r="C81" s="56" t="s">
        <v>110</v>
      </c>
      <c r="D81" s="56"/>
      <c r="E81" s="56" t="s">
        <v>113</v>
      </c>
      <c r="F81" s="56" t="s">
        <v>70</v>
      </c>
      <c r="G81" s="61"/>
      <c r="H81" s="63"/>
      <c r="I81" s="63"/>
      <c r="J81" s="63"/>
      <c r="K81" s="63"/>
      <c r="L81" s="62">
        <v>54.16</v>
      </c>
      <c r="M81" s="62">
        <v>57.35</v>
      </c>
      <c r="N81" s="62">
        <v>59.89</v>
      </c>
      <c r="O81" s="62">
        <v>63.2</v>
      </c>
      <c r="P81" s="62">
        <v>70.87</v>
      </c>
      <c r="Q81" s="62">
        <v>71.900000000000006</v>
      </c>
      <c r="R81" s="62">
        <v>73.84</v>
      </c>
      <c r="S81" s="62">
        <v>76.010000000000005</v>
      </c>
      <c r="T81" s="62">
        <v>77.489999999999995</v>
      </c>
      <c r="U81" s="62">
        <v>84.32</v>
      </c>
      <c r="V81" s="62">
        <v>84.92</v>
      </c>
      <c r="W81" s="62">
        <v>83.37</v>
      </c>
      <c r="X81" s="62">
        <v>84.25</v>
      </c>
      <c r="Y81" s="62">
        <v>86.15</v>
      </c>
      <c r="Z81" s="62">
        <v>94.78</v>
      </c>
      <c r="AA81" s="62">
        <v>95.22</v>
      </c>
      <c r="AB81" s="62">
        <v>97.51</v>
      </c>
      <c r="AC81" s="62">
        <v>99.48</v>
      </c>
      <c r="AD81" s="62">
        <v>97.39</v>
      </c>
      <c r="AE81" s="62">
        <v>105.44</v>
      </c>
    </row>
    <row r="82" spans="1:31" x14ac:dyDescent="0.3">
      <c r="A82" s="56" t="s">
        <v>104</v>
      </c>
      <c r="B82" s="60" t="s">
        <v>19</v>
      </c>
      <c r="C82" s="56" t="s">
        <v>110</v>
      </c>
      <c r="D82" s="56"/>
      <c r="E82" s="56" t="s">
        <v>113</v>
      </c>
      <c r="F82" s="56" t="s">
        <v>70</v>
      </c>
      <c r="G82" s="61"/>
      <c r="H82" s="63"/>
      <c r="I82" s="63"/>
      <c r="J82" s="63"/>
      <c r="K82" s="63"/>
      <c r="L82" s="62">
        <v>38.07</v>
      </c>
      <c r="M82" s="62">
        <v>35.729999999999997</v>
      </c>
      <c r="N82" s="62">
        <v>33.28</v>
      </c>
      <c r="O82" s="62">
        <v>32.54</v>
      </c>
      <c r="P82" s="62">
        <v>35.270000000000003</v>
      </c>
      <c r="Q82" s="62">
        <v>32.950000000000003</v>
      </c>
      <c r="R82" s="62">
        <v>30.61</v>
      </c>
      <c r="S82" s="62">
        <v>29.87</v>
      </c>
      <c r="T82" s="62">
        <v>26.08</v>
      </c>
      <c r="U82" s="62">
        <v>31.71</v>
      </c>
      <c r="V82" s="62">
        <v>30.7</v>
      </c>
      <c r="W82" s="62">
        <v>27.3</v>
      </c>
      <c r="X82" s="62">
        <v>25.95</v>
      </c>
      <c r="Y82" s="62">
        <v>24.81</v>
      </c>
      <c r="Z82" s="62">
        <v>29.84</v>
      </c>
      <c r="AA82" s="62">
        <v>28.3</v>
      </c>
      <c r="AB82" s="62">
        <v>29.82</v>
      </c>
      <c r="AC82" s="62">
        <v>29.69</v>
      </c>
      <c r="AD82" s="62">
        <v>29.95</v>
      </c>
      <c r="AE82" s="62">
        <v>31.17</v>
      </c>
    </row>
    <row r="83" spans="1:31" x14ac:dyDescent="0.3">
      <c r="A83" s="56" t="s">
        <v>101</v>
      </c>
      <c r="B83" s="60" t="s">
        <v>23</v>
      </c>
      <c r="C83" s="56" t="s">
        <v>110</v>
      </c>
      <c r="D83" s="56"/>
      <c r="E83" s="56" t="s">
        <v>112</v>
      </c>
      <c r="F83" s="56" t="s">
        <v>70</v>
      </c>
      <c r="G83" s="61"/>
      <c r="H83" s="62">
        <v>53.95</v>
      </c>
      <c r="I83" s="62">
        <v>59.56</v>
      </c>
      <c r="J83" s="62">
        <v>58.87</v>
      </c>
      <c r="K83" s="62">
        <v>53.71</v>
      </c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  <c r="AE83" s="63"/>
    </row>
    <row r="84" spans="1:31" x14ac:dyDescent="0.3">
      <c r="A84" s="56" t="s">
        <v>102</v>
      </c>
      <c r="B84" s="60" t="s">
        <v>23</v>
      </c>
      <c r="C84" s="56" t="s">
        <v>110</v>
      </c>
      <c r="D84" s="56" t="s">
        <v>111</v>
      </c>
      <c r="E84" s="56" t="s">
        <v>112</v>
      </c>
      <c r="F84" s="56" t="s">
        <v>70</v>
      </c>
      <c r="G84" s="61"/>
      <c r="H84" s="62">
        <v>53.95</v>
      </c>
      <c r="I84" s="62">
        <v>59.56</v>
      </c>
      <c r="J84" s="62">
        <v>58.87</v>
      </c>
      <c r="K84" s="62">
        <v>53.71</v>
      </c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</row>
    <row r="85" spans="1:31" x14ac:dyDescent="0.3">
      <c r="A85" s="56" t="s">
        <v>103</v>
      </c>
      <c r="B85" s="60" t="s">
        <v>23</v>
      </c>
      <c r="C85" s="56" t="s">
        <v>110</v>
      </c>
      <c r="D85" s="56" t="s">
        <v>111</v>
      </c>
      <c r="E85" s="56" t="s">
        <v>112</v>
      </c>
      <c r="F85" s="56" t="s">
        <v>70</v>
      </c>
      <c r="G85" s="61"/>
      <c r="H85" s="62">
        <v>53.95</v>
      </c>
      <c r="I85" s="62">
        <v>59.56</v>
      </c>
      <c r="J85" s="62">
        <v>58.87</v>
      </c>
      <c r="K85" s="62">
        <v>53.71</v>
      </c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</row>
    <row r="86" spans="1:31" x14ac:dyDescent="0.3">
      <c r="A86" s="56" t="s">
        <v>104</v>
      </c>
      <c r="B86" s="60" t="s">
        <v>23</v>
      </c>
      <c r="C86" s="56" t="s">
        <v>110</v>
      </c>
      <c r="D86" s="56" t="s">
        <v>111</v>
      </c>
      <c r="E86" s="56" t="s">
        <v>112</v>
      </c>
      <c r="F86" s="56" t="s">
        <v>70</v>
      </c>
      <c r="G86" s="61"/>
      <c r="H86" s="62">
        <v>41.77</v>
      </c>
      <c r="I86" s="62">
        <v>31.98</v>
      </c>
      <c r="J86" s="62">
        <v>30.61</v>
      </c>
      <c r="K86" s="62">
        <v>30.69</v>
      </c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</row>
    <row r="87" spans="1:31" x14ac:dyDescent="0.3">
      <c r="A87" s="56" t="s">
        <v>101</v>
      </c>
      <c r="B87" s="60" t="s">
        <v>23</v>
      </c>
      <c r="C87" s="56" t="s">
        <v>110</v>
      </c>
      <c r="D87" s="56"/>
      <c r="E87" s="56" t="s">
        <v>113</v>
      </c>
      <c r="F87" s="56" t="s">
        <v>70</v>
      </c>
      <c r="G87" s="61"/>
      <c r="H87" s="63"/>
      <c r="I87" s="63"/>
      <c r="J87" s="63"/>
      <c r="K87" s="63"/>
      <c r="L87" s="62">
        <v>53.64</v>
      </c>
      <c r="M87" s="62">
        <v>57.83</v>
      </c>
      <c r="N87" s="62">
        <v>63.9</v>
      </c>
      <c r="O87" s="62">
        <v>70.37</v>
      </c>
      <c r="P87" s="62">
        <v>75.260000000000005</v>
      </c>
      <c r="Q87" s="62">
        <v>80.98</v>
      </c>
      <c r="R87" s="62">
        <v>86.81</v>
      </c>
      <c r="S87" s="62">
        <v>92.4</v>
      </c>
      <c r="T87" s="62">
        <v>98.69</v>
      </c>
      <c r="U87" s="62">
        <v>102.36</v>
      </c>
      <c r="V87" s="62">
        <v>105.04</v>
      </c>
      <c r="W87" s="62">
        <v>108.09</v>
      </c>
      <c r="X87" s="62">
        <v>112.06</v>
      </c>
      <c r="Y87" s="62">
        <v>115.96</v>
      </c>
      <c r="Z87" s="62">
        <v>120.43</v>
      </c>
      <c r="AA87" s="62">
        <v>125.55</v>
      </c>
      <c r="AB87" s="62">
        <v>133.30000000000001</v>
      </c>
      <c r="AC87" s="62">
        <v>136.63</v>
      </c>
      <c r="AD87" s="62">
        <v>138.22999999999999</v>
      </c>
      <c r="AE87" s="62">
        <v>144.56</v>
      </c>
    </row>
    <row r="88" spans="1:31" x14ac:dyDescent="0.3">
      <c r="A88" s="56" t="s">
        <v>102</v>
      </c>
      <c r="B88" s="60" t="s">
        <v>23</v>
      </c>
      <c r="C88" s="56" t="s">
        <v>110</v>
      </c>
      <c r="D88" s="56"/>
      <c r="E88" s="56" t="s">
        <v>113</v>
      </c>
      <c r="F88" s="56" t="s">
        <v>70</v>
      </c>
      <c r="G88" s="61"/>
      <c r="H88" s="63"/>
      <c r="I88" s="63"/>
      <c r="J88" s="63"/>
      <c r="K88" s="63"/>
      <c r="L88" s="62">
        <v>53.64</v>
      </c>
      <c r="M88" s="62">
        <v>56.79</v>
      </c>
      <c r="N88" s="62">
        <v>62.01</v>
      </c>
      <c r="O88" s="62">
        <v>67.55</v>
      </c>
      <c r="P88" s="62">
        <v>71.48</v>
      </c>
      <c r="Q88" s="62">
        <v>76.55</v>
      </c>
      <c r="R88" s="62">
        <v>81.459999999999994</v>
      </c>
      <c r="S88" s="62">
        <v>86.38</v>
      </c>
      <c r="T88" s="62">
        <v>91.37</v>
      </c>
      <c r="U88" s="62">
        <v>94.18</v>
      </c>
      <c r="V88" s="62">
        <v>96.66</v>
      </c>
      <c r="W88" s="62">
        <v>99.95</v>
      </c>
      <c r="X88" s="62">
        <v>103.35</v>
      </c>
      <c r="Y88" s="62">
        <v>107.42</v>
      </c>
      <c r="Z88" s="62">
        <v>111.43</v>
      </c>
      <c r="AA88" s="62">
        <v>116.47</v>
      </c>
      <c r="AB88" s="62">
        <v>125.09</v>
      </c>
      <c r="AC88" s="62">
        <v>127.25</v>
      </c>
      <c r="AD88" s="62">
        <v>128.13</v>
      </c>
      <c r="AE88" s="62">
        <v>135.86000000000001</v>
      </c>
    </row>
    <row r="89" spans="1:31" x14ac:dyDescent="0.3">
      <c r="A89" s="56" t="s">
        <v>103</v>
      </c>
      <c r="B89" s="60" t="s">
        <v>23</v>
      </c>
      <c r="C89" s="56" t="s">
        <v>110</v>
      </c>
      <c r="D89" s="56"/>
      <c r="E89" s="56" t="s">
        <v>113</v>
      </c>
      <c r="F89" s="56" t="s">
        <v>70</v>
      </c>
      <c r="G89" s="61"/>
      <c r="H89" s="63"/>
      <c r="I89" s="63"/>
      <c r="J89" s="63"/>
      <c r="K89" s="63"/>
      <c r="L89" s="62">
        <v>51.1</v>
      </c>
      <c r="M89" s="62">
        <v>53.22</v>
      </c>
      <c r="N89" s="62">
        <v>57.73</v>
      </c>
      <c r="O89" s="62">
        <v>62.31</v>
      </c>
      <c r="P89" s="62">
        <v>65.510000000000005</v>
      </c>
      <c r="Q89" s="62">
        <v>69.7</v>
      </c>
      <c r="R89" s="62">
        <v>73.75</v>
      </c>
      <c r="S89" s="62">
        <v>77.650000000000006</v>
      </c>
      <c r="T89" s="62">
        <v>81.86</v>
      </c>
      <c r="U89" s="62">
        <v>83.66</v>
      </c>
      <c r="V89" s="62">
        <v>86.01</v>
      </c>
      <c r="W89" s="62">
        <v>88.73</v>
      </c>
      <c r="X89" s="62">
        <v>92.3</v>
      </c>
      <c r="Y89" s="62">
        <v>96.03</v>
      </c>
      <c r="Z89" s="62">
        <v>100.14</v>
      </c>
      <c r="AA89" s="62">
        <v>105.85</v>
      </c>
      <c r="AB89" s="62">
        <v>113.1</v>
      </c>
      <c r="AC89" s="62">
        <v>115.09</v>
      </c>
      <c r="AD89" s="62">
        <v>116.77</v>
      </c>
      <c r="AE89" s="62">
        <v>125.08</v>
      </c>
    </row>
    <row r="90" spans="1:31" x14ac:dyDescent="0.3">
      <c r="A90" s="56" t="s">
        <v>104</v>
      </c>
      <c r="B90" s="60" t="s">
        <v>23</v>
      </c>
      <c r="C90" s="56" t="s">
        <v>110</v>
      </c>
      <c r="D90" s="56"/>
      <c r="E90" s="56" t="s">
        <v>113</v>
      </c>
      <c r="F90" s="56" t="s">
        <v>70</v>
      </c>
      <c r="G90" s="61"/>
      <c r="H90" s="63"/>
      <c r="I90" s="63"/>
      <c r="J90" s="63"/>
      <c r="K90" s="63"/>
      <c r="L90" s="62">
        <v>33.83</v>
      </c>
      <c r="M90" s="62">
        <v>33.26</v>
      </c>
      <c r="N90" s="62">
        <v>32.049999999999997</v>
      </c>
      <c r="O90" s="62">
        <v>31.61</v>
      </c>
      <c r="P90" s="62">
        <v>36.380000000000003</v>
      </c>
      <c r="Q90" s="62">
        <v>37.07</v>
      </c>
      <c r="R90" s="62">
        <v>37.29</v>
      </c>
      <c r="S90" s="62">
        <v>37.450000000000003</v>
      </c>
      <c r="T90" s="62">
        <v>37.74</v>
      </c>
      <c r="U90" s="62">
        <v>37.89</v>
      </c>
      <c r="V90" s="62">
        <v>38.76</v>
      </c>
      <c r="W90" s="62">
        <v>38.229999999999997</v>
      </c>
      <c r="X90" s="62">
        <v>38.409999999999997</v>
      </c>
      <c r="Y90" s="62">
        <v>38.770000000000003</v>
      </c>
      <c r="Z90" s="62">
        <v>40.130000000000003</v>
      </c>
      <c r="AA90" s="62">
        <v>40.86</v>
      </c>
      <c r="AB90" s="62">
        <v>44.66</v>
      </c>
      <c r="AC90" s="62">
        <v>44.95</v>
      </c>
      <c r="AD90" s="62">
        <v>47.94</v>
      </c>
      <c r="AE90" s="62">
        <v>51.18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"/>
  <sheetViews>
    <sheetView topLeftCell="A4" workbookViewId="0">
      <selection activeCell="B4" sqref="B4"/>
    </sheetView>
  </sheetViews>
  <sheetFormatPr baseColWidth="10" defaultRowHeight="13.8" x14ac:dyDescent="0.3"/>
  <sheetData>
    <row r="1" spans="1:4" s="36" customFormat="1" ht="14.4" x14ac:dyDescent="0.3">
      <c r="B1" s="6" t="s">
        <v>47</v>
      </c>
      <c r="C1" s="87" t="s">
        <v>118</v>
      </c>
      <c r="D1" s="77" t="s">
        <v>119</v>
      </c>
    </row>
    <row r="2" spans="1:4" ht="14.4" x14ac:dyDescent="0.3">
      <c r="A2" s="81" t="s">
        <v>65</v>
      </c>
      <c r="B2" s="79" t="s">
        <v>67</v>
      </c>
      <c r="C2" s="87" t="s">
        <v>67</v>
      </c>
      <c r="D2" s="77" t="s">
        <v>67</v>
      </c>
    </row>
    <row r="3" spans="1:4" ht="28.8" x14ac:dyDescent="0.3">
      <c r="A3" s="81" t="s">
        <v>116</v>
      </c>
      <c r="B3" s="79" t="s">
        <v>117</v>
      </c>
      <c r="C3" s="88" t="s">
        <v>117</v>
      </c>
      <c r="D3" s="77" t="s">
        <v>117</v>
      </c>
    </row>
    <row r="4" spans="1:4" ht="27.6" x14ac:dyDescent="0.3">
      <c r="A4" s="82" t="s">
        <v>66</v>
      </c>
      <c r="B4" s="80" t="s">
        <v>68</v>
      </c>
      <c r="C4" s="87" t="s">
        <v>68</v>
      </c>
      <c r="D4" s="78" t="s">
        <v>68</v>
      </c>
    </row>
    <row r="5" spans="1:4" x14ac:dyDescent="0.2">
      <c r="A5" s="83">
        <v>2014</v>
      </c>
      <c r="B5" s="76">
        <v>75.252708333333331</v>
      </c>
      <c r="C5" s="74">
        <v>75.252708333333331</v>
      </c>
      <c r="D5" s="75">
        <v>75.252708333333331</v>
      </c>
    </row>
    <row r="6" spans="1:4" x14ac:dyDescent="0.2">
      <c r="A6" s="83">
        <v>2015</v>
      </c>
      <c r="B6" s="76">
        <v>56.773208333333336</v>
      </c>
      <c r="C6" s="74">
        <v>56.773208333333336</v>
      </c>
      <c r="D6" s="75">
        <v>56.773208333333336</v>
      </c>
    </row>
    <row r="7" spans="1:4" x14ac:dyDescent="0.2">
      <c r="A7" s="83">
        <v>2016</v>
      </c>
      <c r="B7" s="76">
        <v>59.778416666666658</v>
      </c>
      <c r="C7" s="74">
        <v>59.778416666666658</v>
      </c>
      <c r="D7" s="75">
        <v>59.778416666666658</v>
      </c>
    </row>
    <row r="8" spans="1:4" x14ac:dyDescent="0.2">
      <c r="A8" s="83">
        <v>2017</v>
      </c>
      <c r="B8" s="76">
        <v>84.482583333333338</v>
      </c>
      <c r="C8" s="74">
        <v>84.482583333333338</v>
      </c>
      <c r="D8" s="75">
        <v>84.482583333333338</v>
      </c>
    </row>
    <row r="9" spans="1:4" x14ac:dyDescent="0.2">
      <c r="A9" s="83">
        <v>2018</v>
      </c>
      <c r="B9" s="76">
        <v>92.339833331666682</v>
      </c>
      <c r="C9" s="74">
        <v>92.339833331666682</v>
      </c>
      <c r="D9" s="75">
        <v>92.339833331666682</v>
      </c>
    </row>
    <row r="10" spans="1:4" x14ac:dyDescent="0.2">
      <c r="A10" s="83">
        <v>2019</v>
      </c>
      <c r="B10" s="76">
        <v>89.49999999500001</v>
      </c>
      <c r="C10" s="74">
        <v>89.49999999500001</v>
      </c>
      <c r="D10" s="75">
        <v>89.49999999500001</v>
      </c>
    </row>
    <row r="11" spans="1:4" x14ac:dyDescent="0.2">
      <c r="A11" s="83">
        <v>2020</v>
      </c>
      <c r="B11" s="76">
        <v>84.799999994999979</v>
      </c>
      <c r="C11" s="74">
        <v>84.799999994999979</v>
      </c>
      <c r="D11" s="75">
        <v>84.799999994999979</v>
      </c>
    </row>
    <row r="12" spans="1:4" x14ac:dyDescent="0.2">
      <c r="A12" s="83">
        <v>2021</v>
      </c>
      <c r="B12" s="76">
        <v>84.504744877272813</v>
      </c>
      <c r="C12" s="74">
        <v>84.421452434862999</v>
      </c>
      <c r="D12" s="75">
        <v>83.354399209294527</v>
      </c>
    </row>
    <row r="13" spans="1:4" x14ac:dyDescent="0.2">
      <c r="A13" s="83">
        <v>2022</v>
      </c>
      <c r="B13" s="76">
        <v>86.490224216538522</v>
      </c>
      <c r="C13" s="74">
        <v>86.24844888861935</v>
      </c>
      <c r="D13" s="75">
        <v>83.151083316726698</v>
      </c>
    </row>
    <row r="14" spans="1:4" x14ac:dyDescent="0.2">
      <c r="A14" s="83">
        <v>2023</v>
      </c>
      <c r="B14" s="76">
        <v>88.554489449491982</v>
      </c>
      <c r="C14" s="74">
        <v>88.147285964421826</v>
      </c>
      <c r="D14" s="75">
        <v>82.930632692700627</v>
      </c>
    </row>
    <row r="15" spans="1:4" x14ac:dyDescent="0.2">
      <c r="A15" s="83">
        <v>2024</v>
      </c>
      <c r="B15" s="76">
        <v>90.666511650785552</v>
      </c>
      <c r="C15" s="74">
        <v>90.086717298073381</v>
      </c>
      <c r="D15" s="75">
        <v>82.659015380246032</v>
      </c>
    </row>
    <row r="16" spans="1:4" x14ac:dyDescent="0.2">
      <c r="A16" s="83">
        <v>2025</v>
      </c>
      <c r="B16" s="76">
        <v>92.8290234294779</v>
      </c>
      <c r="C16" s="74">
        <v>92.069238307691464</v>
      </c>
      <c r="D16" s="75">
        <v>82.335688162143029</v>
      </c>
    </row>
    <row r="17" spans="1:4" x14ac:dyDescent="0.2">
      <c r="A17" s="83">
        <v>2026</v>
      </c>
      <c r="B17" s="76">
        <v>95.262860989374119</v>
      </c>
      <c r="C17" s="74">
        <v>94.060304851008212</v>
      </c>
      <c r="D17" s="75">
        <v>81.927621460003834</v>
      </c>
    </row>
    <row r="18" spans="1:4" x14ac:dyDescent="0.2">
      <c r="A18" s="83">
        <v>2027</v>
      </c>
      <c r="B18" s="76">
        <v>97.932899518910588</v>
      </c>
      <c r="C18" s="74">
        <v>96.050215571298267</v>
      </c>
      <c r="D18" s="75">
        <v>81.425903918513725</v>
      </c>
    </row>
    <row r="19" spans="1:4" x14ac:dyDescent="0.2">
      <c r="A19" s="83">
        <v>2028</v>
      </c>
      <c r="B19" s="76">
        <v>100.65635153592632</v>
      </c>
      <c r="C19" s="74">
        <v>98.065717847043189</v>
      </c>
      <c r="D19" s="75">
        <v>80.852616080262251</v>
      </c>
    </row>
    <row r="20" spans="1:4" x14ac:dyDescent="0.2">
      <c r="A20" s="83">
        <v>2029</v>
      </c>
      <c r="B20" s="76">
        <v>103.40804729945681</v>
      </c>
      <c r="C20" s="74">
        <v>100.08198756098341</v>
      </c>
      <c r="D20" s="75">
        <v>80.18623228437383</v>
      </c>
    </row>
    <row r="21" spans="1:4" x14ac:dyDescent="0.2">
      <c r="A21" s="83">
        <v>2030</v>
      </c>
      <c r="B21" s="76">
        <v>106.21789343226898</v>
      </c>
      <c r="C21" s="74">
        <v>102.1277096846881</v>
      </c>
      <c r="D21" s="75">
        <v>79.448818987835921</v>
      </c>
    </row>
    <row r="22" spans="1:4" x14ac:dyDescent="0.2">
      <c r="A22" s="83">
        <v>2031</v>
      </c>
      <c r="B22" s="76">
        <v>109.07058505330865</v>
      </c>
      <c r="C22" s="74">
        <v>104.1877423732529</v>
      </c>
      <c r="D22" s="75">
        <v>78.627083171216455</v>
      </c>
    </row>
    <row r="23" spans="1:4" x14ac:dyDescent="0.2">
      <c r="A23" s="83">
        <v>2032</v>
      </c>
      <c r="B23" s="76">
        <v>112.01499416694567</v>
      </c>
      <c r="C23" s="74">
        <v>106.30812606547818</v>
      </c>
      <c r="D23" s="75">
        <v>77.753469700255039</v>
      </c>
    </row>
    <row r="24" spans="1:4" x14ac:dyDescent="0.2">
      <c r="A24" s="83">
        <v>2033</v>
      </c>
      <c r="B24" s="76">
        <v>115.05450786321603</v>
      </c>
      <c r="C24" s="74">
        <v>108.49094773374695</v>
      </c>
      <c r="D24" s="75">
        <v>76.82544913044552</v>
      </c>
    </row>
    <row r="25" spans="1:4" x14ac:dyDescent="0.2">
      <c r="A25" s="83">
        <v>2034</v>
      </c>
      <c r="B25" s="76">
        <v>118.15068061576456</v>
      </c>
      <c r="C25" s="74">
        <v>110.6989935171017</v>
      </c>
      <c r="D25" s="75">
        <v>75.813188186278595</v>
      </c>
    </row>
    <row r="26" spans="1:4" x14ac:dyDescent="0.2">
      <c r="A26" s="83">
        <v>2035</v>
      </c>
      <c r="B26" s="76">
        <v>121.33608221332973</v>
      </c>
      <c r="C26" s="74">
        <v>112.96205840137019</v>
      </c>
      <c r="D26" s="75">
        <v>74.734466498035005</v>
      </c>
    </row>
    <row r="27" spans="1:4" x14ac:dyDescent="0.2">
      <c r="A27" s="83">
        <v>2036</v>
      </c>
      <c r="B27" s="76">
        <v>124.17449987295696</v>
      </c>
      <c r="C27" s="74">
        <v>115.27043675617831</v>
      </c>
      <c r="D27" s="75">
        <v>73.579417723442702</v>
      </c>
    </row>
    <row r="28" spans="1:4" x14ac:dyDescent="0.2">
      <c r="A28" s="83">
        <v>2037</v>
      </c>
      <c r="B28" s="76">
        <v>126.73281027401289</v>
      </c>
      <c r="C28" s="74">
        <v>117.64530081916473</v>
      </c>
      <c r="D28" s="75">
        <v>72.357753866932455</v>
      </c>
    </row>
    <row r="29" spans="1:4" x14ac:dyDescent="0.2">
      <c r="A29" s="83">
        <v>2038</v>
      </c>
      <c r="B29" s="76">
        <v>129.35637284006904</v>
      </c>
      <c r="C29" s="74">
        <v>120.08073807202952</v>
      </c>
      <c r="D29" s="75">
        <v>71.061463244143468</v>
      </c>
    </row>
    <row r="30" spans="1:4" x14ac:dyDescent="0.2">
      <c r="A30" s="83">
        <v>2039</v>
      </c>
      <c r="B30" s="76">
        <v>132.03769275826093</v>
      </c>
      <c r="C30" s="74">
        <v>122.56979112534749</v>
      </c>
      <c r="D30" s="75">
        <v>69.682311076630754</v>
      </c>
    </row>
    <row r="31" spans="1:4" x14ac:dyDescent="0.2">
      <c r="A31" s="83">
        <v>2040</v>
      </c>
      <c r="B31" s="76">
        <v>134.78891949847812</v>
      </c>
      <c r="C31" s="74">
        <v>125.12373825849136</v>
      </c>
      <c r="D31" s="75">
        <v>68.222679812552101</v>
      </c>
    </row>
  </sheetData>
  <conditionalFormatting sqref="B5:B31">
    <cfRule type="expression" dxfId="11" priority="12">
      <formula>$A5&lt;YEAR($E$2)</formula>
    </cfRule>
  </conditionalFormatting>
  <conditionalFormatting sqref="B5:B31">
    <cfRule type="expression" dxfId="10" priority="11">
      <formula>AND($A5&gt;=YEAR($E$2),$A5&lt;YEAR($E$3)+1)</formula>
    </cfRule>
  </conditionalFormatting>
  <conditionalFormatting sqref="B5:B31">
    <cfRule type="expression" dxfId="9" priority="10">
      <formula>AND($A5&gt;YEAR($E$3),$A5&lt;=YEAR($G$2))</formula>
    </cfRule>
  </conditionalFormatting>
  <conditionalFormatting sqref="B5:B31">
    <cfRule type="expression" dxfId="8" priority="9">
      <formula>AND($A5&gt;YEAR($G$2),$A5&lt;=YEAR($G$3))</formula>
    </cfRule>
  </conditionalFormatting>
  <conditionalFormatting sqref="C5:C31">
    <cfRule type="expression" dxfId="7" priority="8">
      <formula>$A5&lt;YEAR($E$2)</formula>
    </cfRule>
  </conditionalFormatting>
  <conditionalFormatting sqref="C5:C31">
    <cfRule type="expression" dxfId="6" priority="7">
      <formula>AND($A5&gt;=YEAR($E$2),$A5&lt;YEAR($E$3)+1)</formula>
    </cfRule>
  </conditionalFormatting>
  <conditionalFormatting sqref="C5:C31">
    <cfRule type="expression" dxfId="5" priority="6">
      <formula>AND($A5&gt;YEAR($E$3),$A5&lt;=YEAR($G$2))</formula>
    </cfRule>
  </conditionalFormatting>
  <conditionalFormatting sqref="C5:C31">
    <cfRule type="expression" dxfId="4" priority="5">
      <formula>AND($A5&gt;YEAR($G$2),$A5&lt;=YEAR($G$3))</formula>
    </cfRule>
  </conditionalFormatting>
  <conditionalFormatting sqref="D5:D31">
    <cfRule type="expression" dxfId="3" priority="4">
      <formula>$A5&lt;YEAR($E$1)</formula>
    </cfRule>
  </conditionalFormatting>
  <conditionalFormatting sqref="D5:D31">
    <cfRule type="expression" dxfId="2" priority="3">
      <formula>AND($A5&gt;=YEAR($E$1),$A5&lt;YEAR($E$2)+1)</formula>
    </cfRule>
  </conditionalFormatting>
  <conditionalFormatting sqref="D5:D31">
    <cfRule type="expression" dxfId="1" priority="2">
      <formula>AND($A5&gt;YEAR($E$2),$A5&lt;=YEAR($G$1))</formula>
    </cfRule>
  </conditionalFormatting>
  <conditionalFormatting sqref="D5:D31">
    <cfRule type="expression" dxfId="0" priority="1">
      <formula>AND($A5&gt;YEAR($G$1),$A5&lt;=YEAR($G$2))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"/>
  <sheetViews>
    <sheetView topLeftCell="A8" workbookViewId="0">
      <selection activeCell="B3" sqref="B3"/>
    </sheetView>
  </sheetViews>
  <sheetFormatPr baseColWidth="10" defaultRowHeight="13.8" x14ac:dyDescent="0.3"/>
  <sheetData>
    <row r="1" spans="1:4" x14ac:dyDescent="0.3">
      <c r="A1" s="81" t="s">
        <v>72</v>
      </c>
      <c r="B1" s="84" t="s">
        <v>47</v>
      </c>
      <c r="C1" s="87" t="s">
        <v>118</v>
      </c>
      <c r="D1" s="90" t="s">
        <v>119</v>
      </c>
    </row>
    <row r="2" spans="1:4" x14ac:dyDescent="0.3">
      <c r="A2" s="81" t="s">
        <v>58</v>
      </c>
      <c r="B2" s="84" t="s">
        <v>59</v>
      </c>
      <c r="C2" s="87" t="s">
        <v>59</v>
      </c>
      <c r="D2" s="90" t="s">
        <v>59</v>
      </c>
    </row>
    <row r="3" spans="1:4" x14ac:dyDescent="0.3">
      <c r="A3" s="81" t="s">
        <v>2</v>
      </c>
      <c r="B3" s="85" t="s">
        <v>60</v>
      </c>
      <c r="C3" s="88" t="s">
        <v>60</v>
      </c>
      <c r="D3" s="91" t="s">
        <v>60</v>
      </c>
    </row>
    <row r="4" spans="1:4" x14ac:dyDescent="0.2">
      <c r="A4" s="81">
        <v>2007</v>
      </c>
      <c r="B4" s="86"/>
      <c r="C4" s="89"/>
      <c r="D4" s="68"/>
    </row>
    <row r="5" spans="1:4" x14ac:dyDescent="0.2">
      <c r="A5" s="81">
        <v>2008</v>
      </c>
      <c r="B5" s="86"/>
      <c r="C5" s="89"/>
      <c r="D5" s="68"/>
    </row>
    <row r="6" spans="1:4" x14ac:dyDescent="0.2">
      <c r="A6" s="81">
        <v>2009</v>
      </c>
      <c r="B6" s="86"/>
      <c r="C6" s="89"/>
      <c r="D6" s="68"/>
    </row>
    <row r="7" spans="1:4" x14ac:dyDescent="0.2">
      <c r="A7" s="81">
        <v>2010</v>
      </c>
      <c r="B7" s="86"/>
      <c r="C7" s="89"/>
      <c r="D7" s="68"/>
    </row>
    <row r="8" spans="1:4" x14ac:dyDescent="0.2">
      <c r="A8" s="81">
        <v>2011</v>
      </c>
      <c r="B8" s="86"/>
      <c r="C8" s="89"/>
      <c r="D8" s="68"/>
    </row>
    <row r="9" spans="1:4" x14ac:dyDescent="0.2">
      <c r="A9" s="81">
        <v>2012</v>
      </c>
      <c r="B9" s="86">
        <v>24.526500000000002</v>
      </c>
      <c r="C9" s="89">
        <v>24.526500000000002</v>
      </c>
      <c r="D9" s="68"/>
    </row>
    <row r="10" spans="1:4" x14ac:dyDescent="0.2">
      <c r="A10" s="81">
        <v>2013</v>
      </c>
      <c r="B10" s="86">
        <v>26.580583333333326</v>
      </c>
      <c r="C10" s="89">
        <v>26.580583333333326</v>
      </c>
      <c r="D10" s="68"/>
    </row>
    <row r="11" spans="1:4" x14ac:dyDescent="0.2">
      <c r="A11" s="81">
        <v>2014</v>
      </c>
      <c r="B11" s="86">
        <v>21.813416666666665</v>
      </c>
      <c r="C11" s="89">
        <v>21.813416666666665</v>
      </c>
      <c r="D11" s="68"/>
    </row>
    <row r="12" spans="1:4" x14ac:dyDescent="0.2">
      <c r="A12" s="81">
        <v>2015</v>
      </c>
      <c r="B12" s="86">
        <v>20.33713253774258</v>
      </c>
      <c r="C12" s="89">
        <v>20.33713253774258</v>
      </c>
      <c r="D12" s="92">
        <v>20.272166666666667</v>
      </c>
    </row>
    <row r="13" spans="1:4" x14ac:dyDescent="0.2">
      <c r="A13" s="81">
        <v>2016</v>
      </c>
      <c r="B13" s="86">
        <v>14.025055681818181</v>
      </c>
      <c r="C13" s="89">
        <v>14.025055681818181</v>
      </c>
      <c r="D13" s="92">
        <v>13.941166666666668</v>
      </c>
    </row>
    <row r="14" spans="1:4" x14ac:dyDescent="0.2">
      <c r="A14" s="81">
        <v>2017</v>
      </c>
      <c r="B14" s="86">
        <v>16.999571179705963</v>
      </c>
      <c r="C14" s="89">
        <v>16.999571179705963</v>
      </c>
      <c r="D14" s="92">
        <v>17.120092416666669</v>
      </c>
    </row>
    <row r="15" spans="1:4" x14ac:dyDescent="0.2">
      <c r="A15" s="81">
        <v>2018</v>
      </c>
      <c r="B15" s="86">
        <v>21.724192117329178</v>
      </c>
      <c r="C15" s="89">
        <v>21.724192117329178</v>
      </c>
      <c r="D15" s="92">
        <v>17.066581583333335</v>
      </c>
    </row>
    <row r="16" spans="1:4" x14ac:dyDescent="0.2">
      <c r="A16" s="81">
        <v>2019</v>
      </c>
      <c r="B16" s="86">
        <v>20.820182704999997</v>
      </c>
      <c r="C16" s="89">
        <v>20.820182704999997</v>
      </c>
      <c r="D16" s="92">
        <v>17.070031833333331</v>
      </c>
    </row>
    <row r="17" spans="1:4" x14ac:dyDescent="0.2">
      <c r="A17" s="81">
        <v>2020</v>
      </c>
      <c r="B17" s="86">
        <v>19.413739912499995</v>
      </c>
      <c r="C17" s="89">
        <v>19.413739912499995</v>
      </c>
      <c r="D17" s="92">
        <v>19.137078389358223</v>
      </c>
    </row>
    <row r="18" spans="1:4" x14ac:dyDescent="0.2">
      <c r="A18" s="81">
        <v>2021</v>
      </c>
      <c r="B18" s="86">
        <v>19.3356572885201</v>
      </c>
      <c r="C18" s="89">
        <v>19.71810210769813</v>
      </c>
      <c r="D18" s="92">
        <v>20.203460665995006</v>
      </c>
    </row>
    <row r="19" spans="1:4" x14ac:dyDescent="0.2">
      <c r="A19" s="81">
        <v>2022</v>
      </c>
      <c r="B19" s="86">
        <v>20.5999499402452</v>
      </c>
      <c r="C19" s="89">
        <v>20.129317810955921</v>
      </c>
      <c r="D19" s="92">
        <v>22.00404006121644</v>
      </c>
    </row>
    <row r="20" spans="1:4" x14ac:dyDescent="0.2">
      <c r="A20" s="81">
        <v>2023</v>
      </c>
      <c r="B20" s="86">
        <v>22.167737631782135</v>
      </c>
      <c r="C20" s="89">
        <v>20.564943960429321</v>
      </c>
      <c r="D20" s="92">
        <v>24.156966050370141</v>
      </c>
    </row>
    <row r="21" spans="1:4" x14ac:dyDescent="0.2">
      <c r="A21" s="81">
        <v>2024</v>
      </c>
      <c r="B21" s="86">
        <v>24.057339785083897</v>
      </c>
      <c r="C21" s="89">
        <v>21.017699674381834</v>
      </c>
      <c r="D21" s="92">
        <v>25.77158043139325</v>
      </c>
    </row>
    <row r="22" spans="1:4" x14ac:dyDescent="0.2">
      <c r="A22" s="81">
        <v>2025</v>
      </c>
      <c r="B22" s="86">
        <v>25.288057526636923</v>
      </c>
      <c r="C22" s="89">
        <v>21.48013461907459</v>
      </c>
      <c r="D22" s="92">
        <v>27.068019761664086</v>
      </c>
    </row>
    <row r="23" spans="1:4" x14ac:dyDescent="0.2">
      <c r="A23" s="81">
        <v>2026</v>
      </c>
      <c r="B23" s="86">
        <v>26.369865384042129</v>
      </c>
      <c r="C23" s="89">
        <v>21.952843798063071</v>
      </c>
      <c r="D23" s="92">
        <v>28.378836863086793</v>
      </c>
    </row>
    <row r="24" spans="1:4" x14ac:dyDescent="0.2">
      <c r="A24" s="81">
        <v>2027</v>
      </c>
      <c r="B24" s="86">
        <v>27.667514925537919</v>
      </c>
      <c r="C24" s="89">
        <v>22.427590560612646</v>
      </c>
      <c r="D24" s="92">
        <v>29.658890051079009</v>
      </c>
    </row>
    <row r="25" spans="1:4" x14ac:dyDescent="0.2">
      <c r="A25" s="81">
        <v>2028</v>
      </c>
      <c r="B25" s="86">
        <v>29.104173491583769</v>
      </c>
      <c r="C25" s="89">
        <v>22.902061730544869</v>
      </c>
      <c r="D25" s="92">
        <v>30.805238173603424</v>
      </c>
    </row>
    <row r="26" spans="1:4" x14ac:dyDescent="0.2">
      <c r="A26" s="81">
        <v>2029</v>
      </c>
      <c r="B26" s="86">
        <v>30.631673768850504</v>
      </c>
      <c r="C26" s="89">
        <v>23.38263491054882</v>
      </c>
      <c r="D26" s="92">
        <v>31.959276227804242</v>
      </c>
    </row>
    <row r="27" spans="1:4" x14ac:dyDescent="0.2">
      <c r="A27" s="81">
        <v>2030</v>
      </c>
      <c r="B27" s="86">
        <v>31.79933415324302</v>
      </c>
      <c r="C27" s="89">
        <v>23.863391077304218</v>
      </c>
      <c r="D27" s="92">
        <v>33.17283773856223</v>
      </c>
    </row>
    <row r="28" spans="1:4" x14ac:dyDescent="0.2">
      <c r="A28" s="81">
        <v>2031</v>
      </c>
      <c r="B28" s="86">
        <v>32.640748193578403</v>
      </c>
      <c r="C28" s="89">
        <v>24.351169830136367</v>
      </c>
      <c r="D28" s="92">
        <v>34.205988002146377</v>
      </c>
    </row>
    <row r="29" spans="1:4" x14ac:dyDescent="0.2">
      <c r="A29" s="81">
        <v>2032</v>
      </c>
      <c r="B29" s="86">
        <v>33.766921664411505</v>
      </c>
      <c r="C29" s="89">
        <v>24.842360771456317</v>
      </c>
      <c r="D29" s="92">
        <v>35.151052338169784</v>
      </c>
    </row>
    <row r="30" spans="1:4" x14ac:dyDescent="0.2">
      <c r="A30" s="81">
        <v>2033</v>
      </c>
      <c r="B30" s="86">
        <v>35.182246733771201</v>
      </c>
      <c r="C30" s="89">
        <v>25.347941710790469</v>
      </c>
      <c r="D30" s="92">
        <v>35.999402219553225</v>
      </c>
    </row>
    <row r="31" spans="1:4" x14ac:dyDescent="0.2">
      <c r="A31" s="81">
        <v>2034</v>
      </c>
      <c r="B31" s="86">
        <v>36.447297146423814</v>
      </c>
      <c r="C31" s="89">
        <v>25.868410262538319</v>
      </c>
      <c r="D31" s="92">
        <v>36.985110184645855</v>
      </c>
    </row>
    <row r="32" spans="1:4" x14ac:dyDescent="0.2">
      <c r="A32" s="81">
        <v>2035</v>
      </c>
      <c r="B32" s="86">
        <v>37.665470935114008</v>
      </c>
      <c r="C32" s="89">
        <v>26.394893212456548</v>
      </c>
      <c r="D32" s="92">
        <v>38.10301631500473</v>
      </c>
    </row>
    <row r="33" spans="1:4" x14ac:dyDescent="0.2">
      <c r="A33" s="81">
        <v>2036</v>
      </c>
      <c r="B33" s="86">
        <v>39.400502857136324</v>
      </c>
      <c r="C33" s="89">
        <v>26.934494829917501</v>
      </c>
      <c r="D33" s="92">
        <v>39.434497718770245</v>
      </c>
    </row>
    <row r="34" spans="1:4" x14ac:dyDescent="0.2">
      <c r="A34" s="81">
        <v>2037</v>
      </c>
      <c r="B34" s="86">
        <v>41.81550528607211</v>
      </c>
      <c r="C34" s="89">
        <v>27.484900919740664</v>
      </c>
      <c r="D34" s="92">
        <v>41.158870860716199</v>
      </c>
    </row>
    <row r="35" spans="1:4" x14ac:dyDescent="0.2">
      <c r="A35" s="81">
        <v>2038</v>
      </c>
      <c r="B35" s="86">
        <v>43.456900510298759</v>
      </c>
      <c r="C35" s="89">
        <v>28.051159756836075</v>
      </c>
      <c r="D35" s="92">
        <v>42.633828584134775</v>
      </c>
    </row>
    <row r="36" spans="1:4" x14ac:dyDescent="0.2">
      <c r="A36" s="81">
        <v>2039</v>
      </c>
      <c r="B36" s="86">
        <v>44.876850747251694</v>
      </c>
      <c r="C36" s="89">
        <v>28.631861569676619</v>
      </c>
      <c r="D36" s="92">
        <v>43.994657595189743</v>
      </c>
    </row>
    <row r="37" spans="1:4" x14ac:dyDescent="0.2">
      <c r="A37" s="81">
        <v>2040</v>
      </c>
      <c r="B37" s="86">
        <v>46.783015777970327</v>
      </c>
      <c r="C37" s="89">
        <v>29.225347449313983</v>
      </c>
      <c r="D37" s="92">
        <v>45.467177594163253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"/>
  <sheetViews>
    <sheetView workbookViewId="0">
      <selection activeCell="G38" sqref="G38"/>
    </sheetView>
  </sheetViews>
  <sheetFormatPr baseColWidth="10" defaultRowHeight="13.8" x14ac:dyDescent="0.3"/>
  <sheetData>
    <row r="1" spans="1:4" x14ac:dyDescent="0.3">
      <c r="A1" s="81" t="s">
        <v>72</v>
      </c>
      <c r="B1" s="84" t="s">
        <v>47</v>
      </c>
      <c r="C1" s="87" t="s">
        <v>118</v>
      </c>
      <c r="D1" s="90" t="s">
        <v>119</v>
      </c>
    </row>
    <row r="2" spans="1:4" x14ac:dyDescent="0.3">
      <c r="A2" s="81" t="s">
        <v>58</v>
      </c>
      <c r="B2" s="84" t="s">
        <v>62</v>
      </c>
      <c r="C2" s="87" t="s">
        <v>62</v>
      </c>
      <c r="D2" s="90" t="s">
        <v>62</v>
      </c>
    </row>
    <row r="3" spans="1:4" x14ac:dyDescent="0.3">
      <c r="A3" s="81"/>
      <c r="B3" s="85" t="s">
        <v>63</v>
      </c>
      <c r="C3" s="88" t="s">
        <v>63</v>
      </c>
      <c r="D3" s="91" t="s">
        <v>63</v>
      </c>
    </row>
    <row r="4" spans="1:4" x14ac:dyDescent="0.2">
      <c r="A4" s="81">
        <v>2007</v>
      </c>
      <c r="B4" s="94">
        <v>72.522499999999994</v>
      </c>
      <c r="C4" s="95">
        <v>72.522499999999994</v>
      </c>
      <c r="D4" s="96">
        <v>72.522499999999994</v>
      </c>
    </row>
    <row r="5" spans="1:4" x14ac:dyDescent="0.2">
      <c r="A5" s="81">
        <v>2008</v>
      </c>
      <c r="B5" s="94">
        <v>96.993333333333339</v>
      </c>
      <c r="C5" s="93">
        <v>96.993333333333339</v>
      </c>
      <c r="D5" s="92">
        <v>96.993333333333339</v>
      </c>
    </row>
    <row r="6" spans="1:4" x14ac:dyDescent="0.2">
      <c r="A6" s="81">
        <v>2009</v>
      </c>
      <c r="B6" s="94">
        <v>61.509166666666658</v>
      </c>
      <c r="C6" s="93">
        <v>61.509166666666658</v>
      </c>
      <c r="D6" s="92">
        <v>61.509166666666658</v>
      </c>
    </row>
    <row r="7" spans="1:4" x14ac:dyDescent="0.2">
      <c r="A7" s="81">
        <v>2010</v>
      </c>
      <c r="B7" s="94">
        <v>79.472499999999997</v>
      </c>
      <c r="C7" s="93">
        <v>79.472499999999997</v>
      </c>
      <c r="D7" s="92">
        <v>79.472499999999997</v>
      </c>
    </row>
    <row r="8" spans="1:4" x14ac:dyDescent="0.2">
      <c r="A8" s="81">
        <v>2011</v>
      </c>
      <c r="B8" s="94">
        <v>111.27666666666666</v>
      </c>
      <c r="C8" s="93">
        <v>111.27666666666666</v>
      </c>
      <c r="D8" s="92">
        <v>111.27666666666666</v>
      </c>
    </row>
    <row r="9" spans="1:4" x14ac:dyDescent="0.2">
      <c r="A9" s="81">
        <v>2012</v>
      </c>
      <c r="B9" s="94">
        <v>111.57749999999999</v>
      </c>
      <c r="C9" s="93">
        <v>111.57749999999999</v>
      </c>
      <c r="D9" s="92">
        <v>111.57749999999999</v>
      </c>
    </row>
    <row r="10" spans="1:4" x14ac:dyDescent="0.2">
      <c r="A10" s="81">
        <v>2013</v>
      </c>
      <c r="B10" s="94">
        <v>108.65874999999998</v>
      </c>
      <c r="C10" s="93">
        <v>108.65874999999998</v>
      </c>
      <c r="D10" s="92">
        <v>108.65874999999998</v>
      </c>
    </row>
    <row r="11" spans="1:4" x14ac:dyDescent="0.2">
      <c r="A11" s="81">
        <v>2014</v>
      </c>
      <c r="B11" s="94">
        <v>98.993333333333339</v>
      </c>
      <c r="C11" s="93">
        <v>98.993333333333339</v>
      </c>
      <c r="D11" s="92">
        <v>98.993333333333339</v>
      </c>
    </row>
    <row r="12" spans="1:4" x14ac:dyDescent="0.2">
      <c r="A12" s="81">
        <v>2015</v>
      </c>
      <c r="B12" s="94">
        <v>52.461083333333335</v>
      </c>
      <c r="C12" s="93">
        <v>52.461083333333335</v>
      </c>
      <c r="D12" s="92">
        <v>52.461083333333335</v>
      </c>
    </row>
    <row r="13" spans="1:4" x14ac:dyDescent="0.2">
      <c r="A13" s="81">
        <v>2016</v>
      </c>
      <c r="B13" s="94">
        <v>43.690416666666664</v>
      </c>
      <c r="C13" s="93">
        <v>43.690416666666664</v>
      </c>
      <c r="D13" s="92">
        <v>43.690416666666664</v>
      </c>
    </row>
    <row r="14" spans="1:4" x14ac:dyDescent="0.2">
      <c r="A14" s="81">
        <v>2017</v>
      </c>
      <c r="B14" s="94">
        <v>54.271166666666666</v>
      </c>
      <c r="C14" s="93">
        <v>54.271166666666666</v>
      </c>
      <c r="D14" s="92">
        <v>54.271166666666666</v>
      </c>
    </row>
    <row r="15" spans="1:4" x14ac:dyDescent="0.2">
      <c r="A15" s="81">
        <v>2018</v>
      </c>
      <c r="B15" s="94">
        <v>74.20009535571667</v>
      </c>
      <c r="C15" s="93">
        <v>74.20009535571667</v>
      </c>
      <c r="D15" s="92">
        <v>74.20009535571667</v>
      </c>
    </row>
    <row r="16" spans="1:4" x14ac:dyDescent="0.2">
      <c r="A16" s="81">
        <v>2019</v>
      </c>
      <c r="B16" s="94">
        <v>74.156056708341666</v>
      </c>
      <c r="C16" s="93">
        <v>74.156056708341666</v>
      </c>
      <c r="D16" s="92">
        <v>74.156056708341666</v>
      </c>
    </row>
    <row r="17" spans="1:4" x14ac:dyDescent="0.2">
      <c r="A17" s="81">
        <v>2020</v>
      </c>
      <c r="B17" s="94">
        <v>69.672345206683332</v>
      </c>
      <c r="C17" s="93">
        <v>69.672345206683332</v>
      </c>
      <c r="D17" s="92">
        <v>69.672345206683332</v>
      </c>
    </row>
    <row r="18" spans="1:4" x14ac:dyDescent="0.2">
      <c r="A18" s="81">
        <v>2021</v>
      </c>
      <c r="B18" s="94">
        <v>71.57624631589097</v>
      </c>
      <c r="C18" s="93">
        <v>70.834959456497359</v>
      </c>
      <c r="D18" s="92">
        <v>68.611098878316412</v>
      </c>
    </row>
    <row r="19" spans="1:4" x14ac:dyDescent="0.2">
      <c r="A19" s="81">
        <v>2022</v>
      </c>
      <c r="B19" s="94">
        <v>78.386659095012774</v>
      </c>
      <c r="C19" s="93">
        <v>76.27684264904633</v>
      </c>
      <c r="D19" s="92">
        <v>69.947393311146712</v>
      </c>
    </row>
    <row r="20" spans="1:4" x14ac:dyDescent="0.2">
      <c r="A20" s="81">
        <v>2023</v>
      </c>
      <c r="B20" s="94">
        <v>85.197071874134593</v>
      </c>
      <c r="C20" s="93">
        <v>81.718725841595301</v>
      </c>
      <c r="D20" s="92">
        <v>71.283687743977012</v>
      </c>
    </row>
    <row r="21" spans="1:4" x14ac:dyDescent="0.2">
      <c r="A21" s="81">
        <v>2024</v>
      </c>
      <c r="B21" s="94">
        <v>92.007484653256384</v>
      </c>
      <c r="C21" s="93">
        <v>87.160609034144272</v>
      </c>
      <c r="D21" s="92">
        <v>72.619982176807312</v>
      </c>
    </row>
    <row r="22" spans="1:4" x14ac:dyDescent="0.2">
      <c r="A22" s="81">
        <v>2025</v>
      </c>
      <c r="B22" s="94">
        <v>98.322251606189468</v>
      </c>
      <c r="C22" s="93">
        <v>92.047785897534823</v>
      </c>
      <c r="D22" s="92">
        <v>73.857547793961785</v>
      </c>
    </row>
    <row r="23" spans="1:4" x14ac:dyDescent="0.2">
      <c r="A23" s="81">
        <v>2026</v>
      </c>
      <c r="B23" s="94">
        <v>102.08798288157969</v>
      </c>
      <c r="C23" s="93">
        <v>94.082187353824835</v>
      </c>
      <c r="D23" s="92">
        <v>74.587365216212149</v>
      </c>
    </row>
    <row r="24" spans="1:4" x14ac:dyDescent="0.2">
      <c r="A24" s="81">
        <v>2027</v>
      </c>
      <c r="B24" s="94">
        <v>105.49968142397772</v>
      </c>
      <c r="C24" s="93">
        <v>95.720370003573123</v>
      </c>
      <c r="D24" s="92">
        <v>75.24666205583695</v>
      </c>
    </row>
    <row r="25" spans="1:4" x14ac:dyDescent="0.2">
      <c r="A25" s="81">
        <v>2028</v>
      </c>
      <c r="B25" s="94">
        <v>108.91137996637572</v>
      </c>
      <c r="C25" s="93">
        <v>97.358552653321382</v>
      </c>
      <c r="D25" s="92">
        <v>75.905958895461751</v>
      </c>
    </row>
    <row r="26" spans="1:4" x14ac:dyDescent="0.2">
      <c r="A26" s="81">
        <v>2029</v>
      </c>
      <c r="B26" s="94">
        <v>112.32307850877378</v>
      </c>
      <c r="C26" s="93">
        <v>98.99673530306967</v>
      </c>
      <c r="D26" s="92">
        <v>76.565255735086552</v>
      </c>
    </row>
    <row r="27" spans="1:4" x14ac:dyDescent="0.2">
      <c r="A27" s="81">
        <v>2030</v>
      </c>
      <c r="B27" s="94">
        <v>115.7347770511718</v>
      </c>
      <c r="C27" s="93">
        <v>100.63491795281793</v>
      </c>
      <c r="D27" s="92">
        <v>77.224552574711353</v>
      </c>
    </row>
    <row r="28" spans="1:4" x14ac:dyDescent="0.2">
      <c r="A28" s="81">
        <v>2031</v>
      </c>
      <c r="B28" s="94">
        <v>119.14647559356983</v>
      </c>
      <c r="C28" s="93">
        <v>102.27310060256622</v>
      </c>
      <c r="D28" s="92">
        <v>77.883849414336154</v>
      </c>
    </row>
    <row r="29" spans="1:4" x14ac:dyDescent="0.2">
      <c r="A29" s="81">
        <v>2032</v>
      </c>
      <c r="B29" s="94">
        <v>122.55817413596786</v>
      </c>
      <c r="C29" s="93">
        <v>103.91128325231448</v>
      </c>
      <c r="D29" s="92">
        <v>78.543146253960956</v>
      </c>
    </row>
    <row r="30" spans="1:4" x14ac:dyDescent="0.2">
      <c r="A30" s="81">
        <v>2033</v>
      </c>
      <c r="B30" s="94">
        <v>125.96987267836589</v>
      </c>
      <c r="C30" s="93">
        <v>105.54946590206276</v>
      </c>
      <c r="D30" s="92">
        <v>79.202443093585757</v>
      </c>
    </row>
    <row r="31" spans="1:4" x14ac:dyDescent="0.2">
      <c r="A31" s="81">
        <v>2034</v>
      </c>
      <c r="B31" s="94">
        <v>129.38157122076382</v>
      </c>
      <c r="C31" s="93">
        <v>107.18764855181102</v>
      </c>
      <c r="D31" s="92">
        <v>79.861739933210558</v>
      </c>
    </row>
    <row r="32" spans="1:4" x14ac:dyDescent="0.2">
      <c r="A32" s="81">
        <v>2035</v>
      </c>
      <c r="B32" s="94">
        <v>132.79326976316167</v>
      </c>
      <c r="C32" s="93">
        <v>108.82583120155931</v>
      </c>
      <c r="D32" s="92">
        <v>80.521036772835359</v>
      </c>
    </row>
    <row r="33" spans="1:4" x14ac:dyDescent="0.2">
      <c r="A33" s="81">
        <v>2036</v>
      </c>
      <c r="B33" s="94">
        <v>136.20496830555953</v>
      </c>
      <c r="C33" s="93">
        <v>110.46401385130757</v>
      </c>
      <c r="D33" s="92">
        <v>81.18033361246016</v>
      </c>
    </row>
    <row r="34" spans="1:4" x14ac:dyDescent="0.2">
      <c r="A34" s="81">
        <v>2037</v>
      </c>
      <c r="B34" s="94">
        <v>139.61666684795739</v>
      </c>
      <c r="C34" s="93">
        <v>112.10219650105586</v>
      </c>
      <c r="D34" s="92">
        <v>81.839630452084961</v>
      </c>
    </row>
    <row r="35" spans="1:4" x14ac:dyDescent="0.2">
      <c r="A35" s="81">
        <v>2038</v>
      </c>
      <c r="B35" s="94">
        <v>143.02836539035525</v>
      </c>
      <c r="C35" s="93">
        <v>113.74037915080412</v>
      </c>
      <c r="D35" s="92">
        <v>82.498927291709762</v>
      </c>
    </row>
    <row r="36" spans="1:4" x14ac:dyDescent="0.2">
      <c r="A36" s="81">
        <v>2039</v>
      </c>
      <c r="B36" s="94">
        <v>146.44006393275311</v>
      </c>
      <c r="C36" s="93">
        <v>115.3785618005524</v>
      </c>
      <c r="D36" s="92">
        <v>83.158224131334563</v>
      </c>
    </row>
    <row r="37" spans="1:4" x14ac:dyDescent="0.2">
      <c r="A37" s="81">
        <v>2040</v>
      </c>
      <c r="B37" s="94">
        <v>149.85176247515105</v>
      </c>
      <c r="C37" s="93">
        <v>117.01674445030072</v>
      </c>
      <c r="D37" s="92">
        <v>83.817520970959379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"/>
  <sheetViews>
    <sheetView topLeftCell="A4" workbookViewId="0">
      <selection activeCell="D29" sqref="D29"/>
    </sheetView>
  </sheetViews>
  <sheetFormatPr baseColWidth="10" defaultRowHeight="13.8" x14ac:dyDescent="0.3"/>
  <cols>
    <col min="1" max="1" width="13.33203125" bestFit="1" customWidth="1"/>
  </cols>
  <sheetData>
    <row r="1" spans="1:5" ht="15.6" x14ac:dyDescent="0.3">
      <c r="A1" s="39" t="s">
        <v>99</v>
      </c>
      <c r="B1" s="129" t="s">
        <v>100</v>
      </c>
      <c r="C1" s="130"/>
      <c r="D1" s="130"/>
      <c r="E1" s="40"/>
    </row>
    <row r="2" spans="1:5" ht="15.6" x14ac:dyDescent="0.3">
      <c r="A2" s="39"/>
      <c r="B2" s="129"/>
      <c r="C2" s="130"/>
      <c r="D2" s="130"/>
      <c r="E2" s="40"/>
    </row>
    <row r="3" spans="1:5" ht="28.8" x14ac:dyDescent="0.3">
      <c r="A3" s="41"/>
      <c r="B3" s="42" t="s">
        <v>101</v>
      </c>
      <c r="C3" s="43" t="s">
        <v>102</v>
      </c>
      <c r="D3" s="44" t="s">
        <v>103</v>
      </c>
      <c r="E3" s="45" t="s">
        <v>104</v>
      </c>
    </row>
    <row r="4" spans="1:5" x14ac:dyDescent="0.3">
      <c r="A4" s="22"/>
      <c r="B4" s="27" t="s">
        <v>95</v>
      </c>
      <c r="C4" s="46" t="s">
        <v>95</v>
      </c>
      <c r="D4" s="47" t="s">
        <v>95</v>
      </c>
      <c r="E4" s="48" t="s">
        <v>95</v>
      </c>
    </row>
    <row r="5" spans="1:5" x14ac:dyDescent="0.2">
      <c r="A5" s="26"/>
      <c r="B5" s="28"/>
      <c r="C5" s="49"/>
      <c r="D5" s="50"/>
      <c r="E5" s="51"/>
    </row>
    <row r="6" spans="1:5" x14ac:dyDescent="0.2">
      <c r="A6" s="26">
        <v>2017</v>
      </c>
      <c r="B6" s="29">
        <v>5.83</v>
      </c>
      <c r="C6" s="52">
        <v>5.83</v>
      </c>
      <c r="D6" s="53">
        <v>5.83</v>
      </c>
      <c r="E6" s="54">
        <v>5.83</v>
      </c>
    </row>
    <row r="7" spans="1:5" x14ac:dyDescent="0.2">
      <c r="A7" s="26">
        <v>2018</v>
      </c>
      <c r="B7" s="29">
        <v>13.61</v>
      </c>
      <c r="C7" s="52">
        <v>13.61</v>
      </c>
      <c r="D7" s="53">
        <v>13.61</v>
      </c>
      <c r="E7" s="54">
        <v>5.0579999999999998</v>
      </c>
    </row>
    <row r="8" spans="1:5" x14ac:dyDescent="0.2">
      <c r="A8" s="26">
        <v>2019</v>
      </c>
      <c r="B8" s="29">
        <v>15.13</v>
      </c>
      <c r="C8" s="52">
        <v>15.13</v>
      </c>
      <c r="D8" s="53">
        <v>15.13</v>
      </c>
      <c r="E8" s="54">
        <v>5.1070000000000002</v>
      </c>
    </row>
    <row r="9" spans="1:5" x14ac:dyDescent="0.2">
      <c r="A9" s="26">
        <v>2020</v>
      </c>
      <c r="B9" s="29">
        <v>15.41</v>
      </c>
      <c r="C9" s="52">
        <v>15.41</v>
      </c>
      <c r="D9" s="53">
        <v>15.41</v>
      </c>
      <c r="E9" s="54">
        <v>5.1740000000000004</v>
      </c>
    </row>
    <row r="10" spans="1:5" x14ac:dyDescent="0.2">
      <c r="A10" s="26">
        <v>2021</v>
      </c>
      <c r="B10" s="29">
        <v>15.79</v>
      </c>
      <c r="C10" s="52">
        <v>15.79</v>
      </c>
      <c r="D10" s="53">
        <v>15.79</v>
      </c>
      <c r="E10" s="54">
        <v>4.1390000000000002</v>
      </c>
    </row>
    <row r="11" spans="1:5" x14ac:dyDescent="0.2">
      <c r="A11" s="26">
        <v>2022</v>
      </c>
      <c r="B11" s="29">
        <v>20.900500000000001</v>
      </c>
      <c r="C11" s="52">
        <v>18.5335</v>
      </c>
      <c r="D11" s="53">
        <v>13.317499999999999</v>
      </c>
      <c r="E11" s="54">
        <v>3.1040000000000001</v>
      </c>
    </row>
    <row r="12" spans="1:5" x14ac:dyDescent="0.2">
      <c r="A12" s="26">
        <v>2023</v>
      </c>
      <c r="B12" s="29">
        <v>26.010999999999999</v>
      </c>
      <c r="C12" s="52">
        <v>21.277000000000001</v>
      </c>
      <c r="D12" s="53">
        <v>10.845000000000001</v>
      </c>
      <c r="E12" s="54">
        <v>2.0699999999999998</v>
      </c>
    </row>
    <row r="13" spans="1:5" x14ac:dyDescent="0.2">
      <c r="A13" s="26">
        <v>2024</v>
      </c>
      <c r="B13" s="29">
        <v>32.515999999999998</v>
      </c>
      <c r="C13" s="52">
        <v>25.414999999999999</v>
      </c>
      <c r="D13" s="53">
        <v>12.734999999999999</v>
      </c>
      <c r="E13" s="54">
        <v>1.0349999999999999</v>
      </c>
    </row>
    <row r="14" spans="1:5" x14ac:dyDescent="0.2">
      <c r="A14" s="26">
        <v>2025</v>
      </c>
      <c r="B14" s="29">
        <v>39.021000000000001</v>
      </c>
      <c r="C14" s="52">
        <v>29.553999999999998</v>
      </c>
      <c r="D14" s="53">
        <v>14.625</v>
      </c>
      <c r="E14" s="54">
        <v>0</v>
      </c>
    </row>
    <row r="15" spans="1:5" x14ac:dyDescent="0.2">
      <c r="A15" s="26">
        <v>2026</v>
      </c>
      <c r="B15" s="29">
        <v>45.527000000000001</v>
      </c>
      <c r="C15" s="52">
        <v>33.692</v>
      </c>
      <c r="D15" s="53">
        <v>16.515000000000001</v>
      </c>
      <c r="E15" s="54">
        <v>0</v>
      </c>
    </row>
    <row r="16" spans="1:5" x14ac:dyDescent="0.2">
      <c r="A16" s="26">
        <v>2027</v>
      </c>
      <c r="B16" s="29">
        <v>52.031999999999996</v>
      </c>
      <c r="C16" s="52">
        <v>37.83</v>
      </c>
      <c r="D16" s="53">
        <v>18.405999999999999</v>
      </c>
      <c r="E16" s="54">
        <v>0</v>
      </c>
    </row>
    <row r="17" spans="1:5" x14ac:dyDescent="0.2">
      <c r="A17" s="26">
        <v>2028</v>
      </c>
      <c r="B17" s="29">
        <v>58.536999999999999</v>
      </c>
      <c r="C17" s="52">
        <v>41.969000000000001</v>
      </c>
      <c r="D17" s="53">
        <v>20.295999999999999</v>
      </c>
      <c r="E17" s="54">
        <v>0</v>
      </c>
    </row>
    <row r="18" spans="1:5" x14ac:dyDescent="0.2">
      <c r="A18" s="26">
        <v>2029</v>
      </c>
      <c r="B18" s="29">
        <v>65.043000000000006</v>
      </c>
      <c r="C18" s="52">
        <v>46.106999999999999</v>
      </c>
      <c r="D18" s="53">
        <v>22.186</v>
      </c>
      <c r="E18" s="54">
        <v>0</v>
      </c>
    </row>
    <row r="19" spans="1:5" x14ac:dyDescent="0.2">
      <c r="A19" s="26">
        <v>2030</v>
      </c>
      <c r="B19" s="29">
        <v>71.548000000000002</v>
      </c>
      <c r="C19" s="52">
        <v>50.246000000000002</v>
      </c>
      <c r="D19" s="53">
        <v>24.076000000000001</v>
      </c>
      <c r="E19" s="54">
        <v>0</v>
      </c>
    </row>
    <row r="20" spans="1:5" x14ac:dyDescent="0.2">
      <c r="A20" s="26">
        <v>2031</v>
      </c>
      <c r="B20" s="29">
        <v>72.861999999999995</v>
      </c>
      <c r="C20" s="52">
        <v>51.168999999999997</v>
      </c>
      <c r="D20" s="53">
        <v>24.518999999999998</v>
      </c>
      <c r="E20" s="54">
        <v>0</v>
      </c>
    </row>
    <row r="21" spans="1:5" x14ac:dyDescent="0.2">
      <c r="A21" s="26">
        <v>2032</v>
      </c>
      <c r="B21" s="29">
        <v>74.191999999999993</v>
      </c>
      <c r="C21" s="52">
        <v>52.101999999999997</v>
      </c>
      <c r="D21" s="53">
        <v>24.966000000000001</v>
      </c>
      <c r="E21" s="54">
        <v>0</v>
      </c>
    </row>
    <row r="22" spans="1:5" x14ac:dyDescent="0.2">
      <c r="A22" s="26">
        <v>2033</v>
      </c>
      <c r="B22" s="29">
        <v>75.55</v>
      </c>
      <c r="C22" s="52">
        <v>53.055999999999997</v>
      </c>
      <c r="D22" s="53">
        <v>25.422999999999998</v>
      </c>
      <c r="E22" s="54">
        <v>0</v>
      </c>
    </row>
    <row r="23" spans="1:5" x14ac:dyDescent="0.2">
      <c r="A23" s="26">
        <v>2034</v>
      </c>
      <c r="B23" s="29">
        <v>76.930999999999997</v>
      </c>
      <c r="C23" s="52">
        <v>54.026000000000003</v>
      </c>
      <c r="D23" s="53">
        <v>25.888000000000002</v>
      </c>
      <c r="E23" s="54">
        <v>0</v>
      </c>
    </row>
    <row r="24" spans="1:5" x14ac:dyDescent="0.2">
      <c r="A24" s="26">
        <v>2035</v>
      </c>
      <c r="B24" s="29">
        <v>78.337999999999994</v>
      </c>
      <c r="C24" s="52">
        <v>55.014000000000003</v>
      </c>
      <c r="D24" s="53">
        <v>26.361000000000001</v>
      </c>
      <c r="E24" s="54">
        <v>0</v>
      </c>
    </row>
    <row r="25" spans="1:5" x14ac:dyDescent="0.2">
      <c r="A25" s="26">
        <v>2036</v>
      </c>
      <c r="B25" s="29">
        <v>79.757000000000005</v>
      </c>
      <c r="C25" s="52">
        <v>56.011000000000003</v>
      </c>
      <c r="D25" s="53">
        <v>26.838999999999999</v>
      </c>
      <c r="E25" s="54">
        <v>0</v>
      </c>
    </row>
    <row r="26" spans="1:5" x14ac:dyDescent="0.2">
      <c r="A26" s="26">
        <v>2037</v>
      </c>
      <c r="B26" s="29">
        <v>81.206999999999994</v>
      </c>
      <c r="C26" s="52">
        <v>57.029000000000003</v>
      </c>
      <c r="D26" s="53">
        <v>27.327000000000002</v>
      </c>
      <c r="E26" s="54">
        <v>0</v>
      </c>
    </row>
    <row r="27" spans="1:5" x14ac:dyDescent="0.2">
      <c r="A27" s="26">
        <v>2038</v>
      </c>
      <c r="B27" s="29">
        <v>82.680999999999997</v>
      </c>
      <c r="C27" s="52">
        <v>58.064</v>
      </c>
      <c r="D27" s="53">
        <v>27.823</v>
      </c>
      <c r="E27" s="54">
        <v>0</v>
      </c>
    </row>
    <row r="28" spans="1:5" x14ac:dyDescent="0.2">
      <c r="A28" s="26">
        <v>2039</v>
      </c>
      <c r="B28" s="29">
        <v>84.186000000000007</v>
      </c>
      <c r="C28" s="52">
        <v>59.121000000000002</v>
      </c>
      <c r="D28" s="53">
        <v>28.329000000000001</v>
      </c>
      <c r="E28" s="54">
        <v>0</v>
      </c>
    </row>
    <row r="29" spans="1:5" x14ac:dyDescent="0.2">
      <c r="A29" s="26">
        <v>2040</v>
      </c>
      <c r="B29" s="29">
        <v>85.718000000000004</v>
      </c>
      <c r="C29" s="52">
        <v>60.195999999999998</v>
      </c>
      <c r="D29" s="53">
        <v>28.844999999999999</v>
      </c>
      <c r="E29" s="54">
        <v>0</v>
      </c>
    </row>
  </sheetData>
  <mergeCells count="2">
    <mergeCell ref="B1:D1"/>
    <mergeCell ref="B2:D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14"/>
  <sheetViews>
    <sheetView topLeftCell="A41" workbookViewId="0">
      <selection activeCell="E63" sqref="E63"/>
    </sheetView>
  </sheetViews>
  <sheetFormatPr baseColWidth="10" defaultRowHeight="13.8" x14ac:dyDescent="0.3"/>
  <cols>
    <col min="2" max="2" width="11.5546875" style="36"/>
  </cols>
  <sheetData>
    <row r="1" spans="1:6" s="36" customFormat="1" x14ac:dyDescent="0.3">
      <c r="A1" s="131" t="s">
        <v>139</v>
      </c>
      <c r="B1" s="131"/>
      <c r="C1" s="131"/>
      <c r="E1" s="131" t="s">
        <v>140</v>
      </c>
      <c r="F1" s="131"/>
    </row>
    <row r="2" spans="1:6" x14ac:dyDescent="0.25">
      <c r="A2" s="99" t="s">
        <v>136</v>
      </c>
      <c r="B2" s="100" t="s">
        <v>138</v>
      </c>
      <c r="C2" s="5" t="s">
        <v>137</v>
      </c>
      <c r="E2" s="99" t="s">
        <v>138</v>
      </c>
      <c r="F2" s="5" t="s">
        <v>137</v>
      </c>
    </row>
    <row r="3" spans="1:6" x14ac:dyDescent="0.25">
      <c r="A3" s="99">
        <v>32874</v>
      </c>
      <c r="B3" s="100">
        <f>YEAR(A3)</f>
        <v>1990</v>
      </c>
      <c r="C3" s="5">
        <v>0.77526534150820225</v>
      </c>
      <c r="E3" s="100">
        <v>1990</v>
      </c>
      <c r="F3" s="101">
        <f>AVERAGEIFS($C$3:$C$614,$B$3:$B$614,$E3)</f>
        <v>0.78555089783427923</v>
      </c>
    </row>
    <row r="4" spans="1:6" x14ac:dyDescent="0.25">
      <c r="A4" s="99">
        <v>32905</v>
      </c>
      <c r="B4" s="100">
        <f t="shared" ref="B4:B67" si="0">YEAR(A4)</f>
        <v>1990</v>
      </c>
      <c r="C4" s="5">
        <v>0.77713544270955026</v>
      </c>
      <c r="E4" s="100">
        <v>1991</v>
      </c>
      <c r="F4" s="101">
        <f t="shared" ref="F4:F53" si="1">AVERAGEIFS($C$3:$C$614,$B$3:$B$614,$E4)</f>
        <v>0.80612200474812801</v>
      </c>
    </row>
    <row r="5" spans="1:6" x14ac:dyDescent="0.25">
      <c r="A5" s="99">
        <v>32933</v>
      </c>
      <c r="B5" s="100">
        <f t="shared" si="0"/>
        <v>1990</v>
      </c>
      <c r="C5" s="5">
        <v>0.77900554379448295</v>
      </c>
      <c r="E5" s="100">
        <v>1992</v>
      </c>
      <c r="F5" s="101">
        <f t="shared" si="1"/>
        <v>0.77101713277321926</v>
      </c>
    </row>
    <row r="6" spans="1:6" x14ac:dyDescent="0.25">
      <c r="A6" s="99">
        <v>32964</v>
      </c>
      <c r="B6" s="100">
        <f t="shared" si="0"/>
        <v>1990</v>
      </c>
      <c r="C6" s="5">
        <v>0.78087564511224627</v>
      </c>
      <c r="E6" s="100">
        <v>1993</v>
      </c>
      <c r="F6" s="101">
        <f t="shared" si="1"/>
        <v>0.85294759617924376</v>
      </c>
    </row>
    <row r="7" spans="1:6" x14ac:dyDescent="0.25">
      <c r="A7" s="99">
        <v>32994</v>
      </c>
      <c r="B7" s="100">
        <f t="shared" si="0"/>
        <v>1990</v>
      </c>
      <c r="C7" s="5">
        <v>0.78274574596434832</v>
      </c>
      <c r="E7" s="100">
        <v>1994</v>
      </c>
      <c r="F7" s="101">
        <f t="shared" si="1"/>
        <v>0.84141582331115694</v>
      </c>
    </row>
    <row r="8" spans="1:6" x14ac:dyDescent="0.25">
      <c r="A8" s="99">
        <v>33025</v>
      </c>
      <c r="B8" s="100">
        <f t="shared" si="0"/>
        <v>1990</v>
      </c>
      <c r="C8" s="5">
        <v>0.78461584728211164</v>
      </c>
      <c r="E8" s="100">
        <v>1995</v>
      </c>
      <c r="F8" s="101">
        <f t="shared" si="1"/>
        <v>0.76436239462539868</v>
      </c>
    </row>
    <row r="9" spans="1:6" x14ac:dyDescent="0.25">
      <c r="A9" s="99">
        <v>33055</v>
      </c>
      <c r="B9" s="100">
        <f t="shared" si="0"/>
        <v>1990</v>
      </c>
      <c r="C9" s="5">
        <v>0.78648594859987497</v>
      </c>
      <c r="E9" s="100">
        <v>1996</v>
      </c>
      <c r="F9" s="101">
        <f t="shared" si="1"/>
        <v>0.78772288345984032</v>
      </c>
    </row>
    <row r="10" spans="1:6" x14ac:dyDescent="0.25">
      <c r="A10" s="99">
        <v>33086</v>
      </c>
      <c r="B10" s="100">
        <f t="shared" si="0"/>
        <v>1990</v>
      </c>
      <c r="C10" s="5">
        <v>0.7883560499176383</v>
      </c>
      <c r="E10" s="100">
        <v>1997</v>
      </c>
      <c r="F10" s="101">
        <f t="shared" si="1"/>
        <v>0.88160485396898969</v>
      </c>
    </row>
    <row r="11" spans="1:6" x14ac:dyDescent="0.25">
      <c r="A11" s="99">
        <v>33117</v>
      </c>
      <c r="B11" s="100">
        <f t="shared" si="0"/>
        <v>1990</v>
      </c>
      <c r="C11" s="5">
        <v>0.79022615030407906</v>
      </c>
      <c r="E11" s="100">
        <v>1998</v>
      </c>
      <c r="F11" s="101">
        <f t="shared" si="1"/>
        <v>0.89249056610666833</v>
      </c>
    </row>
    <row r="12" spans="1:6" x14ac:dyDescent="0.25">
      <c r="A12" s="99">
        <v>33147</v>
      </c>
      <c r="B12" s="100">
        <f t="shared" si="0"/>
        <v>1990</v>
      </c>
      <c r="C12" s="5">
        <v>0.79209625162184238</v>
      </c>
      <c r="E12" s="100">
        <v>1999</v>
      </c>
      <c r="F12" s="101">
        <f t="shared" si="1"/>
        <v>0.93784874774670846</v>
      </c>
    </row>
    <row r="13" spans="1:6" x14ac:dyDescent="0.25">
      <c r="A13" s="99">
        <v>33178</v>
      </c>
      <c r="B13" s="100">
        <f t="shared" si="0"/>
        <v>1990</v>
      </c>
      <c r="C13" s="5">
        <v>0.79396635293960571</v>
      </c>
      <c r="E13" s="100">
        <v>2000</v>
      </c>
      <c r="F13" s="101">
        <f t="shared" si="1"/>
        <v>1.0851645211866328</v>
      </c>
    </row>
    <row r="14" spans="1:6" x14ac:dyDescent="0.25">
      <c r="A14" s="99">
        <v>33208</v>
      </c>
      <c r="B14" s="100">
        <f t="shared" si="0"/>
        <v>1990</v>
      </c>
      <c r="C14" s="5">
        <v>0.79583645425736904</v>
      </c>
      <c r="E14" s="100">
        <v>2001</v>
      </c>
      <c r="F14" s="101">
        <f t="shared" si="1"/>
        <v>1.117279933977904</v>
      </c>
    </row>
    <row r="15" spans="1:6" x14ac:dyDescent="0.25">
      <c r="A15" s="99">
        <v>33239</v>
      </c>
      <c r="B15" s="100">
        <f t="shared" si="0"/>
        <v>1991</v>
      </c>
      <c r="C15" s="5">
        <v>0.79815953664365225</v>
      </c>
      <c r="E15" s="100">
        <v>2002</v>
      </c>
      <c r="F15" s="101">
        <f t="shared" si="1"/>
        <v>1.0616258642182699</v>
      </c>
    </row>
    <row r="16" spans="1:6" x14ac:dyDescent="0.25">
      <c r="A16" s="99">
        <v>33270</v>
      </c>
      <c r="B16" s="100">
        <f t="shared" si="0"/>
        <v>1991</v>
      </c>
      <c r="C16" s="5">
        <v>0.80028061696793884</v>
      </c>
      <c r="E16" s="100">
        <v>2003</v>
      </c>
      <c r="F16" s="101">
        <f t="shared" si="1"/>
        <v>0.88580384950389923</v>
      </c>
    </row>
    <row r="17" spans="1:6" x14ac:dyDescent="0.25">
      <c r="A17" s="99">
        <v>33298</v>
      </c>
      <c r="B17" s="100">
        <f t="shared" si="0"/>
        <v>1991</v>
      </c>
      <c r="C17" s="5">
        <v>0.80219968940946274</v>
      </c>
      <c r="E17" s="100">
        <v>2004</v>
      </c>
      <c r="F17" s="101">
        <f t="shared" si="1"/>
        <v>0.80512072527064094</v>
      </c>
    </row>
    <row r="18" spans="1:6" x14ac:dyDescent="0.25">
      <c r="A18" s="99">
        <v>33329</v>
      </c>
      <c r="B18" s="100">
        <f t="shared" si="0"/>
        <v>1991</v>
      </c>
      <c r="C18" s="5">
        <v>0.80391675466671586</v>
      </c>
      <c r="E18" s="100">
        <v>2005</v>
      </c>
      <c r="F18" s="101">
        <f t="shared" si="1"/>
        <v>0.80461199842816633</v>
      </c>
    </row>
    <row r="19" spans="1:6" x14ac:dyDescent="0.25">
      <c r="A19" s="99">
        <v>33359</v>
      </c>
      <c r="B19" s="100">
        <f t="shared" si="0"/>
        <v>1991</v>
      </c>
      <c r="C19" s="5">
        <v>0.80543181227403693</v>
      </c>
      <c r="E19" s="100">
        <v>2006</v>
      </c>
      <c r="F19" s="101">
        <f t="shared" si="1"/>
        <v>0.79710078633420178</v>
      </c>
    </row>
    <row r="20" spans="1:6" x14ac:dyDescent="0.25">
      <c r="A20" s="99">
        <v>33390</v>
      </c>
      <c r="B20" s="100">
        <f t="shared" si="0"/>
        <v>1991</v>
      </c>
      <c r="C20" s="5">
        <v>0.80674486130010337</v>
      </c>
      <c r="E20" s="100">
        <v>2007</v>
      </c>
      <c r="F20" s="101">
        <f t="shared" si="1"/>
        <v>0.73063424756473216</v>
      </c>
    </row>
    <row r="21" spans="1:6" x14ac:dyDescent="0.25">
      <c r="A21" s="99">
        <v>33420</v>
      </c>
      <c r="B21" s="100">
        <f t="shared" si="0"/>
        <v>1991</v>
      </c>
      <c r="C21" s="5">
        <v>0.8078559045388829</v>
      </c>
      <c r="E21" s="100">
        <v>2008</v>
      </c>
      <c r="F21" s="101">
        <f t="shared" si="1"/>
        <v>0.68329814350947471</v>
      </c>
    </row>
    <row r="22" spans="1:6" x14ac:dyDescent="0.25">
      <c r="A22" s="99">
        <v>33451</v>
      </c>
      <c r="B22" s="100">
        <f t="shared" si="0"/>
        <v>1991</v>
      </c>
      <c r="C22" s="5">
        <v>0.80876493826508522</v>
      </c>
      <c r="E22" s="100">
        <v>2009</v>
      </c>
      <c r="F22" s="101">
        <f t="shared" si="1"/>
        <v>0.71959662801916624</v>
      </c>
    </row>
    <row r="23" spans="1:6" x14ac:dyDescent="0.25">
      <c r="A23" s="99">
        <v>33482</v>
      </c>
      <c r="B23" s="100">
        <f t="shared" si="0"/>
        <v>1991</v>
      </c>
      <c r="C23" s="5">
        <v>0.80947196434135549</v>
      </c>
      <c r="E23" s="100">
        <v>2010</v>
      </c>
      <c r="F23" s="101">
        <f t="shared" si="1"/>
        <v>0.75508994514172334</v>
      </c>
    </row>
    <row r="24" spans="1:6" x14ac:dyDescent="0.25">
      <c r="A24" s="99">
        <v>33512</v>
      </c>
      <c r="B24" s="100">
        <f t="shared" si="0"/>
        <v>1991</v>
      </c>
      <c r="C24" s="5">
        <v>0.80997698463033885</v>
      </c>
      <c r="E24" s="100">
        <v>2011</v>
      </c>
      <c r="F24" s="101">
        <f t="shared" si="1"/>
        <v>0.71920105644400822</v>
      </c>
    </row>
    <row r="25" spans="1:6" x14ac:dyDescent="0.25">
      <c r="A25" s="99">
        <v>33543</v>
      </c>
      <c r="B25" s="100">
        <f t="shared" si="0"/>
        <v>1991</v>
      </c>
      <c r="C25" s="5">
        <v>0.810279995406745</v>
      </c>
      <c r="E25" s="100">
        <v>2012</v>
      </c>
      <c r="F25" s="101">
        <f t="shared" si="1"/>
        <v>0.77827566143395088</v>
      </c>
    </row>
    <row r="26" spans="1:6" x14ac:dyDescent="0.25">
      <c r="A26" s="99">
        <v>33573</v>
      </c>
      <c r="B26" s="100">
        <f t="shared" si="0"/>
        <v>1991</v>
      </c>
      <c r="C26" s="5">
        <v>0.8103809985332191</v>
      </c>
      <c r="E26" s="100">
        <v>2013</v>
      </c>
      <c r="F26" s="101">
        <f t="shared" si="1"/>
        <v>0.75316227093618959</v>
      </c>
    </row>
    <row r="27" spans="1:6" x14ac:dyDescent="0.25">
      <c r="A27" s="99">
        <v>33604</v>
      </c>
      <c r="B27" s="100">
        <f t="shared" si="0"/>
        <v>1992</v>
      </c>
      <c r="C27" s="5">
        <v>0.80149030301254243</v>
      </c>
      <c r="E27" s="100">
        <v>2014</v>
      </c>
      <c r="F27" s="101">
        <f t="shared" si="1"/>
        <v>0.75373073672504554</v>
      </c>
    </row>
    <row r="28" spans="1:6" x14ac:dyDescent="0.25">
      <c r="A28" s="99">
        <v>33635</v>
      </c>
      <c r="B28" s="100">
        <f t="shared" si="0"/>
        <v>1992</v>
      </c>
      <c r="C28" s="5">
        <v>0.79337271442636847</v>
      </c>
      <c r="E28" s="100">
        <v>2015</v>
      </c>
      <c r="F28" s="101">
        <f t="shared" si="1"/>
        <v>0.90165896167717763</v>
      </c>
    </row>
    <row r="29" spans="1:6" x14ac:dyDescent="0.25">
      <c r="A29" s="99">
        <v>33664</v>
      </c>
      <c r="B29" s="100">
        <f t="shared" si="0"/>
        <v>1992</v>
      </c>
      <c r="C29" s="5">
        <v>0.78602822858374566</v>
      </c>
      <c r="E29" s="100">
        <v>2016</v>
      </c>
      <c r="F29" s="101">
        <f t="shared" si="1"/>
        <v>0.90403512795035923</v>
      </c>
    </row>
    <row r="30" spans="1:6" x14ac:dyDescent="0.25">
      <c r="A30" s="99">
        <v>33695</v>
      </c>
      <c r="B30" s="100">
        <f t="shared" si="0"/>
        <v>1992</v>
      </c>
      <c r="C30" s="5">
        <v>0.7794568482786417</v>
      </c>
      <c r="E30" s="100">
        <v>2017</v>
      </c>
      <c r="F30" s="101">
        <f t="shared" si="1"/>
        <v>0.88729065179006827</v>
      </c>
    </row>
    <row r="31" spans="1:6" x14ac:dyDescent="0.25">
      <c r="A31" s="99">
        <v>33725</v>
      </c>
      <c r="B31" s="100">
        <f t="shared" si="0"/>
        <v>1992</v>
      </c>
      <c r="C31" s="5">
        <v>0.77365857164841145</v>
      </c>
      <c r="E31" s="100">
        <v>2018</v>
      </c>
      <c r="F31" s="101">
        <f t="shared" si="1"/>
        <v>0.83860683695225191</v>
      </c>
    </row>
    <row r="32" spans="1:6" x14ac:dyDescent="0.25">
      <c r="A32" s="99">
        <v>33756</v>
      </c>
      <c r="B32" s="100">
        <f t="shared" si="0"/>
        <v>1992</v>
      </c>
      <c r="C32" s="5">
        <v>0.76863339496776462</v>
      </c>
      <c r="E32" s="100">
        <v>2019</v>
      </c>
      <c r="F32" s="101">
        <f t="shared" si="1"/>
        <v>0.83138044003553624</v>
      </c>
    </row>
    <row r="33" spans="1:6" x14ac:dyDescent="0.25">
      <c r="A33" s="99">
        <v>33786</v>
      </c>
      <c r="B33" s="100">
        <f t="shared" si="0"/>
        <v>1992</v>
      </c>
      <c r="C33" s="5">
        <v>0.76438132941257209</v>
      </c>
      <c r="E33" s="100">
        <v>2020</v>
      </c>
      <c r="F33" s="101">
        <f t="shared" si="1"/>
        <v>0.80500372376742002</v>
      </c>
    </row>
    <row r="34" spans="1:6" x14ac:dyDescent="0.25">
      <c r="A34" s="99">
        <v>33817</v>
      </c>
      <c r="B34" s="100">
        <f t="shared" si="0"/>
        <v>1992</v>
      </c>
      <c r="C34" s="5">
        <v>0.76090236008167267</v>
      </c>
      <c r="E34" s="100">
        <v>2021</v>
      </c>
      <c r="F34" s="101">
        <f t="shared" si="1"/>
        <v>0.79321437660773764</v>
      </c>
    </row>
    <row r="35" spans="1:6" x14ac:dyDescent="0.25">
      <c r="A35" s="99">
        <v>33848</v>
      </c>
      <c r="B35" s="100">
        <f t="shared" si="0"/>
        <v>1992</v>
      </c>
      <c r="C35" s="5">
        <v>0.75819649442564696</v>
      </c>
      <c r="E35" s="100">
        <v>2022</v>
      </c>
      <c r="F35" s="101">
        <f t="shared" si="1"/>
        <v>0.79271441038562163</v>
      </c>
    </row>
    <row r="36" spans="1:6" x14ac:dyDescent="0.25">
      <c r="A36" s="99">
        <v>33878</v>
      </c>
      <c r="B36" s="100">
        <f t="shared" si="0"/>
        <v>1992</v>
      </c>
      <c r="C36" s="5">
        <v>0.75626373989507556</v>
      </c>
      <c r="E36" s="100">
        <v>2023</v>
      </c>
      <c r="F36" s="101">
        <f t="shared" si="1"/>
        <v>0.79249594532797085</v>
      </c>
    </row>
    <row r="37" spans="1:6" x14ac:dyDescent="0.25">
      <c r="A37" s="99">
        <v>33909</v>
      </c>
      <c r="B37" s="100">
        <f t="shared" si="0"/>
        <v>1992</v>
      </c>
      <c r="C37" s="5">
        <v>0.75510408158879727</v>
      </c>
      <c r="E37" s="100">
        <v>2024</v>
      </c>
      <c r="F37" s="101">
        <f t="shared" si="1"/>
        <v>0.79240048491624082</v>
      </c>
    </row>
    <row r="38" spans="1:6" x14ac:dyDescent="0.25">
      <c r="A38" s="99">
        <v>33939</v>
      </c>
      <c r="B38" s="100">
        <f t="shared" si="0"/>
        <v>1992</v>
      </c>
      <c r="C38" s="5">
        <v>0.75471752695739269</v>
      </c>
      <c r="E38" s="100">
        <v>2025</v>
      </c>
      <c r="F38" s="101">
        <f t="shared" si="1"/>
        <v>0.79235877256962706</v>
      </c>
    </row>
    <row r="39" spans="1:6" x14ac:dyDescent="0.25">
      <c r="A39" s="99">
        <v>33970</v>
      </c>
      <c r="B39" s="100">
        <f t="shared" si="0"/>
        <v>1993</v>
      </c>
      <c r="C39" s="5">
        <v>0.77690369769698009</v>
      </c>
      <c r="E39" s="100">
        <v>2026</v>
      </c>
      <c r="F39" s="101">
        <f t="shared" si="1"/>
        <v>0.79075396072888304</v>
      </c>
    </row>
    <row r="40" spans="1:6" x14ac:dyDescent="0.25">
      <c r="A40" s="99">
        <v>34001</v>
      </c>
      <c r="B40" s="100">
        <f t="shared" si="0"/>
        <v>1993</v>
      </c>
      <c r="C40" s="5">
        <v>0.79716063453815877</v>
      </c>
      <c r="E40" s="100">
        <v>2027</v>
      </c>
      <c r="F40" s="101">
        <f t="shared" si="1"/>
        <v>0.7883566021331111</v>
      </c>
    </row>
    <row r="41" spans="1:6" x14ac:dyDescent="0.25">
      <c r="A41" s="99">
        <v>34029</v>
      </c>
      <c r="B41" s="100">
        <f t="shared" si="0"/>
        <v>1993</v>
      </c>
      <c r="C41" s="5">
        <v>0.81548833748092875</v>
      </c>
      <c r="E41" s="100">
        <v>2028</v>
      </c>
      <c r="F41" s="101">
        <f t="shared" si="1"/>
        <v>0.78631597760992611</v>
      </c>
    </row>
    <row r="42" spans="1:6" x14ac:dyDescent="0.25">
      <c r="A42" s="99">
        <v>34060</v>
      </c>
      <c r="B42" s="100">
        <f t="shared" si="0"/>
        <v>1993</v>
      </c>
      <c r="C42" s="5">
        <v>0.83188681211322546</v>
      </c>
      <c r="E42" s="100">
        <v>2029</v>
      </c>
      <c r="F42" s="101">
        <f t="shared" si="1"/>
        <v>0.785078644763189</v>
      </c>
    </row>
    <row r="43" spans="1:6" x14ac:dyDescent="0.25">
      <c r="A43" s="99">
        <v>34090</v>
      </c>
      <c r="B43" s="100">
        <f t="shared" si="0"/>
        <v>1993</v>
      </c>
      <c r="C43" s="5">
        <v>0.84635605470975861</v>
      </c>
      <c r="E43" s="100">
        <v>2030</v>
      </c>
      <c r="F43" s="101">
        <f t="shared" si="1"/>
        <v>0.78428697584687745</v>
      </c>
    </row>
    <row r="44" spans="1:6" x14ac:dyDescent="0.25">
      <c r="A44" s="99">
        <v>34121</v>
      </c>
      <c r="B44" s="100">
        <f t="shared" si="0"/>
        <v>1993</v>
      </c>
      <c r="C44" s="5">
        <v>0.8588960578199476</v>
      </c>
      <c r="E44" s="100">
        <v>2031</v>
      </c>
      <c r="F44" s="101">
        <f t="shared" si="1"/>
        <v>0.78359127044351828</v>
      </c>
    </row>
    <row r="45" spans="1:6" x14ac:dyDescent="0.25">
      <c r="A45" s="99">
        <v>34151</v>
      </c>
      <c r="B45" s="100">
        <f t="shared" si="0"/>
        <v>1993</v>
      </c>
      <c r="C45" s="5">
        <v>0.86950683634495363</v>
      </c>
      <c r="E45" s="100">
        <v>2032</v>
      </c>
      <c r="F45" s="101">
        <f t="shared" si="1"/>
        <v>0.78299957513650043</v>
      </c>
    </row>
    <row r="46" spans="1:6" x14ac:dyDescent="0.25">
      <c r="A46" s="99">
        <v>34182</v>
      </c>
      <c r="B46" s="100">
        <f t="shared" si="0"/>
        <v>1993</v>
      </c>
      <c r="C46" s="5">
        <v>0.87818838283419609</v>
      </c>
      <c r="E46" s="100">
        <v>2033</v>
      </c>
      <c r="F46" s="101">
        <f t="shared" si="1"/>
        <v>0.7824238538944428</v>
      </c>
    </row>
    <row r="47" spans="1:6" x14ac:dyDescent="0.25">
      <c r="A47" s="99">
        <v>34213</v>
      </c>
      <c r="B47" s="100">
        <f t="shared" si="0"/>
        <v>1993</v>
      </c>
      <c r="C47" s="5">
        <v>0.88494069728767499</v>
      </c>
      <c r="E47" s="100">
        <v>2034</v>
      </c>
      <c r="F47" s="101">
        <f t="shared" si="1"/>
        <v>0.78184819220412771</v>
      </c>
    </row>
    <row r="48" spans="1:6" x14ac:dyDescent="0.25">
      <c r="A48" s="99">
        <v>34243</v>
      </c>
      <c r="B48" s="100">
        <f t="shared" si="0"/>
        <v>1993</v>
      </c>
      <c r="C48" s="5">
        <v>0.88976377970539033</v>
      </c>
      <c r="E48" s="100">
        <v>2035</v>
      </c>
      <c r="F48" s="101">
        <f t="shared" si="1"/>
        <v>0.78127253055246604</v>
      </c>
    </row>
    <row r="49" spans="1:6" x14ac:dyDescent="0.25">
      <c r="A49" s="99">
        <v>34274</v>
      </c>
      <c r="B49" s="100">
        <f t="shared" si="0"/>
        <v>1993</v>
      </c>
      <c r="C49" s="5">
        <v>0.89265763008734211</v>
      </c>
      <c r="E49" s="100">
        <v>2036</v>
      </c>
      <c r="F49" s="101">
        <f t="shared" si="1"/>
        <v>0.78069686889671175</v>
      </c>
    </row>
    <row r="50" spans="1:6" x14ac:dyDescent="0.25">
      <c r="A50" s="99">
        <v>34304</v>
      </c>
      <c r="B50" s="100">
        <f t="shared" si="0"/>
        <v>1993</v>
      </c>
      <c r="C50" s="5">
        <v>0.89362223353236914</v>
      </c>
      <c r="E50" s="100">
        <v>2037</v>
      </c>
      <c r="F50" s="101">
        <f t="shared" si="1"/>
        <v>0.78012126684696648</v>
      </c>
    </row>
    <row r="51" spans="1:6" x14ac:dyDescent="0.25">
      <c r="A51" s="99">
        <v>34335</v>
      </c>
      <c r="B51" s="100">
        <f t="shared" si="0"/>
        <v>1994</v>
      </c>
      <c r="C51" s="5">
        <v>0.88183092226972803</v>
      </c>
      <c r="E51" s="100">
        <v>2038</v>
      </c>
      <c r="F51" s="101">
        <f t="shared" si="1"/>
        <v>0.77954566479411369</v>
      </c>
    </row>
    <row r="52" spans="1:6" x14ac:dyDescent="0.25">
      <c r="A52" s="99">
        <v>34366</v>
      </c>
      <c r="B52" s="100">
        <f t="shared" si="0"/>
        <v>1994</v>
      </c>
      <c r="C52" s="5">
        <v>0.87106495513580739</v>
      </c>
      <c r="E52" s="100">
        <v>2039</v>
      </c>
      <c r="F52" s="101">
        <f t="shared" si="1"/>
        <v>0.77897012232438101</v>
      </c>
    </row>
    <row r="53" spans="1:6" x14ac:dyDescent="0.25">
      <c r="A53" s="99">
        <v>34394</v>
      </c>
      <c r="B53" s="100">
        <f t="shared" si="0"/>
        <v>1994</v>
      </c>
      <c r="C53" s="5">
        <v>0.86132431909209117</v>
      </c>
      <c r="E53" s="100">
        <v>2040</v>
      </c>
      <c r="F53" s="101">
        <f t="shared" si="1"/>
        <v>0.77839452026978506</v>
      </c>
    </row>
    <row r="54" spans="1:6" x14ac:dyDescent="0.25">
      <c r="A54" s="99">
        <v>34425</v>
      </c>
      <c r="B54" s="100">
        <f t="shared" si="0"/>
        <v>1994</v>
      </c>
      <c r="C54" s="5">
        <v>0.85260901134461164</v>
      </c>
      <c r="E54" s="107">
        <v>2041</v>
      </c>
      <c r="F54" s="67">
        <f>TREND(F48:F53,E48:E53,E54)</f>
        <v>0.77781890629574568</v>
      </c>
    </row>
    <row r="55" spans="1:6" x14ac:dyDescent="0.25">
      <c r="A55" s="99">
        <v>34455</v>
      </c>
      <c r="B55" s="100">
        <f t="shared" si="0"/>
        <v>1994</v>
      </c>
      <c r="C55" s="5">
        <v>0.84491903375601396</v>
      </c>
      <c r="E55" s="107">
        <v>2042</v>
      </c>
      <c r="F55" s="67">
        <f t="shared" ref="F55:F63" si="2">TREND(F49:F54,E49:E54,E55)</f>
        <v>0.77724333205067309</v>
      </c>
    </row>
    <row r="56" spans="1:6" x14ac:dyDescent="0.25">
      <c r="A56" s="99">
        <v>34486</v>
      </c>
      <c r="B56" s="100">
        <f t="shared" si="0"/>
        <v>1994</v>
      </c>
      <c r="C56" s="5">
        <v>0.83825439005158842</v>
      </c>
      <c r="E56" s="107">
        <v>2043</v>
      </c>
      <c r="F56" s="67">
        <f t="shared" si="2"/>
        <v>0.77666774694382745</v>
      </c>
    </row>
    <row r="57" spans="1:6" x14ac:dyDescent="0.25">
      <c r="A57" s="99">
        <v>34516</v>
      </c>
      <c r="B57" s="100">
        <f t="shared" si="0"/>
        <v>1994</v>
      </c>
      <c r="C57" s="5">
        <v>0.83261507278075442</v>
      </c>
      <c r="E57" s="107">
        <v>2044</v>
      </c>
      <c r="F57" s="67">
        <f t="shared" si="2"/>
        <v>0.77609215804176146</v>
      </c>
    </row>
    <row r="58" spans="1:6" x14ac:dyDescent="0.25">
      <c r="A58" s="99">
        <v>34547</v>
      </c>
      <c r="B58" s="100">
        <f t="shared" si="0"/>
        <v>1994</v>
      </c>
      <c r="C58" s="5">
        <v>0.82800108566880226</v>
      </c>
      <c r="E58" s="107">
        <v>2045</v>
      </c>
      <c r="F58" s="67">
        <f t="shared" si="2"/>
        <v>0.77551655942409137</v>
      </c>
    </row>
    <row r="59" spans="1:6" x14ac:dyDescent="0.25">
      <c r="A59" s="99">
        <v>34578</v>
      </c>
      <c r="B59" s="100">
        <f t="shared" si="0"/>
        <v>1994</v>
      </c>
      <c r="C59" s="5">
        <v>0.82441242871573195</v>
      </c>
      <c r="E59" s="107">
        <v>2046</v>
      </c>
      <c r="F59" s="67">
        <f t="shared" si="2"/>
        <v>0.77494097376125404</v>
      </c>
    </row>
    <row r="60" spans="1:6" x14ac:dyDescent="0.25">
      <c r="A60" s="99">
        <v>34608</v>
      </c>
      <c r="B60" s="100">
        <f t="shared" si="0"/>
        <v>1994</v>
      </c>
      <c r="C60" s="5">
        <v>0.82184910192154348</v>
      </c>
      <c r="E60" s="107">
        <v>2047</v>
      </c>
      <c r="F60" s="67">
        <f t="shared" si="2"/>
        <v>0.77436538914079844</v>
      </c>
    </row>
    <row r="61" spans="1:6" x14ac:dyDescent="0.25">
      <c r="A61" s="99">
        <v>34639</v>
      </c>
      <c r="B61" s="100">
        <f t="shared" si="0"/>
        <v>1994</v>
      </c>
      <c r="C61" s="5">
        <v>0.82031111273681745</v>
      </c>
      <c r="E61" s="107">
        <v>2048</v>
      </c>
      <c r="F61" s="67">
        <f t="shared" si="2"/>
        <v>0.773789796622258</v>
      </c>
    </row>
    <row r="62" spans="1:6" x14ac:dyDescent="0.25">
      <c r="A62" s="99">
        <v>34669</v>
      </c>
      <c r="B62" s="100">
        <f t="shared" si="0"/>
        <v>1994</v>
      </c>
      <c r="C62" s="5">
        <v>0.81979844626039267</v>
      </c>
      <c r="E62" s="107">
        <v>2049</v>
      </c>
      <c r="F62" s="67">
        <f t="shared" si="2"/>
        <v>0.77321420625830783</v>
      </c>
    </row>
    <row r="63" spans="1:6" x14ac:dyDescent="0.25">
      <c r="A63" s="99">
        <v>34700</v>
      </c>
      <c r="B63" s="100">
        <f t="shared" si="0"/>
        <v>1995</v>
      </c>
      <c r="C63" s="5">
        <v>0.80727771954843774</v>
      </c>
      <c r="E63" s="107">
        <v>2050</v>
      </c>
      <c r="F63" s="67">
        <f t="shared" si="2"/>
        <v>0.77263861734708938</v>
      </c>
    </row>
    <row r="64" spans="1:6" x14ac:dyDescent="0.25">
      <c r="A64" s="99">
        <v>34731</v>
      </c>
      <c r="B64" s="100">
        <f t="shared" si="0"/>
        <v>1995</v>
      </c>
      <c r="C64" s="5">
        <v>0.79584573046304286</v>
      </c>
    </row>
    <row r="65" spans="1:3" x14ac:dyDescent="0.25">
      <c r="A65" s="99">
        <v>34759</v>
      </c>
      <c r="B65" s="100">
        <f t="shared" si="0"/>
        <v>1995</v>
      </c>
      <c r="C65" s="5">
        <v>0.78550250135594979</v>
      </c>
    </row>
    <row r="66" spans="1:3" x14ac:dyDescent="0.25">
      <c r="A66" s="99">
        <v>34790</v>
      </c>
      <c r="B66" s="100">
        <f t="shared" si="0"/>
        <v>1995</v>
      </c>
      <c r="C66" s="5">
        <v>0.77624803502112627</v>
      </c>
    </row>
    <row r="67" spans="1:3" x14ac:dyDescent="0.25">
      <c r="A67" s="99">
        <v>34820</v>
      </c>
      <c r="B67" s="100">
        <f t="shared" si="0"/>
        <v>1995</v>
      </c>
      <c r="C67" s="5">
        <v>0.76808232587063685</v>
      </c>
    </row>
    <row r="68" spans="1:3" x14ac:dyDescent="0.25">
      <c r="A68" s="99">
        <v>34851</v>
      </c>
      <c r="B68" s="100">
        <f t="shared" ref="B68:B131" si="3">YEAR(A68)</f>
        <v>1995</v>
      </c>
      <c r="C68" s="5">
        <v>0.76100538135506213</v>
      </c>
    </row>
    <row r="69" spans="1:3" x14ac:dyDescent="0.25">
      <c r="A69" s="99">
        <v>34881</v>
      </c>
      <c r="B69" s="100">
        <f t="shared" si="3"/>
        <v>1995</v>
      </c>
      <c r="C69" s="5">
        <v>0.7550171977491118</v>
      </c>
    </row>
    <row r="70" spans="1:3" x14ac:dyDescent="0.25">
      <c r="A70" s="99">
        <v>34912</v>
      </c>
      <c r="B70" s="100">
        <f t="shared" si="3"/>
        <v>1995</v>
      </c>
      <c r="C70" s="5">
        <v>0.75011777505278587</v>
      </c>
    </row>
    <row r="71" spans="1:3" x14ac:dyDescent="0.25">
      <c r="A71" s="99">
        <v>34943</v>
      </c>
      <c r="B71" s="100">
        <f t="shared" si="3"/>
        <v>1995</v>
      </c>
      <c r="C71" s="5">
        <v>0.74630711326608434</v>
      </c>
    </row>
    <row r="72" spans="1:3" x14ac:dyDescent="0.25">
      <c r="A72" s="99">
        <v>34973</v>
      </c>
      <c r="B72" s="100">
        <f t="shared" si="3"/>
        <v>1995</v>
      </c>
      <c r="C72" s="5">
        <v>0.74358520493842661</v>
      </c>
    </row>
    <row r="73" spans="1:3" x14ac:dyDescent="0.25">
      <c r="A73" s="99">
        <v>35004</v>
      </c>
      <c r="B73" s="100">
        <f t="shared" si="3"/>
        <v>1995</v>
      </c>
      <c r="C73" s="5">
        <v>0.74195206497097388</v>
      </c>
    </row>
    <row r="74" spans="1:3" x14ac:dyDescent="0.25">
      <c r="A74" s="99">
        <v>35034</v>
      </c>
      <c r="B74" s="100">
        <f t="shared" si="3"/>
        <v>1995</v>
      </c>
      <c r="C74" s="5">
        <v>0.74140768591314554</v>
      </c>
    </row>
    <row r="75" spans="1:3" x14ac:dyDescent="0.25">
      <c r="A75" s="99">
        <v>35065</v>
      </c>
      <c r="B75" s="100">
        <f t="shared" si="3"/>
        <v>1996</v>
      </c>
      <c r="C75" s="5">
        <v>0.75186840680544265</v>
      </c>
    </row>
    <row r="76" spans="1:3" x14ac:dyDescent="0.25">
      <c r="A76" s="99">
        <v>35096</v>
      </c>
      <c r="B76" s="100">
        <f t="shared" si="3"/>
        <v>1996</v>
      </c>
      <c r="C76" s="5">
        <v>0.76141949382144958</v>
      </c>
    </row>
    <row r="77" spans="1:3" x14ac:dyDescent="0.25">
      <c r="A77" s="99">
        <v>35125</v>
      </c>
      <c r="B77" s="100">
        <f t="shared" si="3"/>
        <v>1996</v>
      </c>
      <c r="C77" s="5">
        <v>0.77006095254910178</v>
      </c>
    </row>
    <row r="78" spans="1:3" x14ac:dyDescent="0.25">
      <c r="A78" s="99">
        <v>35156</v>
      </c>
      <c r="B78" s="100">
        <f t="shared" si="3"/>
        <v>1996</v>
      </c>
      <c r="C78" s="5">
        <v>0.77779278578236699</v>
      </c>
    </row>
    <row r="79" spans="1:3" x14ac:dyDescent="0.25">
      <c r="A79" s="99">
        <v>35186</v>
      </c>
      <c r="B79" s="100">
        <f t="shared" si="3"/>
        <v>1996</v>
      </c>
      <c r="C79" s="5">
        <v>0.78461499165860005</v>
      </c>
    </row>
    <row r="80" spans="1:3" x14ac:dyDescent="0.25">
      <c r="A80" s="99">
        <v>35217</v>
      </c>
      <c r="B80" s="100">
        <f t="shared" si="3"/>
        <v>1996</v>
      </c>
      <c r="C80" s="5">
        <v>0.79052756645251065</v>
      </c>
    </row>
    <row r="81" spans="1:3" x14ac:dyDescent="0.25">
      <c r="A81" s="99">
        <v>35247</v>
      </c>
      <c r="B81" s="100">
        <f t="shared" si="3"/>
        <v>1996</v>
      </c>
      <c r="C81" s="5">
        <v>0.79553052133996971</v>
      </c>
    </row>
    <row r="82" spans="1:3" x14ac:dyDescent="0.25">
      <c r="A82" s="99">
        <v>35278</v>
      </c>
      <c r="B82" s="100">
        <f t="shared" si="3"/>
        <v>1996</v>
      </c>
      <c r="C82" s="5">
        <v>0.79962384141981602</v>
      </c>
    </row>
    <row r="83" spans="1:3" x14ac:dyDescent="0.25">
      <c r="A83" s="99">
        <v>35309</v>
      </c>
      <c r="B83" s="100">
        <f t="shared" si="3"/>
        <v>1996</v>
      </c>
      <c r="C83" s="5">
        <v>0.80280753414263017</v>
      </c>
    </row>
    <row r="84" spans="1:3" x14ac:dyDescent="0.25">
      <c r="A84" s="99">
        <v>35339</v>
      </c>
      <c r="B84" s="100">
        <f t="shared" si="3"/>
        <v>1996</v>
      </c>
      <c r="C84" s="5">
        <v>0.80508160695899278</v>
      </c>
    </row>
    <row r="85" spans="1:3" x14ac:dyDescent="0.25">
      <c r="A85" s="99">
        <v>35370</v>
      </c>
      <c r="B85" s="100">
        <f t="shared" si="3"/>
        <v>1996</v>
      </c>
      <c r="C85" s="5">
        <v>0.80644604496774264</v>
      </c>
    </row>
    <row r="86" spans="1:3" x14ac:dyDescent="0.25">
      <c r="A86" s="99">
        <v>35400</v>
      </c>
      <c r="B86" s="100">
        <f t="shared" si="3"/>
        <v>1996</v>
      </c>
      <c r="C86" s="5">
        <v>0.80690085561946034</v>
      </c>
    </row>
    <row r="87" spans="1:3" x14ac:dyDescent="0.25">
      <c r="A87" s="99">
        <v>35431</v>
      </c>
      <c r="B87" s="100">
        <f t="shared" si="3"/>
        <v>1997</v>
      </c>
      <c r="C87" s="5">
        <v>0.82377344643464312</v>
      </c>
    </row>
    <row r="88" spans="1:3" x14ac:dyDescent="0.25">
      <c r="A88" s="99">
        <v>35462</v>
      </c>
      <c r="B88" s="100">
        <f t="shared" si="3"/>
        <v>1997</v>
      </c>
      <c r="C88" s="5">
        <v>0.83917885250411928</v>
      </c>
    </row>
    <row r="89" spans="1:3" x14ac:dyDescent="0.25">
      <c r="A89" s="99">
        <v>35490</v>
      </c>
      <c r="B89" s="100">
        <f t="shared" si="3"/>
        <v>1997</v>
      </c>
      <c r="C89" s="5">
        <v>0.85311707895016298</v>
      </c>
    </row>
    <row r="90" spans="1:3" x14ac:dyDescent="0.25">
      <c r="A90" s="99">
        <v>35521</v>
      </c>
      <c r="B90" s="100">
        <f t="shared" si="3"/>
        <v>1997</v>
      </c>
      <c r="C90" s="5">
        <v>0.86558812018483877</v>
      </c>
    </row>
    <row r="91" spans="1:3" x14ac:dyDescent="0.25">
      <c r="A91" s="99">
        <v>35551</v>
      </c>
      <c r="B91" s="100">
        <f t="shared" si="3"/>
        <v>1997</v>
      </c>
      <c r="C91" s="5">
        <v>0.87659197993343696</v>
      </c>
    </row>
    <row r="92" spans="1:3" x14ac:dyDescent="0.25">
      <c r="A92" s="99">
        <v>35582</v>
      </c>
      <c r="B92" s="100">
        <f t="shared" si="3"/>
        <v>1997</v>
      </c>
      <c r="C92" s="5">
        <v>0.88612866564653814</v>
      </c>
    </row>
    <row r="93" spans="1:3" x14ac:dyDescent="0.25">
      <c r="A93" s="99">
        <v>35612</v>
      </c>
      <c r="B93" s="100">
        <f t="shared" si="3"/>
        <v>1997</v>
      </c>
      <c r="C93" s="5">
        <v>0.89419816242298111</v>
      </c>
    </row>
    <row r="94" spans="1:3" x14ac:dyDescent="0.25">
      <c r="A94" s="99">
        <v>35643</v>
      </c>
      <c r="B94" s="100">
        <f t="shared" si="3"/>
        <v>1997</v>
      </c>
      <c r="C94" s="5">
        <v>0.90080047771334648</v>
      </c>
    </row>
    <row r="95" spans="1:3" x14ac:dyDescent="0.25">
      <c r="A95" s="99">
        <v>35674</v>
      </c>
      <c r="B95" s="100">
        <f t="shared" si="3"/>
        <v>1997</v>
      </c>
      <c r="C95" s="5">
        <v>0.90593561896821484</v>
      </c>
    </row>
    <row r="96" spans="1:3" x14ac:dyDescent="0.25">
      <c r="A96" s="99">
        <v>35704</v>
      </c>
      <c r="B96" s="100">
        <f t="shared" si="3"/>
        <v>1997</v>
      </c>
      <c r="C96" s="5">
        <v>0.9096035638358444</v>
      </c>
    </row>
    <row r="97" spans="1:3" x14ac:dyDescent="0.25">
      <c r="A97" s="99">
        <v>35735</v>
      </c>
      <c r="B97" s="100">
        <f t="shared" si="3"/>
        <v>1997</v>
      </c>
      <c r="C97" s="5">
        <v>0.91180434211855754</v>
      </c>
    </row>
    <row r="98" spans="1:3" x14ac:dyDescent="0.25">
      <c r="A98" s="99">
        <v>35765</v>
      </c>
      <c r="B98" s="100">
        <f t="shared" si="3"/>
        <v>1997</v>
      </c>
      <c r="C98" s="5">
        <v>0.91253793891519308</v>
      </c>
    </row>
    <row r="99" spans="1:3" x14ac:dyDescent="0.25">
      <c r="A99" s="99">
        <v>35796</v>
      </c>
      <c r="B99" s="100">
        <f t="shared" si="3"/>
        <v>1998</v>
      </c>
      <c r="C99" s="5">
        <v>0.90801004937384278</v>
      </c>
    </row>
    <row r="100" spans="1:3" x14ac:dyDescent="0.25">
      <c r="A100" s="99">
        <v>35827</v>
      </c>
      <c r="B100" s="100">
        <f t="shared" si="3"/>
        <v>1998</v>
      </c>
      <c r="C100" s="5">
        <v>0.9038758953101933</v>
      </c>
    </row>
    <row r="101" spans="1:3" x14ac:dyDescent="0.25">
      <c r="A101" s="99">
        <v>35855</v>
      </c>
      <c r="B101" s="100">
        <f t="shared" si="3"/>
        <v>1998</v>
      </c>
      <c r="C101" s="5">
        <v>0.90013547020498663</v>
      </c>
    </row>
    <row r="102" spans="1:3" x14ac:dyDescent="0.25">
      <c r="A102" s="99">
        <v>35886</v>
      </c>
      <c r="B102" s="100">
        <f t="shared" si="3"/>
        <v>1998</v>
      </c>
      <c r="C102" s="5">
        <v>0.89678877405822277</v>
      </c>
    </row>
    <row r="103" spans="1:3" x14ac:dyDescent="0.25">
      <c r="A103" s="99">
        <v>35916</v>
      </c>
      <c r="B103" s="100">
        <f t="shared" si="3"/>
        <v>1998</v>
      </c>
      <c r="C103" s="5">
        <v>0.89383580593857914</v>
      </c>
    </row>
    <row r="104" spans="1:3" x14ac:dyDescent="0.25">
      <c r="A104" s="99">
        <v>35947</v>
      </c>
      <c r="B104" s="100">
        <f t="shared" si="3"/>
        <v>1998</v>
      </c>
      <c r="C104" s="5">
        <v>0.89127656864002347</v>
      </c>
    </row>
    <row r="105" spans="1:3" x14ac:dyDescent="0.25">
      <c r="A105" s="99">
        <v>35977</v>
      </c>
      <c r="B105" s="100">
        <f t="shared" si="3"/>
        <v>1998</v>
      </c>
      <c r="C105" s="5">
        <v>0.8891110602999106</v>
      </c>
    </row>
    <row r="106" spans="1:3" x14ac:dyDescent="0.25">
      <c r="A106" s="99">
        <v>36008</v>
      </c>
      <c r="B106" s="100">
        <f t="shared" si="3"/>
        <v>1998</v>
      </c>
      <c r="C106" s="5">
        <v>0.8873392790555954</v>
      </c>
    </row>
    <row r="107" spans="1:3" x14ac:dyDescent="0.25">
      <c r="A107" s="99">
        <v>36039</v>
      </c>
      <c r="B107" s="100">
        <f t="shared" si="3"/>
        <v>1998</v>
      </c>
      <c r="C107" s="5">
        <v>0.885961226769723</v>
      </c>
    </row>
    <row r="108" spans="1:3" x14ac:dyDescent="0.25">
      <c r="A108" s="99">
        <v>36069</v>
      </c>
      <c r="B108" s="100">
        <f t="shared" si="3"/>
        <v>1998</v>
      </c>
      <c r="C108" s="5">
        <v>0.88497690344229341</v>
      </c>
    </row>
    <row r="109" spans="1:3" x14ac:dyDescent="0.25">
      <c r="A109" s="99">
        <v>36100</v>
      </c>
      <c r="B109" s="100">
        <f t="shared" si="3"/>
        <v>1998</v>
      </c>
      <c r="C109" s="5">
        <v>0.88438631279859692</v>
      </c>
    </row>
    <row r="110" spans="1:3" x14ac:dyDescent="0.25">
      <c r="A110" s="99">
        <v>36130</v>
      </c>
      <c r="B110" s="100">
        <f t="shared" si="3"/>
        <v>1998</v>
      </c>
      <c r="C110" s="5">
        <v>0.88418944738805294</v>
      </c>
    </row>
    <row r="111" spans="1:3" x14ac:dyDescent="0.25">
      <c r="A111" s="99">
        <v>36161</v>
      </c>
      <c r="B111" s="100">
        <f t="shared" si="3"/>
        <v>1999</v>
      </c>
      <c r="C111" s="5">
        <v>0.8963088805321604</v>
      </c>
    </row>
    <row r="112" spans="1:3" x14ac:dyDescent="0.25">
      <c r="A112" s="99">
        <v>36192</v>
      </c>
      <c r="B112" s="100">
        <f t="shared" si="3"/>
        <v>1999</v>
      </c>
      <c r="C112" s="5">
        <v>0.90737446863204241</v>
      </c>
    </row>
    <row r="113" spans="1:3" x14ac:dyDescent="0.25">
      <c r="A113" s="99">
        <v>36220</v>
      </c>
      <c r="B113" s="100">
        <f t="shared" si="3"/>
        <v>1999</v>
      </c>
      <c r="C113" s="5">
        <v>0.91738619306124747</v>
      </c>
    </row>
    <row r="114" spans="1:3" x14ac:dyDescent="0.25">
      <c r="A114" s="99">
        <v>36251</v>
      </c>
      <c r="B114" s="100">
        <f t="shared" si="3"/>
        <v>1999</v>
      </c>
      <c r="C114" s="5">
        <v>0.92634404823184013</v>
      </c>
    </row>
    <row r="115" spans="1:3" x14ac:dyDescent="0.25">
      <c r="A115" s="99">
        <v>36281</v>
      </c>
      <c r="B115" s="100">
        <f t="shared" si="3"/>
        <v>1999</v>
      </c>
      <c r="C115" s="5">
        <v>0.9342480378691107</v>
      </c>
    </row>
    <row r="116" spans="1:3" x14ac:dyDescent="0.25">
      <c r="A116" s="99">
        <v>36312</v>
      </c>
      <c r="B116" s="100">
        <f t="shared" si="3"/>
        <v>1999</v>
      </c>
      <c r="C116" s="5">
        <v>0.94109816942363977</v>
      </c>
    </row>
    <row r="117" spans="1:3" x14ac:dyDescent="0.25">
      <c r="A117" s="99">
        <v>36342</v>
      </c>
      <c r="B117" s="100">
        <f t="shared" si="3"/>
        <v>1999</v>
      </c>
      <c r="C117" s="5">
        <v>0.94689442799426615</v>
      </c>
    </row>
    <row r="118" spans="1:3" x14ac:dyDescent="0.25">
      <c r="A118" s="99">
        <v>36373</v>
      </c>
      <c r="B118" s="100">
        <f t="shared" si="3"/>
        <v>1999</v>
      </c>
      <c r="C118" s="5">
        <v>0.95163682103157043</v>
      </c>
    </row>
    <row r="119" spans="1:3" x14ac:dyDescent="0.25">
      <c r="A119" s="99">
        <v>36404</v>
      </c>
      <c r="B119" s="100">
        <f t="shared" si="3"/>
        <v>1999</v>
      </c>
      <c r="C119" s="5">
        <v>0.95532534853555262</v>
      </c>
    </row>
    <row r="120" spans="1:3" x14ac:dyDescent="0.25">
      <c r="A120" s="99">
        <v>36434</v>
      </c>
      <c r="B120" s="100">
        <f t="shared" si="3"/>
        <v>1999</v>
      </c>
      <c r="C120" s="5">
        <v>0.95796001050621271</v>
      </c>
    </row>
    <row r="121" spans="1:3" x14ac:dyDescent="0.25">
      <c r="A121" s="99">
        <v>36465</v>
      </c>
      <c r="B121" s="100">
        <f t="shared" si="3"/>
        <v>1999</v>
      </c>
      <c r="C121" s="5">
        <v>0.9595408143941313</v>
      </c>
    </row>
    <row r="122" spans="1:3" x14ac:dyDescent="0.25">
      <c r="A122" s="99">
        <v>36495</v>
      </c>
      <c r="B122" s="100">
        <f t="shared" si="3"/>
        <v>1999</v>
      </c>
      <c r="C122" s="5">
        <v>0.9600677527487278</v>
      </c>
    </row>
    <row r="123" spans="1:3" x14ac:dyDescent="0.25">
      <c r="A123" s="99">
        <v>36526</v>
      </c>
      <c r="B123" s="100">
        <f t="shared" si="3"/>
        <v>2000</v>
      </c>
      <c r="C123" s="5">
        <v>0.98648515339844134</v>
      </c>
    </row>
    <row r="124" spans="1:3" x14ac:dyDescent="0.25">
      <c r="A124" s="99">
        <v>36557</v>
      </c>
      <c r="B124" s="100">
        <f t="shared" si="3"/>
        <v>2000</v>
      </c>
      <c r="C124" s="5">
        <v>1.016880211511084</v>
      </c>
    </row>
    <row r="125" spans="1:3" x14ac:dyDescent="0.25">
      <c r="A125" s="99">
        <v>36586</v>
      </c>
      <c r="B125" s="100">
        <f t="shared" si="3"/>
        <v>2000</v>
      </c>
      <c r="C125" s="5">
        <v>1.0370216737529814</v>
      </c>
    </row>
    <row r="126" spans="1:3" x14ac:dyDescent="0.25">
      <c r="A126" s="99">
        <v>36617</v>
      </c>
      <c r="B126" s="100">
        <f t="shared" si="3"/>
        <v>2000</v>
      </c>
      <c r="C126" s="5">
        <v>1.0559662090813096</v>
      </c>
    </row>
    <row r="127" spans="1:3" x14ac:dyDescent="0.25">
      <c r="A127" s="99">
        <v>36647</v>
      </c>
      <c r="B127" s="100">
        <f t="shared" si="3"/>
        <v>2000</v>
      </c>
      <c r="C127" s="5">
        <v>1.1037527593818983</v>
      </c>
    </row>
    <row r="128" spans="1:3" x14ac:dyDescent="0.25">
      <c r="A128" s="99">
        <v>36678</v>
      </c>
      <c r="B128" s="100">
        <f t="shared" si="3"/>
        <v>2000</v>
      </c>
      <c r="C128" s="5">
        <v>1.0535187526337968</v>
      </c>
    </row>
    <row r="129" spans="1:3" x14ac:dyDescent="0.25">
      <c r="A129" s="99">
        <v>36708</v>
      </c>
      <c r="B129" s="100">
        <f t="shared" si="3"/>
        <v>2000</v>
      </c>
      <c r="C129" s="5">
        <v>1.0641694157709907</v>
      </c>
    </row>
    <row r="130" spans="1:3" x14ac:dyDescent="0.25">
      <c r="A130" s="99">
        <v>36739</v>
      </c>
      <c r="B130" s="100">
        <f t="shared" si="3"/>
        <v>2000</v>
      </c>
      <c r="C130" s="5">
        <v>1.1060723371308483</v>
      </c>
    </row>
    <row r="131" spans="1:3" x14ac:dyDescent="0.25">
      <c r="A131" s="99">
        <v>36770</v>
      </c>
      <c r="B131" s="100">
        <f t="shared" si="3"/>
        <v>2000</v>
      </c>
      <c r="C131" s="5">
        <v>1.1466574934067195</v>
      </c>
    </row>
    <row r="132" spans="1:3" x14ac:dyDescent="0.25">
      <c r="A132" s="99">
        <v>36800</v>
      </c>
      <c r="B132" s="100">
        <f t="shared" ref="B132:B195" si="4">YEAR(A132)</f>
        <v>2000</v>
      </c>
      <c r="C132" s="5">
        <v>1.1693171188026192</v>
      </c>
    </row>
    <row r="133" spans="1:3" x14ac:dyDescent="0.25">
      <c r="A133" s="99">
        <v>36831</v>
      </c>
      <c r="B133" s="100">
        <f t="shared" si="4"/>
        <v>2000</v>
      </c>
      <c r="C133" s="5">
        <v>1.1676786548341895</v>
      </c>
    </row>
    <row r="134" spans="1:3" x14ac:dyDescent="0.25">
      <c r="A134" s="99">
        <v>36861</v>
      </c>
      <c r="B134" s="100">
        <f t="shared" si="4"/>
        <v>2000</v>
      </c>
      <c r="C134" s="5">
        <v>1.1144544745347154</v>
      </c>
    </row>
    <row r="135" spans="1:3" x14ac:dyDescent="0.25">
      <c r="A135" s="99">
        <v>36892</v>
      </c>
      <c r="B135" s="100">
        <f t="shared" si="4"/>
        <v>2001</v>
      </c>
      <c r="C135" s="5">
        <v>1.0657572205051689</v>
      </c>
    </row>
    <row r="136" spans="1:3" x14ac:dyDescent="0.25">
      <c r="A136" s="99">
        <v>36923</v>
      </c>
      <c r="B136" s="100">
        <f t="shared" si="4"/>
        <v>2001</v>
      </c>
      <c r="C136" s="5">
        <v>1.0849517196484757</v>
      </c>
    </row>
    <row r="137" spans="1:3" x14ac:dyDescent="0.25">
      <c r="A137" s="99">
        <v>36951</v>
      </c>
      <c r="B137" s="100">
        <f t="shared" si="4"/>
        <v>2001</v>
      </c>
      <c r="C137" s="5">
        <v>1.0995052226498077</v>
      </c>
    </row>
    <row r="138" spans="1:3" x14ac:dyDescent="0.25">
      <c r="A138" s="99">
        <v>36982</v>
      </c>
      <c r="B138" s="100">
        <f t="shared" si="4"/>
        <v>2001</v>
      </c>
      <c r="C138" s="5">
        <v>1.1210762331838564</v>
      </c>
    </row>
    <row r="139" spans="1:3" x14ac:dyDescent="0.25">
      <c r="A139" s="99">
        <v>37012</v>
      </c>
      <c r="B139" s="100">
        <f t="shared" si="4"/>
        <v>2001</v>
      </c>
      <c r="C139" s="5">
        <v>1.1439029970258523</v>
      </c>
    </row>
    <row r="140" spans="1:3" x14ac:dyDescent="0.25">
      <c r="A140" s="99">
        <v>37043</v>
      </c>
      <c r="B140" s="100">
        <f t="shared" si="4"/>
        <v>2001</v>
      </c>
      <c r="C140" s="5">
        <v>1.1720581340834506</v>
      </c>
    </row>
    <row r="141" spans="1:3" x14ac:dyDescent="0.25">
      <c r="A141" s="99">
        <v>37073</v>
      </c>
      <c r="B141" s="100">
        <f t="shared" si="4"/>
        <v>2001</v>
      </c>
      <c r="C141" s="5">
        <v>1.1618450098756825</v>
      </c>
    </row>
    <row r="142" spans="1:3" x14ac:dyDescent="0.25">
      <c r="A142" s="99">
        <v>37104</v>
      </c>
      <c r="B142" s="100">
        <f t="shared" si="4"/>
        <v>2001</v>
      </c>
      <c r="C142" s="5">
        <v>1.1104941699056081</v>
      </c>
    </row>
    <row r="143" spans="1:3" x14ac:dyDescent="0.25">
      <c r="A143" s="99">
        <v>37135</v>
      </c>
      <c r="B143" s="100">
        <f t="shared" si="4"/>
        <v>2001</v>
      </c>
      <c r="C143" s="5">
        <v>1.0975743606629349</v>
      </c>
    </row>
    <row r="144" spans="1:3" x14ac:dyDescent="0.25">
      <c r="A144" s="99">
        <v>37165</v>
      </c>
      <c r="B144" s="100">
        <f t="shared" si="4"/>
        <v>2001</v>
      </c>
      <c r="C144" s="5">
        <v>1.1038745998454575</v>
      </c>
    </row>
    <row r="145" spans="1:3" x14ac:dyDescent="0.25">
      <c r="A145" s="99">
        <v>37196</v>
      </c>
      <c r="B145" s="100">
        <f t="shared" si="4"/>
        <v>2001</v>
      </c>
      <c r="C145" s="5">
        <v>1.1257458065968704</v>
      </c>
    </row>
    <row r="146" spans="1:3" x14ac:dyDescent="0.25">
      <c r="A146" s="99">
        <v>37226</v>
      </c>
      <c r="B146" s="100">
        <f t="shared" si="4"/>
        <v>2001</v>
      </c>
      <c r="C146" s="5">
        <v>1.1205737337516808</v>
      </c>
    </row>
    <row r="147" spans="1:3" x14ac:dyDescent="0.25">
      <c r="A147" s="99">
        <v>37257</v>
      </c>
      <c r="B147" s="100">
        <f t="shared" si="4"/>
        <v>2002</v>
      </c>
      <c r="C147" s="5">
        <v>1.1321181931393638</v>
      </c>
    </row>
    <row r="148" spans="1:3" x14ac:dyDescent="0.25">
      <c r="A148" s="99">
        <v>37288</v>
      </c>
      <c r="B148" s="100">
        <f t="shared" si="4"/>
        <v>2002</v>
      </c>
      <c r="C148" s="5">
        <v>1.1494252873563218</v>
      </c>
    </row>
    <row r="149" spans="1:3" x14ac:dyDescent="0.25">
      <c r="A149" s="99">
        <v>37316</v>
      </c>
      <c r="B149" s="100">
        <f t="shared" si="4"/>
        <v>2002</v>
      </c>
      <c r="C149" s="5">
        <v>1.1418131993605847</v>
      </c>
    </row>
    <row r="150" spans="1:3" x14ac:dyDescent="0.25">
      <c r="A150" s="99">
        <v>37347</v>
      </c>
      <c r="B150" s="100">
        <f t="shared" si="4"/>
        <v>2002</v>
      </c>
      <c r="C150" s="5">
        <v>1.1289230074508918</v>
      </c>
    </row>
    <row r="151" spans="1:3" x14ac:dyDescent="0.25">
      <c r="A151" s="99">
        <v>37377</v>
      </c>
      <c r="B151" s="100">
        <f t="shared" si="4"/>
        <v>2002</v>
      </c>
      <c r="C151" s="5">
        <v>1.0905125408942202</v>
      </c>
    </row>
    <row r="152" spans="1:3" x14ac:dyDescent="0.25">
      <c r="A152" s="99">
        <v>37408</v>
      </c>
      <c r="B152" s="100">
        <f t="shared" si="4"/>
        <v>2002</v>
      </c>
      <c r="C152" s="5">
        <v>1.0466820180029306</v>
      </c>
    </row>
    <row r="153" spans="1:3" x14ac:dyDescent="0.25">
      <c r="A153" s="99">
        <v>37438</v>
      </c>
      <c r="B153" s="100">
        <f t="shared" si="4"/>
        <v>2002</v>
      </c>
      <c r="C153" s="5">
        <v>1.0078613182826044</v>
      </c>
    </row>
    <row r="154" spans="1:3" x14ac:dyDescent="0.25">
      <c r="A154" s="99">
        <v>37469</v>
      </c>
      <c r="B154" s="100">
        <f t="shared" si="4"/>
        <v>2002</v>
      </c>
      <c r="C154" s="5">
        <v>1.0227040294538761</v>
      </c>
    </row>
    <row r="155" spans="1:3" x14ac:dyDescent="0.25">
      <c r="A155" s="99">
        <v>37500</v>
      </c>
      <c r="B155" s="100">
        <f t="shared" si="4"/>
        <v>2002</v>
      </c>
      <c r="C155" s="5">
        <v>1.0195758564437194</v>
      </c>
    </row>
    <row r="156" spans="1:3" x14ac:dyDescent="0.25">
      <c r="A156" s="99">
        <v>37530</v>
      </c>
      <c r="B156" s="100">
        <f t="shared" si="4"/>
        <v>2002</v>
      </c>
      <c r="C156" s="5">
        <v>1.0192640913260627</v>
      </c>
    </row>
    <row r="157" spans="1:3" x14ac:dyDescent="0.25">
      <c r="A157" s="99">
        <v>37561</v>
      </c>
      <c r="B157" s="100">
        <f t="shared" si="4"/>
        <v>2002</v>
      </c>
      <c r="C157" s="5">
        <v>0.99860195725983614</v>
      </c>
    </row>
    <row r="158" spans="1:3" x14ac:dyDescent="0.25">
      <c r="A158" s="99">
        <v>37591</v>
      </c>
      <c r="B158" s="100">
        <f t="shared" si="4"/>
        <v>2002</v>
      </c>
      <c r="C158" s="5">
        <v>0.98202887164882646</v>
      </c>
    </row>
    <row r="159" spans="1:3" x14ac:dyDescent="0.25">
      <c r="A159" s="99">
        <v>37622</v>
      </c>
      <c r="B159" s="100">
        <f t="shared" si="4"/>
        <v>2003</v>
      </c>
      <c r="C159" s="5">
        <v>0.9414422895876482</v>
      </c>
    </row>
    <row r="160" spans="1:3" x14ac:dyDescent="0.25">
      <c r="A160" s="99">
        <v>37653</v>
      </c>
      <c r="B160" s="100">
        <f t="shared" si="4"/>
        <v>2003</v>
      </c>
      <c r="C160" s="5">
        <v>0.92824654228163006</v>
      </c>
    </row>
    <row r="161" spans="1:3" x14ac:dyDescent="0.25">
      <c r="A161" s="99">
        <v>37681</v>
      </c>
      <c r="B161" s="100">
        <f t="shared" si="4"/>
        <v>2003</v>
      </c>
      <c r="C161" s="5">
        <v>0.92532617747756085</v>
      </c>
    </row>
    <row r="162" spans="1:3" x14ac:dyDescent="0.25">
      <c r="A162" s="99">
        <v>37712</v>
      </c>
      <c r="B162" s="100">
        <f t="shared" si="4"/>
        <v>2003</v>
      </c>
      <c r="C162" s="5">
        <v>0.92182890855457233</v>
      </c>
    </row>
    <row r="163" spans="1:3" x14ac:dyDescent="0.25">
      <c r="A163" s="99">
        <v>37742</v>
      </c>
      <c r="B163" s="100">
        <f t="shared" si="4"/>
        <v>2003</v>
      </c>
      <c r="C163" s="5">
        <v>0.86340873769642557</v>
      </c>
    </row>
    <row r="164" spans="1:3" x14ac:dyDescent="0.25">
      <c r="A164" s="99">
        <v>37773</v>
      </c>
      <c r="B164" s="100">
        <f t="shared" si="4"/>
        <v>2003</v>
      </c>
      <c r="C164" s="5">
        <v>0.85741232958929958</v>
      </c>
    </row>
    <row r="165" spans="1:3" x14ac:dyDescent="0.25">
      <c r="A165" s="99">
        <v>37803</v>
      </c>
      <c r="B165" s="100">
        <f t="shared" si="4"/>
        <v>2003</v>
      </c>
      <c r="C165" s="5">
        <v>0.87935279634189234</v>
      </c>
    </row>
    <row r="166" spans="1:3" x14ac:dyDescent="0.25">
      <c r="A166" s="99">
        <v>37834</v>
      </c>
      <c r="B166" s="100">
        <f t="shared" si="4"/>
        <v>2003</v>
      </c>
      <c r="C166" s="5">
        <v>0.89774665589370684</v>
      </c>
    </row>
    <row r="167" spans="1:3" x14ac:dyDescent="0.25">
      <c r="A167" s="99">
        <v>37865</v>
      </c>
      <c r="B167" s="100">
        <f t="shared" si="4"/>
        <v>2003</v>
      </c>
      <c r="C167" s="5">
        <v>0.89110675458919975</v>
      </c>
    </row>
    <row r="168" spans="1:3" x14ac:dyDescent="0.25">
      <c r="A168" s="99">
        <v>37895</v>
      </c>
      <c r="B168" s="100">
        <f t="shared" si="4"/>
        <v>2003</v>
      </c>
      <c r="C168" s="5">
        <v>0.85528566541224771</v>
      </c>
    </row>
    <row r="169" spans="1:3" x14ac:dyDescent="0.25">
      <c r="A169" s="99">
        <v>37926</v>
      </c>
      <c r="B169" s="100">
        <f t="shared" si="4"/>
        <v>2003</v>
      </c>
      <c r="C169" s="5">
        <v>0.8545547769612033</v>
      </c>
    </row>
    <row r="170" spans="1:3" x14ac:dyDescent="0.25">
      <c r="A170" s="99">
        <v>37956</v>
      </c>
      <c r="B170" s="100">
        <f t="shared" si="4"/>
        <v>2003</v>
      </c>
      <c r="C170" s="5">
        <v>0.81393455966140327</v>
      </c>
    </row>
    <row r="171" spans="1:3" x14ac:dyDescent="0.25">
      <c r="A171" s="99">
        <v>37987</v>
      </c>
      <c r="B171" s="100">
        <f t="shared" si="4"/>
        <v>2004</v>
      </c>
      <c r="C171" s="5">
        <v>0.79283279156425901</v>
      </c>
    </row>
    <row r="172" spans="1:3" x14ac:dyDescent="0.25">
      <c r="A172" s="99">
        <v>38018</v>
      </c>
      <c r="B172" s="100">
        <f t="shared" si="4"/>
        <v>2004</v>
      </c>
      <c r="C172" s="5">
        <v>0.79076387790605729</v>
      </c>
    </row>
    <row r="173" spans="1:3" x14ac:dyDescent="0.25">
      <c r="A173" s="99">
        <v>38047</v>
      </c>
      <c r="B173" s="100">
        <f t="shared" si="4"/>
        <v>2004</v>
      </c>
      <c r="C173" s="5">
        <v>0.81552764638721253</v>
      </c>
    </row>
    <row r="174" spans="1:3" x14ac:dyDescent="0.25">
      <c r="A174" s="99">
        <v>38078</v>
      </c>
      <c r="B174" s="100">
        <f t="shared" si="4"/>
        <v>2004</v>
      </c>
      <c r="C174" s="5">
        <v>0.83437630371297467</v>
      </c>
    </row>
    <row r="175" spans="1:3" x14ac:dyDescent="0.25">
      <c r="A175" s="99">
        <v>38108</v>
      </c>
      <c r="B175" s="100">
        <f t="shared" si="4"/>
        <v>2004</v>
      </c>
      <c r="C175" s="5">
        <v>0.83284750562172061</v>
      </c>
    </row>
    <row r="176" spans="1:3" x14ac:dyDescent="0.25">
      <c r="A176" s="99">
        <v>38139</v>
      </c>
      <c r="B176" s="100">
        <f t="shared" si="4"/>
        <v>2004</v>
      </c>
      <c r="C176" s="5">
        <v>0.82385895534684461</v>
      </c>
    </row>
    <row r="177" spans="1:3" x14ac:dyDescent="0.25">
      <c r="A177" s="99">
        <v>38169</v>
      </c>
      <c r="B177" s="100">
        <f t="shared" si="4"/>
        <v>2004</v>
      </c>
      <c r="C177" s="5">
        <v>0.81526169900538081</v>
      </c>
    </row>
    <row r="178" spans="1:3" x14ac:dyDescent="0.25">
      <c r="A178" s="99">
        <v>38200</v>
      </c>
      <c r="B178" s="100">
        <f t="shared" si="4"/>
        <v>2004</v>
      </c>
      <c r="C178" s="5">
        <v>0.82128777923784491</v>
      </c>
    </row>
    <row r="179" spans="1:3" x14ac:dyDescent="0.25">
      <c r="A179" s="99">
        <v>38231</v>
      </c>
      <c r="B179" s="100">
        <f t="shared" si="4"/>
        <v>2004</v>
      </c>
      <c r="C179" s="5">
        <v>0.81846456048453098</v>
      </c>
    </row>
    <row r="180" spans="1:3" x14ac:dyDescent="0.25">
      <c r="A180" s="99">
        <v>38261</v>
      </c>
      <c r="B180" s="100">
        <f t="shared" si="4"/>
        <v>2004</v>
      </c>
      <c r="C180" s="5">
        <v>0.80064051240992784</v>
      </c>
    </row>
    <row r="181" spans="1:3" x14ac:dyDescent="0.25">
      <c r="A181" s="99">
        <v>38292</v>
      </c>
      <c r="B181" s="100">
        <f t="shared" si="4"/>
        <v>2004</v>
      </c>
      <c r="C181" s="5">
        <v>0.76976368254945737</v>
      </c>
    </row>
    <row r="182" spans="1:3" x14ac:dyDescent="0.25">
      <c r="A182" s="99">
        <v>38322</v>
      </c>
      <c r="B182" s="100">
        <f t="shared" si="4"/>
        <v>2004</v>
      </c>
      <c r="C182" s="5">
        <v>0.74582338902147971</v>
      </c>
    </row>
    <row r="183" spans="1:3" x14ac:dyDescent="0.25">
      <c r="A183" s="99">
        <v>38353</v>
      </c>
      <c r="B183" s="100">
        <f t="shared" si="4"/>
        <v>2005</v>
      </c>
      <c r="C183" s="5">
        <v>0.76225322051985667</v>
      </c>
    </row>
    <row r="184" spans="1:3" x14ac:dyDescent="0.25">
      <c r="A184" s="99">
        <v>38384</v>
      </c>
      <c r="B184" s="100">
        <f t="shared" si="4"/>
        <v>2005</v>
      </c>
      <c r="C184" s="5">
        <v>0.76840325802981413</v>
      </c>
    </row>
    <row r="185" spans="1:3" x14ac:dyDescent="0.25">
      <c r="A185" s="99">
        <v>38412</v>
      </c>
      <c r="B185" s="100">
        <f t="shared" si="4"/>
        <v>2005</v>
      </c>
      <c r="C185" s="5">
        <v>0.75751836982046816</v>
      </c>
    </row>
    <row r="186" spans="1:3" x14ac:dyDescent="0.25">
      <c r="A186" s="99">
        <v>38443</v>
      </c>
      <c r="B186" s="100">
        <f t="shared" si="4"/>
        <v>2005</v>
      </c>
      <c r="C186" s="5">
        <v>0.77291698871541192</v>
      </c>
    </row>
    <row r="187" spans="1:3" x14ac:dyDescent="0.25">
      <c r="A187" s="99">
        <v>38473</v>
      </c>
      <c r="B187" s="100">
        <f t="shared" si="4"/>
        <v>2005</v>
      </c>
      <c r="C187" s="5">
        <v>0.78777375137860406</v>
      </c>
    </row>
    <row r="188" spans="1:3" x14ac:dyDescent="0.25">
      <c r="A188" s="99">
        <v>38504</v>
      </c>
      <c r="B188" s="100">
        <f t="shared" si="4"/>
        <v>2005</v>
      </c>
      <c r="C188" s="5">
        <v>0.82203041512535968</v>
      </c>
    </row>
    <row r="189" spans="1:3" x14ac:dyDescent="0.25">
      <c r="A189" s="99">
        <v>38534</v>
      </c>
      <c r="B189" s="100">
        <f t="shared" si="4"/>
        <v>2005</v>
      </c>
      <c r="C189" s="5">
        <v>0.83077178699011378</v>
      </c>
    </row>
    <row r="190" spans="1:3" x14ac:dyDescent="0.25">
      <c r="A190" s="99">
        <v>38565</v>
      </c>
      <c r="B190" s="100">
        <f t="shared" si="4"/>
        <v>2005</v>
      </c>
      <c r="C190" s="5">
        <v>0.81353726000650828</v>
      </c>
    </row>
    <row r="191" spans="1:3" x14ac:dyDescent="0.25">
      <c r="A191" s="99">
        <v>38596</v>
      </c>
      <c r="B191" s="100">
        <f t="shared" si="4"/>
        <v>2005</v>
      </c>
      <c r="C191" s="5">
        <v>0.81592689295039167</v>
      </c>
    </row>
    <row r="192" spans="1:3" x14ac:dyDescent="0.25">
      <c r="A192" s="99">
        <v>38626</v>
      </c>
      <c r="B192" s="100">
        <f t="shared" si="4"/>
        <v>2005</v>
      </c>
      <c r="C192" s="5">
        <v>0.8322929671244278</v>
      </c>
    </row>
    <row r="193" spans="1:3" x14ac:dyDescent="0.25">
      <c r="A193" s="99">
        <v>38657</v>
      </c>
      <c r="B193" s="100">
        <f t="shared" si="4"/>
        <v>2005</v>
      </c>
      <c r="C193" s="5">
        <v>0.84846427965382654</v>
      </c>
    </row>
    <row r="194" spans="1:3" x14ac:dyDescent="0.25">
      <c r="A194" s="99">
        <v>38687</v>
      </c>
      <c r="B194" s="100">
        <f t="shared" si="4"/>
        <v>2005</v>
      </c>
      <c r="C194" s="5">
        <v>0.84345479082321184</v>
      </c>
    </row>
    <row r="195" spans="1:3" x14ac:dyDescent="0.25">
      <c r="A195" s="99">
        <v>38718</v>
      </c>
      <c r="B195" s="100">
        <f t="shared" si="4"/>
        <v>2006</v>
      </c>
      <c r="C195" s="5">
        <v>0.82624142774518716</v>
      </c>
    </row>
    <row r="196" spans="1:3" x14ac:dyDescent="0.25">
      <c r="A196" s="99">
        <v>38749</v>
      </c>
      <c r="B196" s="100">
        <f t="shared" ref="B196:B259" si="5">YEAR(A196)</f>
        <v>2006</v>
      </c>
      <c r="C196" s="5">
        <v>0.83766124979058476</v>
      </c>
    </row>
    <row r="197" spans="1:3" x14ac:dyDescent="0.25">
      <c r="A197" s="99">
        <v>38777</v>
      </c>
      <c r="B197" s="100">
        <f t="shared" si="5"/>
        <v>2006</v>
      </c>
      <c r="C197" s="5">
        <v>0.83194675540765395</v>
      </c>
    </row>
    <row r="198" spans="1:3" x14ac:dyDescent="0.25">
      <c r="A198" s="99">
        <v>38808</v>
      </c>
      <c r="B198" s="100">
        <f t="shared" si="5"/>
        <v>2006</v>
      </c>
      <c r="C198" s="5">
        <v>0.81492950859750624</v>
      </c>
    </row>
    <row r="199" spans="1:3" x14ac:dyDescent="0.25">
      <c r="A199" s="99">
        <v>38838</v>
      </c>
      <c r="B199" s="100">
        <f t="shared" si="5"/>
        <v>2006</v>
      </c>
      <c r="C199" s="5">
        <v>0.78308535630383713</v>
      </c>
    </row>
    <row r="200" spans="1:3" x14ac:dyDescent="0.25">
      <c r="A200" s="99">
        <v>38869</v>
      </c>
      <c r="B200" s="100">
        <f t="shared" si="5"/>
        <v>2006</v>
      </c>
      <c r="C200" s="5">
        <v>0.79051383399209496</v>
      </c>
    </row>
    <row r="201" spans="1:3" x14ac:dyDescent="0.25">
      <c r="A201" s="99">
        <v>38899</v>
      </c>
      <c r="B201" s="100">
        <f t="shared" si="5"/>
        <v>2006</v>
      </c>
      <c r="C201" s="5">
        <v>0.78839482812992745</v>
      </c>
    </row>
    <row r="202" spans="1:3" x14ac:dyDescent="0.25">
      <c r="A202" s="99">
        <v>38930</v>
      </c>
      <c r="B202" s="100">
        <f t="shared" si="5"/>
        <v>2006</v>
      </c>
      <c r="C202" s="5">
        <v>0.78057918975880114</v>
      </c>
    </row>
    <row r="203" spans="1:3" x14ac:dyDescent="0.25">
      <c r="A203" s="99">
        <v>38961</v>
      </c>
      <c r="B203" s="100">
        <f t="shared" si="5"/>
        <v>2006</v>
      </c>
      <c r="C203" s="5">
        <v>0.78573112280977453</v>
      </c>
    </row>
    <row r="204" spans="1:3" x14ac:dyDescent="0.25">
      <c r="A204" s="99">
        <v>38991</v>
      </c>
      <c r="B204" s="100">
        <f t="shared" si="5"/>
        <v>2006</v>
      </c>
      <c r="C204" s="5">
        <v>0.79295852826897151</v>
      </c>
    </row>
    <row r="205" spans="1:3" x14ac:dyDescent="0.25">
      <c r="A205" s="99">
        <v>39022</v>
      </c>
      <c r="B205" s="100">
        <f t="shared" si="5"/>
        <v>2006</v>
      </c>
      <c r="C205" s="5">
        <v>0.77633724089744582</v>
      </c>
    </row>
    <row r="206" spans="1:3" x14ac:dyDescent="0.25">
      <c r="A206" s="99">
        <v>39052</v>
      </c>
      <c r="B206" s="100">
        <f t="shared" si="5"/>
        <v>2006</v>
      </c>
      <c r="C206" s="5">
        <v>0.75683039430863552</v>
      </c>
    </row>
    <row r="207" spans="1:3" x14ac:dyDescent="0.25">
      <c r="A207" s="99">
        <v>39083</v>
      </c>
      <c r="B207" s="100">
        <f t="shared" si="5"/>
        <v>2007</v>
      </c>
      <c r="C207" s="5">
        <v>0.76928994538041384</v>
      </c>
    </row>
    <row r="208" spans="1:3" x14ac:dyDescent="0.25">
      <c r="A208" s="99">
        <v>39114</v>
      </c>
      <c r="B208" s="100">
        <f t="shared" si="5"/>
        <v>2007</v>
      </c>
      <c r="C208" s="5">
        <v>0.76487685482637302</v>
      </c>
    </row>
    <row r="209" spans="1:3" x14ac:dyDescent="0.25">
      <c r="A209" s="99">
        <v>39142</v>
      </c>
      <c r="B209" s="100">
        <f t="shared" si="5"/>
        <v>2007</v>
      </c>
      <c r="C209" s="5">
        <v>0.75517293460202384</v>
      </c>
    </row>
    <row r="210" spans="1:3" x14ac:dyDescent="0.25">
      <c r="A210" s="99">
        <v>39173</v>
      </c>
      <c r="B210" s="100">
        <f t="shared" si="5"/>
        <v>2007</v>
      </c>
      <c r="C210" s="5">
        <v>0.73986386504883106</v>
      </c>
    </row>
    <row r="211" spans="1:3" x14ac:dyDescent="0.25">
      <c r="A211" s="99">
        <v>39203</v>
      </c>
      <c r="B211" s="100">
        <f t="shared" si="5"/>
        <v>2007</v>
      </c>
      <c r="C211" s="5">
        <v>0.74013766560580274</v>
      </c>
    </row>
    <row r="212" spans="1:3" x14ac:dyDescent="0.25">
      <c r="A212" s="99">
        <v>39234</v>
      </c>
      <c r="B212" s="100">
        <f t="shared" si="5"/>
        <v>2007</v>
      </c>
      <c r="C212" s="5">
        <v>0.7452120128176466</v>
      </c>
    </row>
    <row r="213" spans="1:3" x14ac:dyDescent="0.25">
      <c r="A213" s="99">
        <v>39264</v>
      </c>
      <c r="B213" s="100">
        <f t="shared" si="5"/>
        <v>2007</v>
      </c>
      <c r="C213" s="5">
        <v>0.72907553222513855</v>
      </c>
    </row>
    <row r="214" spans="1:3" x14ac:dyDescent="0.25">
      <c r="A214" s="99">
        <v>39295</v>
      </c>
      <c r="B214" s="100">
        <f t="shared" si="5"/>
        <v>2007</v>
      </c>
      <c r="C214" s="5">
        <v>0.73410659227719866</v>
      </c>
    </row>
    <row r="215" spans="1:3" x14ac:dyDescent="0.25">
      <c r="A215" s="99">
        <v>39326</v>
      </c>
      <c r="B215" s="100">
        <f t="shared" si="5"/>
        <v>2007</v>
      </c>
      <c r="C215" s="5">
        <v>0.71963154864709267</v>
      </c>
    </row>
    <row r="216" spans="1:3" x14ac:dyDescent="0.25">
      <c r="A216" s="99">
        <v>39356</v>
      </c>
      <c r="B216" s="100">
        <f t="shared" si="5"/>
        <v>2007</v>
      </c>
      <c r="C216" s="5">
        <v>0.70288887326913607</v>
      </c>
    </row>
    <row r="217" spans="1:3" x14ac:dyDescent="0.25">
      <c r="A217" s="99">
        <v>39387</v>
      </c>
      <c r="B217" s="100">
        <f t="shared" si="5"/>
        <v>2007</v>
      </c>
      <c r="C217" s="5">
        <v>0.68101334786161816</v>
      </c>
    </row>
    <row r="218" spans="1:3" x14ac:dyDescent="0.25">
      <c r="A218" s="99">
        <v>39417</v>
      </c>
      <c r="B218" s="100">
        <f t="shared" si="5"/>
        <v>2007</v>
      </c>
      <c r="C218" s="5">
        <v>0.68634179821551133</v>
      </c>
    </row>
    <row r="219" spans="1:3" x14ac:dyDescent="0.25">
      <c r="A219" s="99">
        <v>39448</v>
      </c>
      <c r="B219" s="100">
        <f t="shared" si="5"/>
        <v>2008</v>
      </c>
      <c r="C219" s="5">
        <v>0.67944014132354935</v>
      </c>
    </row>
    <row r="220" spans="1:3" x14ac:dyDescent="0.25">
      <c r="A220" s="99">
        <v>39479</v>
      </c>
      <c r="B220" s="100">
        <f t="shared" si="5"/>
        <v>2008</v>
      </c>
      <c r="C220" s="5">
        <v>0.67805804176837536</v>
      </c>
    </row>
    <row r="221" spans="1:3" x14ac:dyDescent="0.25">
      <c r="A221" s="99">
        <v>39508</v>
      </c>
      <c r="B221" s="100">
        <f t="shared" si="5"/>
        <v>2008</v>
      </c>
      <c r="C221" s="5">
        <v>0.64403941521221097</v>
      </c>
    </row>
    <row r="222" spans="1:3" x14ac:dyDescent="0.25">
      <c r="A222" s="99">
        <v>39539</v>
      </c>
      <c r="B222" s="100">
        <f t="shared" si="5"/>
        <v>2008</v>
      </c>
      <c r="C222" s="5">
        <v>0.63488032505872649</v>
      </c>
    </row>
    <row r="223" spans="1:3" x14ac:dyDescent="0.25">
      <c r="A223" s="99">
        <v>39569</v>
      </c>
      <c r="B223" s="100">
        <f t="shared" si="5"/>
        <v>2008</v>
      </c>
      <c r="C223" s="5">
        <v>0.64279745452208004</v>
      </c>
    </row>
    <row r="224" spans="1:3" x14ac:dyDescent="0.25">
      <c r="A224" s="99">
        <v>39600</v>
      </c>
      <c r="B224" s="100">
        <f t="shared" si="5"/>
        <v>2008</v>
      </c>
      <c r="C224" s="5">
        <v>0.64296277245547484</v>
      </c>
    </row>
    <row r="225" spans="1:3" x14ac:dyDescent="0.25">
      <c r="A225" s="99">
        <v>39630</v>
      </c>
      <c r="B225" s="100">
        <f t="shared" si="5"/>
        <v>2008</v>
      </c>
      <c r="C225" s="5">
        <v>0.63411540900443886</v>
      </c>
    </row>
    <row r="226" spans="1:3" x14ac:dyDescent="0.25">
      <c r="A226" s="99">
        <v>39661</v>
      </c>
      <c r="B226" s="100">
        <f t="shared" si="5"/>
        <v>2008</v>
      </c>
      <c r="C226" s="5">
        <v>0.667779632721202</v>
      </c>
    </row>
    <row r="227" spans="1:3" x14ac:dyDescent="0.25">
      <c r="A227" s="99">
        <v>39692</v>
      </c>
      <c r="B227" s="100">
        <f t="shared" si="5"/>
        <v>2008</v>
      </c>
      <c r="C227" s="5">
        <v>0.6958942240779401</v>
      </c>
    </row>
    <row r="228" spans="1:3" x14ac:dyDescent="0.25">
      <c r="A228" s="99">
        <v>39722</v>
      </c>
      <c r="B228" s="100">
        <f t="shared" si="5"/>
        <v>2008</v>
      </c>
      <c r="C228" s="5">
        <v>0.75063804233598552</v>
      </c>
    </row>
    <row r="229" spans="1:3" x14ac:dyDescent="0.25">
      <c r="A229" s="99">
        <v>39753</v>
      </c>
      <c r="B229" s="100">
        <f t="shared" si="5"/>
        <v>2008</v>
      </c>
      <c r="C229" s="5">
        <v>0.78542255733584665</v>
      </c>
    </row>
    <row r="230" spans="1:3" x14ac:dyDescent="0.25">
      <c r="A230" s="99">
        <v>39783</v>
      </c>
      <c r="B230" s="100">
        <f t="shared" si="5"/>
        <v>2008</v>
      </c>
      <c r="C230" s="5">
        <v>0.74354970629786599</v>
      </c>
    </row>
    <row r="231" spans="1:3" x14ac:dyDescent="0.25">
      <c r="A231" s="99">
        <v>39814</v>
      </c>
      <c r="B231" s="100">
        <f t="shared" si="5"/>
        <v>2009</v>
      </c>
      <c r="C231" s="5">
        <v>0.75534405921897418</v>
      </c>
    </row>
    <row r="232" spans="1:3" x14ac:dyDescent="0.25">
      <c r="A232" s="99">
        <v>39845</v>
      </c>
      <c r="B232" s="100">
        <f t="shared" si="5"/>
        <v>2009</v>
      </c>
      <c r="C232" s="5">
        <v>0.78216660148611661</v>
      </c>
    </row>
    <row r="233" spans="1:3" x14ac:dyDescent="0.25">
      <c r="A233" s="99">
        <v>39873</v>
      </c>
      <c r="B233" s="100">
        <f t="shared" si="5"/>
        <v>2009</v>
      </c>
      <c r="C233" s="5">
        <v>0.76628352490421459</v>
      </c>
    </row>
    <row r="234" spans="1:3" x14ac:dyDescent="0.25">
      <c r="A234" s="99">
        <v>39904</v>
      </c>
      <c r="B234" s="100">
        <f t="shared" si="5"/>
        <v>2009</v>
      </c>
      <c r="C234" s="5">
        <v>0.75815011372251706</v>
      </c>
    </row>
    <row r="235" spans="1:3" x14ac:dyDescent="0.25">
      <c r="A235" s="99">
        <v>39934</v>
      </c>
      <c r="B235" s="100">
        <f t="shared" si="5"/>
        <v>2009</v>
      </c>
      <c r="C235" s="5">
        <v>0.73260073260073255</v>
      </c>
    </row>
    <row r="236" spans="1:3" x14ac:dyDescent="0.25">
      <c r="A236" s="99">
        <v>39965</v>
      </c>
      <c r="B236" s="100">
        <f t="shared" si="5"/>
        <v>2009</v>
      </c>
      <c r="C236" s="5">
        <v>0.7134703196347032</v>
      </c>
    </row>
    <row r="237" spans="1:3" x14ac:dyDescent="0.25">
      <c r="A237" s="99">
        <v>39995</v>
      </c>
      <c r="B237" s="100">
        <f t="shared" si="5"/>
        <v>2009</v>
      </c>
      <c r="C237" s="5">
        <v>0.70982396365701306</v>
      </c>
    </row>
    <row r="238" spans="1:3" x14ac:dyDescent="0.25">
      <c r="A238" s="99">
        <v>40026</v>
      </c>
      <c r="B238" s="100">
        <f t="shared" si="5"/>
        <v>2009</v>
      </c>
      <c r="C238" s="5">
        <v>0.7008690776562938</v>
      </c>
    </row>
    <row r="239" spans="1:3" x14ac:dyDescent="0.25">
      <c r="A239" s="99">
        <v>40057</v>
      </c>
      <c r="B239" s="100">
        <f t="shared" si="5"/>
        <v>2009</v>
      </c>
      <c r="C239" s="5">
        <v>0.68671885729982152</v>
      </c>
    </row>
    <row r="240" spans="1:3" x14ac:dyDescent="0.25">
      <c r="A240" s="99">
        <v>40087</v>
      </c>
      <c r="B240" s="100">
        <f t="shared" si="5"/>
        <v>2009</v>
      </c>
      <c r="C240" s="5">
        <v>0.67494600431965446</v>
      </c>
    </row>
    <row r="241" spans="1:3" x14ac:dyDescent="0.25">
      <c r="A241" s="99">
        <v>40118</v>
      </c>
      <c r="B241" s="100">
        <f t="shared" si="5"/>
        <v>2009</v>
      </c>
      <c r="C241" s="5">
        <v>0.67051092932814804</v>
      </c>
    </row>
    <row r="242" spans="1:3" x14ac:dyDescent="0.25">
      <c r="A242" s="99">
        <v>40148</v>
      </c>
      <c r="B242" s="100">
        <f t="shared" si="5"/>
        <v>2009</v>
      </c>
      <c r="C242" s="5">
        <v>0.68427535240180648</v>
      </c>
    </row>
    <row r="243" spans="1:3" x14ac:dyDescent="0.25">
      <c r="A243" s="99">
        <v>40179</v>
      </c>
      <c r="B243" s="100">
        <f t="shared" si="5"/>
        <v>2010</v>
      </c>
      <c r="C243" s="5">
        <v>0.70067264573991028</v>
      </c>
    </row>
    <row r="244" spans="1:3" x14ac:dyDescent="0.25">
      <c r="A244" s="99">
        <v>40210</v>
      </c>
      <c r="B244" s="100">
        <f t="shared" si="5"/>
        <v>2010</v>
      </c>
      <c r="C244" s="5">
        <v>0.73067368113400555</v>
      </c>
    </row>
    <row r="245" spans="1:3" x14ac:dyDescent="0.25">
      <c r="A245" s="99">
        <v>40238</v>
      </c>
      <c r="B245" s="100">
        <f t="shared" si="5"/>
        <v>2010</v>
      </c>
      <c r="C245" s="5">
        <v>0.73697398481833587</v>
      </c>
    </row>
    <row r="246" spans="1:3" x14ac:dyDescent="0.25">
      <c r="A246" s="99">
        <v>40269</v>
      </c>
      <c r="B246" s="100">
        <f t="shared" si="5"/>
        <v>2010</v>
      </c>
      <c r="C246" s="5">
        <v>0.74593465612412357</v>
      </c>
    </row>
    <row r="247" spans="1:3" x14ac:dyDescent="0.25">
      <c r="A247" s="99">
        <v>40299</v>
      </c>
      <c r="B247" s="100">
        <f t="shared" si="5"/>
        <v>2010</v>
      </c>
      <c r="C247" s="5">
        <v>0.79586152009550337</v>
      </c>
    </row>
    <row r="248" spans="1:3" x14ac:dyDescent="0.25">
      <c r="A248" s="99">
        <v>40330</v>
      </c>
      <c r="B248" s="100">
        <f t="shared" si="5"/>
        <v>2010</v>
      </c>
      <c r="C248" s="5">
        <v>0.8190679007289704</v>
      </c>
    </row>
    <row r="249" spans="1:3" x14ac:dyDescent="0.25">
      <c r="A249" s="99">
        <v>40360</v>
      </c>
      <c r="B249" s="100">
        <f t="shared" si="5"/>
        <v>2010</v>
      </c>
      <c r="C249" s="5">
        <v>0.78308535630383713</v>
      </c>
    </row>
    <row r="250" spans="1:3" x14ac:dyDescent="0.25">
      <c r="A250" s="99">
        <v>40391</v>
      </c>
      <c r="B250" s="100">
        <f t="shared" si="5"/>
        <v>2010</v>
      </c>
      <c r="C250" s="5">
        <v>0.77555452148286019</v>
      </c>
    </row>
    <row r="251" spans="1:3" x14ac:dyDescent="0.25">
      <c r="A251" s="99">
        <v>40422</v>
      </c>
      <c r="B251" s="100">
        <f t="shared" si="5"/>
        <v>2010</v>
      </c>
      <c r="C251" s="5">
        <v>0.76528659983163694</v>
      </c>
    </row>
    <row r="252" spans="1:3" x14ac:dyDescent="0.25">
      <c r="A252" s="99">
        <v>40452</v>
      </c>
      <c r="B252" s="100">
        <f t="shared" si="5"/>
        <v>2010</v>
      </c>
      <c r="C252" s="5">
        <v>0.71952798963879694</v>
      </c>
    </row>
    <row r="253" spans="1:3" x14ac:dyDescent="0.25">
      <c r="A253" s="99">
        <v>40483</v>
      </c>
      <c r="B253" s="100">
        <f t="shared" si="5"/>
        <v>2010</v>
      </c>
      <c r="C253" s="5">
        <v>0.7320108337603396</v>
      </c>
    </row>
    <row r="254" spans="1:3" x14ac:dyDescent="0.25">
      <c r="A254" s="99">
        <v>40513</v>
      </c>
      <c r="B254" s="100">
        <f t="shared" si="5"/>
        <v>2010</v>
      </c>
      <c r="C254" s="5">
        <v>0.75642965204236001</v>
      </c>
    </row>
    <row r="255" spans="1:3" x14ac:dyDescent="0.25">
      <c r="A255" s="99">
        <v>40544</v>
      </c>
      <c r="B255" s="100">
        <f t="shared" si="5"/>
        <v>2011</v>
      </c>
      <c r="C255" s="5">
        <v>0.74850299401197595</v>
      </c>
    </row>
    <row r="256" spans="1:3" x14ac:dyDescent="0.25">
      <c r="A256" s="99">
        <v>40575</v>
      </c>
      <c r="B256" s="100">
        <f t="shared" si="5"/>
        <v>2011</v>
      </c>
      <c r="C256" s="5">
        <v>0.73265440691625761</v>
      </c>
    </row>
    <row r="257" spans="1:3" x14ac:dyDescent="0.25">
      <c r="A257" s="99">
        <v>40603</v>
      </c>
      <c r="B257" s="100">
        <f t="shared" si="5"/>
        <v>2011</v>
      </c>
      <c r="C257" s="5">
        <v>0.71433673833845279</v>
      </c>
    </row>
    <row r="258" spans="1:3" x14ac:dyDescent="0.25">
      <c r="A258" s="99">
        <v>40634</v>
      </c>
      <c r="B258" s="100">
        <f t="shared" si="5"/>
        <v>2011</v>
      </c>
      <c r="C258" s="5">
        <v>0.69242487190139879</v>
      </c>
    </row>
    <row r="259" spans="1:3" x14ac:dyDescent="0.25">
      <c r="A259" s="99">
        <v>40664</v>
      </c>
      <c r="B259" s="100">
        <f t="shared" si="5"/>
        <v>2011</v>
      </c>
      <c r="C259" s="5">
        <v>0.69691267684159175</v>
      </c>
    </row>
    <row r="260" spans="1:3" x14ac:dyDescent="0.25">
      <c r="A260" s="99">
        <v>40695</v>
      </c>
      <c r="B260" s="100">
        <f t="shared" ref="B260:B323" si="6">YEAR(A260)</f>
        <v>2011</v>
      </c>
      <c r="C260" s="5">
        <v>0.69502363080344731</v>
      </c>
    </row>
    <row r="261" spans="1:3" x14ac:dyDescent="0.25">
      <c r="A261" s="99">
        <v>40725</v>
      </c>
      <c r="B261" s="100">
        <f t="shared" si="6"/>
        <v>2011</v>
      </c>
      <c r="C261" s="5">
        <v>0.70106561974200787</v>
      </c>
    </row>
    <row r="262" spans="1:3" x14ac:dyDescent="0.25">
      <c r="A262" s="99">
        <v>40756</v>
      </c>
      <c r="B262" s="100">
        <f t="shared" si="6"/>
        <v>2011</v>
      </c>
      <c r="C262" s="5">
        <v>0.69720421111343522</v>
      </c>
    </row>
    <row r="263" spans="1:3" x14ac:dyDescent="0.25">
      <c r="A263" s="99">
        <v>40787</v>
      </c>
      <c r="B263" s="100">
        <f t="shared" si="6"/>
        <v>2011</v>
      </c>
      <c r="C263" s="5">
        <v>0.72621641249092228</v>
      </c>
    </row>
    <row r="264" spans="1:3" x14ac:dyDescent="0.25">
      <c r="A264" s="99">
        <v>40817</v>
      </c>
      <c r="B264" s="100">
        <f t="shared" si="6"/>
        <v>2011</v>
      </c>
      <c r="C264" s="5">
        <v>0.72960747118050484</v>
      </c>
    </row>
    <row r="265" spans="1:3" x14ac:dyDescent="0.25">
      <c r="A265" s="99">
        <v>40848</v>
      </c>
      <c r="B265" s="100">
        <f t="shared" si="6"/>
        <v>2011</v>
      </c>
      <c r="C265" s="5">
        <v>0.73768073177928595</v>
      </c>
    </row>
    <row r="266" spans="1:3" x14ac:dyDescent="0.25">
      <c r="A266" s="99">
        <v>40878</v>
      </c>
      <c r="B266" s="100">
        <f t="shared" si="6"/>
        <v>2011</v>
      </c>
      <c r="C266" s="5">
        <v>0.758782912208817</v>
      </c>
    </row>
    <row r="267" spans="1:3" x14ac:dyDescent="0.25">
      <c r="A267" s="99">
        <v>40909</v>
      </c>
      <c r="B267" s="100">
        <f t="shared" si="6"/>
        <v>2012</v>
      </c>
      <c r="C267" s="5">
        <v>0.77489345215032934</v>
      </c>
    </row>
    <row r="268" spans="1:3" x14ac:dyDescent="0.25">
      <c r="A268" s="99">
        <v>40940</v>
      </c>
      <c r="B268" s="100">
        <f t="shared" si="6"/>
        <v>2012</v>
      </c>
      <c r="C268" s="5">
        <v>0.7562008469449486</v>
      </c>
    </row>
    <row r="269" spans="1:3" x14ac:dyDescent="0.25">
      <c r="A269" s="99">
        <v>40969</v>
      </c>
      <c r="B269" s="100">
        <f t="shared" si="6"/>
        <v>2012</v>
      </c>
      <c r="C269" s="5">
        <v>0.75751836982046816</v>
      </c>
    </row>
    <row r="270" spans="1:3" x14ac:dyDescent="0.25">
      <c r="A270" s="99">
        <v>41000</v>
      </c>
      <c r="B270" s="100">
        <f t="shared" si="6"/>
        <v>2012</v>
      </c>
      <c r="C270" s="5">
        <v>0.75976295395836502</v>
      </c>
    </row>
    <row r="271" spans="1:3" x14ac:dyDescent="0.25">
      <c r="A271" s="99">
        <v>41030</v>
      </c>
      <c r="B271" s="100">
        <f t="shared" si="6"/>
        <v>2012</v>
      </c>
      <c r="C271" s="5">
        <v>0.78192196418797411</v>
      </c>
    </row>
    <row r="272" spans="1:3" x14ac:dyDescent="0.25">
      <c r="A272" s="99">
        <v>41061</v>
      </c>
      <c r="B272" s="100">
        <f t="shared" si="6"/>
        <v>2012</v>
      </c>
      <c r="C272" s="5">
        <v>0.79833945393581351</v>
      </c>
    </row>
    <row r="273" spans="1:3" x14ac:dyDescent="0.25">
      <c r="A273" s="99">
        <v>41091</v>
      </c>
      <c r="B273" s="100">
        <f t="shared" si="6"/>
        <v>2012</v>
      </c>
      <c r="C273" s="5">
        <v>0.81380208333333337</v>
      </c>
    </row>
    <row r="274" spans="1:3" x14ac:dyDescent="0.25">
      <c r="A274" s="99">
        <v>41122</v>
      </c>
      <c r="B274" s="100">
        <f t="shared" si="6"/>
        <v>2012</v>
      </c>
      <c r="C274" s="5">
        <v>0.80645161290322587</v>
      </c>
    </row>
    <row r="275" spans="1:3" x14ac:dyDescent="0.25">
      <c r="A275" s="99">
        <v>41153</v>
      </c>
      <c r="B275" s="100">
        <f t="shared" si="6"/>
        <v>2012</v>
      </c>
      <c r="C275" s="5">
        <v>0.77784691972619779</v>
      </c>
    </row>
    <row r="276" spans="1:3" x14ac:dyDescent="0.25">
      <c r="A276" s="99">
        <v>41183</v>
      </c>
      <c r="B276" s="100">
        <f t="shared" si="6"/>
        <v>2012</v>
      </c>
      <c r="C276" s="5">
        <v>0.7707723138584861</v>
      </c>
    </row>
    <row r="277" spans="1:3" x14ac:dyDescent="0.25">
      <c r="A277" s="99">
        <v>41214</v>
      </c>
      <c r="B277" s="100">
        <f t="shared" si="6"/>
        <v>2012</v>
      </c>
      <c r="C277" s="5">
        <v>0.77954474586841294</v>
      </c>
    </row>
    <row r="278" spans="1:3" x14ac:dyDescent="0.25">
      <c r="A278" s="99">
        <v>41244</v>
      </c>
      <c r="B278" s="100">
        <f t="shared" si="6"/>
        <v>2012</v>
      </c>
      <c r="C278" s="5">
        <v>0.76225322051985667</v>
      </c>
    </row>
    <row r="279" spans="1:3" x14ac:dyDescent="0.25">
      <c r="A279" s="99">
        <v>41275</v>
      </c>
      <c r="B279" s="100">
        <f t="shared" si="6"/>
        <v>2013</v>
      </c>
      <c r="C279" s="5">
        <v>0.75255869957856714</v>
      </c>
    </row>
    <row r="280" spans="1:3" x14ac:dyDescent="0.25">
      <c r="A280" s="99">
        <v>41306</v>
      </c>
      <c r="B280" s="100">
        <f t="shared" si="6"/>
        <v>2013</v>
      </c>
      <c r="C280" s="5">
        <v>0.74855902387903284</v>
      </c>
    </row>
    <row r="281" spans="1:3" x14ac:dyDescent="0.25">
      <c r="A281" s="99">
        <v>41334</v>
      </c>
      <c r="B281" s="100">
        <f t="shared" si="6"/>
        <v>2013</v>
      </c>
      <c r="C281" s="5">
        <v>0.77136686207960503</v>
      </c>
    </row>
    <row r="282" spans="1:3" x14ac:dyDescent="0.25">
      <c r="A282" s="99">
        <v>41365</v>
      </c>
      <c r="B282" s="100">
        <f t="shared" si="6"/>
        <v>2013</v>
      </c>
      <c r="C282" s="5">
        <v>0.76769537847382163</v>
      </c>
    </row>
    <row r="283" spans="1:3" x14ac:dyDescent="0.25">
      <c r="A283" s="99">
        <v>41395</v>
      </c>
      <c r="B283" s="100">
        <f t="shared" si="6"/>
        <v>2013</v>
      </c>
      <c r="C283" s="5">
        <v>0.77029733477122164</v>
      </c>
    </row>
    <row r="284" spans="1:3" x14ac:dyDescent="0.25">
      <c r="A284" s="99">
        <v>41426</v>
      </c>
      <c r="B284" s="100">
        <f t="shared" si="6"/>
        <v>2013</v>
      </c>
      <c r="C284" s="5">
        <v>0.75820759724012432</v>
      </c>
    </row>
    <row r="285" spans="1:3" x14ac:dyDescent="0.25">
      <c r="A285" s="99">
        <v>41456</v>
      </c>
      <c r="B285" s="100">
        <f t="shared" si="6"/>
        <v>2013</v>
      </c>
      <c r="C285" s="5">
        <v>0.76452599388379205</v>
      </c>
    </row>
    <row r="286" spans="1:3" x14ac:dyDescent="0.25">
      <c r="A286" s="99">
        <v>41487</v>
      </c>
      <c r="B286" s="100">
        <f t="shared" si="6"/>
        <v>2013</v>
      </c>
      <c r="C286" s="5">
        <v>0.75131480090157776</v>
      </c>
    </row>
    <row r="287" spans="1:3" x14ac:dyDescent="0.25">
      <c r="A287" s="99">
        <v>41518</v>
      </c>
      <c r="B287" s="100">
        <f t="shared" si="6"/>
        <v>2013</v>
      </c>
      <c r="C287" s="5">
        <v>0.74917590650284682</v>
      </c>
    </row>
    <row r="288" spans="1:3" x14ac:dyDescent="0.25">
      <c r="A288" s="99">
        <v>41548</v>
      </c>
      <c r="B288" s="100">
        <f t="shared" si="6"/>
        <v>2013</v>
      </c>
      <c r="C288" s="5">
        <v>0.73340667400073345</v>
      </c>
    </row>
    <row r="289" spans="1:3" x14ac:dyDescent="0.25">
      <c r="A289" s="99">
        <v>41579</v>
      </c>
      <c r="B289" s="100">
        <f t="shared" si="6"/>
        <v>2013</v>
      </c>
      <c r="C289" s="5">
        <v>0.74112502779218858</v>
      </c>
    </row>
    <row r="290" spans="1:3" x14ac:dyDescent="0.25">
      <c r="A290" s="99">
        <v>41609</v>
      </c>
      <c r="B290" s="100">
        <f t="shared" si="6"/>
        <v>2013</v>
      </c>
      <c r="C290" s="5">
        <v>0.72971395213076473</v>
      </c>
    </row>
    <row r="291" spans="1:3" x14ac:dyDescent="0.25">
      <c r="A291" s="99">
        <v>41640</v>
      </c>
      <c r="B291" s="100">
        <f t="shared" si="6"/>
        <v>2014</v>
      </c>
      <c r="C291" s="5">
        <v>0.73475385745775168</v>
      </c>
    </row>
    <row r="292" spans="1:3" x14ac:dyDescent="0.25">
      <c r="A292" s="99">
        <v>41671</v>
      </c>
      <c r="B292" s="100">
        <f t="shared" si="6"/>
        <v>2014</v>
      </c>
      <c r="C292" s="5">
        <v>0.73211801742440885</v>
      </c>
    </row>
    <row r="293" spans="1:3" x14ac:dyDescent="0.25">
      <c r="A293" s="99">
        <v>41699</v>
      </c>
      <c r="B293" s="100">
        <f t="shared" si="6"/>
        <v>2014</v>
      </c>
      <c r="C293" s="5">
        <v>0.72343196122404685</v>
      </c>
    </row>
    <row r="294" spans="1:3" x14ac:dyDescent="0.25">
      <c r="A294" s="99">
        <v>41730</v>
      </c>
      <c r="B294" s="100">
        <f t="shared" si="6"/>
        <v>2014</v>
      </c>
      <c r="C294" s="5">
        <v>0.72395569391153258</v>
      </c>
    </row>
    <row r="295" spans="1:3" x14ac:dyDescent="0.25">
      <c r="A295" s="99">
        <v>41760</v>
      </c>
      <c r="B295" s="100">
        <f t="shared" si="6"/>
        <v>2014</v>
      </c>
      <c r="C295" s="5">
        <v>0.72822604136323921</v>
      </c>
    </row>
    <row r="296" spans="1:3" x14ac:dyDescent="0.25">
      <c r="A296" s="99">
        <v>41791</v>
      </c>
      <c r="B296" s="100">
        <f t="shared" si="6"/>
        <v>2014</v>
      </c>
      <c r="C296" s="5">
        <v>0.73572689817539727</v>
      </c>
    </row>
    <row r="297" spans="1:3" x14ac:dyDescent="0.25">
      <c r="A297" s="99">
        <v>41821</v>
      </c>
      <c r="B297" s="100">
        <f t="shared" si="6"/>
        <v>2014</v>
      </c>
      <c r="C297" s="5">
        <v>0.73860698722209905</v>
      </c>
    </row>
    <row r="298" spans="1:3" x14ac:dyDescent="0.25">
      <c r="A298" s="99">
        <v>41852</v>
      </c>
      <c r="B298" s="100">
        <f t="shared" si="6"/>
        <v>2014</v>
      </c>
      <c r="C298" s="5">
        <v>0.7509762691498949</v>
      </c>
    </row>
    <row r="299" spans="1:3" x14ac:dyDescent="0.25">
      <c r="A299" s="99">
        <v>41883</v>
      </c>
      <c r="B299" s="100">
        <f t="shared" si="6"/>
        <v>2014</v>
      </c>
      <c r="C299" s="5">
        <v>0.77513371056507241</v>
      </c>
    </row>
    <row r="300" spans="1:3" x14ac:dyDescent="0.25">
      <c r="A300" s="99">
        <v>41913</v>
      </c>
      <c r="B300" s="100">
        <f t="shared" si="6"/>
        <v>2014</v>
      </c>
      <c r="C300" s="5">
        <v>0.78907914463820716</v>
      </c>
    </row>
    <row r="301" spans="1:3" x14ac:dyDescent="0.25">
      <c r="A301" s="99">
        <v>41944</v>
      </c>
      <c r="B301" s="100">
        <f t="shared" si="6"/>
        <v>2014</v>
      </c>
      <c r="C301" s="5">
        <v>0.80179602309172537</v>
      </c>
    </row>
    <row r="302" spans="1:3" x14ac:dyDescent="0.25">
      <c r="A302" s="99">
        <v>41974</v>
      </c>
      <c r="B302" s="100">
        <f t="shared" si="6"/>
        <v>2014</v>
      </c>
      <c r="C302" s="5">
        <v>0.81096423647717131</v>
      </c>
    </row>
    <row r="303" spans="1:3" x14ac:dyDescent="0.25">
      <c r="A303" s="99">
        <v>42005</v>
      </c>
      <c r="B303" s="100">
        <f t="shared" si="6"/>
        <v>2015</v>
      </c>
      <c r="C303" s="5">
        <v>0.86051114361930992</v>
      </c>
    </row>
    <row r="304" spans="1:3" x14ac:dyDescent="0.25">
      <c r="A304" s="99">
        <v>42036</v>
      </c>
      <c r="B304" s="100">
        <f t="shared" si="6"/>
        <v>2015</v>
      </c>
      <c r="C304" s="5">
        <v>0.88105726872246692</v>
      </c>
    </row>
    <row r="305" spans="1:3" x14ac:dyDescent="0.25">
      <c r="A305" s="99">
        <v>42064</v>
      </c>
      <c r="B305" s="100">
        <f t="shared" si="6"/>
        <v>2015</v>
      </c>
      <c r="C305" s="5">
        <v>0.92267946115519461</v>
      </c>
    </row>
    <row r="306" spans="1:3" x14ac:dyDescent="0.25">
      <c r="A306" s="99">
        <v>42095</v>
      </c>
      <c r="B306" s="100">
        <f t="shared" si="6"/>
        <v>2015</v>
      </c>
      <c r="C306" s="5">
        <v>0.92772984506911582</v>
      </c>
    </row>
    <row r="307" spans="1:3" x14ac:dyDescent="0.25">
      <c r="A307" s="99">
        <v>42125</v>
      </c>
      <c r="B307" s="100">
        <f t="shared" si="6"/>
        <v>2015</v>
      </c>
      <c r="C307" s="5">
        <v>0.89686098654708524</v>
      </c>
    </row>
    <row r="308" spans="1:3" x14ac:dyDescent="0.25">
      <c r="A308" s="99">
        <v>42156</v>
      </c>
      <c r="B308" s="100">
        <f t="shared" si="6"/>
        <v>2015</v>
      </c>
      <c r="C308" s="5">
        <v>0.89182199233033088</v>
      </c>
    </row>
    <row r="309" spans="1:3" x14ac:dyDescent="0.25">
      <c r="A309" s="99">
        <v>42186</v>
      </c>
      <c r="B309" s="100">
        <f t="shared" si="6"/>
        <v>2015</v>
      </c>
      <c r="C309" s="5">
        <v>0.90942160785740278</v>
      </c>
    </row>
    <row r="310" spans="1:3" x14ac:dyDescent="0.25">
      <c r="A310" s="99">
        <v>42217</v>
      </c>
      <c r="B310" s="100">
        <f t="shared" si="6"/>
        <v>2015</v>
      </c>
      <c r="C310" s="5">
        <v>0.89774665589370684</v>
      </c>
    </row>
    <row r="311" spans="1:3" x14ac:dyDescent="0.25">
      <c r="A311" s="99">
        <v>42248</v>
      </c>
      <c r="B311" s="100">
        <f t="shared" si="6"/>
        <v>2015</v>
      </c>
      <c r="C311" s="5">
        <v>0.89118616879066026</v>
      </c>
    </row>
    <row r="312" spans="1:3" x14ac:dyDescent="0.25">
      <c r="A312" s="99">
        <v>42278</v>
      </c>
      <c r="B312" s="100">
        <f t="shared" si="6"/>
        <v>2015</v>
      </c>
      <c r="C312" s="5">
        <v>0.89007565643079667</v>
      </c>
    </row>
    <row r="313" spans="1:3" x14ac:dyDescent="0.25">
      <c r="A313" s="99">
        <v>42309</v>
      </c>
      <c r="B313" s="100">
        <f t="shared" si="6"/>
        <v>2015</v>
      </c>
      <c r="C313" s="5">
        <v>0.93144560357675099</v>
      </c>
    </row>
    <row r="314" spans="1:3" x14ac:dyDescent="0.25">
      <c r="A314" s="99">
        <v>42339</v>
      </c>
      <c r="B314" s="100">
        <f t="shared" si="6"/>
        <v>2015</v>
      </c>
      <c r="C314" s="5">
        <v>0.91937115013330895</v>
      </c>
    </row>
    <row r="315" spans="1:3" x14ac:dyDescent="0.25">
      <c r="A315" s="99">
        <v>42370</v>
      </c>
      <c r="B315" s="100">
        <f t="shared" si="6"/>
        <v>2016</v>
      </c>
      <c r="C315" s="5">
        <v>0.92081031307550643</v>
      </c>
    </row>
    <row r="316" spans="1:3" x14ac:dyDescent="0.25">
      <c r="A316" s="99">
        <v>42401</v>
      </c>
      <c r="B316" s="100">
        <f t="shared" si="6"/>
        <v>2016</v>
      </c>
      <c r="C316" s="5">
        <v>0.9014693951140359</v>
      </c>
    </row>
    <row r="317" spans="1:3" x14ac:dyDescent="0.25">
      <c r="A317" s="99">
        <v>42430</v>
      </c>
      <c r="B317" s="100">
        <f t="shared" si="6"/>
        <v>2016</v>
      </c>
      <c r="C317" s="5">
        <v>0.9009009009009008</v>
      </c>
    </row>
    <row r="318" spans="1:3" x14ac:dyDescent="0.25">
      <c r="A318" s="99">
        <v>42461</v>
      </c>
      <c r="B318" s="100">
        <f t="shared" si="6"/>
        <v>2016</v>
      </c>
      <c r="C318" s="5">
        <v>0.8819119851838787</v>
      </c>
    </row>
    <row r="319" spans="1:3" x14ac:dyDescent="0.25">
      <c r="A319" s="99">
        <v>42491</v>
      </c>
      <c r="B319" s="100">
        <f t="shared" si="6"/>
        <v>2016</v>
      </c>
      <c r="C319" s="5">
        <v>0.88409512863584128</v>
      </c>
    </row>
    <row r="320" spans="1:3" x14ac:dyDescent="0.25">
      <c r="A320" s="99">
        <v>42522</v>
      </c>
      <c r="B320" s="100">
        <f t="shared" si="6"/>
        <v>2016</v>
      </c>
      <c r="C320" s="5">
        <v>0.89055125122450796</v>
      </c>
    </row>
    <row r="321" spans="1:3" x14ac:dyDescent="0.25">
      <c r="A321" s="99">
        <v>42552</v>
      </c>
      <c r="B321" s="100">
        <f t="shared" si="6"/>
        <v>2016</v>
      </c>
      <c r="C321" s="5">
        <v>0.90342397687234621</v>
      </c>
    </row>
    <row r="322" spans="1:3" x14ac:dyDescent="0.25">
      <c r="A322" s="99">
        <v>42583</v>
      </c>
      <c r="B322" s="100">
        <f t="shared" si="6"/>
        <v>2016</v>
      </c>
      <c r="C322" s="5">
        <v>0.89190153407063866</v>
      </c>
    </row>
    <row r="323" spans="1:3" x14ac:dyDescent="0.25">
      <c r="A323" s="99">
        <v>42614</v>
      </c>
      <c r="B323" s="100">
        <f t="shared" si="6"/>
        <v>2016</v>
      </c>
      <c r="C323" s="5">
        <v>0.89190153407063866</v>
      </c>
    </row>
    <row r="324" spans="1:3" x14ac:dyDescent="0.25">
      <c r="A324" s="99">
        <v>42644</v>
      </c>
      <c r="B324" s="100">
        <f t="shared" ref="B324:B387" si="7">YEAR(A324)</f>
        <v>2016</v>
      </c>
      <c r="C324" s="5">
        <v>0.90694721567204784</v>
      </c>
    </row>
    <row r="325" spans="1:3" x14ac:dyDescent="0.25">
      <c r="A325" s="99">
        <v>42675</v>
      </c>
      <c r="B325" s="100">
        <f t="shared" si="7"/>
        <v>2016</v>
      </c>
      <c r="C325" s="5">
        <v>0.92601166774701349</v>
      </c>
    </row>
    <row r="326" spans="1:3" x14ac:dyDescent="0.25">
      <c r="A326" s="99">
        <v>42705</v>
      </c>
      <c r="B326" s="100">
        <f t="shared" si="7"/>
        <v>2016</v>
      </c>
      <c r="C326" s="5">
        <v>0.9484966328369534</v>
      </c>
    </row>
    <row r="327" spans="1:3" x14ac:dyDescent="0.25">
      <c r="A327" s="99">
        <v>42736</v>
      </c>
      <c r="B327" s="100">
        <f t="shared" si="7"/>
        <v>2017</v>
      </c>
      <c r="C327" s="5">
        <v>0.94215187488223107</v>
      </c>
    </row>
    <row r="328" spans="1:3" x14ac:dyDescent="0.25">
      <c r="A328" s="99">
        <v>42767</v>
      </c>
      <c r="B328" s="100">
        <f t="shared" si="7"/>
        <v>2017</v>
      </c>
      <c r="C328" s="5">
        <v>0.93958470356102597</v>
      </c>
    </row>
    <row r="329" spans="1:3" x14ac:dyDescent="0.25">
      <c r="A329" s="99">
        <v>42795</v>
      </c>
      <c r="B329" s="100">
        <f t="shared" si="7"/>
        <v>2017</v>
      </c>
      <c r="C329" s="5">
        <v>0.93589143659335516</v>
      </c>
    </row>
    <row r="330" spans="1:3" x14ac:dyDescent="0.25">
      <c r="A330" s="99">
        <v>42826</v>
      </c>
      <c r="B330" s="100">
        <f t="shared" si="7"/>
        <v>2017</v>
      </c>
      <c r="C330" s="5">
        <v>0.93257483913084027</v>
      </c>
    </row>
    <row r="331" spans="1:3" x14ac:dyDescent="0.25">
      <c r="A331" s="99">
        <v>42856</v>
      </c>
      <c r="B331" s="100">
        <f t="shared" si="7"/>
        <v>2017</v>
      </c>
      <c r="C331" s="5">
        <v>0.90432266232591796</v>
      </c>
    </row>
    <row r="332" spans="1:3" x14ac:dyDescent="0.25">
      <c r="A332" s="99">
        <v>42887</v>
      </c>
      <c r="B332" s="100">
        <f t="shared" si="7"/>
        <v>2017</v>
      </c>
      <c r="C332" s="5">
        <v>0.89055125122450796</v>
      </c>
    </row>
    <row r="333" spans="1:3" x14ac:dyDescent="0.25">
      <c r="A333" s="99">
        <v>42917</v>
      </c>
      <c r="B333" s="100">
        <f t="shared" si="7"/>
        <v>2017</v>
      </c>
      <c r="C333" s="5">
        <v>0.86873425419164274</v>
      </c>
    </row>
    <row r="334" spans="1:3" x14ac:dyDescent="0.25">
      <c r="A334" s="99">
        <v>42948</v>
      </c>
      <c r="B334" s="100">
        <f t="shared" si="7"/>
        <v>2017</v>
      </c>
      <c r="C334" s="5">
        <v>0.84695519607012781</v>
      </c>
    </row>
    <row r="335" spans="1:3" x14ac:dyDescent="0.25">
      <c r="A335" s="99">
        <v>42979</v>
      </c>
      <c r="B335" s="100">
        <f t="shared" si="7"/>
        <v>2017</v>
      </c>
      <c r="C335" s="5">
        <v>0.839278220730172</v>
      </c>
    </row>
    <row r="336" spans="1:3" x14ac:dyDescent="0.25">
      <c r="A336" s="99">
        <v>43009</v>
      </c>
      <c r="B336" s="100">
        <f t="shared" si="7"/>
        <v>2017</v>
      </c>
      <c r="C336" s="5">
        <v>0.85062946580469545</v>
      </c>
    </row>
    <row r="337" spans="1:3" x14ac:dyDescent="0.25">
      <c r="A337" s="99">
        <v>43040</v>
      </c>
      <c r="B337" s="100">
        <f t="shared" si="7"/>
        <v>2017</v>
      </c>
      <c r="C337" s="5">
        <v>0.85193388993014141</v>
      </c>
    </row>
    <row r="338" spans="1:3" x14ac:dyDescent="0.25">
      <c r="A338" s="99">
        <v>43070</v>
      </c>
      <c r="B338" s="100">
        <f t="shared" si="7"/>
        <v>2017</v>
      </c>
      <c r="C338" s="5">
        <v>0.84488002703616083</v>
      </c>
    </row>
    <row r="339" spans="1:3" x14ac:dyDescent="0.25">
      <c r="A339" s="99">
        <v>43101</v>
      </c>
      <c r="B339" s="100">
        <f t="shared" si="7"/>
        <v>2018</v>
      </c>
      <c r="C339" s="5">
        <v>0.81967213114754101</v>
      </c>
    </row>
    <row r="340" spans="1:3" x14ac:dyDescent="0.25">
      <c r="A340" s="99">
        <v>43132</v>
      </c>
      <c r="B340" s="100">
        <f t="shared" si="7"/>
        <v>2018</v>
      </c>
      <c r="C340" s="5">
        <v>0.80984774862325892</v>
      </c>
    </row>
    <row r="341" spans="1:3" x14ac:dyDescent="0.25">
      <c r="A341" s="99">
        <v>43160</v>
      </c>
      <c r="B341" s="100">
        <f t="shared" si="7"/>
        <v>2018</v>
      </c>
      <c r="C341" s="5">
        <v>0.81063553826199741</v>
      </c>
    </row>
    <row r="342" spans="1:3" x14ac:dyDescent="0.25">
      <c r="A342" s="99">
        <v>43191</v>
      </c>
      <c r="B342" s="100">
        <f t="shared" si="7"/>
        <v>2018</v>
      </c>
      <c r="C342" s="5">
        <v>0.81459758879113719</v>
      </c>
    </row>
    <row r="343" spans="1:3" x14ac:dyDescent="0.25">
      <c r="A343" s="99">
        <v>43221</v>
      </c>
      <c r="B343" s="100">
        <f t="shared" si="7"/>
        <v>2018</v>
      </c>
      <c r="C343" s="5">
        <v>0.84659668134100907</v>
      </c>
    </row>
    <row r="344" spans="1:3" x14ac:dyDescent="0.25">
      <c r="A344" s="99">
        <v>43252</v>
      </c>
      <c r="B344" s="100">
        <f t="shared" si="7"/>
        <v>2018</v>
      </c>
      <c r="C344" s="5">
        <v>0.85631101215961636</v>
      </c>
    </row>
    <row r="345" spans="1:3" x14ac:dyDescent="0.25">
      <c r="A345" s="99">
        <v>43282</v>
      </c>
      <c r="B345" s="100">
        <f t="shared" si="7"/>
        <v>2018</v>
      </c>
      <c r="C345" s="5">
        <v>0.85612363207675701</v>
      </c>
    </row>
    <row r="346" spans="1:3" x14ac:dyDescent="0.25">
      <c r="A346" s="99">
        <v>43313</v>
      </c>
      <c r="B346" s="100">
        <f t="shared" si="7"/>
        <v>2018</v>
      </c>
      <c r="C346" s="5">
        <v>0.85404452520599217</v>
      </c>
    </row>
    <row r="347" spans="1:3" x14ac:dyDescent="0.25">
      <c r="A347" s="99">
        <v>43344</v>
      </c>
      <c r="B347" s="100">
        <f t="shared" si="7"/>
        <v>2018</v>
      </c>
      <c r="C347" s="5">
        <v>0.85209722349461525</v>
      </c>
    </row>
    <row r="348" spans="1:3" x14ac:dyDescent="0.25">
      <c r="A348" s="99">
        <v>43374</v>
      </c>
      <c r="B348" s="100">
        <f t="shared" si="7"/>
        <v>2018</v>
      </c>
      <c r="C348" s="5">
        <v>0.84987539723113392</v>
      </c>
    </row>
    <row r="349" spans="1:3" x14ac:dyDescent="0.25">
      <c r="A349" s="99">
        <v>43405</v>
      </c>
      <c r="B349" s="100">
        <f t="shared" si="7"/>
        <v>2018</v>
      </c>
      <c r="C349" s="5">
        <v>0.84799992278180547</v>
      </c>
    </row>
    <row r="350" spans="1:3" x14ac:dyDescent="0.25">
      <c r="A350" s="99">
        <v>43435</v>
      </c>
      <c r="B350" s="100">
        <f t="shared" si="7"/>
        <v>2018</v>
      </c>
      <c r="C350" s="5">
        <v>0.84548064231215792</v>
      </c>
    </row>
    <row r="351" spans="1:3" x14ac:dyDescent="0.25">
      <c r="A351" s="99">
        <v>43466</v>
      </c>
      <c r="B351" s="100">
        <f t="shared" si="7"/>
        <v>2019</v>
      </c>
      <c r="C351" s="5">
        <v>0.84330168746715206</v>
      </c>
    </row>
    <row r="352" spans="1:3" x14ac:dyDescent="0.25">
      <c r="A352" s="99">
        <v>43497</v>
      </c>
      <c r="B352" s="100">
        <f t="shared" si="7"/>
        <v>2019</v>
      </c>
      <c r="C352" s="5">
        <v>0.84136828129598418</v>
      </c>
    </row>
    <row r="353" spans="1:3" x14ac:dyDescent="0.25">
      <c r="A353" s="99">
        <v>43525</v>
      </c>
      <c r="B353" s="100">
        <f t="shared" si="7"/>
        <v>2019</v>
      </c>
      <c r="C353" s="5">
        <v>0.83915177721361078</v>
      </c>
    </row>
    <row r="354" spans="1:3" x14ac:dyDescent="0.25">
      <c r="A354" s="99">
        <v>43556</v>
      </c>
      <c r="B354" s="100">
        <f t="shared" si="7"/>
        <v>2019</v>
      </c>
      <c r="C354" s="5">
        <v>0.83700793936247364</v>
      </c>
    </row>
    <row r="355" spans="1:3" x14ac:dyDescent="0.25">
      <c r="A355" s="99">
        <v>43586</v>
      </c>
      <c r="B355" s="100">
        <f t="shared" si="7"/>
        <v>2019</v>
      </c>
      <c r="C355" s="5">
        <v>0.83470060533908563</v>
      </c>
    </row>
    <row r="356" spans="1:3" x14ac:dyDescent="0.25">
      <c r="A356" s="99">
        <v>43617</v>
      </c>
      <c r="B356" s="100">
        <f t="shared" si="7"/>
        <v>2019</v>
      </c>
      <c r="C356" s="5">
        <v>0.83256598501714252</v>
      </c>
    </row>
    <row r="357" spans="1:3" x14ac:dyDescent="0.25">
      <c r="A357" s="99">
        <v>43647</v>
      </c>
      <c r="B357" s="100">
        <f t="shared" si="7"/>
        <v>2019</v>
      </c>
      <c r="C357" s="5">
        <v>0.83028559927910783</v>
      </c>
    </row>
    <row r="358" spans="1:3" x14ac:dyDescent="0.25">
      <c r="A358" s="99">
        <v>43678</v>
      </c>
      <c r="B358" s="100">
        <f t="shared" si="7"/>
        <v>2019</v>
      </c>
      <c r="C358" s="5">
        <v>0.82805079844558116</v>
      </c>
    </row>
    <row r="359" spans="1:3" x14ac:dyDescent="0.25">
      <c r="A359" s="99">
        <v>43709</v>
      </c>
      <c r="B359" s="100">
        <f t="shared" si="7"/>
        <v>2019</v>
      </c>
      <c r="C359" s="5">
        <v>0.82588038952345311</v>
      </c>
    </row>
    <row r="360" spans="1:3" x14ac:dyDescent="0.25">
      <c r="A360" s="99">
        <v>43739</v>
      </c>
      <c r="B360" s="100">
        <f t="shared" si="7"/>
        <v>2019</v>
      </c>
      <c r="C360" s="5">
        <v>0.82362977435692009</v>
      </c>
    </row>
    <row r="361" spans="1:3" x14ac:dyDescent="0.25">
      <c r="A361" s="99">
        <v>43770</v>
      </c>
      <c r="B361" s="100">
        <f t="shared" si="7"/>
        <v>2019</v>
      </c>
      <c r="C361" s="5">
        <v>0.82144424561158302</v>
      </c>
    </row>
    <row r="362" spans="1:3" x14ac:dyDescent="0.25">
      <c r="A362" s="99">
        <v>43800</v>
      </c>
      <c r="B362" s="100">
        <f t="shared" si="7"/>
        <v>2019</v>
      </c>
      <c r="C362" s="5">
        <v>0.81917819751434084</v>
      </c>
    </row>
    <row r="363" spans="1:3" x14ac:dyDescent="0.25">
      <c r="A363" s="99">
        <v>43831</v>
      </c>
      <c r="B363" s="100">
        <f t="shared" si="7"/>
        <v>2020</v>
      </c>
      <c r="C363" s="5">
        <v>0.81690445296845826</v>
      </c>
    </row>
    <row r="364" spans="1:3" x14ac:dyDescent="0.25">
      <c r="A364" s="99">
        <v>43862</v>
      </c>
      <c r="B364" s="100">
        <f t="shared" si="7"/>
        <v>2020</v>
      </c>
      <c r="C364" s="5">
        <v>0.81477052157772778</v>
      </c>
    </row>
    <row r="365" spans="1:3" x14ac:dyDescent="0.25">
      <c r="A365" s="99">
        <v>43891</v>
      </c>
      <c r="B365" s="100">
        <f t="shared" si="7"/>
        <v>2020</v>
      </c>
      <c r="C365" s="5">
        <v>0.8124821616951613</v>
      </c>
    </row>
    <row r="366" spans="1:3" x14ac:dyDescent="0.25">
      <c r="A366" s="99">
        <v>43922</v>
      </c>
      <c r="B366" s="100">
        <f t="shared" si="7"/>
        <v>2020</v>
      </c>
      <c r="C366" s="5">
        <v>0.81026056752387832</v>
      </c>
    </row>
    <row r="367" spans="1:3" x14ac:dyDescent="0.25">
      <c r="A367" s="99">
        <v>43952</v>
      </c>
      <c r="B367" s="100">
        <f t="shared" si="7"/>
        <v>2020</v>
      </c>
      <c r="C367" s="5">
        <v>0.80795772938256727</v>
      </c>
    </row>
    <row r="368" spans="1:3" x14ac:dyDescent="0.25">
      <c r="A368" s="99">
        <v>43983</v>
      </c>
      <c r="B368" s="100">
        <f t="shared" si="7"/>
        <v>2020</v>
      </c>
      <c r="C368" s="5">
        <v>0.80573418958502607</v>
      </c>
    </row>
    <row r="369" spans="1:3" x14ac:dyDescent="0.25">
      <c r="A369" s="99">
        <v>44013</v>
      </c>
      <c r="B369" s="100">
        <f t="shared" si="7"/>
        <v>2020</v>
      </c>
      <c r="C369" s="5">
        <v>0.80367294215832807</v>
      </c>
    </row>
    <row r="370" spans="1:3" x14ac:dyDescent="0.25">
      <c r="A370" s="99">
        <v>44044</v>
      </c>
      <c r="B370" s="100">
        <f t="shared" si="7"/>
        <v>2020</v>
      </c>
      <c r="C370" s="5">
        <v>0.80162397017650178</v>
      </c>
    </row>
    <row r="371" spans="1:3" x14ac:dyDescent="0.25">
      <c r="A371" s="99">
        <v>44075</v>
      </c>
      <c r="B371" s="100">
        <f t="shared" si="7"/>
        <v>2020</v>
      </c>
      <c r="C371" s="5">
        <v>0.79965271869285448</v>
      </c>
    </row>
    <row r="372" spans="1:3" x14ac:dyDescent="0.25">
      <c r="A372" s="99">
        <v>44105</v>
      </c>
      <c r="B372" s="100">
        <f t="shared" si="7"/>
        <v>2020</v>
      </c>
      <c r="C372" s="5">
        <v>0.7976277062048911</v>
      </c>
    </row>
    <row r="373" spans="1:3" x14ac:dyDescent="0.25">
      <c r="A373" s="99">
        <v>44136</v>
      </c>
      <c r="B373" s="100">
        <f t="shared" si="7"/>
        <v>2020</v>
      </c>
      <c r="C373" s="5">
        <v>0.79567951706567797</v>
      </c>
    </row>
    <row r="374" spans="1:3" x14ac:dyDescent="0.25">
      <c r="A374" s="99">
        <v>44166</v>
      </c>
      <c r="B374" s="100">
        <f t="shared" si="7"/>
        <v>2020</v>
      </c>
      <c r="C374" s="5">
        <v>0.79367820817796886</v>
      </c>
    </row>
    <row r="375" spans="1:3" x14ac:dyDescent="0.25">
      <c r="A375" s="99">
        <v>44197</v>
      </c>
      <c r="B375" s="100">
        <f t="shared" si="7"/>
        <v>2021</v>
      </c>
      <c r="C375" s="5">
        <v>0.79358808768625544</v>
      </c>
    </row>
    <row r="376" spans="1:3" x14ac:dyDescent="0.25">
      <c r="A376" s="99">
        <v>44228</v>
      </c>
      <c r="B376" s="100">
        <f t="shared" si="7"/>
        <v>2021</v>
      </c>
      <c r="C376" s="5">
        <v>0.79350397522732286</v>
      </c>
    </row>
    <row r="377" spans="1:3" x14ac:dyDescent="0.25">
      <c r="A377" s="99">
        <v>44256</v>
      </c>
      <c r="B377" s="100">
        <f t="shared" si="7"/>
        <v>2021</v>
      </c>
      <c r="C377" s="5">
        <v>0.79342547026565247</v>
      </c>
    </row>
    <row r="378" spans="1:3" x14ac:dyDescent="0.25">
      <c r="A378" s="99">
        <v>44287</v>
      </c>
      <c r="B378" s="100">
        <f t="shared" si="7"/>
        <v>2021</v>
      </c>
      <c r="C378" s="5">
        <v>0.79335219896809339</v>
      </c>
    </row>
    <row r="379" spans="1:3" x14ac:dyDescent="0.25">
      <c r="A379" s="99">
        <v>44317</v>
      </c>
      <c r="B379" s="100">
        <f t="shared" si="7"/>
        <v>2021</v>
      </c>
      <c r="C379" s="5">
        <v>0.79328381242370494</v>
      </c>
    </row>
    <row r="380" spans="1:3" x14ac:dyDescent="0.25">
      <c r="A380" s="99">
        <v>44348</v>
      </c>
      <c r="B380" s="100">
        <f t="shared" si="7"/>
        <v>2021</v>
      </c>
      <c r="C380" s="5">
        <v>0.79321998498227575</v>
      </c>
    </row>
    <row r="381" spans="1:3" x14ac:dyDescent="0.25">
      <c r="A381" s="99">
        <v>44378</v>
      </c>
      <c r="B381" s="100">
        <f t="shared" si="7"/>
        <v>2021</v>
      </c>
      <c r="C381" s="5">
        <v>0.79316041270360849</v>
      </c>
    </row>
    <row r="382" spans="1:3" x14ac:dyDescent="0.25">
      <c r="A382" s="99">
        <v>44409</v>
      </c>
      <c r="B382" s="100">
        <f t="shared" si="7"/>
        <v>2021</v>
      </c>
      <c r="C382" s="5">
        <v>0.79310481191018567</v>
      </c>
    </row>
    <row r="383" spans="1:3" x14ac:dyDescent="0.25">
      <c r="A383" s="99">
        <v>44440</v>
      </c>
      <c r="B383" s="100">
        <f t="shared" si="7"/>
        <v>2021</v>
      </c>
      <c r="C383" s="5">
        <v>0.79305291783632448</v>
      </c>
    </row>
    <row r="384" spans="1:3" x14ac:dyDescent="0.25">
      <c r="A384" s="99">
        <v>44470</v>
      </c>
      <c r="B384" s="100">
        <f t="shared" si="7"/>
        <v>2021</v>
      </c>
      <c r="C384" s="5">
        <v>0.79300448336738727</v>
      </c>
    </row>
    <row r="385" spans="1:3" x14ac:dyDescent="0.25">
      <c r="A385" s="99">
        <v>44501</v>
      </c>
      <c r="B385" s="100">
        <f t="shared" si="7"/>
        <v>2021</v>
      </c>
      <c r="C385" s="5">
        <v>0.79295927786304587</v>
      </c>
    </row>
    <row r="386" spans="1:3" x14ac:dyDescent="0.25">
      <c r="A386" s="99">
        <v>44531</v>
      </c>
      <c r="B386" s="100">
        <f t="shared" si="7"/>
        <v>2021</v>
      </c>
      <c r="C386" s="5">
        <v>0.79291708605899391</v>
      </c>
    </row>
    <row r="387" spans="1:3" x14ac:dyDescent="0.25">
      <c r="A387" s="99">
        <v>44562</v>
      </c>
      <c r="B387" s="100">
        <f t="shared" si="7"/>
        <v>2022</v>
      </c>
      <c r="C387" s="5">
        <v>0.79287770704187877</v>
      </c>
    </row>
    <row r="388" spans="1:3" x14ac:dyDescent="0.25">
      <c r="A388" s="99">
        <v>44593</v>
      </c>
      <c r="B388" s="100">
        <f t="shared" ref="B388:B451" si="8">YEAR(A388)</f>
        <v>2022</v>
      </c>
      <c r="C388" s="5">
        <v>0.79284095329257132</v>
      </c>
    </row>
    <row r="389" spans="1:3" x14ac:dyDescent="0.25">
      <c r="A389" s="99">
        <v>44621</v>
      </c>
      <c r="B389" s="100">
        <f t="shared" si="8"/>
        <v>2022</v>
      </c>
      <c r="C389" s="5">
        <v>0.79280664979321769</v>
      </c>
    </row>
    <row r="390" spans="1:3" x14ac:dyDescent="0.25">
      <c r="A390" s="99">
        <v>44652</v>
      </c>
      <c r="B390" s="100">
        <f t="shared" si="8"/>
        <v>2022</v>
      </c>
      <c r="C390" s="5">
        <v>0.79277463319382102</v>
      </c>
    </row>
    <row r="391" spans="1:3" x14ac:dyDescent="0.25">
      <c r="A391" s="99">
        <v>44682</v>
      </c>
      <c r="B391" s="100">
        <f t="shared" si="8"/>
        <v>2022</v>
      </c>
      <c r="C391" s="5">
        <v>0.79274475103438413</v>
      </c>
    </row>
    <row r="392" spans="1:3" x14ac:dyDescent="0.25">
      <c r="A392" s="99">
        <v>44713</v>
      </c>
      <c r="B392" s="100">
        <f t="shared" si="8"/>
        <v>2022</v>
      </c>
      <c r="C392" s="5">
        <v>0.7927168610189097</v>
      </c>
    </row>
    <row r="393" spans="1:3" x14ac:dyDescent="0.25">
      <c r="A393" s="99">
        <v>44743</v>
      </c>
      <c r="B393" s="100">
        <f t="shared" si="8"/>
        <v>2022</v>
      </c>
      <c r="C393" s="5">
        <v>0.79269083033780019</v>
      </c>
    </row>
    <row r="394" spans="1:3" x14ac:dyDescent="0.25">
      <c r="A394" s="99">
        <v>44774</v>
      </c>
      <c r="B394" s="100">
        <f t="shared" si="8"/>
        <v>2022</v>
      </c>
      <c r="C394" s="5">
        <v>0.79266653503543127</v>
      </c>
    </row>
    <row r="395" spans="1:3" x14ac:dyDescent="0.25">
      <c r="A395" s="99">
        <v>44805</v>
      </c>
      <c r="B395" s="100">
        <f t="shared" si="8"/>
        <v>2022</v>
      </c>
      <c r="C395" s="5">
        <v>0.79264385941988702</v>
      </c>
    </row>
    <row r="396" spans="1:3" x14ac:dyDescent="0.25">
      <c r="A396" s="99">
        <v>44835</v>
      </c>
      <c r="B396" s="100">
        <f t="shared" si="8"/>
        <v>2022</v>
      </c>
      <c r="C396" s="5">
        <v>0.79262269551204567</v>
      </c>
    </row>
    <row r="397" spans="1:3" x14ac:dyDescent="0.25">
      <c r="A397" s="99">
        <v>44866</v>
      </c>
      <c r="B397" s="100">
        <f t="shared" si="8"/>
        <v>2022</v>
      </c>
      <c r="C397" s="5">
        <v>0.79260294253139374</v>
      </c>
    </row>
    <row r="398" spans="1:3" x14ac:dyDescent="0.25">
      <c r="A398" s="99">
        <v>44896</v>
      </c>
      <c r="B398" s="100">
        <f t="shared" si="8"/>
        <v>2022</v>
      </c>
      <c r="C398" s="5">
        <v>0.79258450641611866</v>
      </c>
    </row>
    <row r="399" spans="1:3" x14ac:dyDescent="0.25">
      <c r="A399" s="99">
        <v>44927</v>
      </c>
      <c r="B399" s="100">
        <f t="shared" si="8"/>
        <v>2023</v>
      </c>
      <c r="C399" s="5">
        <v>0.79256729937519521</v>
      </c>
    </row>
    <row r="400" spans="1:3" x14ac:dyDescent="0.25">
      <c r="A400" s="99">
        <v>44958</v>
      </c>
      <c r="B400" s="100">
        <f t="shared" si="8"/>
        <v>2023</v>
      </c>
      <c r="C400" s="5">
        <v>0.79255123947033335</v>
      </c>
    </row>
    <row r="401" spans="1:3" x14ac:dyDescent="0.25">
      <c r="A401" s="99">
        <v>44986</v>
      </c>
      <c r="B401" s="100">
        <f t="shared" si="8"/>
        <v>2023</v>
      </c>
      <c r="C401" s="5">
        <v>0.79253625022579555</v>
      </c>
    </row>
    <row r="402" spans="1:3" x14ac:dyDescent="0.25">
      <c r="A402" s="99">
        <v>45017</v>
      </c>
      <c r="B402" s="100">
        <f t="shared" si="8"/>
        <v>2023</v>
      </c>
      <c r="C402" s="5">
        <v>0.79252226026422701</v>
      </c>
    </row>
    <row r="403" spans="1:3" x14ac:dyDescent="0.25">
      <c r="A403" s="99">
        <v>45047</v>
      </c>
      <c r="B403" s="100">
        <f t="shared" si="8"/>
        <v>2023</v>
      </c>
      <c r="C403" s="5">
        <v>0.79250920296676297</v>
      </c>
    </row>
    <row r="404" spans="1:3" x14ac:dyDescent="0.25">
      <c r="A404" s="99">
        <v>45078</v>
      </c>
      <c r="B404" s="100">
        <f t="shared" si="8"/>
        <v>2023</v>
      </c>
      <c r="C404" s="5">
        <v>0.7924970161557966</v>
      </c>
    </row>
    <row r="405" spans="1:3" x14ac:dyDescent="0.25">
      <c r="A405" s="99">
        <v>45108</v>
      </c>
      <c r="B405" s="100">
        <f t="shared" si="8"/>
        <v>2023</v>
      </c>
      <c r="C405" s="5">
        <v>0.79248564179889458</v>
      </c>
    </row>
    <row r="406" spans="1:3" x14ac:dyDescent="0.25">
      <c r="A406" s="99">
        <v>45139</v>
      </c>
      <c r="B406" s="100">
        <f t="shared" si="8"/>
        <v>2023</v>
      </c>
      <c r="C406" s="5">
        <v>0.79247502573245276</v>
      </c>
    </row>
    <row r="407" spans="1:3" x14ac:dyDescent="0.25">
      <c r="A407" s="99">
        <v>45170</v>
      </c>
      <c r="B407" s="100">
        <f t="shared" si="8"/>
        <v>2023</v>
      </c>
      <c r="C407" s="5">
        <v>0.79246511740377368</v>
      </c>
    </row>
    <row r="408" spans="1:3" x14ac:dyDescent="0.25">
      <c r="A408" s="99">
        <v>45200</v>
      </c>
      <c r="B408" s="100">
        <f t="shared" si="8"/>
        <v>2023</v>
      </c>
      <c r="C408" s="5">
        <v>0.79245586963033987</v>
      </c>
    </row>
    <row r="409" spans="1:3" x14ac:dyDescent="0.25">
      <c r="A409" s="99">
        <v>45231</v>
      </c>
      <c r="B409" s="100">
        <f t="shared" si="8"/>
        <v>2023</v>
      </c>
      <c r="C409" s="5">
        <v>0.79244723837513498</v>
      </c>
    </row>
    <row r="410" spans="1:3" x14ac:dyDescent="0.25">
      <c r="A410" s="99">
        <v>45261</v>
      </c>
      <c r="B410" s="100">
        <f t="shared" si="8"/>
        <v>2023</v>
      </c>
      <c r="C410" s="5">
        <v>0.79243918253694379</v>
      </c>
    </row>
    <row r="411" spans="1:3" x14ac:dyDescent="0.25">
      <c r="A411" s="99">
        <v>45292</v>
      </c>
      <c r="B411" s="100">
        <f t="shared" si="8"/>
        <v>2024</v>
      </c>
      <c r="C411" s="5">
        <v>0.79243166375463203</v>
      </c>
    </row>
    <row r="412" spans="1:3" x14ac:dyDescent="0.25">
      <c r="A412" s="99">
        <v>45323</v>
      </c>
      <c r="B412" s="100">
        <f t="shared" si="8"/>
        <v>2024</v>
      </c>
      <c r="C412" s="5">
        <v>0.79242464622447439</v>
      </c>
    </row>
    <row r="413" spans="1:3" x14ac:dyDescent="0.25">
      <c r="A413" s="99">
        <v>45352</v>
      </c>
      <c r="B413" s="100">
        <f t="shared" si="8"/>
        <v>2024</v>
      </c>
      <c r="C413" s="5">
        <v>0.79241809652966055</v>
      </c>
    </row>
    <row r="414" spans="1:3" x14ac:dyDescent="0.25">
      <c r="A414" s="99">
        <v>45383</v>
      </c>
      <c r="B414" s="100">
        <f t="shared" si="8"/>
        <v>2024</v>
      </c>
      <c r="C414" s="5">
        <v>0.7924119834811677</v>
      </c>
    </row>
    <row r="415" spans="1:3" x14ac:dyDescent="0.25">
      <c r="A415" s="99">
        <v>45413</v>
      </c>
      <c r="B415" s="100">
        <f t="shared" si="8"/>
        <v>2024</v>
      </c>
      <c r="C415" s="5">
        <v>0.79240627796924101</v>
      </c>
    </row>
    <row r="416" spans="1:3" x14ac:dyDescent="0.25">
      <c r="A416" s="99">
        <v>45444</v>
      </c>
      <c r="B416" s="100">
        <f t="shared" si="8"/>
        <v>2024</v>
      </c>
      <c r="C416" s="5">
        <v>0.79240095282477607</v>
      </c>
    </row>
    <row r="417" spans="1:3" x14ac:dyDescent="0.25">
      <c r="A417" s="99">
        <v>45474</v>
      </c>
      <c r="B417" s="100">
        <f t="shared" si="8"/>
        <v>2024</v>
      </c>
      <c r="C417" s="5">
        <v>0.79239598268994216</v>
      </c>
    </row>
    <row r="418" spans="1:3" x14ac:dyDescent="0.25">
      <c r="A418" s="99">
        <v>45505</v>
      </c>
      <c r="B418" s="100">
        <f t="shared" si="8"/>
        <v>2024</v>
      </c>
      <c r="C418" s="5">
        <v>0.79239134389743049</v>
      </c>
    </row>
    <row r="419" spans="1:3" x14ac:dyDescent="0.25">
      <c r="A419" s="99">
        <v>45536</v>
      </c>
      <c r="B419" s="100">
        <f t="shared" si="8"/>
        <v>2024</v>
      </c>
      <c r="C419" s="5">
        <v>0.79238701435775294</v>
      </c>
    </row>
    <row r="420" spans="1:3" x14ac:dyDescent="0.25">
      <c r="A420" s="99">
        <v>45566</v>
      </c>
      <c r="B420" s="100">
        <f t="shared" si="8"/>
        <v>2024</v>
      </c>
      <c r="C420" s="5">
        <v>0.79238297345405384</v>
      </c>
    </row>
    <row r="421" spans="1:3" x14ac:dyDescent="0.25">
      <c r="A421" s="99">
        <v>45597</v>
      </c>
      <c r="B421" s="100">
        <f t="shared" si="8"/>
        <v>2024</v>
      </c>
      <c r="C421" s="5">
        <v>0.79237920194393474</v>
      </c>
    </row>
    <row r="422" spans="1:3" x14ac:dyDescent="0.25">
      <c r="A422" s="99">
        <v>45627</v>
      </c>
      <c r="B422" s="100">
        <f t="shared" si="8"/>
        <v>2024</v>
      </c>
      <c r="C422" s="5">
        <v>0.79237568186782359</v>
      </c>
    </row>
    <row r="423" spans="1:3" x14ac:dyDescent="0.25">
      <c r="A423" s="99">
        <v>45658</v>
      </c>
      <c r="B423" s="100">
        <f t="shared" si="8"/>
        <v>2025</v>
      </c>
      <c r="C423" s="5">
        <v>0.79237239646345314</v>
      </c>
    </row>
    <row r="424" spans="1:3" x14ac:dyDescent="0.25">
      <c r="A424" s="99">
        <v>45689</v>
      </c>
      <c r="B424" s="100">
        <f t="shared" si="8"/>
        <v>2025</v>
      </c>
      <c r="C424" s="5">
        <v>0.79236933008604071</v>
      </c>
    </row>
    <row r="425" spans="1:3" x14ac:dyDescent="0.25">
      <c r="A425" s="99">
        <v>45717</v>
      </c>
      <c r="B425" s="100">
        <f t="shared" si="8"/>
        <v>2025</v>
      </c>
      <c r="C425" s="5">
        <v>0.79236646813378908</v>
      </c>
    </row>
    <row r="426" spans="1:3" x14ac:dyDescent="0.25">
      <c r="A426" s="99">
        <v>45748</v>
      </c>
      <c r="B426" s="100">
        <f t="shared" si="8"/>
        <v>2025</v>
      </c>
      <c r="C426" s="5">
        <v>0.79236379697835424</v>
      </c>
    </row>
    <row r="427" spans="1:3" x14ac:dyDescent="0.25">
      <c r="A427" s="99">
        <v>45778</v>
      </c>
      <c r="B427" s="100">
        <f t="shared" si="8"/>
        <v>2025</v>
      </c>
      <c r="C427" s="5">
        <v>0.79236130389994841</v>
      </c>
    </row>
    <row r="428" spans="1:3" x14ac:dyDescent="0.25">
      <c r="A428" s="99">
        <v>45809</v>
      </c>
      <c r="B428" s="100">
        <f t="shared" si="8"/>
        <v>2025</v>
      </c>
      <c r="C428" s="5">
        <v>0.79235897702676961</v>
      </c>
    </row>
    <row r="429" spans="1:3" x14ac:dyDescent="0.25">
      <c r="A429" s="99">
        <v>45839</v>
      </c>
      <c r="B429" s="100">
        <f t="shared" si="8"/>
        <v>2025</v>
      </c>
      <c r="C429" s="5">
        <v>0.79235680527846941</v>
      </c>
    </row>
    <row r="430" spans="1:3" x14ac:dyDescent="0.25">
      <c r="A430" s="99">
        <v>45870</v>
      </c>
      <c r="B430" s="100">
        <f t="shared" si="8"/>
        <v>2025</v>
      </c>
      <c r="C430" s="5">
        <v>0.7923547783133893</v>
      </c>
    </row>
    <row r="431" spans="1:3" x14ac:dyDescent="0.25">
      <c r="A431" s="99">
        <v>45901</v>
      </c>
      <c r="B431" s="100">
        <f t="shared" si="8"/>
        <v>2025</v>
      </c>
      <c r="C431" s="5">
        <v>0.79235288647931446</v>
      </c>
    </row>
    <row r="432" spans="1:3" x14ac:dyDescent="0.25">
      <c r="A432" s="99">
        <v>45931</v>
      </c>
      <c r="B432" s="100">
        <f t="shared" si="8"/>
        <v>2025</v>
      </c>
      <c r="C432" s="5">
        <v>0.79235112076751124</v>
      </c>
    </row>
    <row r="433" spans="1:3" x14ac:dyDescent="0.25">
      <c r="A433" s="99">
        <v>45962</v>
      </c>
      <c r="B433" s="100">
        <f t="shared" si="8"/>
        <v>2025</v>
      </c>
      <c r="C433" s="5">
        <v>0.79234947276982826</v>
      </c>
    </row>
    <row r="434" spans="1:3" x14ac:dyDescent="0.25">
      <c r="A434" s="99">
        <v>45992</v>
      </c>
      <c r="B434" s="100">
        <f t="shared" si="8"/>
        <v>2025</v>
      </c>
      <c r="C434" s="5">
        <v>0.79234793463865749</v>
      </c>
    </row>
    <row r="435" spans="1:3" x14ac:dyDescent="0.25">
      <c r="A435" s="99">
        <v>46023</v>
      </c>
      <c r="B435" s="100">
        <f t="shared" si="8"/>
        <v>2026</v>
      </c>
      <c r="C435" s="5">
        <v>0.79232640080226702</v>
      </c>
    </row>
    <row r="436" spans="1:3" x14ac:dyDescent="0.25">
      <c r="A436" s="99">
        <v>46054</v>
      </c>
      <c r="B436" s="100">
        <f t="shared" si="8"/>
        <v>2026</v>
      </c>
      <c r="C436" s="5">
        <v>0.79190752668364439</v>
      </c>
    </row>
    <row r="437" spans="1:3" x14ac:dyDescent="0.25">
      <c r="A437" s="99">
        <v>46082</v>
      </c>
      <c r="B437" s="100">
        <f t="shared" si="8"/>
        <v>2026</v>
      </c>
      <c r="C437" s="5">
        <v>0.79152854536732775</v>
      </c>
    </row>
    <row r="438" spans="1:3" x14ac:dyDescent="0.25">
      <c r="A438" s="99">
        <v>46113</v>
      </c>
      <c r="B438" s="100">
        <f t="shared" si="8"/>
        <v>2026</v>
      </c>
      <c r="C438" s="5">
        <v>0.79118945676600561</v>
      </c>
    </row>
    <row r="439" spans="1:3" x14ac:dyDescent="0.25">
      <c r="A439" s="99">
        <v>46143</v>
      </c>
      <c r="B439" s="100">
        <f t="shared" si="8"/>
        <v>2026</v>
      </c>
      <c r="C439" s="5">
        <v>0.79089026105430094</v>
      </c>
    </row>
    <row r="440" spans="1:3" x14ac:dyDescent="0.25">
      <c r="A440" s="99">
        <v>46174</v>
      </c>
      <c r="B440" s="100">
        <f t="shared" si="8"/>
        <v>2026</v>
      </c>
      <c r="C440" s="5">
        <v>0.7906309579993831</v>
      </c>
    </row>
    <row r="441" spans="1:3" x14ac:dyDescent="0.25">
      <c r="A441" s="99">
        <v>46204</v>
      </c>
      <c r="B441" s="100">
        <f t="shared" si="8"/>
        <v>2026</v>
      </c>
      <c r="C441" s="5">
        <v>0.79041154771766742</v>
      </c>
    </row>
    <row r="442" spans="1:3" x14ac:dyDescent="0.25">
      <c r="A442" s="99">
        <v>46235</v>
      </c>
      <c r="B442" s="100">
        <f t="shared" si="8"/>
        <v>2026</v>
      </c>
      <c r="C442" s="5">
        <v>0.79023203020915389</v>
      </c>
    </row>
    <row r="443" spans="1:3" x14ac:dyDescent="0.25">
      <c r="A443" s="99">
        <v>46266</v>
      </c>
      <c r="B443" s="100">
        <f t="shared" si="8"/>
        <v>2026</v>
      </c>
      <c r="C443" s="5">
        <v>0.79009240570667316</v>
      </c>
    </row>
    <row r="444" spans="1:3" x14ac:dyDescent="0.25">
      <c r="A444" s="99">
        <v>46296</v>
      </c>
      <c r="B444" s="100">
        <f t="shared" si="8"/>
        <v>2026</v>
      </c>
      <c r="C444" s="5">
        <v>0.78999267374456394</v>
      </c>
    </row>
    <row r="445" spans="1:3" x14ac:dyDescent="0.25">
      <c r="A445" s="99">
        <v>46327</v>
      </c>
      <c r="B445" s="100">
        <f t="shared" si="8"/>
        <v>2026</v>
      </c>
      <c r="C445" s="5">
        <v>0.78993283455565688</v>
      </c>
    </row>
    <row r="446" spans="1:3" x14ac:dyDescent="0.25">
      <c r="A446" s="99">
        <v>46357</v>
      </c>
      <c r="B446" s="100">
        <f t="shared" si="8"/>
        <v>2026</v>
      </c>
      <c r="C446" s="5">
        <v>0.78991288813995197</v>
      </c>
    </row>
    <row r="447" spans="1:3" x14ac:dyDescent="0.25">
      <c r="A447" s="99">
        <v>46388</v>
      </c>
      <c r="B447" s="100">
        <f t="shared" si="8"/>
        <v>2027</v>
      </c>
      <c r="C447" s="5">
        <v>0.7895613798427803</v>
      </c>
    </row>
    <row r="448" spans="1:3" x14ac:dyDescent="0.25">
      <c r="A448" s="99">
        <v>46419</v>
      </c>
      <c r="B448" s="100">
        <f t="shared" si="8"/>
        <v>2027</v>
      </c>
      <c r="C448" s="5">
        <v>0.78924044540326577</v>
      </c>
    </row>
    <row r="449" spans="1:3" x14ac:dyDescent="0.25">
      <c r="A449" s="99">
        <v>46447</v>
      </c>
      <c r="B449" s="100">
        <f t="shared" si="8"/>
        <v>2027</v>
      </c>
      <c r="C449" s="5">
        <v>0.78895007611936308</v>
      </c>
    </row>
    <row r="450" spans="1:3" x14ac:dyDescent="0.25">
      <c r="A450" s="99">
        <v>46478</v>
      </c>
      <c r="B450" s="100">
        <f t="shared" si="8"/>
        <v>2027</v>
      </c>
      <c r="C450" s="5">
        <v>0.78869027207838371</v>
      </c>
    </row>
    <row r="451" spans="1:3" x14ac:dyDescent="0.25">
      <c r="A451" s="99">
        <v>46508</v>
      </c>
      <c r="B451" s="100">
        <f t="shared" si="8"/>
        <v>2027</v>
      </c>
      <c r="C451" s="5">
        <v>0.78846103322212002</v>
      </c>
    </row>
    <row r="452" spans="1:3" x14ac:dyDescent="0.25">
      <c r="A452" s="99">
        <v>46539</v>
      </c>
      <c r="B452" s="100">
        <f t="shared" ref="B452:B515" si="9">YEAR(A452)</f>
        <v>2027</v>
      </c>
      <c r="C452" s="5">
        <v>0.78826235943415668</v>
      </c>
    </row>
    <row r="453" spans="1:3" x14ac:dyDescent="0.25">
      <c r="A453" s="99">
        <v>46569</v>
      </c>
      <c r="B453" s="100">
        <f t="shared" si="9"/>
        <v>2027</v>
      </c>
      <c r="C453" s="5">
        <v>0.78809425106373965</v>
      </c>
    </row>
    <row r="454" spans="1:3" x14ac:dyDescent="0.25">
      <c r="A454" s="99">
        <v>46600</v>
      </c>
      <c r="B454" s="100">
        <f t="shared" si="9"/>
        <v>2027</v>
      </c>
      <c r="C454" s="5">
        <v>0.78795670764520764</v>
      </c>
    </row>
    <row r="455" spans="1:3" x14ac:dyDescent="0.25">
      <c r="A455" s="99">
        <v>46631</v>
      </c>
      <c r="B455" s="100">
        <f t="shared" si="9"/>
        <v>2027</v>
      </c>
      <c r="C455" s="5">
        <v>0.78784972941139131</v>
      </c>
    </row>
    <row r="456" spans="1:3" x14ac:dyDescent="0.25">
      <c r="A456" s="99">
        <v>46661</v>
      </c>
      <c r="B456" s="100">
        <f t="shared" si="9"/>
        <v>2027</v>
      </c>
      <c r="C456" s="5">
        <v>0.78777331659512129</v>
      </c>
    </row>
    <row r="457" spans="1:3" x14ac:dyDescent="0.25">
      <c r="A457" s="99">
        <v>46692</v>
      </c>
      <c r="B457" s="100">
        <f t="shared" si="9"/>
        <v>2027</v>
      </c>
      <c r="C457" s="5">
        <v>0.78772746873073629</v>
      </c>
    </row>
    <row r="458" spans="1:3" x14ac:dyDescent="0.25">
      <c r="A458" s="99">
        <v>46722</v>
      </c>
      <c r="B458" s="100">
        <f t="shared" si="9"/>
        <v>2027</v>
      </c>
      <c r="C458" s="5">
        <v>0.78771218605106696</v>
      </c>
    </row>
    <row r="459" spans="1:3" x14ac:dyDescent="0.25">
      <c r="A459" s="99">
        <v>46753</v>
      </c>
      <c r="B459" s="100">
        <f t="shared" si="9"/>
        <v>2028</v>
      </c>
      <c r="C459" s="5">
        <v>0.78739681679599016</v>
      </c>
    </row>
    <row r="460" spans="1:3" x14ac:dyDescent="0.25">
      <c r="A460" s="99">
        <v>46784</v>
      </c>
      <c r="B460" s="100">
        <f t="shared" si="9"/>
        <v>2028</v>
      </c>
      <c r="C460" s="5">
        <v>0.78710889768626657</v>
      </c>
    </row>
    <row r="461" spans="1:3" x14ac:dyDescent="0.25">
      <c r="A461" s="99">
        <v>46813</v>
      </c>
      <c r="B461" s="100">
        <f t="shared" si="9"/>
        <v>2028</v>
      </c>
      <c r="C461" s="5">
        <v>0.78684839950165042</v>
      </c>
    </row>
    <row r="462" spans="1:3" x14ac:dyDescent="0.25">
      <c r="A462" s="99">
        <v>46844</v>
      </c>
      <c r="B462" s="100">
        <f t="shared" si="9"/>
        <v>2028</v>
      </c>
      <c r="C462" s="5">
        <v>0.78661532206751872</v>
      </c>
    </row>
    <row r="463" spans="1:3" x14ac:dyDescent="0.25">
      <c r="A463" s="99">
        <v>46874</v>
      </c>
      <c r="B463" s="100">
        <f t="shared" si="9"/>
        <v>2028</v>
      </c>
      <c r="C463" s="5">
        <v>0.78640966550028679</v>
      </c>
    </row>
    <row r="464" spans="1:3" x14ac:dyDescent="0.25">
      <c r="A464" s="99">
        <v>46905</v>
      </c>
      <c r="B464" s="100">
        <f t="shared" si="9"/>
        <v>2028</v>
      </c>
      <c r="C464" s="5">
        <v>0.78623143003278528</v>
      </c>
    </row>
    <row r="465" spans="1:3" x14ac:dyDescent="0.25">
      <c r="A465" s="99">
        <v>46935</v>
      </c>
      <c r="B465" s="100">
        <f t="shared" si="9"/>
        <v>2028</v>
      </c>
      <c r="C465" s="5">
        <v>0.78608061519935291</v>
      </c>
    </row>
    <row r="466" spans="1:3" x14ac:dyDescent="0.25">
      <c r="A466" s="99">
        <v>46966</v>
      </c>
      <c r="B466" s="100">
        <f t="shared" si="9"/>
        <v>2028</v>
      </c>
      <c r="C466" s="5">
        <v>0.7859572212328203</v>
      </c>
    </row>
    <row r="467" spans="1:3" x14ac:dyDescent="0.25">
      <c r="A467" s="99">
        <v>46997</v>
      </c>
      <c r="B467" s="100">
        <f t="shared" si="9"/>
        <v>2028</v>
      </c>
      <c r="C467" s="5">
        <v>0.78586124813318747</v>
      </c>
    </row>
    <row r="468" spans="1:3" x14ac:dyDescent="0.25">
      <c r="A468" s="99">
        <v>47027</v>
      </c>
      <c r="B468" s="100">
        <f t="shared" si="9"/>
        <v>2028</v>
      </c>
      <c r="C468" s="5">
        <v>0.78579269590045442</v>
      </c>
    </row>
    <row r="469" spans="1:3" x14ac:dyDescent="0.25">
      <c r="A469" s="99">
        <v>47058</v>
      </c>
      <c r="B469" s="100">
        <f t="shared" si="9"/>
        <v>2028</v>
      </c>
      <c r="C469" s="5">
        <v>0.78575156476745178</v>
      </c>
    </row>
    <row r="470" spans="1:3" x14ac:dyDescent="0.25">
      <c r="A470" s="99">
        <v>47088</v>
      </c>
      <c r="B470" s="100">
        <f t="shared" si="9"/>
        <v>2028</v>
      </c>
      <c r="C470" s="5">
        <v>0.78573785450134892</v>
      </c>
    </row>
    <row r="471" spans="1:3" x14ac:dyDescent="0.25">
      <c r="A471" s="99">
        <v>47119</v>
      </c>
      <c r="B471" s="100">
        <f t="shared" si="9"/>
        <v>2029</v>
      </c>
      <c r="C471" s="5">
        <v>0.78558897952871121</v>
      </c>
    </row>
    <row r="472" spans="1:3" x14ac:dyDescent="0.25">
      <c r="A472" s="99">
        <v>47150</v>
      </c>
      <c r="B472" s="100">
        <f t="shared" si="9"/>
        <v>2029</v>
      </c>
      <c r="C472" s="5">
        <v>0.78545303411556233</v>
      </c>
    </row>
    <row r="473" spans="1:3" x14ac:dyDescent="0.25">
      <c r="A473" s="99">
        <v>47178</v>
      </c>
      <c r="B473" s="100">
        <f t="shared" si="9"/>
        <v>2029</v>
      </c>
      <c r="C473" s="5">
        <v>0.78533003589882355</v>
      </c>
    </row>
    <row r="474" spans="1:3" x14ac:dyDescent="0.25">
      <c r="A474" s="99">
        <v>47209</v>
      </c>
      <c r="B474" s="100">
        <f t="shared" si="9"/>
        <v>2029</v>
      </c>
      <c r="C474" s="5">
        <v>0.78521998483483912</v>
      </c>
    </row>
    <row r="475" spans="1:3" x14ac:dyDescent="0.25">
      <c r="A475" s="99">
        <v>47239</v>
      </c>
      <c r="B475" s="100">
        <f t="shared" si="9"/>
        <v>2029</v>
      </c>
      <c r="C475" s="5">
        <v>0.78512288095271288</v>
      </c>
    </row>
    <row r="476" spans="1:3" x14ac:dyDescent="0.25">
      <c r="A476" s="99">
        <v>47270</v>
      </c>
      <c r="B476" s="100">
        <f t="shared" si="9"/>
        <v>2029</v>
      </c>
      <c r="C476" s="5">
        <v>0.78503872431065247</v>
      </c>
    </row>
    <row r="477" spans="1:3" x14ac:dyDescent="0.25">
      <c r="A477" s="99">
        <v>47300</v>
      </c>
      <c r="B477" s="100">
        <f t="shared" si="9"/>
        <v>2029</v>
      </c>
      <c r="C477" s="5">
        <v>0.78496751473403492</v>
      </c>
    </row>
    <row r="478" spans="1:3" x14ac:dyDescent="0.25">
      <c r="A478" s="99">
        <v>47331</v>
      </c>
      <c r="B478" s="100">
        <f t="shared" si="9"/>
        <v>2029</v>
      </c>
      <c r="C478" s="5">
        <v>0.78490925245569088</v>
      </c>
    </row>
    <row r="479" spans="1:3" x14ac:dyDescent="0.25">
      <c r="A479" s="99">
        <v>47362</v>
      </c>
      <c r="B479" s="100">
        <f t="shared" si="9"/>
        <v>2029</v>
      </c>
      <c r="C479" s="5">
        <v>0.78486393735920501</v>
      </c>
    </row>
    <row r="480" spans="1:3" x14ac:dyDescent="0.25">
      <c r="A480" s="99">
        <v>47392</v>
      </c>
      <c r="B480" s="100">
        <f t="shared" si="9"/>
        <v>2029</v>
      </c>
      <c r="C480" s="5">
        <v>0.784831569328162</v>
      </c>
    </row>
    <row r="481" spans="1:3" x14ac:dyDescent="0.25">
      <c r="A481" s="99">
        <v>47423</v>
      </c>
      <c r="B481" s="100">
        <f t="shared" si="9"/>
        <v>2029</v>
      </c>
      <c r="C481" s="5">
        <v>0.7848121485953925</v>
      </c>
    </row>
    <row r="482" spans="1:3" x14ac:dyDescent="0.25">
      <c r="A482" s="99">
        <v>47453</v>
      </c>
      <c r="B482" s="100">
        <f t="shared" si="9"/>
        <v>2029</v>
      </c>
      <c r="C482" s="5">
        <v>0.78480567504448118</v>
      </c>
    </row>
    <row r="483" spans="1:3" x14ac:dyDescent="0.25">
      <c r="A483" s="99">
        <v>47484</v>
      </c>
      <c r="B483" s="100">
        <f t="shared" si="9"/>
        <v>2030</v>
      </c>
      <c r="C483" s="5">
        <v>0.78468850688614111</v>
      </c>
    </row>
    <row r="484" spans="1:3" x14ac:dyDescent="0.25">
      <c r="A484" s="99">
        <v>47515</v>
      </c>
      <c r="B484" s="100">
        <f t="shared" si="9"/>
        <v>2030</v>
      </c>
      <c r="C484" s="5">
        <v>0.78458154512736655</v>
      </c>
    </row>
    <row r="485" spans="1:3" x14ac:dyDescent="0.25">
      <c r="A485" s="99">
        <v>47543</v>
      </c>
      <c r="B485" s="100">
        <f t="shared" si="9"/>
        <v>2030</v>
      </c>
      <c r="C485" s="5">
        <v>0.78448477021765939</v>
      </c>
    </row>
    <row r="486" spans="1:3" x14ac:dyDescent="0.25">
      <c r="A486" s="99">
        <v>47574</v>
      </c>
      <c r="B486" s="100">
        <f t="shared" si="9"/>
        <v>2030</v>
      </c>
      <c r="C486" s="5">
        <v>0.78439818211336387</v>
      </c>
    </row>
    <row r="487" spans="1:3" x14ac:dyDescent="0.25">
      <c r="A487" s="99">
        <v>47604</v>
      </c>
      <c r="B487" s="100">
        <f t="shared" si="9"/>
        <v>2030</v>
      </c>
      <c r="C487" s="5">
        <v>0.78432178084358384</v>
      </c>
    </row>
    <row r="488" spans="1:3" x14ac:dyDescent="0.25">
      <c r="A488" s="99">
        <v>47635</v>
      </c>
      <c r="B488" s="100">
        <f t="shared" si="9"/>
        <v>2030</v>
      </c>
      <c r="C488" s="5">
        <v>0.78425556646652694</v>
      </c>
    </row>
    <row r="489" spans="1:3" x14ac:dyDescent="0.25">
      <c r="A489" s="99">
        <v>47665</v>
      </c>
      <c r="B489" s="100">
        <f t="shared" si="9"/>
        <v>2030</v>
      </c>
      <c r="C489" s="5">
        <v>0.78419953886577787</v>
      </c>
    </row>
    <row r="490" spans="1:3" x14ac:dyDescent="0.25">
      <c r="A490" s="99">
        <v>47696</v>
      </c>
      <c r="B490" s="100">
        <f t="shared" si="9"/>
        <v>2030</v>
      </c>
      <c r="C490" s="5">
        <v>0.78415369809954427</v>
      </c>
    </row>
    <row r="491" spans="1:3" x14ac:dyDescent="0.25">
      <c r="A491" s="99">
        <v>47727</v>
      </c>
      <c r="B491" s="100">
        <f t="shared" si="9"/>
        <v>2030</v>
      </c>
      <c r="C491" s="5">
        <v>0.78411804416782616</v>
      </c>
    </row>
    <row r="492" spans="1:3" x14ac:dyDescent="0.25">
      <c r="A492" s="99">
        <v>47757</v>
      </c>
      <c r="B492" s="100">
        <f t="shared" si="9"/>
        <v>2030</v>
      </c>
      <c r="C492" s="5">
        <v>0.78409257707062352</v>
      </c>
    </row>
    <row r="493" spans="1:3" x14ac:dyDescent="0.25">
      <c r="A493" s="99">
        <v>47788</v>
      </c>
      <c r="B493" s="100">
        <f t="shared" si="9"/>
        <v>2030</v>
      </c>
      <c r="C493" s="5">
        <v>0.78407729680793636</v>
      </c>
    </row>
    <row r="494" spans="1:3" x14ac:dyDescent="0.25">
      <c r="A494" s="99">
        <v>47818</v>
      </c>
      <c r="B494" s="100">
        <f t="shared" si="9"/>
        <v>2030</v>
      </c>
      <c r="C494" s="5">
        <v>0.78407220349618001</v>
      </c>
    </row>
    <row r="495" spans="1:3" x14ac:dyDescent="0.25">
      <c r="A495" s="99">
        <v>47849</v>
      </c>
      <c r="B495" s="100">
        <f t="shared" si="9"/>
        <v>2031</v>
      </c>
      <c r="C495" s="5">
        <v>0.78396359334919907</v>
      </c>
    </row>
    <row r="496" spans="1:3" x14ac:dyDescent="0.25">
      <c r="A496" s="99">
        <v>47880</v>
      </c>
      <c r="B496" s="100">
        <f t="shared" si="9"/>
        <v>2031</v>
      </c>
      <c r="C496" s="5">
        <v>0.78386441219663539</v>
      </c>
    </row>
    <row r="497" spans="1:3" x14ac:dyDescent="0.25">
      <c r="A497" s="99">
        <v>47908</v>
      </c>
      <c r="B497" s="100">
        <f t="shared" si="9"/>
        <v>2031</v>
      </c>
      <c r="C497" s="5">
        <v>0.78377467685322699</v>
      </c>
    </row>
    <row r="498" spans="1:3" x14ac:dyDescent="0.25">
      <c r="A498" s="99">
        <v>47939</v>
      </c>
      <c r="B498" s="100">
        <f t="shared" si="9"/>
        <v>2031</v>
      </c>
      <c r="C498" s="5">
        <v>0.78369438736262964</v>
      </c>
    </row>
    <row r="499" spans="1:3" x14ac:dyDescent="0.25">
      <c r="A499" s="99">
        <v>47969</v>
      </c>
      <c r="B499" s="100">
        <f t="shared" si="9"/>
        <v>2031</v>
      </c>
      <c r="C499" s="5">
        <v>0.7836235436957395</v>
      </c>
    </row>
    <row r="500" spans="1:3" x14ac:dyDescent="0.25">
      <c r="A500" s="99">
        <v>48000</v>
      </c>
      <c r="B500" s="100">
        <f t="shared" si="9"/>
        <v>2031</v>
      </c>
      <c r="C500" s="5">
        <v>0.78356214579434891</v>
      </c>
    </row>
    <row r="501" spans="1:3" x14ac:dyDescent="0.25">
      <c r="A501" s="99">
        <v>48030</v>
      </c>
      <c r="B501" s="100">
        <f t="shared" si="9"/>
        <v>2031</v>
      </c>
      <c r="C501" s="5">
        <v>0.78351019377487319</v>
      </c>
    </row>
    <row r="502" spans="1:3" x14ac:dyDescent="0.25">
      <c r="A502" s="99">
        <v>48061</v>
      </c>
      <c r="B502" s="100">
        <f t="shared" si="9"/>
        <v>2031</v>
      </c>
      <c r="C502" s="5">
        <v>0.78346768757910468</v>
      </c>
    </row>
    <row r="503" spans="1:3" x14ac:dyDescent="0.25">
      <c r="A503" s="99">
        <v>48092</v>
      </c>
      <c r="B503" s="100">
        <f t="shared" si="9"/>
        <v>2031</v>
      </c>
      <c r="C503" s="5">
        <v>0.78343462720704338</v>
      </c>
    </row>
    <row r="504" spans="1:3" x14ac:dyDescent="0.25">
      <c r="A504" s="99">
        <v>48122</v>
      </c>
      <c r="B504" s="100">
        <f t="shared" si="9"/>
        <v>2031</v>
      </c>
      <c r="C504" s="5">
        <v>0.78341101265868929</v>
      </c>
    </row>
    <row r="505" spans="1:3" x14ac:dyDescent="0.25">
      <c r="A505" s="99">
        <v>48153</v>
      </c>
      <c r="B505" s="100">
        <f t="shared" si="9"/>
        <v>2031</v>
      </c>
      <c r="C505" s="5">
        <v>0.78339684393404241</v>
      </c>
    </row>
    <row r="506" spans="1:3" x14ac:dyDescent="0.25">
      <c r="A506" s="99">
        <v>48183</v>
      </c>
      <c r="B506" s="100">
        <f t="shared" si="9"/>
        <v>2031</v>
      </c>
      <c r="C506" s="5">
        <v>0.78339212091668742</v>
      </c>
    </row>
    <row r="507" spans="1:3" x14ac:dyDescent="0.25">
      <c r="A507" s="99">
        <v>48214</v>
      </c>
      <c r="B507" s="100">
        <f t="shared" si="9"/>
        <v>2032</v>
      </c>
      <c r="C507" s="5">
        <v>0.78330346888060376</v>
      </c>
    </row>
    <row r="508" spans="1:3" x14ac:dyDescent="0.25">
      <c r="A508" s="99">
        <v>48245</v>
      </c>
      <c r="B508" s="100">
        <f t="shared" si="9"/>
        <v>2032</v>
      </c>
      <c r="C508" s="5">
        <v>0.78322251621102623</v>
      </c>
    </row>
    <row r="509" spans="1:3" x14ac:dyDescent="0.25">
      <c r="A509" s="99">
        <v>48274</v>
      </c>
      <c r="B509" s="100">
        <f t="shared" si="9"/>
        <v>2032</v>
      </c>
      <c r="C509" s="5">
        <v>0.7831492733344021</v>
      </c>
    </row>
    <row r="510" spans="1:3" x14ac:dyDescent="0.25">
      <c r="A510" s="99">
        <v>48305</v>
      </c>
      <c r="B510" s="100">
        <f t="shared" si="9"/>
        <v>2032</v>
      </c>
      <c r="C510" s="5">
        <v>0.78308374020707561</v>
      </c>
    </row>
    <row r="511" spans="1:3" x14ac:dyDescent="0.25">
      <c r="A511" s="99">
        <v>48335</v>
      </c>
      <c r="B511" s="100">
        <f t="shared" si="9"/>
        <v>2032</v>
      </c>
      <c r="C511" s="5">
        <v>0.78302591685815059</v>
      </c>
    </row>
    <row r="512" spans="1:3" x14ac:dyDescent="0.25">
      <c r="A512" s="99">
        <v>48366</v>
      </c>
      <c r="B512" s="100">
        <f t="shared" si="9"/>
        <v>2032</v>
      </c>
      <c r="C512" s="5">
        <v>0.78297580334583472</v>
      </c>
    </row>
    <row r="513" spans="1:3" x14ac:dyDescent="0.25">
      <c r="A513" s="99">
        <v>48396</v>
      </c>
      <c r="B513" s="100">
        <f t="shared" si="9"/>
        <v>2032</v>
      </c>
      <c r="C513" s="5">
        <v>0.78293339955371266</v>
      </c>
    </row>
    <row r="514" spans="1:3" x14ac:dyDescent="0.25">
      <c r="A514" s="99">
        <v>48427</v>
      </c>
      <c r="B514" s="100">
        <f t="shared" si="9"/>
        <v>2032</v>
      </c>
      <c r="C514" s="5">
        <v>0.78289870553999208</v>
      </c>
    </row>
    <row r="515" spans="1:3" x14ac:dyDescent="0.25">
      <c r="A515" s="99">
        <v>48458</v>
      </c>
      <c r="B515" s="100">
        <f t="shared" si="9"/>
        <v>2032</v>
      </c>
      <c r="C515" s="5">
        <v>0.78287172130467297</v>
      </c>
    </row>
    <row r="516" spans="1:3" x14ac:dyDescent="0.25">
      <c r="A516" s="99">
        <v>48488</v>
      </c>
      <c r="B516" s="100">
        <f t="shared" ref="B516:B579" si="10">YEAR(A516)</f>
        <v>2032</v>
      </c>
      <c r="C516" s="5">
        <v>0.78285244684775535</v>
      </c>
    </row>
    <row r="517" spans="1:3" x14ac:dyDescent="0.25">
      <c r="A517" s="99">
        <v>48519</v>
      </c>
      <c r="B517" s="100">
        <f t="shared" si="10"/>
        <v>2032</v>
      </c>
      <c r="C517" s="5">
        <v>0.78284088216923919</v>
      </c>
    </row>
    <row r="518" spans="1:3" x14ac:dyDescent="0.25">
      <c r="A518" s="99">
        <v>48549</v>
      </c>
      <c r="B518" s="100">
        <f t="shared" si="10"/>
        <v>2032</v>
      </c>
      <c r="C518" s="5">
        <v>0.78283702738553984</v>
      </c>
    </row>
    <row r="519" spans="1:3" x14ac:dyDescent="0.25">
      <c r="A519" s="99">
        <v>48580</v>
      </c>
      <c r="B519" s="100">
        <f t="shared" si="10"/>
        <v>2033</v>
      </c>
      <c r="C519" s="5">
        <v>0.78274371288671318</v>
      </c>
    </row>
    <row r="520" spans="1:3" x14ac:dyDescent="0.25">
      <c r="A520" s="99">
        <v>48611</v>
      </c>
      <c r="B520" s="100">
        <f t="shared" si="10"/>
        <v>2033</v>
      </c>
      <c r="C520" s="5">
        <v>0.78265850731804676</v>
      </c>
    </row>
    <row r="521" spans="1:3" x14ac:dyDescent="0.25">
      <c r="A521" s="99">
        <v>48639</v>
      </c>
      <c r="B521" s="100">
        <f t="shared" si="10"/>
        <v>2033</v>
      </c>
      <c r="C521" s="5">
        <v>0.78258141658034219</v>
      </c>
    </row>
    <row r="522" spans="1:3" x14ac:dyDescent="0.25">
      <c r="A522" s="99">
        <v>48670</v>
      </c>
      <c r="B522" s="100">
        <f t="shared" si="10"/>
        <v>2033</v>
      </c>
      <c r="C522" s="5">
        <v>0.78251244062994374</v>
      </c>
    </row>
    <row r="523" spans="1:3" x14ac:dyDescent="0.25">
      <c r="A523" s="99">
        <v>48700</v>
      </c>
      <c r="B523" s="100">
        <f t="shared" si="10"/>
        <v>2033</v>
      </c>
      <c r="C523" s="5">
        <v>0.78245157949595523</v>
      </c>
    </row>
    <row r="524" spans="1:3" x14ac:dyDescent="0.25">
      <c r="A524" s="99">
        <v>48731</v>
      </c>
      <c r="B524" s="100">
        <f t="shared" si="10"/>
        <v>2033</v>
      </c>
      <c r="C524" s="5">
        <v>0.78239883323658432</v>
      </c>
    </row>
    <row r="525" spans="1:3" x14ac:dyDescent="0.25">
      <c r="A525" s="99">
        <v>48761</v>
      </c>
      <c r="B525" s="100">
        <f t="shared" si="10"/>
        <v>2033</v>
      </c>
      <c r="C525" s="5">
        <v>0.7823542017354157</v>
      </c>
    </row>
    <row r="526" spans="1:3" x14ac:dyDescent="0.25">
      <c r="A526" s="99">
        <v>48792</v>
      </c>
      <c r="B526" s="100">
        <f t="shared" si="10"/>
        <v>2033</v>
      </c>
      <c r="C526" s="5">
        <v>0.78231768505065702</v>
      </c>
    </row>
    <row r="527" spans="1:3" x14ac:dyDescent="0.25">
      <c r="A527" s="99">
        <v>48823</v>
      </c>
      <c r="B527" s="100">
        <f t="shared" si="10"/>
        <v>2033</v>
      </c>
      <c r="C527" s="5">
        <v>0.78228928318230828</v>
      </c>
    </row>
    <row r="528" spans="1:3" x14ac:dyDescent="0.25">
      <c r="A528" s="99">
        <v>48853</v>
      </c>
      <c r="B528" s="100">
        <f t="shared" si="10"/>
        <v>2033</v>
      </c>
      <c r="C528" s="5">
        <v>0.78226899613036949</v>
      </c>
    </row>
    <row r="529" spans="1:3" x14ac:dyDescent="0.25">
      <c r="A529" s="99">
        <v>48884</v>
      </c>
      <c r="B529" s="100">
        <f t="shared" si="10"/>
        <v>2033</v>
      </c>
      <c r="C529" s="5">
        <v>0.78225682389484064</v>
      </c>
    </row>
    <row r="530" spans="1:3" x14ac:dyDescent="0.25">
      <c r="A530" s="99">
        <v>48914</v>
      </c>
      <c r="B530" s="100">
        <f t="shared" si="10"/>
        <v>2033</v>
      </c>
      <c r="C530" s="5">
        <v>0.78225276659213705</v>
      </c>
    </row>
    <row r="531" spans="1:3" x14ac:dyDescent="0.25">
      <c r="A531" s="99">
        <v>48945</v>
      </c>
      <c r="B531" s="100">
        <f t="shared" si="10"/>
        <v>2034</v>
      </c>
      <c r="C531" s="5">
        <v>0.78216140672020629</v>
      </c>
    </row>
    <row r="532" spans="1:3" x14ac:dyDescent="0.25">
      <c r="A532" s="99">
        <v>48976</v>
      </c>
      <c r="B532" s="100">
        <f t="shared" si="10"/>
        <v>2034</v>
      </c>
      <c r="C532" s="5">
        <v>0.78207797114191635</v>
      </c>
    </row>
    <row r="533" spans="1:3" x14ac:dyDescent="0.25">
      <c r="A533" s="99">
        <v>49004</v>
      </c>
      <c r="B533" s="100">
        <f t="shared" si="10"/>
        <v>2034</v>
      </c>
      <c r="C533" s="5">
        <v>0.78200248180883136</v>
      </c>
    </row>
    <row r="534" spans="1:3" x14ac:dyDescent="0.25">
      <c r="A534" s="99">
        <v>49035</v>
      </c>
      <c r="B534" s="100">
        <f t="shared" si="10"/>
        <v>2034</v>
      </c>
      <c r="C534" s="5">
        <v>0.78193493872095132</v>
      </c>
    </row>
    <row r="535" spans="1:3" x14ac:dyDescent="0.25">
      <c r="A535" s="99">
        <v>49065</v>
      </c>
      <c r="B535" s="100">
        <f t="shared" si="10"/>
        <v>2034</v>
      </c>
      <c r="C535" s="5">
        <v>0.78187534187827623</v>
      </c>
    </row>
    <row r="536" spans="1:3" x14ac:dyDescent="0.25">
      <c r="A536" s="99">
        <v>49096</v>
      </c>
      <c r="B536" s="100">
        <f t="shared" si="10"/>
        <v>2034</v>
      </c>
      <c r="C536" s="5">
        <v>0.78182369128080609</v>
      </c>
    </row>
    <row r="537" spans="1:3" x14ac:dyDescent="0.25">
      <c r="A537" s="99">
        <v>49126</v>
      </c>
      <c r="B537" s="100">
        <f t="shared" si="10"/>
        <v>2034</v>
      </c>
      <c r="C537" s="5">
        <v>0.78177998695764472</v>
      </c>
    </row>
    <row r="538" spans="1:3" x14ac:dyDescent="0.25">
      <c r="A538" s="99">
        <v>49157</v>
      </c>
      <c r="B538" s="100">
        <f t="shared" si="10"/>
        <v>2034</v>
      </c>
      <c r="C538" s="5">
        <v>0.78174422882148065</v>
      </c>
    </row>
    <row r="539" spans="1:3" x14ac:dyDescent="0.25">
      <c r="A539" s="99">
        <v>49188</v>
      </c>
      <c r="B539" s="100">
        <f t="shared" si="10"/>
        <v>2034</v>
      </c>
      <c r="C539" s="5">
        <v>0.78171641693052152</v>
      </c>
    </row>
    <row r="540" spans="1:3" x14ac:dyDescent="0.25">
      <c r="A540" s="99">
        <v>49218</v>
      </c>
      <c r="B540" s="100">
        <f t="shared" si="10"/>
        <v>2034</v>
      </c>
      <c r="C540" s="5">
        <v>0.781696551342975</v>
      </c>
    </row>
    <row r="541" spans="1:3" x14ac:dyDescent="0.25">
      <c r="A541" s="99">
        <v>49249</v>
      </c>
      <c r="B541" s="100">
        <f t="shared" si="10"/>
        <v>2034</v>
      </c>
      <c r="C541" s="5">
        <v>0.78168463200063343</v>
      </c>
    </row>
    <row r="542" spans="1:3" x14ac:dyDescent="0.25">
      <c r="A542" s="99">
        <v>49279</v>
      </c>
      <c r="B542" s="100">
        <f t="shared" si="10"/>
        <v>2034</v>
      </c>
      <c r="C542" s="5">
        <v>0.78168065884528914</v>
      </c>
    </row>
    <row r="543" spans="1:3" x14ac:dyDescent="0.25">
      <c r="A543" s="99">
        <v>49310</v>
      </c>
      <c r="B543" s="100">
        <f t="shared" si="10"/>
        <v>2035</v>
      </c>
      <c r="C543" s="5">
        <v>0.78158846746418931</v>
      </c>
    </row>
    <row r="544" spans="1:3" x14ac:dyDescent="0.25">
      <c r="A544" s="99">
        <v>49341</v>
      </c>
      <c r="B544" s="100">
        <f t="shared" si="10"/>
        <v>2035</v>
      </c>
      <c r="C544" s="5">
        <v>0.78150430668210902</v>
      </c>
    </row>
    <row r="545" spans="1:3" x14ac:dyDescent="0.25">
      <c r="A545" s="99">
        <v>49369</v>
      </c>
      <c r="B545" s="100">
        <f t="shared" si="10"/>
        <v>2035</v>
      </c>
      <c r="C545" s="5">
        <v>0.78142816119770941</v>
      </c>
    </row>
    <row r="546" spans="1:3" x14ac:dyDescent="0.25">
      <c r="A546" s="99">
        <v>49400</v>
      </c>
      <c r="B546" s="100">
        <f t="shared" si="10"/>
        <v>2035</v>
      </c>
      <c r="C546" s="5">
        <v>0.78136003105464624</v>
      </c>
    </row>
    <row r="547" spans="1:3" x14ac:dyDescent="0.25">
      <c r="A547" s="99">
        <v>49430</v>
      </c>
      <c r="B547" s="100">
        <f t="shared" si="10"/>
        <v>2035</v>
      </c>
      <c r="C547" s="5">
        <v>0.78129991622381567</v>
      </c>
    </row>
    <row r="548" spans="1:3" x14ac:dyDescent="0.25">
      <c r="A548" s="99">
        <v>49461</v>
      </c>
      <c r="B548" s="100">
        <f t="shared" si="10"/>
        <v>2035</v>
      </c>
      <c r="C548" s="5">
        <v>0.78124781664701004</v>
      </c>
    </row>
    <row r="549" spans="1:3" x14ac:dyDescent="0.25">
      <c r="A549" s="99">
        <v>49491</v>
      </c>
      <c r="B549" s="100">
        <f t="shared" si="10"/>
        <v>2035</v>
      </c>
      <c r="C549" s="5">
        <v>0.78120373244064467</v>
      </c>
    </row>
    <row r="550" spans="1:3" x14ac:dyDescent="0.25">
      <c r="A550" s="99">
        <v>49522</v>
      </c>
      <c r="B550" s="100">
        <f t="shared" si="10"/>
        <v>2035</v>
      </c>
      <c r="C550" s="5">
        <v>0.7811676635465119</v>
      </c>
    </row>
    <row r="551" spans="1:3" x14ac:dyDescent="0.25">
      <c r="A551" s="99">
        <v>49553</v>
      </c>
      <c r="B551" s="100">
        <f t="shared" si="10"/>
        <v>2035</v>
      </c>
      <c r="C551" s="5">
        <v>0.78113960996461174</v>
      </c>
    </row>
    <row r="552" spans="1:3" x14ac:dyDescent="0.25">
      <c r="A552" s="99">
        <v>49583</v>
      </c>
      <c r="B552" s="100">
        <f t="shared" si="10"/>
        <v>2035</v>
      </c>
      <c r="C552" s="5">
        <v>0.78111957169494417</v>
      </c>
    </row>
    <row r="553" spans="1:3" x14ac:dyDescent="0.25">
      <c r="A553" s="99">
        <v>49614</v>
      </c>
      <c r="B553" s="100">
        <f t="shared" si="10"/>
        <v>2035</v>
      </c>
      <c r="C553" s="5">
        <v>0.78110754873750921</v>
      </c>
    </row>
    <row r="554" spans="1:3" x14ac:dyDescent="0.25">
      <c r="A554" s="99">
        <v>49644</v>
      </c>
      <c r="B554" s="100">
        <f t="shared" si="10"/>
        <v>2035</v>
      </c>
      <c r="C554" s="5">
        <v>0.78110354097589152</v>
      </c>
    </row>
    <row r="555" spans="1:3" x14ac:dyDescent="0.25">
      <c r="A555" s="99">
        <v>49675</v>
      </c>
      <c r="B555" s="100">
        <f t="shared" si="10"/>
        <v>2036</v>
      </c>
      <c r="C555" s="5">
        <v>0.78101169838510032</v>
      </c>
    </row>
    <row r="556" spans="1:3" x14ac:dyDescent="0.25">
      <c r="A556" s="99">
        <v>49706</v>
      </c>
      <c r="B556" s="100">
        <f t="shared" si="10"/>
        <v>2036</v>
      </c>
      <c r="C556" s="5">
        <v>0.78092783260035503</v>
      </c>
    </row>
    <row r="557" spans="1:3" x14ac:dyDescent="0.25">
      <c r="A557" s="99">
        <v>49735</v>
      </c>
      <c r="B557" s="100">
        <f t="shared" si="10"/>
        <v>2036</v>
      </c>
      <c r="C557" s="5">
        <v>0.78085195401899909</v>
      </c>
    </row>
    <row r="558" spans="1:3" x14ac:dyDescent="0.25">
      <c r="A558" s="99">
        <v>49766</v>
      </c>
      <c r="B558" s="100">
        <f t="shared" si="10"/>
        <v>2036</v>
      </c>
      <c r="C558" s="5">
        <v>0.78078406268468825</v>
      </c>
    </row>
    <row r="559" spans="1:3" x14ac:dyDescent="0.25">
      <c r="A559" s="99">
        <v>49796</v>
      </c>
      <c r="B559" s="100">
        <f t="shared" si="10"/>
        <v>2036</v>
      </c>
      <c r="C559" s="5">
        <v>0.78072415856831867</v>
      </c>
    </row>
    <row r="560" spans="1:3" x14ac:dyDescent="0.25">
      <c r="A560" s="99">
        <v>49827</v>
      </c>
      <c r="B560" s="100">
        <f t="shared" si="10"/>
        <v>2036</v>
      </c>
      <c r="C560" s="5">
        <v>0.78067224161168269</v>
      </c>
    </row>
    <row r="561" spans="1:3" x14ac:dyDescent="0.25">
      <c r="A561" s="99">
        <v>49857</v>
      </c>
      <c r="B561" s="100">
        <f t="shared" si="10"/>
        <v>2036</v>
      </c>
      <c r="C561" s="5">
        <v>0.78062831193119564</v>
      </c>
    </row>
    <row r="562" spans="1:3" x14ac:dyDescent="0.25">
      <c r="A562" s="99">
        <v>49888</v>
      </c>
      <c r="B562" s="100">
        <f t="shared" si="10"/>
        <v>2036</v>
      </c>
      <c r="C562" s="5">
        <v>0.78059236946864985</v>
      </c>
    </row>
    <row r="563" spans="1:3" x14ac:dyDescent="0.25">
      <c r="A563" s="99">
        <v>49919</v>
      </c>
      <c r="B563" s="100">
        <f t="shared" si="10"/>
        <v>2036</v>
      </c>
      <c r="C563" s="5">
        <v>0.78056441422404532</v>
      </c>
    </row>
    <row r="564" spans="1:3" x14ac:dyDescent="0.25">
      <c r="A564" s="99">
        <v>49949</v>
      </c>
      <c r="B564" s="100">
        <f t="shared" si="10"/>
        <v>2036</v>
      </c>
      <c r="C564" s="5">
        <v>0.78054444619738206</v>
      </c>
    </row>
    <row r="565" spans="1:3" x14ac:dyDescent="0.25">
      <c r="A565" s="99">
        <v>49980</v>
      </c>
      <c r="B565" s="100">
        <f t="shared" si="10"/>
        <v>2036</v>
      </c>
      <c r="C565" s="5">
        <v>0.78053246538866006</v>
      </c>
    </row>
    <row r="566" spans="1:3" x14ac:dyDescent="0.25">
      <c r="A566" s="99">
        <v>50010</v>
      </c>
      <c r="B566" s="100">
        <f t="shared" si="10"/>
        <v>2036</v>
      </c>
      <c r="C566" s="5">
        <v>0.780528471681464</v>
      </c>
    </row>
    <row r="567" spans="1:3" x14ac:dyDescent="0.25">
      <c r="A567" s="99">
        <v>50041</v>
      </c>
      <c r="B567" s="100">
        <f t="shared" si="10"/>
        <v>2037</v>
      </c>
      <c r="C567" s="5">
        <v>0.78043651161306116</v>
      </c>
    </row>
    <row r="568" spans="1:3" x14ac:dyDescent="0.25">
      <c r="A568" s="99">
        <v>50072</v>
      </c>
      <c r="B568" s="100">
        <f t="shared" si="10"/>
        <v>2037</v>
      </c>
      <c r="C568" s="5">
        <v>0.78035253520465631</v>
      </c>
    </row>
    <row r="569" spans="1:3" x14ac:dyDescent="0.25">
      <c r="A569" s="99">
        <v>50100</v>
      </c>
      <c r="B569" s="100">
        <f t="shared" si="10"/>
        <v>2037</v>
      </c>
      <c r="C569" s="5">
        <v>0.78027655653522743</v>
      </c>
    </row>
    <row r="570" spans="1:3" x14ac:dyDescent="0.25">
      <c r="A570" s="99">
        <v>50131</v>
      </c>
      <c r="B570" s="100">
        <f t="shared" si="10"/>
        <v>2037</v>
      </c>
      <c r="C570" s="5">
        <v>0.78020857564843027</v>
      </c>
    </row>
    <row r="571" spans="1:3" x14ac:dyDescent="0.25">
      <c r="A571" s="99">
        <v>50161</v>
      </c>
      <c r="B571" s="100">
        <f t="shared" si="10"/>
        <v>2037</v>
      </c>
      <c r="C571" s="5">
        <v>0.780148592515161</v>
      </c>
    </row>
    <row r="572" spans="1:3" x14ac:dyDescent="0.25">
      <c r="A572" s="99">
        <v>50192</v>
      </c>
      <c r="B572" s="100">
        <f t="shared" si="10"/>
        <v>2037</v>
      </c>
      <c r="C572" s="5">
        <v>0.78009660707721196</v>
      </c>
    </row>
    <row r="573" spans="1:3" x14ac:dyDescent="0.25">
      <c r="A573" s="99">
        <v>50222</v>
      </c>
      <c r="B573" s="100">
        <f t="shared" si="10"/>
        <v>2037</v>
      </c>
      <c r="C573" s="5">
        <v>0.78005261945099846</v>
      </c>
    </row>
    <row r="574" spans="1:3" x14ac:dyDescent="0.25">
      <c r="A574" s="99">
        <v>50253</v>
      </c>
      <c r="B574" s="100">
        <f t="shared" si="10"/>
        <v>2037</v>
      </c>
      <c r="C574" s="5">
        <v>0.78001662957831286</v>
      </c>
    </row>
    <row r="575" spans="1:3" x14ac:dyDescent="0.25">
      <c r="A575" s="99">
        <v>50284</v>
      </c>
      <c r="B575" s="100">
        <f t="shared" si="10"/>
        <v>2037</v>
      </c>
      <c r="C575" s="5">
        <v>0.77998863745915514</v>
      </c>
    </row>
    <row r="576" spans="1:3" x14ac:dyDescent="0.25">
      <c r="A576" s="99">
        <v>50314</v>
      </c>
      <c r="B576" s="100">
        <f t="shared" si="10"/>
        <v>2037</v>
      </c>
      <c r="C576" s="5">
        <v>0.77996864309352532</v>
      </c>
    </row>
    <row r="577" spans="1:3" x14ac:dyDescent="0.25">
      <c r="A577" s="99">
        <v>50345</v>
      </c>
      <c r="B577" s="100">
        <f t="shared" si="10"/>
        <v>2037</v>
      </c>
      <c r="C577" s="5">
        <v>0.77995664648142338</v>
      </c>
    </row>
    <row r="578" spans="1:3" x14ac:dyDescent="0.25">
      <c r="A578" s="99">
        <v>50375</v>
      </c>
      <c r="B578" s="100">
        <f t="shared" si="10"/>
        <v>2037</v>
      </c>
      <c r="C578" s="5">
        <v>0.779952647506434</v>
      </c>
    </row>
    <row r="579" spans="1:3" x14ac:dyDescent="0.25">
      <c r="A579" s="99">
        <v>50406</v>
      </c>
      <c r="B579" s="100">
        <f t="shared" si="10"/>
        <v>2038</v>
      </c>
      <c r="C579" s="5">
        <v>0.77986072499061265</v>
      </c>
    </row>
    <row r="580" spans="1:3" x14ac:dyDescent="0.25">
      <c r="A580" s="99">
        <v>50437</v>
      </c>
      <c r="B580" s="100">
        <f t="shared" ref="B580:B614" si="11">YEAR(A580)</f>
        <v>2038</v>
      </c>
      <c r="C580" s="5">
        <v>0.77977679774994613</v>
      </c>
    </row>
    <row r="581" spans="1:3" x14ac:dyDescent="0.25">
      <c r="A581" s="99">
        <v>50465</v>
      </c>
      <c r="B581" s="100">
        <f t="shared" si="11"/>
        <v>2038</v>
      </c>
      <c r="C581" s="5">
        <v>0.77970086358709523</v>
      </c>
    </row>
    <row r="582" spans="1:3" x14ac:dyDescent="0.25">
      <c r="A582" s="99">
        <v>50496</v>
      </c>
      <c r="B582" s="100">
        <f t="shared" si="11"/>
        <v>2038</v>
      </c>
      <c r="C582" s="5">
        <v>0.77963292248023208</v>
      </c>
    </row>
    <row r="583" spans="1:3" x14ac:dyDescent="0.25">
      <c r="A583" s="99">
        <v>50526</v>
      </c>
      <c r="B583" s="100">
        <f t="shared" si="11"/>
        <v>2038</v>
      </c>
      <c r="C583" s="5">
        <v>0.77957297444390861</v>
      </c>
    </row>
    <row r="584" spans="1:3" x14ac:dyDescent="0.25">
      <c r="A584" s="99">
        <v>50557</v>
      </c>
      <c r="B584" s="100">
        <f t="shared" si="11"/>
        <v>2038</v>
      </c>
      <c r="C584" s="5">
        <v>0.77952101950722863</v>
      </c>
    </row>
    <row r="585" spans="1:3" x14ac:dyDescent="0.25">
      <c r="A585" s="99">
        <v>50587</v>
      </c>
      <c r="B585" s="100">
        <f t="shared" si="11"/>
        <v>2038</v>
      </c>
      <c r="C585" s="5">
        <v>0.77947705761198449</v>
      </c>
    </row>
    <row r="586" spans="1:3" x14ac:dyDescent="0.25">
      <c r="A586" s="99">
        <v>50618</v>
      </c>
      <c r="B586" s="100">
        <f t="shared" si="11"/>
        <v>2038</v>
      </c>
      <c r="C586" s="5">
        <v>0.77944108878728002</v>
      </c>
    </row>
    <row r="587" spans="1:3" x14ac:dyDescent="0.25">
      <c r="A587" s="99">
        <v>50649</v>
      </c>
      <c r="B587" s="100">
        <f t="shared" si="11"/>
        <v>2038</v>
      </c>
      <c r="C587" s="5">
        <v>0.77941311303311522</v>
      </c>
    </row>
    <row r="588" spans="1:3" x14ac:dyDescent="0.25">
      <c r="A588" s="99">
        <v>50679</v>
      </c>
      <c r="B588" s="100">
        <f t="shared" si="11"/>
        <v>2038</v>
      </c>
      <c r="C588" s="5">
        <v>0.77939313034949009</v>
      </c>
    </row>
    <row r="589" spans="1:3" x14ac:dyDescent="0.25">
      <c r="A589" s="99">
        <v>50710</v>
      </c>
      <c r="B589" s="100">
        <f t="shared" si="11"/>
        <v>2038</v>
      </c>
      <c r="C589" s="5">
        <v>0.77938114073640463</v>
      </c>
    </row>
    <row r="590" spans="1:3" x14ac:dyDescent="0.25">
      <c r="A590" s="99">
        <v>50740</v>
      </c>
      <c r="B590" s="100">
        <f t="shared" si="11"/>
        <v>2038</v>
      </c>
      <c r="C590" s="5">
        <v>0.7793771442520665</v>
      </c>
    </row>
    <row r="591" spans="1:3" x14ac:dyDescent="0.25">
      <c r="A591" s="99">
        <v>50771</v>
      </c>
      <c r="B591" s="100">
        <f t="shared" si="11"/>
        <v>2039</v>
      </c>
      <c r="C591" s="5">
        <v>0.77928522868069194</v>
      </c>
    </row>
    <row r="592" spans="1:3" x14ac:dyDescent="0.25">
      <c r="A592" s="99">
        <v>50802</v>
      </c>
      <c r="B592" s="100">
        <f t="shared" si="11"/>
        <v>2039</v>
      </c>
      <c r="C592" s="5">
        <v>0.77920128914593079</v>
      </c>
    </row>
    <row r="593" spans="1:3" x14ac:dyDescent="0.25">
      <c r="A593" s="99">
        <v>50830</v>
      </c>
      <c r="B593" s="100">
        <f t="shared" si="11"/>
        <v>2039</v>
      </c>
      <c r="C593" s="5">
        <v>0.77912534383767706</v>
      </c>
    </row>
    <row r="594" spans="1:3" x14ac:dyDescent="0.25">
      <c r="A594" s="99">
        <v>50861</v>
      </c>
      <c r="B594" s="100">
        <f t="shared" si="11"/>
        <v>2039</v>
      </c>
      <c r="C594" s="5">
        <v>0.77905739279958652</v>
      </c>
    </row>
    <row r="595" spans="1:3" x14ac:dyDescent="0.25">
      <c r="A595" s="99">
        <v>50891</v>
      </c>
      <c r="B595" s="100">
        <f t="shared" si="11"/>
        <v>2039</v>
      </c>
      <c r="C595" s="5">
        <v>0.77899743600255533</v>
      </c>
    </row>
    <row r="596" spans="1:3" x14ac:dyDescent="0.25">
      <c r="A596" s="99">
        <v>50922</v>
      </c>
      <c r="B596" s="100">
        <f t="shared" si="11"/>
        <v>2039</v>
      </c>
      <c r="C596" s="5">
        <v>0.77894547338837583</v>
      </c>
    </row>
    <row r="597" spans="1:3" x14ac:dyDescent="0.25">
      <c r="A597" s="99">
        <v>50952</v>
      </c>
      <c r="B597" s="100">
        <f t="shared" si="11"/>
        <v>2039</v>
      </c>
      <c r="C597" s="5">
        <v>0.77890150507346334</v>
      </c>
    </row>
    <row r="598" spans="1:3" x14ac:dyDescent="0.25">
      <c r="A598" s="99">
        <v>50983</v>
      </c>
      <c r="B598" s="100">
        <f t="shared" si="11"/>
        <v>2039</v>
      </c>
      <c r="C598" s="5">
        <v>0.7788655309996102</v>
      </c>
    </row>
    <row r="599" spans="1:3" x14ac:dyDescent="0.25">
      <c r="A599" s="99">
        <v>51014</v>
      </c>
      <c r="B599" s="100">
        <f t="shared" si="11"/>
        <v>2039</v>
      </c>
      <c r="C599" s="5">
        <v>0.77883755116681641</v>
      </c>
    </row>
    <row r="600" spans="1:3" x14ac:dyDescent="0.25">
      <c r="A600" s="99">
        <v>51044</v>
      </c>
      <c r="B600" s="100">
        <f t="shared" si="11"/>
        <v>2039</v>
      </c>
      <c r="C600" s="5">
        <v>0.77881756557508197</v>
      </c>
    </row>
    <row r="601" spans="1:3" x14ac:dyDescent="0.25">
      <c r="A601" s="99">
        <v>51075</v>
      </c>
      <c r="B601" s="100">
        <f t="shared" si="11"/>
        <v>2039</v>
      </c>
      <c r="C601" s="5">
        <v>0.77880557422440688</v>
      </c>
    </row>
    <row r="602" spans="1:3" x14ac:dyDescent="0.25">
      <c r="A602" s="99">
        <v>51105</v>
      </c>
      <c r="B602" s="100">
        <f t="shared" si="11"/>
        <v>2039</v>
      </c>
      <c r="C602" s="5">
        <v>0.77880157699837582</v>
      </c>
    </row>
    <row r="603" spans="1:3" x14ac:dyDescent="0.25">
      <c r="A603" s="99">
        <v>51136</v>
      </c>
      <c r="B603" s="100">
        <f t="shared" si="11"/>
        <v>2040</v>
      </c>
      <c r="C603" s="5">
        <v>0.778709626626096</v>
      </c>
    </row>
    <row r="604" spans="1:3" x14ac:dyDescent="0.25">
      <c r="A604" s="99">
        <v>51167</v>
      </c>
      <c r="B604" s="100">
        <f t="shared" si="11"/>
        <v>2040</v>
      </c>
      <c r="C604" s="5">
        <v>0.77862568709133484</v>
      </c>
    </row>
    <row r="605" spans="1:3" x14ac:dyDescent="0.25">
      <c r="A605" s="99">
        <v>51196</v>
      </c>
      <c r="B605" s="100">
        <f t="shared" si="11"/>
        <v>2040</v>
      </c>
      <c r="C605" s="5">
        <v>0.77854974178308112</v>
      </c>
    </row>
    <row r="606" spans="1:3" x14ac:dyDescent="0.25">
      <c r="A606" s="99">
        <v>51227</v>
      </c>
      <c r="B606" s="100">
        <f t="shared" si="11"/>
        <v>2040</v>
      </c>
      <c r="C606" s="5">
        <v>0.77848179074499058</v>
      </c>
    </row>
    <row r="607" spans="1:3" x14ac:dyDescent="0.25">
      <c r="A607" s="99">
        <v>51257</v>
      </c>
      <c r="B607" s="100">
        <f t="shared" si="11"/>
        <v>2040</v>
      </c>
      <c r="C607" s="5">
        <v>0.77842183394795939</v>
      </c>
    </row>
    <row r="608" spans="1:3" x14ac:dyDescent="0.25">
      <c r="A608" s="99">
        <v>51288</v>
      </c>
      <c r="B608" s="100">
        <f t="shared" si="11"/>
        <v>2040</v>
      </c>
      <c r="C608" s="5">
        <v>0.77836987133377988</v>
      </c>
    </row>
    <row r="609" spans="1:3" x14ac:dyDescent="0.25">
      <c r="A609" s="99">
        <v>51318</v>
      </c>
      <c r="B609" s="100">
        <f t="shared" si="11"/>
        <v>2040</v>
      </c>
      <c r="C609" s="5">
        <v>0.77832590301886739</v>
      </c>
    </row>
    <row r="610" spans="1:3" x14ac:dyDescent="0.25">
      <c r="A610" s="99">
        <v>51349</v>
      </c>
      <c r="B610" s="100">
        <f t="shared" si="11"/>
        <v>2040</v>
      </c>
      <c r="C610" s="5">
        <v>0.77828992894501425</v>
      </c>
    </row>
    <row r="611" spans="1:3" x14ac:dyDescent="0.25">
      <c r="A611" s="99">
        <v>51380</v>
      </c>
      <c r="B611" s="100">
        <f t="shared" si="11"/>
        <v>2040</v>
      </c>
      <c r="C611" s="5">
        <v>0.77826194911222046</v>
      </c>
    </row>
    <row r="612" spans="1:3" x14ac:dyDescent="0.25">
      <c r="A612" s="99">
        <v>51410</v>
      </c>
      <c r="B612" s="100">
        <f t="shared" si="11"/>
        <v>2040</v>
      </c>
      <c r="C612" s="5">
        <v>0.77824196352048602</v>
      </c>
    </row>
    <row r="613" spans="1:3" x14ac:dyDescent="0.25">
      <c r="A613" s="99">
        <v>51441</v>
      </c>
      <c r="B613" s="100">
        <f t="shared" si="11"/>
        <v>2040</v>
      </c>
      <c r="C613" s="5">
        <v>0.77822997216981094</v>
      </c>
    </row>
    <row r="614" spans="1:3" x14ac:dyDescent="0.25">
      <c r="A614" s="99">
        <v>51471</v>
      </c>
      <c r="B614" s="100">
        <f t="shared" si="11"/>
        <v>2040</v>
      </c>
      <c r="C614" s="5">
        <v>0.77822597494377987</v>
      </c>
    </row>
  </sheetData>
  <mergeCells count="2">
    <mergeCell ref="A1:C1"/>
    <mergeCell ref="E1:F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3"/>
  <sheetViews>
    <sheetView topLeftCell="A30" workbookViewId="0">
      <selection activeCell="D73" sqref="D73"/>
    </sheetView>
  </sheetViews>
  <sheetFormatPr baseColWidth="10" defaultRowHeight="13.8" x14ac:dyDescent="0.3"/>
  <sheetData>
    <row r="1" spans="1:5" x14ac:dyDescent="0.3">
      <c r="A1" s="131" t="s">
        <v>140</v>
      </c>
      <c r="B1" s="131"/>
      <c r="D1" s="131" t="s">
        <v>140</v>
      </c>
      <c r="E1" s="131"/>
    </row>
    <row r="2" spans="1:5" ht="14.4" x14ac:dyDescent="0.25">
      <c r="A2" s="99" t="s">
        <v>138</v>
      </c>
      <c r="B2" s="4" t="s">
        <v>141</v>
      </c>
      <c r="D2" s="99" t="s">
        <v>138</v>
      </c>
      <c r="E2" s="4" t="s">
        <v>142</v>
      </c>
    </row>
    <row r="3" spans="1:5" x14ac:dyDescent="0.2">
      <c r="A3" s="103">
        <v>1980</v>
      </c>
      <c r="B3" s="102">
        <v>35.41525</v>
      </c>
      <c r="D3" s="103">
        <v>1980</v>
      </c>
      <c r="E3" s="105">
        <f t="shared" ref="E3:E38" si="0">E4/(1-B4)</f>
        <v>321.32707620165678</v>
      </c>
    </row>
    <row r="4" spans="1:5" x14ac:dyDescent="0.2">
      <c r="A4" s="103">
        <v>1981</v>
      </c>
      <c r="B4" s="102">
        <v>0.10181489612525681</v>
      </c>
      <c r="D4" s="103">
        <v>1981</v>
      </c>
      <c r="E4" s="105">
        <f t="shared" si="0"/>
        <v>288.61119331595262</v>
      </c>
    </row>
    <row r="5" spans="1:5" x14ac:dyDescent="0.2">
      <c r="A5" s="103">
        <v>1982</v>
      </c>
      <c r="B5" s="102">
        <v>9.2892682283024108E-2</v>
      </c>
      <c r="D5" s="103">
        <v>1982</v>
      </c>
      <c r="E5" s="105">
        <f t="shared" si="0"/>
        <v>261.8013254319294</v>
      </c>
    </row>
    <row r="6" spans="1:5" x14ac:dyDescent="0.2">
      <c r="A6" s="103">
        <v>1983</v>
      </c>
      <c r="B6" s="102">
        <v>7.3285259844927328E-2</v>
      </c>
      <c r="D6" s="103">
        <v>1983</v>
      </c>
      <c r="E6" s="105">
        <f t="shared" si="0"/>
        <v>242.61514726990407</v>
      </c>
    </row>
    <row r="7" spans="1:5" x14ac:dyDescent="0.2">
      <c r="A7" s="103">
        <v>1984</v>
      </c>
      <c r="B7" s="102">
        <v>6.151301049373261E-2</v>
      </c>
      <c r="D7" s="103">
        <v>1984</v>
      </c>
      <c r="E7" s="105">
        <f t="shared" si="0"/>
        <v>227.69115916995199</v>
      </c>
    </row>
    <row r="8" spans="1:5" x14ac:dyDescent="0.2">
      <c r="A8" s="103">
        <v>1985</v>
      </c>
      <c r="B8" s="102">
        <v>4.9489931905163258E-2</v>
      </c>
      <c r="D8" s="103">
        <v>1985</v>
      </c>
      <c r="E8" s="105">
        <f t="shared" si="0"/>
        <v>216.42273920722337</v>
      </c>
    </row>
    <row r="9" spans="1:5" x14ac:dyDescent="0.2">
      <c r="A9" s="103">
        <v>1986</v>
      </c>
      <c r="B9" s="102">
        <v>2.4838991826040598E-2</v>
      </c>
      <c r="D9" s="103">
        <v>1986</v>
      </c>
      <c r="E9" s="105">
        <f t="shared" si="0"/>
        <v>211.04701655708584</v>
      </c>
    </row>
    <row r="10" spans="1:5" x14ac:dyDescent="0.2">
      <c r="A10" s="103">
        <v>1987</v>
      </c>
      <c r="B10" s="102">
        <v>2.339001453755107E-2</v>
      </c>
      <c r="D10" s="103">
        <v>1987</v>
      </c>
      <c r="E10" s="105">
        <f t="shared" si="0"/>
        <v>206.11062377170882</v>
      </c>
    </row>
    <row r="11" spans="1:5" x14ac:dyDescent="0.2">
      <c r="A11" s="103">
        <v>1988</v>
      </c>
      <c r="B11" s="102">
        <v>2.7150669931682921E-2</v>
      </c>
      <c r="D11" s="103">
        <v>1988</v>
      </c>
      <c r="E11" s="105">
        <f t="shared" si="0"/>
        <v>200.51458225626988</v>
      </c>
    </row>
    <row r="12" spans="1:5" x14ac:dyDescent="0.2">
      <c r="A12" s="103">
        <v>1989</v>
      </c>
      <c r="B12" s="102">
        <v>3.9975715474194568E-2</v>
      </c>
      <c r="D12" s="103">
        <v>1989</v>
      </c>
      <c r="E12" s="105">
        <f t="shared" si="0"/>
        <v>192.49886836756625</v>
      </c>
    </row>
    <row r="13" spans="1:5" x14ac:dyDescent="0.2">
      <c r="A13" s="103">
        <v>1990</v>
      </c>
      <c r="B13" s="102">
        <v>4.2511692716951849E-2</v>
      </c>
      <c r="D13" s="103">
        <v>1990</v>
      </c>
      <c r="E13" s="105">
        <f t="shared" si="0"/>
        <v>184.3154156271633</v>
      </c>
    </row>
    <row r="14" spans="1:5" x14ac:dyDescent="0.2">
      <c r="A14" s="103">
        <v>1991</v>
      </c>
      <c r="B14" s="102">
        <v>4.1148414438145431E-2</v>
      </c>
      <c r="D14" s="103">
        <v>1991</v>
      </c>
      <c r="E14" s="105">
        <f t="shared" si="0"/>
        <v>176.73112851759777</v>
      </c>
    </row>
    <row r="15" spans="1:5" x14ac:dyDescent="0.2">
      <c r="A15" s="103">
        <v>1992</v>
      </c>
      <c r="B15" s="102">
        <v>8.8003190976139983E-2</v>
      </c>
      <c r="D15" s="103">
        <v>1992</v>
      </c>
      <c r="E15" s="105">
        <f t="shared" si="0"/>
        <v>161.17822526323488</v>
      </c>
    </row>
    <row r="16" spans="1:5" x14ac:dyDescent="0.2">
      <c r="A16" s="103">
        <v>1993</v>
      </c>
      <c r="B16" s="102">
        <v>3.5596177937712553E-2</v>
      </c>
      <c r="D16" s="103">
        <v>1993</v>
      </c>
      <c r="E16" s="105">
        <f t="shared" si="0"/>
        <v>155.44089647708006</v>
      </c>
    </row>
    <row r="17" spans="1:5" x14ac:dyDescent="0.2">
      <c r="A17" s="103">
        <v>1994</v>
      </c>
      <c r="B17" s="102">
        <v>2.8684980643719819E-2</v>
      </c>
      <c r="D17" s="103">
        <v>1994</v>
      </c>
      <c r="E17" s="105">
        <f t="shared" si="0"/>
        <v>150.98207737039257</v>
      </c>
    </row>
    <row r="18" spans="1:5" x14ac:dyDescent="0.2">
      <c r="A18" s="103">
        <v>1995</v>
      </c>
      <c r="B18" s="102">
        <v>2.5703794939178109E-2</v>
      </c>
      <c r="D18" s="103">
        <v>1995</v>
      </c>
      <c r="E18" s="105">
        <f t="shared" si="0"/>
        <v>147.1012650141729</v>
      </c>
    </row>
    <row r="19" spans="1:5" x14ac:dyDescent="0.2">
      <c r="A19" s="103">
        <v>1996</v>
      </c>
      <c r="B19" s="102">
        <v>2.2487377355912001E-2</v>
      </c>
      <c r="D19" s="103">
        <v>1996</v>
      </c>
      <c r="E19" s="105">
        <f t="shared" si="0"/>
        <v>143.79334335826718</v>
      </c>
    </row>
    <row r="20" spans="1:5" x14ac:dyDescent="0.2">
      <c r="A20" s="103">
        <v>1997</v>
      </c>
      <c r="B20" s="102">
        <v>1.7030381956749961E-2</v>
      </c>
      <c r="D20" s="103">
        <v>1997</v>
      </c>
      <c r="E20" s="105">
        <f t="shared" si="0"/>
        <v>141.34448779803779</v>
      </c>
    </row>
    <row r="21" spans="1:5" x14ac:dyDescent="0.2">
      <c r="A21" s="103">
        <v>1998</v>
      </c>
      <c r="B21" s="102">
        <v>1.234234978060935E-2</v>
      </c>
      <c r="D21" s="103">
        <v>1998</v>
      </c>
      <c r="E21" s="105">
        <f t="shared" si="0"/>
        <v>139.59996469007334</v>
      </c>
    </row>
    <row r="22" spans="1:5" x14ac:dyDescent="0.2">
      <c r="A22" s="103">
        <v>1999</v>
      </c>
      <c r="B22" s="102">
        <v>1.179157173377661E-2</v>
      </c>
      <c r="D22" s="103">
        <v>1999</v>
      </c>
      <c r="E22" s="105">
        <f t="shared" si="0"/>
        <v>137.95386169239765</v>
      </c>
    </row>
    <row r="23" spans="1:5" x14ac:dyDescent="0.2">
      <c r="A23" s="103">
        <v>2000</v>
      </c>
      <c r="B23" s="102">
        <v>2.1999017357255801E-2</v>
      </c>
      <c r="D23" s="103">
        <v>2000</v>
      </c>
      <c r="E23" s="105">
        <f t="shared" si="0"/>
        <v>134.91901229452611</v>
      </c>
    </row>
    <row r="24" spans="1:5" x14ac:dyDescent="0.2">
      <c r="A24" s="103">
        <v>2001</v>
      </c>
      <c r="B24" s="102">
        <v>2.4285546748523869E-2</v>
      </c>
      <c r="D24" s="103">
        <v>2001</v>
      </c>
      <c r="E24" s="105">
        <f t="shared" si="0"/>
        <v>131.64243031418272</v>
      </c>
    </row>
    <row r="25" spans="1:5" x14ac:dyDescent="0.2">
      <c r="A25" s="103">
        <v>2002</v>
      </c>
      <c r="B25" s="102">
        <v>2.28245292156081E-2</v>
      </c>
      <c r="D25" s="103">
        <v>2002</v>
      </c>
      <c r="E25" s="105">
        <f t="shared" si="0"/>
        <v>128.63775381746299</v>
      </c>
    </row>
    <row r="26" spans="1:5" x14ac:dyDescent="0.2">
      <c r="A26" s="103">
        <v>2003</v>
      </c>
      <c r="B26" s="102">
        <v>2.109373068320787E-2</v>
      </c>
      <c r="D26" s="103">
        <v>2003</v>
      </c>
      <c r="E26" s="105">
        <f t="shared" si="0"/>
        <v>125.92430368274464</v>
      </c>
    </row>
    <row r="27" spans="1:5" x14ac:dyDescent="0.2">
      <c r="A27" s="103">
        <v>2004</v>
      </c>
      <c r="B27" s="102">
        <v>2.165266472422198E-2</v>
      </c>
      <c r="D27" s="103">
        <v>2004</v>
      </c>
      <c r="E27" s="105">
        <f t="shared" si="0"/>
        <v>123.19770695447106</v>
      </c>
    </row>
    <row r="28" spans="1:5" x14ac:dyDescent="0.2">
      <c r="A28" s="103">
        <v>2005</v>
      </c>
      <c r="B28" s="102">
        <v>2.1874254770289848E-2</v>
      </c>
      <c r="D28" s="103">
        <v>2005</v>
      </c>
      <c r="E28" s="105">
        <f t="shared" si="0"/>
        <v>120.50284892543345</v>
      </c>
    </row>
    <row r="29" spans="1:5" x14ac:dyDescent="0.2">
      <c r="A29" s="103">
        <v>2006</v>
      </c>
      <c r="B29" s="102">
        <v>2.2024427446349411E-2</v>
      </c>
      <c r="D29" s="103">
        <v>2006</v>
      </c>
      <c r="E29" s="105">
        <f t="shared" si="0"/>
        <v>117.84884267219685</v>
      </c>
    </row>
    <row r="30" spans="1:5" x14ac:dyDescent="0.2">
      <c r="A30" s="103">
        <v>2007</v>
      </c>
      <c r="B30" s="102">
        <v>2.154871713640006E-2</v>
      </c>
      <c r="D30" s="103">
        <v>2007</v>
      </c>
      <c r="E30" s="105">
        <f t="shared" si="0"/>
        <v>115.30935129660158</v>
      </c>
    </row>
    <row r="31" spans="1:5" x14ac:dyDescent="0.2">
      <c r="A31" s="103">
        <v>2008</v>
      </c>
      <c r="B31" s="102">
        <v>3.3351519427461632E-2</v>
      </c>
      <c r="D31" s="103">
        <v>2008</v>
      </c>
      <c r="E31" s="105">
        <f t="shared" si="0"/>
        <v>111.46360922666497</v>
      </c>
    </row>
    <row r="32" spans="1:5" x14ac:dyDescent="0.2">
      <c r="A32" s="103">
        <v>2009</v>
      </c>
      <c r="B32" s="102">
        <v>3.146341892645513E-3</v>
      </c>
      <c r="D32" s="103">
        <v>2009</v>
      </c>
      <c r="E32" s="105">
        <f t="shared" si="0"/>
        <v>111.11290660344964</v>
      </c>
    </row>
    <row r="33" spans="1:5" x14ac:dyDescent="0.2">
      <c r="A33" s="103">
        <v>2010</v>
      </c>
      <c r="B33" s="102">
        <v>1.586436421264659E-2</v>
      </c>
      <c r="D33" s="103">
        <v>2010</v>
      </c>
      <c r="E33" s="105">
        <f t="shared" si="0"/>
        <v>109.35017098436674</v>
      </c>
    </row>
    <row r="34" spans="1:5" x14ac:dyDescent="0.2">
      <c r="A34" s="103">
        <v>2011</v>
      </c>
      <c r="B34" s="102">
        <v>2.713775865856452E-2</v>
      </c>
      <c r="D34" s="103">
        <v>2011</v>
      </c>
      <c r="E34" s="105">
        <f t="shared" si="0"/>
        <v>106.38265243492023</v>
      </c>
    </row>
    <row r="35" spans="1:5" x14ac:dyDescent="0.2">
      <c r="A35" s="103">
        <v>2012</v>
      </c>
      <c r="B35" s="102">
        <v>2.4920106736893009E-2</v>
      </c>
      <c r="D35" s="103">
        <v>2012</v>
      </c>
      <c r="E35" s="105">
        <f t="shared" si="0"/>
        <v>103.73158538128823</v>
      </c>
    </row>
    <row r="36" spans="1:5" x14ac:dyDescent="0.2">
      <c r="A36" s="103">
        <v>2013</v>
      </c>
      <c r="B36" s="102">
        <v>1.370286063884678E-2</v>
      </c>
      <c r="D36" s="103">
        <v>2013</v>
      </c>
      <c r="E36" s="105">
        <f t="shared" si="0"/>
        <v>102.3101659229618</v>
      </c>
    </row>
    <row r="37" spans="1:5" x14ac:dyDescent="0.2">
      <c r="A37" s="104">
        <v>2014</v>
      </c>
      <c r="B37" s="102">
        <v>4.5092952711234136E-3</v>
      </c>
      <c r="D37" s="104">
        <v>2014</v>
      </c>
      <c r="E37" s="105">
        <f t="shared" si="0"/>
        <v>101.84881917557753</v>
      </c>
    </row>
    <row r="38" spans="1:5" x14ac:dyDescent="0.2">
      <c r="A38" s="104">
        <v>2015</v>
      </c>
      <c r="B38" s="102">
        <v>4.276781449179319E-4</v>
      </c>
      <c r="D38" s="104">
        <v>2015</v>
      </c>
      <c r="E38" s="105">
        <f t="shared" si="0"/>
        <v>101.80526066153044</v>
      </c>
    </row>
    <row r="39" spans="1:5" x14ac:dyDescent="0.2">
      <c r="A39" s="103">
        <v>2016</v>
      </c>
      <c r="B39" s="102">
        <v>2.468194882585208E-3</v>
      </c>
      <c r="D39" s="103">
        <v>2016</v>
      </c>
      <c r="E39" s="105">
        <f>E40/(1-B40)</f>
        <v>101.5539854381454</v>
      </c>
    </row>
    <row r="40" spans="1:5" x14ac:dyDescent="0.2">
      <c r="A40" s="103">
        <v>2017</v>
      </c>
      <c r="B40" s="102">
        <v>1.5302062557573369E-2</v>
      </c>
      <c r="D40" s="103">
        <v>2017</v>
      </c>
      <c r="E40" s="106">
        <v>100</v>
      </c>
    </row>
    <row r="41" spans="1:5" x14ac:dyDescent="0.2">
      <c r="A41" s="103">
        <v>2018</v>
      </c>
      <c r="B41" s="102">
        <v>1.774631803775515E-2</v>
      </c>
      <c r="D41" s="103">
        <v>2018</v>
      </c>
      <c r="E41" s="105">
        <f>E40*(1-B41)</f>
        <v>98.22536819622448</v>
      </c>
    </row>
    <row r="42" spans="1:5" x14ac:dyDescent="0.2">
      <c r="A42" s="103">
        <v>2019</v>
      </c>
      <c r="B42" s="102">
        <v>1.7973569770386191E-2</v>
      </c>
      <c r="D42" s="103">
        <v>2019</v>
      </c>
      <c r="E42" s="105">
        <f t="shared" ref="E42:E63" si="1">E41*(1-B42)</f>
        <v>96.459907687727764</v>
      </c>
    </row>
    <row r="43" spans="1:5" x14ac:dyDescent="0.2">
      <c r="A43" s="103">
        <v>2020</v>
      </c>
      <c r="B43" s="102">
        <v>1.7091044847417788E-2</v>
      </c>
      <c r="D43" s="103">
        <v>2020</v>
      </c>
      <c r="E43" s="105">
        <f t="shared" si="1"/>
        <v>94.811307079459027</v>
      </c>
    </row>
    <row r="44" spans="1:5" x14ac:dyDescent="0.2">
      <c r="A44" s="103">
        <v>2021</v>
      </c>
      <c r="B44" s="102">
        <v>1.772384593780316E-2</v>
      </c>
      <c r="D44" s="103">
        <v>2021</v>
      </c>
      <c r="E44" s="105">
        <f t="shared" si="1"/>
        <v>93.13088607962095</v>
      </c>
    </row>
    <row r="45" spans="1:5" x14ac:dyDescent="0.2">
      <c r="A45" s="103">
        <v>2022</v>
      </c>
      <c r="B45" s="102">
        <v>1.841926049698394E-2</v>
      </c>
      <c r="D45" s="103">
        <v>2022</v>
      </c>
      <c r="E45" s="105">
        <f t="shared" si="1"/>
        <v>91.415484028605476</v>
      </c>
    </row>
    <row r="46" spans="1:5" x14ac:dyDescent="0.2">
      <c r="A46" s="103">
        <v>2023</v>
      </c>
      <c r="B46" s="102">
        <v>1.855718797093852E-2</v>
      </c>
      <c r="D46" s="103">
        <v>2023</v>
      </c>
      <c r="E46" s="105">
        <f t="shared" si="1"/>
        <v>89.719069708032322</v>
      </c>
    </row>
    <row r="47" spans="1:5" x14ac:dyDescent="0.2">
      <c r="A47" s="103">
        <v>2024</v>
      </c>
      <c r="B47" s="102">
        <v>1.852406913562633E-2</v>
      </c>
      <c r="D47" s="103">
        <v>2024</v>
      </c>
      <c r="E47" s="105">
        <f t="shared" si="1"/>
        <v>88.057107457976656</v>
      </c>
    </row>
    <row r="48" spans="1:5" x14ac:dyDescent="0.2">
      <c r="A48" s="103">
        <v>2025</v>
      </c>
      <c r="B48" s="102">
        <v>1.8313900852335169E-2</v>
      </c>
      <c r="D48" s="103">
        <v>2025</v>
      </c>
      <c r="E48" s="105">
        <f t="shared" si="1"/>
        <v>86.444438322647841</v>
      </c>
    </row>
    <row r="49" spans="1:5" x14ac:dyDescent="0.2">
      <c r="A49" s="103">
        <v>2026</v>
      </c>
      <c r="B49" s="102">
        <v>1.8343941956705259E-2</v>
      </c>
      <c r="D49" s="103">
        <v>2026</v>
      </c>
      <c r="E49" s="105">
        <f t="shared" si="1"/>
        <v>84.858706563577201</v>
      </c>
    </row>
    <row r="50" spans="1:5" x14ac:dyDescent="0.2">
      <c r="A50" s="103">
        <v>2027</v>
      </c>
      <c r="B50" s="102">
        <v>1.82913211715072E-2</v>
      </c>
      <c r="D50" s="103">
        <v>2027</v>
      </c>
      <c r="E50" s="105">
        <f t="shared" si="1"/>
        <v>83.306528707624125</v>
      </c>
    </row>
    <row r="51" spans="1:5" x14ac:dyDescent="0.2">
      <c r="A51" s="103">
        <v>2028</v>
      </c>
      <c r="B51" s="102">
        <v>1.8294146738632121E-2</v>
      </c>
      <c r="D51" s="103">
        <v>2028</v>
      </c>
      <c r="E51" s="105">
        <f t="shared" si="1"/>
        <v>81.782506847160775</v>
      </c>
    </row>
    <row r="52" spans="1:5" x14ac:dyDescent="0.2">
      <c r="A52" s="103">
        <v>2029</v>
      </c>
      <c r="B52" s="102">
        <v>1.8372020860536999E-2</v>
      </c>
      <c r="D52" s="103">
        <v>2029</v>
      </c>
      <c r="E52" s="105">
        <f t="shared" si="1"/>
        <v>80.279996925337727</v>
      </c>
    </row>
    <row r="53" spans="1:5" x14ac:dyDescent="0.2">
      <c r="A53" s="103">
        <v>2030</v>
      </c>
      <c r="B53" s="102">
        <v>1.8400457088063069E-2</v>
      </c>
      <c r="D53" s="103">
        <v>2030</v>
      </c>
      <c r="E53" s="105">
        <f t="shared" si="1"/>
        <v>78.80280828688322</v>
      </c>
    </row>
    <row r="54" spans="1:5" x14ac:dyDescent="0.2">
      <c r="A54" s="103">
        <v>2031</v>
      </c>
      <c r="B54" s="102">
        <v>1.8338415968604568E-2</v>
      </c>
      <c r="D54" s="103">
        <v>2031</v>
      </c>
      <c r="E54" s="105">
        <f t="shared" si="1"/>
        <v>77.357689609024163</v>
      </c>
    </row>
    <row r="55" spans="1:5" x14ac:dyDescent="0.2">
      <c r="A55" s="103">
        <v>2032</v>
      </c>
      <c r="B55" s="102">
        <v>1.828435798822781E-2</v>
      </c>
      <c r="D55" s="103">
        <v>2032</v>
      </c>
      <c r="E55" s="105">
        <f t="shared" si="1"/>
        <v>75.943253919070557</v>
      </c>
    </row>
    <row r="56" spans="1:5" x14ac:dyDescent="0.2">
      <c r="A56" s="103">
        <v>2033</v>
      </c>
      <c r="B56" s="102">
        <v>1.8330583413747319E-2</v>
      </c>
      <c r="D56" s="103">
        <v>2033</v>
      </c>
      <c r="E56" s="105">
        <f t="shared" si="1"/>
        <v>74.551169768395638</v>
      </c>
    </row>
    <row r="57" spans="1:5" x14ac:dyDescent="0.2">
      <c r="A57" s="103">
        <v>2034</v>
      </c>
      <c r="B57" s="102">
        <v>1.8362383648404808E-2</v>
      </c>
      <c r="D57" s="103">
        <v>2034</v>
      </c>
      <c r="E57" s="105">
        <f t="shared" si="1"/>
        <v>73.182232587670995</v>
      </c>
    </row>
    <row r="58" spans="1:5" x14ac:dyDescent="0.2">
      <c r="A58" s="103">
        <v>2035</v>
      </c>
      <c r="B58" s="102">
        <v>1.8306970734431119E-2</v>
      </c>
      <c r="D58" s="103">
        <v>2035</v>
      </c>
      <c r="E58" s="105">
        <f t="shared" si="1"/>
        <v>71.842487597408166</v>
      </c>
    </row>
    <row r="59" spans="1:5" x14ac:dyDescent="0.2">
      <c r="A59" s="103">
        <v>2036</v>
      </c>
      <c r="B59" s="102">
        <v>1.8186499319532989E-2</v>
      </c>
      <c r="D59" s="103">
        <v>2036</v>
      </c>
      <c r="E59" s="105">
        <f t="shared" si="1"/>
        <v>70.535924245604349</v>
      </c>
    </row>
    <row r="60" spans="1:5" x14ac:dyDescent="0.2">
      <c r="A60" s="103">
        <v>2037</v>
      </c>
      <c r="B60" s="102">
        <v>1.8225423625077779E-2</v>
      </c>
      <c r="D60" s="103">
        <v>2037</v>
      </c>
      <c r="E60" s="105">
        <f t="shared" si="1"/>
        <v>69.250377145441817</v>
      </c>
    </row>
    <row r="61" spans="1:5" x14ac:dyDescent="0.2">
      <c r="A61" s="103">
        <v>2038</v>
      </c>
      <c r="B61" s="102">
        <v>1.8203794102027441E-2</v>
      </c>
      <c r="D61" s="103">
        <v>2038</v>
      </c>
      <c r="E61" s="105">
        <f t="shared" si="1"/>
        <v>67.98975753839845</v>
      </c>
    </row>
    <row r="62" spans="1:5" x14ac:dyDescent="0.2">
      <c r="A62" s="103">
        <v>2039</v>
      </c>
      <c r="B62" s="102">
        <v>1.8248380434347861E-2</v>
      </c>
      <c r="D62" s="103">
        <v>2039</v>
      </c>
      <c r="E62" s="105">
        <f t="shared" si="1"/>
        <v>66.749054577198692</v>
      </c>
    </row>
    <row r="63" spans="1:5" x14ac:dyDescent="0.2">
      <c r="A63" s="103">
        <v>2040</v>
      </c>
      <c r="B63" s="102">
        <v>1.8230403954546091E-2</v>
      </c>
      <c r="D63" s="103">
        <v>2040</v>
      </c>
      <c r="E63" s="105">
        <f t="shared" si="1"/>
        <v>65.532192348672311</v>
      </c>
    </row>
    <row r="64" spans="1:5" x14ac:dyDescent="0.2">
      <c r="D64" s="109">
        <v>2041</v>
      </c>
      <c r="E64" s="108">
        <f>TREND(E59:E63,D59:D63,D64)</f>
        <v>64.258825262431401</v>
      </c>
    </row>
    <row r="65" spans="4:5" x14ac:dyDescent="0.2">
      <c r="D65" s="109">
        <v>2042</v>
      </c>
      <c r="E65" s="108">
        <f t="shared" ref="E65:E73" si="2">TREND(E60:E64,D60:D64,D65)</f>
        <v>63.023840687704705</v>
      </c>
    </row>
    <row r="66" spans="4:5" x14ac:dyDescent="0.2">
      <c r="D66" s="109">
        <v>2043</v>
      </c>
      <c r="E66" s="108">
        <f t="shared" si="2"/>
        <v>61.784115178034881</v>
      </c>
    </row>
    <row r="67" spans="4:5" x14ac:dyDescent="0.2">
      <c r="D67" s="109">
        <v>2044</v>
      </c>
      <c r="E67" s="108">
        <f t="shared" si="2"/>
        <v>60.538136473019676</v>
      </c>
    </row>
    <row r="68" spans="4:5" x14ac:dyDescent="0.2">
      <c r="D68" s="109">
        <v>2045</v>
      </c>
      <c r="E68" s="108">
        <f t="shared" si="2"/>
        <v>59.288575439261876</v>
      </c>
    </row>
    <row r="69" spans="4:5" x14ac:dyDescent="0.2">
      <c r="D69" s="109">
        <v>2046</v>
      </c>
      <c r="E69" s="108">
        <f t="shared" si="2"/>
        <v>58.050837449783103</v>
      </c>
    </row>
    <row r="70" spans="4:5" x14ac:dyDescent="0.2">
      <c r="D70" s="109">
        <v>2047</v>
      </c>
      <c r="E70" s="108">
        <f t="shared" si="2"/>
        <v>56.804637181176531</v>
      </c>
    </row>
    <row r="71" spans="4:5" x14ac:dyDescent="0.2">
      <c r="D71" s="109">
        <v>2048</v>
      </c>
      <c r="E71" s="108">
        <f t="shared" si="2"/>
        <v>55.559383839169186</v>
      </c>
    </row>
    <row r="72" spans="4:5" x14ac:dyDescent="0.2">
      <c r="D72" s="109">
        <v>2049</v>
      </c>
      <c r="E72" s="108">
        <f t="shared" si="2"/>
        <v>54.315881018746495</v>
      </c>
    </row>
    <row r="73" spans="4:5" x14ac:dyDescent="0.2">
      <c r="D73" s="109">
        <v>2050</v>
      </c>
      <c r="E73" s="108">
        <f t="shared" si="2"/>
        <v>53.072810250133898</v>
      </c>
    </row>
  </sheetData>
  <mergeCells count="2">
    <mergeCell ref="A1:B1"/>
    <mergeCell ref="D1:E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39"/>
  <sheetViews>
    <sheetView topLeftCell="A113" zoomScale="70" zoomScaleNormal="70" workbookViewId="0">
      <selection activeCell="S141" sqref="S141"/>
    </sheetView>
  </sheetViews>
  <sheetFormatPr baseColWidth="10" defaultColWidth="12" defaultRowHeight="18" customHeight="1" x14ac:dyDescent="0.3"/>
  <cols>
    <col min="1" max="1" width="20" customWidth="1"/>
  </cols>
  <sheetData>
    <row r="1" spans="1:34" ht="18" customHeight="1" x14ac:dyDescent="0.3">
      <c r="A1" t="s">
        <v>0</v>
      </c>
    </row>
    <row r="2" spans="1:34" ht="18" customHeight="1" x14ac:dyDescent="0.3">
      <c r="B2" t="s">
        <v>1</v>
      </c>
      <c r="C2" t="s">
        <v>2</v>
      </c>
      <c r="D2" s="1">
        <v>1990</v>
      </c>
      <c r="E2" s="1">
        <v>1991</v>
      </c>
      <c r="F2" s="1">
        <v>1992</v>
      </c>
      <c r="G2" s="1">
        <v>1993</v>
      </c>
      <c r="H2" s="1">
        <v>1994</v>
      </c>
      <c r="I2" s="1">
        <v>1995</v>
      </c>
      <c r="J2" s="1">
        <v>1996</v>
      </c>
      <c r="K2" s="1">
        <v>1997</v>
      </c>
      <c r="L2" s="1">
        <v>1998</v>
      </c>
      <c r="M2" s="1">
        <v>1999</v>
      </c>
      <c r="N2" s="1">
        <v>2000</v>
      </c>
      <c r="O2" s="1">
        <v>2001</v>
      </c>
      <c r="P2" s="1">
        <v>2002</v>
      </c>
      <c r="Q2" s="1">
        <v>2003</v>
      </c>
      <c r="R2" s="1">
        <v>2004</v>
      </c>
      <c r="S2" s="1">
        <v>2005</v>
      </c>
      <c r="T2" s="1">
        <v>2006</v>
      </c>
      <c r="U2" s="1">
        <v>2007</v>
      </c>
      <c r="V2" s="1">
        <v>2008</v>
      </c>
      <c r="W2" s="1">
        <v>2009</v>
      </c>
      <c r="X2" s="1">
        <v>2010</v>
      </c>
      <c r="Y2" s="1">
        <v>2011</v>
      </c>
      <c r="Z2" s="1">
        <v>2012</v>
      </c>
      <c r="AA2" s="1">
        <v>2013</v>
      </c>
      <c r="AB2" s="1">
        <v>2014</v>
      </c>
      <c r="AC2" s="1">
        <v>2015</v>
      </c>
      <c r="AD2" s="1">
        <v>2016</v>
      </c>
      <c r="AE2" s="1">
        <v>2017</v>
      </c>
      <c r="AF2" t="s">
        <v>3</v>
      </c>
      <c r="AG2" s="9" t="s">
        <v>84</v>
      </c>
    </row>
    <row r="3" spans="1:34" ht="18" customHeight="1" x14ac:dyDescent="0.3">
      <c r="A3" s="2" t="s">
        <v>4</v>
      </c>
      <c r="B3" t="s">
        <v>5</v>
      </c>
      <c r="C3" t="s">
        <v>6</v>
      </c>
      <c r="D3" s="3">
        <v>676.5145</v>
      </c>
      <c r="E3" s="3">
        <v>718.58770000000004</v>
      </c>
      <c r="F3" s="3">
        <v>633.91830000000004</v>
      </c>
      <c r="G3" s="3">
        <v>596.31709999999998</v>
      </c>
      <c r="H3" s="3">
        <v>577.5299</v>
      </c>
      <c r="I3" s="3">
        <v>564.149</v>
      </c>
      <c r="J3" s="3">
        <v>581.73479999999995</v>
      </c>
      <c r="K3" s="3">
        <v>631.14530000000002</v>
      </c>
      <c r="L3" s="3">
        <v>510.12470000000002</v>
      </c>
      <c r="M3" s="3">
        <v>499.95690000000002</v>
      </c>
      <c r="N3" s="3">
        <v>450.24169999999998</v>
      </c>
      <c r="O3" s="3">
        <v>462.60050000000001</v>
      </c>
      <c r="P3" s="3">
        <v>518.23339999999996</v>
      </c>
      <c r="Q3" s="3">
        <v>443.29669999999999</v>
      </c>
      <c r="R3" s="3">
        <v>491.10469999999998</v>
      </c>
      <c r="S3" s="3">
        <v>512.60649999999998</v>
      </c>
      <c r="T3" s="3">
        <v>643.19410000000005</v>
      </c>
      <c r="U3" s="3">
        <v>662.12440000000004</v>
      </c>
      <c r="V3" s="3" t="s">
        <v>7</v>
      </c>
      <c r="W3" s="3">
        <v>582.45420000000001</v>
      </c>
      <c r="X3" s="3">
        <v>568.99109999999996</v>
      </c>
      <c r="Y3" s="3">
        <v>572.42219999999998</v>
      </c>
      <c r="Z3" s="3">
        <v>661.3954</v>
      </c>
      <c r="AA3" s="3">
        <v>658.67679999999996</v>
      </c>
      <c r="AB3" s="3">
        <v>621.98889999999994</v>
      </c>
      <c r="AC3" s="3">
        <v>585.06910000000005</v>
      </c>
      <c r="AD3" s="3">
        <v>545.73689999999999</v>
      </c>
      <c r="AE3" s="3">
        <v>510.16590000000002</v>
      </c>
      <c r="AG3" s="7">
        <f>AE3/AD3-1</f>
        <v>-6.5179759697392536E-2</v>
      </c>
      <c r="AH3" t="s">
        <v>5</v>
      </c>
    </row>
    <row r="4" spans="1:34" ht="18" customHeight="1" x14ac:dyDescent="0.3">
      <c r="A4" s="2" t="s">
        <v>8</v>
      </c>
      <c r="B4" t="s">
        <v>9</v>
      </c>
      <c r="C4" t="s">
        <v>6</v>
      </c>
      <c r="D4" s="3">
        <v>354.7758</v>
      </c>
      <c r="E4" s="3">
        <v>377.43200000000002</v>
      </c>
      <c r="F4" s="3">
        <v>345.55549999999999</v>
      </c>
      <c r="G4" s="3">
        <v>319.09120000000001</v>
      </c>
      <c r="H4" s="3">
        <v>313.5607</v>
      </c>
      <c r="I4" s="3">
        <v>305.92880000000002</v>
      </c>
      <c r="J4" s="3">
        <v>291.58879999999999</v>
      </c>
      <c r="K4" s="3">
        <v>300.94690000000003</v>
      </c>
      <c r="L4" s="3">
        <v>304.45800000000003</v>
      </c>
      <c r="M4" s="3">
        <v>245.2039</v>
      </c>
      <c r="N4" s="3">
        <v>305.46440000000001</v>
      </c>
      <c r="O4" s="3">
        <v>426.22590000000002</v>
      </c>
      <c r="P4" s="3">
        <v>348.34480000000002</v>
      </c>
      <c r="Q4" s="3">
        <v>350.72059999999999</v>
      </c>
      <c r="R4" s="3">
        <v>337.7765</v>
      </c>
      <c r="S4" s="3">
        <v>331.11619999999999</v>
      </c>
      <c r="T4" s="3">
        <v>434.7396</v>
      </c>
      <c r="U4" s="3">
        <v>422.15609999999998</v>
      </c>
      <c r="V4" s="3">
        <v>514.43920000000003</v>
      </c>
      <c r="W4" s="3">
        <v>452.74470000000002</v>
      </c>
      <c r="X4" s="3">
        <v>407.43009999999998</v>
      </c>
      <c r="Y4" s="3">
        <v>447.697</v>
      </c>
      <c r="Z4" s="3">
        <v>457.63959999999997</v>
      </c>
      <c r="AA4" s="3">
        <v>483.57709999999997</v>
      </c>
      <c r="AB4" s="3">
        <v>394.48340000000002</v>
      </c>
      <c r="AC4" s="3">
        <v>374.38839999999999</v>
      </c>
      <c r="AD4" s="3">
        <v>326.084</v>
      </c>
      <c r="AE4" s="3">
        <v>292.815</v>
      </c>
      <c r="AG4" s="7">
        <f t="shared" ref="AG4:AG24" si="0">AE4/AD4-1</f>
        <v>-0.10202585836778255</v>
      </c>
      <c r="AH4" t="s">
        <v>9</v>
      </c>
    </row>
    <row r="5" spans="1:34" ht="18" customHeight="1" x14ac:dyDescent="0.3">
      <c r="A5" s="2" t="s">
        <v>10</v>
      </c>
      <c r="B5" t="s">
        <v>11</v>
      </c>
      <c r="C5" t="s">
        <v>6</v>
      </c>
      <c r="D5" s="3" t="s">
        <v>7</v>
      </c>
      <c r="E5" s="3" t="s">
        <v>7</v>
      </c>
      <c r="F5" s="3" t="s">
        <v>7</v>
      </c>
      <c r="G5" s="3" t="s">
        <v>7</v>
      </c>
      <c r="H5" s="3" t="s">
        <v>7</v>
      </c>
      <c r="I5" s="3" t="s">
        <v>7</v>
      </c>
      <c r="J5" s="3" t="s">
        <v>7</v>
      </c>
      <c r="K5" s="3" t="s">
        <v>7</v>
      </c>
      <c r="L5" s="3" t="s">
        <v>7</v>
      </c>
      <c r="M5" s="3" t="s">
        <v>7</v>
      </c>
      <c r="N5" s="3" t="s">
        <v>7</v>
      </c>
      <c r="O5" s="3" t="s">
        <v>7</v>
      </c>
      <c r="P5" s="3">
        <v>263.29669999999999</v>
      </c>
      <c r="Q5" s="3">
        <v>261.28980000000001</v>
      </c>
      <c r="R5" s="3">
        <v>239.8614</v>
      </c>
      <c r="S5" s="3">
        <v>246.8528</v>
      </c>
      <c r="T5" s="3">
        <v>273.7645</v>
      </c>
      <c r="U5" s="3">
        <v>272.87270000000001</v>
      </c>
      <c r="V5" s="3">
        <v>323.57760000000002</v>
      </c>
      <c r="W5" s="3">
        <v>345.50760000000002</v>
      </c>
      <c r="X5" s="3">
        <v>342.96249999999998</v>
      </c>
      <c r="Y5" s="3">
        <v>353.89519999999999</v>
      </c>
      <c r="Z5" s="3">
        <v>425.51220000000001</v>
      </c>
      <c r="AA5" s="3">
        <v>392.43450000000001</v>
      </c>
      <c r="AB5" s="3">
        <v>379.15929999999997</v>
      </c>
      <c r="AC5" s="3">
        <v>322.84379999999999</v>
      </c>
      <c r="AD5" s="3">
        <v>230.40479999999999</v>
      </c>
      <c r="AE5" s="16">
        <f>AD5*(1+AG5)</f>
        <v>210.38936963056065</v>
      </c>
      <c r="AG5" s="17">
        <f>AG6</f>
        <v>-8.6870717838514411E-2</v>
      </c>
      <c r="AH5" t="s">
        <v>11</v>
      </c>
    </row>
    <row r="6" spans="1:34" ht="18" customHeight="1" x14ac:dyDescent="0.3">
      <c r="A6" s="2" t="s">
        <v>12</v>
      </c>
      <c r="B6" t="s">
        <v>13</v>
      </c>
      <c r="C6" t="s">
        <v>6</v>
      </c>
      <c r="D6" s="3" t="s">
        <v>7</v>
      </c>
      <c r="E6" s="3" t="s">
        <v>7</v>
      </c>
      <c r="F6" s="3" t="s">
        <v>7</v>
      </c>
      <c r="G6" s="3">
        <v>357.3664</v>
      </c>
      <c r="H6" s="3">
        <v>335.17189999999999</v>
      </c>
      <c r="I6" s="3">
        <v>324.9837</v>
      </c>
      <c r="J6" s="3">
        <v>318.41919999999999</v>
      </c>
      <c r="K6" s="3">
        <v>317.56869999999998</v>
      </c>
      <c r="L6" s="3">
        <v>306.87759999999997</v>
      </c>
      <c r="M6" s="3">
        <v>287.85669999999999</v>
      </c>
      <c r="N6" s="3">
        <v>319.82830000000001</v>
      </c>
      <c r="O6" s="3">
        <v>317.44920000000002</v>
      </c>
      <c r="P6" s="3">
        <v>298.88569999999999</v>
      </c>
      <c r="Q6" s="3">
        <v>300.7706</v>
      </c>
      <c r="R6" s="3">
        <v>285.55220000000003</v>
      </c>
      <c r="S6" s="3">
        <v>351.5847</v>
      </c>
      <c r="T6" s="3">
        <v>444.67270000000002</v>
      </c>
      <c r="U6" s="3">
        <v>377.90949999999998</v>
      </c>
      <c r="V6" s="3">
        <v>468.93549999999999</v>
      </c>
      <c r="W6" s="3">
        <v>445.20440000000002</v>
      </c>
      <c r="X6" s="3">
        <v>441.70949999999999</v>
      </c>
      <c r="Y6" s="3">
        <v>446.67630000000003</v>
      </c>
      <c r="Z6" s="3">
        <v>459.71350000000001</v>
      </c>
      <c r="AA6" s="3">
        <v>439.91210000000001</v>
      </c>
      <c r="AB6" s="3">
        <v>420.73270000000002</v>
      </c>
      <c r="AC6" s="3">
        <v>391.24119999999999</v>
      </c>
      <c r="AD6" s="3">
        <v>347.05020000000002</v>
      </c>
      <c r="AE6" s="3">
        <v>316.90170000000001</v>
      </c>
      <c r="AG6" s="7">
        <f t="shared" si="0"/>
        <v>-8.6870717838514411E-2</v>
      </c>
      <c r="AH6" t="s">
        <v>13</v>
      </c>
    </row>
    <row r="7" spans="1:34" ht="18" customHeight="1" x14ac:dyDescent="0.3">
      <c r="A7" s="2" t="s">
        <v>14</v>
      </c>
      <c r="B7" t="s">
        <v>15</v>
      </c>
      <c r="C7" t="s">
        <v>6</v>
      </c>
      <c r="D7" s="3">
        <v>225.89760000000001</v>
      </c>
      <c r="E7" s="3">
        <v>221.1798</v>
      </c>
      <c r="F7" s="3">
        <v>205.65710000000001</v>
      </c>
      <c r="G7" s="3">
        <v>203.3202</v>
      </c>
      <c r="H7" s="3">
        <v>195.74680000000001</v>
      </c>
      <c r="I7" s="3">
        <v>196.30170000000001</v>
      </c>
      <c r="J7" s="3">
        <v>198.18180000000001</v>
      </c>
      <c r="K7" s="3">
        <v>210.71850000000001</v>
      </c>
      <c r="L7" s="3">
        <v>201.51580000000001</v>
      </c>
      <c r="M7" s="3">
        <v>195.23249999999999</v>
      </c>
      <c r="N7" s="3">
        <v>268.53390000000002</v>
      </c>
      <c r="O7" s="3">
        <v>301.13830000000002</v>
      </c>
      <c r="P7" s="3">
        <v>259.76850000000002</v>
      </c>
      <c r="Q7" s="3">
        <v>281.1712</v>
      </c>
      <c r="R7" s="3">
        <v>271.55160000000001</v>
      </c>
      <c r="S7" s="3">
        <v>336.14640000000003</v>
      </c>
      <c r="T7" s="3">
        <v>408.55489999999998</v>
      </c>
      <c r="U7" s="3">
        <v>439.36</v>
      </c>
      <c r="V7" s="3">
        <v>498.15320000000003</v>
      </c>
      <c r="W7" s="3">
        <v>482.22820000000002</v>
      </c>
      <c r="X7" s="3">
        <v>468.524</v>
      </c>
      <c r="Y7" s="3">
        <v>496.36739999999998</v>
      </c>
      <c r="Z7" s="3">
        <v>533.67780000000005</v>
      </c>
      <c r="AA7" s="3">
        <v>539.48720000000003</v>
      </c>
      <c r="AB7" s="3">
        <v>510.36860000000001</v>
      </c>
      <c r="AC7" s="3">
        <v>490.66419999999999</v>
      </c>
      <c r="AD7" s="3">
        <v>424.16739999999999</v>
      </c>
      <c r="AE7" s="3">
        <v>417.15089999999998</v>
      </c>
      <c r="AG7" s="7">
        <f t="shared" si="0"/>
        <v>-1.6541818159528598E-2</v>
      </c>
      <c r="AH7" t="s">
        <v>15</v>
      </c>
    </row>
    <row r="8" spans="1:34" ht="18" customHeight="1" x14ac:dyDescent="0.3">
      <c r="A8" s="2" t="s">
        <v>16</v>
      </c>
      <c r="B8" t="s">
        <v>17</v>
      </c>
      <c r="C8" t="s">
        <v>6</v>
      </c>
      <c r="D8" s="3">
        <v>266.56130000000002</v>
      </c>
      <c r="E8" s="3">
        <v>288.6891</v>
      </c>
      <c r="F8" s="3">
        <v>257.86430000000001</v>
      </c>
      <c r="G8" s="3">
        <v>244.07669999999999</v>
      </c>
      <c r="H8" s="3">
        <v>230.0384</v>
      </c>
      <c r="I8" s="3">
        <v>223.86859999999999</v>
      </c>
      <c r="J8" s="3">
        <v>225.59280000000001</v>
      </c>
      <c r="K8" s="3">
        <v>240.25659999999999</v>
      </c>
      <c r="L8" s="3">
        <v>226.16489999999999</v>
      </c>
      <c r="M8" s="3">
        <v>213.1704</v>
      </c>
      <c r="N8" s="3">
        <v>282.55410000000001</v>
      </c>
      <c r="O8" s="3">
        <v>423.91570000000002</v>
      </c>
      <c r="P8" s="3">
        <v>334.84789999999998</v>
      </c>
      <c r="Q8" s="3">
        <v>375.85950000000003</v>
      </c>
      <c r="R8" s="3">
        <v>349.90710000000001</v>
      </c>
      <c r="S8" s="3">
        <v>411.90039999999999</v>
      </c>
      <c r="T8" s="3">
        <v>528.58439999999996</v>
      </c>
      <c r="U8" s="3">
        <v>519.81359999999995</v>
      </c>
      <c r="V8" s="3">
        <v>548.09990000000005</v>
      </c>
      <c r="W8" s="3">
        <v>480.04</v>
      </c>
      <c r="X8" s="3">
        <v>470.07600000000002</v>
      </c>
      <c r="Y8" s="3">
        <v>489.0127</v>
      </c>
      <c r="Z8" s="3">
        <v>460.52409999999998</v>
      </c>
      <c r="AA8" s="3">
        <v>491.09370000000001</v>
      </c>
      <c r="AB8" s="3">
        <v>435.40190000000001</v>
      </c>
      <c r="AC8" s="3">
        <v>397.40980000000002</v>
      </c>
      <c r="AD8" s="3">
        <v>340.42</v>
      </c>
      <c r="AE8" s="3">
        <v>302.15940000000001</v>
      </c>
      <c r="AG8" s="7">
        <f t="shared" si="0"/>
        <v>-0.1123923388755067</v>
      </c>
      <c r="AH8" t="s">
        <v>17</v>
      </c>
    </row>
    <row r="9" spans="1:34" ht="18" customHeight="1" x14ac:dyDescent="0.3">
      <c r="A9" s="2" t="s">
        <v>18</v>
      </c>
      <c r="B9" t="s">
        <v>19</v>
      </c>
      <c r="C9" t="s">
        <v>6</v>
      </c>
      <c r="D9" s="3" t="s">
        <v>7</v>
      </c>
      <c r="E9" s="3" t="s">
        <v>7</v>
      </c>
      <c r="F9" s="3" t="s">
        <v>7</v>
      </c>
      <c r="G9" s="3" t="s">
        <v>7</v>
      </c>
      <c r="H9" s="3" t="s">
        <v>7</v>
      </c>
      <c r="I9" s="3" t="s">
        <v>7</v>
      </c>
      <c r="J9" s="3" t="s">
        <v>7</v>
      </c>
      <c r="K9" s="3">
        <v>254.0291</v>
      </c>
      <c r="L9" s="3">
        <v>192.0865</v>
      </c>
      <c r="M9" s="3">
        <v>217.54390000000001</v>
      </c>
      <c r="N9" s="3">
        <v>327.15499999999997</v>
      </c>
      <c r="O9" s="3">
        <v>308.97770000000003</v>
      </c>
      <c r="P9" s="3">
        <v>277.89339999999999</v>
      </c>
      <c r="Q9" s="3">
        <v>274.0086</v>
      </c>
      <c r="R9" s="3">
        <v>254.0617</v>
      </c>
      <c r="S9" s="3">
        <v>329.9941</v>
      </c>
      <c r="T9" s="3">
        <v>392.5849</v>
      </c>
      <c r="U9" s="3">
        <v>398.12849999999997</v>
      </c>
      <c r="V9" s="3">
        <v>522.52829999999994</v>
      </c>
      <c r="W9" s="3">
        <v>372.23309999999998</v>
      </c>
      <c r="X9" s="3">
        <v>437.4477</v>
      </c>
      <c r="Y9" s="3">
        <v>507.0976</v>
      </c>
      <c r="Z9" s="3">
        <v>644.73389999999995</v>
      </c>
      <c r="AA9" s="3">
        <v>575.61429999999996</v>
      </c>
      <c r="AB9" s="3">
        <v>540.87750000000005</v>
      </c>
      <c r="AC9" s="3">
        <v>429.97390000000001</v>
      </c>
      <c r="AD9" s="3">
        <v>329.88729999999998</v>
      </c>
      <c r="AE9" s="3">
        <v>360.06099999999998</v>
      </c>
      <c r="AG9" s="7">
        <f t="shared" si="0"/>
        <v>9.1466691806565414E-2</v>
      </c>
      <c r="AH9" t="s">
        <v>19</v>
      </c>
    </row>
    <row r="10" spans="1:34" ht="18" customHeight="1" x14ac:dyDescent="0.3">
      <c r="A10" s="2" t="s">
        <v>20</v>
      </c>
      <c r="B10" t="s">
        <v>21</v>
      </c>
      <c r="C10" t="s">
        <v>6</v>
      </c>
      <c r="D10" s="3">
        <v>353.90539999999999</v>
      </c>
      <c r="E10" s="3">
        <v>396.64879999999999</v>
      </c>
      <c r="F10" s="3">
        <v>312.8845</v>
      </c>
      <c r="G10" s="3">
        <v>248.3569</v>
      </c>
      <c r="H10" s="3">
        <v>208.93790000000001</v>
      </c>
      <c r="I10" s="3">
        <v>183.8733</v>
      </c>
      <c r="J10" s="3">
        <v>181.2577</v>
      </c>
      <c r="K10" s="3">
        <v>256.69029999999998</v>
      </c>
      <c r="L10" s="3">
        <v>257.76859999999999</v>
      </c>
      <c r="M10" s="3">
        <v>241.47190000000001</v>
      </c>
      <c r="N10" s="3">
        <v>212.8526</v>
      </c>
      <c r="O10" s="3">
        <v>222.32320000000001</v>
      </c>
      <c r="P10" s="3">
        <v>221.8586</v>
      </c>
      <c r="Q10" s="3">
        <v>302.37009999999998</v>
      </c>
      <c r="R10" s="3">
        <v>312.24189999999999</v>
      </c>
      <c r="S10" s="3">
        <v>356.73390000000001</v>
      </c>
      <c r="T10" s="3">
        <v>472.68079999999998</v>
      </c>
      <c r="U10" s="3">
        <v>494.81729999999999</v>
      </c>
      <c r="V10" s="3">
        <v>564.86860000000001</v>
      </c>
      <c r="W10" s="3">
        <v>515.6934</v>
      </c>
      <c r="X10" s="3">
        <v>353.36430000000001</v>
      </c>
      <c r="Y10" s="3">
        <v>389.78320000000002</v>
      </c>
      <c r="Z10" s="3">
        <v>453.42779999999999</v>
      </c>
      <c r="AA10" s="3">
        <v>422.67340000000002</v>
      </c>
      <c r="AB10" s="3">
        <v>494.20249999999999</v>
      </c>
      <c r="AC10" s="3">
        <v>397.22539999999998</v>
      </c>
      <c r="AD10" s="3">
        <v>329.95949999999999</v>
      </c>
      <c r="AE10" s="3">
        <v>296.68990000000002</v>
      </c>
      <c r="AG10" s="7">
        <f t="shared" si="0"/>
        <v>-0.10082934420739509</v>
      </c>
      <c r="AH10" t="s">
        <v>21</v>
      </c>
    </row>
    <row r="11" spans="1:34" ht="18" customHeight="1" x14ac:dyDescent="0.3">
      <c r="A11" s="2" t="s">
        <v>22</v>
      </c>
      <c r="B11" t="s">
        <v>23</v>
      </c>
      <c r="C11" t="s">
        <v>6</v>
      </c>
      <c r="D11" s="3">
        <v>207.22</v>
      </c>
      <c r="E11" s="3">
        <v>219.13339999999999</v>
      </c>
      <c r="F11" s="3">
        <v>215.02549999999999</v>
      </c>
      <c r="G11" s="3">
        <v>222.4282</v>
      </c>
      <c r="H11" s="3">
        <v>230.33320000000001</v>
      </c>
      <c r="I11" s="3">
        <v>243.68799999999999</v>
      </c>
      <c r="J11" s="3">
        <v>252.9308</v>
      </c>
      <c r="K11" s="3">
        <v>265.07850000000002</v>
      </c>
      <c r="L11" s="3">
        <v>236.94390000000001</v>
      </c>
      <c r="M11" s="3">
        <v>206.3794</v>
      </c>
      <c r="N11" s="3">
        <v>238.37729999999999</v>
      </c>
      <c r="O11" s="3">
        <v>354.12920000000003</v>
      </c>
      <c r="P11" s="3">
        <v>310.91419999999999</v>
      </c>
      <c r="Q11" s="3">
        <v>276.14710000000002</v>
      </c>
      <c r="R11" s="3">
        <v>323.66289999999998</v>
      </c>
      <c r="S11" s="3">
        <v>371.61450000000002</v>
      </c>
      <c r="T11" s="3">
        <v>465.27859999999998</v>
      </c>
      <c r="U11" s="3">
        <v>452.58640000000003</v>
      </c>
      <c r="V11" s="3">
        <v>540.024</v>
      </c>
      <c r="W11" s="3">
        <v>486.5779</v>
      </c>
      <c r="X11" s="3">
        <v>435.32429999999999</v>
      </c>
      <c r="Y11" s="3">
        <v>477.77269999999999</v>
      </c>
      <c r="Z11" s="3">
        <v>558.50459999999998</v>
      </c>
      <c r="AA11" s="3">
        <v>550.47500000000002</v>
      </c>
      <c r="AB11" s="3">
        <v>495.67070000000001</v>
      </c>
      <c r="AC11" s="3">
        <v>486.26220000000001</v>
      </c>
      <c r="AD11" s="3">
        <v>427.87150000000003</v>
      </c>
      <c r="AE11" s="3">
        <v>377.55399999999997</v>
      </c>
      <c r="AG11" s="7">
        <f t="shared" si="0"/>
        <v>-0.11759955968088565</v>
      </c>
      <c r="AH11" t="s">
        <v>23</v>
      </c>
    </row>
    <row r="12" spans="1:34" ht="18" customHeight="1" x14ac:dyDescent="0.3">
      <c r="A12" s="2" t="s">
        <v>24</v>
      </c>
      <c r="B12" t="s">
        <v>25</v>
      </c>
      <c r="C12" t="s">
        <v>6</v>
      </c>
      <c r="D12" s="3">
        <v>278.35910000000001</v>
      </c>
      <c r="E12" s="3">
        <v>290.71809999999999</v>
      </c>
      <c r="F12" s="3">
        <v>274.57490000000001</v>
      </c>
      <c r="G12" s="3">
        <v>273.79039999999998</v>
      </c>
      <c r="H12" s="3">
        <v>269.01780000000002</v>
      </c>
      <c r="I12" s="3">
        <v>267.51240000000001</v>
      </c>
      <c r="J12" s="3">
        <v>291.09730000000002</v>
      </c>
      <c r="K12" s="3">
        <v>296.39690000000002</v>
      </c>
      <c r="L12" s="3">
        <v>294.3854</v>
      </c>
      <c r="M12" s="3">
        <v>272.02620000000002</v>
      </c>
      <c r="N12" s="3">
        <v>277.78370000000001</v>
      </c>
      <c r="O12" s="3">
        <v>377.36900000000003</v>
      </c>
      <c r="P12" s="3">
        <v>316.58</v>
      </c>
      <c r="Q12" s="3">
        <v>326.52080000000001</v>
      </c>
      <c r="R12" s="3">
        <v>305.52420000000001</v>
      </c>
      <c r="S12" s="3">
        <v>348.79020000000003</v>
      </c>
      <c r="T12" s="3">
        <v>440.3886</v>
      </c>
      <c r="U12" s="3">
        <v>470.60610000000003</v>
      </c>
      <c r="V12" s="3">
        <v>568.78269999999998</v>
      </c>
      <c r="W12" s="3">
        <v>551.62379999999996</v>
      </c>
      <c r="X12" s="3">
        <v>558.15329999999994</v>
      </c>
      <c r="Y12" s="3">
        <v>626.67849999999999</v>
      </c>
      <c r="Z12" s="3">
        <v>677.86770000000001</v>
      </c>
      <c r="AA12" s="3">
        <v>626.10910000000001</v>
      </c>
      <c r="AB12" s="3">
        <v>532.23839999999996</v>
      </c>
      <c r="AC12" s="3">
        <v>495.30889999999999</v>
      </c>
      <c r="AD12" s="3">
        <v>439.57960000000003</v>
      </c>
      <c r="AE12" s="3">
        <v>404.84199999999998</v>
      </c>
      <c r="AG12" s="7">
        <f t="shared" si="0"/>
        <v>-7.9024595317890189E-2</v>
      </c>
      <c r="AH12" t="s">
        <v>25</v>
      </c>
    </row>
    <row r="13" spans="1:34" ht="18" customHeight="1" x14ac:dyDescent="0.3">
      <c r="A13" s="2" t="s">
        <v>26</v>
      </c>
      <c r="B13" t="s">
        <v>27</v>
      </c>
      <c r="C13" t="s">
        <v>6</v>
      </c>
      <c r="D13" s="3">
        <v>194.80090000000001</v>
      </c>
      <c r="E13" s="3">
        <v>195.2724</v>
      </c>
      <c r="F13" s="3">
        <v>172.29740000000001</v>
      </c>
      <c r="G13" s="3">
        <v>183.22120000000001</v>
      </c>
      <c r="H13" s="3">
        <v>174.53700000000001</v>
      </c>
      <c r="I13" s="3">
        <v>190.30539999999999</v>
      </c>
      <c r="J13" s="3">
        <v>188.8509</v>
      </c>
      <c r="K13" s="3">
        <v>199.54669999999999</v>
      </c>
      <c r="L13" s="3">
        <v>185.3802</v>
      </c>
      <c r="M13" s="3">
        <v>166.05289999999999</v>
      </c>
      <c r="N13" s="3">
        <v>267.58589999999998</v>
      </c>
      <c r="O13" s="3">
        <v>278.84469999999999</v>
      </c>
      <c r="P13" s="3">
        <v>240.18559999999999</v>
      </c>
      <c r="Q13" s="3">
        <v>265.2747</v>
      </c>
      <c r="R13" s="3">
        <v>242.41059999999999</v>
      </c>
      <c r="S13" s="3">
        <v>250.00839999999999</v>
      </c>
      <c r="T13" s="3">
        <v>413.48939999999999</v>
      </c>
      <c r="U13" s="3">
        <v>422.98939999999999</v>
      </c>
      <c r="V13" s="3">
        <v>454.6499</v>
      </c>
      <c r="W13" s="3">
        <v>435.73169999999999</v>
      </c>
      <c r="X13" s="3">
        <v>366.76510000000002</v>
      </c>
      <c r="Y13" s="3">
        <v>381.8075</v>
      </c>
      <c r="Z13" s="3">
        <v>404.27199999999999</v>
      </c>
      <c r="AA13" s="3">
        <v>412.75920000000002</v>
      </c>
      <c r="AB13" s="3">
        <v>401.62090000000001</v>
      </c>
      <c r="AC13" s="3">
        <v>368.86279999999999</v>
      </c>
      <c r="AD13" s="3">
        <v>317.4699</v>
      </c>
      <c r="AE13" s="3">
        <v>321.75510000000003</v>
      </c>
      <c r="AG13" s="7">
        <f t="shared" si="0"/>
        <v>1.3497972563698335E-2</v>
      </c>
      <c r="AH13" t="s">
        <v>27</v>
      </c>
    </row>
    <row r="14" spans="1:34" ht="18" customHeight="1" x14ac:dyDescent="0.3">
      <c r="A14" s="2" t="s">
        <v>28</v>
      </c>
      <c r="B14" t="s">
        <v>29</v>
      </c>
      <c r="C14" t="s">
        <v>6</v>
      </c>
      <c r="D14" s="3">
        <v>319.41320000000002</v>
      </c>
      <c r="E14" s="3">
        <v>322.71640000000002</v>
      </c>
      <c r="F14" s="3">
        <v>258.40780000000001</v>
      </c>
      <c r="G14" s="3">
        <v>246.70590000000001</v>
      </c>
      <c r="H14" s="3">
        <v>230.99860000000001</v>
      </c>
      <c r="I14" s="3">
        <v>216.2612</v>
      </c>
      <c r="J14" s="3">
        <v>214.0761</v>
      </c>
      <c r="K14" s="3">
        <v>213.37889999999999</v>
      </c>
      <c r="L14" s="3">
        <v>205.67850000000001</v>
      </c>
      <c r="M14" s="3">
        <v>200.8597</v>
      </c>
      <c r="N14" s="3">
        <v>218.48140000000001</v>
      </c>
      <c r="O14" s="3">
        <v>254.2921</v>
      </c>
      <c r="P14" s="3">
        <v>248.39359999999999</v>
      </c>
      <c r="Q14" s="3">
        <v>238.6018</v>
      </c>
      <c r="R14" s="3">
        <v>220.59829999999999</v>
      </c>
      <c r="S14" s="3">
        <v>239.64279999999999</v>
      </c>
      <c r="T14" s="3">
        <v>297.8494</v>
      </c>
      <c r="U14" s="3">
        <v>330.37630000000001</v>
      </c>
      <c r="V14" s="3">
        <v>391.22930000000002</v>
      </c>
      <c r="W14" s="3">
        <v>396.84890000000001</v>
      </c>
      <c r="X14" s="3">
        <v>392.48360000000002</v>
      </c>
      <c r="Y14" s="3">
        <v>402.11320000000001</v>
      </c>
      <c r="Z14" s="3">
        <v>440.85919999999999</v>
      </c>
      <c r="AA14" s="3">
        <v>407.78359999999998</v>
      </c>
      <c r="AB14" s="3">
        <v>421.53019999999998</v>
      </c>
      <c r="AC14" s="3">
        <v>369.63990000000001</v>
      </c>
      <c r="AD14" s="3">
        <v>288.3836</v>
      </c>
      <c r="AE14" s="3">
        <v>290.2491</v>
      </c>
      <c r="AG14" s="7">
        <f t="shared" si="0"/>
        <v>6.4688144540812065E-3</v>
      </c>
      <c r="AH14" t="s">
        <v>29</v>
      </c>
    </row>
    <row r="15" spans="1:34" ht="18" customHeight="1" x14ac:dyDescent="0.3">
      <c r="A15" s="2" t="s">
        <v>30</v>
      </c>
      <c r="B15" t="s">
        <v>31</v>
      </c>
      <c r="C15" t="s">
        <v>6</v>
      </c>
      <c r="D15" s="3" t="s">
        <v>7</v>
      </c>
      <c r="E15" s="3" t="s">
        <v>7</v>
      </c>
      <c r="F15" s="3" t="s">
        <v>7</v>
      </c>
      <c r="G15" s="3" t="s">
        <v>7</v>
      </c>
      <c r="H15" s="3" t="s">
        <v>7</v>
      </c>
      <c r="I15" s="3" t="s">
        <v>7</v>
      </c>
      <c r="J15" s="3" t="s">
        <v>7</v>
      </c>
      <c r="K15" s="3" t="s">
        <v>7</v>
      </c>
      <c r="L15" s="3" t="s">
        <v>7</v>
      </c>
      <c r="M15" s="3" t="s">
        <v>7</v>
      </c>
      <c r="N15" s="3" t="s">
        <v>7</v>
      </c>
      <c r="O15" s="3">
        <v>414.29070000000002</v>
      </c>
      <c r="P15" s="3">
        <v>354.04829999999998</v>
      </c>
      <c r="Q15" s="3">
        <v>345.35739999999998</v>
      </c>
      <c r="R15" s="3">
        <v>304.94369999999998</v>
      </c>
      <c r="S15" s="3">
        <v>355.00510000000003</v>
      </c>
      <c r="T15" s="3">
        <v>401.0188</v>
      </c>
      <c r="U15" s="3">
        <v>409.79640000000001</v>
      </c>
      <c r="V15" s="3">
        <v>448.1096</v>
      </c>
      <c r="W15" s="3">
        <v>429.94839999999999</v>
      </c>
      <c r="X15" s="3">
        <v>420.7183</v>
      </c>
      <c r="Y15" s="3">
        <v>480.04750000000001</v>
      </c>
      <c r="Z15" s="3">
        <v>532.28549999999996</v>
      </c>
      <c r="AA15" s="3">
        <v>543.41679999999997</v>
      </c>
      <c r="AB15" s="3">
        <v>565.25750000000005</v>
      </c>
      <c r="AC15" s="3">
        <v>513.67949999999996</v>
      </c>
      <c r="AD15" s="3">
        <v>395.68079999999998</v>
      </c>
      <c r="AE15" s="3">
        <v>352.18349999999998</v>
      </c>
      <c r="AG15" s="7">
        <f t="shared" si="0"/>
        <v>-0.10993027713247649</v>
      </c>
      <c r="AH15" t="s">
        <v>31</v>
      </c>
    </row>
    <row r="16" spans="1:34" ht="18" customHeight="1" x14ac:dyDescent="0.3">
      <c r="A16" s="2" t="s">
        <v>32</v>
      </c>
      <c r="B16" t="s">
        <v>33</v>
      </c>
      <c r="C16" t="s">
        <v>6</v>
      </c>
      <c r="D16" s="3" t="s">
        <v>7</v>
      </c>
      <c r="E16" s="3" t="s">
        <v>7</v>
      </c>
      <c r="F16" s="3" t="s">
        <v>7</v>
      </c>
      <c r="G16" s="3" t="s">
        <v>7</v>
      </c>
      <c r="H16" s="3" t="s">
        <v>7</v>
      </c>
      <c r="I16" s="3" t="s">
        <v>7</v>
      </c>
      <c r="J16" s="3" t="s">
        <v>7</v>
      </c>
      <c r="K16" s="3" t="s">
        <v>7</v>
      </c>
      <c r="L16" s="3">
        <v>108.8819</v>
      </c>
      <c r="M16" s="3" t="s">
        <v>7</v>
      </c>
      <c r="N16" s="3" t="s">
        <v>7</v>
      </c>
      <c r="O16" s="3" t="s">
        <v>7</v>
      </c>
      <c r="P16" s="3" t="s">
        <v>7</v>
      </c>
      <c r="Q16" s="3">
        <v>181.40719999999999</v>
      </c>
      <c r="R16" s="3">
        <v>216.71449999999999</v>
      </c>
      <c r="S16" s="3">
        <v>231.19200000000001</v>
      </c>
      <c r="T16" s="3">
        <v>357.12049999999999</v>
      </c>
      <c r="U16" s="3">
        <v>379.0446</v>
      </c>
      <c r="V16" s="3">
        <v>382.97579999999999</v>
      </c>
      <c r="W16" s="3">
        <v>333.25279999999998</v>
      </c>
      <c r="X16" s="3">
        <v>308.33499999999998</v>
      </c>
      <c r="Y16" s="3">
        <v>318.45350000000002</v>
      </c>
      <c r="Z16" s="3">
        <v>354.85520000000002</v>
      </c>
      <c r="AA16" s="3">
        <v>365.52789999999999</v>
      </c>
      <c r="AB16" s="3">
        <v>388.35250000000002</v>
      </c>
      <c r="AC16" s="3">
        <v>381.22030000000001</v>
      </c>
      <c r="AD16" s="3">
        <v>360.3263</v>
      </c>
      <c r="AE16" s="16">
        <f>AD16*(1+AG16)</f>
        <v>336.74457565712879</v>
      </c>
      <c r="AG16" s="17">
        <f>AVERAGE(AG17:AG18)</f>
        <v>-6.5445470793753291E-2</v>
      </c>
      <c r="AH16" t="s">
        <v>33</v>
      </c>
    </row>
    <row r="17" spans="1:34" ht="18" customHeight="1" x14ac:dyDescent="0.3">
      <c r="A17" s="2" t="s">
        <v>34</v>
      </c>
      <c r="B17" t="s">
        <v>35</v>
      </c>
      <c r="C17" t="s">
        <v>6</v>
      </c>
      <c r="D17" s="3">
        <v>441.12560000000002</v>
      </c>
      <c r="E17" s="3">
        <v>464.65359999999998</v>
      </c>
      <c r="F17" s="3">
        <v>402.79360000000003</v>
      </c>
      <c r="G17" s="3">
        <v>400.4966</v>
      </c>
      <c r="H17" s="3">
        <v>364.97579999999999</v>
      </c>
      <c r="I17" s="3">
        <v>346.38159999999999</v>
      </c>
      <c r="J17" s="3">
        <v>328.8177</v>
      </c>
      <c r="K17" s="3">
        <v>323.0301</v>
      </c>
      <c r="L17" s="3">
        <v>334.15789999999998</v>
      </c>
      <c r="M17" s="3">
        <v>303.57069999999999</v>
      </c>
      <c r="N17" s="3">
        <v>288.0822</v>
      </c>
      <c r="O17" s="3">
        <v>294.87880000000001</v>
      </c>
      <c r="P17" s="3">
        <v>333.22559999999999</v>
      </c>
      <c r="Q17" s="3">
        <v>413.72910000000002</v>
      </c>
      <c r="R17" s="3">
        <v>371.59640000000002</v>
      </c>
      <c r="S17" s="3">
        <v>412.10059999999999</v>
      </c>
      <c r="T17" s="3">
        <v>496.71170000000001</v>
      </c>
      <c r="U17" s="3">
        <v>446.18110000000001</v>
      </c>
      <c r="V17" s="3">
        <v>546.86569999999995</v>
      </c>
      <c r="W17" s="3">
        <v>453.56529999999998</v>
      </c>
      <c r="X17" s="3">
        <v>487.66699999999997</v>
      </c>
      <c r="Y17" s="3">
        <v>487.89519999999999</v>
      </c>
      <c r="Z17" s="3">
        <v>533.26610000000005</v>
      </c>
      <c r="AA17" s="3">
        <v>478.27269999999999</v>
      </c>
      <c r="AB17" s="3">
        <v>428.62740000000002</v>
      </c>
      <c r="AC17" s="3">
        <v>422.5967</v>
      </c>
      <c r="AD17" s="3">
        <v>397.09089999999998</v>
      </c>
      <c r="AE17" s="3">
        <v>369.94310000000002</v>
      </c>
      <c r="AG17" s="7">
        <f t="shared" si="0"/>
        <v>-6.8366714019384434E-2</v>
      </c>
      <c r="AH17" t="s">
        <v>35</v>
      </c>
    </row>
    <row r="18" spans="1:34" ht="18" customHeight="1" x14ac:dyDescent="0.3">
      <c r="A18" s="2" t="s">
        <v>36</v>
      </c>
      <c r="B18" t="s">
        <v>37</v>
      </c>
      <c r="C18" t="s">
        <v>6</v>
      </c>
      <c r="D18" s="3" t="s">
        <v>7</v>
      </c>
      <c r="E18" s="3" t="s">
        <v>7</v>
      </c>
      <c r="F18" s="3" t="s">
        <v>7</v>
      </c>
      <c r="G18" s="3" t="s">
        <v>7</v>
      </c>
      <c r="H18" s="3" t="s">
        <v>7</v>
      </c>
      <c r="I18" s="3">
        <v>467.70429999999999</v>
      </c>
      <c r="J18" s="3">
        <v>378.05259999999998</v>
      </c>
      <c r="K18" s="3">
        <v>383.0643</v>
      </c>
      <c r="L18" s="3">
        <v>541.31200000000001</v>
      </c>
      <c r="M18" s="3">
        <v>408.1377</v>
      </c>
      <c r="N18" s="3">
        <v>427.25420000000003</v>
      </c>
      <c r="O18" s="3">
        <v>622.32399999999996</v>
      </c>
      <c r="P18" s="3">
        <v>503.65699999999998</v>
      </c>
      <c r="Q18" s="3">
        <v>345.98770000000002</v>
      </c>
      <c r="R18" s="3">
        <v>303.63670000000002</v>
      </c>
      <c r="S18" s="3">
        <v>363.58</v>
      </c>
      <c r="T18" s="3">
        <v>479.54849999999999</v>
      </c>
      <c r="U18" s="3">
        <v>472.71940000000001</v>
      </c>
      <c r="V18" s="3">
        <v>576.49800000000005</v>
      </c>
      <c r="W18" s="3">
        <v>545.50940000000003</v>
      </c>
      <c r="X18" s="3">
        <v>581.68600000000004</v>
      </c>
      <c r="Y18" s="3">
        <v>649.06179999999995</v>
      </c>
      <c r="Z18" s="3">
        <v>739.24120000000005</v>
      </c>
      <c r="AA18" s="3">
        <v>626.78009999999995</v>
      </c>
      <c r="AB18" s="3">
        <v>558.44159999999999</v>
      </c>
      <c r="AC18" s="3">
        <v>482.98430000000002</v>
      </c>
      <c r="AD18" s="3">
        <v>434.16449999999998</v>
      </c>
      <c r="AE18" s="3">
        <v>407.01870000000002</v>
      </c>
      <c r="AG18" s="7">
        <f t="shared" si="0"/>
        <v>-6.2524227568122148E-2</v>
      </c>
      <c r="AH18" t="s">
        <v>37</v>
      </c>
    </row>
    <row r="19" spans="1:34" ht="18" customHeight="1" x14ac:dyDescent="0.3">
      <c r="A19" s="2" t="s">
        <v>38</v>
      </c>
      <c r="B19" t="s">
        <v>39</v>
      </c>
      <c r="C19" t="s">
        <v>6</v>
      </c>
      <c r="D19" s="3">
        <v>228.67750000000001</v>
      </c>
      <c r="E19" s="3">
        <v>201.6105</v>
      </c>
      <c r="F19" s="3">
        <v>187.97389999999999</v>
      </c>
      <c r="G19" s="3">
        <v>188.8981</v>
      </c>
      <c r="H19" s="3">
        <v>202.62629999999999</v>
      </c>
      <c r="I19" s="3">
        <v>211.38290000000001</v>
      </c>
      <c r="J19" s="3">
        <v>219.9776</v>
      </c>
      <c r="K19" s="3">
        <v>230.22</v>
      </c>
      <c r="L19" s="3">
        <v>204.00819999999999</v>
      </c>
      <c r="M19" s="3">
        <v>198.86879999999999</v>
      </c>
      <c r="N19" s="3">
        <v>296.56209999999999</v>
      </c>
      <c r="O19" s="3">
        <v>295.69920000000002</v>
      </c>
      <c r="P19" s="3">
        <v>256.29109999999997</v>
      </c>
      <c r="Q19" s="3">
        <v>255.7423</v>
      </c>
      <c r="R19" s="3">
        <v>238.63820000000001</v>
      </c>
      <c r="S19" s="3">
        <v>272.13940000000002</v>
      </c>
      <c r="T19" s="3">
        <v>363.42970000000003</v>
      </c>
      <c r="U19" s="3">
        <v>347.01769999999999</v>
      </c>
      <c r="V19" s="3">
        <v>399.75060000000002</v>
      </c>
      <c r="W19" s="3">
        <v>376.11219999999997</v>
      </c>
      <c r="X19" s="3">
        <v>348.78289999999998</v>
      </c>
      <c r="Y19" s="3">
        <v>361.50110000000001</v>
      </c>
      <c r="Z19" s="3">
        <v>445.27890000000002</v>
      </c>
      <c r="AA19" s="3">
        <v>442.6721</v>
      </c>
      <c r="AB19" s="3">
        <v>430.59620000000001</v>
      </c>
      <c r="AC19" s="3">
        <v>387.04919999999998</v>
      </c>
      <c r="AD19" s="3">
        <v>309.27420000000001</v>
      </c>
      <c r="AE19" s="3">
        <v>302.39249999999998</v>
      </c>
      <c r="AG19" s="7">
        <f t="shared" si="0"/>
        <v>-2.2251128610145998E-2</v>
      </c>
      <c r="AH19" t="s">
        <v>39</v>
      </c>
    </row>
    <row r="20" spans="1:34" ht="18" customHeight="1" x14ac:dyDescent="0.3">
      <c r="A20" s="2" t="s">
        <v>40</v>
      </c>
      <c r="B20" t="s">
        <v>41</v>
      </c>
      <c r="C20" t="s">
        <v>6</v>
      </c>
      <c r="D20" s="3">
        <v>268.34800000000001</v>
      </c>
      <c r="E20" s="3">
        <v>222.84800000000001</v>
      </c>
      <c r="F20" s="3">
        <v>232.1353</v>
      </c>
      <c r="G20" s="3">
        <v>236.91839999999999</v>
      </c>
      <c r="H20" s="3">
        <v>212.3794</v>
      </c>
      <c r="I20" s="3">
        <v>226.9323</v>
      </c>
      <c r="J20" s="3">
        <v>237.45849999999999</v>
      </c>
      <c r="K20" s="3">
        <v>277.90289999999999</v>
      </c>
      <c r="L20" s="3">
        <v>301.09679999999997</v>
      </c>
      <c r="M20" s="3">
        <v>231.1277</v>
      </c>
      <c r="N20" s="3">
        <v>307.71379999999999</v>
      </c>
      <c r="O20" s="3">
        <v>580.21310000000005</v>
      </c>
      <c r="P20" s="3">
        <v>476.10410000000002</v>
      </c>
      <c r="Q20" s="3">
        <v>362.89460000000003</v>
      </c>
      <c r="R20" s="3">
        <v>387.84809999999999</v>
      </c>
      <c r="S20" s="3">
        <v>472.90629999999999</v>
      </c>
      <c r="T20" s="3">
        <v>619.22590000000002</v>
      </c>
      <c r="U20" s="3">
        <v>603.0027</v>
      </c>
      <c r="V20" s="3">
        <v>716.75260000000003</v>
      </c>
      <c r="W20" s="3">
        <v>628.44299999999998</v>
      </c>
      <c r="X20" s="3">
        <v>624.2722</v>
      </c>
      <c r="Y20" s="3">
        <v>673.66690000000006</v>
      </c>
      <c r="Z20" s="3">
        <v>650.18349999999998</v>
      </c>
      <c r="AA20" s="3">
        <v>653.0471</v>
      </c>
      <c r="AB20" s="3">
        <v>588.34910000000002</v>
      </c>
      <c r="AC20" s="3">
        <v>560.14549999999997</v>
      </c>
      <c r="AD20" s="3">
        <v>494.44400000000002</v>
      </c>
      <c r="AE20" s="16">
        <f>AD20*(1+AG20)</f>
        <v>547.82956189477386</v>
      </c>
      <c r="AG20" s="17">
        <f>AG24</f>
        <v>0.10797089639023594</v>
      </c>
      <c r="AH20" t="s">
        <v>41</v>
      </c>
    </row>
    <row r="21" spans="1:34" ht="18" customHeight="1" x14ac:dyDescent="0.3">
      <c r="A21" s="2" t="s">
        <v>42</v>
      </c>
      <c r="B21" t="s">
        <v>43</v>
      </c>
      <c r="D21" s="3" t="s">
        <v>7</v>
      </c>
      <c r="E21" s="3" t="s">
        <v>7</v>
      </c>
      <c r="F21" s="3" t="s">
        <v>7</v>
      </c>
      <c r="G21" s="3" t="s">
        <v>7</v>
      </c>
      <c r="H21" s="3" t="s">
        <v>7</v>
      </c>
      <c r="I21" s="3" t="s">
        <v>7</v>
      </c>
      <c r="J21" s="3" t="s">
        <v>7</v>
      </c>
      <c r="K21" s="3" t="s">
        <v>7</v>
      </c>
      <c r="L21" s="3" t="s">
        <v>7</v>
      </c>
      <c r="M21" s="3" t="s">
        <v>7</v>
      </c>
      <c r="N21" s="3" t="s">
        <v>7</v>
      </c>
      <c r="O21" s="3" t="s">
        <v>7</v>
      </c>
      <c r="P21" s="3" t="s">
        <v>7</v>
      </c>
      <c r="Q21" s="3" t="s">
        <v>7</v>
      </c>
      <c r="R21" s="3" t="s">
        <v>7</v>
      </c>
      <c r="S21" s="3" t="s">
        <v>7</v>
      </c>
      <c r="T21" s="3" t="s">
        <v>7</v>
      </c>
      <c r="U21" s="3" t="s">
        <v>7</v>
      </c>
      <c r="V21" s="3" t="s">
        <v>7</v>
      </c>
      <c r="W21" s="3" t="s">
        <v>7</v>
      </c>
      <c r="X21" s="3" t="s">
        <v>7</v>
      </c>
      <c r="Y21" s="3" t="s">
        <v>7</v>
      </c>
      <c r="Z21" s="3" t="s">
        <v>7</v>
      </c>
      <c r="AA21" s="3" t="s">
        <v>7</v>
      </c>
      <c r="AB21" s="3" t="s">
        <v>7</v>
      </c>
      <c r="AC21" s="3" t="s">
        <v>7</v>
      </c>
      <c r="AD21" s="3" t="s">
        <v>7</v>
      </c>
      <c r="AE21" s="3" t="s">
        <v>7</v>
      </c>
      <c r="AG21" s="7"/>
      <c r="AH21" t="s">
        <v>43</v>
      </c>
    </row>
    <row r="22" spans="1:34" ht="18" customHeight="1" x14ac:dyDescent="0.3">
      <c r="A22" s="2" t="s">
        <v>44</v>
      </c>
      <c r="B22" t="s">
        <v>45</v>
      </c>
      <c r="C22" t="s">
        <v>6</v>
      </c>
      <c r="D22" s="3">
        <v>439.24529999999999</v>
      </c>
      <c r="E22" s="3">
        <v>477.87670000000003</v>
      </c>
      <c r="F22" s="3">
        <v>474.70330000000001</v>
      </c>
      <c r="G22" s="3">
        <v>463.33</v>
      </c>
      <c r="H22" s="3">
        <v>429.13600000000002</v>
      </c>
      <c r="I22" s="3">
        <v>404.16149999999999</v>
      </c>
      <c r="J22" s="3">
        <v>385.22770000000003</v>
      </c>
      <c r="K22" s="3">
        <v>391.41199999999998</v>
      </c>
      <c r="L22" s="3">
        <v>393.39069999999998</v>
      </c>
      <c r="M22" s="3">
        <v>364.13839999999999</v>
      </c>
      <c r="N22" s="3">
        <v>417.6497</v>
      </c>
      <c r="O22" s="3">
        <v>549.61760000000004</v>
      </c>
      <c r="P22" s="3">
        <v>474.69110000000001</v>
      </c>
      <c r="Q22" s="3">
        <v>467.44839999999999</v>
      </c>
      <c r="R22" s="3">
        <v>471.36779999999999</v>
      </c>
      <c r="S22" s="3">
        <v>533.71349999999995</v>
      </c>
      <c r="T22" s="3">
        <v>643.32060000000001</v>
      </c>
      <c r="U22" s="3">
        <v>723.14239999999995</v>
      </c>
      <c r="V22" s="3">
        <v>824.14610000000005</v>
      </c>
      <c r="W22" s="3">
        <v>784.31910000000005</v>
      </c>
      <c r="X22" s="3">
        <v>702.80870000000004</v>
      </c>
      <c r="Y22" s="3">
        <v>759.9633</v>
      </c>
      <c r="Z22" s="3">
        <v>799.76390000000004</v>
      </c>
      <c r="AA22" s="3">
        <v>798.43560000000002</v>
      </c>
      <c r="AB22" s="3">
        <v>802.50570000000005</v>
      </c>
      <c r="AC22" s="3">
        <v>763.36189999999999</v>
      </c>
      <c r="AD22" s="3">
        <v>738.19380000000001</v>
      </c>
      <c r="AE22" s="3">
        <v>720.20159999999998</v>
      </c>
      <c r="AG22" s="7">
        <f t="shared" si="0"/>
        <v>-2.4373274335276252E-2</v>
      </c>
      <c r="AH22" t="s">
        <v>45</v>
      </c>
    </row>
    <row r="23" spans="1:34" ht="18" customHeight="1" x14ac:dyDescent="0.3">
      <c r="A23" s="2" t="s">
        <v>46</v>
      </c>
      <c r="B23" t="s">
        <v>47</v>
      </c>
      <c r="C23" t="s">
        <v>6</v>
      </c>
      <c r="D23" s="3">
        <v>243.71449999999999</v>
      </c>
      <c r="E23" s="3">
        <v>228.80179999999999</v>
      </c>
      <c r="F23" s="3">
        <v>227.05240000000001</v>
      </c>
      <c r="G23" s="3">
        <v>217.74459999999999</v>
      </c>
      <c r="H23" s="3">
        <v>215.47819999999999</v>
      </c>
      <c r="I23" s="3">
        <v>183.01730000000001</v>
      </c>
      <c r="J23" s="3">
        <v>130.68270000000001</v>
      </c>
      <c r="K23" s="3">
        <v>135.4315</v>
      </c>
      <c r="L23" s="3">
        <v>140.6636</v>
      </c>
      <c r="M23" s="3">
        <v>134.45359999999999</v>
      </c>
      <c r="N23" s="3">
        <v>145.1352</v>
      </c>
      <c r="O23" s="3">
        <v>201.9254</v>
      </c>
      <c r="P23" s="3">
        <v>199.8604</v>
      </c>
      <c r="Q23" s="3">
        <v>203.49369999999999</v>
      </c>
      <c r="R23" s="3">
        <v>220.40100000000001</v>
      </c>
      <c r="S23" s="3">
        <v>320.90559999999999</v>
      </c>
      <c r="T23" s="3">
        <v>397.63749999999999</v>
      </c>
      <c r="U23" s="3">
        <v>310.3159</v>
      </c>
      <c r="V23" s="3">
        <v>438.3252</v>
      </c>
      <c r="W23" s="3">
        <v>398.89409999999998</v>
      </c>
      <c r="X23" s="3">
        <v>363.11970000000002</v>
      </c>
      <c r="Y23" s="3">
        <v>420.79730000000001</v>
      </c>
      <c r="Z23" s="3">
        <v>448.03730000000002</v>
      </c>
      <c r="AA23" s="3">
        <v>482.4126</v>
      </c>
      <c r="AB23" s="3">
        <v>431.74849999999998</v>
      </c>
      <c r="AC23" s="3">
        <v>386.19389999999999</v>
      </c>
      <c r="AD23" s="3">
        <v>325.30309999999997</v>
      </c>
      <c r="AE23" s="3">
        <v>335.88690000000003</v>
      </c>
      <c r="AG23" s="7">
        <f t="shared" si="0"/>
        <v>3.2535195637545478E-2</v>
      </c>
      <c r="AH23" t="s">
        <v>47</v>
      </c>
    </row>
    <row r="24" spans="1:34" ht="18" customHeight="1" x14ac:dyDescent="0.3">
      <c r="A24" s="2" t="s">
        <v>48</v>
      </c>
      <c r="B24" t="s">
        <v>49</v>
      </c>
      <c r="C24" t="s">
        <v>6</v>
      </c>
      <c r="D24" s="3">
        <v>308.45209999999997</v>
      </c>
      <c r="E24" s="3">
        <v>273.59059999999999</v>
      </c>
      <c r="F24" s="3">
        <v>285.4941</v>
      </c>
      <c r="G24" s="3">
        <v>301.15249999999997</v>
      </c>
      <c r="H24" s="3">
        <v>270.50529999999998</v>
      </c>
      <c r="I24" s="3">
        <v>290.25839999999999</v>
      </c>
      <c r="J24" s="3">
        <v>298.84280000000001</v>
      </c>
      <c r="K24" s="3">
        <v>343.99900000000002</v>
      </c>
      <c r="L24" s="3">
        <v>309.57929999999999</v>
      </c>
      <c r="M24" s="3">
        <v>237.2003</v>
      </c>
      <c r="N24" s="3">
        <v>371.3501</v>
      </c>
      <c r="O24" s="3">
        <v>466.11419999999998</v>
      </c>
      <c r="P24" s="3">
        <v>351.34469999999999</v>
      </c>
      <c r="Q24" s="3">
        <v>363.29109999999997</v>
      </c>
      <c r="R24" s="3">
        <v>347.96019999999999</v>
      </c>
      <c r="S24" s="3">
        <v>446.55239999999998</v>
      </c>
      <c r="T24" s="3">
        <v>450.03250000000003</v>
      </c>
      <c r="U24" s="3">
        <v>413.35509999999999</v>
      </c>
      <c r="V24" s="3">
        <v>467.86799999999999</v>
      </c>
      <c r="W24" s="3">
        <v>378.06439999999998</v>
      </c>
      <c r="X24" s="3">
        <v>493.50240000000002</v>
      </c>
      <c r="Y24" s="3">
        <v>567.3777</v>
      </c>
      <c r="Z24" s="3">
        <v>546.0915</v>
      </c>
      <c r="AA24" s="3">
        <v>582.59079999999994</v>
      </c>
      <c r="AB24" s="3">
        <v>480.42290000000003</v>
      </c>
      <c r="AC24" s="3">
        <v>459.86750000000001</v>
      </c>
      <c r="AD24" s="3">
        <v>381.0249</v>
      </c>
      <c r="AE24" s="3">
        <v>422.16449999999998</v>
      </c>
      <c r="AG24" s="7">
        <f t="shared" si="0"/>
        <v>0.10797089639023594</v>
      </c>
      <c r="AH24" t="s">
        <v>49</v>
      </c>
    </row>
    <row r="25" spans="1:34" ht="18" customHeight="1" x14ac:dyDescent="0.3">
      <c r="A25" s="34" t="s">
        <v>98</v>
      </c>
      <c r="B25" s="33" t="s">
        <v>97</v>
      </c>
      <c r="C25" s="33" t="s">
        <v>6</v>
      </c>
      <c r="D25" s="35">
        <v>134.43129999999999</v>
      </c>
      <c r="E25" s="35">
        <v>133.77979999999999</v>
      </c>
      <c r="F25" s="35">
        <v>129.24709999999999</v>
      </c>
      <c r="G25" s="35">
        <v>137.44390000000001</v>
      </c>
      <c r="H25" s="35">
        <v>144.8355</v>
      </c>
      <c r="I25" s="35">
        <v>162.77850000000001</v>
      </c>
      <c r="J25" s="35">
        <v>173.43809999999999</v>
      </c>
      <c r="K25" s="35">
        <v>187.0129</v>
      </c>
      <c r="L25" s="35">
        <v>183.22569999999999</v>
      </c>
      <c r="M25" s="35">
        <v>174.8271</v>
      </c>
      <c r="N25" s="35">
        <v>199.62790000000001</v>
      </c>
      <c r="O25" s="35">
        <v>229.9178</v>
      </c>
      <c r="P25" s="35">
        <v>216.2723</v>
      </c>
      <c r="Q25" s="35">
        <v>223.65530000000001</v>
      </c>
      <c r="R25" s="35">
        <v>217.71700000000001</v>
      </c>
      <c r="S25" s="35">
        <v>241.74449999999999</v>
      </c>
      <c r="T25" s="35">
        <v>309.0188</v>
      </c>
      <c r="U25" s="35">
        <v>298.14940000000001</v>
      </c>
      <c r="V25" s="35">
        <v>374.04680000000002</v>
      </c>
      <c r="W25" s="35">
        <v>351.50979999999998</v>
      </c>
      <c r="X25" s="35">
        <v>385.70580000000001</v>
      </c>
      <c r="Y25" s="35">
        <v>516.61689999999999</v>
      </c>
      <c r="Z25" s="35">
        <v>554.0548</v>
      </c>
      <c r="AA25" s="35">
        <v>545.75220000000002</v>
      </c>
      <c r="AB25" s="35">
        <v>519.6789</v>
      </c>
      <c r="AC25" s="35">
        <v>481.05349999999999</v>
      </c>
      <c r="AD25" s="35">
        <v>460.13470000000001</v>
      </c>
      <c r="AE25" s="35">
        <v>522.64559999999994</v>
      </c>
    </row>
    <row r="26" spans="1:34" s="33" customFormat="1" ht="18" customHeight="1" x14ac:dyDescent="0.3">
      <c r="A26" s="34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</row>
    <row r="27" spans="1:34" ht="18" customHeight="1" x14ac:dyDescent="0.3">
      <c r="A27" t="s">
        <v>50</v>
      </c>
    </row>
    <row r="28" spans="1:34" ht="18" customHeight="1" x14ac:dyDescent="0.3">
      <c r="B28" t="s">
        <v>1</v>
      </c>
      <c r="C28" t="s">
        <v>2</v>
      </c>
      <c r="D28" s="1">
        <v>1990</v>
      </c>
      <c r="E28" s="1">
        <v>1991</v>
      </c>
      <c r="F28" s="1">
        <v>1992</v>
      </c>
      <c r="G28" s="1">
        <v>1993</v>
      </c>
      <c r="H28" s="1">
        <v>1994</v>
      </c>
      <c r="I28" s="1">
        <v>1995</v>
      </c>
      <c r="J28" s="1">
        <v>1996</v>
      </c>
      <c r="K28" s="1">
        <v>1997</v>
      </c>
      <c r="L28" s="1">
        <v>1998</v>
      </c>
      <c r="M28" s="1">
        <v>1999</v>
      </c>
      <c r="N28" s="1">
        <v>2000</v>
      </c>
      <c r="O28" s="1">
        <v>2001</v>
      </c>
      <c r="P28" s="1">
        <v>2002</v>
      </c>
      <c r="Q28" s="1">
        <v>2003</v>
      </c>
      <c r="R28" s="1">
        <v>2004</v>
      </c>
      <c r="S28" s="1">
        <v>2005</v>
      </c>
      <c r="T28" s="1">
        <v>2006</v>
      </c>
      <c r="U28" s="1">
        <v>2007</v>
      </c>
      <c r="V28" s="1">
        <v>2008</v>
      </c>
      <c r="W28" s="1">
        <v>2009</v>
      </c>
      <c r="X28" s="1">
        <v>2010</v>
      </c>
      <c r="Y28" s="1">
        <v>2011</v>
      </c>
      <c r="Z28" s="1">
        <v>2012</v>
      </c>
      <c r="AA28" s="1">
        <v>2013</v>
      </c>
      <c r="AB28" s="1">
        <v>2014</v>
      </c>
      <c r="AC28" s="1">
        <v>2015</v>
      </c>
      <c r="AD28" s="1">
        <v>2016</v>
      </c>
      <c r="AE28" s="1">
        <v>2017</v>
      </c>
      <c r="AF28" t="s">
        <v>3</v>
      </c>
      <c r="AG28" t="s">
        <v>84</v>
      </c>
    </row>
    <row r="29" spans="1:34" ht="18" customHeight="1" x14ac:dyDescent="0.3">
      <c r="A29" s="2" t="s">
        <v>4</v>
      </c>
      <c r="B29" t="s">
        <v>5</v>
      </c>
      <c r="C29" t="s">
        <v>51</v>
      </c>
      <c r="D29" s="3">
        <v>1057.9882</v>
      </c>
      <c r="E29" s="3">
        <v>1080.73</v>
      </c>
      <c r="F29" s="3">
        <v>1018.8179</v>
      </c>
      <c r="G29" s="3">
        <v>1062.3161</v>
      </c>
      <c r="H29" s="3">
        <v>1023.2437</v>
      </c>
      <c r="I29" s="3">
        <v>992.37300000000005</v>
      </c>
      <c r="J29" s="3">
        <v>1025.2621999999999</v>
      </c>
      <c r="K29" s="3">
        <v>1160.9912999999999</v>
      </c>
      <c r="L29" s="3">
        <v>1131.1396</v>
      </c>
      <c r="M29" s="3">
        <v>848.79549999999995</v>
      </c>
      <c r="N29" s="3">
        <v>646.63620000000003</v>
      </c>
      <c r="O29" s="3" t="s">
        <v>7</v>
      </c>
      <c r="P29" s="3" t="s">
        <v>7</v>
      </c>
      <c r="Q29" s="3">
        <v>1045.8308</v>
      </c>
      <c r="R29" s="3">
        <v>1088.6139000000001</v>
      </c>
      <c r="S29" s="3">
        <v>1152.9811</v>
      </c>
      <c r="T29" s="3">
        <v>1177.7398000000001</v>
      </c>
      <c r="U29" s="3">
        <v>1277.6007999999999</v>
      </c>
      <c r="V29" s="3">
        <v>1406.345</v>
      </c>
      <c r="W29" s="3">
        <v>1536.8280999999999</v>
      </c>
      <c r="X29" s="3">
        <v>1450.9028000000001</v>
      </c>
      <c r="Y29" s="3">
        <v>1404.3792000000001</v>
      </c>
      <c r="Z29" s="3">
        <v>1348.4313999999999</v>
      </c>
      <c r="AA29" s="3">
        <v>1324.3735999999999</v>
      </c>
      <c r="AB29" s="3">
        <v>1257.6874</v>
      </c>
      <c r="AC29" s="3">
        <v>1212.7907</v>
      </c>
      <c r="AD29" s="3">
        <v>1170.1893</v>
      </c>
      <c r="AE29" s="3">
        <v>1093.2358999999999</v>
      </c>
      <c r="AG29" s="7">
        <f>AE29/AD29-1</f>
        <v>-6.5761496879180203E-2</v>
      </c>
      <c r="AH29" t="s">
        <v>5</v>
      </c>
    </row>
    <row r="30" spans="1:34" ht="18" customHeight="1" x14ac:dyDescent="0.3">
      <c r="A30" s="2" t="s">
        <v>8</v>
      </c>
      <c r="B30" t="s">
        <v>9</v>
      </c>
      <c r="C30" t="s">
        <v>51</v>
      </c>
      <c r="D30" s="3">
        <v>1104.2938999999999</v>
      </c>
      <c r="E30" s="3">
        <v>1046.0228999999999</v>
      </c>
      <c r="F30" s="3">
        <v>1012.2189</v>
      </c>
      <c r="G30" s="3">
        <v>1000.8373</v>
      </c>
      <c r="H30" s="3">
        <v>946.82870000000003</v>
      </c>
      <c r="I30" s="3">
        <v>943.24749999999995</v>
      </c>
      <c r="J30" s="3">
        <v>922.56820000000005</v>
      </c>
      <c r="K30" s="3">
        <v>898.05050000000006</v>
      </c>
      <c r="L30" s="3">
        <v>887.95150000000001</v>
      </c>
      <c r="M30" s="3">
        <v>828.81500000000005</v>
      </c>
      <c r="N30" s="3">
        <v>803.59400000000005</v>
      </c>
      <c r="O30" s="3">
        <v>1141.8806</v>
      </c>
      <c r="P30" s="3">
        <v>1128.5648000000001</v>
      </c>
      <c r="Q30" s="3">
        <v>1088.1483000000001</v>
      </c>
      <c r="R30" s="3">
        <v>1102.9458999999999</v>
      </c>
      <c r="S30" s="3">
        <v>1077.8804</v>
      </c>
      <c r="T30" s="3">
        <v>1270.4627</v>
      </c>
      <c r="U30" s="3">
        <v>1245.4069</v>
      </c>
      <c r="V30" s="3">
        <v>1426.3034</v>
      </c>
      <c r="W30" s="3">
        <v>1420.2978000000001</v>
      </c>
      <c r="X30" s="3">
        <v>1349.7052000000001</v>
      </c>
      <c r="Y30" s="3">
        <v>1403.5881999999999</v>
      </c>
      <c r="Z30" s="3">
        <v>1377.4188999999999</v>
      </c>
      <c r="AA30" s="3">
        <v>1338.4502</v>
      </c>
      <c r="AB30" s="3">
        <v>1333.2134000000001</v>
      </c>
      <c r="AC30" s="3">
        <v>1310.4650999999999</v>
      </c>
      <c r="AD30" s="3">
        <v>1347.7704000000001</v>
      </c>
      <c r="AE30" s="3">
        <v>1384.3132000000001</v>
      </c>
      <c r="AG30" s="7">
        <f t="shared" ref="AG30" si="1">AE30/AD30-1</f>
        <v>2.7113520225700016E-2</v>
      </c>
      <c r="AH30" t="s">
        <v>9</v>
      </c>
    </row>
    <row r="31" spans="1:34" ht="18" customHeight="1" x14ac:dyDescent="0.3">
      <c r="A31" s="2" t="s">
        <v>10</v>
      </c>
      <c r="B31" t="s">
        <v>11</v>
      </c>
      <c r="C31" t="s">
        <v>51</v>
      </c>
      <c r="D31" s="3" t="s">
        <v>7</v>
      </c>
      <c r="E31" s="3" t="s">
        <v>7</v>
      </c>
      <c r="F31" s="3" t="s">
        <v>7</v>
      </c>
      <c r="G31" s="3" t="s">
        <v>7</v>
      </c>
      <c r="H31" s="3" t="s">
        <v>7</v>
      </c>
      <c r="I31" s="3" t="s">
        <v>7</v>
      </c>
      <c r="J31" s="3" t="s">
        <v>7</v>
      </c>
      <c r="K31" s="3" t="s">
        <v>7</v>
      </c>
      <c r="L31" s="3" t="s">
        <v>7</v>
      </c>
      <c r="M31" s="3" t="s">
        <v>7</v>
      </c>
      <c r="N31" s="3" t="s">
        <v>7</v>
      </c>
      <c r="O31" s="3" t="s">
        <v>7</v>
      </c>
      <c r="P31" s="3">
        <v>871.27260000000001</v>
      </c>
      <c r="Q31" s="3">
        <v>853.25480000000005</v>
      </c>
      <c r="R31" s="3">
        <v>1019.1587</v>
      </c>
      <c r="S31" s="3">
        <v>958.59559999999999</v>
      </c>
      <c r="T31" s="3">
        <v>811.44539999999995</v>
      </c>
      <c r="U31" s="3">
        <v>733.82270000000005</v>
      </c>
      <c r="V31" s="3">
        <v>702.99940000000004</v>
      </c>
      <c r="W31" s="3">
        <v>752.70889999999997</v>
      </c>
      <c r="X31" s="3">
        <v>755.6191</v>
      </c>
      <c r="Y31" s="3">
        <v>702.00720000000001</v>
      </c>
      <c r="Z31" s="3">
        <v>752.92849999999999</v>
      </c>
      <c r="AA31" s="3">
        <v>781.38750000000005</v>
      </c>
      <c r="AB31" s="3">
        <v>773.38279999999997</v>
      </c>
      <c r="AC31" s="3">
        <v>762.58489999999995</v>
      </c>
      <c r="AD31" s="3">
        <v>940.20809999999994</v>
      </c>
      <c r="AE31" s="16">
        <f>AD31*(1+AG31)</f>
        <v>869.03505253010633</v>
      </c>
      <c r="AG31" s="17">
        <f>AVERAGE(AG32,AG36)</f>
        <v>-7.5699249421371295E-2</v>
      </c>
      <c r="AH31" t="s">
        <v>11</v>
      </c>
    </row>
    <row r="32" spans="1:34" ht="18" customHeight="1" x14ac:dyDescent="0.3">
      <c r="A32" s="2" t="s">
        <v>12</v>
      </c>
      <c r="B32" t="s">
        <v>13</v>
      </c>
      <c r="C32" t="s">
        <v>51</v>
      </c>
      <c r="D32" s="3" t="s">
        <v>7</v>
      </c>
      <c r="E32" s="3" t="s">
        <v>7</v>
      </c>
      <c r="F32" s="3" t="s">
        <v>7</v>
      </c>
      <c r="G32" s="3">
        <v>1494.681</v>
      </c>
      <c r="H32" s="3">
        <v>1439.2016000000001</v>
      </c>
      <c r="I32" s="3">
        <v>1310.171</v>
      </c>
      <c r="J32" s="3">
        <v>1204.2012999999999</v>
      </c>
      <c r="K32" s="3">
        <v>1130.0458000000001</v>
      </c>
      <c r="L32" s="3">
        <v>1040.1815999999999</v>
      </c>
      <c r="M32" s="3">
        <v>1018.3569</v>
      </c>
      <c r="N32" s="3">
        <v>974.23609999999996</v>
      </c>
      <c r="O32" s="3">
        <v>908.03030000000001</v>
      </c>
      <c r="P32" s="3">
        <v>886.59849999999994</v>
      </c>
      <c r="Q32" s="3">
        <v>869.14189999999996</v>
      </c>
      <c r="R32" s="3">
        <v>909.44029999999998</v>
      </c>
      <c r="S32" s="3">
        <v>1013.7664</v>
      </c>
      <c r="T32" s="3">
        <v>1086.1093000000001</v>
      </c>
      <c r="U32" s="3">
        <v>1164.7221</v>
      </c>
      <c r="V32" s="3">
        <v>1209.0376000000001</v>
      </c>
      <c r="W32" s="3">
        <v>1303.0677000000001</v>
      </c>
      <c r="X32" s="3">
        <v>1253.9074000000001</v>
      </c>
      <c r="Y32" s="3">
        <v>1265.2122999999999</v>
      </c>
      <c r="Z32" s="3">
        <v>1227.7807</v>
      </c>
      <c r="AA32" s="3">
        <v>1244.9495999999999</v>
      </c>
      <c r="AB32" s="3">
        <v>1086.7584999999999</v>
      </c>
      <c r="AC32" s="3">
        <v>1020.3723</v>
      </c>
      <c r="AD32" s="3">
        <v>922.06820000000005</v>
      </c>
      <c r="AE32" s="3">
        <v>853.55600000000004</v>
      </c>
      <c r="AG32" s="7">
        <f t="shared" ref="AG32:AG41" si="2">AE32/AD32-1</f>
        <v>-7.4302746803327602E-2</v>
      </c>
      <c r="AH32" t="s">
        <v>13</v>
      </c>
    </row>
    <row r="33" spans="1:34" ht="18" customHeight="1" x14ac:dyDescent="0.3">
      <c r="A33" s="2" t="s">
        <v>14</v>
      </c>
      <c r="B33" t="s">
        <v>15</v>
      </c>
      <c r="C33" t="s">
        <v>51</v>
      </c>
      <c r="D33" s="3">
        <v>1028.8530000000001</v>
      </c>
      <c r="E33" s="3">
        <v>1000.987</v>
      </c>
      <c r="F33" s="3">
        <v>999.73530000000005</v>
      </c>
      <c r="G33" s="3">
        <v>1032.6918000000001</v>
      </c>
      <c r="H33" s="3">
        <v>1027.6781000000001</v>
      </c>
      <c r="I33" s="3">
        <v>1001.957</v>
      </c>
      <c r="J33" s="3">
        <v>980.99559999999997</v>
      </c>
      <c r="K33" s="3">
        <v>936.55499999999995</v>
      </c>
      <c r="L33" s="3">
        <v>871.18910000000005</v>
      </c>
      <c r="M33" s="3">
        <v>844.25199999999995</v>
      </c>
      <c r="N33" s="3">
        <v>805.76430000000005</v>
      </c>
      <c r="O33" s="3">
        <v>777.24609999999996</v>
      </c>
      <c r="P33" s="3">
        <v>772.04240000000004</v>
      </c>
      <c r="Q33" s="3">
        <v>756.09569999999997</v>
      </c>
      <c r="R33" s="3">
        <v>760.60429999999997</v>
      </c>
      <c r="S33" s="3">
        <v>747.62860000000001</v>
      </c>
      <c r="T33" s="3">
        <v>735.24900000000002</v>
      </c>
      <c r="U33" s="3">
        <v>736.29200000000003</v>
      </c>
      <c r="V33" s="3">
        <v>790.99829999999997</v>
      </c>
      <c r="W33" s="3">
        <v>855.74519999999995</v>
      </c>
      <c r="X33" s="3">
        <v>917.13170000000002</v>
      </c>
      <c r="Y33" s="3">
        <v>996.10130000000004</v>
      </c>
      <c r="Z33" s="3">
        <v>1028.2909999999999</v>
      </c>
      <c r="AA33" s="3">
        <v>1065.6675</v>
      </c>
      <c r="AB33" s="3">
        <v>1119.0274999999999</v>
      </c>
      <c r="AC33" s="3">
        <v>1150</v>
      </c>
      <c r="AD33" s="3">
        <v>1082.3181</v>
      </c>
      <c r="AE33" s="3">
        <v>1096.8590999999999</v>
      </c>
      <c r="AG33" s="7">
        <f t="shared" si="2"/>
        <v>1.3435052042463314E-2</v>
      </c>
      <c r="AH33" t="s">
        <v>15</v>
      </c>
    </row>
    <row r="34" spans="1:34" ht="18" customHeight="1" x14ac:dyDescent="0.3">
      <c r="A34" s="2" t="s">
        <v>16</v>
      </c>
      <c r="B34" t="s">
        <v>17</v>
      </c>
      <c r="C34" t="s">
        <v>51</v>
      </c>
      <c r="D34" s="3">
        <v>1357.9490000000001</v>
      </c>
      <c r="E34" s="3">
        <v>1317.6371999999999</v>
      </c>
      <c r="F34" s="3">
        <v>1252.2836</v>
      </c>
      <c r="G34" s="3">
        <v>1218.47</v>
      </c>
      <c r="H34" s="3">
        <v>1162.3604</v>
      </c>
      <c r="I34" s="3">
        <v>1130.3115</v>
      </c>
      <c r="J34" s="3">
        <v>1007.6504</v>
      </c>
      <c r="K34" s="3">
        <v>951.70330000000001</v>
      </c>
      <c r="L34" s="3">
        <v>895.5154</v>
      </c>
      <c r="M34" s="3">
        <v>785.94370000000004</v>
      </c>
      <c r="N34" s="3">
        <v>638.20389999999998</v>
      </c>
      <c r="O34" s="3">
        <v>696.90160000000003</v>
      </c>
      <c r="P34" s="3">
        <v>722.19680000000005</v>
      </c>
      <c r="Q34" s="3">
        <v>803.63409999999999</v>
      </c>
      <c r="R34" s="3">
        <v>845.07619999999997</v>
      </c>
      <c r="S34" s="3">
        <v>908.83529999999996</v>
      </c>
      <c r="T34" s="3">
        <v>993.98810000000003</v>
      </c>
      <c r="U34" s="3">
        <v>1028.5841</v>
      </c>
      <c r="V34" s="3">
        <v>1111.9205999999999</v>
      </c>
      <c r="W34" s="3">
        <v>1262.4059999999999</v>
      </c>
      <c r="X34" s="3">
        <v>1274.7272</v>
      </c>
      <c r="Y34" s="3">
        <v>1376.068</v>
      </c>
      <c r="Z34" s="3">
        <v>1381.2061000000001</v>
      </c>
      <c r="AA34" s="3">
        <v>1500.0971</v>
      </c>
      <c r="AB34" s="3">
        <v>1539.6475</v>
      </c>
      <c r="AC34" s="3">
        <v>1520.9302</v>
      </c>
      <c r="AD34" s="3">
        <v>1473.6908000000001</v>
      </c>
      <c r="AE34" s="3">
        <v>1444.8302000000001</v>
      </c>
      <c r="AG34" s="7">
        <f t="shared" si="2"/>
        <v>-1.9583891003458809E-2</v>
      </c>
      <c r="AH34" t="s">
        <v>17</v>
      </c>
    </row>
    <row r="35" spans="1:34" ht="18" customHeight="1" x14ac:dyDescent="0.3">
      <c r="A35" s="2" t="s">
        <v>18</v>
      </c>
      <c r="B35" t="s">
        <v>19</v>
      </c>
      <c r="C35" t="s">
        <v>51</v>
      </c>
      <c r="D35" s="3">
        <v>1188.1985999999999</v>
      </c>
      <c r="E35" s="3">
        <v>1142.7266</v>
      </c>
      <c r="F35" s="3">
        <v>1105.6224</v>
      </c>
      <c r="G35" s="3">
        <v>991.17219999999998</v>
      </c>
      <c r="H35" s="3">
        <v>882.37189999999998</v>
      </c>
      <c r="I35" s="3">
        <v>865.48969999999997</v>
      </c>
      <c r="J35" s="3">
        <v>796.12580000000003</v>
      </c>
      <c r="K35" s="3">
        <v>772.34640000000002</v>
      </c>
      <c r="L35" s="3">
        <v>744.08309999999994</v>
      </c>
      <c r="M35" s="3">
        <v>755.10450000000003</v>
      </c>
      <c r="N35" s="3">
        <v>733.5539</v>
      </c>
      <c r="O35" s="3">
        <v>756.70989999999995</v>
      </c>
      <c r="P35" s="3">
        <v>737.78279999999995</v>
      </c>
      <c r="Q35" s="3">
        <v>721.40229999999997</v>
      </c>
      <c r="R35" s="3">
        <v>725.25419999999997</v>
      </c>
      <c r="S35" s="3">
        <v>740.25170000000003</v>
      </c>
      <c r="T35" s="3">
        <v>766.56769999999995</v>
      </c>
      <c r="U35" s="3">
        <v>870.46</v>
      </c>
      <c r="V35" s="3">
        <v>953.7269</v>
      </c>
      <c r="W35" s="3">
        <v>1006.1273</v>
      </c>
      <c r="X35" s="3">
        <v>1007.7133</v>
      </c>
      <c r="Y35" s="3">
        <v>1023.4340999999999</v>
      </c>
      <c r="Z35" s="3">
        <v>1162.4712</v>
      </c>
      <c r="AA35" s="3">
        <v>1205.4173000000001</v>
      </c>
      <c r="AB35" s="3">
        <v>1229.4438</v>
      </c>
      <c r="AC35" s="3">
        <v>1104.0698</v>
      </c>
      <c r="AD35" s="3">
        <v>1049.9469999999999</v>
      </c>
      <c r="AE35" s="3">
        <v>1044.6665</v>
      </c>
      <c r="AG35" s="7">
        <f t="shared" si="2"/>
        <v>-5.0293014790269153E-3</v>
      </c>
      <c r="AH35" t="s">
        <v>19</v>
      </c>
    </row>
    <row r="36" spans="1:34" ht="18" customHeight="1" x14ac:dyDescent="0.3">
      <c r="A36" s="2" t="s">
        <v>20</v>
      </c>
      <c r="B36" t="s">
        <v>21</v>
      </c>
      <c r="C36" t="s">
        <v>51</v>
      </c>
      <c r="D36" s="3">
        <v>2100.1628000000001</v>
      </c>
      <c r="E36" s="3">
        <v>1564.5534</v>
      </c>
      <c r="F36" s="3">
        <v>1283.3439000000001</v>
      </c>
      <c r="G36" s="3">
        <v>1074.5793000000001</v>
      </c>
      <c r="H36" s="3">
        <v>904.02279999999996</v>
      </c>
      <c r="I36" s="3">
        <v>820.58420000000001</v>
      </c>
      <c r="J36" s="3">
        <v>863.33609999999999</v>
      </c>
      <c r="K36" s="3">
        <v>1007.6784</v>
      </c>
      <c r="L36" s="3">
        <v>1040.8276000000001</v>
      </c>
      <c r="M36" s="3">
        <v>1030.4988000000001</v>
      </c>
      <c r="N36" s="3">
        <v>989.97900000000004</v>
      </c>
      <c r="O36" s="3">
        <v>958.54100000000005</v>
      </c>
      <c r="P36" s="3">
        <v>949.00149999999996</v>
      </c>
      <c r="Q36" s="3">
        <v>1052.4754</v>
      </c>
      <c r="R36" s="3">
        <v>1050.4617000000001</v>
      </c>
      <c r="S36" s="3">
        <v>1032.3327999999999</v>
      </c>
      <c r="T36" s="3">
        <v>1147.4394</v>
      </c>
      <c r="U36" s="3">
        <v>1190.7067999999999</v>
      </c>
      <c r="V36" s="3">
        <v>1332.0438999999999</v>
      </c>
      <c r="W36" s="3">
        <v>1410.1711</v>
      </c>
      <c r="X36" s="3">
        <v>1148.1908000000001</v>
      </c>
      <c r="Y36" s="3">
        <v>1104.4061999999999</v>
      </c>
      <c r="Z36" s="3">
        <v>1122.0525</v>
      </c>
      <c r="AA36" s="3">
        <v>1106.5447999999999</v>
      </c>
      <c r="AB36" s="3">
        <v>1071.8996999999999</v>
      </c>
      <c r="AC36" s="3">
        <v>1041.3522</v>
      </c>
      <c r="AD36" s="3">
        <v>941.87549999999999</v>
      </c>
      <c r="AE36" s="3">
        <v>869.26089999999999</v>
      </c>
      <c r="AG36" s="7">
        <f t="shared" si="2"/>
        <v>-7.7095752039414989E-2</v>
      </c>
      <c r="AH36" t="s">
        <v>21</v>
      </c>
    </row>
    <row r="37" spans="1:34" ht="18" customHeight="1" x14ac:dyDescent="0.3">
      <c r="A37" s="2" t="s">
        <v>22</v>
      </c>
      <c r="B37" t="s">
        <v>23</v>
      </c>
      <c r="C37" t="s">
        <v>51</v>
      </c>
      <c r="D37" s="3">
        <v>1347.1052999999999</v>
      </c>
      <c r="E37" s="3">
        <v>1407.8417999999999</v>
      </c>
      <c r="F37" s="3">
        <v>1429.6327000000001</v>
      </c>
      <c r="G37" s="3">
        <v>1410.4254000000001</v>
      </c>
      <c r="H37" s="3">
        <v>1399.9124999999999</v>
      </c>
      <c r="I37" s="3">
        <v>1361.5753</v>
      </c>
      <c r="J37" s="3">
        <v>1356.5364</v>
      </c>
      <c r="K37" s="3">
        <v>1360.636</v>
      </c>
      <c r="L37" s="3">
        <v>1371.5543</v>
      </c>
      <c r="M37" s="3">
        <v>1279.3744999999999</v>
      </c>
      <c r="N37" s="3">
        <v>1494.1158</v>
      </c>
      <c r="O37" s="3">
        <v>1807.576</v>
      </c>
      <c r="P37" s="3">
        <v>1764.1587</v>
      </c>
      <c r="Q37" s="3">
        <v>1861.3533</v>
      </c>
      <c r="R37" s="3">
        <v>1821.0138999999999</v>
      </c>
      <c r="S37" s="3">
        <v>1922.6567</v>
      </c>
      <c r="T37" s="3">
        <v>2246.9477000000002</v>
      </c>
      <c r="U37" s="3">
        <v>2286.0374999999999</v>
      </c>
      <c r="V37" s="3">
        <v>1852.2920999999999</v>
      </c>
      <c r="W37" s="3">
        <v>1856.8683000000001</v>
      </c>
      <c r="X37" s="3">
        <v>1893.4114999999999</v>
      </c>
      <c r="Y37" s="3">
        <v>1915.9239</v>
      </c>
      <c r="Z37" s="3">
        <v>2070.5880000000002</v>
      </c>
      <c r="AA37" s="3">
        <v>2091.2759999999998</v>
      </c>
      <c r="AB37" s="3">
        <v>2066.7793000000001</v>
      </c>
      <c r="AC37" s="3">
        <v>1974.2212</v>
      </c>
      <c r="AD37" s="3">
        <v>1944.8501000000001</v>
      </c>
      <c r="AE37" s="3">
        <v>1853.9499000000001</v>
      </c>
      <c r="AG37" s="7">
        <f t="shared" si="2"/>
        <v>-4.6738923477958605E-2</v>
      </c>
      <c r="AH37" t="s">
        <v>23</v>
      </c>
    </row>
    <row r="38" spans="1:34" ht="18" customHeight="1" x14ac:dyDescent="0.3">
      <c r="A38" s="2" t="s">
        <v>24</v>
      </c>
      <c r="B38" t="s">
        <v>25</v>
      </c>
      <c r="C38" t="s">
        <v>51</v>
      </c>
      <c r="D38" s="3">
        <v>1198.4505999999999</v>
      </c>
      <c r="E38" s="3">
        <v>1089.8089</v>
      </c>
      <c r="F38" s="3">
        <v>1062.6422</v>
      </c>
      <c r="G38" s="3">
        <v>1086.5639000000001</v>
      </c>
      <c r="H38" s="3">
        <v>1078.2451000000001</v>
      </c>
      <c r="I38" s="3">
        <v>1091.0797</v>
      </c>
      <c r="J38" s="3">
        <v>1050.1957</v>
      </c>
      <c r="K38" s="3">
        <v>1022.7028</v>
      </c>
      <c r="L38" s="3">
        <v>996.49440000000004</v>
      </c>
      <c r="M38" s="3">
        <v>1001.826</v>
      </c>
      <c r="N38" s="3">
        <v>936.41840000000002</v>
      </c>
      <c r="O38" s="3">
        <v>868.9008</v>
      </c>
      <c r="P38" s="3">
        <v>890.53359999999998</v>
      </c>
      <c r="Q38" s="3">
        <v>906.20910000000003</v>
      </c>
      <c r="R38" s="3">
        <v>910.62040000000002</v>
      </c>
      <c r="S38" s="3">
        <v>942.20619999999997</v>
      </c>
      <c r="T38" s="3">
        <v>960.32219999999995</v>
      </c>
      <c r="U38" s="3">
        <v>980.41060000000004</v>
      </c>
      <c r="V38" s="3">
        <v>1098.8141000000001</v>
      </c>
      <c r="W38" s="3">
        <v>1275.2783999999999</v>
      </c>
      <c r="X38" s="3">
        <v>1111.0635</v>
      </c>
      <c r="Y38" s="3">
        <v>1041.2738999999999</v>
      </c>
      <c r="Z38" s="3">
        <v>1039.3693000000001</v>
      </c>
      <c r="AA38" s="3">
        <v>944.64739999999995</v>
      </c>
      <c r="AB38" s="3">
        <v>870.97379999999998</v>
      </c>
      <c r="AC38" s="3">
        <v>753.48839999999996</v>
      </c>
      <c r="AD38" s="3">
        <v>721.09849999999994</v>
      </c>
      <c r="AE38" s="3">
        <v>810.93119999999999</v>
      </c>
      <c r="AG38" s="7">
        <f t="shared" si="2"/>
        <v>0.12457757158002702</v>
      </c>
      <c r="AH38" t="s">
        <v>25</v>
      </c>
    </row>
    <row r="39" spans="1:34" ht="18" customHeight="1" x14ac:dyDescent="0.3">
      <c r="A39" s="2" t="s">
        <v>26</v>
      </c>
      <c r="B39" t="s">
        <v>27</v>
      </c>
      <c r="C39" t="s">
        <v>51</v>
      </c>
      <c r="D39" s="3">
        <v>851.38250000000005</v>
      </c>
      <c r="E39" s="3">
        <v>858.00189999999998</v>
      </c>
      <c r="F39" s="3">
        <v>755.5992</v>
      </c>
      <c r="G39" s="3">
        <v>967.64419999999996</v>
      </c>
      <c r="H39" s="3">
        <v>936.0059</v>
      </c>
      <c r="I39" s="3">
        <v>935.57380000000001</v>
      </c>
      <c r="J39" s="3">
        <v>923.83500000000004</v>
      </c>
      <c r="K39" s="3">
        <v>920.6884</v>
      </c>
      <c r="L39" s="3">
        <v>910.8682</v>
      </c>
      <c r="M39" s="3">
        <v>907.18110000000001</v>
      </c>
      <c r="N39" s="3">
        <v>959.49390000000005</v>
      </c>
      <c r="O39" s="3">
        <v>974.7251</v>
      </c>
      <c r="P39" s="3">
        <v>984.17169999999999</v>
      </c>
      <c r="Q39" s="3">
        <v>1005.136</v>
      </c>
      <c r="R39" s="3">
        <v>1035.4112</v>
      </c>
      <c r="S39" s="3">
        <v>1062.0272</v>
      </c>
      <c r="T39" s="3">
        <v>1118.3259</v>
      </c>
      <c r="U39" s="3">
        <v>1175.4075</v>
      </c>
      <c r="V39" s="3">
        <v>1182.6687999999999</v>
      </c>
      <c r="W39" s="3">
        <v>1283.1948</v>
      </c>
      <c r="X39" s="3">
        <v>1112.7800999999999</v>
      </c>
      <c r="Y39" s="3">
        <v>1056.3117999999999</v>
      </c>
      <c r="Z39" s="3">
        <v>1031.6006</v>
      </c>
      <c r="AA39" s="3">
        <v>1004.0095</v>
      </c>
      <c r="AB39" s="3">
        <v>1041.0956000000001</v>
      </c>
      <c r="AC39" s="3">
        <v>938.37210000000005</v>
      </c>
      <c r="AD39" s="3">
        <v>892.52250000000004</v>
      </c>
      <c r="AE39" s="3">
        <v>885.90800000000002</v>
      </c>
      <c r="AG39" s="7">
        <f t="shared" si="2"/>
        <v>-7.411017649414986E-3</v>
      </c>
      <c r="AH39" t="s">
        <v>27</v>
      </c>
    </row>
    <row r="40" spans="1:34" ht="18" customHeight="1" x14ac:dyDescent="0.3">
      <c r="A40" s="2" t="s">
        <v>28</v>
      </c>
      <c r="B40" t="s">
        <v>29</v>
      </c>
      <c r="C40" t="s">
        <v>51</v>
      </c>
      <c r="D40" s="3">
        <v>1040.0612000000001</v>
      </c>
      <c r="E40" s="3">
        <v>835.24929999999995</v>
      </c>
      <c r="F40" s="3">
        <v>791.51289999999995</v>
      </c>
      <c r="G40" s="3">
        <v>735.47680000000003</v>
      </c>
      <c r="H40" s="3">
        <v>740.83939999999996</v>
      </c>
      <c r="I40" s="3">
        <v>690.69460000000004</v>
      </c>
      <c r="J40" s="3">
        <v>647.9135</v>
      </c>
      <c r="K40" s="3">
        <v>618.83420000000001</v>
      </c>
      <c r="L40" s="3">
        <v>604.79539999999997</v>
      </c>
      <c r="M40" s="3">
        <v>634.74270000000001</v>
      </c>
      <c r="N40" s="3">
        <v>634.08119999999997</v>
      </c>
      <c r="O40" s="3">
        <v>688.44240000000002</v>
      </c>
      <c r="P40" s="3">
        <v>732.2731</v>
      </c>
      <c r="Q40" s="3">
        <v>799.20339999999999</v>
      </c>
      <c r="R40" s="3">
        <v>773.01649999999995</v>
      </c>
      <c r="S40" s="3">
        <v>780.66729999999995</v>
      </c>
      <c r="T40" s="3">
        <v>777.79849999999999</v>
      </c>
      <c r="U40" s="3">
        <v>760.31759999999997</v>
      </c>
      <c r="V40" s="3">
        <v>918.51990000000001</v>
      </c>
      <c r="W40" s="3">
        <v>1149.4701</v>
      </c>
      <c r="X40" s="3">
        <v>1087.4259999999999</v>
      </c>
      <c r="Y40" s="3">
        <v>1035.1604</v>
      </c>
      <c r="Z40" s="3">
        <v>1034.2204999999999</v>
      </c>
      <c r="AA40" s="3">
        <v>950.44399999999996</v>
      </c>
      <c r="AB40" s="3">
        <v>865.02509999999995</v>
      </c>
      <c r="AC40" s="3">
        <v>937.24680000000001</v>
      </c>
      <c r="AD40" s="3">
        <v>910.40970000000004</v>
      </c>
      <c r="AE40" s="3">
        <v>902.14880000000005</v>
      </c>
      <c r="AG40" s="7">
        <f t="shared" si="2"/>
        <v>-9.0738268715722104E-3</v>
      </c>
      <c r="AH40" t="s">
        <v>29</v>
      </c>
    </row>
    <row r="41" spans="1:34" ht="18" customHeight="1" x14ac:dyDescent="0.3">
      <c r="A41" s="2" t="s">
        <v>30</v>
      </c>
      <c r="B41" t="s">
        <v>31</v>
      </c>
      <c r="C41" t="s">
        <v>51</v>
      </c>
      <c r="D41" s="3">
        <v>1773.9303</v>
      </c>
      <c r="E41" s="3">
        <v>1810.2831000000001</v>
      </c>
      <c r="F41" s="3">
        <v>1880.7320999999999</v>
      </c>
      <c r="G41" s="3">
        <v>1862.8112000000001</v>
      </c>
      <c r="H41" s="3">
        <v>1747.9367999999999</v>
      </c>
      <c r="I41" s="3">
        <v>1588.4667999999999</v>
      </c>
      <c r="J41" s="3">
        <v>1458.1246000000001</v>
      </c>
      <c r="K41" s="3">
        <v>1410.1384</v>
      </c>
      <c r="L41" s="3">
        <v>1356.1649</v>
      </c>
      <c r="M41" s="3">
        <v>1191.9202</v>
      </c>
      <c r="N41" s="3">
        <v>1152.5871</v>
      </c>
      <c r="O41" s="3">
        <v>1117.7340999999999</v>
      </c>
      <c r="P41" s="3">
        <v>1064.7998</v>
      </c>
      <c r="Q41" s="3">
        <v>1042.3106</v>
      </c>
      <c r="R41" s="3">
        <v>1036.3548000000001</v>
      </c>
      <c r="S41" s="3">
        <v>1069.3995</v>
      </c>
      <c r="T41" s="3">
        <v>1161.6288</v>
      </c>
      <c r="U41" s="3">
        <v>1197.9862000000001</v>
      </c>
      <c r="V41" s="3">
        <v>1123.9312</v>
      </c>
      <c r="W41" s="3">
        <v>1190.8285000000001</v>
      </c>
      <c r="X41" s="3">
        <v>1154.4422999999999</v>
      </c>
      <c r="Y41" s="3">
        <v>1202.0166999999999</v>
      </c>
      <c r="Z41" s="3">
        <v>1338.9999</v>
      </c>
      <c r="AA41" s="3">
        <v>1334.7529999999999</v>
      </c>
      <c r="AB41" s="3">
        <v>1372.3614</v>
      </c>
      <c r="AC41" s="3">
        <v>1333.7209</v>
      </c>
      <c r="AD41" s="3">
        <v>1304.2871</v>
      </c>
      <c r="AE41" s="3">
        <v>1302.7607</v>
      </c>
      <c r="AG41" s="7">
        <f t="shared" si="2"/>
        <v>-1.1702944850102703E-3</v>
      </c>
      <c r="AH41" t="s">
        <v>31</v>
      </c>
    </row>
    <row r="42" spans="1:34" ht="18" customHeight="1" x14ac:dyDescent="0.3">
      <c r="A42" s="2" t="s">
        <v>32</v>
      </c>
      <c r="B42" t="s">
        <v>33</v>
      </c>
      <c r="C42" t="s">
        <v>51</v>
      </c>
      <c r="D42" s="3" t="s">
        <v>7</v>
      </c>
      <c r="E42" s="3" t="s">
        <v>7</v>
      </c>
      <c r="F42" s="3" t="s">
        <v>7</v>
      </c>
      <c r="G42" s="3" t="s">
        <v>7</v>
      </c>
      <c r="H42" s="3" t="s">
        <v>7</v>
      </c>
      <c r="I42" s="3">
        <v>897.08609999999999</v>
      </c>
      <c r="J42" s="3">
        <v>1020.5783</v>
      </c>
      <c r="K42" s="3">
        <v>1034.4752000000001</v>
      </c>
      <c r="L42" s="3">
        <v>784.02809999999999</v>
      </c>
      <c r="M42" s="3">
        <v>761.06500000000005</v>
      </c>
      <c r="N42" s="3">
        <v>879.55079999999998</v>
      </c>
      <c r="O42" s="3">
        <v>839.53750000000002</v>
      </c>
      <c r="P42" s="3">
        <v>993.52070000000003</v>
      </c>
      <c r="Q42" s="3">
        <v>1097.0761</v>
      </c>
      <c r="R42" s="3">
        <v>1010.8986</v>
      </c>
      <c r="S42" s="3">
        <v>1108.154</v>
      </c>
      <c r="T42" s="3" t="s">
        <v>7</v>
      </c>
      <c r="U42" s="3">
        <v>1317.7136</v>
      </c>
      <c r="V42" s="3">
        <v>1334.5924</v>
      </c>
      <c r="W42" s="3">
        <v>1334.6670999999999</v>
      </c>
      <c r="X42" s="3">
        <v>1285.8779999999999</v>
      </c>
      <c r="Y42" s="3">
        <v>1216.7945999999999</v>
      </c>
      <c r="Z42" s="3">
        <v>1215.9105</v>
      </c>
      <c r="AA42" s="3">
        <v>1251.2055</v>
      </c>
      <c r="AB42" s="3">
        <v>1215.3613</v>
      </c>
      <c r="AC42" s="3">
        <v>1189.2076999999999</v>
      </c>
      <c r="AD42" s="3">
        <v>1154.0165999999999</v>
      </c>
      <c r="AE42" s="16">
        <f>AD42*(1+AG42)</f>
        <v>1077.4526147509812</v>
      </c>
      <c r="AG42" s="17">
        <f>AVERAGE(AG36,AG44)</f>
        <v>-6.6345653302576968E-2</v>
      </c>
      <c r="AH42" t="s">
        <v>33</v>
      </c>
    </row>
    <row r="43" spans="1:34" ht="18" customHeight="1" x14ac:dyDescent="0.3">
      <c r="A43" s="2" t="s">
        <v>34</v>
      </c>
      <c r="B43" t="s">
        <v>35</v>
      </c>
      <c r="C43" t="s">
        <v>51</v>
      </c>
      <c r="D43" s="3">
        <v>1360.8728000000001</v>
      </c>
      <c r="E43" s="3">
        <v>2004.2244000000001</v>
      </c>
      <c r="F43" s="3">
        <v>2139.3883999999998</v>
      </c>
      <c r="G43" s="3">
        <v>1727.7403999999999</v>
      </c>
      <c r="H43" s="3">
        <v>1516.1794</v>
      </c>
      <c r="I43" s="3">
        <v>1379.7601999999999</v>
      </c>
      <c r="J43" s="3">
        <v>1363.5025000000001</v>
      </c>
      <c r="K43" s="3">
        <v>1392.7822000000001</v>
      </c>
      <c r="L43" s="3">
        <v>1367.4945</v>
      </c>
      <c r="M43" s="3">
        <v>1231.1207999999999</v>
      </c>
      <c r="N43" s="3">
        <v>1256.3425999999999</v>
      </c>
      <c r="O43" s="3">
        <v>1248.5101</v>
      </c>
      <c r="P43" s="3">
        <v>1245.3824</v>
      </c>
      <c r="Q43" s="3">
        <v>1372.6719000000001</v>
      </c>
      <c r="R43" s="3">
        <v>1325.999</v>
      </c>
      <c r="S43" s="3">
        <v>1295.8308999999999</v>
      </c>
      <c r="T43" s="3">
        <v>1346.6004</v>
      </c>
      <c r="U43" s="3">
        <v>1522.2611999999999</v>
      </c>
      <c r="V43" s="3">
        <v>1603.2109</v>
      </c>
      <c r="W43" s="3">
        <v>1798.5599</v>
      </c>
      <c r="X43" s="3">
        <v>1631.0494000000001</v>
      </c>
      <c r="Y43" s="3">
        <v>1576.835</v>
      </c>
      <c r="Z43" s="3">
        <v>1566.577</v>
      </c>
      <c r="AA43" s="3">
        <v>1577.3679999999999</v>
      </c>
      <c r="AB43" s="3">
        <v>1386.1749</v>
      </c>
      <c r="AC43" s="3">
        <v>1368.5814</v>
      </c>
      <c r="AD43" s="3">
        <v>1321.2003</v>
      </c>
      <c r="AE43" s="3">
        <v>1320.6638</v>
      </c>
      <c r="AG43" s="7">
        <f t="shared" ref="AG43:AG50" si="3">AE43/AD43-1</f>
        <v>-4.0607014697158217E-4</v>
      </c>
      <c r="AH43" t="s">
        <v>35</v>
      </c>
    </row>
    <row r="44" spans="1:34" ht="18" customHeight="1" x14ac:dyDescent="0.3">
      <c r="A44" s="2" t="s">
        <v>36</v>
      </c>
      <c r="B44" t="s">
        <v>37</v>
      </c>
      <c r="C44" t="s">
        <v>51</v>
      </c>
      <c r="D44" s="3" t="s">
        <v>7</v>
      </c>
      <c r="E44" s="3" t="s">
        <v>7</v>
      </c>
      <c r="F44" s="3">
        <v>3162.3017</v>
      </c>
      <c r="G44" s="3">
        <v>2315.1518999999998</v>
      </c>
      <c r="H44" s="3">
        <v>1840.7081000000001</v>
      </c>
      <c r="I44" s="3">
        <v>1948.4313</v>
      </c>
      <c r="J44" s="3">
        <v>1901.5944999999999</v>
      </c>
      <c r="K44" s="3">
        <v>1860.2893999999999</v>
      </c>
      <c r="L44" s="3">
        <v>2038.6865</v>
      </c>
      <c r="M44" s="3">
        <v>1961.4882</v>
      </c>
      <c r="N44" s="3">
        <v>1457.7581</v>
      </c>
      <c r="O44" s="3">
        <v>1342.7837999999999</v>
      </c>
      <c r="P44" s="3">
        <v>1086.6175000000001</v>
      </c>
      <c r="Q44" s="3">
        <v>1001.7144</v>
      </c>
      <c r="R44" s="3">
        <v>1005.3347</v>
      </c>
      <c r="S44" s="3">
        <v>969.52250000000004</v>
      </c>
      <c r="T44" s="3">
        <v>999.56899999999996</v>
      </c>
      <c r="U44" s="3">
        <v>1124.6161</v>
      </c>
      <c r="V44" s="3">
        <v>1121.1867</v>
      </c>
      <c r="W44" s="3">
        <v>1214.2578000000001</v>
      </c>
      <c r="X44" s="3">
        <v>1129.1657</v>
      </c>
      <c r="Y44" s="3">
        <v>1099.1668999999999</v>
      </c>
      <c r="Z44" s="3">
        <v>1080.7038</v>
      </c>
      <c r="AA44" s="3">
        <v>1097.8005000000001</v>
      </c>
      <c r="AB44" s="3">
        <v>1003.5814</v>
      </c>
      <c r="AC44" s="3">
        <v>923.35550000000001</v>
      </c>
      <c r="AD44" s="3">
        <v>883.21630000000005</v>
      </c>
      <c r="AE44" s="3">
        <v>834.11339999999996</v>
      </c>
      <c r="AG44" s="7">
        <f t="shared" si="3"/>
        <v>-5.5595554565738947E-2</v>
      </c>
      <c r="AH44" t="s">
        <v>37</v>
      </c>
    </row>
    <row r="45" spans="1:34" ht="18" customHeight="1" x14ac:dyDescent="0.3">
      <c r="A45" s="2" t="s">
        <v>38</v>
      </c>
      <c r="B45" t="s">
        <v>39</v>
      </c>
      <c r="C45" t="s">
        <v>51</v>
      </c>
      <c r="D45" s="3">
        <v>1425.3969</v>
      </c>
      <c r="E45" s="3">
        <v>1444.7035000000001</v>
      </c>
      <c r="F45" s="3">
        <v>1372.3945000000001</v>
      </c>
      <c r="G45" s="3">
        <v>1316.5037</v>
      </c>
      <c r="H45" s="3">
        <v>1226.0943</v>
      </c>
      <c r="I45" s="3">
        <v>1052.5328</v>
      </c>
      <c r="J45" s="3">
        <v>1012.7803</v>
      </c>
      <c r="K45" s="3">
        <v>936.9547</v>
      </c>
      <c r="L45" s="3">
        <v>878.6549</v>
      </c>
      <c r="M45" s="3">
        <v>774.44799999999998</v>
      </c>
      <c r="N45" s="3">
        <v>753.64020000000005</v>
      </c>
      <c r="O45" s="3">
        <v>722.7903</v>
      </c>
      <c r="P45" s="3">
        <v>785.31529999999998</v>
      </c>
      <c r="Q45" s="3">
        <v>705.80139999999994</v>
      </c>
      <c r="R45" s="3">
        <v>693.74429999999995</v>
      </c>
      <c r="S45" s="3">
        <v>933.81460000000004</v>
      </c>
      <c r="T45" s="3">
        <v>978.80050000000006</v>
      </c>
      <c r="U45" s="3">
        <v>855.70010000000002</v>
      </c>
      <c r="V45" s="3">
        <v>1138.0444</v>
      </c>
      <c r="W45" s="3">
        <v>1259.4930999999999</v>
      </c>
      <c r="X45" s="3">
        <v>1241.3508999999999</v>
      </c>
      <c r="Y45" s="3">
        <v>1222.01</v>
      </c>
      <c r="Z45" s="3">
        <v>1316.0994000000001</v>
      </c>
      <c r="AA45" s="3">
        <v>1243.0650000000001</v>
      </c>
      <c r="AB45" s="3">
        <v>1352.7181</v>
      </c>
      <c r="AC45" s="3">
        <v>1318.7991</v>
      </c>
      <c r="AD45" s="3">
        <v>1218.8018999999999</v>
      </c>
      <c r="AE45" s="3">
        <v>1176.5352</v>
      </c>
      <c r="AG45" s="7">
        <f t="shared" si="3"/>
        <v>-3.4678892443472442E-2</v>
      </c>
      <c r="AH45" t="s">
        <v>39</v>
      </c>
    </row>
    <row r="46" spans="1:34" ht="18" customHeight="1" x14ac:dyDescent="0.3">
      <c r="A46" s="2" t="s">
        <v>40</v>
      </c>
      <c r="B46" t="s">
        <v>41</v>
      </c>
      <c r="C46" t="s">
        <v>51</v>
      </c>
      <c r="D46" s="3">
        <v>551.05560000000003</v>
      </c>
      <c r="E46" s="3">
        <v>545.00040000000001</v>
      </c>
      <c r="F46" s="3">
        <v>537.85389999999995</v>
      </c>
      <c r="G46" s="3">
        <v>438.94510000000002</v>
      </c>
      <c r="H46" s="3">
        <v>435.74250000000001</v>
      </c>
      <c r="I46" s="3">
        <v>428.04340000000002</v>
      </c>
      <c r="J46" s="3">
        <v>456.35969999999998</v>
      </c>
      <c r="K46" s="3">
        <v>393.67630000000003</v>
      </c>
      <c r="L46" s="3">
        <v>513.04</v>
      </c>
      <c r="M46" s="3">
        <v>463.60379999999998</v>
      </c>
      <c r="N46" s="3">
        <v>454.90910000000002</v>
      </c>
      <c r="O46" s="3">
        <v>392.94909999999999</v>
      </c>
      <c r="P46" s="3">
        <v>356.61900000000003</v>
      </c>
      <c r="Q46" s="3">
        <v>447.1431</v>
      </c>
      <c r="R46" s="3">
        <v>592.87130000000002</v>
      </c>
      <c r="S46" s="3">
        <v>546.17809999999997</v>
      </c>
      <c r="T46" s="3">
        <v>660.59130000000005</v>
      </c>
      <c r="U46" s="3">
        <v>684.02859999999998</v>
      </c>
      <c r="V46" s="3">
        <v>812.41669999999999</v>
      </c>
      <c r="W46" s="3">
        <v>821.64580000000001</v>
      </c>
      <c r="X46" s="3">
        <v>889.87139999999999</v>
      </c>
      <c r="Y46" s="3">
        <v>841.72149999999999</v>
      </c>
      <c r="Z46" s="3">
        <v>745.80169999999998</v>
      </c>
      <c r="AA46" s="3">
        <v>727.90369999999996</v>
      </c>
      <c r="AB46" s="3">
        <v>694.11479999999995</v>
      </c>
      <c r="AC46" s="3">
        <v>613.92859999999996</v>
      </c>
      <c r="AD46" s="3">
        <v>632.16930000000002</v>
      </c>
      <c r="AE46" s="3">
        <v>640.72260000000006</v>
      </c>
      <c r="AG46" s="7">
        <f t="shared" si="3"/>
        <v>1.3530078097750087E-2</v>
      </c>
      <c r="AH46" t="s">
        <v>41</v>
      </c>
    </row>
    <row r="47" spans="1:34" ht="18" customHeight="1" x14ac:dyDescent="0.3">
      <c r="A47" s="2" t="s">
        <v>42</v>
      </c>
      <c r="B47" t="s">
        <v>43</v>
      </c>
      <c r="C47" t="s">
        <v>51</v>
      </c>
      <c r="D47" s="3">
        <v>476.0539</v>
      </c>
      <c r="E47" s="3">
        <v>481.23129999999998</v>
      </c>
      <c r="F47" s="3" t="s">
        <v>7</v>
      </c>
      <c r="G47" s="3" t="s">
        <v>7</v>
      </c>
      <c r="H47" s="3" t="s">
        <v>7</v>
      </c>
      <c r="I47" s="3">
        <v>320.5917</v>
      </c>
      <c r="J47" s="3">
        <v>296.22149999999999</v>
      </c>
      <c r="K47" s="3">
        <v>385.64640000000003</v>
      </c>
      <c r="L47" s="3">
        <v>337.05689999999998</v>
      </c>
      <c r="M47" s="3">
        <v>292.57749999999999</v>
      </c>
      <c r="N47" s="3">
        <v>293.60550000000001</v>
      </c>
      <c r="O47" s="3">
        <v>380.34109999999998</v>
      </c>
      <c r="P47" s="3">
        <v>404.07499999999999</v>
      </c>
      <c r="Q47" s="3">
        <v>517.78629999999998</v>
      </c>
      <c r="R47" s="3">
        <v>466.47070000000002</v>
      </c>
      <c r="S47" s="3">
        <v>440.58159999999998</v>
      </c>
      <c r="T47" s="3">
        <v>546.25429999999994</v>
      </c>
      <c r="U47" s="3">
        <v>430.59460000000001</v>
      </c>
      <c r="V47" s="3">
        <v>528.50699999999995</v>
      </c>
      <c r="W47" s="3">
        <v>531.85140000000001</v>
      </c>
      <c r="X47" s="3">
        <v>627.03920000000005</v>
      </c>
      <c r="Y47" s="3">
        <v>553.476</v>
      </c>
      <c r="Z47" s="3">
        <v>461.6429</v>
      </c>
      <c r="AA47" s="3">
        <v>545.27880000000005</v>
      </c>
      <c r="AB47" s="3">
        <v>455.44549999999998</v>
      </c>
      <c r="AC47" s="3">
        <v>369.23680000000002</v>
      </c>
      <c r="AD47" s="3">
        <v>445.72289999999998</v>
      </c>
      <c r="AE47" s="3">
        <v>461.44650000000001</v>
      </c>
      <c r="AG47" s="7">
        <f t="shared" si="3"/>
        <v>3.5276625903672532E-2</v>
      </c>
      <c r="AH47" t="s">
        <v>43</v>
      </c>
    </row>
    <row r="48" spans="1:34" ht="18" customHeight="1" x14ac:dyDescent="0.3">
      <c r="A48" s="2" t="s">
        <v>44</v>
      </c>
      <c r="B48" t="s">
        <v>45</v>
      </c>
      <c r="C48" t="s">
        <v>51</v>
      </c>
      <c r="D48" s="3">
        <v>1743.2798</v>
      </c>
      <c r="E48" s="3">
        <v>1712.9744000000001</v>
      </c>
      <c r="F48" s="3">
        <v>1738.4775</v>
      </c>
      <c r="G48" s="3">
        <v>1746.5275999999999</v>
      </c>
      <c r="H48" s="3">
        <v>1774.6169</v>
      </c>
      <c r="I48" s="3">
        <v>1783.0445</v>
      </c>
      <c r="J48" s="3">
        <v>1778.1294</v>
      </c>
      <c r="K48" s="3">
        <v>1755.8190999999999</v>
      </c>
      <c r="L48" s="3">
        <v>1743.6268</v>
      </c>
      <c r="M48" s="3">
        <v>1601.9606000000001</v>
      </c>
      <c r="N48" s="3">
        <v>1354.5622000000001</v>
      </c>
      <c r="O48" s="3">
        <v>1310.2373</v>
      </c>
      <c r="P48" s="3">
        <v>1253.8643999999999</v>
      </c>
      <c r="Q48" s="3">
        <v>1202.7529</v>
      </c>
      <c r="R48" s="3">
        <v>1169.5121999999999</v>
      </c>
      <c r="S48" s="3">
        <v>1118.1007</v>
      </c>
      <c r="T48" s="3">
        <v>1108.5905</v>
      </c>
      <c r="U48" s="3">
        <v>1098.3397</v>
      </c>
      <c r="V48" s="3">
        <v>1085.1349</v>
      </c>
      <c r="W48" s="3">
        <v>1090.3751</v>
      </c>
      <c r="X48" s="3">
        <v>1246.9385</v>
      </c>
      <c r="Y48" s="3">
        <v>1244.0604000000001</v>
      </c>
      <c r="Z48" s="3">
        <v>1307.3425999999999</v>
      </c>
      <c r="AA48" s="3">
        <v>1318.5060000000001</v>
      </c>
      <c r="AB48" s="3">
        <v>1264.2156</v>
      </c>
      <c r="AC48" s="3">
        <v>1278.8444999999999</v>
      </c>
      <c r="AD48" s="3">
        <v>1434.0769</v>
      </c>
      <c r="AE48" s="3">
        <v>1322.953</v>
      </c>
      <c r="AG48" s="7">
        <f t="shared" si="3"/>
        <v>-7.7488104020084325E-2</v>
      </c>
      <c r="AH48" t="s">
        <v>45</v>
      </c>
    </row>
    <row r="49" spans="1:34" ht="18" customHeight="1" x14ac:dyDescent="0.3">
      <c r="A49" s="2" t="s">
        <v>46</v>
      </c>
      <c r="B49" t="s">
        <v>47</v>
      </c>
      <c r="C49" t="s">
        <v>51</v>
      </c>
      <c r="D49" s="3">
        <v>1138.0816</v>
      </c>
      <c r="E49" s="3">
        <v>1092.9286</v>
      </c>
      <c r="F49" s="3">
        <v>1101.8172</v>
      </c>
      <c r="G49" s="3">
        <v>1132.1025999999999</v>
      </c>
      <c r="H49" s="3">
        <v>1068.6609000000001</v>
      </c>
      <c r="I49" s="3">
        <v>1031.5001999999999</v>
      </c>
      <c r="J49" s="3">
        <v>971.73940000000005</v>
      </c>
      <c r="K49" s="3">
        <v>900.07600000000002</v>
      </c>
      <c r="L49" s="3">
        <v>879.26909999999998</v>
      </c>
      <c r="M49" s="3">
        <v>872.10900000000004</v>
      </c>
      <c r="N49" s="3">
        <v>803.81949999999995</v>
      </c>
      <c r="O49" s="3">
        <v>765.80399999999997</v>
      </c>
      <c r="P49" s="3">
        <v>741.30589999999995</v>
      </c>
      <c r="Q49" s="3">
        <v>708.08770000000004</v>
      </c>
      <c r="R49" s="3">
        <v>759.17700000000002</v>
      </c>
      <c r="S49" s="3">
        <v>974.87379999999996</v>
      </c>
      <c r="T49" s="3">
        <v>1268.1944000000001</v>
      </c>
      <c r="U49" s="3">
        <v>1266.7528</v>
      </c>
      <c r="V49" s="3">
        <v>1501.3749</v>
      </c>
      <c r="W49" s="3">
        <v>1587.9158</v>
      </c>
      <c r="X49" s="3">
        <v>1399.3706999999999</v>
      </c>
      <c r="Y49" s="3">
        <v>1380.9689000000001</v>
      </c>
      <c r="Z49" s="3">
        <v>1407.2428</v>
      </c>
      <c r="AA49" s="3">
        <v>1441.1621</v>
      </c>
      <c r="AB49" s="3">
        <v>1497.1889000000001</v>
      </c>
      <c r="AC49" s="3">
        <v>1516.0211999999999</v>
      </c>
      <c r="AD49" s="3">
        <v>1471.8434</v>
      </c>
      <c r="AE49" s="3">
        <v>1475.7270000000001</v>
      </c>
      <c r="AG49" s="7">
        <f t="shared" si="3"/>
        <v>2.6385959267134496E-3</v>
      </c>
      <c r="AH49" t="s">
        <v>47</v>
      </c>
    </row>
    <row r="50" spans="1:34" ht="18" customHeight="1" x14ac:dyDescent="0.3">
      <c r="A50" s="2" t="s">
        <v>48</v>
      </c>
      <c r="B50" t="s">
        <v>49</v>
      </c>
      <c r="C50" t="s">
        <v>51</v>
      </c>
      <c r="D50" s="3">
        <v>968.84069999999997</v>
      </c>
      <c r="E50" s="3">
        <v>1023.8647999999999</v>
      </c>
      <c r="F50" s="3">
        <v>968.59770000000003</v>
      </c>
      <c r="G50" s="3">
        <v>1085.5128</v>
      </c>
      <c r="H50" s="3">
        <v>933.02890000000002</v>
      </c>
      <c r="I50" s="3">
        <v>885.99369999999999</v>
      </c>
      <c r="J50" s="3">
        <v>945.94359999999995</v>
      </c>
      <c r="K50" s="3">
        <v>927.80709999999999</v>
      </c>
      <c r="L50" s="3">
        <v>982.0385</v>
      </c>
      <c r="M50" s="3">
        <v>958.49519999999995</v>
      </c>
      <c r="N50" s="3">
        <v>950.40459999999996</v>
      </c>
      <c r="O50" s="3">
        <v>987.49</v>
      </c>
      <c r="P50" s="3">
        <v>1066.2977000000001</v>
      </c>
      <c r="Q50" s="3">
        <v>1145.7109</v>
      </c>
      <c r="R50" s="3">
        <v>1079.8934999999999</v>
      </c>
      <c r="S50" s="3">
        <v>1027.4447</v>
      </c>
      <c r="T50" s="3">
        <v>1042.8447000000001</v>
      </c>
      <c r="U50" s="3">
        <v>978.91120000000001</v>
      </c>
      <c r="V50" s="3">
        <v>1207.7929999999999</v>
      </c>
      <c r="W50" s="3">
        <v>1080.8602000000001</v>
      </c>
      <c r="X50" s="3">
        <v>1130.8561</v>
      </c>
      <c r="Y50" s="3">
        <v>1106.329</v>
      </c>
      <c r="Z50" s="3">
        <v>1101.3887</v>
      </c>
      <c r="AA50" s="3">
        <v>1131.5632000000001</v>
      </c>
      <c r="AB50" s="3">
        <v>1060.7816</v>
      </c>
      <c r="AC50" s="3">
        <v>1001.1180000000001</v>
      </c>
      <c r="AD50" s="3">
        <v>1024.3072</v>
      </c>
      <c r="AE50" s="3">
        <v>873.18</v>
      </c>
      <c r="AG50" s="7">
        <f t="shared" si="3"/>
        <v>-0.14754089398180548</v>
      </c>
      <c r="AH50" t="s">
        <v>49</v>
      </c>
    </row>
    <row r="51" spans="1:34" s="33" customFormat="1" ht="18" customHeight="1" x14ac:dyDescent="0.3">
      <c r="A51" s="37" t="s">
        <v>98</v>
      </c>
      <c r="B51" s="36" t="s">
        <v>97</v>
      </c>
      <c r="C51" s="36" t="s">
        <v>51</v>
      </c>
      <c r="D51" s="38">
        <v>718.86210000000005</v>
      </c>
      <c r="E51" s="38">
        <v>695.54560000000004</v>
      </c>
      <c r="F51" s="38">
        <v>687.85149999999999</v>
      </c>
      <c r="G51" s="38">
        <v>720.77419999999995</v>
      </c>
      <c r="H51" s="38">
        <v>698.57799999999997</v>
      </c>
      <c r="I51" s="38">
        <v>702.89440000000002</v>
      </c>
      <c r="J51" s="38">
        <v>755.48530000000005</v>
      </c>
      <c r="K51" s="38">
        <v>705.95550000000003</v>
      </c>
      <c r="L51" s="38">
        <v>694.67430000000002</v>
      </c>
      <c r="M51" s="38">
        <v>654.73789999999997</v>
      </c>
      <c r="N51" s="38">
        <v>617.20339999999999</v>
      </c>
      <c r="O51" s="38">
        <v>611.81410000000005</v>
      </c>
      <c r="P51" s="38">
        <v>640.58420000000001</v>
      </c>
      <c r="Q51" s="38">
        <v>811.63829999999996</v>
      </c>
      <c r="R51" s="38">
        <v>811.52149999999995</v>
      </c>
      <c r="S51" s="38">
        <v>785.69939999999997</v>
      </c>
      <c r="T51" s="38">
        <v>805.74990000000003</v>
      </c>
      <c r="U51" s="38">
        <v>769.39400000000001</v>
      </c>
      <c r="V51" s="38">
        <v>797.78620000000001</v>
      </c>
      <c r="W51" s="38">
        <v>845.68830000000003</v>
      </c>
      <c r="X51" s="38">
        <v>852.48249999999996</v>
      </c>
      <c r="Y51" s="38">
        <v>892.95860000000005</v>
      </c>
      <c r="Z51" s="38">
        <v>857.1087</v>
      </c>
      <c r="AA51" s="38">
        <v>838.36590000000001</v>
      </c>
      <c r="AB51" s="38">
        <v>811.85649999999998</v>
      </c>
      <c r="AC51" s="38">
        <v>782.90610000000004</v>
      </c>
      <c r="AD51" s="38">
        <v>763.70950000000005</v>
      </c>
      <c r="AE51" s="38">
        <v>741.94309999999996</v>
      </c>
      <c r="AG51" s="7"/>
    </row>
    <row r="53" spans="1:34" ht="18" customHeight="1" x14ac:dyDescent="0.3">
      <c r="A53" t="s">
        <v>52</v>
      </c>
    </row>
    <row r="54" spans="1:34" ht="18" customHeight="1" x14ac:dyDescent="0.3">
      <c r="B54" t="s">
        <v>1</v>
      </c>
      <c r="C54" t="s">
        <v>2</v>
      </c>
      <c r="D54" s="1">
        <v>1990</v>
      </c>
      <c r="E54" s="1">
        <v>1991</v>
      </c>
      <c r="F54" s="1">
        <v>1992</v>
      </c>
      <c r="G54" s="1">
        <v>1993</v>
      </c>
      <c r="H54" s="1">
        <v>1994</v>
      </c>
      <c r="I54" s="1">
        <v>1995</v>
      </c>
      <c r="J54" s="1">
        <v>1996</v>
      </c>
      <c r="K54" s="1">
        <v>1997</v>
      </c>
      <c r="L54" s="1">
        <v>1998</v>
      </c>
      <c r="M54" s="1">
        <v>1999</v>
      </c>
      <c r="N54" s="1">
        <v>2000</v>
      </c>
      <c r="O54" s="1">
        <v>2001</v>
      </c>
      <c r="P54" s="1">
        <v>2002</v>
      </c>
      <c r="Q54" s="1">
        <v>2003</v>
      </c>
      <c r="R54" s="1">
        <v>2004</v>
      </c>
      <c r="S54" s="1">
        <v>2005</v>
      </c>
      <c r="T54" s="1">
        <v>2006</v>
      </c>
      <c r="U54" s="1">
        <v>2007</v>
      </c>
      <c r="V54" s="1">
        <v>2008</v>
      </c>
      <c r="W54" s="1">
        <v>2009</v>
      </c>
      <c r="X54" s="1">
        <v>2010</v>
      </c>
      <c r="Y54" s="1">
        <v>2011</v>
      </c>
      <c r="Z54" s="1">
        <v>2012</v>
      </c>
      <c r="AA54" s="1">
        <v>2013</v>
      </c>
      <c r="AB54" s="1">
        <v>2014</v>
      </c>
      <c r="AC54" s="1">
        <v>2015</v>
      </c>
      <c r="AD54" s="1">
        <v>2016</v>
      </c>
      <c r="AE54" s="1">
        <v>2017</v>
      </c>
      <c r="AF54" t="s">
        <v>3</v>
      </c>
      <c r="AG54" s="14" t="s">
        <v>84</v>
      </c>
      <c r="AH54" s="15"/>
    </row>
    <row r="55" spans="1:34" ht="18" customHeight="1" x14ac:dyDescent="0.3">
      <c r="A55" s="2" t="s">
        <v>4</v>
      </c>
      <c r="B55" t="s">
        <v>5</v>
      </c>
      <c r="C55" t="s">
        <v>51</v>
      </c>
      <c r="D55" s="3">
        <v>174.4444</v>
      </c>
      <c r="E55" s="3">
        <v>179.31229999999999</v>
      </c>
      <c r="F55" s="3">
        <v>169.68870000000001</v>
      </c>
      <c r="G55" s="3">
        <v>158.69370000000001</v>
      </c>
      <c r="H55" s="3">
        <v>128.24</v>
      </c>
      <c r="I55" s="3">
        <v>204.1559</v>
      </c>
      <c r="J55" s="3">
        <v>201.4743</v>
      </c>
      <c r="K55" s="3">
        <v>199.07550000000001</v>
      </c>
      <c r="L55" s="3">
        <v>184.351</v>
      </c>
      <c r="M55" s="3">
        <v>207.90369999999999</v>
      </c>
      <c r="N55" s="3">
        <v>266.14690000000002</v>
      </c>
      <c r="O55" s="3">
        <v>247.67169999999999</v>
      </c>
      <c r="P55" s="3">
        <v>250.90010000000001</v>
      </c>
      <c r="Q55" s="3">
        <v>261.85489999999999</v>
      </c>
      <c r="R55" s="3">
        <v>276.2944</v>
      </c>
      <c r="S55" s="3">
        <v>359.57159999999999</v>
      </c>
      <c r="T55" s="3">
        <v>415.55259999999998</v>
      </c>
      <c r="U55" s="3">
        <v>422.10289999999998</v>
      </c>
      <c r="V55" s="3">
        <v>542.33270000000005</v>
      </c>
      <c r="W55" s="3">
        <v>412.40839999999997</v>
      </c>
      <c r="X55" s="3">
        <v>523.15219999999999</v>
      </c>
      <c r="Y55" s="3">
        <v>638.41800000000001</v>
      </c>
      <c r="Z55" s="3">
        <v>698.69420000000002</v>
      </c>
      <c r="AA55" s="3">
        <v>618.80880000000002</v>
      </c>
      <c r="AB55" s="3">
        <v>568.05560000000003</v>
      </c>
      <c r="AC55" s="3">
        <v>367.27420000000001</v>
      </c>
      <c r="AD55" s="3">
        <v>316.4633</v>
      </c>
      <c r="AE55" s="3">
        <v>395.13780000000003</v>
      </c>
      <c r="AG55" s="13">
        <f>AE55/AD55-1</f>
        <v>0.24860544650833138</v>
      </c>
      <c r="AH55" s="15" t="s">
        <v>5</v>
      </c>
    </row>
    <row r="56" spans="1:34" ht="18" customHeight="1" x14ac:dyDescent="0.3">
      <c r="A56" s="2" t="s">
        <v>8</v>
      </c>
      <c r="B56" t="s">
        <v>9</v>
      </c>
      <c r="C56" t="s">
        <v>51</v>
      </c>
      <c r="D56" s="3">
        <v>200.577</v>
      </c>
      <c r="E56" s="3">
        <v>165.71809999999999</v>
      </c>
      <c r="F56" s="3">
        <v>154.82900000000001</v>
      </c>
      <c r="G56" s="3">
        <v>148.43780000000001</v>
      </c>
      <c r="H56" s="3">
        <v>162.90350000000001</v>
      </c>
      <c r="I56" s="3">
        <v>161.55959999999999</v>
      </c>
      <c r="J56" s="3">
        <v>175.30269999999999</v>
      </c>
      <c r="K56" s="3">
        <v>177.03440000000001</v>
      </c>
      <c r="L56" s="3">
        <v>145.84809999999999</v>
      </c>
      <c r="M56" s="3">
        <v>150.41990000000001</v>
      </c>
      <c r="N56" s="3">
        <v>247.33240000000001</v>
      </c>
      <c r="O56" s="3">
        <v>212.77170000000001</v>
      </c>
      <c r="P56" s="3">
        <v>216.31290000000001</v>
      </c>
      <c r="Q56" s="3">
        <v>253.07079999999999</v>
      </c>
      <c r="R56" s="3">
        <v>222.19479999999999</v>
      </c>
      <c r="S56" s="3">
        <v>309.53250000000003</v>
      </c>
      <c r="T56" s="3">
        <v>343.4452</v>
      </c>
      <c r="U56" s="3">
        <v>355.8175</v>
      </c>
      <c r="V56" s="3">
        <v>489.4853</v>
      </c>
      <c r="W56" s="3">
        <v>348.89499999999998</v>
      </c>
      <c r="X56" s="3">
        <v>457.67439999999999</v>
      </c>
      <c r="Y56" s="3">
        <v>565.4117</v>
      </c>
      <c r="Z56" s="3">
        <v>620.61410000000001</v>
      </c>
      <c r="AA56" s="3">
        <v>549.27440000000001</v>
      </c>
      <c r="AB56" s="3">
        <v>504.58589999999998</v>
      </c>
      <c r="AC56" s="3">
        <v>301.84800000000001</v>
      </c>
      <c r="AD56" s="3">
        <v>253.27</v>
      </c>
      <c r="AE56" s="3">
        <v>331.1302</v>
      </c>
      <c r="AG56" s="13">
        <f t="shared" ref="AG56" si="4">AE56/AD56-1</f>
        <v>0.30741974967426056</v>
      </c>
      <c r="AH56" s="15" t="s">
        <v>9</v>
      </c>
    </row>
    <row r="57" spans="1:34" ht="18" customHeight="1" x14ac:dyDescent="0.3">
      <c r="A57" s="2" t="s">
        <v>10</v>
      </c>
      <c r="B57" t="s">
        <v>11</v>
      </c>
      <c r="C57" t="s">
        <v>51</v>
      </c>
      <c r="D57" s="3" t="s">
        <v>7</v>
      </c>
      <c r="E57" s="3" t="s">
        <v>7</v>
      </c>
      <c r="F57" s="3" t="s">
        <v>7</v>
      </c>
      <c r="G57" s="3" t="s">
        <v>7</v>
      </c>
      <c r="H57" s="3" t="s">
        <v>7</v>
      </c>
      <c r="I57" s="3" t="s">
        <v>7</v>
      </c>
      <c r="J57" s="3" t="s">
        <v>7</v>
      </c>
      <c r="K57" s="3" t="s">
        <v>7</v>
      </c>
      <c r="L57" s="3" t="s">
        <v>7</v>
      </c>
      <c r="M57" s="3" t="s">
        <v>7</v>
      </c>
      <c r="N57" s="3" t="s">
        <v>7</v>
      </c>
      <c r="O57" s="3" t="s">
        <v>7</v>
      </c>
      <c r="P57" s="3" t="s">
        <v>7</v>
      </c>
      <c r="Q57" s="3" t="s">
        <v>7</v>
      </c>
      <c r="R57" s="3" t="s">
        <v>7</v>
      </c>
      <c r="S57" s="3" t="s">
        <v>7</v>
      </c>
      <c r="T57" s="3" t="s">
        <v>7</v>
      </c>
      <c r="U57" s="3" t="s">
        <v>7</v>
      </c>
      <c r="V57" s="3">
        <v>458.64940000000001</v>
      </c>
      <c r="W57" s="3">
        <v>363.48469999999998</v>
      </c>
      <c r="X57" s="3">
        <v>475.36529999999999</v>
      </c>
      <c r="Y57" s="3">
        <v>572.06600000000003</v>
      </c>
      <c r="Z57" s="3" t="s">
        <v>7</v>
      </c>
      <c r="AA57" s="3" t="s">
        <v>7</v>
      </c>
      <c r="AB57" s="3" t="s">
        <v>7</v>
      </c>
      <c r="AC57" s="3" t="s">
        <v>7</v>
      </c>
      <c r="AD57" s="3" t="s">
        <v>7</v>
      </c>
      <c r="AE57" s="3" t="s">
        <v>7</v>
      </c>
      <c r="AG57" s="13"/>
      <c r="AH57" s="15" t="s">
        <v>11</v>
      </c>
    </row>
    <row r="58" spans="1:34" ht="18" customHeight="1" x14ac:dyDescent="0.3">
      <c r="A58" s="2" t="s">
        <v>12</v>
      </c>
      <c r="B58" t="s">
        <v>13</v>
      </c>
      <c r="C58" t="s">
        <v>51</v>
      </c>
      <c r="D58" s="3" t="s">
        <v>7</v>
      </c>
      <c r="E58" s="3" t="s">
        <v>7</v>
      </c>
      <c r="F58" s="3" t="s">
        <v>7</v>
      </c>
      <c r="G58" s="3">
        <v>225.78960000000001</v>
      </c>
      <c r="H58" s="3">
        <v>183.04660000000001</v>
      </c>
      <c r="I58" s="3">
        <v>182.2508</v>
      </c>
      <c r="J58" s="3">
        <v>182.58580000000001</v>
      </c>
      <c r="K58" s="3">
        <v>189.56549999999999</v>
      </c>
      <c r="L58" s="3">
        <v>143.62450000000001</v>
      </c>
      <c r="M58" s="3">
        <v>142.30439999999999</v>
      </c>
      <c r="N58" s="3">
        <v>226.4426</v>
      </c>
      <c r="O58" s="3">
        <v>245.94120000000001</v>
      </c>
      <c r="P58" s="3">
        <v>241.8253</v>
      </c>
      <c r="Q58" s="3">
        <v>233.63120000000001</v>
      </c>
      <c r="R58" s="3">
        <v>236.55260000000001</v>
      </c>
      <c r="S58" s="3">
        <v>277.7199</v>
      </c>
      <c r="T58" s="3">
        <v>344.07440000000003</v>
      </c>
      <c r="U58" s="3">
        <v>305.92930000000001</v>
      </c>
      <c r="V58" s="3">
        <v>367.99189999999999</v>
      </c>
      <c r="W58" s="3">
        <v>280.82679999999999</v>
      </c>
      <c r="X58" s="3">
        <v>329.13560000000001</v>
      </c>
      <c r="Y58" s="3">
        <v>375.14519999999999</v>
      </c>
      <c r="Z58" s="3">
        <v>411.46429999999998</v>
      </c>
      <c r="AA58" s="3">
        <v>400.39620000000002</v>
      </c>
      <c r="AB58" s="3">
        <v>384.16070000000002</v>
      </c>
      <c r="AC58" s="3">
        <v>278.24630000000002</v>
      </c>
      <c r="AD58" s="3">
        <v>226.49850000000001</v>
      </c>
      <c r="AE58" s="3">
        <v>244.72569999999999</v>
      </c>
      <c r="AG58" s="13">
        <f t="shared" ref="AG58:AG67" si="5">AE58/AD58-1</f>
        <v>8.047382212244214E-2</v>
      </c>
      <c r="AH58" s="15" t="s">
        <v>13</v>
      </c>
    </row>
    <row r="59" spans="1:34" ht="18" customHeight="1" x14ac:dyDescent="0.3">
      <c r="A59" s="2" t="s">
        <v>14</v>
      </c>
      <c r="B59" t="s">
        <v>15</v>
      </c>
      <c r="C59" t="s">
        <v>51</v>
      </c>
      <c r="D59" s="3">
        <v>174.8896</v>
      </c>
      <c r="E59" s="3">
        <v>149.7276</v>
      </c>
      <c r="F59" s="3">
        <v>141.8664</v>
      </c>
      <c r="G59" s="3">
        <v>129.733</v>
      </c>
      <c r="H59" s="3">
        <v>171.39080000000001</v>
      </c>
      <c r="I59" s="3">
        <v>173.42019999999999</v>
      </c>
      <c r="J59" s="3">
        <v>182.3038</v>
      </c>
      <c r="K59" s="3">
        <v>176.67169999999999</v>
      </c>
      <c r="L59" s="3">
        <v>145.0872</v>
      </c>
      <c r="M59" s="3">
        <v>170.8775</v>
      </c>
      <c r="N59" s="3">
        <v>276.4357</v>
      </c>
      <c r="O59" s="3">
        <v>243.6497</v>
      </c>
      <c r="P59" s="3">
        <v>252.00110000000001</v>
      </c>
      <c r="Q59" s="3">
        <v>248.7696</v>
      </c>
      <c r="R59" s="3">
        <v>225.79320000000001</v>
      </c>
      <c r="S59" s="3">
        <v>309.15769999999998</v>
      </c>
      <c r="T59" s="3">
        <v>346.23790000000002</v>
      </c>
      <c r="U59" s="3">
        <v>353.84969999999998</v>
      </c>
      <c r="V59" s="3">
        <v>449.06689999999998</v>
      </c>
      <c r="W59" s="3">
        <v>353.6515</v>
      </c>
      <c r="X59" s="3">
        <v>452.0489</v>
      </c>
      <c r="Y59" s="3">
        <v>562.65560000000005</v>
      </c>
      <c r="Z59" s="3">
        <v>635.2894</v>
      </c>
      <c r="AA59" s="3">
        <v>578.12570000000005</v>
      </c>
      <c r="AB59" s="3">
        <v>540.00429999999994</v>
      </c>
      <c r="AC59" s="3">
        <v>386.97059999999999</v>
      </c>
      <c r="AD59" s="3">
        <v>356.46730000000002</v>
      </c>
      <c r="AE59" s="3">
        <v>465.24939999999998</v>
      </c>
      <c r="AG59" s="13">
        <f t="shared" si="5"/>
        <v>0.30516712192114093</v>
      </c>
      <c r="AH59" s="15" t="s">
        <v>15</v>
      </c>
    </row>
    <row r="60" spans="1:34" ht="18" customHeight="1" x14ac:dyDescent="0.3">
      <c r="A60" s="2" t="s">
        <v>16</v>
      </c>
      <c r="B60" t="s">
        <v>17</v>
      </c>
      <c r="C60" t="s">
        <v>51</v>
      </c>
      <c r="D60" s="3">
        <v>190.79949999999999</v>
      </c>
      <c r="E60" s="3">
        <v>185.19640000000001</v>
      </c>
      <c r="F60" s="3">
        <v>161.42080000000001</v>
      </c>
      <c r="G60" s="3">
        <v>144.8792</v>
      </c>
      <c r="H60" s="3">
        <v>146.76439999999999</v>
      </c>
      <c r="I60" s="3">
        <v>149.93520000000001</v>
      </c>
      <c r="J60" s="3">
        <v>158.952</v>
      </c>
      <c r="K60" s="3">
        <v>158.0797</v>
      </c>
      <c r="L60" s="3">
        <v>133.55510000000001</v>
      </c>
      <c r="M60" s="3">
        <v>153.69659999999999</v>
      </c>
      <c r="N60" s="3">
        <v>244.1523</v>
      </c>
      <c r="O60" s="3">
        <v>214.1885</v>
      </c>
      <c r="P60" s="3">
        <v>230.00649999999999</v>
      </c>
      <c r="Q60" s="3">
        <v>231.59360000000001</v>
      </c>
      <c r="R60" s="3">
        <v>213.7833</v>
      </c>
      <c r="S60" s="3">
        <v>293.66539999999998</v>
      </c>
      <c r="T60" s="3">
        <v>350.8732</v>
      </c>
      <c r="U60" s="3">
        <v>333.31209999999999</v>
      </c>
      <c r="V60" s="3">
        <v>457.19319999999999</v>
      </c>
      <c r="W60" s="3">
        <v>354.11020000000002</v>
      </c>
      <c r="X60" s="3">
        <v>438.18099999999998</v>
      </c>
      <c r="Y60" s="3">
        <v>559.28650000000005</v>
      </c>
      <c r="Z60" s="3">
        <v>606.72149999999999</v>
      </c>
      <c r="AA60" s="3">
        <v>533.31780000000003</v>
      </c>
      <c r="AB60" s="3">
        <v>471.55340000000001</v>
      </c>
      <c r="AC60" s="3">
        <v>289.99829999999997</v>
      </c>
      <c r="AD60" s="3">
        <v>239.90809999999999</v>
      </c>
      <c r="AE60" s="16">
        <f>AD60*(1+AG60)</f>
        <v>300.80361801764377</v>
      </c>
      <c r="AG60" s="17">
        <f>AVERAGE(AG59,AG61,AG63,AG71)</f>
        <v>0.25382852024439262</v>
      </c>
      <c r="AH60" s="15" t="s">
        <v>17</v>
      </c>
    </row>
    <row r="61" spans="1:34" ht="18" customHeight="1" x14ac:dyDescent="0.3">
      <c r="A61" s="2" t="s">
        <v>18</v>
      </c>
      <c r="B61" t="s">
        <v>19</v>
      </c>
      <c r="C61" t="s">
        <v>51</v>
      </c>
      <c r="D61" s="3">
        <v>261.34879999999998</v>
      </c>
      <c r="E61" s="3">
        <v>248.51830000000001</v>
      </c>
      <c r="F61" s="3">
        <v>231.649</v>
      </c>
      <c r="G61" s="3">
        <v>201.5078</v>
      </c>
      <c r="H61" s="3">
        <v>239.82579999999999</v>
      </c>
      <c r="I61" s="3">
        <v>242.8399</v>
      </c>
      <c r="J61" s="3">
        <v>256.05270000000002</v>
      </c>
      <c r="K61" s="3">
        <v>250.59780000000001</v>
      </c>
      <c r="L61" s="3">
        <v>215.08959999999999</v>
      </c>
      <c r="M61" s="3">
        <v>238.70660000000001</v>
      </c>
      <c r="N61" s="3">
        <v>362.64929999999998</v>
      </c>
      <c r="O61" s="3">
        <v>331.44690000000003</v>
      </c>
      <c r="P61" s="3">
        <v>301.31369999999998</v>
      </c>
      <c r="Q61" s="3">
        <v>309.28919999999999</v>
      </c>
      <c r="R61" s="3">
        <v>285.0213</v>
      </c>
      <c r="S61" s="3">
        <v>355.52539999999999</v>
      </c>
      <c r="T61" s="3">
        <v>385.25290000000001</v>
      </c>
      <c r="U61" s="3">
        <v>401.71199999999999</v>
      </c>
      <c r="V61" s="3">
        <v>490.77640000000002</v>
      </c>
      <c r="W61" s="3">
        <v>385.93079999999998</v>
      </c>
      <c r="X61" s="3">
        <v>469.06959999999998</v>
      </c>
      <c r="Y61" s="3">
        <v>583.92190000000005</v>
      </c>
      <c r="Z61" s="3">
        <v>655.13890000000004</v>
      </c>
      <c r="AA61" s="3">
        <v>597.70719999999994</v>
      </c>
      <c r="AB61" s="3">
        <v>566.67169999999999</v>
      </c>
      <c r="AC61" s="3">
        <v>387.71350000000001</v>
      </c>
      <c r="AD61" s="3">
        <v>343.59960000000001</v>
      </c>
      <c r="AE61" s="3">
        <v>424.73140000000001</v>
      </c>
      <c r="AG61" s="13">
        <f t="shared" si="5"/>
        <v>0.23612309211070093</v>
      </c>
      <c r="AH61" s="15" t="s">
        <v>19</v>
      </c>
    </row>
    <row r="62" spans="1:34" ht="18" customHeight="1" x14ac:dyDescent="0.3">
      <c r="A62" s="2" t="s">
        <v>20</v>
      </c>
      <c r="B62" t="s">
        <v>21</v>
      </c>
      <c r="C62" t="s">
        <v>51</v>
      </c>
      <c r="D62" s="3">
        <v>242.58</v>
      </c>
      <c r="E62" s="3">
        <v>274.11309999999997</v>
      </c>
      <c r="F62" s="3">
        <v>228.18610000000001</v>
      </c>
      <c r="G62" s="3">
        <v>198.98599999999999</v>
      </c>
      <c r="H62" s="3">
        <v>184.7833</v>
      </c>
      <c r="I62" s="3">
        <v>180.76349999999999</v>
      </c>
      <c r="J62" s="3">
        <v>225.36080000000001</v>
      </c>
      <c r="K62" s="3">
        <v>200.12629999999999</v>
      </c>
      <c r="L62" s="3">
        <v>176.8459</v>
      </c>
      <c r="M62" s="3">
        <v>178.7056</v>
      </c>
      <c r="N62" s="3">
        <v>246.3013</v>
      </c>
      <c r="O62" s="3">
        <v>255.68199999999999</v>
      </c>
      <c r="P62" s="3">
        <v>262.85950000000003</v>
      </c>
      <c r="Q62" s="3">
        <v>264.49680000000001</v>
      </c>
      <c r="R62" s="3">
        <v>220.8107</v>
      </c>
      <c r="S62" s="3">
        <v>319.67070000000001</v>
      </c>
      <c r="T62" s="3">
        <v>378.59039999999999</v>
      </c>
      <c r="U62" s="3">
        <v>349.59589999999997</v>
      </c>
      <c r="V62" s="3">
        <v>438.43099999999998</v>
      </c>
      <c r="W62" s="3">
        <v>348.02179999999998</v>
      </c>
      <c r="X62" s="3">
        <v>420.56450000000001</v>
      </c>
      <c r="Y62" s="3">
        <v>532.39829999999995</v>
      </c>
      <c r="Z62" s="3">
        <v>596.01030000000003</v>
      </c>
      <c r="AA62" s="3">
        <v>519.07270000000005</v>
      </c>
      <c r="AB62" s="3">
        <v>585.11379999999997</v>
      </c>
      <c r="AC62" s="3">
        <v>465.90140000000002</v>
      </c>
      <c r="AD62" s="3">
        <v>398.84589999999997</v>
      </c>
      <c r="AE62" s="3">
        <v>431.33789999999999</v>
      </c>
      <c r="AG62" s="13">
        <f t="shared" si="5"/>
        <v>8.1465047026934467E-2</v>
      </c>
      <c r="AH62" s="15" t="s">
        <v>21</v>
      </c>
    </row>
    <row r="63" spans="1:34" ht="18" customHeight="1" x14ac:dyDescent="0.3">
      <c r="A63" s="2" t="s">
        <v>22</v>
      </c>
      <c r="B63" t="s">
        <v>23</v>
      </c>
      <c r="C63" t="s">
        <v>51</v>
      </c>
      <c r="D63" s="3">
        <v>232.2655</v>
      </c>
      <c r="E63" s="3">
        <v>221.62010000000001</v>
      </c>
      <c r="F63" s="3">
        <v>215.23480000000001</v>
      </c>
      <c r="G63" s="3">
        <v>211.40610000000001</v>
      </c>
      <c r="H63" s="3">
        <v>217.67150000000001</v>
      </c>
      <c r="I63" s="3">
        <v>220.47659999999999</v>
      </c>
      <c r="J63" s="3">
        <v>222.60679999999999</v>
      </c>
      <c r="K63" s="3">
        <v>210.86879999999999</v>
      </c>
      <c r="L63" s="3">
        <v>177.72550000000001</v>
      </c>
      <c r="M63" s="3">
        <v>210.8921</v>
      </c>
      <c r="N63" s="3">
        <v>320.5136</v>
      </c>
      <c r="O63" s="3">
        <v>271.08210000000003</v>
      </c>
      <c r="P63" s="3">
        <v>276.99009999999998</v>
      </c>
      <c r="Q63" s="3">
        <v>298.07810000000001</v>
      </c>
      <c r="R63" s="3">
        <v>291.4676</v>
      </c>
      <c r="S63" s="3">
        <v>375.71260000000001</v>
      </c>
      <c r="T63" s="3">
        <v>420.86290000000002</v>
      </c>
      <c r="U63" s="3">
        <v>405.08339999999998</v>
      </c>
      <c r="V63" s="3">
        <v>496.7276</v>
      </c>
      <c r="W63" s="3">
        <v>376.19929999999999</v>
      </c>
      <c r="X63" s="3">
        <v>492.26830000000001</v>
      </c>
      <c r="Y63" s="3">
        <v>609.78399999999999</v>
      </c>
      <c r="Z63" s="3">
        <v>680.69619999999998</v>
      </c>
      <c r="AA63" s="3">
        <v>599.53819999999996</v>
      </c>
      <c r="AB63" s="3">
        <v>560.22460000000001</v>
      </c>
      <c r="AC63" s="3">
        <v>402.23590000000002</v>
      </c>
      <c r="AD63" s="3">
        <v>328.47809999999998</v>
      </c>
      <c r="AE63" s="3">
        <v>392.83420000000001</v>
      </c>
      <c r="AG63" s="13">
        <f t="shared" si="5"/>
        <v>0.19592204168253535</v>
      </c>
      <c r="AH63" s="15" t="s">
        <v>23</v>
      </c>
    </row>
    <row r="64" spans="1:34" ht="18" customHeight="1" x14ac:dyDescent="0.3">
      <c r="A64" s="2" t="s">
        <v>24</v>
      </c>
      <c r="B64" t="s">
        <v>25</v>
      </c>
      <c r="C64" t="s">
        <v>51</v>
      </c>
      <c r="D64" s="3">
        <v>190.86429999999999</v>
      </c>
      <c r="E64" s="3">
        <v>176.39009999999999</v>
      </c>
      <c r="F64" s="3">
        <v>180.85830000000001</v>
      </c>
      <c r="G64" s="3">
        <v>160.52930000000001</v>
      </c>
      <c r="H64" s="3">
        <v>166.4289</v>
      </c>
      <c r="I64" s="3">
        <v>168.24789999999999</v>
      </c>
      <c r="J64" s="3">
        <v>177.69300000000001</v>
      </c>
      <c r="K64" s="3">
        <v>181.58840000000001</v>
      </c>
      <c r="L64" s="3">
        <v>153.1859</v>
      </c>
      <c r="M64" s="3">
        <v>176.15479999999999</v>
      </c>
      <c r="N64" s="3">
        <v>277.58449999999999</v>
      </c>
      <c r="O64" s="3">
        <v>240.54480000000001</v>
      </c>
      <c r="P64" s="3">
        <v>242.43700000000001</v>
      </c>
      <c r="Q64" s="3">
        <v>253.06049999999999</v>
      </c>
      <c r="R64" s="3">
        <v>219.8776</v>
      </c>
      <c r="S64" s="3">
        <v>214.72980000000001</v>
      </c>
      <c r="T64" s="3" t="s">
        <v>7</v>
      </c>
      <c r="U64" s="3" t="s">
        <v>7</v>
      </c>
      <c r="V64" s="3" t="s">
        <v>7</v>
      </c>
      <c r="W64" s="3" t="s">
        <v>7</v>
      </c>
      <c r="X64" s="3" t="s">
        <v>7</v>
      </c>
      <c r="Y64" s="3" t="s">
        <v>7</v>
      </c>
      <c r="Z64" s="3" t="s">
        <v>7</v>
      </c>
      <c r="AA64" s="3" t="s">
        <v>7</v>
      </c>
      <c r="AB64" s="3" t="s">
        <v>7</v>
      </c>
      <c r="AC64" s="3" t="s">
        <v>7</v>
      </c>
      <c r="AD64" s="3" t="s">
        <v>7</v>
      </c>
      <c r="AE64" s="3" t="s">
        <v>7</v>
      </c>
      <c r="AG64" s="13"/>
      <c r="AH64" s="15" t="s">
        <v>25</v>
      </c>
    </row>
    <row r="65" spans="1:34" ht="18" customHeight="1" x14ac:dyDescent="0.3">
      <c r="A65" s="2" t="s">
        <v>26</v>
      </c>
      <c r="B65" t="s">
        <v>27</v>
      </c>
      <c r="C65" t="s">
        <v>51</v>
      </c>
      <c r="D65" s="3">
        <v>266.73200000000003</v>
      </c>
      <c r="E65" s="3">
        <v>239.6609</v>
      </c>
      <c r="F65" s="3">
        <v>236.19839999999999</v>
      </c>
      <c r="G65" s="3">
        <v>218.4425</v>
      </c>
      <c r="H65" s="3">
        <v>213.65369999999999</v>
      </c>
      <c r="I65" s="3">
        <v>216.8766</v>
      </c>
      <c r="J65" s="3">
        <v>218.74719999999999</v>
      </c>
      <c r="K65" s="3">
        <v>241.1122</v>
      </c>
      <c r="L65" s="3">
        <v>213.1001</v>
      </c>
      <c r="M65" s="3">
        <v>234.81139999999999</v>
      </c>
      <c r="N65" s="3">
        <v>328.75229999999999</v>
      </c>
      <c r="O65" s="3">
        <v>291.72590000000002</v>
      </c>
      <c r="P65" s="3">
        <v>284.19819999999999</v>
      </c>
      <c r="Q65" s="3">
        <v>297.56920000000002</v>
      </c>
      <c r="R65" s="3">
        <v>279.55560000000003</v>
      </c>
      <c r="S65" s="3">
        <v>352.05200000000002</v>
      </c>
      <c r="T65" s="3">
        <v>399.17079999999999</v>
      </c>
      <c r="U65" s="3">
        <v>393.90750000000003</v>
      </c>
      <c r="V65" s="3">
        <v>462.56330000000003</v>
      </c>
      <c r="W65" s="3">
        <v>323.57069999999999</v>
      </c>
      <c r="X65" s="3">
        <v>434.35019999999997</v>
      </c>
      <c r="Y65" s="3">
        <v>549.32899999999995</v>
      </c>
      <c r="Z65" s="3">
        <v>606.11689999999999</v>
      </c>
      <c r="AA65" s="3">
        <v>526.39919999999995</v>
      </c>
      <c r="AB65" s="3">
        <v>520.94159999999999</v>
      </c>
      <c r="AC65" s="3">
        <v>520.09190000000001</v>
      </c>
      <c r="AD65" s="3">
        <v>522.12969999999996</v>
      </c>
      <c r="AE65" s="3">
        <v>611.41420000000005</v>
      </c>
      <c r="AG65" s="13">
        <f t="shared" si="5"/>
        <v>0.17100061536434352</v>
      </c>
      <c r="AH65" s="15" t="s">
        <v>27</v>
      </c>
    </row>
    <row r="66" spans="1:34" ht="18" customHeight="1" x14ac:dyDescent="0.3">
      <c r="A66" s="2" t="s">
        <v>28</v>
      </c>
      <c r="B66" t="s">
        <v>29</v>
      </c>
      <c r="C66" t="s">
        <v>51</v>
      </c>
      <c r="D66" s="3">
        <v>316.63069999999999</v>
      </c>
      <c r="E66" s="3">
        <v>270.74619999999999</v>
      </c>
      <c r="F66" s="3">
        <v>181.90270000000001</v>
      </c>
      <c r="G66" s="3">
        <v>157.65450000000001</v>
      </c>
      <c r="H66" s="3">
        <v>159.297</v>
      </c>
      <c r="I66" s="3">
        <v>151.46420000000001</v>
      </c>
      <c r="J66" s="3">
        <v>181.81909999999999</v>
      </c>
      <c r="K66" s="3">
        <v>166.87260000000001</v>
      </c>
      <c r="L66" s="3">
        <v>106.8447</v>
      </c>
      <c r="M66" s="3">
        <v>112.7107</v>
      </c>
      <c r="N66" s="3">
        <v>173.63399999999999</v>
      </c>
      <c r="O66" s="3">
        <v>145.1129</v>
      </c>
      <c r="P66" s="3">
        <v>176.3604</v>
      </c>
      <c r="Q66" s="3">
        <v>203.39570000000001</v>
      </c>
      <c r="R66" s="3">
        <v>228.16300000000001</v>
      </c>
      <c r="S66" s="3">
        <v>298.10039999999998</v>
      </c>
      <c r="T66" s="3">
        <v>350.55119999999999</v>
      </c>
      <c r="U66" s="3">
        <v>353.56200000000001</v>
      </c>
      <c r="V66" s="3">
        <v>437.44040000000001</v>
      </c>
      <c r="W66" s="3">
        <v>397.82429999999999</v>
      </c>
      <c r="X66" s="3">
        <v>472.23379999999997</v>
      </c>
      <c r="Y66" s="3">
        <v>569.51520000000005</v>
      </c>
      <c r="Z66" s="3">
        <v>646.47649999999999</v>
      </c>
      <c r="AA66" s="3">
        <v>602.08069999999998</v>
      </c>
      <c r="AB66" s="3">
        <v>583.81489999999997</v>
      </c>
      <c r="AC66" s="3">
        <v>424.72039999999998</v>
      </c>
      <c r="AD66" s="3">
        <v>341.0385</v>
      </c>
      <c r="AE66" s="3">
        <v>402.33210000000003</v>
      </c>
      <c r="AG66" s="13">
        <f t="shared" si="5"/>
        <v>0.17972633588289888</v>
      </c>
      <c r="AH66" s="15" t="s">
        <v>29</v>
      </c>
    </row>
    <row r="67" spans="1:34" ht="18" customHeight="1" x14ac:dyDescent="0.3">
      <c r="A67" s="2" t="s">
        <v>30</v>
      </c>
      <c r="B67" t="s">
        <v>31</v>
      </c>
      <c r="C67" t="s">
        <v>51</v>
      </c>
      <c r="D67" s="3">
        <v>292.2022</v>
      </c>
      <c r="E67" s="3">
        <v>270.55250000000001</v>
      </c>
      <c r="F67" s="3">
        <v>249.2141</v>
      </c>
      <c r="G67" s="3">
        <v>235.6294</v>
      </c>
      <c r="H67" s="3">
        <v>218.8837</v>
      </c>
      <c r="I67" s="3">
        <v>235.44210000000001</v>
      </c>
      <c r="J67" s="3">
        <v>244.86060000000001</v>
      </c>
      <c r="K67" s="3">
        <v>240.10939999999999</v>
      </c>
      <c r="L67" s="3">
        <v>209.6259</v>
      </c>
      <c r="M67" s="3">
        <v>229.72219999999999</v>
      </c>
      <c r="N67" s="3">
        <v>359.56619999999998</v>
      </c>
      <c r="O67" s="3">
        <v>343.19130000000001</v>
      </c>
      <c r="P67" s="3">
        <v>324.64870000000002</v>
      </c>
      <c r="Q67" s="3">
        <v>323.64339999999999</v>
      </c>
      <c r="R67" s="3">
        <v>296.56700000000001</v>
      </c>
      <c r="S67" s="3">
        <v>379.07060000000001</v>
      </c>
      <c r="T67" s="3">
        <v>456.74799999999999</v>
      </c>
      <c r="U67" s="3">
        <v>441.72710000000001</v>
      </c>
      <c r="V67" s="3">
        <v>541.16499999999996</v>
      </c>
      <c r="W67" s="3">
        <v>455.64729999999997</v>
      </c>
      <c r="X67" s="3">
        <v>548.54949999999997</v>
      </c>
      <c r="Y67" s="3">
        <v>745.8886</v>
      </c>
      <c r="Z67" s="3">
        <v>791.30690000000004</v>
      </c>
      <c r="AA67" s="3">
        <v>743.55179999999996</v>
      </c>
      <c r="AB67" s="3">
        <v>708.15210000000002</v>
      </c>
      <c r="AC67" s="3">
        <v>538.08929999999998</v>
      </c>
      <c r="AD67" s="3">
        <v>496.8141</v>
      </c>
      <c r="AE67" s="3">
        <v>609.44299999999998</v>
      </c>
      <c r="AG67" s="13">
        <f t="shared" si="5"/>
        <v>0.22670230172613848</v>
      </c>
      <c r="AH67" s="15" t="s">
        <v>31</v>
      </c>
    </row>
    <row r="68" spans="1:34" ht="18" customHeight="1" x14ac:dyDescent="0.3">
      <c r="A68" s="2" t="s">
        <v>32</v>
      </c>
      <c r="B68" t="s">
        <v>33</v>
      </c>
      <c r="C68" t="s">
        <v>51</v>
      </c>
      <c r="D68" s="3" t="s">
        <v>7</v>
      </c>
      <c r="E68" s="3" t="s">
        <v>7</v>
      </c>
      <c r="F68" s="3" t="s">
        <v>7</v>
      </c>
      <c r="G68" s="3" t="s">
        <v>7</v>
      </c>
      <c r="H68" s="3" t="s">
        <v>7</v>
      </c>
      <c r="I68" s="3" t="s">
        <v>7</v>
      </c>
      <c r="J68" s="3" t="s">
        <v>7</v>
      </c>
      <c r="K68" s="3" t="s">
        <v>7</v>
      </c>
      <c r="L68" s="3">
        <v>122.60339999999999</v>
      </c>
      <c r="M68" s="3" t="s">
        <v>7</v>
      </c>
      <c r="N68" s="3" t="s">
        <v>7</v>
      </c>
      <c r="O68" s="3" t="s">
        <v>7</v>
      </c>
      <c r="P68" s="3" t="s">
        <v>7</v>
      </c>
      <c r="Q68" s="3" t="s">
        <v>7</v>
      </c>
      <c r="R68" s="3" t="s">
        <v>7</v>
      </c>
      <c r="S68" s="3" t="s">
        <v>7</v>
      </c>
      <c r="T68" s="3" t="s">
        <v>7</v>
      </c>
      <c r="U68" s="3" t="s">
        <v>7</v>
      </c>
      <c r="V68" s="3">
        <v>522.84969999999998</v>
      </c>
      <c r="W68" s="3">
        <v>422.73669999999998</v>
      </c>
      <c r="X68" s="3">
        <v>524.69259999999997</v>
      </c>
      <c r="Y68" s="3">
        <v>615.98519999999996</v>
      </c>
      <c r="Z68" s="3">
        <v>699.24270000000001</v>
      </c>
      <c r="AA68" s="3">
        <v>653.47799999999995</v>
      </c>
      <c r="AB68" s="3">
        <v>597.41869999999994</v>
      </c>
      <c r="AC68" s="3">
        <v>475.47989999999999</v>
      </c>
      <c r="AD68" s="3">
        <v>324.8954</v>
      </c>
      <c r="AE68" s="16">
        <f>AD68*(1+AG68)</f>
        <v>443.79095754247777</v>
      </c>
      <c r="AG68" s="17">
        <f>AG69</f>
        <v>0.36595026443119161</v>
      </c>
      <c r="AH68" s="15" t="s">
        <v>33</v>
      </c>
    </row>
    <row r="69" spans="1:34" ht="18" customHeight="1" x14ac:dyDescent="0.3">
      <c r="A69" s="2" t="s">
        <v>34</v>
      </c>
      <c r="B69" t="s">
        <v>35</v>
      </c>
      <c r="C69" t="s">
        <v>51</v>
      </c>
      <c r="D69" s="3">
        <v>509.62380000000002</v>
      </c>
      <c r="E69" s="3">
        <v>478.91879999999998</v>
      </c>
      <c r="F69" s="3">
        <v>393.83499999999998</v>
      </c>
      <c r="G69" s="3">
        <v>248.41300000000001</v>
      </c>
      <c r="H69" s="3">
        <v>189.54580000000001</v>
      </c>
      <c r="I69" s="3">
        <v>197.709</v>
      </c>
      <c r="J69" s="3">
        <v>234.5959</v>
      </c>
      <c r="K69" s="3">
        <v>206.01509999999999</v>
      </c>
      <c r="L69" s="3">
        <v>179.0258</v>
      </c>
      <c r="M69" s="3">
        <v>198.30629999999999</v>
      </c>
      <c r="N69" s="3">
        <v>321.8075</v>
      </c>
      <c r="O69" s="3">
        <v>293.98059999999998</v>
      </c>
      <c r="P69" s="3">
        <v>306.34039999999999</v>
      </c>
      <c r="Q69" s="3">
        <v>306.6977</v>
      </c>
      <c r="R69" s="3">
        <v>292.86869999999999</v>
      </c>
      <c r="S69" s="3">
        <v>302.85930000000002</v>
      </c>
      <c r="T69" s="3">
        <v>370.55880000000002</v>
      </c>
      <c r="U69" s="3">
        <v>337.20760000000001</v>
      </c>
      <c r="V69" s="3">
        <v>418.0625</v>
      </c>
      <c r="W69" s="3">
        <v>268.36079999999998</v>
      </c>
      <c r="X69" s="3">
        <v>380.40940000000001</v>
      </c>
      <c r="Y69" s="3">
        <v>482.80579999999998</v>
      </c>
      <c r="Z69" s="3">
        <v>583.37549999999999</v>
      </c>
      <c r="AA69" s="3">
        <v>526.04229999999995</v>
      </c>
      <c r="AB69" s="3">
        <v>489.76760000000002</v>
      </c>
      <c r="AC69" s="3">
        <v>362.10419999999999</v>
      </c>
      <c r="AD69" s="3">
        <v>253.27950000000001</v>
      </c>
      <c r="AE69" s="3">
        <v>345.96719999999999</v>
      </c>
      <c r="AG69" s="13">
        <f t="shared" ref="AG69:AG71" si="6">AE69/AD69-1</f>
        <v>0.36595026443119161</v>
      </c>
      <c r="AH69" s="15" t="s">
        <v>35</v>
      </c>
    </row>
    <row r="70" spans="1:34" ht="18" customHeight="1" x14ac:dyDescent="0.3">
      <c r="A70" s="2" t="s">
        <v>36</v>
      </c>
      <c r="B70" t="s">
        <v>37</v>
      </c>
      <c r="C70" t="s">
        <v>51</v>
      </c>
      <c r="D70" s="3" t="s">
        <v>7</v>
      </c>
      <c r="E70" s="3" t="s">
        <v>7</v>
      </c>
      <c r="F70" s="3" t="s">
        <v>7</v>
      </c>
      <c r="G70" s="3" t="s">
        <v>7</v>
      </c>
      <c r="H70" s="3" t="s">
        <v>7</v>
      </c>
      <c r="I70" s="3" t="s">
        <v>7</v>
      </c>
      <c r="J70" s="3" t="s">
        <v>7</v>
      </c>
      <c r="K70" s="3" t="s">
        <v>7</v>
      </c>
      <c r="L70" s="3" t="s">
        <v>7</v>
      </c>
      <c r="M70" s="3" t="s">
        <v>7</v>
      </c>
      <c r="N70" s="3" t="s">
        <v>7</v>
      </c>
      <c r="O70" s="3" t="s">
        <v>7</v>
      </c>
      <c r="P70" s="3" t="s">
        <v>7</v>
      </c>
      <c r="Q70" s="3" t="s">
        <v>7</v>
      </c>
      <c r="R70" s="3">
        <v>337.27429999999998</v>
      </c>
      <c r="S70" s="3">
        <v>389.3895</v>
      </c>
      <c r="T70" s="3">
        <v>457.50830000000002</v>
      </c>
      <c r="U70" s="3">
        <v>432.6377</v>
      </c>
      <c r="V70" s="3">
        <v>546.77250000000004</v>
      </c>
      <c r="W70" s="3">
        <v>414.39870000000002</v>
      </c>
      <c r="X70" s="3">
        <v>531.15750000000003</v>
      </c>
      <c r="Y70" s="3">
        <v>645.12080000000003</v>
      </c>
      <c r="Z70" s="3">
        <v>727.69539999999995</v>
      </c>
      <c r="AA70" s="3">
        <v>677.51020000000005</v>
      </c>
      <c r="AB70" s="3">
        <v>683.64819999999997</v>
      </c>
      <c r="AC70" s="3">
        <v>513.19330000000002</v>
      </c>
      <c r="AD70" s="3">
        <v>453.84179999999998</v>
      </c>
      <c r="AE70" s="3">
        <v>527.6309</v>
      </c>
      <c r="AG70" s="13">
        <f t="shared" si="6"/>
        <v>0.16258771228212132</v>
      </c>
      <c r="AH70" s="15" t="s">
        <v>37</v>
      </c>
    </row>
    <row r="71" spans="1:34" ht="18" customHeight="1" x14ac:dyDescent="0.3">
      <c r="A71" s="2" t="s">
        <v>38</v>
      </c>
      <c r="B71" t="s">
        <v>39</v>
      </c>
      <c r="C71" t="s">
        <v>51</v>
      </c>
      <c r="D71" s="3">
        <v>187.36689999999999</v>
      </c>
      <c r="E71" s="3">
        <v>174.10300000000001</v>
      </c>
      <c r="F71" s="3">
        <v>151.99270000000001</v>
      </c>
      <c r="G71" s="3">
        <v>164.7287</v>
      </c>
      <c r="H71" s="3">
        <v>223.7543</v>
      </c>
      <c r="I71" s="3">
        <v>218.49529999999999</v>
      </c>
      <c r="J71" s="3">
        <v>238.3503</v>
      </c>
      <c r="K71" s="3">
        <v>239.4288</v>
      </c>
      <c r="L71" s="3">
        <v>209.02969999999999</v>
      </c>
      <c r="M71" s="3">
        <v>238.06049999999999</v>
      </c>
      <c r="N71" s="3">
        <v>360.46710000000002</v>
      </c>
      <c r="O71" s="3">
        <v>313.2826</v>
      </c>
      <c r="P71" s="3">
        <v>321.50760000000002</v>
      </c>
      <c r="Q71" s="3">
        <v>318.2602</v>
      </c>
      <c r="R71" s="3">
        <v>284.45749999999998</v>
      </c>
      <c r="S71" s="3">
        <v>375.29230000000001</v>
      </c>
      <c r="T71" s="3">
        <v>416.33859999999999</v>
      </c>
      <c r="U71" s="3">
        <v>396.6404</v>
      </c>
      <c r="V71" s="3">
        <v>493.04349999999999</v>
      </c>
      <c r="W71" s="3">
        <v>370.96850000000001</v>
      </c>
      <c r="X71" s="3">
        <v>468.9117</v>
      </c>
      <c r="Y71" s="3">
        <v>563.91269999999997</v>
      </c>
      <c r="Z71" s="3">
        <v>630.99339999999995</v>
      </c>
      <c r="AA71" s="3">
        <v>578.86379999999997</v>
      </c>
      <c r="AB71" s="3">
        <v>548.29139999999995</v>
      </c>
      <c r="AC71" s="3">
        <v>359.64139999999998</v>
      </c>
      <c r="AD71" s="3">
        <v>290.95530000000002</v>
      </c>
      <c r="AE71" s="3">
        <v>371.87049999999999</v>
      </c>
      <c r="AG71" s="13">
        <f t="shared" si="6"/>
        <v>0.27810182526319327</v>
      </c>
      <c r="AH71" s="15" t="s">
        <v>39</v>
      </c>
    </row>
    <row r="72" spans="1:34" ht="18" customHeight="1" x14ac:dyDescent="0.3">
      <c r="A72" s="2" t="s">
        <v>40</v>
      </c>
      <c r="B72" t="s">
        <v>41</v>
      </c>
      <c r="C72" t="s">
        <v>51</v>
      </c>
      <c r="D72" s="3">
        <v>367.31200000000001</v>
      </c>
      <c r="E72" s="3">
        <v>344.51560000000001</v>
      </c>
      <c r="F72" s="3">
        <v>319.3229</v>
      </c>
      <c r="G72" s="3">
        <v>198.89869999999999</v>
      </c>
      <c r="H72" s="3">
        <v>178.24709999999999</v>
      </c>
      <c r="I72" s="3">
        <v>179.99209999999999</v>
      </c>
      <c r="J72" s="3">
        <v>188.6559</v>
      </c>
      <c r="K72" s="3">
        <v>210.6551</v>
      </c>
      <c r="L72" s="3">
        <v>205.9357</v>
      </c>
      <c r="M72" s="3">
        <v>220.8117</v>
      </c>
      <c r="N72" s="3">
        <v>537.14620000000002</v>
      </c>
      <c r="O72" s="3">
        <v>618.74379999999996</v>
      </c>
      <c r="P72" s="3">
        <v>594.67970000000003</v>
      </c>
      <c r="Q72" s="3">
        <v>632.32180000000005</v>
      </c>
      <c r="R72" s="3">
        <v>696.36360000000002</v>
      </c>
      <c r="S72" s="3">
        <v>792.4873</v>
      </c>
      <c r="T72" s="3">
        <v>841.72339999999997</v>
      </c>
      <c r="U72" s="3">
        <v>838.61199999999997</v>
      </c>
      <c r="V72" s="3">
        <v>945.65070000000003</v>
      </c>
      <c r="W72" s="3">
        <v>875.56730000000005</v>
      </c>
      <c r="X72" s="3">
        <v>956.88980000000004</v>
      </c>
      <c r="Y72" s="3">
        <v>1040.6061999999999</v>
      </c>
      <c r="Z72" s="3">
        <v>1074.8277</v>
      </c>
      <c r="AA72" s="3">
        <v>1028.1771000000001</v>
      </c>
      <c r="AB72" s="3">
        <v>1001.376</v>
      </c>
      <c r="AC72" s="3">
        <v>846.21420000000001</v>
      </c>
      <c r="AD72" s="3">
        <v>781.96879999999999</v>
      </c>
      <c r="AE72" s="3">
        <v>850.80880000000002</v>
      </c>
      <c r="AG72" s="13">
        <f>AG76</f>
        <v>0.29759373347182994</v>
      </c>
      <c r="AH72" s="15" t="s">
        <v>41</v>
      </c>
    </row>
    <row r="73" spans="1:34" ht="18" customHeight="1" x14ac:dyDescent="0.3">
      <c r="A73" s="2" t="s">
        <v>42</v>
      </c>
      <c r="B73" t="s">
        <v>43</v>
      </c>
      <c r="C73" t="s">
        <v>51</v>
      </c>
      <c r="D73" s="3">
        <v>376.64609999999999</v>
      </c>
      <c r="E73" s="3">
        <v>456.9692</v>
      </c>
      <c r="F73" s="3">
        <v>460.43049999999999</v>
      </c>
      <c r="G73" s="3">
        <v>443.75729999999999</v>
      </c>
      <c r="H73" s="3">
        <v>377.05990000000003</v>
      </c>
      <c r="I73" s="3">
        <v>392.49709999999999</v>
      </c>
      <c r="J73" s="3">
        <v>389.15019999999998</v>
      </c>
      <c r="K73" s="3">
        <v>386.4957</v>
      </c>
      <c r="L73" s="3">
        <v>369.2063</v>
      </c>
      <c r="M73" s="3">
        <v>384.25970000000001</v>
      </c>
      <c r="N73" s="3">
        <v>480.44479999999999</v>
      </c>
      <c r="O73" s="3">
        <v>544.32529999999997</v>
      </c>
      <c r="P73" s="3">
        <v>537.40279999999996</v>
      </c>
      <c r="Q73" s="3">
        <v>524.42129999999997</v>
      </c>
      <c r="R73" s="3" t="s">
        <v>7</v>
      </c>
      <c r="S73" s="3" t="s">
        <v>7</v>
      </c>
      <c r="T73" s="3" t="s">
        <v>7</v>
      </c>
      <c r="U73" s="3" t="s">
        <v>7</v>
      </c>
      <c r="V73" s="3" t="s">
        <v>7</v>
      </c>
      <c r="W73" s="3" t="s">
        <v>7</v>
      </c>
      <c r="X73" s="3" t="s">
        <v>7</v>
      </c>
      <c r="Y73" s="3" t="s">
        <v>7</v>
      </c>
      <c r="Z73" s="3" t="s">
        <v>7</v>
      </c>
      <c r="AA73" s="3" t="s">
        <v>7</v>
      </c>
      <c r="AB73" s="3" t="s">
        <v>7</v>
      </c>
      <c r="AC73" s="3" t="s">
        <v>7</v>
      </c>
      <c r="AD73" s="3" t="s">
        <v>7</v>
      </c>
      <c r="AE73" s="3" t="s">
        <v>7</v>
      </c>
      <c r="AG73" s="13"/>
      <c r="AH73" s="15" t="s">
        <v>43</v>
      </c>
    </row>
    <row r="74" spans="1:34" ht="18" customHeight="1" x14ac:dyDescent="0.3">
      <c r="A74" s="2" t="s">
        <v>44</v>
      </c>
      <c r="B74" t="s">
        <v>45</v>
      </c>
      <c r="C74" t="s">
        <v>51</v>
      </c>
      <c r="D74" s="3">
        <v>285.3424</v>
      </c>
      <c r="E74" s="3">
        <v>242.929</v>
      </c>
      <c r="F74" s="3">
        <v>221.01140000000001</v>
      </c>
      <c r="G74" s="3">
        <v>226.76130000000001</v>
      </c>
      <c r="H74" s="3">
        <v>213.6173</v>
      </c>
      <c r="I74" s="3">
        <v>202.49879999999999</v>
      </c>
      <c r="J74" s="3">
        <v>228.1704</v>
      </c>
      <c r="K74" s="3">
        <v>228.0523</v>
      </c>
      <c r="L74" s="3">
        <v>185.39410000000001</v>
      </c>
      <c r="M74" s="3">
        <v>218.011</v>
      </c>
      <c r="N74" s="3">
        <v>335.93959999999998</v>
      </c>
      <c r="O74" s="3">
        <v>298.33350000000002</v>
      </c>
      <c r="P74" s="3">
        <v>283.42439999999999</v>
      </c>
      <c r="Q74" s="3">
        <v>302.94200000000001</v>
      </c>
      <c r="R74" s="3">
        <v>262.93130000000002</v>
      </c>
      <c r="S74" s="3">
        <v>383.09429999999998</v>
      </c>
      <c r="T74" s="3">
        <v>430.66129999999998</v>
      </c>
      <c r="U74" s="3">
        <v>462.07440000000003</v>
      </c>
      <c r="V74" s="3">
        <v>647.74779999999998</v>
      </c>
      <c r="W74" s="3">
        <v>469.16890000000001</v>
      </c>
      <c r="X74" s="3">
        <v>619.62810000000002</v>
      </c>
      <c r="Y74" s="3">
        <v>706.54589999999996</v>
      </c>
      <c r="Z74" s="3">
        <v>755.83529999999996</v>
      </c>
      <c r="AA74" s="3">
        <v>710.37919999999997</v>
      </c>
      <c r="AB74" s="3" t="s">
        <v>7</v>
      </c>
      <c r="AC74" s="3" t="s">
        <v>7</v>
      </c>
      <c r="AD74" s="3" t="s">
        <v>7</v>
      </c>
      <c r="AE74" s="3" t="s">
        <v>7</v>
      </c>
      <c r="AG74" s="13"/>
      <c r="AH74" s="15" t="s">
        <v>45</v>
      </c>
    </row>
    <row r="75" spans="1:34" ht="18" customHeight="1" x14ac:dyDescent="0.3">
      <c r="A75" s="2" t="s">
        <v>46</v>
      </c>
      <c r="B75" t="s">
        <v>47</v>
      </c>
      <c r="C75" t="s">
        <v>51</v>
      </c>
      <c r="D75" s="3">
        <v>195.0943</v>
      </c>
      <c r="E75" s="3">
        <v>166.3963</v>
      </c>
      <c r="F75" s="3">
        <v>148.92490000000001</v>
      </c>
      <c r="G75" s="3">
        <v>147.2672</v>
      </c>
      <c r="H75" s="3">
        <v>166.595</v>
      </c>
      <c r="I75" s="3">
        <v>190.11199999999999</v>
      </c>
      <c r="J75" s="3">
        <v>203.6884</v>
      </c>
      <c r="K75" s="3">
        <v>191.02590000000001</v>
      </c>
      <c r="L75" s="3">
        <v>160.99189999999999</v>
      </c>
      <c r="M75" s="3">
        <v>184.46960000000001</v>
      </c>
      <c r="N75" s="3">
        <v>249.1781</v>
      </c>
      <c r="O75" s="3">
        <v>239.29519999999999</v>
      </c>
      <c r="P75" s="3">
        <v>289.77969999999999</v>
      </c>
      <c r="Q75" s="3">
        <v>294.95330000000001</v>
      </c>
      <c r="R75" s="3">
        <v>283.54770000000002</v>
      </c>
      <c r="S75" s="3">
        <v>378.0378</v>
      </c>
      <c r="T75" s="3">
        <v>421.83859999999999</v>
      </c>
      <c r="U75" s="3">
        <v>503.3159</v>
      </c>
      <c r="V75" s="3">
        <v>491.60180000000003</v>
      </c>
      <c r="W75" s="3">
        <v>429.41219999999998</v>
      </c>
      <c r="X75" s="3">
        <v>653.85209999999995</v>
      </c>
      <c r="Y75" s="3">
        <v>769.79160000000002</v>
      </c>
      <c r="Z75" s="3">
        <v>805.13620000000003</v>
      </c>
      <c r="AA75" s="3">
        <v>732.70699999999999</v>
      </c>
      <c r="AB75" s="3">
        <v>634.55439999999999</v>
      </c>
      <c r="AC75" s="3">
        <v>437.99470000000002</v>
      </c>
      <c r="AD75" s="3">
        <v>369.3175</v>
      </c>
      <c r="AE75" s="3">
        <v>413.56639999999999</v>
      </c>
      <c r="AG75" s="13">
        <f t="shared" ref="AG75:AG76" si="7">AE75/AD75-1</f>
        <v>0.11981262734638887</v>
      </c>
      <c r="AH75" s="15" t="s">
        <v>47</v>
      </c>
    </row>
    <row r="76" spans="1:34" ht="18" customHeight="1" x14ac:dyDescent="0.3">
      <c r="A76" s="2" t="s">
        <v>48</v>
      </c>
      <c r="B76" t="s">
        <v>49</v>
      </c>
      <c r="C76" t="s">
        <v>51</v>
      </c>
      <c r="D76" s="3">
        <v>207.84989999999999</v>
      </c>
      <c r="E76" s="3">
        <v>189.16810000000001</v>
      </c>
      <c r="F76" s="3">
        <v>164.13650000000001</v>
      </c>
      <c r="G76" s="3">
        <v>194.2747</v>
      </c>
      <c r="H76" s="3">
        <v>186.09</v>
      </c>
      <c r="I76" s="3">
        <v>177.76490000000001</v>
      </c>
      <c r="J76" s="3">
        <v>236.99369999999999</v>
      </c>
      <c r="K76" s="3">
        <v>242.6832</v>
      </c>
      <c r="L76" s="3">
        <v>200.54519999999999</v>
      </c>
      <c r="M76" s="3">
        <v>226.11920000000001</v>
      </c>
      <c r="N76" s="3">
        <v>331.54759999999999</v>
      </c>
      <c r="O76" s="3">
        <v>311.45549999999997</v>
      </c>
      <c r="P76" s="3">
        <v>324.96449999999999</v>
      </c>
      <c r="Q76" s="3">
        <v>345.92970000000003</v>
      </c>
      <c r="R76" s="3">
        <v>286.05009999999999</v>
      </c>
      <c r="S76" s="3">
        <v>383.51350000000002</v>
      </c>
      <c r="T76" s="3">
        <v>419.86059999999998</v>
      </c>
      <c r="U76" s="3">
        <v>423.89490000000001</v>
      </c>
      <c r="V76" s="3">
        <v>492.22050000000002</v>
      </c>
      <c r="W76" s="3">
        <v>406.11660000000001</v>
      </c>
      <c r="X76" s="3">
        <v>551.76869999999997</v>
      </c>
      <c r="Y76" s="3">
        <v>630.75720000000001</v>
      </c>
      <c r="Z76" s="3">
        <v>764.70690000000002</v>
      </c>
      <c r="AA76" s="3">
        <v>728.08460000000002</v>
      </c>
      <c r="AB76" s="3">
        <v>687.80799999999999</v>
      </c>
      <c r="AC76" s="3">
        <v>496.77159999999998</v>
      </c>
      <c r="AD76" s="3">
        <v>361.69310000000002</v>
      </c>
      <c r="AE76" s="3">
        <v>469.33069999999998</v>
      </c>
      <c r="AG76" s="13">
        <f t="shared" si="7"/>
        <v>0.29759373347182994</v>
      </c>
      <c r="AH76" s="15" t="s">
        <v>49</v>
      </c>
    </row>
    <row r="77" spans="1:34" ht="18" customHeight="1" x14ac:dyDescent="0.3">
      <c r="A77" s="31" t="s">
        <v>98</v>
      </c>
      <c r="B77" s="30" t="s">
        <v>97</v>
      </c>
      <c r="C77" s="30" t="s">
        <v>51</v>
      </c>
      <c r="D77" s="32">
        <v>183.0111</v>
      </c>
      <c r="E77" s="32">
        <v>162.8878</v>
      </c>
      <c r="F77" s="32">
        <v>161.59299999999999</v>
      </c>
      <c r="G77" s="32">
        <v>196.13669999999999</v>
      </c>
      <c r="H77" s="32">
        <v>212.05590000000001</v>
      </c>
      <c r="I77" s="32">
        <v>216.0274</v>
      </c>
      <c r="J77" s="32">
        <v>230.37719999999999</v>
      </c>
      <c r="K77" s="32">
        <v>236.91909999999999</v>
      </c>
      <c r="L77" s="32">
        <v>205.0181</v>
      </c>
      <c r="M77" s="32">
        <v>241.25729999999999</v>
      </c>
      <c r="N77" s="32">
        <v>337.9753</v>
      </c>
      <c r="O77" s="32">
        <v>293.5077</v>
      </c>
      <c r="P77" s="32">
        <v>296.44189999999998</v>
      </c>
      <c r="Q77" s="32">
        <v>303.11849999999998</v>
      </c>
      <c r="R77" s="32">
        <v>296.23630000000003</v>
      </c>
      <c r="S77" s="32">
        <v>393.44909999999999</v>
      </c>
      <c r="T77" s="32">
        <v>430.97120000000001</v>
      </c>
      <c r="U77" s="32">
        <v>430.43950000000001</v>
      </c>
      <c r="V77" s="32">
        <v>529.52319999999997</v>
      </c>
      <c r="W77" s="32">
        <v>425.17189999999999</v>
      </c>
      <c r="X77" s="32">
        <v>533.75480000000005</v>
      </c>
      <c r="Y77" s="32" t="s">
        <v>7</v>
      </c>
      <c r="Z77" s="32" t="s">
        <v>7</v>
      </c>
      <c r="AA77" s="32" t="s">
        <v>7</v>
      </c>
      <c r="AB77" s="32" t="s">
        <v>7</v>
      </c>
      <c r="AC77" s="32" t="s">
        <v>7</v>
      </c>
      <c r="AD77" s="32" t="s">
        <v>7</v>
      </c>
    </row>
    <row r="78" spans="1:34" s="30" customFormat="1" ht="18" customHeight="1" x14ac:dyDescent="0.3">
      <c r="A78" s="31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</row>
    <row r="79" spans="1:34" ht="18" customHeight="1" x14ac:dyDescent="0.3">
      <c r="A79" t="s">
        <v>53</v>
      </c>
    </row>
    <row r="80" spans="1:34" ht="18" customHeight="1" x14ac:dyDescent="0.3">
      <c r="B80" t="s">
        <v>1</v>
      </c>
      <c r="C80" t="s">
        <v>2</v>
      </c>
      <c r="D80" s="1">
        <v>1990</v>
      </c>
      <c r="E80" s="1">
        <v>1991</v>
      </c>
      <c r="F80" s="1">
        <v>1992</v>
      </c>
      <c r="G80" s="1">
        <v>1993</v>
      </c>
      <c r="H80" s="1">
        <v>1994</v>
      </c>
      <c r="I80" s="1">
        <v>1995</v>
      </c>
      <c r="J80" s="1">
        <v>1996</v>
      </c>
      <c r="K80" s="1">
        <v>1997</v>
      </c>
      <c r="L80" s="1">
        <v>1998</v>
      </c>
      <c r="M80" s="1">
        <v>1999</v>
      </c>
      <c r="N80" s="1">
        <v>2000</v>
      </c>
      <c r="O80" s="1">
        <v>2001</v>
      </c>
      <c r="P80" s="1">
        <v>2002</v>
      </c>
      <c r="Q80" s="1">
        <v>2003</v>
      </c>
      <c r="R80" s="1">
        <v>2004</v>
      </c>
      <c r="S80" s="1">
        <v>2005</v>
      </c>
      <c r="T80" s="1">
        <v>2006</v>
      </c>
      <c r="U80" s="1">
        <v>2007</v>
      </c>
      <c r="V80" s="1">
        <v>2008</v>
      </c>
      <c r="W80" s="1">
        <v>2009</v>
      </c>
      <c r="X80" s="1">
        <v>2010</v>
      </c>
      <c r="Y80" s="1">
        <v>2011</v>
      </c>
      <c r="Z80" s="1">
        <v>2012</v>
      </c>
      <c r="AA80" s="1">
        <v>2013</v>
      </c>
      <c r="AB80" s="1">
        <v>2014</v>
      </c>
      <c r="AC80" s="1">
        <v>2015</v>
      </c>
      <c r="AD80" s="1">
        <v>2016</v>
      </c>
      <c r="AE80" s="1">
        <v>2017</v>
      </c>
      <c r="AF80" t="s">
        <v>3</v>
      </c>
    </row>
    <row r="81" spans="1:31" ht="18" customHeight="1" x14ac:dyDescent="0.3">
      <c r="A81" s="2" t="s">
        <v>4</v>
      </c>
      <c r="B81" t="s">
        <v>5</v>
      </c>
      <c r="D81" s="3" t="s">
        <v>7</v>
      </c>
      <c r="E81" s="3" t="s">
        <v>7</v>
      </c>
      <c r="F81" s="3" t="s">
        <v>7</v>
      </c>
      <c r="G81" s="3" t="s">
        <v>7</v>
      </c>
      <c r="H81" s="3" t="s">
        <v>7</v>
      </c>
      <c r="I81" s="3" t="s">
        <v>7</v>
      </c>
      <c r="J81" s="3" t="s">
        <v>7</v>
      </c>
      <c r="K81" s="3" t="s">
        <v>7</v>
      </c>
      <c r="L81" s="3" t="s">
        <v>7</v>
      </c>
      <c r="M81" s="3" t="s">
        <v>7</v>
      </c>
      <c r="N81" s="3" t="s">
        <v>7</v>
      </c>
      <c r="O81" s="3" t="s">
        <v>7</v>
      </c>
      <c r="P81" s="3" t="s">
        <v>7</v>
      </c>
      <c r="Q81" s="3" t="s">
        <v>7</v>
      </c>
      <c r="R81" s="3" t="s">
        <v>7</v>
      </c>
      <c r="S81" s="3" t="s">
        <v>7</v>
      </c>
      <c r="T81" s="3" t="s">
        <v>7</v>
      </c>
      <c r="U81" s="3" t="s">
        <v>7</v>
      </c>
      <c r="V81" s="3" t="s">
        <v>7</v>
      </c>
      <c r="W81" s="3" t="s">
        <v>7</v>
      </c>
      <c r="X81" s="3" t="s">
        <v>7</v>
      </c>
      <c r="Y81" s="3" t="s">
        <v>7</v>
      </c>
      <c r="Z81" s="3" t="s">
        <v>7</v>
      </c>
      <c r="AA81" s="3" t="s">
        <v>7</v>
      </c>
      <c r="AB81" s="3" t="s">
        <v>7</v>
      </c>
      <c r="AC81" s="3" t="s">
        <v>7</v>
      </c>
      <c r="AD81" s="3" t="s">
        <v>7</v>
      </c>
      <c r="AE81" s="3" t="s">
        <v>7</v>
      </c>
    </row>
    <row r="82" spans="1:31" ht="18" customHeight="1" x14ac:dyDescent="0.3">
      <c r="A82" s="2" t="s">
        <v>8</v>
      </c>
      <c r="B82" t="s">
        <v>9</v>
      </c>
      <c r="C82" t="s">
        <v>51</v>
      </c>
      <c r="D82" s="3">
        <v>119.488</v>
      </c>
      <c r="E82" s="3">
        <v>116.88200000000001</v>
      </c>
      <c r="F82" s="3">
        <v>101.6292</v>
      </c>
      <c r="G82" s="3">
        <v>103.33369999999999</v>
      </c>
      <c r="H82" s="3">
        <v>94.361599999999996</v>
      </c>
      <c r="I82" s="3">
        <v>87.058400000000006</v>
      </c>
      <c r="J82" s="3">
        <v>89.519499999999994</v>
      </c>
      <c r="K82" s="3">
        <v>101.7927</v>
      </c>
      <c r="L82" s="3">
        <v>98.676100000000005</v>
      </c>
      <c r="M82" s="3">
        <v>90.451099999999997</v>
      </c>
      <c r="N82" s="3">
        <v>97.621799999999993</v>
      </c>
      <c r="O82" s="3">
        <v>112.24550000000001</v>
      </c>
      <c r="P82" s="3">
        <v>115.52849999999999</v>
      </c>
      <c r="Q82" s="3" t="s">
        <v>7</v>
      </c>
      <c r="R82" s="3" t="s">
        <v>7</v>
      </c>
      <c r="S82" s="3" t="s">
        <v>7</v>
      </c>
      <c r="T82" s="3" t="s">
        <v>7</v>
      </c>
      <c r="U82" s="3" t="s">
        <v>7</v>
      </c>
      <c r="V82" s="3" t="s">
        <v>7</v>
      </c>
      <c r="W82" s="3" t="s">
        <v>7</v>
      </c>
      <c r="X82" s="3" t="s">
        <v>7</v>
      </c>
      <c r="Y82" s="3" t="s">
        <v>7</v>
      </c>
      <c r="Z82" s="3">
        <v>298.80860000000001</v>
      </c>
      <c r="AA82" s="3">
        <v>207.404</v>
      </c>
      <c r="AB82" s="3">
        <v>169.8663</v>
      </c>
      <c r="AC82" s="3">
        <v>152.73400000000001</v>
      </c>
      <c r="AD82" s="3">
        <v>148.41120000000001</v>
      </c>
      <c r="AE82" s="3" t="s">
        <v>7</v>
      </c>
    </row>
    <row r="83" spans="1:31" ht="18" customHeight="1" x14ac:dyDescent="0.3">
      <c r="A83" s="2" t="s">
        <v>10</v>
      </c>
      <c r="B83" t="s">
        <v>11</v>
      </c>
      <c r="D83" s="3" t="s">
        <v>7</v>
      </c>
      <c r="E83" s="3" t="s">
        <v>7</v>
      </c>
      <c r="F83" s="3" t="s">
        <v>7</v>
      </c>
      <c r="G83" s="3" t="s">
        <v>7</v>
      </c>
      <c r="H83" s="3" t="s">
        <v>7</v>
      </c>
      <c r="I83" s="3" t="s">
        <v>7</v>
      </c>
      <c r="J83" s="3" t="s">
        <v>7</v>
      </c>
      <c r="K83" s="3" t="s">
        <v>7</v>
      </c>
      <c r="L83" s="3" t="s">
        <v>7</v>
      </c>
      <c r="M83" s="3" t="s">
        <v>7</v>
      </c>
      <c r="N83" s="3" t="s">
        <v>7</v>
      </c>
      <c r="O83" s="3" t="s">
        <v>7</v>
      </c>
      <c r="P83" s="3" t="s">
        <v>7</v>
      </c>
      <c r="Q83" s="3" t="s">
        <v>7</v>
      </c>
      <c r="R83" s="3" t="s">
        <v>7</v>
      </c>
      <c r="S83" s="3" t="s">
        <v>7</v>
      </c>
      <c r="T83" s="3" t="s">
        <v>7</v>
      </c>
      <c r="U83" s="3" t="s">
        <v>7</v>
      </c>
      <c r="V83" s="3" t="s">
        <v>7</v>
      </c>
      <c r="W83" s="3" t="s">
        <v>7</v>
      </c>
      <c r="X83" s="3" t="s">
        <v>7</v>
      </c>
      <c r="Y83" s="3" t="s">
        <v>7</v>
      </c>
      <c r="Z83" s="3" t="s">
        <v>7</v>
      </c>
      <c r="AA83" s="3" t="s">
        <v>7</v>
      </c>
      <c r="AB83" s="3" t="s">
        <v>7</v>
      </c>
      <c r="AC83" s="3" t="s">
        <v>7</v>
      </c>
      <c r="AD83" s="3" t="s">
        <v>7</v>
      </c>
      <c r="AE83" s="3" t="s">
        <v>7</v>
      </c>
    </row>
    <row r="84" spans="1:31" ht="18" customHeight="1" x14ac:dyDescent="0.3">
      <c r="A84" s="2" t="s">
        <v>12</v>
      </c>
      <c r="B84" t="s">
        <v>13</v>
      </c>
      <c r="C84" t="s">
        <v>51</v>
      </c>
      <c r="D84" s="3" t="s">
        <v>7</v>
      </c>
      <c r="E84" s="3" t="s">
        <v>7</v>
      </c>
      <c r="F84" s="3" t="s">
        <v>7</v>
      </c>
      <c r="G84" s="3">
        <v>181.9564</v>
      </c>
      <c r="H84" s="3">
        <v>177.3186</v>
      </c>
      <c r="I84" s="3">
        <v>168.822</v>
      </c>
      <c r="J84" s="3">
        <v>142.0711</v>
      </c>
      <c r="K84" s="3">
        <v>142.1968</v>
      </c>
      <c r="L84" s="3">
        <v>135.10480000000001</v>
      </c>
      <c r="M84" s="3">
        <v>138.5264</v>
      </c>
      <c r="N84" s="3">
        <v>133.0453</v>
      </c>
      <c r="O84" s="3">
        <v>136.22900000000001</v>
      </c>
      <c r="P84" s="3">
        <v>137.90620000000001</v>
      </c>
      <c r="Q84" s="3">
        <v>138.0119</v>
      </c>
      <c r="R84" s="3" t="s">
        <v>7</v>
      </c>
      <c r="S84" s="3" t="s">
        <v>7</v>
      </c>
      <c r="T84" s="3" t="s">
        <v>7</v>
      </c>
      <c r="U84" s="3" t="s">
        <v>7</v>
      </c>
      <c r="V84" s="3" t="s">
        <v>7</v>
      </c>
      <c r="W84" s="3" t="s">
        <v>7</v>
      </c>
      <c r="X84" s="3" t="s">
        <v>7</v>
      </c>
      <c r="Y84" s="3" t="s">
        <v>7</v>
      </c>
      <c r="Z84" s="3" t="s">
        <v>7</v>
      </c>
      <c r="AA84" s="3" t="s">
        <v>7</v>
      </c>
      <c r="AB84" s="3" t="s">
        <v>7</v>
      </c>
      <c r="AC84" s="3" t="s">
        <v>7</v>
      </c>
      <c r="AD84" s="3" t="s">
        <v>7</v>
      </c>
      <c r="AE84" s="3" t="s">
        <v>7</v>
      </c>
    </row>
    <row r="85" spans="1:31" ht="18" customHeight="1" x14ac:dyDescent="0.3">
      <c r="A85" s="2" t="s">
        <v>14</v>
      </c>
      <c r="B85" t="s">
        <v>15</v>
      </c>
      <c r="C85" t="s">
        <v>51</v>
      </c>
      <c r="D85" s="3">
        <v>110.1117</v>
      </c>
      <c r="E85" s="3">
        <v>108.7454</v>
      </c>
      <c r="F85" s="3">
        <v>101.42910000000001</v>
      </c>
      <c r="G85" s="3">
        <v>91.842399999999998</v>
      </c>
      <c r="H85" s="3">
        <v>95.479399999999998</v>
      </c>
      <c r="I85" s="3">
        <v>86.013999999999996</v>
      </c>
      <c r="J85" s="3">
        <v>84.896600000000007</v>
      </c>
      <c r="K85" s="3">
        <v>91.163200000000003</v>
      </c>
      <c r="L85" s="3">
        <v>87.777500000000003</v>
      </c>
      <c r="M85" s="3">
        <v>80.966300000000004</v>
      </c>
      <c r="N85" s="3">
        <v>88.088399999999993</v>
      </c>
      <c r="O85" s="3">
        <v>99.040800000000004</v>
      </c>
      <c r="P85" s="3">
        <v>106.24639999999999</v>
      </c>
      <c r="Q85" s="3">
        <v>89.236099999999993</v>
      </c>
      <c r="R85" s="3">
        <v>95.893900000000002</v>
      </c>
      <c r="S85" s="3">
        <v>139.02070000000001</v>
      </c>
      <c r="T85" s="3">
        <v>163.0993</v>
      </c>
      <c r="U85" s="3">
        <v>137.5325</v>
      </c>
      <c r="V85" s="3">
        <v>218.005</v>
      </c>
      <c r="W85" s="3">
        <v>217.89869999999999</v>
      </c>
      <c r="X85" s="3">
        <v>238.36519999999999</v>
      </c>
      <c r="Y85" s="3">
        <v>295.53480000000002</v>
      </c>
      <c r="Z85" s="3">
        <v>273.71699999999998</v>
      </c>
      <c r="AA85" s="3" t="s">
        <v>7</v>
      </c>
      <c r="AB85" s="3" t="s">
        <v>7</v>
      </c>
      <c r="AC85" s="3" t="s">
        <v>7</v>
      </c>
      <c r="AD85" s="3" t="s">
        <v>7</v>
      </c>
      <c r="AE85" s="3" t="s">
        <v>7</v>
      </c>
    </row>
    <row r="86" spans="1:31" ht="18" customHeight="1" x14ac:dyDescent="0.3">
      <c r="A86" s="2" t="s">
        <v>16</v>
      </c>
      <c r="B86" t="s">
        <v>17</v>
      </c>
      <c r="C86" t="s">
        <v>51</v>
      </c>
      <c r="D86" s="3">
        <v>116.0069</v>
      </c>
      <c r="E86" s="3">
        <v>116.5925</v>
      </c>
      <c r="F86" s="3">
        <v>103.6904</v>
      </c>
      <c r="G86" s="3">
        <v>98.884699999999995</v>
      </c>
      <c r="H86" s="3">
        <v>91.388000000000005</v>
      </c>
      <c r="I86" s="3">
        <v>84.508399999999995</v>
      </c>
      <c r="J86" s="3">
        <v>88.293300000000002</v>
      </c>
      <c r="K86" s="3">
        <v>98.469800000000006</v>
      </c>
      <c r="L86" s="3">
        <v>92.538899999999998</v>
      </c>
      <c r="M86" s="3" t="s">
        <v>7</v>
      </c>
      <c r="N86" s="3" t="s">
        <v>7</v>
      </c>
      <c r="O86" s="3" t="s">
        <v>7</v>
      </c>
      <c r="P86" s="3" t="s">
        <v>7</v>
      </c>
      <c r="Q86" s="3" t="s">
        <v>7</v>
      </c>
      <c r="R86" s="3" t="s">
        <v>7</v>
      </c>
      <c r="S86" s="3" t="s">
        <v>7</v>
      </c>
      <c r="T86" s="3" t="s">
        <v>7</v>
      </c>
      <c r="U86" s="3" t="s">
        <v>7</v>
      </c>
      <c r="V86" s="3" t="s">
        <v>7</v>
      </c>
      <c r="W86" s="3" t="s">
        <v>7</v>
      </c>
      <c r="X86" s="3" t="s">
        <v>7</v>
      </c>
      <c r="Y86" s="3" t="s">
        <v>7</v>
      </c>
      <c r="Z86" s="3" t="s">
        <v>7</v>
      </c>
      <c r="AA86" s="3" t="s">
        <v>7</v>
      </c>
      <c r="AB86" s="3" t="s">
        <v>7</v>
      </c>
      <c r="AC86" s="3" t="s">
        <v>7</v>
      </c>
      <c r="AD86" s="3" t="s">
        <v>7</v>
      </c>
      <c r="AE86" s="3" t="s">
        <v>7</v>
      </c>
    </row>
    <row r="87" spans="1:31" ht="18" customHeight="1" x14ac:dyDescent="0.3">
      <c r="A87" s="2" t="s">
        <v>18</v>
      </c>
      <c r="B87" t="s">
        <v>19</v>
      </c>
      <c r="D87" s="3" t="s">
        <v>7</v>
      </c>
      <c r="E87" s="3" t="s">
        <v>7</v>
      </c>
      <c r="F87" s="3" t="s">
        <v>7</v>
      </c>
      <c r="G87" s="3" t="s">
        <v>7</v>
      </c>
      <c r="H87" s="3" t="s">
        <v>7</v>
      </c>
      <c r="I87" s="3" t="s">
        <v>7</v>
      </c>
      <c r="J87" s="3" t="s">
        <v>7</v>
      </c>
      <c r="K87" s="3" t="s">
        <v>7</v>
      </c>
      <c r="L87" s="3" t="s">
        <v>7</v>
      </c>
      <c r="M87" s="3" t="s">
        <v>7</v>
      </c>
      <c r="N87" s="3" t="s">
        <v>7</v>
      </c>
      <c r="O87" s="3" t="s">
        <v>7</v>
      </c>
      <c r="P87" s="3" t="s">
        <v>7</v>
      </c>
      <c r="Q87" s="3" t="s">
        <v>7</v>
      </c>
      <c r="R87" s="3" t="s">
        <v>7</v>
      </c>
      <c r="S87" s="3" t="s">
        <v>7</v>
      </c>
      <c r="T87" s="3" t="s">
        <v>7</v>
      </c>
      <c r="U87" s="3" t="s">
        <v>7</v>
      </c>
      <c r="V87" s="3" t="s">
        <v>7</v>
      </c>
      <c r="W87" s="3" t="s">
        <v>7</v>
      </c>
      <c r="X87" s="3" t="s">
        <v>7</v>
      </c>
      <c r="Y87" s="3" t="s">
        <v>7</v>
      </c>
      <c r="Z87" s="3" t="s">
        <v>7</v>
      </c>
      <c r="AA87" s="3" t="s">
        <v>7</v>
      </c>
      <c r="AB87" s="3" t="s">
        <v>7</v>
      </c>
      <c r="AC87" s="3" t="s">
        <v>7</v>
      </c>
      <c r="AD87" s="3" t="s">
        <v>7</v>
      </c>
      <c r="AE87" s="3" t="s">
        <v>7</v>
      </c>
    </row>
    <row r="88" spans="1:31" ht="18" customHeight="1" x14ac:dyDescent="0.3">
      <c r="A88" s="2" t="s">
        <v>20</v>
      </c>
      <c r="B88" t="s">
        <v>21</v>
      </c>
      <c r="D88" s="3" t="s">
        <v>7</v>
      </c>
      <c r="E88" s="3" t="s">
        <v>7</v>
      </c>
      <c r="F88" s="3" t="s">
        <v>7</v>
      </c>
      <c r="G88" s="3" t="s">
        <v>7</v>
      </c>
      <c r="H88" s="3" t="s">
        <v>7</v>
      </c>
      <c r="I88" s="3" t="s">
        <v>7</v>
      </c>
      <c r="J88" s="3" t="s">
        <v>7</v>
      </c>
      <c r="K88" s="3" t="s">
        <v>7</v>
      </c>
      <c r="L88" s="3" t="s">
        <v>7</v>
      </c>
      <c r="M88" s="3" t="s">
        <v>7</v>
      </c>
      <c r="N88" s="3" t="s">
        <v>7</v>
      </c>
      <c r="O88" s="3" t="s">
        <v>7</v>
      </c>
      <c r="P88" s="3" t="s">
        <v>7</v>
      </c>
      <c r="Q88" s="3" t="s">
        <v>7</v>
      </c>
      <c r="R88" s="3" t="s">
        <v>7</v>
      </c>
      <c r="S88" s="3" t="s">
        <v>7</v>
      </c>
      <c r="T88" s="3" t="s">
        <v>7</v>
      </c>
      <c r="U88" s="3" t="s">
        <v>7</v>
      </c>
      <c r="V88" s="3" t="s">
        <v>7</v>
      </c>
      <c r="W88" s="3" t="s">
        <v>7</v>
      </c>
      <c r="X88" s="3" t="s">
        <v>7</v>
      </c>
      <c r="Y88" s="3" t="s">
        <v>7</v>
      </c>
      <c r="Z88" s="3" t="s">
        <v>7</v>
      </c>
      <c r="AA88" s="3" t="s">
        <v>7</v>
      </c>
      <c r="AB88" s="3" t="s">
        <v>7</v>
      </c>
      <c r="AC88" s="3" t="s">
        <v>7</v>
      </c>
      <c r="AD88" s="3" t="s">
        <v>7</v>
      </c>
      <c r="AE88" s="3" t="s">
        <v>7</v>
      </c>
    </row>
    <row r="89" spans="1:31" ht="18" customHeight="1" x14ac:dyDescent="0.3">
      <c r="A89" s="2" t="s">
        <v>22</v>
      </c>
      <c r="B89" t="s">
        <v>23</v>
      </c>
      <c r="C89" t="s">
        <v>51</v>
      </c>
      <c r="D89" s="3">
        <v>98.884</v>
      </c>
      <c r="E89" s="3">
        <v>95.047300000000007</v>
      </c>
      <c r="F89" s="3">
        <v>87.180499999999995</v>
      </c>
      <c r="G89" s="3">
        <v>99.148200000000003</v>
      </c>
      <c r="H89" s="3">
        <v>95.501800000000003</v>
      </c>
      <c r="I89" s="3">
        <v>98.391000000000005</v>
      </c>
      <c r="J89" s="3">
        <v>92.327600000000004</v>
      </c>
      <c r="K89" s="3">
        <v>97.591899999999995</v>
      </c>
      <c r="L89" s="3">
        <v>94.700500000000005</v>
      </c>
      <c r="M89" s="3">
        <v>86.720100000000002</v>
      </c>
      <c r="N89" s="3">
        <v>98.786100000000005</v>
      </c>
      <c r="O89" s="3">
        <v>108.15089999999999</v>
      </c>
      <c r="P89" s="3">
        <v>105.0363</v>
      </c>
      <c r="Q89" s="3">
        <v>88.803299999999993</v>
      </c>
      <c r="R89" s="3">
        <v>100.83750000000001</v>
      </c>
      <c r="S89" s="3">
        <v>132.9957</v>
      </c>
      <c r="T89" s="3">
        <v>139.6431</v>
      </c>
      <c r="U89" s="3">
        <v>132.25790000000001</v>
      </c>
      <c r="V89" s="3">
        <v>192.97069999999999</v>
      </c>
      <c r="W89" s="3">
        <v>153.25880000000001</v>
      </c>
      <c r="X89" s="3">
        <v>193.434</v>
      </c>
      <c r="Y89" s="3">
        <v>245.88079999999999</v>
      </c>
      <c r="Z89" s="3">
        <v>254.12549999999999</v>
      </c>
      <c r="AA89" s="3" t="s">
        <v>7</v>
      </c>
      <c r="AB89" s="3" t="s">
        <v>7</v>
      </c>
      <c r="AC89" s="3" t="s">
        <v>7</v>
      </c>
      <c r="AD89" s="3" t="s">
        <v>7</v>
      </c>
      <c r="AE89" s="3" t="s">
        <v>7</v>
      </c>
    </row>
    <row r="90" spans="1:31" ht="18" customHeight="1" x14ac:dyDescent="0.3">
      <c r="A90" s="2" t="s">
        <v>24</v>
      </c>
      <c r="B90" t="s">
        <v>25</v>
      </c>
      <c r="D90" s="3" t="s">
        <v>7</v>
      </c>
      <c r="E90" s="3" t="s">
        <v>7</v>
      </c>
      <c r="F90" s="3" t="s">
        <v>7</v>
      </c>
      <c r="G90" s="3" t="s">
        <v>7</v>
      </c>
      <c r="H90" s="3" t="s">
        <v>7</v>
      </c>
      <c r="I90" s="3" t="s">
        <v>7</v>
      </c>
      <c r="J90" s="3" t="s">
        <v>7</v>
      </c>
      <c r="K90" s="3" t="s">
        <v>7</v>
      </c>
      <c r="L90" s="3" t="s">
        <v>7</v>
      </c>
      <c r="M90" s="3" t="s">
        <v>7</v>
      </c>
      <c r="N90" s="3" t="s">
        <v>7</v>
      </c>
      <c r="O90" s="3" t="s">
        <v>7</v>
      </c>
      <c r="P90" s="3" t="s">
        <v>7</v>
      </c>
      <c r="Q90" s="3" t="s">
        <v>7</v>
      </c>
      <c r="R90" s="3" t="s">
        <v>7</v>
      </c>
      <c r="S90" s="3" t="s">
        <v>7</v>
      </c>
      <c r="T90" s="3" t="s">
        <v>7</v>
      </c>
      <c r="U90" s="3" t="s">
        <v>7</v>
      </c>
      <c r="V90" s="3" t="s">
        <v>7</v>
      </c>
      <c r="W90" s="3" t="s">
        <v>7</v>
      </c>
      <c r="X90" s="3" t="s">
        <v>7</v>
      </c>
      <c r="Y90" s="3" t="s">
        <v>7</v>
      </c>
      <c r="Z90" s="3" t="s">
        <v>7</v>
      </c>
      <c r="AA90" s="3" t="s">
        <v>7</v>
      </c>
      <c r="AB90" s="3" t="s">
        <v>7</v>
      </c>
      <c r="AC90" s="3" t="s">
        <v>7</v>
      </c>
      <c r="AD90" s="3" t="s">
        <v>7</v>
      </c>
      <c r="AE90" s="3" t="s">
        <v>7</v>
      </c>
    </row>
    <row r="91" spans="1:31" ht="18" customHeight="1" x14ac:dyDescent="0.3">
      <c r="A91" s="2" t="s">
        <v>26</v>
      </c>
      <c r="B91" t="s">
        <v>27</v>
      </c>
      <c r="C91" t="s">
        <v>51</v>
      </c>
      <c r="D91" s="3">
        <v>306.5043</v>
      </c>
      <c r="E91" s="3">
        <v>277.68189999999998</v>
      </c>
      <c r="F91" s="3" t="s">
        <v>7</v>
      </c>
      <c r="G91" s="3" t="s">
        <v>7</v>
      </c>
      <c r="H91" s="3" t="s">
        <v>7</v>
      </c>
      <c r="I91" s="3" t="s">
        <v>7</v>
      </c>
      <c r="J91" s="3" t="s">
        <v>7</v>
      </c>
      <c r="K91" s="3" t="s">
        <v>7</v>
      </c>
      <c r="L91" s="3" t="s">
        <v>7</v>
      </c>
      <c r="M91" s="3" t="s">
        <v>7</v>
      </c>
      <c r="N91" s="3" t="s">
        <v>7</v>
      </c>
      <c r="O91" s="3" t="s">
        <v>7</v>
      </c>
      <c r="P91" s="3" t="s">
        <v>7</v>
      </c>
      <c r="Q91" s="3" t="s">
        <v>7</v>
      </c>
      <c r="R91" s="3" t="s">
        <v>7</v>
      </c>
      <c r="S91" s="3" t="s">
        <v>7</v>
      </c>
      <c r="T91" s="3" t="s">
        <v>7</v>
      </c>
      <c r="U91" s="3" t="s">
        <v>7</v>
      </c>
      <c r="V91" s="3" t="s">
        <v>7</v>
      </c>
      <c r="W91" s="3" t="s">
        <v>7</v>
      </c>
      <c r="X91" s="3" t="s">
        <v>7</v>
      </c>
      <c r="Y91" s="3" t="s">
        <v>7</v>
      </c>
      <c r="Z91" s="3" t="s">
        <v>7</v>
      </c>
      <c r="AA91" s="3" t="s">
        <v>7</v>
      </c>
      <c r="AB91" s="3" t="s">
        <v>7</v>
      </c>
      <c r="AC91" s="3" t="s">
        <v>7</v>
      </c>
      <c r="AD91" s="3" t="s">
        <v>7</v>
      </c>
      <c r="AE91" s="3" t="s">
        <v>7</v>
      </c>
    </row>
    <row r="92" spans="1:31" ht="18" customHeight="1" x14ac:dyDescent="0.3">
      <c r="A92" s="2" t="s">
        <v>28</v>
      </c>
      <c r="B92" t="s">
        <v>29</v>
      </c>
      <c r="C92" t="s">
        <v>51</v>
      </c>
      <c r="D92" s="3" t="s">
        <v>7</v>
      </c>
      <c r="E92" s="3">
        <v>121.1902</v>
      </c>
      <c r="F92" s="3">
        <v>99.290099999999995</v>
      </c>
      <c r="G92" s="3">
        <v>108.5424</v>
      </c>
      <c r="H92" s="3">
        <v>141.03559999999999</v>
      </c>
      <c r="I92" s="3">
        <v>128.41739999999999</v>
      </c>
      <c r="J92" s="3">
        <v>118.3913</v>
      </c>
      <c r="K92" s="3">
        <v>105.1955</v>
      </c>
      <c r="L92" s="3">
        <v>94.909400000000005</v>
      </c>
      <c r="M92" s="3">
        <v>82.198999999999998</v>
      </c>
      <c r="N92" s="3">
        <v>82.345299999999995</v>
      </c>
      <c r="O92" s="3">
        <v>87.996899999999997</v>
      </c>
      <c r="P92" s="3">
        <v>88.221199999999996</v>
      </c>
      <c r="Q92" s="3">
        <v>91.006500000000003</v>
      </c>
      <c r="R92" s="3">
        <v>151.2893</v>
      </c>
      <c r="S92" s="3">
        <v>156.73220000000001</v>
      </c>
      <c r="T92" s="3">
        <v>123.0347</v>
      </c>
      <c r="U92" s="3">
        <v>126.1083</v>
      </c>
      <c r="V92" s="3">
        <v>209.88210000000001</v>
      </c>
      <c r="W92" s="3">
        <v>152.63329999999999</v>
      </c>
      <c r="X92" s="3">
        <v>208.87200000000001</v>
      </c>
      <c r="Y92" s="3">
        <v>264.52539999999999</v>
      </c>
      <c r="Z92" s="3">
        <v>203.1506</v>
      </c>
      <c r="AA92" s="3">
        <v>158.75579999999999</v>
      </c>
      <c r="AB92" s="3">
        <v>141.23560000000001</v>
      </c>
      <c r="AC92" s="3">
        <v>135.49209999999999</v>
      </c>
      <c r="AD92" s="3">
        <v>138.62039999999999</v>
      </c>
      <c r="AE92" s="3">
        <v>234.3047</v>
      </c>
    </row>
    <row r="93" spans="1:31" ht="18" customHeight="1" x14ac:dyDescent="0.3">
      <c r="A93" s="2" t="s">
        <v>30</v>
      </c>
      <c r="B93" t="s">
        <v>31</v>
      </c>
      <c r="C93" t="s">
        <v>51</v>
      </c>
      <c r="D93" s="3">
        <v>118.2259</v>
      </c>
      <c r="E93" s="3">
        <v>106.3233</v>
      </c>
      <c r="F93" s="3">
        <v>81.610399999999998</v>
      </c>
      <c r="G93" s="3">
        <v>75.938000000000002</v>
      </c>
      <c r="H93" s="3">
        <v>72.900700000000001</v>
      </c>
      <c r="I93" s="3">
        <v>73.883600000000001</v>
      </c>
      <c r="J93" s="3">
        <v>75.902000000000001</v>
      </c>
      <c r="K93" s="3">
        <v>79.848500000000001</v>
      </c>
      <c r="L93" s="3">
        <v>70.667900000000003</v>
      </c>
      <c r="M93" s="3">
        <v>60.561300000000003</v>
      </c>
      <c r="N93" s="3">
        <v>67.875900000000001</v>
      </c>
      <c r="O93" s="3">
        <v>82.110699999999994</v>
      </c>
      <c r="P93" s="3">
        <v>63.278700000000001</v>
      </c>
      <c r="Q93" s="3">
        <v>60.654699999999998</v>
      </c>
      <c r="R93" s="3" t="s">
        <v>7</v>
      </c>
      <c r="S93" s="3" t="s">
        <v>7</v>
      </c>
      <c r="T93" s="3" t="s">
        <v>7</v>
      </c>
      <c r="U93" s="3" t="s">
        <v>7</v>
      </c>
      <c r="V93" s="3" t="s">
        <v>7</v>
      </c>
      <c r="W93" s="3" t="s">
        <v>7</v>
      </c>
      <c r="X93" s="3">
        <v>471.33120000000002</v>
      </c>
      <c r="Y93" s="3">
        <v>545.76210000000003</v>
      </c>
      <c r="Z93" s="3">
        <v>441.75130000000001</v>
      </c>
      <c r="AA93" s="3">
        <v>540.02959999999996</v>
      </c>
      <c r="AB93" s="3">
        <v>555.53369999999995</v>
      </c>
      <c r="AC93" s="3">
        <v>537.12159999999994</v>
      </c>
      <c r="AD93" s="3">
        <v>476.86840000000001</v>
      </c>
      <c r="AE93" s="3">
        <v>500.23320000000001</v>
      </c>
    </row>
    <row r="94" spans="1:31" ht="18" customHeight="1" x14ac:dyDescent="0.3">
      <c r="A94" s="2" t="s">
        <v>32</v>
      </c>
      <c r="B94" t="s">
        <v>33</v>
      </c>
      <c r="C94" t="s">
        <v>51</v>
      </c>
      <c r="D94" s="3" t="s">
        <v>7</v>
      </c>
      <c r="E94" s="3" t="s">
        <v>7</v>
      </c>
      <c r="F94" s="3" t="s">
        <v>7</v>
      </c>
      <c r="G94" s="3" t="s">
        <v>7</v>
      </c>
      <c r="H94" s="3" t="s">
        <v>7</v>
      </c>
      <c r="I94" s="3" t="s">
        <v>7</v>
      </c>
      <c r="J94" s="3" t="s">
        <v>7</v>
      </c>
      <c r="K94" s="3" t="s">
        <v>7</v>
      </c>
      <c r="L94" s="3">
        <v>132.64420000000001</v>
      </c>
      <c r="M94" s="3" t="s">
        <v>7</v>
      </c>
      <c r="N94" s="3" t="s">
        <v>7</v>
      </c>
      <c r="O94" s="3" t="s">
        <v>7</v>
      </c>
      <c r="P94" s="3" t="s">
        <v>7</v>
      </c>
      <c r="Q94" s="3" t="s">
        <v>7</v>
      </c>
      <c r="R94" s="3" t="s">
        <v>7</v>
      </c>
      <c r="S94" s="3" t="s">
        <v>7</v>
      </c>
      <c r="T94" s="3" t="s">
        <v>7</v>
      </c>
      <c r="U94" s="3" t="s">
        <v>7</v>
      </c>
      <c r="V94" s="3" t="s">
        <v>7</v>
      </c>
      <c r="W94" s="3" t="s">
        <v>7</v>
      </c>
      <c r="X94" s="3" t="s">
        <v>7</v>
      </c>
      <c r="Y94" s="3" t="s">
        <v>7</v>
      </c>
      <c r="Z94" s="3" t="s">
        <v>7</v>
      </c>
      <c r="AA94" s="3" t="s">
        <v>7</v>
      </c>
      <c r="AB94" s="3" t="s">
        <v>7</v>
      </c>
      <c r="AC94" s="3" t="s">
        <v>7</v>
      </c>
      <c r="AD94" s="3" t="s">
        <v>7</v>
      </c>
      <c r="AE94" s="3" t="s">
        <v>7</v>
      </c>
    </row>
    <row r="95" spans="1:31" ht="18" customHeight="1" x14ac:dyDescent="0.3">
      <c r="A95" s="2" t="s">
        <v>34</v>
      </c>
      <c r="B95" t="s">
        <v>35</v>
      </c>
      <c r="C95" t="s">
        <v>51</v>
      </c>
      <c r="D95" s="3">
        <v>341.053</v>
      </c>
      <c r="E95" s="3">
        <v>324.59719999999999</v>
      </c>
      <c r="F95" s="3">
        <v>308.0736</v>
      </c>
      <c r="G95" s="3" t="s">
        <v>7</v>
      </c>
      <c r="H95" s="3" t="s">
        <v>7</v>
      </c>
      <c r="I95" s="3" t="s">
        <v>7</v>
      </c>
      <c r="J95" s="3" t="s">
        <v>7</v>
      </c>
      <c r="K95" s="3" t="s">
        <v>7</v>
      </c>
      <c r="L95" s="3" t="s">
        <v>7</v>
      </c>
      <c r="M95" s="3" t="s">
        <v>7</v>
      </c>
      <c r="N95" s="3" t="s">
        <v>7</v>
      </c>
      <c r="O95" s="3" t="s">
        <v>7</v>
      </c>
      <c r="P95" s="3" t="s">
        <v>7</v>
      </c>
      <c r="Q95" s="3" t="s">
        <v>7</v>
      </c>
      <c r="R95" s="3" t="s">
        <v>7</v>
      </c>
      <c r="S95" s="3" t="s">
        <v>7</v>
      </c>
      <c r="T95" s="3" t="s">
        <v>7</v>
      </c>
      <c r="U95" s="3" t="s">
        <v>7</v>
      </c>
      <c r="V95" s="3" t="s">
        <v>7</v>
      </c>
      <c r="W95" s="3" t="s">
        <v>7</v>
      </c>
      <c r="X95" s="3" t="s">
        <v>7</v>
      </c>
      <c r="Y95" s="3" t="s">
        <v>7</v>
      </c>
      <c r="Z95" s="3" t="s">
        <v>7</v>
      </c>
      <c r="AA95" s="3" t="s">
        <v>7</v>
      </c>
      <c r="AB95" s="3" t="s">
        <v>7</v>
      </c>
      <c r="AC95" s="3" t="s">
        <v>7</v>
      </c>
      <c r="AD95" s="3" t="s">
        <v>7</v>
      </c>
      <c r="AE95" s="3" t="s">
        <v>7</v>
      </c>
    </row>
    <row r="96" spans="1:31" ht="18" customHeight="1" x14ac:dyDescent="0.3">
      <c r="A96" s="2" t="s">
        <v>36</v>
      </c>
      <c r="B96" t="s">
        <v>37</v>
      </c>
      <c r="D96" s="3" t="s">
        <v>7</v>
      </c>
      <c r="E96" s="3" t="s">
        <v>7</v>
      </c>
      <c r="F96" s="3" t="s">
        <v>7</v>
      </c>
      <c r="G96" s="3" t="s">
        <v>7</v>
      </c>
      <c r="H96" s="3" t="s">
        <v>7</v>
      </c>
      <c r="I96" s="3" t="s">
        <v>7</v>
      </c>
      <c r="J96" s="3" t="s">
        <v>7</v>
      </c>
      <c r="K96" s="3" t="s">
        <v>7</v>
      </c>
      <c r="L96" s="3" t="s">
        <v>7</v>
      </c>
      <c r="M96" s="3" t="s">
        <v>7</v>
      </c>
      <c r="N96" s="3" t="s">
        <v>7</v>
      </c>
      <c r="O96" s="3" t="s">
        <v>7</v>
      </c>
      <c r="P96" s="3" t="s">
        <v>7</v>
      </c>
      <c r="Q96" s="3" t="s">
        <v>7</v>
      </c>
      <c r="R96" s="3" t="s">
        <v>7</v>
      </c>
      <c r="S96" s="3" t="s">
        <v>7</v>
      </c>
      <c r="T96" s="3" t="s">
        <v>7</v>
      </c>
      <c r="U96" s="3" t="s">
        <v>7</v>
      </c>
      <c r="V96" s="3" t="s">
        <v>7</v>
      </c>
      <c r="W96" s="3" t="s">
        <v>7</v>
      </c>
      <c r="X96" s="3" t="s">
        <v>7</v>
      </c>
      <c r="Y96" s="3" t="s">
        <v>7</v>
      </c>
      <c r="Z96" s="3" t="s">
        <v>7</v>
      </c>
      <c r="AA96" s="3" t="s">
        <v>7</v>
      </c>
      <c r="AB96" s="3" t="s">
        <v>7</v>
      </c>
      <c r="AC96" s="3" t="s">
        <v>7</v>
      </c>
      <c r="AD96" s="3" t="s">
        <v>7</v>
      </c>
      <c r="AE96" s="3" t="s">
        <v>7</v>
      </c>
    </row>
    <row r="97" spans="1:32" ht="18" customHeight="1" x14ac:dyDescent="0.3">
      <c r="A97" s="2" t="s">
        <v>38</v>
      </c>
      <c r="B97" t="s">
        <v>39</v>
      </c>
      <c r="D97" s="3" t="s">
        <v>7</v>
      </c>
      <c r="E97" s="3" t="s">
        <v>7</v>
      </c>
      <c r="F97" s="3" t="s">
        <v>7</v>
      </c>
      <c r="G97" s="3" t="s">
        <v>7</v>
      </c>
      <c r="H97" s="3" t="s">
        <v>7</v>
      </c>
      <c r="I97" s="3" t="s">
        <v>7</v>
      </c>
      <c r="J97" s="3" t="s">
        <v>7</v>
      </c>
      <c r="K97" s="3" t="s">
        <v>7</v>
      </c>
      <c r="L97" s="3" t="s">
        <v>7</v>
      </c>
      <c r="M97" s="3" t="s">
        <v>7</v>
      </c>
      <c r="N97" s="3" t="s">
        <v>7</v>
      </c>
      <c r="O97" s="3" t="s">
        <v>7</v>
      </c>
      <c r="P97" s="3" t="s">
        <v>7</v>
      </c>
      <c r="Q97" s="3" t="s">
        <v>7</v>
      </c>
      <c r="R97" s="3" t="s">
        <v>7</v>
      </c>
      <c r="S97" s="3" t="s">
        <v>7</v>
      </c>
      <c r="T97" s="3" t="s">
        <v>7</v>
      </c>
      <c r="U97" s="3" t="s">
        <v>7</v>
      </c>
      <c r="V97" s="3" t="s">
        <v>7</v>
      </c>
      <c r="W97" s="3" t="s">
        <v>7</v>
      </c>
      <c r="X97" s="3" t="s">
        <v>7</v>
      </c>
      <c r="Y97" s="3" t="s">
        <v>7</v>
      </c>
      <c r="Z97" s="3" t="s">
        <v>7</v>
      </c>
      <c r="AA97" s="3" t="s">
        <v>7</v>
      </c>
      <c r="AB97" s="3" t="s">
        <v>7</v>
      </c>
      <c r="AC97" s="3" t="s">
        <v>7</v>
      </c>
      <c r="AD97" s="3" t="s">
        <v>7</v>
      </c>
      <c r="AE97" s="3" t="s">
        <v>7</v>
      </c>
    </row>
    <row r="98" spans="1:32" ht="18" customHeight="1" x14ac:dyDescent="0.3">
      <c r="A98" s="2" t="s">
        <v>40</v>
      </c>
      <c r="B98" t="s">
        <v>41</v>
      </c>
      <c r="C98" t="s">
        <v>51</v>
      </c>
      <c r="D98" s="3">
        <v>70.514200000000002</v>
      </c>
      <c r="E98" s="3" t="s">
        <v>7</v>
      </c>
      <c r="F98" s="3" t="s">
        <v>7</v>
      </c>
      <c r="G98" s="3" t="s">
        <v>7</v>
      </c>
      <c r="H98" s="3" t="s">
        <v>7</v>
      </c>
      <c r="I98" s="3" t="s">
        <v>7</v>
      </c>
      <c r="J98" s="3" t="s">
        <v>7</v>
      </c>
      <c r="K98" s="3" t="s">
        <v>7</v>
      </c>
      <c r="L98" s="3" t="s">
        <v>7</v>
      </c>
      <c r="M98" s="3" t="s">
        <v>7</v>
      </c>
      <c r="N98" s="3" t="s">
        <v>7</v>
      </c>
      <c r="O98" s="3" t="s">
        <v>7</v>
      </c>
      <c r="P98" s="3" t="s">
        <v>7</v>
      </c>
      <c r="Q98" s="3" t="s">
        <v>7</v>
      </c>
      <c r="R98" s="3" t="s">
        <v>7</v>
      </c>
      <c r="S98" s="3" t="s">
        <v>7</v>
      </c>
      <c r="T98" s="3" t="s">
        <v>7</v>
      </c>
      <c r="U98" s="3" t="s">
        <v>7</v>
      </c>
      <c r="V98" s="3" t="s">
        <v>7</v>
      </c>
      <c r="W98" s="3" t="s">
        <v>7</v>
      </c>
      <c r="X98" s="3" t="s">
        <v>7</v>
      </c>
      <c r="Y98" s="3" t="s">
        <v>7</v>
      </c>
      <c r="Z98" s="3" t="s">
        <v>7</v>
      </c>
      <c r="AA98" s="3" t="s">
        <v>7</v>
      </c>
      <c r="AB98" s="3" t="s">
        <v>7</v>
      </c>
      <c r="AC98" s="3" t="s">
        <v>7</v>
      </c>
      <c r="AD98" s="3" t="s">
        <v>7</v>
      </c>
      <c r="AE98" s="3" t="s">
        <v>7</v>
      </c>
    </row>
    <row r="99" spans="1:32" ht="18" customHeight="1" x14ac:dyDescent="0.3">
      <c r="A99" s="2" t="s">
        <v>42</v>
      </c>
      <c r="B99" t="s">
        <v>43</v>
      </c>
      <c r="C99" t="s">
        <v>51</v>
      </c>
      <c r="D99" s="3">
        <v>151.0326</v>
      </c>
      <c r="E99" s="3">
        <v>146.03720000000001</v>
      </c>
      <c r="F99" s="3">
        <v>142.6951</v>
      </c>
      <c r="G99" s="3">
        <v>135.2902</v>
      </c>
      <c r="H99" s="3">
        <v>133.91560000000001</v>
      </c>
      <c r="I99" s="3">
        <v>130.70490000000001</v>
      </c>
      <c r="J99" s="3">
        <v>129.08019999999999</v>
      </c>
      <c r="K99" s="3" t="s">
        <v>7</v>
      </c>
      <c r="L99" s="3" t="s">
        <v>7</v>
      </c>
      <c r="M99" s="3" t="s">
        <v>7</v>
      </c>
      <c r="N99" s="3" t="s">
        <v>7</v>
      </c>
      <c r="O99" s="3" t="s">
        <v>7</v>
      </c>
      <c r="P99" s="3" t="s">
        <v>7</v>
      </c>
      <c r="Q99" s="3" t="s">
        <v>7</v>
      </c>
      <c r="R99" s="3" t="s">
        <v>7</v>
      </c>
      <c r="S99" s="3" t="s">
        <v>7</v>
      </c>
      <c r="T99" s="3" t="s">
        <v>7</v>
      </c>
      <c r="U99" s="3" t="s">
        <v>7</v>
      </c>
      <c r="V99" s="3" t="s">
        <v>7</v>
      </c>
      <c r="W99" s="3" t="s">
        <v>7</v>
      </c>
      <c r="X99" s="3" t="s">
        <v>7</v>
      </c>
      <c r="Y99" s="3" t="s">
        <v>7</v>
      </c>
      <c r="Z99" s="3" t="s">
        <v>7</v>
      </c>
      <c r="AA99" s="3" t="s">
        <v>7</v>
      </c>
      <c r="AB99" s="3" t="s">
        <v>7</v>
      </c>
      <c r="AC99" s="3" t="s">
        <v>7</v>
      </c>
      <c r="AD99" s="3" t="s">
        <v>7</v>
      </c>
      <c r="AE99" s="3" t="s">
        <v>7</v>
      </c>
    </row>
    <row r="100" spans="1:32" ht="18" customHeight="1" x14ac:dyDescent="0.3">
      <c r="A100" s="2" t="s">
        <v>44</v>
      </c>
      <c r="B100" t="s">
        <v>45</v>
      </c>
      <c r="D100" s="3" t="s">
        <v>7</v>
      </c>
      <c r="E100" s="3" t="s">
        <v>7</v>
      </c>
      <c r="F100" s="3" t="s">
        <v>7</v>
      </c>
      <c r="G100" s="3" t="s">
        <v>7</v>
      </c>
      <c r="H100" s="3" t="s">
        <v>7</v>
      </c>
      <c r="I100" s="3" t="s">
        <v>7</v>
      </c>
      <c r="J100" s="3" t="s">
        <v>7</v>
      </c>
      <c r="K100" s="3" t="s">
        <v>7</v>
      </c>
      <c r="L100" s="3" t="s">
        <v>7</v>
      </c>
      <c r="M100" s="3" t="s">
        <v>7</v>
      </c>
      <c r="N100" s="3" t="s">
        <v>7</v>
      </c>
      <c r="O100" s="3" t="s">
        <v>7</v>
      </c>
      <c r="P100" s="3" t="s">
        <v>7</v>
      </c>
      <c r="Q100" s="3" t="s">
        <v>7</v>
      </c>
      <c r="R100" s="3" t="s">
        <v>7</v>
      </c>
      <c r="S100" s="3" t="s">
        <v>7</v>
      </c>
      <c r="T100" s="3" t="s">
        <v>7</v>
      </c>
      <c r="U100" s="3" t="s">
        <v>7</v>
      </c>
      <c r="V100" s="3" t="s">
        <v>7</v>
      </c>
      <c r="W100" s="3" t="s">
        <v>7</v>
      </c>
      <c r="X100" s="3" t="s">
        <v>7</v>
      </c>
      <c r="Y100" s="3" t="s">
        <v>7</v>
      </c>
      <c r="Z100" s="3" t="s">
        <v>7</v>
      </c>
      <c r="AA100" s="3" t="s">
        <v>7</v>
      </c>
      <c r="AB100" s="3" t="s">
        <v>7</v>
      </c>
      <c r="AC100" s="3" t="s">
        <v>7</v>
      </c>
      <c r="AD100" s="3" t="s">
        <v>7</v>
      </c>
      <c r="AE100" s="3" t="s">
        <v>7</v>
      </c>
    </row>
    <row r="101" spans="1:32" ht="18" customHeight="1" x14ac:dyDescent="0.3">
      <c r="A101" s="2" t="s">
        <v>46</v>
      </c>
      <c r="B101" t="s">
        <v>47</v>
      </c>
      <c r="D101" s="3" t="s">
        <v>7</v>
      </c>
      <c r="E101" s="3" t="s">
        <v>7</v>
      </c>
      <c r="F101" s="3" t="s">
        <v>7</v>
      </c>
      <c r="G101" s="3" t="s">
        <v>7</v>
      </c>
      <c r="H101" s="3" t="s">
        <v>7</v>
      </c>
      <c r="I101" s="3" t="s">
        <v>7</v>
      </c>
      <c r="J101" s="3" t="s">
        <v>7</v>
      </c>
      <c r="K101" s="3" t="s">
        <v>7</v>
      </c>
      <c r="L101" s="3" t="s">
        <v>7</v>
      </c>
      <c r="M101" s="3" t="s">
        <v>7</v>
      </c>
      <c r="N101" s="3" t="s">
        <v>7</v>
      </c>
      <c r="O101" s="3" t="s">
        <v>7</v>
      </c>
      <c r="P101" s="3" t="s">
        <v>7</v>
      </c>
      <c r="Q101" s="3" t="s">
        <v>7</v>
      </c>
      <c r="R101" s="3" t="s">
        <v>7</v>
      </c>
      <c r="S101" s="3" t="s">
        <v>7</v>
      </c>
      <c r="T101" s="3" t="s">
        <v>7</v>
      </c>
      <c r="U101" s="3" t="s">
        <v>7</v>
      </c>
      <c r="V101" s="3" t="s">
        <v>7</v>
      </c>
      <c r="W101" s="3" t="s">
        <v>7</v>
      </c>
      <c r="X101" s="3" t="s">
        <v>7</v>
      </c>
      <c r="Y101" s="3" t="s">
        <v>7</v>
      </c>
      <c r="Z101" s="3" t="s">
        <v>7</v>
      </c>
      <c r="AA101" s="3" t="s">
        <v>7</v>
      </c>
      <c r="AB101" s="3" t="s">
        <v>7</v>
      </c>
      <c r="AC101" s="3" t="s">
        <v>7</v>
      </c>
      <c r="AD101" s="3" t="s">
        <v>7</v>
      </c>
      <c r="AE101" s="3" t="s">
        <v>7</v>
      </c>
    </row>
    <row r="102" spans="1:32" ht="18" customHeight="1" x14ac:dyDescent="0.3">
      <c r="A102" s="2" t="s">
        <v>48</v>
      </c>
      <c r="B102" t="s">
        <v>49</v>
      </c>
      <c r="D102" s="3" t="s">
        <v>7</v>
      </c>
      <c r="E102" s="3" t="s">
        <v>7</v>
      </c>
      <c r="F102" s="3" t="s">
        <v>7</v>
      </c>
      <c r="G102" s="3" t="s">
        <v>7</v>
      </c>
      <c r="H102" s="3" t="s">
        <v>7</v>
      </c>
      <c r="I102" s="3" t="s">
        <v>7</v>
      </c>
      <c r="J102" s="3" t="s">
        <v>7</v>
      </c>
      <c r="K102" s="3" t="s">
        <v>7</v>
      </c>
      <c r="L102" s="3" t="s">
        <v>7</v>
      </c>
      <c r="M102" s="3" t="s">
        <v>7</v>
      </c>
      <c r="N102" s="3" t="s">
        <v>7</v>
      </c>
      <c r="O102" s="3" t="s">
        <v>7</v>
      </c>
      <c r="P102" s="3" t="s">
        <v>7</v>
      </c>
      <c r="Q102" s="3" t="s">
        <v>7</v>
      </c>
      <c r="R102" s="3" t="s">
        <v>7</v>
      </c>
      <c r="S102" s="3" t="s">
        <v>7</v>
      </c>
      <c r="T102" s="3" t="s">
        <v>7</v>
      </c>
      <c r="U102" s="3" t="s">
        <v>7</v>
      </c>
      <c r="V102" s="3" t="s">
        <v>7</v>
      </c>
      <c r="W102" s="3" t="s">
        <v>7</v>
      </c>
      <c r="X102" s="3" t="s">
        <v>7</v>
      </c>
      <c r="Y102" s="3" t="s">
        <v>7</v>
      </c>
      <c r="Z102" s="3" t="s">
        <v>7</v>
      </c>
      <c r="AA102" s="3" t="s">
        <v>7</v>
      </c>
      <c r="AB102" s="3" t="s">
        <v>7</v>
      </c>
      <c r="AC102" s="3" t="s">
        <v>7</v>
      </c>
      <c r="AD102" s="3" t="s">
        <v>7</v>
      </c>
      <c r="AE102" s="3" t="s">
        <v>7</v>
      </c>
    </row>
    <row r="104" spans="1:32" ht="18" customHeight="1" x14ac:dyDescent="0.3">
      <c r="A104" t="s">
        <v>54</v>
      </c>
    </row>
    <row r="105" spans="1:32" ht="18" customHeight="1" x14ac:dyDescent="0.3">
      <c r="B105" t="s">
        <v>1</v>
      </c>
      <c r="C105" t="s">
        <v>2</v>
      </c>
      <c r="D105" s="1">
        <v>1990</v>
      </c>
      <c r="E105" s="1">
        <v>1991</v>
      </c>
      <c r="F105" s="1">
        <v>1992</v>
      </c>
      <c r="G105" s="1">
        <v>1993</v>
      </c>
      <c r="H105" s="1">
        <v>1994</v>
      </c>
      <c r="I105" s="1">
        <v>1995</v>
      </c>
      <c r="J105" s="1">
        <v>1996</v>
      </c>
      <c r="K105" s="1">
        <v>1997</v>
      </c>
      <c r="L105" s="1">
        <v>1998</v>
      </c>
      <c r="M105" s="1">
        <v>1999</v>
      </c>
      <c r="N105" s="1">
        <v>2000</v>
      </c>
      <c r="O105" s="1">
        <v>2001</v>
      </c>
      <c r="P105" s="1">
        <v>2002</v>
      </c>
      <c r="Q105" s="1">
        <v>2003</v>
      </c>
      <c r="R105" s="1">
        <v>2004</v>
      </c>
      <c r="S105" s="1">
        <v>2005</v>
      </c>
      <c r="T105" s="1">
        <v>2006</v>
      </c>
      <c r="U105" s="1">
        <v>2007</v>
      </c>
      <c r="V105" s="1">
        <v>2008</v>
      </c>
      <c r="W105" s="1">
        <v>2009</v>
      </c>
      <c r="X105" s="1">
        <v>2010</v>
      </c>
      <c r="Y105" s="1">
        <v>2011</v>
      </c>
      <c r="Z105" s="1">
        <v>2012</v>
      </c>
      <c r="AA105" s="1">
        <v>2013</v>
      </c>
      <c r="AB105" s="1">
        <v>2014</v>
      </c>
      <c r="AC105" s="1">
        <v>2015</v>
      </c>
      <c r="AD105" s="1">
        <v>2016</v>
      </c>
      <c r="AE105" s="1">
        <v>2017</v>
      </c>
      <c r="AF105" t="s">
        <v>3</v>
      </c>
    </row>
    <row r="106" spans="1:32" ht="18" customHeight="1" x14ac:dyDescent="0.3">
      <c r="A106" s="2" t="s">
        <v>4</v>
      </c>
      <c r="B106" t="s">
        <v>5</v>
      </c>
      <c r="C106" t="s">
        <v>51</v>
      </c>
      <c r="D106" s="3">
        <v>174.20150000000001</v>
      </c>
      <c r="E106" s="3">
        <v>172.578</v>
      </c>
      <c r="F106" s="3">
        <v>169.93780000000001</v>
      </c>
      <c r="G106" s="3">
        <v>145.37739999999999</v>
      </c>
      <c r="H106" s="3">
        <v>136.38910000000001</v>
      </c>
      <c r="I106" s="3">
        <v>137.5822</v>
      </c>
      <c r="J106" s="3">
        <v>127.9924</v>
      </c>
      <c r="K106" s="3">
        <v>127.1481</v>
      </c>
      <c r="L106" s="3">
        <v>127.4562</v>
      </c>
      <c r="M106" s="3">
        <v>116.4526</v>
      </c>
      <c r="N106" s="3">
        <v>126.337</v>
      </c>
      <c r="O106" s="3">
        <v>130.5951</v>
      </c>
      <c r="P106" s="3">
        <v>162.68559999999999</v>
      </c>
      <c r="Q106" s="3">
        <v>155.75810000000001</v>
      </c>
      <c r="R106" s="3">
        <v>271.26609999999999</v>
      </c>
      <c r="S106" s="3">
        <v>276.66629999999998</v>
      </c>
      <c r="T106" s="3">
        <v>273.99</v>
      </c>
      <c r="U106" s="3">
        <v>275.15699999999998</v>
      </c>
      <c r="V106" s="3">
        <v>306.78390000000002</v>
      </c>
      <c r="W106" s="3">
        <v>313.70069999999998</v>
      </c>
      <c r="X106" s="3">
        <v>276.90980000000002</v>
      </c>
      <c r="Y106" s="3">
        <v>301.80770000000001</v>
      </c>
      <c r="Z106" s="3">
        <v>325.21690000000001</v>
      </c>
      <c r="AA106" s="3">
        <v>278.67610000000002</v>
      </c>
      <c r="AB106" s="3">
        <v>252.39160000000001</v>
      </c>
      <c r="AC106" s="3">
        <v>246.8852</v>
      </c>
      <c r="AD106" s="3">
        <v>240.4896</v>
      </c>
      <c r="AE106" s="3">
        <v>243.26070000000001</v>
      </c>
    </row>
    <row r="107" spans="1:32" ht="18" customHeight="1" x14ac:dyDescent="0.3">
      <c r="A107" s="2" t="s">
        <v>8</v>
      </c>
      <c r="B107" t="s">
        <v>9</v>
      </c>
      <c r="C107" t="s">
        <v>51</v>
      </c>
      <c r="D107" s="3">
        <v>92.363</v>
      </c>
      <c r="E107" s="3">
        <v>84.724800000000002</v>
      </c>
      <c r="F107" s="3">
        <v>80.909499999999994</v>
      </c>
      <c r="G107" s="3">
        <v>74.767399999999995</v>
      </c>
      <c r="H107" s="3">
        <v>68.196799999999996</v>
      </c>
      <c r="I107" s="3">
        <v>64.692999999999998</v>
      </c>
      <c r="J107" s="3">
        <v>69.370900000000006</v>
      </c>
      <c r="K107" s="3">
        <v>73.572699999999998</v>
      </c>
      <c r="L107" s="3">
        <v>59.304499999999997</v>
      </c>
      <c r="M107" s="3">
        <v>54.063299999999998</v>
      </c>
      <c r="N107" s="3">
        <v>66.008200000000002</v>
      </c>
      <c r="O107" s="3">
        <v>76.105400000000003</v>
      </c>
      <c r="P107" s="3">
        <v>66.789699999999996</v>
      </c>
      <c r="Q107" s="3">
        <v>56.110199999999999</v>
      </c>
      <c r="R107" s="3">
        <v>101.93640000000001</v>
      </c>
      <c r="S107" s="3">
        <v>115.27549999999999</v>
      </c>
      <c r="T107" s="3">
        <v>88.244699999999995</v>
      </c>
      <c r="U107" s="3">
        <v>94.8292</v>
      </c>
      <c r="V107" s="3">
        <v>146.94220000000001</v>
      </c>
      <c r="W107" s="3">
        <v>91.067300000000003</v>
      </c>
      <c r="X107" s="3">
        <v>118.7822</v>
      </c>
      <c r="Y107" s="3">
        <v>141.69290000000001</v>
      </c>
      <c r="Z107" s="3">
        <v>107.9033</v>
      </c>
      <c r="AA107" s="3">
        <v>93.620999999999995</v>
      </c>
      <c r="AB107" s="3">
        <v>79.002600000000001</v>
      </c>
      <c r="AC107" s="3">
        <v>68.605500000000006</v>
      </c>
      <c r="AD107" s="3">
        <v>63.983400000000003</v>
      </c>
      <c r="AE107" s="3" t="s">
        <v>7</v>
      </c>
    </row>
    <row r="108" spans="1:32" ht="18" customHeight="1" x14ac:dyDescent="0.3">
      <c r="A108" s="2" t="s">
        <v>10</v>
      </c>
      <c r="B108" t="s">
        <v>11</v>
      </c>
      <c r="D108" s="3" t="s">
        <v>7</v>
      </c>
      <c r="E108" s="3" t="s">
        <v>7</v>
      </c>
      <c r="F108" s="3" t="s">
        <v>7</v>
      </c>
      <c r="G108" s="3" t="s">
        <v>7</v>
      </c>
      <c r="H108" s="3" t="s">
        <v>7</v>
      </c>
      <c r="I108" s="3" t="s">
        <v>7</v>
      </c>
      <c r="J108" s="3" t="s">
        <v>7</v>
      </c>
      <c r="K108" s="3" t="s">
        <v>7</v>
      </c>
      <c r="L108" s="3" t="s">
        <v>7</v>
      </c>
      <c r="M108" s="3" t="s">
        <v>7</v>
      </c>
      <c r="N108" s="3" t="s">
        <v>7</v>
      </c>
      <c r="O108" s="3" t="s">
        <v>7</v>
      </c>
      <c r="P108" s="3" t="s">
        <v>7</v>
      </c>
      <c r="Q108" s="3" t="s">
        <v>7</v>
      </c>
      <c r="R108" s="3" t="s">
        <v>7</v>
      </c>
      <c r="S108" s="3" t="s">
        <v>7</v>
      </c>
      <c r="T108" s="3" t="s">
        <v>7</v>
      </c>
      <c r="U108" s="3" t="s">
        <v>7</v>
      </c>
      <c r="V108" s="3" t="s">
        <v>7</v>
      </c>
      <c r="W108" s="3" t="s">
        <v>7</v>
      </c>
      <c r="X108" s="3" t="s">
        <v>7</v>
      </c>
      <c r="Y108" s="3" t="s">
        <v>7</v>
      </c>
      <c r="Z108" s="3" t="s">
        <v>7</v>
      </c>
      <c r="AA108" s="3" t="s">
        <v>7</v>
      </c>
      <c r="AB108" s="3" t="s">
        <v>7</v>
      </c>
      <c r="AC108" s="3" t="s">
        <v>7</v>
      </c>
      <c r="AD108" s="3" t="s">
        <v>7</v>
      </c>
      <c r="AE108" s="3" t="s">
        <v>7</v>
      </c>
    </row>
    <row r="109" spans="1:32" ht="18" customHeight="1" x14ac:dyDescent="0.3">
      <c r="A109" s="2" t="s">
        <v>12</v>
      </c>
      <c r="B109" t="s">
        <v>13</v>
      </c>
      <c r="C109" t="s">
        <v>51</v>
      </c>
      <c r="D109" s="3" t="s">
        <v>7</v>
      </c>
      <c r="E109" s="3" t="s">
        <v>7</v>
      </c>
      <c r="F109" s="3" t="s">
        <v>7</v>
      </c>
      <c r="G109" s="3">
        <v>67.100800000000007</v>
      </c>
      <c r="H109" s="3">
        <v>62.080800000000004</v>
      </c>
      <c r="I109" s="3">
        <v>59.2209</v>
      </c>
      <c r="J109" s="3">
        <v>52.797199999999997</v>
      </c>
      <c r="K109" s="3">
        <v>49.1877</v>
      </c>
      <c r="L109" s="3">
        <v>48.051200000000001</v>
      </c>
      <c r="M109" s="3">
        <v>50.322299999999998</v>
      </c>
      <c r="N109" s="3">
        <v>55.761000000000003</v>
      </c>
      <c r="O109" s="3">
        <v>52.629899999999999</v>
      </c>
      <c r="P109" s="3">
        <v>48.091200000000001</v>
      </c>
      <c r="Q109" s="3">
        <v>49.026699999999998</v>
      </c>
      <c r="R109" s="3" t="s">
        <v>7</v>
      </c>
      <c r="S109" s="3" t="s">
        <v>7</v>
      </c>
      <c r="T109" s="3" t="s">
        <v>7</v>
      </c>
      <c r="U109" s="3" t="s">
        <v>7</v>
      </c>
      <c r="V109" s="3" t="s">
        <v>7</v>
      </c>
      <c r="W109" s="3" t="s">
        <v>7</v>
      </c>
      <c r="X109" s="3" t="s">
        <v>7</v>
      </c>
      <c r="Y109" s="3" t="s">
        <v>7</v>
      </c>
      <c r="Z109" s="3" t="s">
        <v>7</v>
      </c>
      <c r="AA109" s="3" t="s">
        <v>7</v>
      </c>
      <c r="AB109" s="3" t="s">
        <v>7</v>
      </c>
      <c r="AC109" s="3" t="s">
        <v>7</v>
      </c>
      <c r="AD109" s="3" t="s">
        <v>7</v>
      </c>
      <c r="AE109" s="3" t="s">
        <v>7</v>
      </c>
    </row>
    <row r="110" spans="1:32" ht="18" customHeight="1" x14ac:dyDescent="0.3">
      <c r="A110" s="2" t="s">
        <v>14</v>
      </c>
      <c r="B110" t="s">
        <v>15</v>
      </c>
      <c r="C110" t="s">
        <v>51</v>
      </c>
      <c r="D110" s="3">
        <v>234.1679</v>
      </c>
      <c r="E110" s="3">
        <v>214.92529999999999</v>
      </c>
      <c r="F110" s="3">
        <v>206.88849999999999</v>
      </c>
      <c r="G110" s="3">
        <v>212.34610000000001</v>
      </c>
      <c r="H110" s="3">
        <v>214.87459999999999</v>
      </c>
      <c r="I110" s="3">
        <v>222.95169999999999</v>
      </c>
      <c r="J110" s="3">
        <v>208.79320000000001</v>
      </c>
      <c r="K110" s="3">
        <v>208.1429</v>
      </c>
      <c r="L110" s="3">
        <v>179.78280000000001</v>
      </c>
      <c r="M110" s="3">
        <v>169.1534</v>
      </c>
      <c r="N110" s="3">
        <v>151.62379999999999</v>
      </c>
      <c r="O110" s="3">
        <v>141.33789999999999</v>
      </c>
      <c r="P110" s="3">
        <v>125.64790000000001</v>
      </c>
      <c r="Q110" s="3">
        <v>109.395</v>
      </c>
      <c r="R110" s="3">
        <v>134.16980000000001</v>
      </c>
      <c r="S110" s="3">
        <v>154.17269999999999</v>
      </c>
      <c r="T110" s="3">
        <v>130.8871</v>
      </c>
      <c r="U110" s="3">
        <v>142.291</v>
      </c>
      <c r="V110" s="3">
        <v>203.88030000000001</v>
      </c>
      <c r="W110" s="3">
        <v>178.8424</v>
      </c>
      <c r="X110" s="3">
        <v>181.48679999999999</v>
      </c>
      <c r="Y110" s="3">
        <v>177.7236</v>
      </c>
      <c r="Z110" s="3">
        <v>182.67590000000001</v>
      </c>
      <c r="AA110" s="3">
        <v>168.58</v>
      </c>
      <c r="AB110" s="3">
        <v>154.80889999999999</v>
      </c>
      <c r="AC110" s="3" t="s">
        <v>7</v>
      </c>
      <c r="AD110" s="3" t="s">
        <v>7</v>
      </c>
      <c r="AE110" s="3" t="s">
        <v>7</v>
      </c>
    </row>
    <row r="111" spans="1:32" ht="18" customHeight="1" x14ac:dyDescent="0.3">
      <c r="A111" s="2" t="s">
        <v>16</v>
      </c>
      <c r="B111" t="s">
        <v>17</v>
      </c>
      <c r="C111" t="s">
        <v>51</v>
      </c>
      <c r="D111" s="3">
        <v>395.50889999999998</v>
      </c>
      <c r="E111" s="3">
        <v>392.65600000000001</v>
      </c>
      <c r="F111" s="3">
        <v>398.04680000000002</v>
      </c>
      <c r="G111" s="3">
        <v>385.39210000000003</v>
      </c>
      <c r="H111" s="3">
        <v>375.4289</v>
      </c>
      <c r="I111" s="3">
        <v>367.25839999999999</v>
      </c>
      <c r="J111" s="3">
        <v>131.2946</v>
      </c>
      <c r="K111" s="3">
        <v>128.6191</v>
      </c>
      <c r="L111" s="3">
        <v>122.8609</v>
      </c>
      <c r="M111" s="3">
        <v>114.90349999999999</v>
      </c>
      <c r="N111" s="3">
        <v>133.2765</v>
      </c>
      <c r="O111" s="3">
        <v>165.18680000000001</v>
      </c>
      <c r="P111" s="3">
        <v>135.3811</v>
      </c>
      <c r="Q111" s="3">
        <v>124.38679999999999</v>
      </c>
      <c r="R111" s="3">
        <v>154.22139999999999</v>
      </c>
      <c r="S111" s="3">
        <v>171.24359999999999</v>
      </c>
      <c r="T111" s="3">
        <v>156.48660000000001</v>
      </c>
      <c r="U111" s="3">
        <v>170.29849999999999</v>
      </c>
      <c r="V111" s="3">
        <v>262.57960000000003</v>
      </c>
      <c r="W111" s="3">
        <v>194.1902</v>
      </c>
      <c r="X111" s="3">
        <v>214.19120000000001</v>
      </c>
      <c r="Y111" s="3">
        <v>260.4409</v>
      </c>
      <c r="Z111" s="3">
        <v>233.0539</v>
      </c>
      <c r="AA111" s="3">
        <v>185.24709999999999</v>
      </c>
      <c r="AB111" s="3">
        <v>170.0506</v>
      </c>
      <c r="AC111" s="3">
        <v>163.83629999999999</v>
      </c>
      <c r="AD111" s="3">
        <v>157.10769999999999</v>
      </c>
      <c r="AE111" s="3">
        <v>173.6036</v>
      </c>
    </row>
    <row r="112" spans="1:32" ht="18" customHeight="1" x14ac:dyDescent="0.3">
      <c r="A112" s="2" t="s">
        <v>18</v>
      </c>
      <c r="B112" t="s">
        <v>19</v>
      </c>
      <c r="C112" t="s">
        <v>51</v>
      </c>
      <c r="D112" s="3">
        <v>278.91669999999999</v>
      </c>
      <c r="E112" s="3">
        <v>273.68</v>
      </c>
      <c r="F112" s="3">
        <v>285.89550000000003</v>
      </c>
      <c r="G112" s="3">
        <v>276.05459999999999</v>
      </c>
      <c r="H112" s="3">
        <v>286.95249999999999</v>
      </c>
      <c r="I112" s="3">
        <v>294.4298</v>
      </c>
      <c r="J112" s="3">
        <v>296.69900000000001</v>
      </c>
      <c r="K112" s="3">
        <v>301.82389999999998</v>
      </c>
      <c r="L112" s="3">
        <v>318.54829999999998</v>
      </c>
      <c r="M112" s="3">
        <v>331.31799999999998</v>
      </c>
      <c r="N112" s="3">
        <v>355.3646</v>
      </c>
      <c r="O112" s="3">
        <v>356.93</v>
      </c>
      <c r="P112" s="3">
        <v>348.42169999999999</v>
      </c>
      <c r="Q112" s="3">
        <v>348.80930000000001</v>
      </c>
      <c r="R112" s="3">
        <v>360.41120000000001</v>
      </c>
      <c r="S112" s="3">
        <v>349.34739999999999</v>
      </c>
      <c r="T112" s="3">
        <v>342.3365</v>
      </c>
      <c r="U112" s="3">
        <v>365.3766</v>
      </c>
      <c r="V112" s="3">
        <v>353.29199999999997</v>
      </c>
      <c r="W112" s="3">
        <v>356.6497</v>
      </c>
      <c r="X112" s="3">
        <v>346.31599999999997</v>
      </c>
      <c r="Y112" s="3">
        <v>433.38299999999998</v>
      </c>
      <c r="Z112" s="3">
        <v>370.6395</v>
      </c>
      <c r="AA112" s="3">
        <v>335.85969999999998</v>
      </c>
      <c r="AB112" s="3">
        <v>366.67219999999998</v>
      </c>
      <c r="AC112" s="3">
        <v>408.70749999999998</v>
      </c>
      <c r="AD112" s="3">
        <v>445.55309999999997</v>
      </c>
      <c r="AE112" s="3">
        <v>521.10789999999997</v>
      </c>
    </row>
    <row r="113" spans="1:31" ht="18" customHeight="1" x14ac:dyDescent="0.3">
      <c r="A113" s="2" t="s">
        <v>20</v>
      </c>
      <c r="B113" t="s">
        <v>21</v>
      </c>
      <c r="C113" t="s">
        <v>51</v>
      </c>
      <c r="D113" s="3">
        <v>229.3314</v>
      </c>
      <c r="E113" s="3">
        <v>218.40389999999999</v>
      </c>
      <c r="F113" s="3">
        <v>208.50710000000001</v>
      </c>
      <c r="G113" s="3">
        <v>223.88849999999999</v>
      </c>
      <c r="H113" s="3" t="s">
        <v>7</v>
      </c>
      <c r="I113" s="3" t="s">
        <v>7</v>
      </c>
      <c r="J113" s="3" t="s">
        <v>7</v>
      </c>
      <c r="K113" s="3">
        <v>107.3167</v>
      </c>
      <c r="L113" s="3">
        <v>114.9676</v>
      </c>
      <c r="M113" s="3" t="s">
        <v>7</v>
      </c>
      <c r="N113" s="3" t="s">
        <v>7</v>
      </c>
      <c r="O113" s="3" t="s">
        <v>7</v>
      </c>
      <c r="P113" s="3" t="s">
        <v>7</v>
      </c>
      <c r="Q113" s="3" t="s">
        <v>7</v>
      </c>
      <c r="R113" s="3" t="s">
        <v>7</v>
      </c>
      <c r="S113" s="3" t="s">
        <v>7</v>
      </c>
      <c r="T113" s="3" t="s">
        <v>7</v>
      </c>
      <c r="U113" s="3" t="s">
        <v>7</v>
      </c>
      <c r="V113" s="3" t="s">
        <v>7</v>
      </c>
      <c r="W113" s="3" t="s">
        <v>7</v>
      </c>
      <c r="X113" s="3" t="s">
        <v>7</v>
      </c>
      <c r="Y113" s="3" t="s">
        <v>7</v>
      </c>
      <c r="Z113" s="3" t="s">
        <v>7</v>
      </c>
      <c r="AA113" s="3" t="s">
        <v>7</v>
      </c>
      <c r="AB113" s="3" t="s">
        <v>7</v>
      </c>
      <c r="AC113" s="3" t="s">
        <v>7</v>
      </c>
      <c r="AD113" s="3" t="s">
        <v>7</v>
      </c>
      <c r="AE113" s="3" t="s">
        <v>7</v>
      </c>
    </row>
    <row r="114" spans="1:31" ht="18" customHeight="1" x14ac:dyDescent="0.3">
      <c r="A114" s="2" t="s">
        <v>22</v>
      </c>
      <c r="B114" t="s">
        <v>23</v>
      </c>
      <c r="C114" t="s">
        <v>51</v>
      </c>
      <c r="D114" s="3">
        <v>98.402299999999997</v>
      </c>
      <c r="E114" s="3">
        <v>93.838899999999995</v>
      </c>
      <c r="F114" s="3">
        <v>79.406800000000004</v>
      </c>
      <c r="G114" s="3">
        <v>99.513300000000001</v>
      </c>
      <c r="H114" s="3">
        <v>94.009</v>
      </c>
      <c r="I114" s="3">
        <v>99.050700000000006</v>
      </c>
      <c r="J114" s="3">
        <v>88.728899999999996</v>
      </c>
      <c r="K114" s="3">
        <v>92.1387</v>
      </c>
      <c r="L114" s="3">
        <v>79.371399999999994</v>
      </c>
      <c r="M114" s="3">
        <v>66.994799999999998</v>
      </c>
      <c r="N114" s="3">
        <v>86.580399999999997</v>
      </c>
      <c r="O114" s="3">
        <v>104.0959</v>
      </c>
      <c r="P114" s="3">
        <v>88.979299999999995</v>
      </c>
      <c r="Q114" s="3">
        <v>74.078699999999998</v>
      </c>
      <c r="R114" s="3">
        <v>99.115099999999998</v>
      </c>
      <c r="S114" s="3">
        <v>111.4755</v>
      </c>
      <c r="T114" s="3">
        <v>104.6007</v>
      </c>
      <c r="U114" s="3">
        <v>116.485</v>
      </c>
      <c r="V114" s="3">
        <v>177.1772</v>
      </c>
      <c r="W114" s="3">
        <v>146.57149999999999</v>
      </c>
      <c r="X114" s="3">
        <v>150.25139999999999</v>
      </c>
      <c r="Y114" s="3">
        <v>174.71690000000001</v>
      </c>
      <c r="Z114" s="3">
        <v>158.6748</v>
      </c>
      <c r="AA114" s="3" t="s">
        <v>7</v>
      </c>
      <c r="AB114" s="3" t="s">
        <v>7</v>
      </c>
      <c r="AC114" s="3" t="s">
        <v>7</v>
      </c>
      <c r="AD114" s="3" t="s">
        <v>7</v>
      </c>
      <c r="AE114" s="3" t="s">
        <v>7</v>
      </c>
    </row>
    <row r="115" spans="1:31" ht="18" customHeight="1" x14ac:dyDescent="0.3">
      <c r="A115" s="2" t="s">
        <v>24</v>
      </c>
      <c r="B115" t="s">
        <v>25</v>
      </c>
      <c r="D115" s="3" t="s">
        <v>7</v>
      </c>
      <c r="E115" s="3" t="s">
        <v>7</v>
      </c>
      <c r="F115" s="3" t="s">
        <v>7</v>
      </c>
      <c r="G115" s="3" t="s">
        <v>7</v>
      </c>
      <c r="H115" s="3" t="s">
        <v>7</v>
      </c>
      <c r="I115" s="3" t="s">
        <v>7</v>
      </c>
      <c r="J115" s="3" t="s">
        <v>7</v>
      </c>
      <c r="K115" s="3" t="s">
        <v>7</v>
      </c>
      <c r="L115" s="3" t="s">
        <v>7</v>
      </c>
      <c r="M115" s="3" t="s">
        <v>7</v>
      </c>
      <c r="N115" s="3" t="s">
        <v>7</v>
      </c>
      <c r="O115" s="3" t="s">
        <v>7</v>
      </c>
      <c r="P115" s="3" t="s">
        <v>7</v>
      </c>
      <c r="Q115" s="3" t="s">
        <v>7</v>
      </c>
      <c r="R115" s="3" t="s">
        <v>7</v>
      </c>
      <c r="S115" s="3" t="s">
        <v>7</v>
      </c>
      <c r="T115" s="3" t="s">
        <v>7</v>
      </c>
      <c r="U115" s="3" t="s">
        <v>7</v>
      </c>
      <c r="V115" s="3" t="s">
        <v>7</v>
      </c>
      <c r="W115" s="3" t="s">
        <v>7</v>
      </c>
      <c r="X115" s="3" t="s">
        <v>7</v>
      </c>
      <c r="Y115" s="3" t="s">
        <v>7</v>
      </c>
      <c r="Z115" s="3" t="s">
        <v>7</v>
      </c>
      <c r="AA115" s="3" t="s">
        <v>7</v>
      </c>
      <c r="AB115" s="3" t="s">
        <v>7</v>
      </c>
      <c r="AC115" s="3" t="s">
        <v>7</v>
      </c>
      <c r="AD115" s="3" t="s">
        <v>7</v>
      </c>
      <c r="AE115" s="3" t="s">
        <v>7</v>
      </c>
    </row>
    <row r="116" spans="1:31" ht="18" customHeight="1" x14ac:dyDescent="0.3">
      <c r="A116" s="2" t="s">
        <v>26</v>
      </c>
      <c r="B116" t="s">
        <v>27</v>
      </c>
      <c r="C116" t="s">
        <v>51</v>
      </c>
      <c r="D116" s="3">
        <v>142.5247</v>
      </c>
      <c r="E116" s="3">
        <v>133.16480000000001</v>
      </c>
      <c r="F116" s="3">
        <v>122.1485</v>
      </c>
      <c r="G116" s="3">
        <v>103.4731</v>
      </c>
      <c r="H116" s="3">
        <v>91.574200000000005</v>
      </c>
      <c r="I116" s="3">
        <v>86.277799999999999</v>
      </c>
      <c r="J116" s="3">
        <v>81.642700000000005</v>
      </c>
      <c r="K116" s="3">
        <v>90.724900000000005</v>
      </c>
      <c r="L116" s="3">
        <v>74.384699999999995</v>
      </c>
      <c r="M116" s="3">
        <v>67.382099999999994</v>
      </c>
      <c r="N116" s="3">
        <v>71.473699999999994</v>
      </c>
      <c r="O116" s="3">
        <v>87.671300000000002</v>
      </c>
      <c r="P116" s="3">
        <v>88.705100000000002</v>
      </c>
      <c r="Q116" s="24">
        <v>72.460499999999996</v>
      </c>
      <c r="R116" s="3">
        <v>102.25920000000001</v>
      </c>
      <c r="S116" s="3">
        <v>117.5976</v>
      </c>
      <c r="T116" s="3">
        <v>110.0577</v>
      </c>
      <c r="U116" s="3">
        <v>125.2671</v>
      </c>
      <c r="V116" s="3">
        <v>220.4999</v>
      </c>
      <c r="W116" s="3">
        <v>133.07570000000001</v>
      </c>
      <c r="X116" s="3">
        <v>140.51390000000001</v>
      </c>
      <c r="Y116" s="3">
        <v>173.07390000000001</v>
      </c>
      <c r="Z116" s="3">
        <v>155.93539999999999</v>
      </c>
      <c r="AA116" s="3">
        <v>128.3708</v>
      </c>
      <c r="AB116" s="3">
        <v>117.47</v>
      </c>
      <c r="AC116" s="3">
        <v>111.3788</v>
      </c>
      <c r="AD116" s="3" t="s">
        <v>7</v>
      </c>
      <c r="AE116" s="3" t="s">
        <v>7</v>
      </c>
    </row>
    <row r="117" spans="1:31" ht="18" customHeight="1" x14ac:dyDescent="0.3">
      <c r="A117" s="2" t="s">
        <v>28</v>
      </c>
      <c r="B117" t="s">
        <v>29</v>
      </c>
      <c r="C117" t="s">
        <v>51</v>
      </c>
      <c r="D117" s="3" t="s">
        <v>7</v>
      </c>
      <c r="E117" s="3">
        <v>96.594800000000006</v>
      </c>
      <c r="F117" s="3">
        <v>91.099199999999996</v>
      </c>
      <c r="G117" s="3">
        <v>91.351500000000001</v>
      </c>
      <c r="H117" s="3">
        <v>112.1408</v>
      </c>
      <c r="I117" s="3">
        <v>109.9259</v>
      </c>
      <c r="J117" s="3">
        <v>95.8262</v>
      </c>
      <c r="K117" s="3">
        <v>104.8309</v>
      </c>
      <c r="L117" s="3">
        <v>115.61199999999999</v>
      </c>
      <c r="M117" s="3">
        <v>103.2353</v>
      </c>
      <c r="N117" s="3">
        <v>107.3659</v>
      </c>
      <c r="O117" s="3">
        <v>108.1224</v>
      </c>
      <c r="P117" s="3">
        <v>98.083200000000005</v>
      </c>
      <c r="Q117" s="3">
        <v>104.6798</v>
      </c>
      <c r="R117" s="3">
        <v>114.4669</v>
      </c>
      <c r="S117" s="3">
        <v>108.18040000000001</v>
      </c>
      <c r="T117" s="3">
        <v>110.03149999999999</v>
      </c>
      <c r="U117" s="3">
        <v>115.3888</v>
      </c>
      <c r="V117" s="3">
        <v>128.88460000000001</v>
      </c>
      <c r="W117" s="3">
        <v>144.0582</v>
      </c>
      <c r="X117" s="3">
        <v>138.3081</v>
      </c>
      <c r="Y117" s="3">
        <v>149.74950000000001</v>
      </c>
      <c r="Z117" s="3">
        <v>158.97829999999999</v>
      </c>
      <c r="AA117" s="3">
        <v>139.71860000000001</v>
      </c>
      <c r="AB117" s="3">
        <v>129.24270000000001</v>
      </c>
      <c r="AC117" s="3">
        <v>118.0196</v>
      </c>
      <c r="AD117" s="3">
        <v>106.31310000000001</v>
      </c>
      <c r="AE117" s="3">
        <v>126.0599</v>
      </c>
    </row>
    <row r="118" spans="1:31" ht="18" customHeight="1" x14ac:dyDescent="0.3">
      <c r="A118" s="2" t="s">
        <v>30</v>
      </c>
      <c r="B118" t="s">
        <v>31</v>
      </c>
      <c r="C118" t="s">
        <v>51</v>
      </c>
      <c r="D118" s="3">
        <v>126.68219999999999</v>
      </c>
      <c r="E118" s="3">
        <v>118.33750000000001</v>
      </c>
      <c r="F118" s="3">
        <v>90.946899999999999</v>
      </c>
      <c r="G118" s="3">
        <v>85.124700000000004</v>
      </c>
      <c r="H118" s="3">
        <v>82.675899999999999</v>
      </c>
      <c r="I118" s="3">
        <v>81.643900000000002</v>
      </c>
      <c r="J118" s="3">
        <v>82.828400000000002</v>
      </c>
      <c r="K118" s="3">
        <v>85.916600000000003</v>
      </c>
      <c r="L118" s="3">
        <v>64.740600000000001</v>
      </c>
      <c r="M118" s="3">
        <v>59.528199999999998</v>
      </c>
      <c r="N118" s="3">
        <v>79.035899999999998</v>
      </c>
      <c r="O118" s="3">
        <v>95.278300000000002</v>
      </c>
      <c r="P118" s="3">
        <v>75.946399999999997</v>
      </c>
      <c r="Q118" s="3">
        <v>72.554100000000005</v>
      </c>
      <c r="R118" s="3" t="s">
        <v>7</v>
      </c>
      <c r="S118" s="3" t="s">
        <v>7</v>
      </c>
      <c r="T118" s="3" t="s">
        <v>7</v>
      </c>
      <c r="U118" s="3" t="s">
        <v>7</v>
      </c>
      <c r="V118" s="3" t="s">
        <v>7</v>
      </c>
      <c r="W118" s="3" t="s">
        <v>7</v>
      </c>
      <c r="X118" s="3">
        <v>189.32320000000001</v>
      </c>
      <c r="Y118" s="3">
        <v>268.6354</v>
      </c>
      <c r="Z118" s="3">
        <v>322.56689999999998</v>
      </c>
      <c r="AA118" s="3">
        <v>256.58870000000002</v>
      </c>
      <c r="AB118" s="3">
        <v>231.49019999999999</v>
      </c>
      <c r="AC118" s="3">
        <v>166.6215</v>
      </c>
      <c r="AD118" s="3">
        <v>333.30579999999998</v>
      </c>
      <c r="AE118" s="3" t="s">
        <v>7</v>
      </c>
    </row>
    <row r="119" spans="1:31" ht="18" customHeight="1" x14ac:dyDescent="0.3">
      <c r="A119" s="2" t="s">
        <v>32</v>
      </c>
      <c r="B119" t="s">
        <v>33</v>
      </c>
      <c r="C119" t="s">
        <v>51</v>
      </c>
      <c r="D119" s="3" t="s">
        <v>7</v>
      </c>
      <c r="E119" s="3" t="s">
        <v>7</v>
      </c>
      <c r="F119" s="3" t="s">
        <v>7</v>
      </c>
      <c r="G119" s="3" t="s">
        <v>7</v>
      </c>
      <c r="H119" s="3" t="s">
        <v>7</v>
      </c>
      <c r="I119" s="3" t="s">
        <v>7</v>
      </c>
      <c r="J119" s="3" t="s">
        <v>7</v>
      </c>
      <c r="K119" s="3" t="s">
        <v>7</v>
      </c>
      <c r="L119" s="3">
        <v>54.078000000000003</v>
      </c>
      <c r="M119" s="3" t="s">
        <v>7</v>
      </c>
      <c r="N119" s="3" t="s">
        <v>7</v>
      </c>
      <c r="O119" s="3" t="s">
        <v>7</v>
      </c>
      <c r="P119" s="3" t="s">
        <v>7</v>
      </c>
      <c r="Q119" s="3" t="s">
        <v>7</v>
      </c>
      <c r="R119" s="3" t="s">
        <v>7</v>
      </c>
      <c r="S119" s="3" t="s">
        <v>7</v>
      </c>
      <c r="T119" s="3" t="s">
        <v>7</v>
      </c>
      <c r="U119" s="3" t="s">
        <v>7</v>
      </c>
      <c r="V119" s="3" t="s">
        <v>7</v>
      </c>
      <c r="W119" s="3" t="s">
        <v>7</v>
      </c>
      <c r="X119" s="3" t="s">
        <v>7</v>
      </c>
      <c r="Y119" s="3" t="s">
        <v>7</v>
      </c>
      <c r="Z119" s="3" t="s">
        <v>7</v>
      </c>
      <c r="AA119" s="3" t="s">
        <v>7</v>
      </c>
      <c r="AB119" s="3" t="s">
        <v>7</v>
      </c>
      <c r="AC119" s="3" t="s">
        <v>7</v>
      </c>
      <c r="AD119" s="3" t="s">
        <v>7</v>
      </c>
      <c r="AE119" s="3" t="s">
        <v>7</v>
      </c>
    </row>
    <row r="120" spans="1:31" ht="18" customHeight="1" x14ac:dyDescent="0.3">
      <c r="A120" s="2" t="s">
        <v>34</v>
      </c>
      <c r="B120" t="s">
        <v>35</v>
      </c>
      <c r="C120" t="s">
        <v>51</v>
      </c>
      <c r="D120" s="3">
        <v>93.452200000000005</v>
      </c>
      <c r="E120" s="3">
        <v>75.9191</v>
      </c>
      <c r="F120" s="3">
        <v>69.487399999999994</v>
      </c>
      <c r="G120" s="3" t="s">
        <v>7</v>
      </c>
      <c r="H120" s="3" t="s">
        <v>7</v>
      </c>
      <c r="I120" s="3" t="s">
        <v>7</v>
      </c>
      <c r="J120" s="3" t="s">
        <v>7</v>
      </c>
      <c r="K120" s="3">
        <v>134.9692</v>
      </c>
      <c r="L120" s="3">
        <v>122.5368</v>
      </c>
      <c r="M120" s="3">
        <v>119.036</v>
      </c>
      <c r="N120" s="3">
        <v>110.5843</v>
      </c>
      <c r="O120" s="3" t="s">
        <v>7</v>
      </c>
      <c r="P120" s="3" t="s">
        <v>7</v>
      </c>
      <c r="Q120" s="3" t="s">
        <v>7</v>
      </c>
      <c r="R120" s="3" t="s">
        <v>7</v>
      </c>
      <c r="S120" s="3" t="s">
        <v>7</v>
      </c>
      <c r="T120" s="3" t="s">
        <v>7</v>
      </c>
      <c r="U120" s="3" t="s">
        <v>7</v>
      </c>
      <c r="V120" s="3" t="s">
        <v>7</v>
      </c>
      <c r="W120" s="3" t="s">
        <v>7</v>
      </c>
      <c r="X120" s="3" t="s">
        <v>7</v>
      </c>
      <c r="Y120" s="3" t="s">
        <v>7</v>
      </c>
      <c r="Z120" s="3" t="s">
        <v>7</v>
      </c>
      <c r="AA120" s="3" t="s">
        <v>7</v>
      </c>
      <c r="AB120" s="3" t="s">
        <v>7</v>
      </c>
      <c r="AC120" s="3" t="s">
        <v>7</v>
      </c>
      <c r="AD120" s="3" t="s">
        <v>7</v>
      </c>
      <c r="AE120" s="3" t="s">
        <v>7</v>
      </c>
    </row>
    <row r="121" spans="1:31" ht="18" customHeight="1" x14ac:dyDescent="0.3">
      <c r="A121" s="2" t="s">
        <v>36</v>
      </c>
      <c r="B121" t="s">
        <v>37</v>
      </c>
      <c r="D121" s="3" t="s">
        <v>7</v>
      </c>
      <c r="E121" s="3" t="s">
        <v>7</v>
      </c>
      <c r="F121" s="3" t="s">
        <v>7</v>
      </c>
      <c r="G121" s="3" t="s">
        <v>7</v>
      </c>
      <c r="H121" s="3" t="s">
        <v>7</v>
      </c>
      <c r="I121" s="3" t="s">
        <v>7</v>
      </c>
      <c r="J121" s="3" t="s">
        <v>7</v>
      </c>
      <c r="K121" s="3" t="s">
        <v>7</v>
      </c>
      <c r="L121" s="3" t="s">
        <v>7</v>
      </c>
      <c r="M121" s="3" t="s">
        <v>7</v>
      </c>
      <c r="N121" s="3" t="s">
        <v>7</v>
      </c>
      <c r="O121" s="3" t="s">
        <v>7</v>
      </c>
      <c r="P121" s="3" t="s">
        <v>7</v>
      </c>
      <c r="Q121" s="3" t="s">
        <v>7</v>
      </c>
      <c r="R121" s="3" t="s">
        <v>7</v>
      </c>
      <c r="S121" s="3" t="s">
        <v>7</v>
      </c>
      <c r="T121" s="3" t="s">
        <v>7</v>
      </c>
      <c r="U121" s="3" t="s">
        <v>7</v>
      </c>
      <c r="V121" s="3" t="s">
        <v>7</v>
      </c>
      <c r="W121" s="3" t="s">
        <v>7</v>
      </c>
      <c r="X121" s="3" t="s">
        <v>7</v>
      </c>
      <c r="Y121" s="3" t="s">
        <v>7</v>
      </c>
      <c r="Z121" s="3" t="s">
        <v>7</v>
      </c>
      <c r="AA121" s="3" t="s">
        <v>7</v>
      </c>
      <c r="AB121" s="3" t="s">
        <v>7</v>
      </c>
      <c r="AC121" s="3" t="s">
        <v>7</v>
      </c>
      <c r="AD121" s="3" t="s">
        <v>7</v>
      </c>
      <c r="AE121" s="3" t="s">
        <v>7</v>
      </c>
    </row>
    <row r="122" spans="1:31" ht="18" customHeight="1" x14ac:dyDescent="0.3">
      <c r="A122" s="2" t="s">
        <v>38</v>
      </c>
      <c r="B122" t="s">
        <v>39</v>
      </c>
      <c r="D122" s="3" t="s">
        <v>7</v>
      </c>
      <c r="E122" s="3" t="s">
        <v>7</v>
      </c>
      <c r="F122" s="3" t="s">
        <v>7</v>
      </c>
      <c r="G122" s="3" t="s">
        <v>7</v>
      </c>
      <c r="H122" s="3" t="s">
        <v>7</v>
      </c>
      <c r="I122" s="3" t="s">
        <v>7</v>
      </c>
      <c r="J122" s="3" t="s">
        <v>7</v>
      </c>
      <c r="K122" s="3" t="s">
        <v>7</v>
      </c>
      <c r="L122" s="3" t="s">
        <v>7</v>
      </c>
      <c r="M122" s="3" t="s">
        <v>7</v>
      </c>
      <c r="N122" s="3" t="s">
        <v>7</v>
      </c>
      <c r="O122" s="3" t="s">
        <v>7</v>
      </c>
      <c r="P122" s="3" t="s">
        <v>7</v>
      </c>
      <c r="Q122" s="3" t="s">
        <v>7</v>
      </c>
      <c r="R122" s="3" t="s">
        <v>7</v>
      </c>
      <c r="S122" s="3" t="s">
        <v>7</v>
      </c>
      <c r="T122" s="3" t="s">
        <v>7</v>
      </c>
      <c r="U122" s="3" t="s">
        <v>7</v>
      </c>
      <c r="V122" s="3" t="s">
        <v>7</v>
      </c>
      <c r="W122" s="3" t="s">
        <v>7</v>
      </c>
      <c r="X122" s="3" t="s">
        <v>7</v>
      </c>
      <c r="Y122" s="3" t="s">
        <v>7</v>
      </c>
      <c r="Z122" s="3" t="s">
        <v>7</v>
      </c>
      <c r="AA122" s="3" t="s">
        <v>7</v>
      </c>
      <c r="AB122" s="3" t="s">
        <v>7</v>
      </c>
      <c r="AC122" s="3" t="s">
        <v>7</v>
      </c>
      <c r="AD122" s="3" t="s">
        <v>7</v>
      </c>
      <c r="AE122" s="3" t="s">
        <v>7</v>
      </c>
    </row>
    <row r="123" spans="1:31" ht="18" customHeight="1" x14ac:dyDescent="0.3">
      <c r="A123" s="2" t="s">
        <v>40</v>
      </c>
      <c r="B123" t="s">
        <v>41</v>
      </c>
      <c r="C123" t="s">
        <v>51</v>
      </c>
      <c r="D123" s="3">
        <v>125.43819999999999</v>
      </c>
      <c r="E123" s="3">
        <v>148.04050000000001</v>
      </c>
      <c r="F123" s="3">
        <v>134.24770000000001</v>
      </c>
      <c r="G123" s="3">
        <v>114.675</v>
      </c>
      <c r="H123" s="3">
        <v>121.61409999999999</v>
      </c>
      <c r="I123" s="3">
        <v>118.01949999999999</v>
      </c>
      <c r="J123" s="3">
        <v>116.47580000000001</v>
      </c>
      <c r="K123" s="3">
        <v>125.10469999999999</v>
      </c>
      <c r="L123" s="3">
        <v>122.8471</v>
      </c>
      <c r="M123" s="3">
        <v>110.5702</v>
      </c>
      <c r="N123" s="3">
        <v>117.2077</v>
      </c>
      <c r="O123" s="3">
        <v>148.1035</v>
      </c>
      <c r="P123" s="3">
        <v>132.09010000000001</v>
      </c>
      <c r="Q123" s="3">
        <v>119.70180000000001</v>
      </c>
      <c r="R123" s="3">
        <v>135.79220000000001</v>
      </c>
      <c r="S123" s="3">
        <v>174.8614</v>
      </c>
      <c r="T123" s="3">
        <v>182.3021</v>
      </c>
      <c r="U123" s="3">
        <v>159.5213</v>
      </c>
      <c r="V123" s="3">
        <v>257.37349999999998</v>
      </c>
      <c r="W123" s="3">
        <v>256.09660000000002</v>
      </c>
      <c r="X123" s="3">
        <v>231.53729999999999</v>
      </c>
      <c r="Y123" s="3">
        <v>229.98249999999999</v>
      </c>
      <c r="Z123" s="3" t="s">
        <v>7</v>
      </c>
      <c r="AA123" s="3" t="s">
        <v>7</v>
      </c>
      <c r="AB123" s="3" t="s">
        <v>7</v>
      </c>
      <c r="AC123" s="3" t="s">
        <v>7</v>
      </c>
      <c r="AD123" s="3" t="s">
        <v>7</v>
      </c>
      <c r="AE123" s="3" t="s">
        <v>7</v>
      </c>
    </row>
    <row r="124" spans="1:31" ht="18" customHeight="1" x14ac:dyDescent="0.3">
      <c r="A124" s="2" t="s">
        <v>42</v>
      </c>
      <c r="B124" t="s">
        <v>43</v>
      </c>
      <c r="C124" t="s">
        <v>51</v>
      </c>
      <c r="D124" s="3">
        <v>88.388999999999996</v>
      </c>
      <c r="E124" s="3">
        <v>83.374399999999994</v>
      </c>
      <c r="F124" s="3">
        <v>66.482900000000001</v>
      </c>
      <c r="G124" s="3">
        <v>57.962600000000002</v>
      </c>
      <c r="H124" s="3">
        <v>77.674199999999999</v>
      </c>
      <c r="I124" s="3">
        <v>86.29</v>
      </c>
      <c r="J124" s="3">
        <v>90.671300000000002</v>
      </c>
      <c r="K124" s="3">
        <v>89.304000000000002</v>
      </c>
      <c r="L124" s="3">
        <v>82.784499999999994</v>
      </c>
      <c r="M124" s="3">
        <v>80.023799999999994</v>
      </c>
      <c r="N124" s="3">
        <v>80.554599999999994</v>
      </c>
      <c r="O124" s="3">
        <v>81.634</v>
      </c>
      <c r="P124" s="3">
        <v>75.281800000000004</v>
      </c>
      <c r="Q124" s="3">
        <v>73.463300000000004</v>
      </c>
      <c r="R124" s="3">
        <v>109.6454</v>
      </c>
      <c r="S124" s="3">
        <v>121.0408</v>
      </c>
      <c r="T124" s="3">
        <v>114.6163</v>
      </c>
      <c r="U124" s="3">
        <v>126.8288</v>
      </c>
      <c r="V124" s="3">
        <v>226.4119</v>
      </c>
      <c r="W124" s="3">
        <v>143.83150000000001</v>
      </c>
      <c r="X124" s="3">
        <v>137.8348</v>
      </c>
      <c r="Y124" s="3">
        <v>167.64060000000001</v>
      </c>
      <c r="Z124" s="3">
        <v>145.58340000000001</v>
      </c>
      <c r="AA124" s="3">
        <v>125.84990000000001</v>
      </c>
      <c r="AB124" s="3">
        <v>122.0946</v>
      </c>
      <c r="AC124" s="3">
        <v>122.40219999999999</v>
      </c>
      <c r="AD124" s="3" t="s">
        <v>7</v>
      </c>
      <c r="AE124" s="3" t="s">
        <v>7</v>
      </c>
    </row>
    <row r="125" spans="1:31" ht="18" customHeight="1" x14ac:dyDescent="0.3">
      <c r="A125" s="2" t="s">
        <v>44</v>
      </c>
      <c r="B125" t="s">
        <v>45</v>
      </c>
      <c r="C125" t="s">
        <v>51</v>
      </c>
      <c r="D125" s="3">
        <v>155.6729</v>
      </c>
      <c r="E125" s="3">
        <v>146.71899999999999</v>
      </c>
      <c r="F125" s="3">
        <v>124.5012</v>
      </c>
      <c r="G125" s="3">
        <v>107.7213</v>
      </c>
      <c r="H125" s="3">
        <v>102.8663</v>
      </c>
      <c r="I125" s="3">
        <v>111.0817</v>
      </c>
      <c r="J125" s="3">
        <v>113.58150000000001</v>
      </c>
      <c r="K125" s="3">
        <v>112.9923</v>
      </c>
      <c r="L125" s="3">
        <v>111.4464</v>
      </c>
      <c r="M125" s="3">
        <v>108.3309</v>
      </c>
      <c r="N125" s="3">
        <v>131.71639999999999</v>
      </c>
      <c r="O125" s="3">
        <v>150.0256</v>
      </c>
      <c r="P125" s="3">
        <v>124.44159999999999</v>
      </c>
      <c r="Q125" s="3">
        <v>131.44919999999999</v>
      </c>
      <c r="R125" s="3">
        <v>177.65530000000001</v>
      </c>
      <c r="S125" s="3">
        <v>177.38640000000001</v>
      </c>
      <c r="T125" s="3">
        <v>179.93379999999999</v>
      </c>
      <c r="U125" s="3">
        <v>226.04730000000001</v>
      </c>
      <c r="V125" s="3">
        <v>347.85669999999999</v>
      </c>
      <c r="W125" s="3">
        <v>225.0652</v>
      </c>
      <c r="X125" s="3">
        <v>243.77209999999999</v>
      </c>
      <c r="Y125" s="3">
        <v>267.23009999999999</v>
      </c>
      <c r="Z125" s="3">
        <v>216.18209999999999</v>
      </c>
      <c r="AA125" s="3">
        <v>173.47380000000001</v>
      </c>
      <c r="AB125" s="3">
        <v>155.69239999999999</v>
      </c>
      <c r="AC125" s="3">
        <v>145.61490000000001</v>
      </c>
      <c r="AD125" s="3">
        <v>137.7834</v>
      </c>
      <c r="AE125" s="3">
        <v>145.6857</v>
      </c>
    </row>
    <row r="126" spans="1:31" ht="18" customHeight="1" x14ac:dyDescent="0.3">
      <c r="A126" s="2" t="s">
        <v>46</v>
      </c>
      <c r="B126" t="s">
        <v>47</v>
      </c>
      <c r="C126" t="s">
        <v>51</v>
      </c>
      <c r="D126" s="3">
        <v>190.26259999999999</v>
      </c>
      <c r="E126" s="3">
        <v>173.03700000000001</v>
      </c>
      <c r="F126" s="3">
        <v>163.93</v>
      </c>
      <c r="G126" s="3">
        <v>148.23750000000001</v>
      </c>
      <c r="H126" s="3">
        <v>144.089</v>
      </c>
      <c r="I126" s="3">
        <v>124.7153</v>
      </c>
      <c r="J126" s="3">
        <v>116.23860000000001</v>
      </c>
      <c r="K126" s="3">
        <v>110.0617</v>
      </c>
      <c r="L126" s="3">
        <v>113.3879</v>
      </c>
      <c r="M126" s="3">
        <v>110.0052</v>
      </c>
      <c r="N126" s="3">
        <v>110.9704</v>
      </c>
      <c r="O126" s="3">
        <v>123.3805</v>
      </c>
      <c r="P126" s="3">
        <v>113.98909999999999</v>
      </c>
      <c r="Q126" s="3">
        <v>112.34139999999999</v>
      </c>
      <c r="R126" s="3">
        <v>128.2319</v>
      </c>
      <c r="S126" s="3">
        <v>144.82040000000001</v>
      </c>
      <c r="T126" s="3">
        <v>139.27000000000001</v>
      </c>
      <c r="U126" s="3">
        <v>142.41829999999999</v>
      </c>
      <c r="V126" s="3">
        <v>173.15350000000001</v>
      </c>
      <c r="W126" s="3">
        <v>170.39320000000001</v>
      </c>
      <c r="X126" s="3">
        <v>196.39060000000001</v>
      </c>
      <c r="Y126" s="3">
        <v>230.34899999999999</v>
      </c>
      <c r="Z126" s="3">
        <v>224.40690000000001</v>
      </c>
      <c r="AA126" s="3">
        <v>235.87620000000001</v>
      </c>
      <c r="AB126" s="3">
        <v>231.2079</v>
      </c>
      <c r="AC126" s="3">
        <v>200.13929999999999</v>
      </c>
      <c r="AD126" s="3">
        <v>171.23580000000001</v>
      </c>
      <c r="AE126" s="3">
        <v>183.71360000000001</v>
      </c>
    </row>
    <row r="127" spans="1:31" ht="18" customHeight="1" x14ac:dyDescent="0.3">
      <c r="A127" s="2" t="s">
        <v>48</v>
      </c>
      <c r="B127" t="s">
        <v>49</v>
      </c>
      <c r="C127" t="s">
        <v>51</v>
      </c>
      <c r="D127" s="3">
        <v>264.899</v>
      </c>
      <c r="E127" s="3">
        <v>255.83500000000001</v>
      </c>
      <c r="F127" s="3">
        <v>234.81569999999999</v>
      </c>
      <c r="G127" s="3">
        <v>166.57040000000001</v>
      </c>
      <c r="H127" s="3">
        <v>160.94589999999999</v>
      </c>
      <c r="I127" s="3">
        <v>159.06870000000001</v>
      </c>
      <c r="J127" s="3">
        <v>147.8586</v>
      </c>
      <c r="K127" s="3">
        <v>146.31370000000001</v>
      </c>
      <c r="L127" s="3">
        <v>151.6421</v>
      </c>
      <c r="M127" s="3">
        <v>128.1771</v>
      </c>
      <c r="N127" s="3">
        <v>151.84530000000001</v>
      </c>
      <c r="O127" s="3">
        <v>196.1277</v>
      </c>
      <c r="P127" s="3">
        <v>139.7929</v>
      </c>
      <c r="Q127" s="3">
        <v>184.7139</v>
      </c>
      <c r="R127" s="3">
        <v>186.30889999999999</v>
      </c>
      <c r="S127" s="3">
        <v>202.83430000000001</v>
      </c>
      <c r="T127" s="3">
        <v>186.24420000000001</v>
      </c>
      <c r="U127" s="3">
        <v>216.4128</v>
      </c>
      <c r="V127" s="3">
        <v>296.9547</v>
      </c>
      <c r="W127" s="3">
        <v>237.6121</v>
      </c>
      <c r="X127" s="3">
        <v>239.9889</v>
      </c>
      <c r="Y127" s="3" t="s">
        <v>7</v>
      </c>
      <c r="Z127" s="3" t="s">
        <v>7</v>
      </c>
      <c r="AA127" s="3" t="s">
        <v>7</v>
      </c>
      <c r="AB127" s="3" t="s">
        <v>7</v>
      </c>
      <c r="AC127" s="3" t="s">
        <v>7</v>
      </c>
      <c r="AD127" s="3" t="s">
        <v>7</v>
      </c>
      <c r="AE127" s="3" t="s">
        <v>7</v>
      </c>
    </row>
    <row r="129" spans="1:31" ht="18" customHeight="1" x14ac:dyDescent="0.3">
      <c r="A129" s="9" t="s">
        <v>85</v>
      </c>
    </row>
    <row r="130" spans="1:31" ht="18" customHeight="1" x14ac:dyDescent="0.3">
      <c r="A130" s="9"/>
      <c r="B130" t="s">
        <v>1</v>
      </c>
      <c r="C130" t="s">
        <v>2</v>
      </c>
      <c r="D130" s="1">
        <v>1990</v>
      </c>
      <c r="E130" s="1">
        <v>1991</v>
      </c>
      <c r="F130" s="1">
        <v>1992</v>
      </c>
      <c r="G130" s="1">
        <v>1993</v>
      </c>
      <c r="H130" s="1">
        <v>1994</v>
      </c>
      <c r="I130" s="1">
        <v>1995</v>
      </c>
      <c r="J130" s="1">
        <v>1996</v>
      </c>
      <c r="K130" s="1">
        <v>1997</v>
      </c>
      <c r="L130" s="1">
        <v>1998</v>
      </c>
      <c r="M130" s="1">
        <v>1999</v>
      </c>
      <c r="N130" s="1">
        <v>2000</v>
      </c>
      <c r="O130" s="1">
        <v>2001</v>
      </c>
      <c r="P130" s="1">
        <v>2002</v>
      </c>
      <c r="Q130" s="1">
        <v>2003</v>
      </c>
      <c r="R130" s="1">
        <v>2004</v>
      </c>
      <c r="S130" s="1">
        <v>2005</v>
      </c>
      <c r="T130" s="1">
        <v>2006</v>
      </c>
      <c r="U130" s="1">
        <v>2007</v>
      </c>
      <c r="V130" s="1">
        <v>2008</v>
      </c>
      <c r="W130" s="1">
        <v>2009</v>
      </c>
      <c r="X130" s="1">
        <v>2010</v>
      </c>
      <c r="Y130" s="1">
        <v>2011</v>
      </c>
      <c r="Z130" s="1">
        <v>2012</v>
      </c>
      <c r="AA130" s="1">
        <v>2013</v>
      </c>
      <c r="AB130" s="1">
        <v>2014</v>
      </c>
      <c r="AC130" s="1">
        <v>2015</v>
      </c>
      <c r="AD130" s="1">
        <v>2016</v>
      </c>
      <c r="AE130" s="1">
        <v>2017</v>
      </c>
    </row>
    <row r="131" spans="1:31" ht="18" customHeight="1" x14ac:dyDescent="0.3">
      <c r="A131" s="2" t="s">
        <v>86</v>
      </c>
      <c r="B131" s="9" t="s">
        <v>87</v>
      </c>
      <c r="C131" s="9" t="s">
        <v>88</v>
      </c>
      <c r="D131">
        <v>43.478000000000002</v>
      </c>
      <c r="E131">
        <v>42.807000000000002</v>
      </c>
      <c r="F131">
        <v>38.527000000000001</v>
      </c>
      <c r="G131">
        <v>33.676000000000002</v>
      </c>
      <c r="H131">
        <v>37.182000000000002</v>
      </c>
      <c r="I131">
        <v>44.5</v>
      </c>
      <c r="J131">
        <v>41.25</v>
      </c>
      <c r="K131">
        <v>38.918999999999997</v>
      </c>
      <c r="L131">
        <v>32</v>
      </c>
      <c r="M131">
        <v>28.792999999999999</v>
      </c>
      <c r="N131">
        <v>36.03</v>
      </c>
      <c r="O131">
        <v>39.450000000000003</v>
      </c>
      <c r="P131">
        <v>31.45</v>
      </c>
      <c r="Q131">
        <v>43.5</v>
      </c>
      <c r="R131">
        <v>72.241699999999994</v>
      </c>
      <c r="S131">
        <v>71.254199999999997</v>
      </c>
      <c r="T131">
        <v>74.414199999999994</v>
      </c>
      <c r="U131">
        <v>101.0342</v>
      </c>
      <c r="V131">
        <v>174.73920000000001</v>
      </c>
      <c r="W131">
        <v>82.252499999999998</v>
      </c>
      <c r="X131">
        <v>107.1558</v>
      </c>
      <c r="Y131">
        <v>142.8075</v>
      </c>
      <c r="Z131">
        <v>109.1467</v>
      </c>
      <c r="AA131">
        <v>95.519199999999998</v>
      </c>
      <c r="AB131">
        <v>87.825000000000003</v>
      </c>
      <c r="AC131">
        <v>67.453299999999999</v>
      </c>
      <c r="AD131">
        <v>68.53</v>
      </c>
      <c r="AE131">
        <v>98.385800000000003</v>
      </c>
    </row>
    <row r="132" spans="1:31" ht="18" customHeight="1" x14ac:dyDescent="0.3">
      <c r="A132" s="24" t="s">
        <v>89</v>
      </c>
      <c r="C132" s="20">
        <f>[1]GB_Y!B36*[1]GB_Y!C36</f>
        <v>0</v>
      </c>
      <c r="D132" s="11">
        <f>D131*$C$132</f>
        <v>0</v>
      </c>
      <c r="E132" s="11">
        <f t="shared" ref="E132:AE132" si="8">E131*$C$132</f>
        <v>0</v>
      </c>
      <c r="F132" s="11">
        <f t="shared" si="8"/>
        <v>0</v>
      </c>
      <c r="G132" s="11">
        <f t="shared" si="8"/>
        <v>0</v>
      </c>
      <c r="H132" s="11">
        <f t="shared" si="8"/>
        <v>0</v>
      </c>
      <c r="I132" s="11">
        <f t="shared" si="8"/>
        <v>0</v>
      </c>
      <c r="J132" s="11">
        <f t="shared" si="8"/>
        <v>0</v>
      </c>
      <c r="K132" s="11">
        <f t="shared" si="8"/>
        <v>0</v>
      </c>
      <c r="L132" s="11">
        <f t="shared" si="8"/>
        <v>0</v>
      </c>
      <c r="M132" s="11">
        <f t="shared" si="8"/>
        <v>0</v>
      </c>
      <c r="N132" s="11">
        <f t="shared" si="8"/>
        <v>0</v>
      </c>
      <c r="O132" s="11">
        <f t="shared" si="8"/>
        <v>0</v>
      </c>
      <c r="P132" s="11">
        <f t="shared" si="8"/>
        <v>0</v>
      </c>
      <c r="Q132" s="11">
        <f t="shared" si="8"/>
        <v>0</v>
      </c>
      <c r="R132" s="11">
        <f t="shared" si="8"/>
        <v>0</v>
      </c>
      <c r="S132" s="11">
        <f t="shared" si="8"/>
        <v>0</v>
      </c>
      <c r="T132" s="11">
        <f t="shared" si="8"/>
        <v>0</v>
      </c>
      <c r="U132" s="11">
        <f t="shared" si="8"/>
        <v>0</v>
      </c>
      <c r="V132" s="11">
        <f t="shared" si="8"/>
        <v>0</v>
      </c>
      <c r="W132" s="11">
        <f t="shared" si="8"/>
        <v>0</v>
      </c>
      <c r="X132" s="11">
        <f t="shared" si="8"/>
        <v>0</v>
      </c>
      <c r="Y132" s="11">
        <f t="shared" si="8"/>
        <v>0</v>
      </c>
      <c r="Z132" s="11">
        <f t="shared" si="8"/>
        <v>0</v>
      </c>
      <c r="AA132" s="11">
        <f t="shared" si="8"/>
        <v>0</v>
      </c>
      <c r="AB132" s="11">
        <f t="shared" si="8"/>
        <v>0</v>
      </c>
      <c r="AC132" s="11">
        <f t="shared" si="8"/>
        <v>0</v>
      </c>
      <c r="AD132" s="11">
        <f t="shared" si="8"/>
        <v>0</v>
      </c>
      <c r="AE132" s="11">
        <f t="shared" si="8"/>
        <v>0</v>
      </c>
    </row>
    <row r="133" spans="1:31" ht="18" customHeight="1" x14ac:dyDescent="0.3">
      <c r="A133" s="24" t="s">
        <v>92</v>
      </c>
      <c r="B133" s="23" t="s">
        <v>93</v>
      </c>
      <c r="C133" s="23" t="s">
        <v>94</v>
      </c>
      <c r="D133" s="25">
        <v>0</v>
      </c>
      <c r="E133" s="38">
        <v>0</v>
      </c>
      <c r="F133" s="38">
        <v>0</v>
      </c>
      <c r="G133" s="38">
        <v>0</v>
      </c>
      <c r="H133" s="38">
        <v>0</v>
      </c>
      <c r="I133" s="38">
        <v>0</v>
      </c>
      <c r="J133" s="38">
        <v>0</v>
      </c>
      <c r="K133" s="38">
        <v>0</v>
      </c>
      <c r="L133" s="38">
        <v>0</v>
      </c>
      <c r="M133" s="38">
        <v>0</v>
      </c>
      <c r="N133" s="38">
        <v>0</v>
      </c>
      <c r="O133" s="38">
        <v>0</v>
      </c>
      <c r="P133" s="38">
        <v>0</v>
      </c>
      <c r="Q133" s="38">
        <v>0</v>
      </c>
      <c r="R133" s="38">
        <v>0</v>
      </c>
      <c r="S133" s="38">
        <v>0</v>
      </c>
      <c r="T133" s="25">
        <v>17.324200000000001</v>
      </c>
      <c r="U133" s="25">
        <v>0.65080000000000005</v>
      </c>
      <c r="V133" s="25">
        <v>22.158200000000001</v>
      </c>
      <c r="W133" s="25">
        <v>13.137499999999999</v>
      </c>
      <c r="X133" s="25">
        <v>14.3325</v>
      </c>
      <c r="Y133" s="25">
        <v>12.988300000000001</v>
      </c>
      <c r="Z133" s="25">
        <v>7.3682999999999996</v>
      </c>
      <c r="AA133" s="25">
        <v>4.4675000000000002</v>
      </c>
      <c r="AB133" s="25">
        <v>5.9707999999999997</v>
      </c>
      <c r="AC133" s="25">
        <v>7.68</v>
      </c>
      <c r="AD133" s="25">
        <v>5.2</v>
      </c>
      <c r="AE133" s="25">
        <v>5.8333000000000004</v>
      </c>
    </row>
    <row r="134" spans="1:31" ht="13.8" x14ac:dyDescent="0.3"/>
    <row r="135" spans="1:31" ht="18" customHeight="1" x14ac:dyDescent="0.3">
      <c r="A135" t="s">
        <v>55</v>
      </c>
    </row>
    <row r="136" spans="1:31" ht="13.8" x14ac:dyDescent="0.3"/>
    <row r="137" spans="1:31" ht="18" customHeight="1" x14ac:dyDescent="0.3">
      <c r="A137" t="s">
        <v>56</v>
      </c>
    </row>
    <row r="138" spans="1:31" ht="13.8" x14ac:dyDescent="0.3"/>
    <row r="139" spans="1:31" ht="18" customHeight="1" x14ac:dyDescent="0.3">
      <c r="A139" t="s">
        <v>57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15</vt:i4>
      </vt:variant>
    </vt:vector>
  </HeadingPairs>
  <TitlesOfParts>
    <vt:vector size="15" baseType="lpstr">
      <vt:lpstr>Assumptions</vt:lpstr>
      <vt:lpstr>Historical Data</vt:lpstr>
      <vt:lpstr>Projection of Power Price </vt:lpstr>
      <vt:lpstr>Projection of Coal-OIl-Gas-CO2</vt:lpstr>
      <vt:lpstr>Final Prices IND without CO2 </vt:lpstr>
      <vt:lpstr>input</vt:lpstr>
      <vt:lpstr>RAW Data</vt:lpstr>
      <vt:lpstr>Power price</vt:lpstr>
      <vt:lpstr>Coal Price</vt:lpstr>
      <vt:lpstr>Natural Gas</vt:lpstr>
      <vt:lpstr>Crude oil</vt:lpstr>
      <vt:lpstr>CO2 Price</vt:lpstr>
      <vt:lpstr>Exchange Rate € US$</vt:lpstr>
      <vt:lpstr>CPI</vt:lpstr>
      <vt:lpstr>Final Price IND Historical Data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Vieubled Julien</cp:lastModifiedBy>
  <dcterms:created xsi:type="dcterms:W3CDTF">2018-07-09T08:05:42Z</dcterms:created>
  <dcterms:modified xsi:type="dcterms:W3CDTF">2018-09-06T12:48:25Z</dcterms:modified>
  <cp:category/>
</cp:coreProperties>
</file>